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2.xml" ContentType="application/vnd.ms-excel.threadedcomments+xml"/>
  <Override PartName="/xl/comments4.xml" ContentType="application/vnd.openxmlformats-officedocument.spreadsheetml.comments+xml"/>
  <Override PartName="/xl/threadedComments/threadedComment3.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codeName="ThisWorkbook" defaultThemeVersion="166925"/>
  <mc:AlternateContent xmlns:mc="http://schemas.openxmlformats.org/markup-compatibility/2006">
    <mc:Choice Requires="x15">
      <x15ac:absPath xmlns:x15ac="http://schemas.microsoft.com/office/spreadsheetml/2010/11/ac" url="I:\20-50x OLEM 68HERH20D0001\20-504_68HERH20F0115_LR Program Implementation Support\210 Comm Materials OY1\216 LR Framework\Worksheet and Handbook\Final versions\"/>
    </mc:Choice>
  </mc:AlternateContent>
  <xr:revisionPtr revIDLastSave="0" documentId="8_{9F35AF47-9F8A-49A1-B8DD-D4A6556D7A42}" xr6:coauthVersionLast="47" xr6:coauthVersionMax="47" xr10:uidLastSave="{00000000-0000-0000-0000-000000000000}"/>
  <bookViews>
    <workbookView xWindow="1980" yWindow="120" windowWidth="20988" windowHeight="13788" tabRatio="841" xr2:uid="{86F5AA08-A0D4-4CC7-9275-2623FBA21D0A}"/>
  </bookViews>
  <sheets>
    <sheet name="Introduction" sheetId="16" r:id="rId1"/>
    <sheet name="1. Stakeholders" sheetId="13" r:id="rId2"/>
    <sheet name="2. Goals" sheetId="14" r:id="rId3"/>
    <sheet name="3. Property Inventory" sheetId="12" r:id="rId4"/>
    <sheet name="4. Property Characteristics" sheetId="1" r:id="rId5"/>
    <sheet name="5. Land Use Characteristics" sheetId="3" r:id="rId6"/>
    <sheet name="6. Environmental" sheetId="2" r:id="rId7"/>
    <sheet name="7. Community" sheetId="4" r:id="rId8"/>
    <sheet name="8. Demographics" sheetId="5" r:id="rId9"/>
    <sheet name="9. Market Assessment" sheetId="10" r:id="rId10"/>
    <sheet name="10. Revitalization Summary" sheetId="11" r:id="rId11"/>
    <sheet name="11. Constraints" sheetId="15" r:id="rId12"/>
    <sheet name="12. Pro Forma Data Inputs" sheetId="6" r:id="rId13"/>
    <sheet name="13. Pro Forma Tool" sheetId="7" r:id="rId14"/>
    <sheet name="14. Sources and Uses" sheetId="8" r:id="rId15"/>
  </sheets>
  <definedNames>
    <definedName name="solver_eng" localSheetId="6" hidden="1">1</definedName>
    <definedName name="solver_neg" localSheetId="6" hidden="1">1</definedName>
    <definedName name="solver_num" localSheetId="6" hidden="1">0</definedName>
    <definedName name="solver_opt" localSheetId="6" hidden="1">'6. Environmental'!$C$14</definedName>
    <definedName name="solver_typ" localSheetId="6" hidden="1">1</definedName>
    <definedName name="solver_val" localSheetId="6" hidden="1">0</definedName>
    <definedName name="solver_ver" localSheetId="6" hidden="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0" i="11" l="1"/>
  <c r="C19" i="11"/>
  <c r="G66" i="11"/>
  <c r="G75" i="11"/>
  <c r="G74" i="11"/>
  <c r="G73" i="11"/>
  <c r="G72" i="11"/>
  <c r="G71" i="11"/>
  <c r="G70" i="11"/>
  <c r="G69" i="11"/>
  <c r="G68" i="11"/>
  <c r="G67" i="11"/>
  <c r="D75" i="11"/>
  <c r="D74" i="11"/>
  <c r="D73" i="11"/>
  <c r="D72" i="11"/>
  <c r="D71" i="11"/>
  <c r="D70" i="11"/>
  <c r="D69" i="11"/>
  <c r="D68" i="11"/>
  <c r="D67" i="11"/>
  <c r="D66" i="11"/>
  <c r="L93" i="3" l="1"/>
  <c r="C64" i="3" l="1"/>
  <c r="C63" i="3"/>
  <c r="C62" i="3"/>
  <c r="C61" i="3"/>
  <c r="C60" i="3"/>
  <c r="C59" i="3"/>
  <c r="C58" i="3"/>
  <c r="C57" i="3"/>
  <c r="C56" i="3"/>
  <c r="C55" i="3"/>
  <c r="A42" i="1"/>
  <c r="A37" i="1"/>
  <c r="A32" i="1"/>
  <c r="A27" i="1"/>
  <c r="A22" i="1"/>
  <c r="A16" i="1"/>
  <c r="A41" i="1"/>
  <c r="A36" i="1"/>
  <c r="A31" i="1"/>
  <c r="A26" i="1"/>
  <c r="A21" i="1"/>
  <c r="A15" i="1"/>
  <c r="A10" i="1"/>
  <c r="A46" i="1"/>
  <c r="A47" i="1" l="1"/>
  <c r="D15" i="2" l="1"/>
  <c r="A39" i="2"/>
  <c r="A40" i="2"/>
  <c r="A41" i="2"/>
  <c r="A42" i="2"/>
  <c r="A38" i="2"/>
  <c r="A37" i="2"/>
  <c r="B2" i="11"/>
  <c r="B6" i="11"/>
  <c r="B4" i="11"/>
  <c r="B7" i="11"/>
  <c r="B5" i="11"/>
  <c r="B89" i="7"/>
  <c r="C30" i="1"/>
  <c r="H32" i="2"/>
  <c r="M28" i="2"/>
  <c r="C21" i="11"/>
  <c r="A33" i="2"/>
  <c r="A34" i="2"/>
  <c r="A32" i="2"/>
  <c r="A30" i="2"/>
  <c r="A9" i="4"/>
  <c r="H17" i="2"/>
  <c r="A24" i="2"/>
  <c r="A26" i="2"/>
  <c r="A25" i="2"/>
  <c r="A23" i="2"/>
  <c r="A22" i="2"/>
  <c r="A21" i="2"/>
  <c r="A20" i="2"/>
  <c r="A19" i="2"/>
  <c r="A18" i="2"/>
  <c r="A17" i="2"/>
  <c r="K15" i="3"/>
  <c r="K14" i="3"/>
  <c r="K13" i="3"/>
  <c r="A6" i="2"/>
  <c r="A5" i="2"/>
  <c r="H18" i="3"/>
  <c r="A1" i="11"/>
  <c r="A2" i="8"/>
  <c r="A2" i="7"/>
  <c r="A2" i="6"/>
  <c r="A2" i="15"/>
  <c r="A2" i="10"/>
  <c r="A2" i="5"/>
  <c r="A2" i="4"/>
  <c r="A2" i="2"/>
  <c r="A2" i="3"/>
  <c r="A2" i="1"/>
  <c r="A2" i="12"/>
  <c r="A2" i="14"/>
  <c r="A2" i="13"/>
  <c r="C61" i="11"/>
  <c r="C60" i="11"/>
  <c r="C59" i="11"/>
  <c r="C58" i="11"/>
  <c r="C57" i="11"/>
  <c r="C56" i="11"/>
  <c r="C55" i="11"/>
  <c r="C54" i="11"/>
  <c r="C53" i="11"/>
  <c r="C52" i="11"/>
  <c r="C23" i="11"/>
  <c r="B23" i="11"/>
  <c r="C17" i="11"/>
  <c r="B11" i="6"/>
  <c r="B7" i="6"/>
  <c r="B6" i="6"/>
  <c r="B5" i="6"/>
  <c r="D23" i="2"/>
  <c r="B24" i="11"/>
  <c r="C24" i="11" s="1"/>
  <c r="A13" i="2"/>
  <c r="C25" i="11"/>
  <c r="C22" i="11"/>
  <c r="C15" i="11"/>
  <c r="C10" i="11"/>
  <c r="C75" i="11"/>
  <c r="C74" i="11"/>
  <c r="C73" i="11"/>
  <c r="C72" i="11"/>
  <c r="C71" i="11"/>
  <c r="C69" i="11"/>
  <c r="C68" i="11"/>
  <c r="C67" i="11"/>
  <c r="C66" i="11"/>
  <c r="C31" i="11"/>
  <c r="C28" i="11"/>
  <c r="C27" i="11"/>
  <c r="E66" i="11"/>
  <c r="C56" i="1"/>
  <c r="C154" i="5"/>
  <c r="E70" i="11" l="1"/>
  <c r="C107" i="5"/>
  <c r="C96" i="5"/>
  <c r="C95" i="5"/>
  <c r="C94" i="5"/>
  <c r="A16" i="2"/>
  <c r="A11" i="2"/>
  <c r="B19" i="11"/>
  <c r="B20" i="11"/>
  <c r="B21" i="11"/>
  <c r="B17" i="11"/>
  <c r="B28" i="11"/>
  <c r="Q30" i="2"/>
  <c r="D26" i="2"/>
  <c r="D25" i="2"/>
  <c r="D24" i="2"/>
  <c r="D22" i="2"/>
  <c r="D21" i="2"/>
  <c r="D20" i="2"/>
  <c r="D19" i="2"/>
  <c r="D18" i="2"/>
  <c r="D17" i="2"/>
  <c r="A61" i="11"/>
  <c r="A60" i="11"/>
  <c r="A59" i="11"/>
  <c r="A57" i="11"/>
  <c r="A56" i="11"/>
  <c r="A55" i="11"/>
  <c r="A54" i="11"/>
  <c r="A53" i="11"/>
  <c r="A58" i="11"/>
  <c r="A72" i="1" l="1"/>
  <c r="N30" i="2"/>
  <c r="K106" i="3" l="1"/>
  <c r="M106" i="3"/>
  <c r="N106" i="3"/>
  <c r="I106" i="3"/>
  <c r="N49" i="5"/>
  <c r="M49" i="5"/>
  <c r="L49" i="5"/>
  <c r="J49" i="5"/>
  <c r="K53" i="4"/>
  <c r="J52" i="4"/>
  <c r="I52" i="4"/>
  <c r="J40" i="4"/>
  <c r="I40" i="4"/>
  <c r="K41" i="4"/>
  <c r="O32" i="4"/>
  <c r="K32" i="4"/>
  <c r="J32" i="4"/>
  <c r="I32" i="4"/>
  <c r="P31" i="4"/>
  <c r="O31" i="4"/>
  <c r="N31" i="4"/>
  <c r="O30" i="4"/>
  <c r="M136" i="5"/>
  <c r="O135" i="5"/>
  <c r="K135" i="5"/>
  <c r="M134" i="5"/>
  <c r="L134" i="5"/>
  <c r="I133" i="5"/>
  <c r="I132" i="5"/>
  <c r="N131" i="5"/>
  <c r="J131" i="5"/>
  <c r="K130" i="5"/>
  <c r="M125" i="5"/>
  <c r="O124" i="5"/>
  <c r="K124" i="5"/>
  <c r="M123" i="5"/>
  <c r="L123" i="5"/>
  <c r="I122" i="5"/>
  <c r="I121" i="5"/>
  <c r="N120" i="5"/>
  <c r="J120" i="5"/>
  <c r="K119" i="5"/>
  <c r="M106" i="5"/>
  <c r="O105" i="5"/>
  <c r="K105" i="5"/>
  <c r="M104" i="5"/>
  <c r="L104" i="5"/>
  <c r="I103" i="5"/>
  <c r="I102" i="5"/>
  <c r="N101" i="5"/>
  <c r="J101" i="5"/>
  <c r="K100" i="5"/>
  <c r="O94" i="5"/>
  <c r="M95" i="5"/>
  <c r="L93" i="5"/>
  <c r="K94" i="5"/>
  <c r="P56" i="4"/>
  <c r="L56" i="4"/>
  <c r="L55" i="4"/>
  <c r="O54" i="4"/>
  <c r="N54" i="4"/>
  <c r="M31" i="4" l="1"/>
  <c r="L31" i="4"/>
  <c r="C17" i="1"/>
  <c r="A17" i="1"/>
  <c r="I21" i="5"/>
  <c r="K58" i="4"/>
  <c r="Q53" i="4" l="1"/>
  <c r="N53" i="4"/>
  <c r="Q41" i="4"/>
  <c r="N41" i="4"/>
  <c r="M30" i="4"/>
  <c r="L30" i="4"/>
  <c r="A134" i="5"/>
  <c r="A10" i="2"/>
  <c r="A15" i="3"/>
  <c r="A14" i="3"/>
  <c r="A136" i="5"/>
  <c r="A135" i="5"/>
  <c r="A125" i="5"/>
  <c r="A124" i="5"/>
  <c r="A123" i="5"/>
  <c r="A106" i="5"/>
  <c r="C106" i="5" s="1"/>
  <c r="A105" i="5"/>
  <c r="C105" i="5" s="1"/>
  <c r="A104" i="5"/>
  <c r="A95" i="5"/>
  <c r="A94" i="5"/>
  <c r="A93" i="5"/>
  <c r="A53" i="4"/>
  <c r="A52" i="4"/>
  <c r="A32" i="4"/>
  <c r="A31" i="4"/>
  <c r="A30" i="4"/>
  <c r="A41" i="4"/>
  <c r="A40" i="4"/>
  <c r="O5" i="1" l="1"/>
  <c r="A54" i="1"/>
  <c r="B20" i="6"/>
  <c r="B16" i="6"/>
  <c r="C7" i="8" l="1"/>
  <c r="A57" i="7" l="1"/>
  <c r="B28" i="7"/>
  <c r="B27" i="7"/>
  <c r="B26" i="7"/>
  <c r="B25" i="7"/>
  <c r="B24" i="7"/>
  <c r="B23" i="7"/>
  <c r="B22" i="7"/>
  <c r="B21" i="7"/>
  <c r="B20" i="7"/>
  <c r="B19" i="7"/>
  <c r="B18" i="7"/>
  <c r="F86" i="7"/>
  <c r="F85" i="7"/>
  <c r="D81" i="7"/>
  <c r="A81" i="7"/>
  <c r="D80" i="7"/>
  <c r="A80" i="7"/>
  <c r="D79" i="7"/>
  <c r="A79" i="7"/>
  <c r="D78" i="7"/>
  <c r="A78" i="7"/>
  <c r="D77" i="7"/>
  <c r="A77" i="7"/>
  <c r="D76" i="7"/>
  <c r="A76" i="7"/>
  <c r="B68" i="7"/>
  <c r="B67" i="7"/>
  <c r="B64" i="7"/>
  <c r="B63" i="7"/>
  <c r="B59" i="7"/>
  <c r="C54" i="7"/>
  <c r="E54" i="7" s="1"/>
  <c r="C50" i="7"/>
  <c r="E50" i="7" s="1"/>
  <c r="A50" i="7"/>
  <c r="C49" i="7"/>
  <c r="E49" i="7" s="1"/>
  <c r="A49" i="7"/>
  <c r="C48" i="7"/>
  <c r="E48" i="7" s="1"/>
  <c r="A48" i="7"/>
  <c r="C47" i="7"/>
  <c r="E47" i="7" s="1"/>
  <c r="A47" i="7"/>
  <c r="C46" i="7"/>
  <c r="E46" i="7" s="1"/>
  <c r="A46" i="7"/>
  <c r="C45" i="7"/>
  <c r="E45" i="7" s="1"/>
  <c r="A45" i="7"/>
  <c r="C43" i="7"/>
  <c r="E43" i="7" s="1"/>
  <c r="C42" i="7"/>
  <c r="E42" i="7" s="1"/>
  <c r="C37" i="7"/>
  <c r="E37" i="7" s="1"/>
  <c r="A37" i="7"/>
  <c r="C36" i="7"/>
  <c r="E36" i="7" s="1"/>
  <c r="A36" i="7"/>
  <c r="C35" i="7"/>
  <c r="E35" i="7" s="1"/>
  <c r="A35" i="7"/>
  <c r="C34" i="7"/>
  <c r="E34" i="7" s="1"/>
  <c r="A34" i="7"/>
  <c r="C33" i="7"/>
  <c r="E33" i="7" s="1"/>
  <c r="A33" i="7"/>
  <c r="C32" i="7"/>
  <c r="E32" i="7" s="1"/>
  <c r="A32" i="7"/>
  <c r="B10" i="7"/>
  <c r="B9" i="7"/>
  <c r="B8" i="7"/>
  <c r="B47" i="11"/>
  <c r="B46" i="11"/>
  <c r="B45" i="11"/>
  <c r="B37" i="11"/>
  <c r="B40" i="11"/>
  <c r="B39" i="11"/>
  <c r="B38" i="11"/>
  <c r="B35" i="11"/>
  <c r="B34" i="11"/>
  <c r="B33" i="11"/>
  <c r="B32" i="11"/>
  <c r="B31" i="11"/>
  <c r="B29" i="11"/>
  <c r="B27" i="11"/>
  <c r="B13" i="11"/>
  <c r="B12" i="11"/>
  <c r="B11" i="11"/>
  <c r="E75" i="11"/>
  <c r="E74" i="11"/>
  <c r="E73" i="11"/>
  <c r="E72" i="11"/>
  <c r="E71" i="11"/>
  <c r="E69" i="11"/>
  <c r="E68" i="11"/>
  <c r="E67" i="11"/>
  <c r="B22" i="11"/>
  <c r="B15" i="11"/>
  <c r="B9" i="11"/>
  <c r="B81" i="7"/>
  <c r="B80" i="7"/>
  <c r="B79" i="7"/>
  <c r="B78" i="7"/>
  <c r="B77" i="7"/>
  <c r="B76" i="7"/>
  <c r="F3" i="7"/>
  <c r="B62" i="7" s="1"/>
  <c r="C129" i="10"/>
  <c r="C121" i="10"/>
  <c r="C112" i="10"/>
  <c r="C102" i="10"/>
  <c r="C93" i="10"/>
  <c r="C85" i="10"/>
  <c r="C73" i="10"/>
  <c r="C59" i="10"/>
  <c r="C61" i="10" s="1"/>
  <c r="C41" i="10"/>
  <c r="C29" i="10"/>
  <c r="Q163" i="5"/>
  <c r="C163" i="5"/>
  <c r="P162" i="5"/>
  <c r="C162" i="5"/>
  <c r="O161" i="5"/>
  <c r="C161" i="5"/>
  <c r="N160" i="5"/>
  <c r="C160" i="5"/>
  <c r="M159" i="5"/>
  <c r="C159" i="5"/>
  <c r="L158" i="5"/>
  <c r="C158" i="5"/>
  <c r="K157" i="5"/>
  <c r="C157" i="5"/>
  <c r="J156" i="5"/>
  <c r="C156" i="5"/>
  <c r="I155" i="5"/>
  <c r="C155" i="5"/>
  <c r="H154" i="5"/>
  <c r="Q151" i="5"/>
  <c r="C151" i="5"/>
  <c r="P150" i="5"/>
  <c r="C150" i="5"/>
  <c r="O149" i="5"/>
  <c r="C149" i="5"/>
  <c r="N148" i="5"/>
  <c r="C148" i="5"/>
  <c r="M147" i="5"/>
  <c r="C147" i="5"/>
  <c r="L146" i="5"/>
  <c r="C146" i="5"/>
  <c r="K145" i="5"/>
  <c r="C145" i="5"/>
  <c r="J144" i="5"/>
  <c r="C144" i="5"/>
  <c r="I143" i="5"/>
  <c r="C143" i="5"/>
  <c r="H142" i="5"/>
  <c r="C142" i="5"/>
  <c r="N139" i="5"/>
  <c r="A137" i="5"/>
  <c r="A133" i="5"/>
  <c r="A132" i="5"/>
  <c r="A131" i="5"/>
  <c r="A130" i="5"/>
  <c r="A129" i="5"/>
  <c r="A126" i="5"/>
  <c r="A122" i="5"/>
  <c r="A121" i="5"/>
  <c r="A120" i="5"/>
  <c r="A119" i="5"/>
  <c r="A118" i="5"/>
  <c r="N109" i="5"/>
  <c r="A107" i="5"/>
  <c r="C104" i="5"/>
  <c r="C103" i="5"/>
  <c r="A103" i="5"/>
  <c r="C102" i="5"/>
  <c r="A102" i="5"/>
  <c r="C101" i="5"/>
  <c r="A101" i="5"/>
  <c r="C100" i="5"/>
  <c r="A100" i="5"/>
  <c r="C99" i="5"/>
  <c r="B42" i="11" s="1"/>
  <c r="A99" i="5"/>
  <c r="A96" i="5"/>
  <c r="M93" i="5"/>
  <c r="C93" i="5"/>
  <c r="I92" i="5"/>
  <c r="C92" i="5"/>
  <c r="A92" i="5"/>
  <c r="I91" i="5"/>
  <c r="C91" i="5"/>
  <c r="A91" i="5"/>
  <c r="N90" i="5"/>
  <c r="J90" i="5"/>
  <c r="C90" i="5"/>
  <c r="A90" i="5"/>
  <c r="K89" i="5"/>
  <c r="C89" i="5"/>
  <c r="A89" i="5"/>
  <c r="A88" i="5"/>
  <c r="J78" i="5"/>
  <c r="H78" i="5"/>
  <c r="K69" i="5"/>
  <c r="J69" i="5"/>
  <c r="I69" i="5"/>
  <c r="H69" i="5"/>
  <c r="K68" i="5"/>
  <c r="J68" i="5"/>
  <c r="I68" i="5"/>
  <c r="H68" i="5"/>
  <c r="I48" i="5"/>
  <c r="L47" i="5"/>
  <c r="K47" i="5"/>
  <c r="I47" i="5"/>
  <c r="K34" i="5"/>
  <c r="I33" i="5"/>
  <c r="L31" i="5"/>
  <c r="K31" i="5"/>
  <c r="I31" i="5"/>
  <c r="Q21" i="5"/>
  <c r="P21" i="5"/>
  <c r="O21" i="5"/>
  <c r="N21" i="5"/>
  <c r="M21" i="5"/>
  <c r="L21" i="5"/>
  <c r="K21" i="5"/>
  <c r="J21" i="5"/>
  <c r="H21" i="5"/>
  <c r="Q19" i="5"/>
  <c r="P19" i="5"/>
  <c r="O19" i="5"/>
  <c r="N19" i="5"/>
  <c r="M19" i="5"/>
  <c r="L19" i="5"/>
  <c r="K19" i="5"/>
  <c r="J19" i="5"/>
  <c r="I19" i="5"/>
  <c r="H19" i="5"/>
  <c r="Q18" i="5"/>
  <c r="P18" i="5"/>
  <c r="O18" i="5"/>
  <c r="N18" i="5"/>
  <c r="M18" i="5"/>
  <c r="L18" i="5"/>
  <c r="K18" i="5"/>
  <c r="J18" i="5"/>
  <c r="I18" i="5"/>
  <c r="H18" i="5"/>
  <c r="Q16" i="5"/>
  <c r="P16" i="5"/>
  <c r="O16" i="5"/>
  <c r="N16" i="5"/>
  <c r="M16" i="5"/>
  <c r="L16" i="5"/>
  <c r="K16" i="5"/>
  <c r="J16" i="5"/>
  <c r="I16" i="5"/>
  <c r="H16" i="5"/>
  <c r="Q15" i="5"/>
  <c r="P15" i="5"/>
  <c r="O15" i="5"/>
  <c r="N15" i="5"/>
  <c r="M15" i="5"/>
  <c r="L15" i="5"/>
  <c r="K15" i="5"/>
  <c r="J15" i="5"/>
  <c r="I15" i="5"/>
  <c r="H15" i="5"/>
  <c r="K62" i="4"/>
  <c r="K60" i="4"/>
  <c r="A56" i="4"/>
  <c r="A55" i="4"/>
  <c r="A54" i="4"/>
  <c r="M51" i="4"/>
  <c r="L51" i="4"/>
  <c r="A51" i="4"/>
  <c r="L50" i="4"/>
  <c r="J50" i="4"/>
  <c r="A50" i="4"/>
  <c r="K49" i="4"/>
  <c r="A49" i="4"/>
  <c r="J48" i="4"/>
  <c r="A48" i="4"/>
  <c r="A47" i="4"/>
  <c r="P44" i="4"/>
  <c r="L44" i="4"/>
  <c r="A44" i="4"/>
  <c r="L43" i="4"/>
  <c r="A43" i="4"/>
  <c r="O42" i="4"/>
  <c r="N42" i="4"/>
  <c r="A42" i="4"/>
  <c r="M39" i="4"/>
  <c r="L39" i="4"/>
  <c r="A39" i="4"/>
  <c r="L38" i="4"/>
  <c r="J38" i="4"/>
  <c r="A38" i="4"/>
  <c r="K37" i="4"/>
  <c r="A37" i="4"/>
  <c r="J36" i="4"/>
  <c r="A36" i="4"/>
  <c r="A35" i="4"/>
  <c r="L29" i="4"/>
  <c r="J29" i="4"/>
  <c r="I29" i="4"/>
  <c r="A29" i="4"/>
  <c r="J28" i="4"/>
  <c r="I28" i="4"/>
  <c r="A28" i="4"/>
  <c r="K27" i="4"/>
  <c r="J27" i="4"/>
  <c r="I27" i="4"/>
  <c r="A27" i="4"/>
  <c r="O26" i="4"/>
  <c r="K26" i="4"/>
  <c r="J26" i="4"/>
  <c r="I26" i="4"/>
  <c r="A26" i="4"/>
  <c r="N25" i="4"/>
  <c r="A25" i="4"/>
  <c r="Q24" i="4"/>
  <c r="N24" i="4"/>
  <c r="A24" i="4"/>
  <c r="Q23" i="4"/>
  <c r="L23" i="4"/>
  <c r="A23" i="4"/>
  <c r="A22" i="4"/>
  <c r="R19" i="4"/>
  <c r="A19" i="4"/>
  <c r="Q18" i="4"/>
  <c r="A18" i="4"/>
  <c r="P17" i="4"/>
  <c r="A17" i="4"/>
  <c r="O16" i="4"/>
  <c r="A16" i="4"/>
  <c r="N15" i="4"/>
  <c r="A15" i="4"/>
  <c r="M14" i="4"/>
  <c r="A14" i="4"/>
  <c r="L13" i="4"/>
  <c r="A13" i="4"/>
  <c r="K12" i="4"/>
  <c r="A12" i="4"/>
  <c r="J11" i="4"/>
  <c r="A11" i="4"/>
  <c r="I10" i="4"/>
  <c r="A10" i="4"/>
  <c r="R4" i="4"/>
  <c r="Q4" i="4"/>
  <c r="P4" i="4"/>
  <c r="O4" i="4"/>
  <c r="N4" i="4"/>
  <c r="M4" i="4"/>
  <c r="L4" i="4"/>
  <c r="K4" i="4"/>
  <c r="J4" i="4"/>
  <c r="I4" i="4"/>
  <c r="P104" i="3"/>
  <c r="N104" i="3"/>
  <c r="M104" i="3"/>
  <c r="H104" i="3"/>
  <c r="P103" i="3"/>
  <c r="O103" i="3"/>
  <c r="N103" i="3"/>
  <c r="K103" i="3"/>
  <c r="H103" i="3"/>
  <c r="P101" i="3"/>
  <c r="N101" i="3"/>
  <c r="M101" i="3"/>
  <c r="H101" i="3"/>
  <c r="N100" i="3"/>
  <c r="I100" i="3"/>
  <c r="H100" i="3"/>
  <c r="O98" i="3"/>
  <c r="L98" i="3"/>
  <c r="K98" i="3"/>
  <c r="O97" i="3"/>
  <c r="L97" i="3"/>
  <c r="K97" i="3"/>
  <c r="N96" i="3"/>
  <c r="I96" i="3"/>
  <c r="J94" i="3"/>
  <c r="I94" i="3"/>
  <c r="I93" i="3"/>
  <c r="H93" i="3"/>
  <c r="P92" i="3"/>
  <c r="N92" i="3"/>
  <c r="J92" i="3"/>
  <c r="I92" i="3"/>
  <c r="H92" i="3"/>
  <c r="P91" i="3"/>
  <c r="N91" i="3"/>
  <c r="J91" i="3"/>
  <c r="I91" i="3"/>
  <c r="H91" i="3"/>
  <c r="O89" i="3"/>
  <c r="N89" i="3"/>
  <c r="M89" i="3"/>
  <c r="L89" i="3"/>
  <c r="K89" i="3"/>
  <c r="J89" i="3"/>
  <c r="M86" i="3"/>
  <c r="O85" i="3"/>
  <c r="N85" i="3"/>
  <c r="L85" i="3"/>
  <c r="K85" i="3"/>
  <c r="H85" i="3"/>
  <c r="N84" i="3"/>
  <c r="O83" i="3"/>
  <c r="L83" i="3"/>
  <c r="K83" i="3"/>
  <c r="I83" i="3"/>
  <c r="H83" i="3"/>
  <c r="M78" i="3"/>
  <c r="J78" i="3"/>
  <c r="H78" i="3"/>
  <c r="N76" i="3"/>
  <c r="M76" i="3"/>
  <c r="L76" i="3"/>
  <c r="K76" i="3"/>
  <c r="J76" i="3"/>
  <c r="I76" i="3"/>
  <c r="H76" i="3"/>
  <c r="M74" i="3"/>
  <c r="L74" i="3"/>
  <c r="K74" i="3"/>
  <c r="I74" i="3"/>
  <c r="C66" i="3"/>
  <c r="Q64" i="3"/>
  <c r="P63" i="3"/>
  <c r="O62" i="3"/>
  <c r="N61" i="3"/>
  <c r="M60" i="3"/>
  <c r="L59" i="3"/>
  <c r="K58" i="3"/>
  <c r="J57" i="3"/>
  <c r="I56" i="3"/>
  <c r="H55" i="3"/>
  <c r="Q52" i="3"/>
  <c r="P51" i="3"/>
  <c r="O50" i="3"/>
  <c r="N49" i="3"/>
  <c r="M48" i="3"/>
  <c r="L47" i="3"/>
  <c r="K46" i="3"/>
  <c r="J45" i="3"/>
  <c r="I44" i="3"/>
  <c r="H43" i="3"/>
  <c r="Q40" i="3"/>
  <c r="P39" i="3"/>
  <c r="O38" i="3"/>
  <c r="N37" i="3"/>
  <c r="M36" i="3"/>
  <c r="L35" i="3"/>
  <c r="K34" i="3"/>
  <c r="J33" i="3"/>
  <c r="I32" i="3"/>
  <c r="H31" i="3"/>
  <c r="O24" i="3"/>
  <c r="L24" i="3"/>
  <c r="K24" i="3"/>
  <c r="I24" i="3"/>
  <c r="Q22" i="3"/>
  <c r="P22" i="3"/>
  <c r="O22" i="3"/>
  <c r="N22" i="3"/>
  <c r="M22" i="3"/>
  <c r="L22" i="3"/>
  <c r="K22" i="3"/>
  <c r="J22" i="3"/>
  <c r="I22" i="3"/>
  <c r="H22" i="3"/>
  <c r="A22" i="3"/>
  <c r="Q21" i="3"/>
  <c r="P21" i="3"/>
  <c r="O21" i="3"/>
  <c r="N21" i="3"/>
  <c r="M21" i="3"/>
  <c r="L21" i="3"/>
  <c r="K21" i="3"/>
  <c r="J21" i="3"/>
  <c r="I21" i="3"/>
  <c r="H21" i="3"/>
  <c r="Q19" i="3"/>
  <c r="N19" i="3"/>
  <c r="M19" i="3"/>
  <c r="L19" i="3"/>
  <c r="K19" i="3"/>
  <c r="J19" i="3"/>
  <c r="I19" i="3"/>
  <c r="H19" i="3"/>
  <c r="A19" i="3"/>
  <c r="Q18" i="3"/>
  <c r="P18" i="3"/>
  <c r="O18" i="3"/>
  <c r="N18" i="3"/>
  <c r="M18" i="3"/>
  <c r="L18" i="3"/>
  <c r="K18" i="3"/>
  <c r="J18" i="3"/>
  <c r="I18" i="3"/>
  <c r="A18" i="3"/>
  <c r="Q17" i="3"/>
  <c r="P17" i="3"/>
  <c r="O17" i="3"/>
  <c r="N17" i="3"/>
  <c r="M17" i="3"/>
  <c r="L17" i="3"/>
  <c r="K17" i="3"/>
  <c r="J17" i="3"/>
  <c r="I17" i="3"/>
  <c r="H17" i="3"/>
  <c r="Q11" i="3"/>
  <c r="N11" i="3"/>
  <c r="M11" i="3"/>
  <c r="L11" i="3"/>
  <c r="K11" i="3"/>
  <c r="J11" i="3"/>
  <c r="I11" i="3"/>
  <c r="H11" i="3"/>
  <c r="A11" i="3"/>
  <c r="Q10" i="3"/>
  <c r="P10" i="3"/>
  <c r="O10" i="3"/>
  <c r="N10" i="3"/>
  <c r="M10" i="3"/>
  <c r="L10" i="3"/>
  <c r="K10" i="3"/>
  <c r="J10" i="3"/>
  <c r="I10" i="3"/>
  <c r="H10" i="3"/>
  <c r="A10" i="3"/>
  <c r="Q9" i="3"/>
  <c r="P9" i="3"/>
  <c r="O9" i="3"/>
  <c r="N9" i="3"/>
  <c r="M9" i="3"/>
  <c r="L9" i="3"/>
  <c r="K9" i="3"/>
  <c r="J9" i="3"/>
  <c r="I9" i="3"/>
  <c r="H9" i="3"/>
  <c r="O7" i="3"/>
  <c r="K7" i="3"/>
  <c r="Q6" i="3"/>
  <c r="P6" i="3"/>
  <c r="O6" i="3"/>
  <c r="N6" i="3"/>
  <c r="M6" i="3"/>
  <c r="L6" i="3"/>
  <c r="K6" i="3"/>
  <c r="J6" i="3"/>
  <c r="I6" i="3"/>
  <c r="H6" i="3"/>
  <c r="Q5" i="3"/>
  <c r="P5" i="3"/>
  <c r="O5" i="3"/>
  <c r="N5" i="3"/>
  <c r="M5" i="3"/>
  <c r="L5" i="3"/>
  <c r="K5" i="3"/>
  <c r="J5" i="3"/>
  <c r="I5" i="3"/>
  <c r="H5" i="3"/>
  <c r="A5" i="3"/>
  <c r="F31" i="8"/>
  <c r="F18" i="8"/>
  <c r="F80" i="7" l="1"/>
  <c r="H4" i="3"/>
  <c r="D52" i="11" s="1"/>
  <c r="B43" i="11"/>
  <c r="B41" i="11"/>
  <c r="I3" i="4"/>
  <c r="F52" i="11" s="1"/>
  <c r="F78" i="7"/>
  <c r="L4" i="3"/>
  <c r="D56" i="11" s="1"/>
  <c r="N3" i="4"/>
  <c r="F57" i="11" s="1"/>
  <c r="R3" i="4"/>
  <c r="F61" i="11" s="1"/>
  <c r="J3" i="4"/>
  <c r="F53" i="11" s="1"/>
  <c r="M3" i="4"/>
  <c r="F56" i="11" s="1"/>
  <c r="J4" i="5"/>
  <c r="G54" i="11" s="1"/>
  <c r="N4" i="5"/>
  <c r="G58" i="11" s="1"/>
  <c r="K4" i="5"/>
  <c r="G55" i="11" s="1"/>
  <c r="H4" i="5"/>
  <c r="G52" i="11" s="1"/>
  <c r="P4" i="5"/>
  <c r="G60" i="11" s="1"/>
  <c r="I4" i="3"/>
  <c r="D53" i="11" s="1"/>
  <c r="Q4" i="3"/>
  <c r="D61" i="11" s="1"/>
  <c r="P4" i="3"/>
  <c r="D60" i="11" s="1"/>
  <c r="L3" i="4"/>
  <c r="F55" i="11" s="1"/>
  <c r="I4" i="5"/>
  <c r="G53" i="11" s="1"/>
  <c r="Q4" i="5"/>
  <c r="G61" i="11" s="1"/>
  <c r="M4" i="5"/>
  <c r="G57" i="11" s="1"/>
  <c r="L4" i="5"/>
  <c r="G56" i="11" s="1"/>
  <c r="J4" i="3"/>
  <c r="D54" i="11" s="1"/>
  <c r="P3" i="4"/>
  <c r="F59" i="11" s="1"/>
  <c r="E55" i="7"/>
  <c r="M4" i="3"/>
  <c r="D57" i="11" s="1"/>
  <c r="Q3" i="4"/>
  <c r="F60" i="11" s="1"/>
  <c r="O3" i="4"/>
  <c r="F58" i="11" s="1"/>
  <c r="K3" i="4"/>
  <c r="F54" i="11" s="1"/>
  <c r="N4" i="3"/>
  <c r="D58" i="11" s="1"/>
  <c r="O4" i="5"/>
  <c r="G59" i="11" s="1"/>
  <c r="C15" i="8"/>
  <c r="K4" i="3"/>
  <c r="D55" i="11" s="1"/>
  <c r="O4" i="3"/>
  <c r="D59" i="11" s="1"/>
  <c r="F79" i="7"/>
  <c r="F81" i="7"/>
  <c r="F76" i="7"/>
  <c r="B29" i="7"/>
  <c r="B39" i="7" s="1"/>
  <c r="C64" i="7"/>
  <c r="F77" i="7"/>
  <c r="E38" i="7"/>
  <c r="C12" i="8" s="1"/>
  <c r="C8" i="8"/>
  <c r="F84" i="7" l="1"/>
  <c r="C13" i="8"/>
  <c r="C21" i="8"/>
  <c r="C22" i="8" s="1"/>
  <c r="C17" i="8"/>
  <c r="C9" i="8"/>
  <c r="F82" i="7"/>
  <c r="F17" i="7"/>
  <c r="F73" i="7" l="1"/>
  <c r="F88" i="7" s="1"/>
  <c r="C14" i="8"/>
  <c r="C42" i="8"/>
  <c r="M30" i="2"/>
  <c r="J30" i="2"/>
  <c r="J3" i="2" s="1"/>
  <c r="I30" i="2"/>
  <c r="I3" i="2" s="1"/>
  <c r="H30" i="2"/>
  <c r="H28" i="2"/>
  <c r="A28" i="2"/>
  <c r="Q26" i="2"/>
  <c r="Q3" i="2" s="1"/>
  <c r="P25" i="2"/>
  <c r="P3" i="2" s="1"/>
  <c r="O24" i="2"/>
  <c r="O3" i="2" s="1"/>
  <c r="N23" i="2"/>
  <c r="M22" i="2"/>
  <c r="L21" i="2"/>
  <c r="L3" i="2" s="1"/>
  <c r="K20" i="2"/>
  <c r="K3" i="2" s="1"/>
  <c r="J19" i="2"/>
  <c r="I18" i="2"/>
  <c r="A15" i="2"/>
  <c r="A12" i="2"/>
  <c r="A9" i="2"/>
  <c r="K79" i="1"/>
  <c r="E19" i="7" s="1"/>
  <c r="J79" i="1"/>
  <c r="E20" i="7" s="1"/>
  <c r="I79" i="1"/>
  <c r="B4" i="6" s="1"/>
  <c r="B8" i="6" s="1"/>
  <c r="C79" i="1"/>
  <c r="B16" i="11" s="1"/>
  <c r="A77" i="1"/>
  <c r="A76" i="1"/>
  <c r="A75" i="1"/>
  <c r="A74" i="1"/>
  <c r="A73" i="1"/>
  <c r="A71" i="1"/>
  <c r="A70" i="1"/>
  <c r="A69" i="1"/>
  <c r="A68" i="1"/>
  <c r="C65" i="1"/>
  <c r="A65" i="1"/>
  <c r="C61" i="1"/>
  <c r="A61" i="1"/>
  <c r="C60" i="1"/>
  <c r="A60" i="1"/>
  <c r="C59" i="1"/>
  <c r="A59" i="1"/>
  <c r="C58" i="1"/>
  <c r="A58" i="1"/>
  <c r="C57" i="1"/>
  <c r="A57" i="1"/>
  <c r="A56" i="1"/>
  <c r="C55" i="1"/>
  <c r="A55" i="1"/>
  <c r="C54" i="1"/>
  <c r="C53" i="1"/>
  <c r="A53" i="1"/>
  <c r="C52" i="1"/>
  <c r="A52" i="1"/>
  <c r="C45" i="1"/>
  <c r="A45" i="1"/>
  <c r="C40" i="1"/>
  <c r="A40" i="1"/>
  <c r="C35" i="1"/>
  <c r="A35" i="1"/>
  <c r="A30" i="1"/>
  <c r="C25" i="1"/>
  <c r="A25" i="1"/>
  <c r="C20" i="1"/>
  <c r="A20" i="1"/>
  <c r="C14" i="1"/>
  <c r="A14" i="1"/>
  <c r="A11" i="1"/>
  <c r="C9" i="1"/>
  <c r="A9" i="1"/>
  <c r="O9" i="1"/>
  <c r="O14" i="1" s="1"/>
  <c r="O20" i="1" s="1"/>
  <c r="O25" i="1" s="1"/>
  <c r="O30" i="1" s="1"/>
  <c r="O35" i="1" s="1"/>
  <c r="O40" i="1" s="1"/>
  <c r="H3" i="2" l="1"/>
  <c r="E9" i="10" s="1"/>
  <c r="H66" i="11" s="1"/>
  <c r="M3" i="2"/>
  <c r="N3" i="2"/>
  <c r="E58" i="11" s="1"/>
  <c r="B25" i="11"/>
  <c r="C16" i="8"/>
  <c r="E63" i="10"/>
  <c r="E55" i="11"/>
  <c r="E104" i="10"/>
  <c r="E59" i="11"/>
  <c r="E56" i="11"/>
  <c r="E114" i="10"/>
  <c r="E60" i="11"/>
  <c r="E123" i="10"/>
  <c r="E61" i="11"/>
  <c r="O45" i="1"/>
  <c r="B49" i="1" s="1"/>
  <c r="C70" i="11" s="1"/>
  <c r="B7" i="7"/>
  <c r="B11" i="7" s="1"/>
  <c r="E52" i="11" l="1"/>
  <c r="H52" i="11"/>
  <c r="B55" i="11"/>
  <c r="H55" i="11"/>
  <c r="H69" i="11"/>
  <c r="B61" i="11"/>
  <c r="H75" i="11"/>
  <c r="H61" i="11"/>
  <c r="B59" i="11"/>
  <c r="H73" i="11"/>
  <c r="H59" i="11"/>
  <c r="B60" i="11"/>
  <c r="H74" i="11"/>
  <c r="H60" i="11"/>
  <c r="E95" i="10"/>
  <c r="E75" i="10"/>
  <c r="D24" i="6"/>
  <c r="D52" i="6"/>
  <c r="F48" i="7"/>
  <c r="A124" i="10"/>
  <c r="A64" i="10"/>
  <c r="A105" i="10"/>
  <c r="A75" i="11"/>
  <c r="A74" i="11"/>
  <c r="E53" i="11"/>
  <c r="E31" i="10"/>
  <c r="A115" i="10"/>
  <c r="E87" i="10"/>
  <c r="E57" i="11"/>
  <c r="A69" i="11"/>
  <c r="E54" i="11"/>
  <c r="E43" i="10"/>
  <c r="A73" i="11"/>
  <c r="B52" i="11"/>
  <c r="D32" i="6"/>
  <c r="D60" i="6"/>
  <c r="C49" i="1"/>
  <c r="B10" i="11"/>
  <c r="B15" i="7"/>
  <c r="F6" i="7" s="1"/>
  <c r="H70" i="11" l="1"/>
  <c r="H56" i="11"/>
  <c r="B58" i="11"/>
  <c r="H72" i="11"/>
  <c r="H58" i="11"/>
  <c r="B57" i="11"/>
  <c r="A71" i="11"/>
  <c r="H71" i="11"/>
  <c r="H57" i="11"/>
  <c r="B54" i="11"/>
  <c r="H54" i="11"/>
  <c r="H68" i="11"/>
  <c r="B53" i="11"/>
  <c r="H67" i="11"/>
  <c r="H53" i="11"/>
  <c r="A70" i="11"/>
  <c r="B56" i="11"/>
  <c r="A72" i="11"/>
  <c r="A96" i="10"/>
  <c r="A76" i="10"/>
  <c r="D31" i="6"/>
  <c r="D23" i="6"/>
  <c r="A88" i="10"/>
  <c r="D62" i="6"/>
  <c r="D51" i="6"/>
  <c r="F47" i="7"/>
  <c r="D59" i="6"/>
  <c r="A44" i="10"/>
  <c r="A68" i="11"/>
  <c r="D30" i="6"/>
  <c r="A67" i="11"/>
  <c r="A32" i="10"/>
  <c r="A10" i="10"/>
  <c r="D57" i="6"/>
  <c r="D58" i="6"/>
  <c r="A52" i="11"/>
  <c r="F9" i="10"/>
  <c r="F45" i="7"/>
  <c r="D34" i="6"/>
  <c r="F50" i="7"/>
  <c r="D49" i="6"/>
  <c r="D26" i="6"/>
  <c r="D21" i="6"/>
  <c r="D54" i="6"/>
  <c r="D29" i="6"/>
  <c r="F31" i="10"/>
  <c r="D50" i="6"/>
  <c r="F63" i="10"/>
  <c r="D22" i="6"/>
  <c r="F43" i="10"/>
  <c r="F46" i="7"/>
  <c r="F114" i="10"/>
  <c r="F95" i="10"/>
  <c r="F123" i="10"/>
  <c r="F104" i="10"/>
  <c r="D33" i="6"/>
  <c r="F87" i="10"/>
  <c r="F49" i="7"/>
  <c r="D25" i="6"/>
  <c r="D61" i="6"/>
  <c r="D53" i="6"/>
  <c r="F75" i="10"/>
  <c r="C18" i="8"/>
  <c r="C48" i="8" s="1"/>
  <c r="F58" i="7"/>
  <c r="B66" i="7" s="1"/>
  <c r="C68" i="7" s="1"/>
  <c r="F61" i="7" s="1"/>
  <c r="F70" i="7" l="1"/>
  <c r="F91" i="7" s="1"/>
  <c r="F93" i="7" s="1"/>
  <c r="A66"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tc={C01EFD0B-A653-4CD1-928D-F44A0B3511AC}</author>
  </authors>
  <commentList>
    <comment ref="B4" authorId="0" shapeId="0" xr:uid="{C01EFD0B-A653-4CD1-928D-F44A0B3511AC}">
      <text>
        <t>[Threaded comment]
Your version of Excel allows you to read this threaded comment; however, any edits to it will get removed if the file is opened in a newer version of Excel. Learn more: https://go.microsoft.com/fwlink/?linkid=870924
Comment:
    What is the distinction between cells B4 and A6?  Please make this distinction clearer so users understand what should be included in these cells.
Reply:
    B4 is a a short name to describe the project. A6 is the name of each individual stakeholder</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Jim Rocco</author>
  </authors>
  <commentList>
    <comment ref="A4" authorId="0" shapeId="0" xr:uid="{87229EDD-B55D-479A-B2B7-20299290E4F4}">
      <text>
        <r>
          <rPr>
            <b/>
            <sz val="9"/>
            <color indexed="81"/>
            <rFont val="Tahoma"/>
            <family val="2"/>
          </rPr>
          <t>Name or unique identifier for a property which may include one or more parcels</t>
        </r>
        <r>
          <rPr>
            <sz val="9"/>
            <color indexed="81"/>
            <rFont val="Tahoma"/>
            <family val="2"/>
          </rPr>
          <t xml:space="preserve">
</t>
        </r>
      </text>
    </comment>
    <comment ref="A6" authorId="0" shapeId="0" xr:uid="{15676251-BA19-493F-95F8-DD05D15D7F87}">
      <text>
        <r>
          <rPr>
            <b/>
            <sz val="9"/>
            <color indexed="81"/>
            <rFont val="Tahoma"/>
            <family val="2"/>
          </rPr>
          <t>Parcels associated with a property</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tc={6DA337AE-7A5A-459A-B4AF-B0133192D85C}</author>
  </authors>
  <commentList>
    <comment ref="B38" authorId="0" shapeId="0" xr:uid="{6DA337AE-7A5A-459A-B4AF-B0133192D85C}">
      <text>
        <t>[Threaded comment]
Your version of Excel allows you to read this threaded comment; however, any edits to it will get removed if the file is opened in a newer version of Excel. Learn more: https://go.microsoft.com/fwlink/?linkid=870924
Comment:
    Make sure the formulas in cells N38-42 work as you intended.
Reply:
    There is no calculation for these cells. The input is the estimated costs for each phase of the cleanup reamining.</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tc={50C12B53-C3B7-4AC2-B76B-390FFB88F1E1}</author>
    <author>tc={CEBD0A7B-D5F2-4D3E-9D2F-BDDEB0DC38C7}</author>
    <author>tc={F03BD007-D9A5-4D4B-9B22-438E64128927}</author>
  </authors>
  <commentList>
    <comment ref="D66" authorId="0" shapeId="0" xr:uid="{50C12B53-C3B7-4AC2-B76B-390FFB88F1E1}">
      <text>
        <t>[Threaded comment]
Your version of Excel allows you to read this threaded comment; however, any edits to it will get removed if the file is opened in a newer version of Excel. Learn more: https://go.microsoft.com/fwlink/?linkid=870924
Comment:
    Double check formula to make sure it is pulling correctly. It does not behave the way I think it is supposed to.
Reply:
    There was an error in the formula</t>
      </text>
    </comment>
    <comment ref="F66" authorId="1" shapeId="0" xr:uid="{CEBD0A7B-D5F2-4D3E-9D2F-BDDEB0DC38C7}">
      <text>
        <t>[Threaded comment]
Your version of Excel allows you to read this threaded comment; however, any edits to it will get removed if the file is opened in a newer version of Excel. Learn more: https://go.microsoft.com/fwlink/?linkid=870924
Comment:
    Is it your intention to NOT have any output for Community? If so, maybe format cells in gray?
Reply:
    There are no messages to be displayed under Community</t>
      </text>
    </comment>
    <comment ref="H66" authorId="2" shapeId="0" xr:uid="{F03BD007-D9A5-4D4B-9B22-438E64128927}">
      <text>
        <t>[Threaded comment]
Your version of Excel allows you to read this threaded comment; however, any edits to it will get removed if the file is opened in a newer version of Excel. Learn more: https://go.microsoft.com/fwlink/?linkid=870924
Comment:
    Is it your intention to NOT have any output for Market? If so, maybe format cells in gray?
Reply:
    Formula was missing, Added formula, adjusted formulas in H52:H61, Also fixed formulas in A71, C19, C20.</t>
      </text>
    </comment>
  </commentList>
</comments>
</file>

<file path=xl/sharedStrings.xml><?xml version="1.0" encoding="utf-8"?>
<sst xmlns="http://schemas.openxmlformats.org/spreadsheetml/2006/main" count="1000" uniqueCount="674">
  <si>
    <t xml:space="preserve">Property </t>
  </si>
  <si>
    <t>Acreage Calculation</t>
  </si>
  <si>
    <t>Validation Lists</t>
  </si>
  <si>
    <t>Town, State</t>
  </si>
  <si>
    <t>Point of contact</t>
  </si>
  <si>
    <t>Yes</t>
  </si>
  <si>
    <t>Property size</t>
  </si>
  <si>
    <t>acres</t>
  </si>
  <si>
    <t>Total acreage</t>
  </si>
  <si>
    <t>No</t>
  </si>
  <si>
    <t>Unknown</t>
  </si>
  <si>
    <t xml:space="preserve">For the remaining property questions, if restricted acreage falls into more than one category, report it only one time </t>
  </si>
  <si>
    <t>Does any portion of the property contain wetlands?</t>
  </si>
  <si>
    <t>Building Type</t>
  </si>
  <si>
    <t>Less wetlands</t>
  </si>
  <si>
    <t>Residential</t>
  </si>
  <si>
    <t>Office</t>
  </si>
  <si>
    <t>Industrial</t>
  </si>
  <si>
    <t>Is any portion of the property in a 100 year flood plain?</t>
  </si>
  <si>
    <t>Retail</t>
  </si>
  <si>
    <t>Less flood plain</t>
  </si>
  <si>
    <t>Mixed Use</t>
  </si>
  <si>
    <t>Other</t>
  </si>
  <si>
    <t>Does any portion of the property contain endangered species or protected habitat?</t>
  </si>
  <si>
    <t>Building Condition</t>
  </si>
  <si>
    <t>Less habitat</t>
  </si>
  <si>
    <t>Poor</t>
  </si>
  <si>
    <t>Fair</t>
  </si>
  <si>
    <t>Good</t>
  </si>
  <si>
    <t>Does any portion of the property contain archaeologically sensitive areas?</t>
  </si>
  <si>
    <t>Excellent</t>
  </si>
  <si>
    <t>Less archaeologically</t>
  </si>
  <si>
    <t>Commercial (Professional/Office)</t>
  </si>
  <si>
    <t>Does any portion of the property contain slopes greater than 15%?</t>
  </si>
  <si>
    <t>Less slopes</t>
  </si>
  <si>
    <t>Industrial (excluding warehouse)</t>
  </si>
  <si>
    <t>Warehouse Distribution</t>
  </si>
  <si>
    <t>Hotel/Hospitality</t>
  </si>
  <si>
    <t>Does any portion of the property contain easements preventing development?</t>
  </si>
  <si>
    <t>Less easements</t>
  </si>
  <si>
    <t>Energy</t>
  </si>
  <si>
    <t>Greenspace</t>
  </si>
  <si>
    <t>Government</t>
  </si>
  <si>
    <t>Less deed</t>
  </si>
  <si>
    <t>Are there other areas of land that are not available for development (e.g., narrow portions of the site that will not support development)?</t>
  </si>
  <si>
    <t>Less other areas</t>
  </si>
  <si>
    <t>Usable acreage available for development</t>
  </si>
  <si>
    <t>Buildings and Miscellaneous Structures</t>
  </si>
  <si>
    <t>Are there buildings or structures onsite?</t>
  </si>
  <si>
    <t>Structure type/use</t>
  </si>
  <si>
    <t>Approximate structure size (SF)</t>
  </si>
  <si>
    <t>Number of floors</t>
  </si>
  <si>
    <t>Building age (Years)</t>
  </si>
  <si>
    <t>Structure condition</t>
  </si>
  <si>
    <t>Demolition required?</t>
  </si>
  <si>
    <t>Does structure contain asbestos, lead paint or other hazardous building components?</t>
  </si>
  <si>
    <t>Abatement cost
(only enter if building contain asbestos, lead paint, mercury containing light ballasts, or other hazardous building components)</t>
  </si>
  <si>
    <t>Number of existing parking spaces</t>
  </si>
  <si>
    <t>Amount of existing parking area (SF)</t>
  </si>
  <si>
    <t>Building eligible for historic tax credits?</t>
  </si>
  <si>
    <t>TOTAL for all buildings/structures</t>
  </si>
  <si>
    <t>Environmental</t>
  </si>
  <si>
    <t>Has the property been assessed?</t>
  </si>
  <si>
    <t>SUBTOTAL</t>
  </si>
  <si>
    <t>Fully characterized (no additional testing recommended)</t>
  </si>
  <si>
    <t>SOURCES AND USES OF FUNDS</t>
  </si>
  <si>
    <t>USES OF FUNDS</t>
  </si>
  <si>
    <t>SOURCES OF FUNDS</t>
  </si>
  <si>
    <t>Acquisition</t>
  </si>
  <si>
    <t>Construction Sources of Funds</t>
  </si>
  <si>
    <t>Transaction Costs</t>
  </si>
  <si>
    <t>Total Acquisition Costs</t>
  </si>
  <si>
    <t>1st Construction Loan</t>
  </si>
  <si>
    <t xml:space="preserve">2nd Construction Loan </t>
  </si>
  <si>
    <t>Hard Costs</t>
  </si>
  <si>
    <t xml:space="preserve"> </t>
  </si>
  <si>
    <t>Developer Equity</t>
  </si>
  <si>
    <t>Construction</t>
  </si>
  <si>
    <t>Equity from Federal Tax Credits</t>
  </si>
  <si>
    <t>General Conditions</t>
  </si>
  <si>
    <t>Equity from State Tax Credits</t>
  </si>
  <si>
    <t>Developer fee</t>
  </si>
  <si>
    <t>Grant Source #1</t>
  </si>
  <si>
    <t>Demolition/Property Improvement</t>
  </si>
  <si>
    <t>Grant Source #2</t>
  </si>
  <si>
    <t>Remediation</t>
  </si>
  <si>
    <t>Hard Cost Contingency</t>
  </si>
  <si>
    <t>Deferred Developer Fee</t>
  </si>
  <si>
    <t>Total Building Loan Hard Cost</t>
  </si>
  <si>
    <t>TOTAL CONSTRUCTION SOURCES</t>
  </si>
  <si>
    <t>Project's Soft Costs</t>
  </si>
  <si>
    <t>Permanent Sources of Funds</t>
  </si>
  <si>
    <t>Borrower's A/E Fee</t>
  </si>
  <si>
    <t>Bank Engineer</t>
  </si>
  <si>
    <t>Ist Permanent Mortgage</t>
  </si>
  <si>
    <t>Developer Owner's Representative</t>
  </si>
  <si>
    <t>2nd Permanent Mortgage</t>
  </si>
  <si>
    <t>Bank Legal</t>
  </si>
  <si>
    <t>Developer Legal</t>
  </si>
  <si>
    <t>Accounting</t>
  </si>
  <si>
    <t>Environmental Phase I</t>
  </si>
  <si>
    <t>Environmental Phase II and III</t>
  </si>
  <si>
    <t>Other Environmental Professional Fees</t>
  </si>
  <si>
    <t>Survey</t>
  </si>
  <si>
    <t>Title Insurance</t>
  </si>
  <si>
    <t>TOTAL PERMANENT SOURCES</t>
  </si>
  <si>
    <t>Appraisal</t>
  </si>
  <si>
    <t>Bank Commitment Fee</t>
  </si>
  <si>
    <t>Construction Interest</t>
  </si>
  <si>
    <t>Insurance</t>
  </si>
  <si>
    <t>Real Estate Taxes</t>
  </si>
  <si>
    <t>Building Permits</t>
  </si>
  <si>
    <t>Letter of Credit/Bond Fee</t>
  </si>
  <si>
    <t>Soft Cost Contingency</t>
  </si>
  <si>
    <t>Total Building Loan Soft Costs</t>
  </si>
  <si>
    <t>Operating and Lease-up Reserve</t>
  </si>
  <si>
    <t>TOTAL USES OF FUNDS</t>
  </si>
  <si>
    <t>Utilities</t>
  </si>
  <si>
    <t>Is electricity available onsite?</t>
  </si>
  <si>
    <t>Unavailable in community</t>
  </si>
  <si>
    <t>Are there opportunities for renewable energy production on the property such as wind, solar, or water?</t>
  </si>
  <si>
    <t>Less than 0.5 miles</t>
  </si>
  <si>
    <t>Greater than 0.5 miles</t>
  </si>
  <si>
    <t>Low</t>
  </si>
  <si>
    <t>Medium to high</t>
  </si>
  <si>
    <t>Extremely high</t>
  </si>
  <si>
    <t>&lt;0.25 mile</t>
  </si>
  <si>
    <t>0.25 – 1 mile</t>
  </si>
  <si>
    <t>Is cable, fiber optics, T1 or other digital service available onsite?</t>
  </si>
  <si>
    <t xml:space="preserve"> 1 mile or more</t>
  </si>
  <si>
    <t>What are the average costs per KWh for electricity in the area?</t>
  </si>
  <si>
    <t>cents per KWh</t>
  </si>
  <si>
    <t>Zoning</t>
  </si>
  <si>
    <t>What is the current zoning on the property? (enter name of zoning code)</t>
  </si>
  <si>
    <t>Maximum allowable lot coverage under local land use regulations (%)</t>
  </si>
  <si>
    <t xml:space="preserve">Floor to area ratio under local land use regulations </t>
  </si>
  <si>
    <t xml:space="preserve">Or maximum allowable height under local land use regulations </t>
  </si>
  <si>
    <t>Required number of parking spaces per allowable use under local land use regulations</t>
  </si>
  <si>
    <t>Location</t>
  </si>
  <si>
    <t>Are access roads in good condition?</t>
  </si>
  <si>
    <t>What traffic volume can access roads support?</t>
  </si>
  <si>
    <t>What is the daily traffic count on the primary access road?</t>
  </si>
  <si>
    <t>What is the daily traffic count at the nearest intersection?</t>
  </si>
  <si>
    <t>Office or Retail</t>
  </si>
  <si>
    <t>Access and Visibility</t>
  </si>
  <si>
    <t>Is the property centrally located in the community?</t>
  </si>
  <si>
    <t>Is property located on a major (multi-lane) roadway?</t>
  </si>
  <si>
    <t>Is the property located at a major intersection?</t>
  </si>
  <si>
    <t>What is the distance to an Interstate?</t>
  </si>
  <si>
    <t>Is the property visible from a major multi-lane roadway?</t>
  </si>
  <si>
    <t>Is the property within close proximity to passenger rail access?</t>
  </si>
  <si>
    <t>Does the property have cargo rail spurs onsite?</t>
  </si>
  <si>
    <t>Is the property within close proximity to cargo rail access?</t>
  </si>
  <si>
    <t>Is public transportation available?</t>
  </si>
  <si>
    <t>Can the public easily walk or bike to the property?</t>
  </si>
  <si>
    <t>Does the property border a navigable waterway?</t>
  </si>
  <si>
    <t>Does the property border an attractive waterway?</t>
  </si>
  <si>
    <t>Community</t>
  </si>
  <si>
    <t>Commercial (professional / office)</t>
  </si>
  <si>
    <t>Warehouse</t>
  </si>
  <si>
    <t>How would you describe your community?</t>
  </si>
  <si>
    <t>Struggling and declining in population</t>
  </si>
  <si>
    <t>Stagnant and in risk of declining</t>
  </si>
  <si>
    <t>How attractive is your community to developers?</t>
  </si>
  <si>
    <t>Stagnant but healthy</t>
  </si>
  <si>
    <t>Growing and dynamic</t>
  </si>
  <si>
    <t>Does your community have a comprehensive master plan?</t>
  </si>
  <si>
    <t>Developers never come into our community</t>
  </si>
  <si>
    <t>A few developers look at our community each year</t>
  </si>
  <si>
    <t>Developers are regularly proposing new projects</t>
  </si>
  <si>
    <t>Manufacturing</t>
  </si>
  <si>
    <t>Recreation</t>
  </si>
  <si>
    <t>Public/Government Use</t>
  </si>
  <si>
    <t>Abundance of natural resources</t>
  </si>
  <si>
    <t>Are there unique economic drivers in the region?</t>
  </si>
  <si>
    <t>Outdoor recreational resources</t>
  </si>
  <si>
    <t>Universities or colleges</t>
  </si>
  <si>
    <t>Religious and/or other culture institutions</t>
  </si>
  <si>
    <t>Major government presence</t>
  </si>
  <si>
    <t>Major employers or employment sectors</t>
  </si>
  <si>
    <t>Professional / office</t>
  </si>
  <si>
    <t>Research and development</t>
  </si>
  <si>
    <t>Does your community/region/state promote certain economic clusters?</t>
  </si>
  <si>
    <t>Arts and entertainment</t>
  </si>
  <si>
    <t>In town</t>
  </si>
  <si>
    <t>Out of town 0-10 miles</t>
  </si>
  <si>
    <t>Out of town 10+ miles</t>
  </si>
  <si>
    <t>Do economic incentives exist for your community?</t>
  </si>
  <si>
    <t>Less than 10 miles from town</t>
  </si>
  <si>
    <t>Between 10 and 25 miles from town</t>
  </si>
  <si>
    <t>More than 25 miles from town</t>
  </si>
  <si>
    <t>How far does a majority of the population travel to shop for everyday goods?</t>
  </si>
  <si>
    <t>How far does a majority of the population travel to shop for specialty purchases?</t>
  </si>
  <si>
    <t>How far does a majority of the population travel to work?</t>
  </si>
  <si>
    <t>Population</t>
  </si>
  <si>
    <t>What is the population of the town/city?</t>
  </si>
  <si>
    <t>What is the population of the Metropolitan Statistical Area (MSA)?</t>
  </si>
  <si>
    <t>Residents</t>
  </si>
  <si>
    <t>How many households are in the town/city?</t>
  </si>
  <si>
    <t>Percent</t>
  </si>
  <si>
    <t>How many households are in the MSA?</t>
  </si>
  <si>
    <t>Dollars</t>
  </si>
  <si>
    <t>Population Age</t>
  </si>
  <si>
    <t>What is the median age of the town/city?</t>
  </si>
  <si>
    <t>What is the median age of the MSA?</t>
  </si>
  <si>
    <t>Is the elderly population larger than the population of children?</t>
  </si>
  <si>
    <t>Population Change</t>
  </si>
  <si>
    <t>Total</t>
  </si>
  <si>
    <t>Have people been moving into the community in the past few years?</t>
  </si>
  <si>
    <t>Educational Attainment</t>
  </si>
  <si>
    <t>What percentage of the town/city population over 25 has a high school diploma?</t>
  </si>
  <si>
    <t>What percentage of the town/city population over 25 has a college degree?</t>
  </si>
  <si>
    <t>What percentage of the MSA population over 25 has a high school diploma?</t>
  </si>
  <si>
    <t>What percentage of the MSA population over 25 has a college degree?</t>
  </si>
  <si>
    <t>Are vocational schools and colleges located in the MSA?</t>
  </si>
  <si>
    <t>Are vocational schools and colleges located in the MSA offering specialty degree programs?</t>
  </si>
  <si>
    <t>Consider the educational attainment levels: is there a large professional workforce?</t>
  </si>
  <si>
    <t>Consider the educational attainment levels: is there a large skilled or semi-skilled workforce?</t>
  </si>
  <si>
    <t>Employment</t>
  </si>
  <si>
    <t>What is the size of the workforce in the town/city?</t>
  </si>
  <si>
    <t xml:space="preserve">What is the current unemployment rate of the town/city? </t>
  </si>
  <si>
    <t>What is the 10-year average unemployment rate of the town/city?</t>
  </si>
  <si>
    <t>What is the size of the workforce in the MSA?</t>
  </si>
  <si>
    <t>What is the current unemployment rate of the MSA?</t>
  </si>
  <si>
    <t>What is the 10-year average unemployment rate of the MSA?</t>
  </si>
  <si>
    <t>How far do people currently commute to work?</t>
  </si>
  <si>
    <t>miles</t>
  </si>
  <si>
    <t>Consider the employment levels in the region and the typical distance people commute: is there available workforce (5% unemployment of greater)?</t>
  </si>
  <si>
    <t>Consider the employment levels in the region: is the current workforce suitable for technology and service industries?</t>
  </si>
  <si>
    <t>Income</t>
  </si>
  <si>
    <t>What is the median household income in the town/city?</t>
  </si>
  <si>
    <t>What is the median household income in the MSA?</t>
  </si>
  <si>
    <t>What is the current per capita income of the town/city?</t>
  </si>
  <si>
    <t>What is the current per capita income of the MSA?</t>
  </si>
  <si>
    <t>Consider the income levels in the town/city: are income levels growing?</t>
  </si>
  <si>
    <t>Consider the income levels in the town/city: are income levels high for the area?</t>
  </si>
  <si>
    <t>Expenditures</t>
  </si>
  <si>
    <t>What is the estimated disposable income of the town/city?</t>
  </si>
  <si>
    <t>What is the estimated disposable income of the MSA?</t>
  </si>
  <si>
    <t>What is the percentage of households that own their own home in the town/city?</t>
  </si>
  <si>
    <t>What is the percentage of households that own their own home in the MSA?</t>
  </si>
  <si>
    <t>Consider the spending habits indicated: do area residents have disposable income?</t>
  </si>
  <si>
    <t>Employment Sectors</t>
  </si>
  <si>
    <t>How many major employers does the town/city have?</t>
  </si>
  <si>
    <t>What is the top employment sector in the town/city?</t>
  </si>
  <si>
    <t>What is the second largest employment sector in the town/city?</t>
  </si>
  <si>
    <t>What is the third largest employment sector in the town/city?</t>
  </si>
  <si>
    <t>Looking at employment trends in the town/city, are there multiple sectors growing that would suggest a mixed-used development?</t>
  </si>
  <si>
    <t>How many major employers does the MSA have?</t>
  </si>
  <si>
    <t>What is the top employment sector in the MSA?</t>
  </si>
  <si>
    <t>What is the second largest employment sector in the MSA?</t>
  </si>
  <si>
    <t>What is the third largest employment sector in the MSA?</t>
  </si>
  <si>
    <t>Looking at employment trends in the MSA, are there multiple sectors growing that would suggest a mixed-used development?</t>
  </si>
  <si>
    <t>Raw Undeveloped Land</t>
  </si>
  <si>
    <t>What is the average price per acre of residential land?</t>
  </si>
  <si>
    <t>per acre</t>
  </si>
  <si>
    <t>What is the average price per acre of industrial land?</t>
  </si>
  <si>
    <t>Neutral</t>
  </si>
  <si>
    <t>What is the average price per acre of commercial land?</t>
  </si>
  <si>
    <t>What percentage of land in your community is vacant?</t>
  </si>
  <si>
    <t>Upward</t>
  </si>
  <si>
    <t>Downward</t>
  </si>
  <si>
    <t>Residential Market</t>
  </si>
  <si>
    <t>SCORE</t>
  </si>
  <si>
    <t>How many homes currently exist in the community?</t>
  </si>
  <si>
    <t>How many new homes are currently permitted for construction?</t>
  </si>
  <si>
    <t>What is the median housing price?</t>
  </si>
  <si>
    <t>What is the median housing price trend (upward or downward)?</t>
  </si>
  <si>
    <t>What is the foreclosure rate?</t>
  </si>
  <si>
    <t>What is the foreclosure trend (upward or downward)?</t>
  </si>
  <si>
    <t>What percentage of sales are distressed (foreclosures, short sales)?</t>
  </si>
  <si>
    <t>What is the average price per home (per SF)?</t>
  </si>
  <si>
    <t>per SF</t>
  </si>
  <si>
    <t>What is the average number of days on the market?</t>
  </si>
  <si>
    <t>What is the median rental rate for two bedroom unit?</t>
  </si>
  <si>
    <t>What is the vacancy rate for residential properties?</t>
  </si>
  <si>
    <t>What was the growth in housing construction in the last two years?</t>
  </si>
  <si>
    <t>What was the growth in housing construction between 2000-present?</t>
  </si>
  <si>
    <t>Considering the score and the answers above, is housing a growing market?</t>
  </si>
  <si>
    <t>Commercial (Professional/Office) Market</t>
  </si>
  <si>
    <t>What is the total square footage of existing office space?</t>
  </si>
  <si>
    <t>What is the vacancy rate of existing office space?</t>
  </si>
  <si>
    <t>How much office space has been built in past two years (SF)?</t>
  </si>
  <si>
    <t>SF</t>
  </si>
  <si>
    <t>How much office space is currently under development (SF)?</t>
  </si>
  <si>
    <t>What is the average sale price for office space (per SF)?</t>
  </si>
  <si>
    <t>What percentage of office space is owner occupied?</t>
  </si>
  <si>
    <t>What is the average triple-net (NNN) lease rate for office space (per SF)?</t>
  </si>
  <si>
    <t>NNN, per SF</t>
  </si>
  <si>
    <t>Considering the score and the answers above, is commercial (professional/office) a growing market?</t>
  </si>
  <si>
    <t>Retail Market</t>
  </si>
  <si>
    <t>What is the total square footage of existing retail space?</t>
  </si>
  <si>
    <t>What is the vacancy rate of existing retail space?</t>
  </si>
  <si>
    <t>What has the vacancy rate of existing retail space been between 2000-present?</t>
  </si>
  <si>
    <t>How much retail space is currently under development (SF)?</t>
  </si>
  <si>
    <t>How much retail space has been built in past two years (SF)?</t>
  </si>
  <si>
    <t>How much retail space has been built between 2000-present (SF)?</t>
  </si>
  <si>
    <t>What is the average sale price for retail space (per SF)?</t>
  </si>
  <si>
    <t>What is the average lease rate for retail space (NNN, per SF)?</t>
  </si>
  <si>
    <t>How many square feet of new retail leases were signed in the past two years?</t>
  </si>
  <si>
    <t>What percentage of existing retailers closed in the last two years?</t>
  </si>
  <si>
    <t>Are there known retail demands in the market such services residents must drive a long distance for, or niches that are not currently served?</t>
  </si>
  <si>
    <t>Considering the score and the answers above, is retail a growing market?</t>
  </si>
  <si>
    <t>Industrial Market (excluding warehouse)</t>
  </si>
  <si>
    <t>What is the total square footage of existing industrial space?</t>
  </si>
  <si>
    <t>What is the vacancy rate of existing industrial space?</t>
  </si>
  <si>
    <t>How much industrial space has been built in past two years (SF)?</t>
  </si>
  <si>
    <t>How much industrial space is currently under development (SF)?</t>
  </si>
  <si>
    <t>What is the average sale price for industrial space (per SF)?</t>
  </si>
  <si>
    <t>What percentage of industrial space is owner occupied?</t>
  </si>
  <si>
    <t>What is the average lease rate for industrial space (NNN)?</t>
  </si>
  <si>
    <t>Considering the score and the answers above, is industrial a growing market?</t>
  </si>
  <si>
    <t>Warehouse Distribution Market</t>
  </si>
  <si>
    <t>What is the total square footage of existing warehouse space?</t>
  </si>
  <si>
    <t>What is the vacancy rate of existing warehouse space?</t>
  </si>
  <si>
    <t>How much warehouse space has been built in past two years (SF)?</t>
  </si>
  <si>
    <t>How much warehouse space is currently under development (SF)?</t>
  </si>
  <si>
    <t>What is the average sale price for warehouse space (per SF)?</t>
  </si>
  <si>
    <t>What percentage of warehouse space is owner occupied?</t>
  </si>
  <si>
    <t>What is the average lease rate for warehouse space (NNN)?</t>
  </si>
  <si>
    <t>Considering the score and the answers above, is warehouse distribution a growing market?</t>
  </si>
  <si>
    <t>Hotel/Hospitality Market</t>
  </si>
  <si>
    <t>How many hotel rooms have been built in the past five years?</t>
  </si>
  <si>
    <t>What is the occupancy rate of local hotels?</t>
  </si>
  <si>
    <t>What is the average price per room at local hotels?</t>
  </si>
  <si>
    <t>per night</t>
  </si>
  <si>
    <t>Considering the score and the answers above, is a hotel/hospitality a growing market?</t>
  </si>
  <si>
    <t>Mixed Use Market</t>
  </si>
  <si>
    <t>Is the property of sufficient size and layout for multiple uses?</t>
  </si>
  <si>
    <t>Is there an existing building that could be occupied by more than one type of user?</t>
  </si>
  <si>
    <t>Look at the scores for other land uses above: did more than one land use have a positive score?  Are those land uses synergistic?</t>
  </si>
  <si>
    <t>Does your community promote mixed use, pedestrian friendly or transit oriented development?</t>
  </si>
  <si>
    <t>Considering the score and the answers above, is mixed use a growing market?</t>
  </si>
  <si>
    <t>Is this property within close proximity to electric transmission lines?</t>
  </si>
  <si>
    <t>Is there a substation on site?</t>
  </si>
  <si>
    <t>Are there renewable natural resources, such as wind or water, in close proximity?</t>
  </si>
  <si>
    <t>Is there demand for new power generation?</t>
  </si>
  <si>
    <t>Is there local support for the development of energy facilities?</t>
  </si>
  <si>
    <t>Considering the score and the answers above, is energy a viable use for this property?</t>
  </si>
  <si>
    <t>Does this property contain high quality ecological features or habitats?</t>
  </si>
  <si>
    <t>Is there a need or demand for open space in your community?</t>
  </si>
  <si>
    <t>Is there a need for passive and active recreation venues?</t>
  </si>
  <si>
    <t>Does the property have a greater value to the community as open space than developed?</t>
  </si>
  <si>
    <t>Considering the score and the answers above, is greenspace a viable use for this property?</t>
  </si>
  <si>
    <t>Is there a known need for new government facilities?</t>
  </si>
  <si>
    <t>Is there a long term plan that calls for new government facilities?</t>
  </si>
  <si>
    <t>Is this property in a location suitable for government use?</t>
  </si>
  <si>
    <t>Considering the score and the answers above, is a government use a viable use for this property?</t>
  </si>
  <si>
    <t>Site Cleanup</t>
  </si>
  <si>
    <t>Estimated Cost of Building Abatement (lead based paint, asbestos, or other hazardous materials)</t>
  </si>
  <si>
    <t>Estimated Cost of Soil Remediation ($)</t>
  </si>
  <si>
    <t>Estimated Cost of Groundwater Remediation ($)</t>
  </si>
  <si>
    <t>Estimated Cost of Other Remediation ($)</t>
  </si>
  <si>
    <t>Total Remediation Cost</t>
  </si>
  <si>
    <t>Ongoing remediation O&amp;M ($)</t>
  </si>
  <si>
    <t>per year</t>
  </si>
  <si>
    <t>Environmental Insurance (if required) ($)</t>
  </si>
  <si>
    <t>annual premium</t>
  </si>
  <si>
    <t xml:space="preserve">Construction Costs </t>
  </si>
  <si>
    <t>Cost/SF ($)</t>
  </si>
  <si>
    <t>Demolition</t>
  </si>
  <si>
    <t>Buildings/structures</t>
  </si>
  <si>
    <t>Concrete pad/parking</t>
  </si>
  <si>
    <t>Building Reuse-Renovation</t>
  </si>
  <si>
    <t>New Construction</t>
  </si>
  <si>
    <t>Parking</t>
  </si>
  <si>
    <t>Cost/Parking Spot ($)</t>
  </si>
  <si>
    <t>Cost per parking spot including preparation, submaterials and pavement</t>
  </si>
  <si>
    <t>per parking spot</t>
  </si>
  <si>
    <t>Soft Costs</t>
  </si>
  <si>
    <t>of hard costs</t>
  </si>
  <si>
    <t>Carrying Costs</t>
  </si>
  <si>
    <t>Period (months)</t>
  </si>
  <si>
    <t>months</t>
  </si>
  <si>
    <t>Interest Rate (%)</t>
  </si>
  <si>
    <t>rent per 2 bedroom apartment per month</t>
  </si>
  <si>
    <t>per SF NNN</t>
  </si>
  <si>
    <t>per room per night</t>
  </si>
  <si>
    <t>Vacancy Rate</t>
  </si>
  <si>
    <t>Capitalization Rate</t>
  </si>
  <si>
    <t>Capitalization Rate (%)</t>
  </si>
  <si>
    <t>Address</t>
  </si>
  <si>
    <t>Developable acreage</t>
  </si>
  <si>
    <t>Maximum allowable lot coverage</t>
  </si>
  <si>
    <t>Floor to area ratio (FAR)</t>
  </si>
  <si>
    <t>Maximum building height</t>
  </si>
  <si>
    <t>Number of buildings/structures onsite</t>
  </si>
  <si>
    <t>Total square footage of buildings/structures onsite</t>
  </si>
  <si>
    <t>Is there known contamination?</t>
  </si>
  <si>
    <t>Estimated remediation cost</t>
  </si>
  <si>
    <t>Is there public water onsite?</t>
  </si>
  <si>
    <t>Is there sanitary sewer onsite?</t>
  </si>
  <si>
    <t>Current zoning</t>
  </si>
  <si>
    <t>Is the property centrally located?</t>
  </si>
  <si>
    <t>Town/city population</t>
  </si>
  <si>
    <r>
      <t xml:space="preserve">What are the fastest </t>
    </r>
    <r>
      <rPr>
        <i/>
        <sz val="10"/>
        <rFont val="Arial Narrow"/>
        <family val="2"/>
      </rPr>
      <t>growing</t>
    </r>
    <r>
      <rPr>
        <sz val="10"/>
        <rFont val="Arial Narrow"/>
        <family val="2"/>
      </rPr>
      <t xml:space="preserve"> areas of employment in the town/city?</t>
    </r>
  </si>
  <si>
    <r>
      <t xml:space="preserve">What are the fastest </t>
    </r>
    <r>
      <rPr>
        <i/>
        <sz val="10"/>
        <rFont val="Arial Narrow"/>
        <family val="2"/>
      </rPr>
      <t>declining</t>
    </r>
    <r>
      <rPr>
        <sz val="10"/>
        <rFont val="Arial Narrow"/>
        <family val="2"/>
      </rPr>
      <t xml:space="preserve"> areas of employment in the town/city?</t>
    </r>
  </si>
  <si>
    <t>What sectors are vibrant and growing?</t>
  </si>
  <si>
    <t>Is there a large professional workforce?</t>
  </si>
  <si>
    <t>Is there a large skilled or semi-skilled workforce?</t>
  </si>
  <si>
    <t>Current unemployment rate of the town/city</t>
  </si>
  <si>
    <t>Reuse Summary</t>
  </si>
  <si>
    <t>Uses that may be viable at the site:</t>
  </si>
  <si>
    <r>
      <t xml:space="preserve">NOTE: Land use scores can vary from a negative number (i.e. -5) to a positive number as high as 40.  The values will depend on whether or not all questions are answered, as well as the answers themselves.  </t>
    </r>
    <r>
      <rPr>
        <b/>
        <sz val="11"/>
        <rFont val="Arial Narrow"/>
        <family val="2"/>
      </rPr>
      <t>These scores are not intended to be a ranking. Instead, the scores are intended to help communities identify land uses that more likely to be successful as compared to other potential land uses on the same property.</t>
    </r>
    <r>
      <rPr>
        <sz val="11"/>
        <rFont val="Arial Narrow"/>
        <family val="2"/>
      </rPr>
      <t xml:space="preserve">  Land uses scoring within one or two points of each other have similar potential for success.  Likewise, when land use scores vary substantially, the higher scoring land uses have the most potential for success.</t>
    </r>
  </si>
  <si>
    <t>Purchase Price</t>
  </si>
  <si>
    <t>Purchase Price ($)</t>
  </si>
  <si>
    <t>Remediation Costs For Project</t>
  </si>
  <si>
    <t>Estimated Cost of Building Abatement ($)</t>
  </si>
  <si>
    <t>Remediation costs paid for through incentives or other programs</t>
  </si>
  <si>
    <t>Adjusted Remediation Cost</t>
  </si>
  <si>
    <t>Hard Costs / Construction Costs based on Selected Redevelopment Concept</t>
  </si>
  <si>
    <t>Existing Building Summary</t>
  </si>
  <si>
    <t>Existing Parking Summary</t>
  </si>
  <si>
    <t>Existing building/structure # 1</t>
  </si>
  <si>
    <t>Existing building/structure # 2</t>
  </si>
  <si>
    <t>Parking spaces</t>
  </si>
  <si>
    <t>spaces</t>
  </si>
  <si>
    <t>Existing building/structure # 3</t>
  </si>
  <si>
    <t>Existing building/structure # 4</t>
  </si>
  <si>
    <t>Existing building/structure # 5</t>
  </si>
  <si>
    <t>Existing building/structure # 6</t>
  </si>
  <si>
    <t>Existing building/structure # 7</t>
  </si>
  <si>
    <t>Existing building/structure # 8</t>
  </si>
  <si>
    <t>Existing building/structure # 9</t>
  </si>
  <si>
    <t>Existing building/structure # 10</t>
  </si>
  <si>
    <t>Total building/structure SF</t>
  </si>
  <si>
    <t>Reuse/Renovation of Existing Buildings</t>
  </si>
  <si>
    <t>Square Footage</t>
  </si>
  <si>
    <t>Number of Finished Units</t>
  </si>
  <si>
    <t>Subtotal</t>
  </si>
  <si>
    <t>Subtotal Hard Costs Existing Buildings</t>
  </si>
  <si>
    <t>Demolish Existing Building/Structure(s)</t>
  </si>
  <si>
    <t>Demolish Concrete Pads/Parking</t>
  </si>
  <si>
    <t>Number of Parking Spots</t>
  </si>
  <si>
    <t>Construct New Parking</t>
  </si>
  <si>
    <t>Subtotal Hard Costs New Construction</t>
  </si>
  <si>
    <t>Percentage of hard costs and remediation costs</t>
  </si>
  <si>
    <t xml:space="preserve">Purchase Price </t>
  </si>
  <si>
    <t>Months</t>
  </si>
  <si>
    <t>Interest Rate</t>
  </si>
  <si>
    <t>Interest</t>
  </si>
  <si>
    <t>Soft Costs + Hard Costs + Remediation</t>
  </si>
  <si>
    <t>TOTAL DEVELOPMENT COST</t>
  </si>
  <si>
    <t>Adjusted Net Operating Income</t>
  </si>
  <si>
    <t>Net Operating Income</t>
  </si>
  <si>
    <t>Units, SF, Rooms</t>
  </si>
  <si>
    <t>Annual Income 
(100% Occupancy)</t>
  </si>
  <si>
    <t>units</t>
  </si>
  <si>
    <t>per unit per month</t>
  </si>
  <si>
    <t>rooms</t>
  </si>
  <si>
    <t xml:space="preserve"> - Vacancy Value</t>
  </si>
  <si>
    <t xml:space="preserve"> - Annual Long Term Remediation Operating Expenses</t>
  </si>
  <si>
    <t xml:space="preserve"> - Annual Premium for Environmental Insurance</t>
  </si>
  <si>
    <t>PROJECT VALUE ( = Adjusted Net Operating Income / Capitalization Rate)</t>
  </si>
  <si>
    <t>PROFIT ( = Project Value - Total Development Cost)</t>
  </si>
  <si>
    <t>CASH ON CASH RETURN ( = Profit / Total Development Cost)</t>
  </si>
  <si>
    <t>Tax Map Parcel Number(s)</t>
  </si>
  <si>
    <t>Owner Type</t>
  </si>
  <si>
    <t>Tax Status</t>
  </si>
  <si>
    <t>Stakeholders</t>
  </si>
  <si>
    <t>Specific: Don’t be vague. Exactly what do you want?</t>
  </si>
  <si>
    <t>Measurable: Quantify your goal. How will you know if you’ve achieved it or not?</t>
  </si>
  <si>
    <t>Attainable: Be honest with yourself about what you can reasonably accomplish at this point in your life while taking into consideration your current responsibilities.</t>
  </si>
  <si>
    <t>Stakeholder Category</t>
  </si>
  <si>
    <t>Phone</t>
  </si>
  <si>
    <t>Stakeholder</t>
  </si>
  <si>
    <t>Stakeholder Type</t>
  </si>
  <si>
    <t>Property Owner</t>
  </si>
  <si>
    <t>Developer/Developer Team</t>
  </si>
  <si>
    <t>Potential Buyers</t>
  </si>
  <si>
    <t>Private Sector Other</t>
  </si>
  <si>
    <t>Local Business</t>
  </si>
  <si>
    <t>Business Organization</t>
  </si>
  <si>
    <t>Neighborhood Associations</t>
  </si>
  <si>
    <t>Educational Institutions</t>
  </si>
  <si>
    <t>Real Estate Professional</t>
  </si>
  <si>
    <t>Religious Organizations</t>
  </si>
  <si>
    <t>Community Groups</t>
  </si>
  <si>
    <t>NGO/Nonprofit Organization</t>
  </si>
  <si>
    <t>Public Sector Other</t>
  </si>
  <si>
    <t>Investors</t>
  </si>
  <si>
    <t>Lenders</t>
  </si>
  <si>
    <r>
      <t>I</t>
    </r>
    <r>
      <rPr>
        <sz val="11"/>
        <color theme="1"/>
        <rFont val="Calibri"/>
        <family val="2"/>
        <scheme val="minor"/>
      </rPr>
      <t>nsurers</t>
    </r>
  </si>
  <si>
    <t>Private</t>
  </si>
  <si>
    <t>Municipal</t>
  </si>
  <si>
    <t>NGO/Non-profit</t>
  </si>
  <si>
    <t>Other Government entity</t>
  </si>
  <si>
    <t>Delinquent</t>
  </si>
  <si>
    <t>Current</t>
  </si>
  <si>
    <t>Commercial</t>
  </si>
  <si>
    <t>Occupied</t>
  </si>
  <si>
    <t>Unoccupied</t>
  </si>
  <si>
    <t>Structure Condition</t>
  </si>
  <si>
    <t>Goal</t>
  </si>
  <si>
    <t>What are the potential benefits?</t>
  </si>
  <si>
    <t>What are your priorities?</t>
  </si>
  <si>
    <t>What are potential obstacles?</t>
  </si>
  <si>
    <t>What are the reasons for the project?</t>
  </si>
  <si>
    <t xml:space="preserve">Appraised Value ($) </t>
  </si>
  <si>
    <t xml:space="preserve">Priority </t>
  </si>
  <si>
    <t>Property ID (Name)</t>
  </si>
  <si>
    <t>Does any portion of the property contain deed restrictions (engineering controls or land use restrictions) preventing all types of development?</t>
  </si>
  <si>
    <t>Considering the employment levels in the region, is there available  unskilled or lower skilled workers?</t>
  </si>
  <si>
    <t>What was the population change of the town/city from 2000-2010?</t>
  </si>
  <si>
    <t>What is the estimated population change of the town/city from 2010-present?</t>
  </si>
  <si>
    <t>What was the population change of the MSA from 2000-2010?</t>
  </si>
  <si>
    <t>What is the estimated population change of the MSA from 2010-present?</t>
  </si>
  <si>
    <t>What was the change in median household income from 2000-2010 of the town/city?</t>
  </si>
  <si>
    <t>What was the change in median household income from 2010-present of the town/city?</t>
  </si>
  <si>
    <t>What was the change in median household income from 2000-2010 of the MSA?</t>
  </si>
  <si>
    <t>What was the change in median household income from 2010-present of the MSA?</t>
  </si>
  <si>
    <t>What was the change in per capita income from 2000-2010 of the town/city?</t>
  </si>
  <si>
    <t>What was the change in per capita income from 2010-present of the town/city?</t>
  </si>
  <si>
    <t>What was the change in per capita income from 2000-2010 of the MSA?</t>
  </si>
  <si>
    <t>What was the change in per capita income from 2010-present of the MSA?</t>
  </si>
  <si>
    <t>Logistics and distribution</t>
  </si>
  <si>
    <t>Commercial (professional / office / technology)</t>
  </si>
  <si>
    <t>Energy (renewable, fossil fuels, green technologies)</t>
  </si>
  <si>
    <t>Greenspace / recreation</t>
  </si>
  <si>
    <t>Large population density</t>
  </si>
  <si>
    <t>Significant utilities / infrastructure</t>
  </si>
  <si>
    <t>Transportation hub</t>
  </si>
  <si>
    <t>Tourism, hospitality, conventions</t>
  </si>
  <si>
    <t>Healthcare / Medical (operations, research, manufacturing)</t>
  </si>
  <si>
    <t>Logistics, fulfillment, warehousing and distribution</t>
  </si>
  <si>
    <t>Energy (fossil fuels, renewable, green technologies)</t>
  </si>
  <si>
    <t>Is potable water available onsite?</t>
  </si>
  <si>
    <t>Is non-potable (industrial) water available onsite?</t>
  </si>
  <si>
    <t>See pages 3-4 of the Tool Handbook for information related to capitalization rates</t>
  </si>
  <si>
    <t>See page 29 of the Tool Handbook for information related to estimation of carrying costs</t>
  </si>
  <si>
    <t>See page 28 of the Tool Handbook for information related to estimation of soft costs</t>
  </si>
  <si>
    <t>Remedial Action Plan Approved</t>
  </si>
  <si>
    <t>Remedial Action Implemented</t>
  </si>
  <si>
    <t>Remedial Action Complete</t>
  </si>
  <si>
    <t>Tool Summary</t>
  </si>
  <si>
    <t>Has a Phase I Environmental Site Assessment been conducted?</t>
  </si>
  <si>
    <t>Hotel/hospitality/tourism</t>
  </si>
  <si>
    <t>What do you hope to accomplish?</t>
  </si>
  <si>
    <t>What are the needs of the community to be addressed?</t>
  </si>
  <si>
    <t>What are the long-term components?</t>
  </si>
  <si>
    <t>What is your anticipate timing or schedule to achieve results?</t>
  </si>
  <si>
    <t>Constraint</t>
  </si>
  <si>
    <t>Opportunity</t>
  </si>
  <si>
    <t>Potential Liabilites and Risks</t>
  </si>
  <si>
    <t>Address (Primary Street)</t>
  </si>
  <si>
    <t>Owner Name</t>
  </si>
  <si>
    <t>Parcel Size (Total Acres)</t>
  </si>
  <si>
    <t>Owner Address</t>
  </si>
  <si>
    <t>Owner City</t>
  </si>
  <si>
    <t>Owner State</t>
  </si>
  <si>
    <t>Tax Delinquent Amount</t>
  </si>
  <si>
    <t>Property Condition</t>
  </si>
  <si>
    <t>Structure Type</t>
  </si>
  <si>
    <t>No Structure</t>
  </si>
  <si>
    <t>Residential-Single Family</t>
  </si>
  <si>
    <t>Current/Recent Past Use</t>
  </si>
  <si>
    <t>Unusable</t>
  </si>
  <si>
    <t>Annual Tax ($)</t>
  </si>
  <si>
    <t>Commercial-Retail</t>
  </si>
  <si>
    <t>Maintained</t>
  </si>
  <si>
    <t>Overgrown</t>
  </si>
  <si>
    <t>Trash/Debris</t>
  </si>
  <si>
    <t>Property Occupancy</t>
  </si>
  <si>
    <t>Structure Occupancy</t>
  </si>
  <si>
    <t>Applicable to private development projects</t>
  </si>
  <si>
    <t>Developer Fee</t>
  </si>
  <si>
    <t>Historical Significance</t>
  </si>
  <si>
    <t>HistoricalSignificance</t>
  </si>
  <si>
    <t>Listed on federal or state register</t>
  </si>
  <si>
    <t>None</t>
  </si>
  <si>
    <t>Other designation</t>
  </si>
  <si>
    <t>Property Status</t>
  </si>
  <si>
    <t xml:space="preserve">Current/Recent Past Property Use </t>
  </si>
  <si>
    <t>Priority</t>
  </si>
  <si>
    <t>High Priority Reuse</t>
  </si>
  <si>
    <t>Medium Priority Reuse</t>
  </si>
  <si>
    <t>Low Priority Reuse</t>
  </si>
  <si>
    <t>Land Use</t>
  </si>
  <si>
    <t>Demographics</t>
  </si>
  <si>
    <t>Market</t>
  </si>
  <si>
    <t xml:space="preserve">Has a Phase I Environmental Assessment </t>
  </si>
  <si>
    <t>Investigations in process</t>
  </si>
  <si>
    <t>Has remedial action been conducted</t>
  </si>
  <si>
    <t>Are asbestos containing materials in any structures?</t>
  </si>
  <si>
    <t>Have All Appropriate Inquiries been conducted</t>
  </si>
  <si>
    <t>Property</t>
  </si>
  <si>
    <t>Uses that may not be viable at the site and the rationale behind the designation:</t>
  </si>
  <si>
    <t>Potential Constraints</t>
  </si>
  <si>
    <t>What are the medium-term components?</t>
  </si>
  <si>
    <r>
      <t xml:space="preserve">What are the fastest </t>
    </r>
    <r>
      <rPr>
        <b/>
        <i/>
        <sz val="10"/>
        <rFont val="Arial Narrow"/>
        <family val="2"/>
      </rPr>
      <t>growing</t>
    </r>
    <r>
      <rPr>
        <b/>
        <sz val="10"/>
        <rFont val="Arial Narrow"/>
        <family val="2"/>
      </rPr>
      <t xml:space="preserve"> areas of employment in the MSA?</t>
    </r>
  </si>
  <si>
    <r>
      <t xml:space="preserve">What are the fastest </t>
    </r>
    <r>
      <rPr>
        <b/>
        <i/>
        <sz val="10"/>
        <rFont val="Arial Narrow"/>
        <family val="2"/>
      </rPr>
      <t>declining</t>
    </r>
    <r>
      <rPr>
        <b/>
        <sz val="10"/>
        <rFont val="Arial Narrow"/>
        <family val="2"/>
      </rPr>
      <t xml:space="preserve"> areas of employment in the MSA?</t>
    </r>
  </si>
  <si>
    <t>What are the short-term components (What needs to be accomplished first)?</t>
  </si>
  <si>
    <t>Project Name/Identifier</t>
  </si>
  <si>
    <t>Advisor</t>
  </si>
  <si>
    <t>Goal Statement</t>
  </si>
  <si>
    <t>Email</t>
  </si>
  <si>
    <t>Exempt</t>
  </si>
  <si>
    <t>Commercial-Other</t>
  </si>
  <si>
    <t>Vacant</t>
  </si>
  <si>
    <t>Is the remaining acreage available for development viable for any land use type?  (see General Planning Considerations section of handbook)</t>
  </si>
  <si>
    <t>Considering the information above and your knowledge of the local economy, should any of these sectors be completely avoided and therefore May Not be Viable?</t>
  </si>
  <si>
    <t>What are the neighboring land uses? (select Yes or No for each)</t>
  </si>
  <si>
    <t>Based upon your knowledge of land use policies and the community, should any use be designated as May Not be Viable? (select Yes or No for each)</t>
  </si>
  <si>
    <t>What future land uses are supported by local development plans and initiatives? (select Yes or No for each)</t>
  </si>
  <si>
    <t>What are the allowable use(s) under the zone? (select Yes or No for each)</t>
  </si>
  <si>
    <t>Is the property close to a commercial airport (regional or larger)?</t>
  </si>
  <si>
    <t>Limited investigations conducted</t>
  </si>
  <si>
    <t>Project specific</t>
  </si>
  <si>
    <t>These questions document information about the project and support the organization of the effort to revitalize a property.</t>
  </si>
  <si>
    <t>Data specific</t>
  </si>
  <si>
    <t>These questions require you to collect and enter specific data about the property, region and real estate market. Some of this data will directly feed into other sections of the workbook. This data should be evaluated when you determine the potential scope and size of the future development.</t>
  </si>
  <si>
    <t xml:space="preserve">Land Use Criteria </t>
  </si>
  <si>
    <t>Certain questions directly affect the feasibility of a particular land use. The questions are intended to draw out the strengths and weaknesses associated with particular land uses at a particular site. Land Use Criteria questions may reflect site conditions or location, rely on data or require subjective input. These questions often directly affect the Tool scoring.</t>
  </si>
  <si>
    <t>Subjective</t>
  </si>
  <si>
    <t>These questions ask you to rely on your knowledge of the property, community and region to provide insight into the potential land use options. While these questions are often not scored, the information should be used in evaluating potential reuse options.</t>
  </si>
  <si>
    <t>1.     Stakeholders</t>
  </si>
  <si>
    <t>2.     Goals</t>
  </si>
  <si>
    <t>3.     Property Inventory</t>
  </si>
  <si>
    <t>4.     Property Characteristics</t>
  </si>
  <si>
    <t>5.     Land use characteristics</t>
  </si>
  <si>
    <t>6.     Environmental</t>
  </si>
  <si>
    <t>7.     Community</t>
  </si>
  <si>
    <t>8.     Demographics</t>
  </si>
  <si>
    <t>9.     Market Assessment</t>
  </si>
  <si>
    <t>Is a sanitary sewer connections available onsite?</t>
  </si>
  <si>
    <t>stories</t>
  </si>
  <si>
    <r>
      <t xml:space="preserve">What are the fastest </t>
    </r>
    <r>
      <rPr>
        <b/>
        <i/>
        <sz val="10"/>
        <rFont val="Arial Narrow"/>
        <family val="2"/>
      </rPr>
      <t>growing</t>
    </r>
    <r>
      <rPr>
        <b/>
        <sz val="10"/>
        <rFont val="Arial Narrow"/>
        <family val="2"/>
      </rPr>
      <t xml:space="preserve"> sectors of employment in the town/city?</t>
    </r>
  </si>
  <si>
    <r>
      <t xml:space="preserve">What are the fastest </t>
    </r>
    <r>
      <rPr>
        <b/>
        <i/>
        <sz val="10"/>
        <rFont val="Arial Narrow"/>
        <family val="2"/>
      </rPr>
      <t>declining</t>
    </r>
    <r>
      <rPr>
        <b/>
        <sz val="10"/>
        <rFont val="Arial Narrow"/>
        <family val="2"/>
      </rPr>
      <t xml:space="preserve"> sectors of employment in the town/city?</t>
    </r>
  </si>
  <si>
    <t>Will  investigation or remedial action be required after development or property transfer?</t>
  </si>
  <si>
    <t>ready</t>
  </si>
  <si>
    <t>Property Name</t>
  </si>
  <si>
    <t>10.   Revitalization Summary</t>
  </si>
  <si>
    <t>11.   Constraints</t>
  </si>
  <si>
    <t>12.   Pro Forma Data Inputs</t>
  </si>
  <si>
    <t>13.   Pro Forma tool</t>
  </si>
  <si>
    <t>14.   Sources and Uses Chart</t>
  </si>
  <si>
    <t>Developers and end users commonly ask the questions presented in this Revitalization-Ready Workbook before embarking on a new development. By collecting the data needed to respond to each question, communities will be equipped with the key information and terminology needed to move sites forward in the development process.</t>
  </si>
  <si>
    <t>This Revitalization-Ready Workbook includes four types of questions:</t>
  </si>
  <si>
    <t>Enter Stakeholder Information in the cells below that are formatted in red dots similar to the format in this cell.</t>
  </si>
  <si>
    <t>Local Government</t>
  </si>
  <si>
    <t>Regional Government</t>
  </si>
  <si>
    <t>State and Federal Regulators</t>
  </si>
  <si>
    <r>
      <t>E</t>
    </r>
    <r>
      <rPr>
        <sz val="11"/>
        <color theme="1"/>
        <rFont val="Calibri"/>
        <family val="2"/>
        <scheme val="minor"/>
      </rPr>
      <t>nvironmental Support</t>
    </r>
  </si>
  <si>
    <t>Legal Support</t>
  </si>
  <si>
    <t>Equity Investor (Fund or a Wealthy Investor)</t>
  </si>
  <si>
    <t>Enter Goal Information in the cells below that are formatted in red dots similar to the format in this cell.</t>
  </si>
  <si>
    <t>Enter Property Information in the cells below that are formatted in red dots similar to the format in this cell.</t>
  </si>
  <si>
    <t xml:space="preserve">Property Parcels (Enter Individual Parcel Information in Columns Across Row 4) </t>
  </si>
  <si>
    <t>Residential-Multi-Family</t>
  </si>
  <si>
    <t>Enter Property Characteristics in the cells below that are formatted in red dots similar to the format in this cell.</t>
  </si>
  <si>
    <t>Enter land use characteristics in in the cells below that are formatted in red dots similar to the format in this cell.</t>
  </si>
  <si>
    <t>Enter Environmental Characteristics in the cells below that are formatted in red dots similar to the format in this cell.</t>
  </si>
  <si>
    <t>Enter community information in the cells below that are formatted in red dots similar to the format in this cell.</t>
  </si>
  <si>
    <t>Enter Demographic Information in the cells below that are formatted in red dots similar to the format in this cell.</t>
  </si>
  <si>
    <t>Enter Market Assessment information in the cells below that are formatted in red dots similar to the format in this cell.</t>
  </si>
  <si>
    <t>Enter Pro Forma Data in the cells below that are formatted in red dots similar to the format in this cell.</t>
  </si>
  <si>
    <t>Enter Sources and Uses Data in the cells below that are formatted in red dots similar to the format in this cell.</t>
  </si>
  <si>
    <t>Wholesale / Retail Trade</t>
  </si>
  <si>
    <t>Finance / Professional and Business</t>
  </si>
  <si>
    <t>Education and Healthcare</t>
  </si>
  <si>
    <t>Logistics and Distribution</t>
  </si>
  <si>
    <t>High tech Equipment and Services</t>
  </si>
  <si>
    <t>Hotel / Hospitality / Tourism</t>
  </si>
  <si>
    <t>Per Household</t>
  </si>
  <si>
    <t>Enter constraint information information in the cells below that are formatted in red dots similar to the format in this cell.</t>
  </si>
  <si>
    <r>
      <t>Office of Land and Emergency Management (5101T)</t>
    </r>
    <r>
      <rPr>
        <sz val="10"/>
        <color theme="4" tint="-0.499984740745262"/>
        <rFont val="Calibri"/>
        <family val="2"/>
      </rPr>
      <t>│EPA-560-F-21-193│November 2021│www.epa.gov/brownfields</t>
    </r>
  </si>
  <si>
    <t xml:space="preserve">This Revitalization-Ready Workbook and the accompanying Revitalization-Ready Manual are companions to the Revitalization Ready Guide. </t>
  </si>
  <si>
    <t>These are intended to support and facilitate the decision-making process for the redevelopment of underutilized and/or abandoned properties that may be contaminated. This Revitalization Ready Workbook consists of fourteen property-related tabs. It is designed to guide the collection of data to support land use decision making and to compare the viability of reuse options against one another. The purpose of this Workbook is not to identify a single land use, but to highlight strengths and weaknesses associated with particular land uses. Links to the sections in this Workbook are below:</t>
  </si>
  <si>
    <t>&lt;=Please report data as acres OR as a percentage, not both</t>
  </si>
  <si>
    <t>Other (Type in a sector not included in the above list)</t>
  </si>
  <si>
    <t>Stakeholder Name</t>
  </si>
  <si>
    <t>Have site investigations been conducted on the property?</t>
  </si>
  <si>
    <t>Revitalization-Ready How-to Manual</t>
  </si>
  <si>
    <t>Revitalization-Ready Guide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</si>
</sst>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5" formatCode="&quot;$&quot;#,##0_);\(&quot;$&quot;#,##0\)"/>
    <numFmt numFmtId="6" formatCode="&quot;$&quot;#,##0_);[Red]\(&quot;$&quot;#,##0\)"/>
    <numFmt numFmtId="44" formatCode="_(&quot;$&quot;* #,##0.00_);_(&quot;$&quot;* \(#,##0.00\);_(&quot;$&quot;* &quot;-&quot;??_);_(@_)"/>
    <numFmt numFmtId="43" formatCode="_(* #,##0.00_);_(* \(#,##0.00\);_(* &quot;-&quot;??_);_(@_)"/>
    <numFmt numFmtId="164" formatCode="#,##0.0"/>
    <numFmt numFmtId="165" formatCode="&quot;$&quot;#,##0"/>
    <numFmt numFmtId="166" formatCode="&quot;$&quot;#,##0.00"/>
    <numFmt numFmtId="167" formatCode="[&lt;=9999999]###\-####;\(###\)\ ###\-####"/>
  </numFmts>
  <fonts count="56" x14ac:knownFonts="1">
    <font>
      <sz val="11"/>
      <color theme="1"/>
      <name val="Calibri"/>
      <family val="2"/>
      <scheme val="minor"/>
    </font>
    <font>
      <sz val="11"/>
      <color theme="1"/>
      <name val="Calibri"/>
      <family val="2"/>
      <scheme val="minor"/>
    </font>
    <font>
      <b/>
      <sz val="11"/>
      <color theme="1"/>
      <name val="Calibri"/>
      <family val="2"/>
      <scheme val="minor"/>
    </font>
    <font>
      <b/>
      <sz val="10"/>
      <name val="Arial Narrow"/>
      <family val="2"/>
    </font>
    <font>
      <sz val="10"/>
      <name val="Arial Narrow"/>
      <family val="2"/>
    </font>
    <font>
      <sz val="10.5"/>
      <color indexed="9"/>
      <name val="Arial Narrow"/>
      <family val="2"/>
    </font>
    <font>
      <b/>
      <sz val="11"/>
      <color indexed="9"/>
      <name val="Arial Narrow"/>
      <family val="2"/>
    </font>
    <font>
      <b/>
      <sz val="10"/>
      <color indexed="9"/>
      <name val="Arial Narrow"/>
      <family val="2"/>
    </font>
    <font>
      <i/>
      <sz val="10"/>
      <color indexed="12"/>
      <name val="Arial Narrow"/>
      <family val="2"/>
    </font>
    <font>
      <b/>
      <sz val="10"/>
      <color indexed="12"/>
      <name val="Arial Narrow"/>
      <family val="2"/>
    </font>
    <font>
      <sz val="10"/>
      <color indexed="12"/>
      <name val="Arial Narrow"/>
      <family val="2"/>
    </font>
    <font>
      <i/>
      <sz val="10"/>
      <name val="Arial Narrow"/>
      <family val="2"/>
    </font>
    <font>
      <sz val="10"/>
      <color indexed="9"/>
      <name val="Arial Narrow"/>
      <family val="2"/>
    </font>
    <font>
      <sz val="10"/>
      <color indexed="8"/>
      <name val="Arial Narrow"/>
      <family val="2"/>
    </font>
    <font>
      <sz val="10"/>
      <color indexed="8"/>
      <name val="Arial"/>
      <family val="2"/>
    </font>
    <font>
      <b/>
      <sz val="16"/>
      <color theme="1"/>
      <name val="Times New Roman"/>
      <family val="1"/>
    </font>
    <font>
      <sz val="10"/>
      <color theme="1"/>
      <name val="Times New Roman"/>
      <family val="1"/>
    </font>
    <font>
      <b/>
      <sz val="10"/>
      <color theme="1"/>
      <name val="Times New Roman"/>
      <family val="1"/>
    </font>
    <font>
      <u/>
      <sz val="10"/>
      <color theme="1"/>
      <name val="Times New Roman"/>
      <family val="1"/>
    </font>
    <font>
      <sz val="10"/>
      <color theme="1"/>
      <name val="Arial"/>
      <family val="2"/>
    </font>
    <font>
      <sz val="11"/>
      <name val="Calibri"/>
      <family val="2"/>
      <scheme val="minor"/>
    </font>
    <font>
      <b/>
      <i/>
      <sz val="10"/>
      <name val="Arial Narrow"/>
      <family val="2"/>
    </font>
    <font>
      <sz val="10"/>
      <name val="Arial"/>
      <family val="2"/>
    </font>
    <font>
      <sz val="10"/>
      <color indexed="9"/>
      <name val="Arial"/>
      <family val="2"/>
    </font>
    <font>
      <b/>
      <sz val="12"/>
      <name val="Arial Narrow"/>
      <family val="2"/>
    </font>
    <font>
      <b/>
      <sz val="12"/>
      <color indexed="9"/>
      <name val="Arial Narrow"/>
      <family val="2"/>
    </font>
    <font>
      <b/>
      <sz val="12"/>
      <color indexed="8"/>
      <name val="Arial Narrow"/>
      <family val="2"/>
    </font>
    <font>
      <sz val="12"/>
      <name val="Arial Narrow"/>
      <family val="2"/>
    </font>
    <font>
      <sz val="12"/>
      <color indexed="9"/>
      <name val="Arial"/>
      <family val="2"/>
    </font>
    <font>
      <b/>
      <sz val="10"/>
      <color indexed="17"/>
      <name val="Arial Narrow"/>
      <family val="2"/>
    </font>
    <font>
      <sz val="11"/>
      <name val="Arial Narrow"/>
      <family val="2"/>
    </font>
    <font>
      <b/>
      <sz val="11"/>
      <name val="Arial Narrow"/>
      <family val="2"/>
    </font>
    <font>
      <b/>
      <sz val="10"/>
      <color indexed="8"/>
      <name val="Arial Narrow"/>
      <family val="2"/>
    </font>
    <font>
      <sz val="12"/>
      <color indexed="9"/>
      <name val="Arial Narrow"/>
      <family val="2"/>
    </font>
    <font>
      <sz val="11"/>
      <color indexed="9"/>
      <name val="Arial Narrow"/>
      <family val="2"/>
    </font>
    <font>
      <b/>
      <i/>
      <sz val="11"/>
      <color rgb="FF000000"/>
      <name val="Calibri"/>
      <family val="2"/>
      <scheme val="minor"/>
    </font>
    <font>
      <sz val="11"/>
      <color theme="1"/>
      <name val="Symbol"/>
      <family val="1"/>
      <charset val="2"/>
    </font>
    <font>
      <sz val="9"/>
      <color indexed="81"/>
      <name val="Tahoma"/>
      <family val="2"/>
    </font>
    <font>
      <b/>
      <sz val="9"/>
      <color indexed="81"/>
      <name val="Tahoma"/>
      <family val="2"/>
    </font>
    <font>
      <sz val="10"/>
      <color theme="1"/>
      <name val="Arial Narrow"/>
      <family val="2"/>
    </font>
    <font>
      <sz val="10"/>
      <color rgb="FF191919"/>
      <name val="Arial Narrow"/>
      <family val="2"/>
    </font>
    <font>
      <sz val="10"/>
      <color rgb="FF000000"/>
      <name val="Arial Narrow"/>
      <family val="2"/>
    </font>
    <font>
      <b/>
      <sz val="10"/>
      <color theme="1"/>
      <name val="Arial Narrow"/>
      <family val="2"/>
    </font>
    <font>
      <b/>
      <sz val="10"/>
      <color rgb="FF191919"/>
      <name val="Arial Narrow"/>
      <family val="2"/>
    </font>
    <font>
      <sz val="10"/>
      <color rgb="FF212121"/>
      <name val="Arial Narrow"/>
      <family val="2"/>
    </font>
    <font>
      <sz val="10"/>
      <color rgb="FFFF0000"/>
      <name val="Arial Narrow"/>
      <family val="2"/>
    </font>
    <font>
      <sz val="10.5"/>
      <color theme="1"/>
      <name val="Arial Narrow"/>
      <family val="2"/>
    </font>
    <font>
      <sz val="11"/>
      <color rgb="FFFF0000"/>
      <name val="Calibri"/>
      <family val="2"/>
      <scheme val="minor"/>
    </font>
    <font>
      <b/>
      <i/>
      <sz val="11"/>
      <name val="Arial Narrow"/>
      <family val="2"/>
    </font>
    <font>
      <sz val="10"/>
      <color theme="1"/>
      <name val="Tahoma"/>
      <family val="2"/>
    </font>
    <font>
      <sz val="9.5"/>
      <color theme="1"/>
      <name val="Tahoma"/>
      <family val="2"/>
    </font>
    <font>
      <b/>
      <sz val="10"/>
      <color theme="1"/>
      <name val="Tahoma"/>
      <family val="2"/>
    </font>
    <font>
      <u/>
      <sz val="11"/>
      <color theme="10"/>
      <name val="Calibri"/>
      <family val="2"/>
      <scheme val="minor"/>
    </font>
    <font>
      <sz val="10"/>
      <color theme="1"/>
      <name val="Calibri"/>
      <family val="2"/>
      <scheme val="minor"/>
    </font>
    <font>
      <sz val="10"/>
      <color theme="4" tint="-0.499984740745262"/>
      <name val="Calibri"/>
      <family val="2"/>
      <scheme val="minor"/>
    </font>
    <font>
      <sz val="10"/>
      <color theme="4" tint="-0.499984740745262"/>
      <name val="Calibri"/>
      <family val="2"/>
    </font>
  </fonts>
  <fills count="14">
    <fill>
      <patternFill patternType="none"/>
    </fill>
    <fill>
      <patternFill patternType="gray125"/>
    </fill>
    <fill>
      <patternFill patternType="solid">
        <fgColor indexed="8"/>
        <bgColor indexed="64"/>
      </patternFill>
    </fill>
    <fill>
      <patternFill patternType="solid">
        <fgColor indexed="47"/>
        <bgColor indexed="64"/>
      </patternFill>
    </fill>
    <fill>
      <patternFill patternType="solid">
        <fgColor indexed="22"/>
        <bgColor indexed="64"/>
      </patternFill>
    </fill>
    <fill>
      <patternFill patternType="solid">
        <fgColor rgb="FFFFFF99"/>
        <bgColor indexed="64"/>
      </patternFill>
    </fill>
    <fill>
      <patternFill patternType="solid">
        <fgColor indexed="26"/>
        <bgColor indexed="64"/>
      </patternFill>
    </fill>
    <fill>
      <patternFill patternType="solid">
        <fgColor theme="1"/>
        <bgColor indexed="64"/>
      </patternFill>
    </fill>
    <fill>
      <patternFill patternType="solid">
        <fgColor theme="0"/>
        <bgColor indexed="64"/>
      </patternFill>
    </fill>
    <fill>
      <patternFill patternType="gray0625">
        <fgColor rgb="FFC00000"/>
      </patternFill>
    </fill>
    <fill>
      <patternFill patternType="gray0625">
        <fgColor rgb="FFFF0000"/>
      </patternFill>
    </fill>
    <fill>
      <patternFill patternType="gray0625">
        <fgColor rgb="FFFF0000"/>
        <bgColor auto="1"/>
      </patternFill>
    </fill>
    <fill>
      <patternFill patternType="solid">
        <fgColor theme="0" tint="-0.14999847407452621"/>
        <bgColor indexed="64"/>
      </patternFill>
    </fill>
    <fill>
      <patternFill patternType="gray0625">
        <fgColor rgb="FFFF0000"/>
        <bgColor indexed="9"/>
      </patternFill>
    </fill>
  </fills>
  <borders count="37">
    <border>
      <left/>
      <right/>
      <top/>
      <bottom/>
      <diagonal/>
    </border>
    <border>
      <left style="thin">
        <color indexed="64"/>
      </left>
      <right/>
      <top style="thin">
        <color indexed="64"/>
      </top>
      <bottom/>
      <diagonal/>
    </border>
    <border>
      <left/>
      <right/>
      <top style="thin">
        <color indexed="64"/>
      </top>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53"/>
      </right>
      <top/>
      <bottom/>
      <diagonal/>
    </border>
    <border>
      <left/>
      <right/>
      <top/>
      <bottom style="medium">
        <color indexed="53"/>
      </bottom>
      <diagonal/>
    </border>
    <border>
      <left/>
      <right/>
      <top style="medium">
        <color indexed="53"/>
      </top>
      <bottom style="medium">
        <color indexed="53"/>
      </bottom>
      <diagonal/>
    </border>
    <border>
      <left/>
      <right/>
      <top style="medium">
        <color indexed="53"/>
      </top>
      <bottom/>
      <diagonal/>
    </border>
    <border>
      <left/>
      <right style="thin">
        <color indexed="64"/>
      </right>
      <top style="thin">
        <color indexed="64"/>
      </top>
      <bottom/>
      <diagonal/>
    </border>
    <border>
      <left/>
      <right/>
      <top style="medium">
        <color indexed="64"/>
      </top>
      <bottom style="thin">
        <color indexed="64"/>
      </bottom>
      <diagonal/>
    </border>
    <border>
      <left/>
      <right/>
      <top style="medium">
        <color rgb="FFFF6600"/>
      </top>
      <bottom/>
      <diagonal/>
    </border>
    <border>
      <left/>
      <right/>
      <top/>
      <bottom style="medium">
        <color rgb="FFFF6600"/>
      </bottom>
      <diagonal/>
    </border>
    <border>
      <left style="medium">
        <color indexed="53"/>
      </left>
      <right style="medium">
        <color indexed="53"/>
      </right>
      <top style="medium">
        <color indexed="53"/>
      </top>
      <bottom/>
      <diagonal/>
    </border>
    <border>
      <left style="medium">
        <color indexed="53"/>
      </left>
      <right style="medium">
        <color indexed="53"/>
      </right>
      <top/>
      <bottom/>
      <diagonal/>
    </border>
    <border>
      <left style="medium">
        <color indexed="53"/>
      </left>
      <right style="medium">
        <color indexed="53"/>
      </right>
      <top/>
      <bottom style="medium">
        <color indexed="53"/>
      </bottom>
      <diagonal/>
    </border>
    <border>
      <left style="thin">
        <color indexed="64"/>
      </left>
      <right style="thin">
        <color indexed="64"/>
      </right>
      <top style="thin">
        <color indexed="64"/>
      </top>
      <bottom style="medium">
        <color indexed="64"/>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rgb="FFFF0000"/>
      </left>
      <right/>
      <top/>
      <bottom style="thin">
        <color indexed="64"/>
      </bottom>
      <diagonal/>
    </border>
    <border>
      <left/>
      <right/>
      <top style="medium">
        <color auto="1"/>
      </top>
      <bottom/>
      <diagonal/>
    </border>
    <border>
      <left style="thin">
        <color indexed="64"/>
      </left>
      <right style="thin">
        <color indexed="64"/>
      </right>
      <top/>
      <bottom style="medium">
        <color indexed="64"/>
      </bottom>
      <diagonal/>
    </border>
    <border>
      <left style="thin">
        <color indexed="10"/>
      </left>
      <right/>
      <top style="thin">
        <color indexed="10"/>
      </top>
      <bottom style="thin">
        <color indexed="10"/>
      </bottom>
      <diagonal/>
    </border>
    <border>
      <left/>
      <right/>
      <top style="thin">
        <color indexed="10"/>
      </top>
      <bottom style="thin">
        <color indexed="10"/>
      </bottom>
      <diagonal/>
    </border>
    <border>
      <left/>
      <right style="thin">
        <color indexed="10"/>
      </right>
      <top style="thin">
        <color indexed="10"/>
      </top>
      <bottom style="thin">
        <color indexed="10"/>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52" fillId="0" borderId="0" applyNumberFormat="0" applyFill="0" applyBorder="0" applyAlignment="0" applyProtection="0"/>
    <xf numFmtId="43" fontId="1" fillId="0" borderId="0" applyFont="0" applyFill="0" applyBorder="0" applyAlignment="0" applyProtection="0"/>
  </cellStyleXfs>
  <cellXfs count="389">
    <xf numFmtId="0" fontId="0" fillId="0" borderId="0" xfId="0"/>
    <xf numFmtId="0" fontId="4" fillId="0" borderId="0" xfId="0" applyFont="1"/>
    <xf numFmtId="0" fontId="5" fillId="0" borderId="0" xfId="0" applyFont="1" applyAlignment="1">
      <alignment horizontal="right"/>
    </xf>
    <xf numFmtId="0" fontId="4" fillId="0" borderId="3" xfId="0" applyFont="1" applyBorder="1"/>
    <xf numFmtId="0" fontId="6" fillId="2" borderId="4" xfId="0" applyFont="1" applyFill="1" applyBorder="1" applyAlignment="1">
      <alignment horizontal="left"/>
    </xf>
    <xf numFmtId="0" fontId="7" fillId="2" borderId="4" xfId="0" applyFont="1" applyFill="1" applyBorder="1" applyAlignment="1">
      <alignment horizontal="right"/>
    </xf>
    <xf numFmtId="0" fontId="5" fillId="2" borderId="5" xfId="0" applyFont="1" applyFill="1" applyBorder="1" applyAlignment="1">
      <alignment horizontal="right"/>
    </xf>
    <xf numFmtId="0" fontId="3" fillId="3" borderId="4" xfId="0" applyFont="1" applyFill="1" applyBorder="1"/>
    <xf numFmtId="0" fontId="4" fillId="3" borderId="5" xfId="0" applyFont="1" applyFill="1" applyBorder="1" applyAlignment="1">
      <alignment horizontal="right"/>
    </xf>
    <xf numFmtId="0" fontId="4" fillId="3" borderId="6" xfId="0" applyFont="1" applyFill="1" applyBorder="1" applyAlignment="1">
      <alignment horizontal="right"/>
    </xf>
    <xf numFmtId="0" fontId="4" fillId="0" borderId="0" xfId="0" applyFont="1" applyAlignment="1">
      <alignment horizontal="right"/>
    </xf>
    <xf numFmtId="0" fontId="3" fillId="4" borderId="4" xfId="0" applyFont="1" applyFill="1" applyBorder="1" applyAlignment="1">
      <alignment horizontal="centerContinuous"/>
    </xf>
    <xf numFmtId="0" fontId="4" fillId="4" borderId="6" xfId="0" applyFont="1" applyFill="1" applyBorder="1" applyAlignment="1">
      <alignment horizontal="centerContinuous"/>
    </xf>
    <xf numFmtId="0" fontId="3" fillId="4" borderId="7" xfId="0" applyFont="1" applyFill="1" applyBorder="1" applyAlignment="1">
      <alignment horizontal="center"/>
    </xf>
    <xf numFmtId="0" fontId="3" fillId="0" borderId="0" xfId="0" applyFont="1" applyAlignment="1">
      <alignment horizontal="center"/>
    </xf>
    <xf numFmtId="0" fontId="3" fillId="0" borderId="8" xfId="0" applyFont="1" applyBorder="1" applyAlignment="1">
      <alignment horizontal="centerContinuous"/>
    </xf>
    <xf numFmtId="0" fontId="4" fillId="0" borderId="9" xfId="0" applyFont="1" applyBorder="1" applyAlignment="1">
      <alignment horizontal="centerContinuous"/>
    </xf>
    <xf numFmtId="0" fontId="4" fillId="0" borderId="0" xfId="0" applyFont="1" applyAlignment="1">
      <alignment horizontal="left"/>
    </xf>
    <xf numFmtId="0" fontId="3" fillId="0" borderId="0" xfId="0" applyFont="1"/>
    <xf numFmtId="0" fontId="4" fillId="0" borderId="7" xfId="0" applyFont="1" applyBorder="1" applyAlignment="1">
      <alignment horizontal="center"/>
    </xf>
    <xf numFmtId="0" fontId="3" fillId="0" borderId="0" xfId="0" applyFont="1" applyAlignment="1">
      <alignment horizontal="right"/>
    </xf>
    <xf numFmtId="164" fontId="3" fillId="0" borderId="0" xfId="0" applyNumberFormat="1" applyFont="1" applyAlignment="1" applyProtection="1">
      <alignment horizontal="right"/>
      <protection locked="0"/>
    </xf>
    <xf numFmtId="0" fontId="4" fillId="0" borderId="8" xfId="0" applyFont="1" applyBorder="1" applyAlignment="1">
      <alignment horizontal="right"/>
    </xf>
    <xf numFmtId="0" fontId="4" fillId="0" borderId="9" xfId="0" applyFont="1" applyBorder="1"/>
    <xf numFmtId="0" fontId="4" fillId="0" borderId="0" xfId="0" applyFont="1" applyAlignment="1">
      <alignment horizontal="center"/>
    </xf>
    <xf numFmtId="0" fontId="8" fillId="0" borderId="0" xfId="0" applyFont="1" applyAlignment="1">
      <alignment horizontal="left" wrapText="1"/>
    </xf>
    <xf numFmtId="0" fontId="4" fillId="0" borderId="7" xfId="0" applyFont="1" applyBorder="1"/>
    <xf numFmtId="0" fontId="4" fillId="0" borderId="0" xfId="0" applyFont="1" applyAlignment="1">
      <alignment wrapText="1"/>
    </xf>
    <xf numFmtId="0" fontId="4" fillId="0" borderId="0" xfId="0" applyFont="1" applyAlignment="1" applyProtection="1">
      <alignment horizontal="right"/>
      <protection locked="0"/>
    </xf>
    <xf numFmtId="0" fontId="3" fillId="0" borderId="7" xfId="0" applyFont="1" applyBorder="1"/>
    <xf numFmtId="4" fontId="4" fillId="0" borderId="0" xfId="0" applyNumberFormat="1" applyFont="1" applyAlignment="1" applyProtection="1">
      <alignment horizontal="right"/>
      <protection locked="0"/>
    </xf>
    <xf numFmtId="9" fontId="4" fillId="0" borderId="0" xfId="0" applyNumberFormat="1" applyFont="1" applyAlignment="1" applyProtection="1">
      <alignment horizontal="right"/>
      <protection locked="0"/>
    </xf>
    <xf numFmtId="3" fontId="4" fillId="0" borderId="0" xfId="0" applyNumberFormat="1" applyFont="1" applyAlignment="1">
      <alignment horizontal="right"/>
    </xf>
    <xf numFmtId="0" fontId="4" fillId="0" borderId="10" xfId="0" applyFont="1" applyBorder="1"/>
    <xf numFmtId="0" fontId="4" fillId="0" borderId="11" xfId="0" applyFont="1" applyBorder="1" applyAlignment="1">
      <alignment horizontal="right"/>
    </xf>
    <xf numFmtId="0" fontId="4" fillId="0" borderId="12" xfId="0" applyFont="1" applyBorder="1"/>
    <xf numFmtId="0" fontId="9" fillId="0" borderId="0" xfId="0" applyFont="1" applyAlignment="1">
      <alignment horizontal="right" wrapText="1"/>
    </xf>
    <xf numFmtId="0" fontId="9" fillId="0" borderId="0" xfId="0" applyFont="1" applyAlignment="1">
      <alignment horizontal="right"/>
    </xf>
    <xf numFmtId="0" fontId="9" fillId="0" borderId="0" xfId="0" applyFont="1" applyAlignment="1">
      <alignment horizontal="left" wrapText="1"/>
    </xf>
    <xf numFmtId="0" fontId="10" fillId="0" borderId="0" xfId="0" applyFont="1" applyAlignment="1">
      <alignment horizontal="right" wrapText="1"/>
    </xf>
    <xf numFmtId="0" fontId="10" fillId="0" borderId="0" xfId="0" applyFont="1" applyAlignment="1">
      <alignment horizontal="right"/>
    </xf>
    <xf numFmtId="0" fontId="10" fillId="0" borderId="0" xfId="0" applyFont="1" applyAlignment="1">
      <alignment horizontal="left" wrapText="1"/>
    </xf>
    <xf numFmtId="0" fontId="4" fillId="0" borderId="0" xfId="0" applyFont="1" applyProtection="1">
      <protection locked="0"/>
    </xf>
    <xf numFmtId="0" fontId="4" fillId="0" borderId="0" xfId="0" applyFont="1" applyAlignment="1">
      <alignment horizontal="center" wrapText="1"/>
    </xf>
    <xf numFmtId="0" fontId="3" fillId="0" borderId="0" xfId="0" applyFont="1" applyAlignment="1">
      <alignment horizontal="center" wrapText="1"/>
    </xf>
    <xf numFmtId="3" fontId="4" fillId="0" borderId="0" xfId="0" applyNumberFormat="1" applyFont="1" applyProtection="1">
      <protection locked="0"/>
    </xf>
    <xf numFmtId="0" fontId="4" fillId="0" borderId="0" xfId="0" applyFont="1" applyAlignment="1" applyProtection="1">
      <alignment horizontal="center"/>
      <protection locked="0"/>
    </xf>
    <xf numFmtId="165" fontId="4" fillId="0" borderId="0" xfId="0" applyNumberFormat="1" applyFont="1" applyProtection="1">
      <protection locked="0"/>
    </xf>
    <xf numFmtId="0" fontId="4" fillId="0" borderId="13" xfId="0" applyFont="1" applyBorder="1"/>
    <xf numFmtId="3" fontId="4" fillId="0" borderId="13" xfId="0" applyNumberFormat="1" applyFont="1" applyBorder="1"/>
    <xf numFmtId="0" fontId="4" fillId="0" borderId="13" xfId="0" applyFont="1" applyBorder="1" applyAlignment="1">
      <alignment horizontal="center"/>
    </xf>
    <xf numFmtId="165" fontId="4" fillId="0" borderId="13" xfId="0" applyNumberFormat="1" applyFont="1" applyBorder="1"/>
    <xf numFmtId="3" fontId="3" fillId="0" borderId="0" xfId="0" applyNumberFormat="1" applyFont="1"/>
    <xf numFmtId="3" fontId="4" fillId="0" borderId="0" xfId="0" applyNumberFormat="1" applyFont="1"/>
    <xf numFmtId="165" fontId="4" fillId="0" borderId="0" xfId="0" applyNumberFormat="1" applyFont="1"/>
    <xf numFmtId="0" fontId="5" fillId="2" borderId="6" xfId="0" applyFont="1" applyFill="1" applyBorder="1" applyAlignment="1">
      <alignment horizontal="right"/>
    </xf>
    <xf numFmtId="0" fontId="3" fillId="3" borderId="11" xfId="0" applyFont="1" applyFill="1" applyBorder="1"/>
    <xf numFmtId="0" fontId="4" fillId="3" borderId="13" xfId="0" applyFont="1" applyFill="1" applyBorder="1" applyAlignment="1">
      <alignment horizontal="right"/>
    </xf>
    <xf numFmtId="0" fontId="4" fillId="3" borderId="12" xfId="0" applyFont="1" applyFill="1" applyBorder="1" applyAlignment="1">
      <alignment horizontal="right"/>
    </xf>
    <xf numFmtId="3" fontId="4" fillId="0" borderId="0" xfId="0" applyNumberFormat="1" applyFont="1" applyAlignment="1" applyProtection="1">
      <alignment horizontal="right"/>
      <protection locked="0"/>
    </xf>
    <xf numFmtId="0" fontId="4" fillId="4" borderId="0" xfId="0" applyFont="1" applyFill="1" applyAlignment="1">
      <alignment horizontal="right"/>
    </xf>
    <xf numFmtId="0" fontId="10" fillId="4" borderId="0" xfId="0" applyFont="1" applyFill="1" applyAlignment="1">
      <alignment horizontal="center"/>
    </xf>
    <xf numFmtId="0" fontId="13" fillId="0" borderId="0" xfId="0" applyFont="1" applyAlignment="1">
      <alignment horizontal="center"/>
    </xf>
    <xf numFmtId="0" fontId="0" fillId="0" borderId="0" xfId="0" applyProtection="1">
      <protection locked="0"/>
    </xf>
    <xf numFmtId="0" fontId="4" fillId="0" borderId="7" xfId="0" applyFont="1" applyBorder="1" applyAlignment="1">
      <alignment wrapText="1"/>
    </xf>
    <xf numFmtId="0" fontId="4" fillId="0" borderId="0" xfId="0" applyFont="1" applyAlignment="1">
      <alignment horizontal="left" wrapText="1"/>
    </xf>
    <xf numFmtId="0" fontId="4" fillId="0" borderId="0" xfId="0" applyFont="1" applyAlignment="1">
      <alignment horizontal="right" wrapText="1"/>
    </xf>
    <xf numFmtId="0" fontId="4" fillId="0" borderId="10" xfId="0" applyFont="1" applyBorder="1" applyAlignment="1">
      <alignment horizontal="center"/>
    </xf>
    <xf numFmtId="9" fontId="4" fillId="0" borderId="0" xfId="0" applyNumberFormat="1" applyFont="1" applyAlignment="1">
      <alignment horizontal="right"/>
    </xf>
    <xf numFmtId="0" fontId="14" fillId="0" borderId="0" xfId="0" applyFont="1" applyAlignment="1">
      <alignment horizontal="center"/>
    </xf>
    <xf numFmtId="0" fontId="0" fillId="0" borderId="0" xfId="0" applyAlignment="1">
      <alignment horizontal="center"/>
    </xf>
    <xf numFmtId="0" fontId="16" fillId="0" borderId="0" xfId="0" applyFont="1" applyAlignment="1">
      <alignment vertical="center"/>
    </xf>
    <xf numFmtId="6" fontId="16" fillId="0" borderId="0" xfId="0" applyNumberFormat="1" applyFont="1" applyAlignment="1">
      <alignment horizontal="center" vertical="center"/>
    </xf>
    <xf numFmtId="0" fontId="17" fillId="0" borderId="0" xfId="0" applyFont="1" applyAlignment="1">
      <alignment horizontal="center" vertical="center"/>
    </xf>
    <xf numFmtId="6" fontId="18" fillId="0" borderId="0" xfId="0" applyNumberFormat="1" applyFont="1" applyAlignment="1">
      <alignment horizontal="center" vertical="center"/>
    </xf>
    <xf numFmtId="0" fontId="19" fillId="0" borderId="0" xfId="0" applyFont="1" applyAlignment="1">
      <alignment vertical="center"/>
    </xf>
    <xf numFmtId="0" fontId="18" fillId="0" borderId="0" xfId="0" applyFont="1" applyAlignment="1">
      <alignment vertical="center"/>
    </xf>
    <xf numFmtId="0" fontId="16" fillId="0" borderId="0" xfId="0" applyFont="1" applyAlignment="1">
      <alignment horizontal="center" vertical="center"/>
    </xf>
    <xf numFmtId="9" fontId="16" fillId="0" borderId="0" xfId="0" applyNumberFormat="1" applyFont="1" applyAlignment="1">
      <alignment horizontal="center" vertical="center"/>
    </xf>
    <xf numFmtId="0" fontId="3" fillId="0" borderId="0" xfId="0" applyFont="1" applyAlignment="1">
      <alignment wrapText="1"/>
    </xf>
    <xf numFmtId="0" fontId="4" fillId="0" borderId="0" xfId="0" applyFont="1" applyAlignment="1" applyProtection="1">
      <alignment wrapText="1"/>
      <protection locked="0"/>
    </xf>
    <xf numFmtId="0" fontId="13" fillId="0" borderId="0" xfId="0" applyFont="1"/>
    <xf numFmtId="3" fontId="13" fillId="0" borderId="0" xfId="0" applyNumberFormat="1" applyFont="1" applyProtection="1">
      <protection locked="0"/>
    </xf>
    <xf numFmtId="0" fontId="22" fillId="0" borderId="0" xfId="0" applyFont="1"/>
    <xf numFmtId="166" fontId="4" fillId="0" borderId="0" xfId="0" applyNumberFormat="1" applyFont="1" applyAlignment="1" applyProtection="1">
      <alignment horizontal="right"/>
      <protection locked="0"/>
    </xf>
    <xf numFmtId="0" fontId="7" fillId="2" borderId="14" xfId="0" applyFont="1" applyFill="1" applyBorder="1" applyAlignment="1">
      <alignment horizontal="right"/>
    </xf>
    <xf numFmtId="0" fontId="4" fillId="3" borderId="13" xfId="0" applyFont="1" applyFill="1" applyBorder="1" applyAlignment="1">
      <alignment horizontal="center"/>
    </xf>
    <xf numFmtId="0" fontId="3" fillId="4" borderId="15" xfId="0" applyFont="1" applyFill="1" applyBorder="1" applyAlignment="1">
      <alignment horizontal="center"/>
    </xf>
    <xf numFmtId="0" fontId="4" fillId="0" borderId="0" xfId="0" applyFont="1" applyAlignment="1" applyProtection="1">
      <alignment horizontal="center" wrapText="1"/>
      <protection locked="0"/>
    </xf>
    <xf numFmtId="3" fontId="4" fillId="0" borderId="0" xfId="0" applyNumberFormat="1" applyFont="1" applyAlignment="1" applyProtection="1">
      <alignment horizontal="center"/>
      <protection locked="0"/>
    </xf>
    <xf numFmtId="0" fontId="4" fillId="0" borderId="7" xfId="0" applyFont="1" applyBorder="1" applyAlignment="1">
      <alignment horizontal="left"/>
    </xf>
    <xf numFmtId="3" fontId="4" fillId="0" borderId="0" xfId="0" applyNumberFormat="1" applyFont="1" applyAlignment="1">
      <alignment horizontal="center"/>
    </xf>
    <xf numFmtId="3" fontId="12" fillId="0" borderId="0" xfId="0" applyNumberFormat="1" applyFont="1" applyAlignment="1">
      <alignment horizontal="right"/>
    </xf>
    <xf numFmtId="3" fontId="4" fillId="3" borderId="13" xfId="0" applyNumberFormat="1" applyFont="1" applyFill="1" applyBorder="1" applyAlignment="1">
      <alignment horizontal="right"/>
    </xf>
    <xf numFmtId="3" fontId="4" fillId="3" borderId="12" xfId="0" applyNumberFormat="1" applyFont="1" applyFill="1" applyBorder="1" applyAlignment="1">
      <alignment horizontal="right"/>
    </xf>
    <xf numFmtId="0" fontId="4" fillId="0" borderId="0" xfId="0" applyFont="1" applyAlignment="1">
      <alignment horizontal="centerContinuous"/>
    </xf>
    <xf numFmtId="3" fontId="4" fillId="3" borderId="5" xfId="0" applyNumberFormat="1" applyFont="1" applyFill="1" applyBorder="1" applyAlignment="1">
      <alignment horizontal="right"/>
    </xf>
    <xf numFmtId="3" fontId="4" fillId="3" borderId="6" xfId="0" applyNumberFormat="1" applyFont="1" applyFill="1" applyBorder="1" applyAlignment="1">
      <alignment horizontal="right"/>
    </xf>
    <xf numFmtId="165" fontId="4" fillId="0" borderId="0" xfId="0" applyNumberFormat="1" applyFont="1" applyAlignment="1" applyProtection="1">
      <alignment horizontal="right"/>
      <protection locked="0"/>
    </xf>
    <xf numFmtId="0" fontId="12" fillId="0" borderId="0" xfId="0" applyFont="1"/>
    <xf numFmtId="0" fontId="7" fillId="2" borderId="5" xfId="0" applyFont="1" applyFill="1" applyBorder="1" applyAlignment="1">
      <alignment horizontal="right"/>
    </xf>
    <xf numFmtId="0" fontId="23" fillId="0" borderId="0" xfId="0" applyFont="1"/>
    <xf numFmtId="0" fontId="4" fillId="0" borderId="15" xfId="0" applyFont="1" applyBorder="1"/>
    <xf numFmtId="9" fontId="4" fillId="0" borderId="0" xfId="0" applyNumberFormat="1" applyFont="1" applyProtection="1">
      <protection locked="0"/>
    </xf>
    <xf numFmtId="0" fontId="24" fillId="3" borderId="4" xfId="0" applyFont="1" applyFill="1" applyBorder="1"/>
    <xf numFmtId="3" fontId="25" fillId="2" borderId="5" xfId="0" applyNumberFormat="1" applyFont="1" applyFill="1" applyBorder="1" applyAlignment="1">
      <alignment horizontal="center"/>
    </xf>
    <xf numFmtId="3" fontId="26" fillId="3" borderId="14" xfId="0" applyNumberFormat="1" applyFont="1" applyFill="1" applyBorder="1" applyAlignment="1">
      <alignment horizontal="left"/>
    </xf>
    <xf numFmtId="0" fontId="0" fillId="0" borderId="0" xfId="0" applyAlignment="1">
      <alignment horizontal="right"/>
    </xf>
    <xf numFmtId="0" fontId="4" fillId="0" borderId="0" xfId="0" applyFont="1" applyAlignment="1">
      <alignment horizontal="right" indent="4"/>
    </xf>
    <xf numFmtId="0" fontId="3" fillId="6" borderId="0" xfId="0" applyFont="1" applyFill="1" applyAlignment="1">
      <alignment horizontal="center" wrapText="1"/>
    </xf>
    <xf numFmtId="9" fontId="3" fillId="0" borderId="0" xfId="0" applyNumberFormat="1" applyFont="1" applyAlignment="1" applyProtection="1">
      <alignment horizontal="center"/>
      <protection locked="0"/>
    </xf>
    <xf numFmtId="3" fontId="27" fillId="3" borderId="5" xfId="0" applyNumberFormat="1" applyFont="1" applyFill="1" applyBorder="1" applyAlignment="1">
      <alignment horizontal="right"/>
    </xf>
    <xf numFmtId="3" fontId="27" fillId="3" borderId="6" xfId="0" applyNumberFormat="1" applyFont="1" applyFill="1" applyBorder="1" applyAlignment="1">
      <alignment horizontal="right"/>
    </xf>
    <xf numFmtId="0" fontId="27" fillId="0" borderId="0" xfId="0" applyFont="1"/>
    <xf numFmtId="0" fontId="28" fillId="0" borderId="0" xfId="0" applyFont="1"/>
    <xf numFmtId="0" fontId="29" fillId="0" borderId="0" xfId="0" applyFont="1"/>
    <xf numFmtId="0" fontId="4" fillId="0" borderId="0" xfId="0" applyFont="1" applyAlignment="1">
      <alignment horizontal="left" indent="4"/>
    </xf>
    <xf numFmtId="3" fontId="25" fillId="2" borderId="0" xfId="0" applyNumberFormat="1" applyFont="1" applyFill="1" applyAlignment="1">
      <alignment horizontal="center"/>
    </xf>
    <xf numFmtId="0" fontId="7" fillId="0" borderId="0" xfId="0" applyFont="1" applyAlignment="1">
      <alignment horizontal="center"/>
    </xf>
    <xf numFmtId="0" fontId="7" fillId="2" borderId="5" xfId="0" applyFont="1" applyFill="1" applyBorder="1" applyAlignment="1">
      <alignment horizontal="center"/>
    </xf>
    <xf numFmtId="0" fontId="3" fillId="3" borderId="13" xfId="0" applyFont="1" applyFill="1" applyBorder="1"/>
    <xf numFmtId="0" fontId="3" fillId="3" borderId="6" xfId="0" applyFont="1" applyFill="1" applyBorder="1"/>
    <xf numFmtId="0" fontId="4" fillId="0" borderId="2" xfId="0" applyFont="1" applyBorder="1" applyAlignment="1">
      <alignment wrapText="1"/>
    </xf>
    <xf numFmtId="165" fontId="4" fillId="0" borderId="2" xfId="0" applyNumberFormat="1" applyFont="1" applyBorder="1"/>
    <xf numFmtId="165" fontId="4" fillId="0" borderId="13" xfId="0" applyNumberFormat="1" applyFont="1" applyBorder="1" applyProtection="1">
      <protection locked="0"/>
    </xf>
    <xf numFmtId="0" fontId="3" fillId="3" borderId="5" xfId="0" applyFont="1" applyFill="1" applyBorder="1"/>
    <xf numFmtId="165" fontId="21" fillId="0" borderId="0" xfId="0" applyNumberFormat="1" applyFont="1" applyAlignment="1">
      <alignment horizontal="center"/>
    </xf>
    <xf numFmtId="0" fontId="10" fillId="0" borderId="0" xfId="0" applyFont="1" applyAlignment="1">
      <alignment horizontal="left"/>
    </xf>
    <xf numFmtId="0" fontId="21" fillId="0" borderId="0" xfId="0" applyFont="1" applyAlignment="1">
      <alignment horizontal="center" wrapText="1"/>
    </xf>
    <xf numFmtId="165" fontId="21" fillId="0" borderId="0" xfId="0" applyNumberFormat="1" applyFont="1" applyAlignment="1">
      <alignment horizontal="center" wrapText="1"/>
    </xf>
    <xf numFmtId="9" fontId="4" fillId="0" borderId="0" xfId="0" applyNumberFormat="1" applyFont="1"/>
    <xf numFmtId="0" fontId="11" fillId="0" borderId="0" xfId="0" applyFont="1" applyAlignment="1">
      <alignment horizontal="left" indent="1"/>
    </xf>
    <xf numFmtId="10" fontId="4" fillId="0" borderId="0" xfId="0" applyNumberFormat="1" applyFont="1" applyProtection="1">
      <protection locked="0"/>
    </xf>
    <xf numFmtId="0" fontId="25" fillId="2" borderId="0" xfId="0" applyFont="1" applyFill="1"/>
    <xf numFmtId="0" fontId="4" fillId="0" borderId="0" xfId="0" applyFont="1" applyAlignment="1">
      <alignment horizontal="right" indent="1"/>
    </xf>
    <xf numFmtId="3" fontId="4" fillId="0" borderId="0" xfId="0" applyNumberFormat="1" applyFont="1" applyAlignment="1">
      <alignment horizontal="left" indent="1"/>
    </xf>
    <xf numFmtId="0" fontId="3" fillId="0" borderId="0" xfId="0" applyFont="1" applyAlignment="1">
      <alignment horizontal="right" indent="1"/>
    </xf>
    <xf numFmtId="3" fontId="3" fillId="0" borderId="0" xfId="0" applyNumberFormat="1" applyFont="1" applyAlignment="1">
      <alignment horizontal="left" indent="1"/>
    </xf>
    <xf numFmtId="0" fontId="4" fillId="0" borderId="16" xfId="0" applyFont="1" applyBorder="1" applyAlignment="1">
      <alignment horizontal="right" indent="1"/>
    </xf>
    <xf numFmtId="9" fontId="4" fillId="0" borderId="0" xfId="0" applyNumberFormat="1" applyFont="1" applyAlignment="1">
      <alignment horizontal="left" indent="1"/>
    </xf>
    <xf numFmtId="0" fontId="4" fillId="0" borderId="0" xfId="0" applyFont="1" applyAlignment="1">
      <alignment horizontal="left" indent="1"/>
    </xf>
    <xf numFmtId="165" fontId="4" fillId="0" borderId="0" xfId="0" applyNumberFormat="1" applyFont="1" applyAlignment="1">
      <alignment horizontal="left" indent="1"/>
    </xf>
    <xf numFmtId="0" fontId="12" fillId="2" borderId="0" xfId="0" applyFont="1" applyFill="1"/>
    <xf numFmtId="0" fontId="24" fillId="0" borderId="17" xfId="0" applyFont="1" applyBorder="1"/>
    <xf numFmtId="0" fontId="27" fillId="0" borderId="17" xfId="0" applyFont="1" applyBorder="1"/>
    <xf numFmtId="0" fontId="27" fillId="0" borderId="16" xfId="0" applyFont="1" applyBorder="1" applyAlignment="1">
      <alignment horizontal="right" indent="1"/>
    </xf>
    <xf numFmtId="0" fontId="3" fillId="2" borderId="5" xfId="0" applyFont="1" applyFill="1" applyBorder="1"/>
    <xf numFmtId="0" fontId="3" fillId="2" borderId="6" xfId="0" applyFont="1" applyFill="1" applyBorder="1"/>
    <xf numFmtId="0" fontId="32" fillId="3" borderId="4" xfId="0" applyFont="1" applyFill="1" applyBorder="1"/>
    <xf numFmtId="0" fontId="13" fillId="3" borderId="5" xfId="0" applyFont="1" applyFill="1" applyBorder="1"/>
    <xf numFmtId="0" fontId="4" fillId="3" borderId="5" xfId="0" applyFont="1" applyFill="1" applyBorder="1"/>
    <xf numFmtId="165" fontId="32" fillId="3" borderId="6" xfId="0" applyNumberFormat="1" applyFont="1" applyFill="1" applyBorder="1"/>
    <xf numFmtId="0" fontId="32" fillId="3" borderId="4" xfId="0" applyFont="1" applyFill="1" applyBorder="1" applyAlignment="1">
      <alignment horizontal="left"/>
    </xf>
    <xf numFmtId="0" fontId="32" fillId="3" borderId="5" xfId="0" applyFont="1" applyFill="1" applyBorder="1"/>
    <xf numFmtId="0" fontId="4" fillId="0" borderId="2" xfId="0" applyFont="1" applyBorder="1"/>
    <xf numFmtId="165" fontId="3" fillId="0" borderId="0" xfId="0" applyNumberFormat="1" applyFont="1"/>
    <xf numFmtId="0" fontId="3" fillId="0" borderId="0" xfId="0" applyFont="1" applyAlignment="1">
      <alignment horizontal="left"/>
    </xf>
    <xf numFmtId="0" fontId="10" fillId="0" borderId="0" xfId="0" applyFont="1" applyAlignment="1">
      <alignment horizontal="centerContinuous"/>
    </xf>
    <xf numFmtId="0" fontId="4" fillId="0" borderId="13" xfId="0" applyFont="1" applyBorder="1" applyAlignment="1">
      <alignment horizontal="right"/>
    </xf>
    <xf numFmtId="0" fontId="3" fillId="6" borderId="0" xfId="0" applyFont="1" applyFill="1" applyAlignment="1">
      <alignment vertical="center"/>
    </xf>
    <xf numFmtId="0" fontId="3" fillId="0" borderId="0" xfId="0" applyFont="1" applyAlignment="1">
      <alignment horizontal="center" vertical="center" wrapText="1"/>
    </xf>
    <xf numFmtId="165" fontId="3" fillId="0" borderId="0" xfId="0" applyNumberFormat="1" applyFont="1" applyAlignment="1">
      <alignment horizontal="center" vertical="center"/>
    </xf>
    <xf numFmtId="0" fontId="11" fillId="6" borderId="0" xfId="0" applyFont="1" applyFill="1"/>
    <xf numFmtId="0" fontId="21" fillId="6" borderId="0" xfId="0" applyFont="1" applyFill="1" applyAlignment="1">
      <alignment horizontal="right"/>
    </xf>
    <xf numFmtId="165" fontId="21" fillId="6" borderId="0" xfId="0" applyNumberFormat="1" applyFont="1" applyFill="1"/>
    <xf numFmtId="0" fontId="3" fillId="6" borderId="0" xfId="0" applyFont="1" applyFill="1" applyAlignment="1">
      <alignment horizontal="left" vertical="center"/>
    </xf>
    <xf numFmtId="0" fontId="4" fillId="6" borderId="0" xfId="0" applyFont="1" applyFill="1"/>
    <xf numFmtId="9" fontId="4" fillId="0" borderId="0" xfId="2" applyFont="1" applyProtection="1"/>
    <xf numFmtId="10" fontId="4" fillId="0" borderId="0" xfId="0" applyNumberFormat="1" applyFont="1"/>
    <xf numFmtId="10" fontId="4" fillId="0" borderId="0" xfId="2" applyNumberFormat="1" applyFont="1" applyBorder="1" applyProtection="1"/>
    <xf numFmtId="0" fontId="25" fillId="2" borderId="4" xfId="0" applyFont="1" applyFill="1" applyBorder="1"/>
    <xf numFmtId="0" fontId="33" fillId="2" borderId="5" xfId="0" applyFont="1" applyFill="1" applyBorder="1"/>
    <xf numFmtId="165" fontId="24" fillId="3" borderId="6" xfId="0" applyNumberFormat="1" applyFont="1" applyFill="1" applyBorder="1"/>
    <xf numFmtId="0" fontId="27" fillId="0" borderId="0" xfId="0" applyFont="1" applyAlignment="1">
      <alignment horizontal="right"/>
    </xf>
    <xf numFmtId="165" fontId="32" fillId="3" borderId="5" xfId="0" applyNumberFormat="1" applyFont="1" applyFill="1" applyBorder="1"/>
    <xf numFmtId="165" fontId="3" fillId="3" borderId="6" xfId="0" applyNumberFormat="1" applyFont="1" applyFill="1" applyBorder="1"/>
    <xf numFmtId="5" fontId="4" fillId="0" borderId="0" xfId="1" applyNumberFormat="1" applyFont="1" applyBorder="1" applyProtection="1"/>
    <xf numFmtId="5" fontId="4" fillId="0" borderId="13" xfId="1" applyNumberFormat="1" applyFont="1" applyBorder="1" applyProtection="1"/>
    <xf numFmtId="0" fontId="4" fillId="0" borderId="0" xfId="0" quotePrefix="1" applyFont="1" applyAlignment="1">
      <alignment horizontal="right"/>
    </xf>
    <xf numFmtId="166" fontId="4" fillId="0" borderId="0" xfId="0" applyNumberFormat="1" applyFont="1"/>
    <xf numFmtId="0" fontId="6" fillId="2" borderId="0" xfId="0" applyFont="1" applyFill="1"/>
    <xf numFmtId="0" fontId="30" fillId="2" borderId="0" xfId="0" applyFont="1" applyFill="1"/>
    <xf numFmtId="165" fontId="31" fillId="3" borderId="6" xfId="0" applyNumberFormat="1" applyFont="1" applyFill="1" applyBorder="1"/>
    <xf numFmtId="0" fontId="30" fillId="0" borderId="0" xfId="0" applyFont="1"/>
    <xf numFmtId="10" fontId="3" fillId="0" borderId="0" xfId="0" applyNumberFormat="1" applyFont="1" applyAlignment="1">
      <alignment horizontal="right"/>
    </xf>
    <xf numFmtId="0" fontId="6" fillId="2" borderId="4" xfId="0" applyFont="1" applyFill="1" applyBorder="1"/>
    <xf numFmtId="0" fontId="34" fillId="2" borderId="5" xfId="0" applyFont="1" applyFill="1" applyBorder="1"/>
    <xf numFmtId="0" fontId="31" fillId="2" borderId="0" xfId="0" applyFont="1" applyFill="1"/>
    <xf numFmtId="0" fontId="31" fillId="0" borderId="0" xfId="0" applyFont="1"/>
    <xf numFmtId="10" fontId="31" fillId="3" borderId="6" xfId="0" applyNumberFormat="1" applyFont="1" applyFill="1" applyBorder="1"/>
    <xf numFmtId="10" fontId="4" fillId="0" borderId="0" xfId="0" applyNumberFormat="1" applyFont="1" applyAlignment="1">
      <alignment horizontal="right"/>
    </xf>
    <xf numFmtId="0" fontId="35" fillId="0" borderId="0" xfId="0" applyFont="1" applyFill="1" applyBorder="1" applyAlignment="1">
      <alignment horizontal="left" vertical="center"/>
    </xf>
    <xf numFmtId="0" fontId="0" fillId="0" borderId="0" xfId="0" applyFill="1"/>
    <xf numFmtId="0" fontId="2" fillId="0" borderId="0" xfId="0" applyFont="1" applyFill="1"/>
    <xf numFmtId="0" fontId="0" fillId="0" borderId="0" xfId="0" applyFont="1" applyFill="1" applyAlignment="1">
      <alignment vertical="center"/>
    </xf>
    <xf numFmtId="0" fontId="36" fillId="0" borderId="0" xfId="0" applyFont="1" applyFill="1" applyAlignment="1">
      <alignment vertical="center"/>
    </xf>
    <xf numFmtId="0" fontId="5" fillId="7" borderId="0" xfId="0" applyFont="1" applyFill="1" applyAlignment="1">
      <alignment horizontal="right"/>
    </xf>
    <xf numFmtId="0" fontId="39" fillId="0" borderId="0" xfId="0" applyFont="1"/>
    <xf numFmtId="0" fontId="12" fillId="0" borderId="0" xfId="0" applyFont="1" applyAlignment="1">
      <alignment horizontal="right"/>
    </xf>
    <xf numFmtId="0" fontId="12" fillId="7" borderId="0" xfId="0" applyFont="1" applyFill="1" applyAlignment="1">
      <alignment horizontal="right"/>
    </xf>
    <xf numFmtId="0" fontId="40" fillId="0" borderId="0" xfId="0" applyFont="1"/>
    <xf numFmtId="0" fontId="39" fillId="0" borderId="0" xfId="0" applyFont="1" applyAlignment="1">
      <alignment horizontal="left"/>
    </xf>
    <xf numFmtId="0" fontId="41" fillId="0" borderId="0" xfId="0" applyFont="1" applyAlignment="1">
      <alignment horizontal="left" vertical="center" wrapText="1"/>
    </xf>
    <xf numFmtId="0" fontId="42" fillId="0" borderId="0" xfId="0" applyFont="1"/>
    <xf numFmtId="0" fontId="43" fillId="0" borderId="0" xfId="0" applyFont="1"/>
    <xf numFmtId="0" fontId="3" fillId="3" borderId="1" xfId="0" applyFont="1" applyFill="1" applyBorder="1"/>
    <xf numFmtId="0" fontId="3" fillId="3" borderId="2" xfId="0" applyFont="1" applyFill="1" applyBorder="1"/>
    <xf numFmtId="0" fontId="44" fillId="0" borderId="0" xfId="0" applyFont="1" applyAlignment="1">
      <alignment horizontal="left" vertical="center" indent="1"/>
    </xf>
    <xf numFmtId="0" fontId="12" fillId="0" borderId="0" xfId="0" applyFont="1" applyFill="1" applyBorder="1" applyAlignment="1">
      <alignment horizontal="right"/>
    </xf>
    <xf numFmtId="0" fontId="7" fillId="0" borderId="8" xfId="0" applyFont="1" applyFill="1" applyBorder="1" applyAlignment="1">
      <alignment horizontal="right"/>
    </xf>
    <xf numFmtId="0" fontId="3" fillId="0" borderId="8" xfId="0" applyFont="1" applyFill="1" applyBorder="1"/>
    <xf numFmtId="0" fontId="3" fillId="0" borderId="0" xfId="0" applyFont="1" applyFill="1" applyBorder="1"/>
    <xf numFmtId="164" fontId="4" fillId="0" borderId="9" xfId="0" applyNumberFormat="1" applyFont="1" applyBorder="1"/>
    <xf numFmtId="0" fontId="4" fillId="0" borderId="0" xfId="0" applyFont="1" applyAlignment="1">
      <alignment horizontal="left" vertical="center" wrapText="1"/>
    </xf>
    <xf numFmtId="0" fontId="4" fillId="0" borderId="0" xfId="0" applyFont="1" applyAlignment="1">
      <alignment vertical="center" wrapText="1"/>
    </xf>
    <xf numFmtId="0" fontId="4" fillId="0" borderId="0" xfId="0" applyFont="1" applyFill="1" applyBorder="1" applyAlignment="1">
      <alignment horizontal="right"/>
    </xf>
    <xf numFmtId="0" fontId="3" fillId="3" borderId="20" xfId="0" applyFont="1" applyFill="1" applyBorder="1"/>
    <xf numFmtId="0" fontId="39" fillId="0" borderId="0" xfId="0" applyFont="1" applyBorder="1" applyAlignment="1">
      <alignment horizontal="left" vertical="top" wrapText="1"/>
    </xf>
    <xf numFmtId="0" fontId="4" fillId="0" borderId="0" xfId="0" applyFont="1" applyFill="1" applyBorder="1"/>
    <xf numFmtId="0" fontId="4" fillId="0" borderId="7" xfId="0" applyFont="1" applyFill="1" applyBorder="1"/>
    <xf numFmtId="0" fontId="4" fillId="0" borderId="7" xfId="0" applyFont="1" applyFill="1" applyBorder="1" applyAlignment="1">
      <alignment horizontal="left" wrapText="1"/>
    </xf>
    <xf numFmtId="0" fontId="5" fillId="0" borderId="2" xfId="0" applyFont="1" applyFill="1" applyBorder="1" applyAlignment="1">
      <alignment horizontal="right"/>
    </xf>
    <xf numFmtId="0" fontId="5" fillId="0" borderId="0" xfId="0" applyFont="1" applyFill="1" applyBorder="1" applyAlignment="1">
      <alignment horizontal="right"/>
    </xf>
    <xf numFmtId="0" fontId="3" fillId="4" borderId="0" xfId="0" applyFont="1" applyFill="1" applyBorder="1" applyAlignment="1">
      <alignment horizontal="center"/>
    </xf>
    <xf numFmtId="0" fontId="4" fillId="0" borderId="0" xfId="0" applyFont="1" applyBorder="1"/>
    <xf numFmtId="0" fontId="4" fillId="0" borderId="0" xfId="0" applyFont="1" applyBorder="1" applyAlignment="1">
      <alignment horizontal="left"/>
    </xf>
    <xf numFmtId="0" fontId="4" fillId="0" borderId="0" xfId="0" applyFont="1" applyFill="1" applyAlignment="1">
      <alignment horizontal="left"/>
    </xf>
    <xf numFmtId="0" fontId="4" fillId="0" borderId="0" xfId="0" applyFont="1" applyFill="1" applyBorder="1" applyAlignment="1">
      <alignment horizontal="left"/>
    </xf>
    <xf numFmtId="0" fontId="4" fillId="0" borderId="7" xfId="0" applyFont="1" applyFill="1" applyBorder="1" applyAlignment="1">
      <alignment horizontal="left"/>
    </xf>
    <xf numFmtId="0" fontId="13" fillId="0" borderId="0" xfId="0" applyFont="1" applyFill="1" applyAlignment="1">
      <alignment horizontal="center"/>
    </xf>
    <xf numFmtId="0" fontId="4" fillId="0" borderId="0" xfId="0" applyFont="1" applyFill="1"/>
    <xf numFmtId="0" fontId="4" fillId="0" borderId="0" xfId="0" applyFont="1" applyFill="1" applyAlignment="1">
      <alignment horizontal="right"/>
    </xf>
    <xf numFmtId="0" fontId="3" fillId="0" borderId="0" xfId="0" applyFont="1" applyFill="1" applyAlignment="1">
      <alignment wrapText="1"/>
    </xf>
    <xf numFmtId="0" fontId="4" fillId="0" borderId="0" xfId="0" applyFont="1" applyFill="1" applyAlignment="1">
      <alignment wrapText="1"/>
    </xf>
    <xf numFmtId="0" fontId="3" fillId="0" borderId="0" xfId="0" applyFont="1" applyFill="1"/>
    <xf numFmtId="0" fontId="4" fillId="0" borderId="0" xfId="0" applyFont="1" applyFill="1" applyAlignment="1">
      <alignment horizontal="right" wrapText="1"/>
    </xf>
    <xf numFmtId="0" fontId="4" fillId="0" borderId="0" xfId="0" applyFont="1" applyFill="1" applyAlignment="1">
      <alignment horizontal="left" wrapText="1"/>
    </xf>
    <xf numFmtId="0" fontId="7" fillId="7" borderId="11" xfId="0" applyFont="1" applyFill="1" applyBorder="1" applyAlignment="1">
      <alignment horizontal="right"/>
    </xf>
    <xf numFmtId="0" fontId="3" fillId="3" borderId="2" xfId="0" applyFont="1" applyFill="1" applyBorder="1" applyAlignment="1">
      <alignment horizontal="center" vertical="center"/>
    </xf>
    <xf numFmtId="0" fontId="3" fillId="3" borderId="1" xfId="0" applyFont="1" applyFill="1" applyBorder="1" applyAlignment="1">
      <alignment horizontal="center" vertical="center"/>
    </xf>
    <xf numFmtId="0" fontId="4" fillId="0" borderId="0" xfId="0" applyFont="1" applyAlignment="1">
      <alignment horizontal="left" vertical="center" wrapText="1"/>
    </xf>
    <xf numFmtId="0" fontId="16" fillId="0" borderId="0" xfId="0" applyFont="1"/>
    <xf numFmtId="0" fontId="4" fillId="0" borderId="0" xfId="0" applyFont="1" applyFill="1" applyAlignment="1">
      <alignment horizontal="left" vertical="center" wrapText="1"/>
    </xf>
    <xf numFmtId="3" fontId="4" fillId="0" borderId="0" xfId="0" applyNumberFormat="1" applyFont="1" applyAlignment="1" applyProtection="1">
      <alignment horizontal="left" vertical="center" wrapText="1"/>
      <protection locked="0"/>
    </xf>
    <xf numFmtId="0" fontId="4" fillId="0" borderId="0" xfId="0" applyFont="1" applyAlignment="1" applyProtection="1">
      <alignment wrapText="1"/>
      <protection locked="0"/>
    </xf>
    <xf numFmtId="0" fontId="45" fillId="0" borderId="0" xfId="0" applyFont="1"/>
    <xf numFmtId="3" fontId="4" fillId="0" borderId="0" xfId="0" applyNumberFormat="1" applyFont="1" applyAlignment="1">
      <alignment horizontal="left" vertical="center" wrapText="1" indent="1"/>
    </xf>
    <xf numFmtId="0" fontId="4" fillId="0" borderId="16" xfId="0" applyFont="1" applyBorder="1" applyAlignment="1">
      <alignment horizontal="right" vertical="center" indent="1"/>
    </xf>
    <xf numFmtId="0" fontId="4" fillId="0" borderId="22" xfId="0" applyFont="1" applyBorder="1" applyAlignment="1">
      <alignment horizontal="center"/>
    </xf>
    <xf numFmtId="0" fontId="4" fillId="0" borderId="0" xfId="0" applyFont="1" applyBorder="1" applyAlignment="1">
      <alignment horizontal="center"/>
    </xf>
    <xf numFmtId="0" fontId="4" fillId="0" borderId="23" xfId="0" applyFont="1" applyBorder="1" applyAlignment="1">
      <alignment horizontal="center"/>
    </xf>
    <xf numFmtId="0" fontId="24" fillId="0" borderId="0" xfId="0" applyFont="1" applyBorder="1" applyAlignment="1">
      <alignment horizontal="center"/>
    </xf>
    <xf numFmtId="0" fontId="4" fillId="0" borderId="0" xfId="0" applyFont="1" applyFill="1" applyAlignment="1">
      <alignment vertical="center" wrapText="1"/>
    </xf>
    <xf numFmtId="0" fontId="4" fillId="0" borderId="0" xfId="0" applyFont="1" applyAlignment="1">
      <alignment horizontal="left" vertical="center" wrapText="1" indent="1"/>
    </xf>
    <xf numFmtId="0" fontId="4" fillId="0" borderId="0" xfId="0" applyFont="1" applyFill="1" applyAlignment="1">
      <alignment horizontal="left" vertical="center" wrapText="1" indent="1"/>
    </xf>
    <xf numFmtId="3" fontId="27" fillId="0" borderId="24" xfId="0" applyNumberFormat="1" applyFont="1" applyBorder="1" applyAlignment="1">
      <alignment horizontal="left" indent="1"/>
    </xf>
    <xf numFmtId="3" fontId="27" fillId="0" borderId="25" xfId="0" applyNumberFormat="1" applyFont="1" applyBorder="1" applyAlignment="1">
      <alignment horizontal="left" indent="1"/>
    </xf>
    <xf numFmtId="3" fontId="27" fillId="0" borderId="26" xfId="0" applyNumberFormat="1" applyFont="1" applyBorder="1" applyAlignment="1">
      <alignment horizontal="left" indent="1"/>
    </xf>
    <xf numFmtId="0" fontId="4" fillId="0" borderId="0" xfId="0" applyFont="1" applyAlignment="1">
      <alignment horizontal="left" vertical="center"/>
    </xf>
    <xf numFmtId="0" fontId="45" fillId="0" borderId="0" xfId="0" applyFont="1" applyAlignment="1">
      <alignment horizontal="left" vertical="center" indent="1"/>
    </xf>
    <xf numFmtId="0" fontId="24" fillId="0" borderId="0" xfId="0" applyFont="1" applyBorder="1" applyAlignment="1">
      <alignment horizontal="left" vertical="center" indent="1"/>
    </xf>
    <xf numFmtId="3" fontId="4" fillId="0" borderId="22" xfId="0" applyNumberFormat="1" applyFont="1" applyBorder="1" applyAlignment="1">
      <alignment horizontal="left" vertical="center" indent="1"/>
    </xf>
    <xf numFmtId="3" fontId="4" fillId="0" borderId="0" xfId="0" applyNumberFormat="1" applyFont="1" applyBorder="1" applyAlignment="1">
      <alignment horizontal="left" vertical="center" indent="1"/>
    </xf>
    <xf numFmtId="3" fontId="4" fillId="0" borderId="23" xfId="0" applyNumberFormat="1" applyFont="1" applyBorder="1" applyAlignment="1">
      <alignment horizontal="left" vertical="center" indent="1"/>
    </xf>
    <xf numFmtId="0" fontId="30" fillId="0" borderId="0" xfId="0" applyFont="1" applyBorder="1" applyAlignment="1">
      <alignment horizontal="left" vertical="center" wrapText="1" indent="1"/>
    </xf>
    <xf numFmtId="0" fontId="4" fillId="0" borderId="0" xfId="0" applyFont="1" applyAlignment="1">
      <alignment horizontal="left" vertical="center" indent="1"/>
    </xf>
    <xf numFmtId="0" fontId="27" fillId="0" borderId="0" xfId="0" applyFont="1" applyBorder="1" applyAlignment="1">
      <alignment horizontal="left" vertical="center" indent="1"/>
    </xf>
    <xf numFmtId="165" fontId="4" fillId="0" borderId="0" xfId="0" applyNumberFormat="1" applyFont="1" applyProtection="1"/>
    <xf numFmtId="165" fontId="4" fillId="0" borderId="13" xfId="0" applyNumberFormat="1" applyFont="1" applyBorder="1" applyProtection="1"/>
    <xf numFmtId="165" fontId="4" fillId="0" borderId="0" xfId="0" applyNumberFormat="1" applyFont="1" applyAlignment="1">
      <alignment horizontal="right"/>
    </xf>
    <xf numFmtId="165" fontId="39" fillId="0" borderId="0" xfId="0" applyNumberFormat="1" applyFont="1"/>
    <xf numFmtId="0" fontId="48" fillId="0" borderId="1" xfId="0" applyFont="1" applyBorder="1" applyAlignment="1">
      <alignment horizontal="left"/>
    </xf>
    <xf numFmtId="0" fontId="35" fillId="0" borderId="27" xfId="0" applyFont="1" applyBorder="1" applyAlignment="1">
      <alignment horizontal="center" vertical="center" wrapText="1"/>
    </xf>
    <xf numFmtId="0" fontId="24" fillId="3" borderId="11" xfId="0" applyFont="1" applyFill="1" applyBorder="1"/>
    <xf numFmtId="0" fontId="0" fillId="8" borderId="0" xfId="0" applyFill="1"/>
    <xf numFmtId="0" fontId="50" fillId="8" borderId="0" xfId="0" applyFont="1" applyFill="1" applyAlignment="1">
      <alignment vertical="center"/>
    </xf>
    <xf numFmtId="0" fontId="49" fillId="8" borderId="0" xfId="0" applyFont="1" applyFill="1" applyAlignment="1">
      <alignment vertical="center"/>
    </xf>
    <xf numFmtId="0" fontId="49" fillId="8" borderId="0" xfId="0" applyFont="1" applyFill="1" applyAlignment="1">
      <alignment horizontal="left" vertical="center"/>
    </xf>
    <xf numFmtId="0" fontId="0" fillId="8" borderId="0" xfId="0" applyFill="1" applyBorder="1"/>
    <xf numFmtId="0" fontId="53" fillId="8" borderId="0" xfId="0" applyFont="1" applyFill="1"/>
    <xf numFmtId="0" fontId="54" fillId="8" borderId="0" xfId="0" applyFont="1" applyFill="1"/>
    <xf numFmtId="0" fontId="46" fillId="0" borderId="21" xfId="0" applyFont="1" applyFill="1" applyBorder="1" applyAlignment="1" applyProtection="1">
      <alignment horizontal="right"/>
      <protection locked="0"/>
    </xf>
    <xf numFmtId="0" fontId="46" fillId="0" borderId="5" xfId="0" applyFont="1" applyFill="1" applyBorder="1" applyAlignment="1" applyProtection="1">
      <alignment horizontal="right"/>
      <protection locked="0"/>
    </xf>
    <xf numFmtId="167" fontId="46" fillId="0" borderId="21" xfId="0" applyNumberFormat="1" applyFont="1" applyFill="1" applyBorder="1" applyAlignment="1" applyProtection="1">
      <alignment horizontal="right"/>
      <protection locked="0"/>
    </xf>
    <xf numFmtId="0" fontId="46" fillId="0" borderId="2" xfId="0" applyFont="1" applyFill="1" applyBorder="1" applyAlignment="1" applyProtection="1">
      <alignment horizontal="right"/>
      <protection locked="0"/>
    </xf>
    <xf numFmtId="167" fontId="46" fillId="0" borderId="2" xfId="0" applyNumberFormat="1" applyFont="1" applyFill="1" applyBorder="1" applyAlignment="1" applyProtection="1">
      <alignment horizontal="right"/>
      <protection locked="0"/>
    </xf>
    <xf numFmtId="167" fontId="46" fillId="0" borderId="5" xfId="0" applyNumberFormat="1" applyFont="1" applyFill="1" applyBorder="1" applyAlignment="1" applyProtection="1">
      <alignment horizontal="right"/>
      <protection locked="0"/>
    </xf>
    <xf numFmtId="0" fontId="4" fillId="0" borderId="0" xfId="0" applyFont="1" applyAlignment="1" applyProtection="1">
      <alignment horizontal="left"/>
    </xf>
    <xf numFmtId="165" fontId="39" fillId="0" borderId="0" xfId="0" applyNumberFormat="1" applyFont="1" applyProtection="1">
      <protection locked="0"/>
    </xf>
    <xf numFmtId="0" fontId="39" fillId="0" borderId="0" xfId="0" applyFont="1" applyFill="1" applyBorder="1" applyAlignment="1" applyProtection="1">
      <alignment vertical="center" wrapText="1"/>
      <protection locked="0"/>
    </xf>
    <xf numFmtId="6" fontId="16" fillId="0" borderId="0" xfId="0" applyNumberFormat="1" applyFont="1" applyAlignment="1" applyProtection="1">
      <alignment horizontal="center" vertical="center"/>
      <protection locked="0"/>
    </xf>
    <xf numFmtId="6" fontId="16" fillId="0" borderId="3" xfId="0" applyNumberFormat="1" applyFont="1" applyBorder="1" applyAlignment="1" applyProtection="1">
      <alignment horizontal="center" vertical="center"/>
      <protection locked="0"/>
    </xf>
    <xf numFmtId="6" fontId="16" fillId="0" borderId="0" xfId="0" applyNumberFormat="1" applyFont="1" applyAlignment="1" applyProtection="1">
      <alignment horizontal="center" vertical="center"/>
    </xf>
    <xf numFmtId="9" fontId="16" fillId="0" borderId="0" xfId="0" applyNumberFormat="1" applyFont="1" applyAlignment="1" applyProtection="1">
      <alignment horizontal="center" vertical="center"/>
      <protection locked="0"/>
    </xf>
    <xf numFmtId="0" fontId="46" fillId="0" borderId="2" xfId="0" applyFont="1" applyFill="1" applyBorder="1" applyAlignment="1" applyProtection="1">
      <alignment horizontal="right" wrapText="1"/>
      <protection locked="0"/>
    </xf>
    <xf numFmtId="0" fontId="46" fillId="0" borderId="21" xfId="0" applyFont="1" applyFill="1" applyBorder="1" applyAlignment="1" applyProtection="1">
      <alignment horizontal="right" wrapText="1"/>
      <protection locked="0"/>
    </xf>
    <xf numFmtId="0" fontId="0" fillId="0" borderId="0" xfId="0" applyAlignment="1" applyProtection="1">
      <alignment vertical="center" wrapText="1"/>
      <protection locked="0"/>
    </xf>
    <xf numFmtId="0" fontId="39" fillId="0" borderId="0" xfId="0" applyFont="1" applyAlignment="1">
      <alignment vertical="center" wrapText="1"/>
    </xf>
    <xf numFmtId="0" fontId="0" fillId="0" borderId="0" xfId="0" applyAlignment="1">
      <alignment vertical="center" wrapText="1"/>
    </xf>
    <xf numFmtId="0" fontId="49" fillId="8" borderId="0" xfId="0" applyFont="1" applyFill="1" applyAlignment="1">
      <alignment horizontal="left" vertical="top"/>
    </xf>
    <xf numFmtId="0" fontId="0" fillId="8" borderId="0" xfId="0" applyFill="1" applyAlignment="1">
      <alignment horizontal="left" vertical="top"/>
    </xf>
    <xf numFmtId="0" fontId="0" fillId="8" borderId="0" xfId="0" applyFill="1" applyAlignment="1">
      <alignment vertical="top"/>
    </xf>
    <xf numFmtId="0" fontId="51" fillId="8" borderId="0" xfId="0" applyFont="1" applyFill="1" applyAlignment="1">
      <alignment horizontal="left" vertical="top"/>
    </xf>
    <xf numFmtId="0" fontId="0" fillId="8" borderId="0" xfId="0" applyFill="1" applyAlignment="1">
      <alignment vertical="top" wrapText="1"/>
    </xf>
    <xf numFmtId="0" fontId="0" fillId="8" borderId="0" xfId="0" applyFill="1" applyAlignment="1" applyProtection="1">
      <alignment horizontal="left" indent="4"/>
      <protection locked="0"/>
    </xf>
    <xf numFmtId="0" fontId="6" fillId="7" borderId="11" xfId="0" applyFont="1" applyFill="1" applyBorder="1" applyAlignment="1">
      <alignment horizontal="left"/>
    </xf>
    <xf numFmtId="0" fontId="7" fillId="7" borderId="10" xfId="0" applyFont="1" applyFill="1" applyBorder="1" applyAlignment="1">
      <alignment horizontal="right"/>
    </xf>
    <xf numFmtId="0" fontId="39" fillId="0" borderId="0" xfId="0" applyFont="1" applyFill="1" applyBorder="1" applyAlignment="1" applyProtection="1">
      <alignment horizontal="left" vertical="top" wrapText="1"/>
      <protection locked="0"/>
    </xf>
    <xf numFmtId="0" fontId="39" fillId="0" borderId="0" xfId="0" applyFont="1" applyBorder="1" applyAlignment="1" applyProtection="1">
      <alignment horizontal="left" vertical="top" wrapText="1"/>
      <protection locked="0"/>
    </xf>
    <xf numFmtId="0" fontId="4" fillId="0" borderId="0" xfId="0" applyFont="1" applyFill="1" applyBorder="1" applyAlignment="1" applyProtection="1">
      <alignment horizontal="left"/>
      <protection locked="0"/>
    </xf>
    <xf numFmtId="0" fontId="4" fillId="0" borderId="0" xfId="4" applyNumberFormat="1" applyFont="1" applyAlignment="1" applyProtection="1">
      <alignment horizontal="right"/>
      <protection locked="0"/>
    </xf>
    <xf numFmtId="9" fontId="13" fillId="0" borderId="0" xfId="2" applyFont="1" applyProtection="1">
      <protection locked="0"/>
    </xf>
    <xf numFmtId="0" fontId="6" fillId="2" borderId="11" xfId="0" applyFont="1" applyFill="1" applyBorder="1" applyAlignment="1">
      <alignment horizontal="left"/>
    </xf>
    <xf numFmtId="0" fontId="7" fillId="2" borderId="11" xfId="0" applyFont="1" applyFill="1" applyBorder="1" applyAlignment="1">
      <alignment horizontal="right"/>
    </xf>
    <xf numFmtId="0" fontId="5" fillId="2" borderId="12" xfId="0" applyFont="1" applyFill="1" applyBorder="1" applyAlignment="1">
      <alignment horizontal="right"/>
    </xf>
    <xf numFmtId="0" fontId="7" fillId="2" borderId="10" xfId="0" applyFont="1" applyFill="1" applyBorder="1" applyAlignment="1">
      <alignment horizontal="right"/>
    </xf>
    <xf numFmtId="10" fontId="4" fillId="0" borderId="0" xfId="0" applyNumberFormat="1" applyFont="1" applyAlignment="1" applyProtection="1">
      <alignment horizontal="right"/>
      <protection locked="0"/>
    </xf>
    <xf numFmtId="0" fontId="7" fillId="2" borderId="13" xfId="0" applyFont="1" applyFill="1" applyBorder="1" applyAlignment="1">
      <alignment horizontal="right"/>
    </xf>
    <xf numFmtId="2" fontId="4" fillId="0" borderId="0" xfId="0" applyNumberFormat="1" applyFont="1" applyAlignment="1" applyProtection="1">
      <alignment horizontal="right"/>
      <protection locked="0"/>
    </xf>
    <xf numFmtId="1" fontId="4" fillId="0" borderId="0" xfId="0" applyNumberFormat="1" applyFont="1" applyAlignment="1" applyProtection="1">
      <alignment horizontal="right"/>
      <protection locked="0"/>
    </xf>
    <xf numFmtId="0" fontId="45" fillId="0" borderId="0" xfId="0" applyFont="1" applyAlignment="1">
      <alignment horizontal="left" vertical="center"/>
    </xf>
    <xf numFmtId="0" fontId="7" fillId="2" borderId="13" xfId="0" applyFont="1" applyFill="1" applyBorder="1" applyAlignment="1">
      <alignment horizontal="center"/>
    </xf>
    <xf numFmtId="0" fontId="3" fillId="2" borderId="13" xfId="0" applyFont="1" applyFill="1" applyBorder="1"/>
    <xf numFmtId="0" fontId="3" fillId="2" borderId="12" xfId="0" applyFont="1" applyFill="1" applyBorder="1"/>
    <xf numFmtId="0" fontId="49" fillId="8" borderId="0" xfId="0" applyFont="1" applyFill="1" applyAlignment="1">
      <alignment vertical="center" wrapText="1"/>
    </xf>
    <xf numFmtId="0" fontId="0" fillId="8" borderId="0" xfId="0" applyFill="1" applyBorder="1" applyProtection="1">
      <protection locked="0"/>
    </xf>
    <xf numFmtId="0" fontId="0" fillId="8" borderId="0" xfId="0" applyFont="1" applyFill="1" applyAlignment="1">
      <alignment vertical="center" wrapText="1"/>
    </xf>
    <xf numFmtId="0" fontId="7" fillId="7" borderId="11" xfId="0" applyFont="1" applyFill="1" applyBorder="1" applyAlignment="1">
      <alignment horizontal="left"/>
    </xf>
    <xf numFmtId="1" fontId="4" fillId="0" borderId="0" xfId="0" applyNumberFormat="1" applyFont="1" applyProtection="1">
      <protection locked="0"/>
    </xf>
    <xf numFmtId="6" fontId="16" fillId="0" borderId="32" xfId="0" applyNumberFormat="1" applyFont="1" applyBorder="1" applyAlignment="1">
      <alignment horizontal="center" vertical="center"/>
    </xf>
    <xf numFmtId="6" fontId="16" fillId="0" borderId="0" xfId="0" applyNumberFormat="1" applyFont="1" applyBorder="1" applyAlignment="1">
      <alignment horizontal="center" vertical="center"/>
    </xf>
    <xf numFmtId="0" fontId="17" fillId="12" borderId="0" xfId="0" applyFont="1" applyFill="1" applyAlignment="1">
      <alignment vertical="center"/>
    </xf>
    <xf numFmtId="6" fontId="17" fillId="12" borderId="32" xfId="0" applyNumberFormat="1" applyFont="1" applyFill="1" applyBorder="1" applyAlignment="1">
      <alignment horizontal="center" vertical="center"/>
    </xf>
    <xf numFmtId="6" fontId="17" fillId="12" borderId="0" xfId="0" applyNumberFormat="1" applyFont="1" applyFill="1" applyAlignment="1">
      <alignment horizontal="center" vertical="center"/>
    </xf>
    <xf numFmtId="0" fontId="17" fillId="12" borderId="32" xfId="0" applyFont="1" applyFill="1" applyBorder="1" applyAlignment="1">
      <alignment vertical="center"/>
    </xf>
    <xf numFmtId="0" fontId="4" fillId="0" borderId="0" xfId="0" applyFont="1" applyBorder="1" applyAlignment="1">
      <alignment horizontal="right"/>
    </xf>
    <xf numFmtId="0" fontId="3" fillId="0" borderId="0" xfId="0" quotePrefix="1" applyFont="1" applyAlignment="1" applyProtection="1">
      <alignment horizontal="right"/>
    </xf>
    <xf numFmtId="4" fontId="4" fillId="0" borderId="0" xfId="0" applyNumberFormat="1" applyFont="1" applyAlignment="1" applyProtection="1">
      <alignment horizontal="right"/>
    </xf>
    <xf numFmtId="0" fontId="35" fillId="0" borderId="33" xfId="0" applyFont="1" applyBorder="1" applyAlignment="1">
      <alignment horizontal="center" vertical="center" wrapText="1"/>
    </xf>
    <xf numFmtId="0" fontId="39" fillId="0" borderId="0" xfId="0" applyFont="1" applyFill="1" applyBorder="1"/>
    <xf numFmtId="0" fontId="4" fillId="0" borderId="0" xfId="0" quotePrefix="1" applyFont="1" applyAlignment="1" applyProtection="1">
      <alignment horizontal="right"/>
    </xf>
    <xf numFmtId="0" fontId="4" fillId="0" borderId="0" xfId="0" applyFont="1" applyAlignment="1" applyProtection="1">
      <alignment wrapText="1"/>
      <protection locked="0"/>
    </xf>
    <xf numFmtId="0" fontId="52" fillId="8" borderId="0" xfId="3" applyFill="1" applyAlignment="1" applyProtection="1">
      <alignment horizontal="left" vertical="center" indent="4"/>
      <protection locked="0"/>
    </xf>
    <xf numFmtId="0" fontId="49" fillId="8" borderId="0" xfId="0" applyFont="1" applyFill="1" applyAlignment="1">
      <alignment horizontal="left" vertical="top" wrapText="1"/>
    </xf>
    <xf numFmtId="0" fontId="0" fillId="0" borderId="0" xfId="0" applyAlignment="1" applyProtection="1">
      <alignment wrapText="1"/>
      <protection locked="0"/>
    </xf>
    <xf numFmtId="0" fontId="4" fillId="0" borderId="0" xfId="0" applyFont="1" applyAlignment="1" applyProtection="1">
      <alignment horizontal="left" vertical="center" wrapText="1"/>
      <protection locked="0"/>
    </xf>
    <xf numFmtId="0" fontId="0" fillId="0" borderId="0" xfId="0" applyAlignment="1" applyProtection="1">
      <alignment horizontal="left" vertical="center" wrapText="1"/>
      <protection locked="0"/>
    </xf>
    <xf numFmtId="0" fontId="47" fillId="0" borderId="0" xfId="0" applyFont="1" applyAlignment="1">
      <alignment vertical="center" wrapText="1"/>
    </xf>
    <xf numFmtId="0" fontId="45" fillId="0" borderId="0" xfId="0" applyFont="1" applyFill="1" applyAlignment="1">
      <alignment horizontal="left" vertical="center" wrapText="1" indent="1"/>
    </xf>
    <xf numFmtId="0" fontId="30" fillId="0" borderId="18" xfId="0" applyFont="1" applyBorder="1" applyAlignment="1">
      <alignment horizontal="left" wrapText="1"/>
    </xf>
    <xf numFmtId="0" fontId="45" fillId="0" borderId="19" xfId="0" applyFont="1" applyBorder="1" applyAlignment="1">
      <alignment horizontal="left" vertical="center" wrapText="1" indent="1"/>
    </xf>
    <xf numFmtId="0" fontId="45" fillId="0" borderId="0" xfId="0" applyFont="1" applyAlignment="1">
      <alignment horizontal="left" vertical="center" wrapText="1" indent="1"/>
    </xf>
    <xf numFmtId="0" fontId="15" fillId="0" borderId="0" xfId="0" applyFont="1" applyAlignment="1">
      <alignment horizontal="center" vertical="center"/>
    </xf>
    <xf numFmtId="0" fontId="52" fillId="8" borderId="0" xfId="3" applyFill="1" applyAlignment="1">
      <alignment horizontal="left" vertical="center" wrapText="1" indent="2"/>
    </xf>
    <xf numFmtId="0" fontId="49" fillId="8" borderId="0" xfId="0" applyFont="1" applyFill="1" applyAlignment="1">
      <alignment horizontal="left" vertical="top" wrapText="1"/>
    </xf>
    <xf numFmtId="0" fontId="49" fillId="8" borderId="0" xfId="0" applyFont="1" applyFill="1" applyAlignment="1">
      <alignment vertical="top" wrapText="1"/>
    </xf>
    <xf numFmtId="0" fontId="0" fillId="8" borderId="0" xfId="0" applyFill="1" applyAlignment="1">
      <alignment vertical="top" wrapText="1"/>
    </xf>
    <xf numFmtId="0" fontId="0" fillId="8" borderId="0" xfId="0" applyFont="1" applyFill="1" applyAlignment="1">
      <alignment vertical="top" wrapText="1"/>
    </xf>
    <xf numFmtId="0" fontId="49" fillId="8" borderId="0" xfId="0" applyFont="1" applyFill="1" applyAlignment="1">
      <alignment vertical="center" wrapText="1"/>
    </xf>
    <xf numFmtId="0" fontId="0" fillId="8" borderId="0" xfId="0" applyFill="1" applyAlignment="1">
      <alignment vertical="center" wrapText="1"/>
    </xf>
    <xf numFmtId="0" fontId="51" fillId="8" borderId="0" xfId="0" applyFont="1" applyFill="1" applyAlignment="1">
      <alignment horizontal="left" vertical="top" wrapText="1"/>
    </xf>
    <xf numFmtId="0" fontId="0" fillId="8" borderId="0" xfId="0" applyFill="1" applyAlignment="1">
      <alignment horizontal="left" vertical="top" wrapText="1"/>
    </xf>
    <xf numFmtId="0" fontId="52" fillId="8" borderId="0" xfId="3" applyFill="1" applyAlignment="1" applyProtection="1">
      <alignment horizontal="left" vertical="center" indent="4"/>
      <protection locked="0"/>
    </xf>
    <xf numFmtId="0" fontId="30" fillId="13" borderId="34" xfId="0" applyFont="1" applyFill="1" applyBorder="1" applyAlignment="1" applyProtection="1">
      <alignment horizontal="left" vertical="center"/>
      <protection locked="0"/>
    </xf>
    <xf numFmtId="0" fontId="30" fillId="13" borderId="35" xfId="0" applyFont="1" applyFill="1" applyBorder="1" applyAlignment="1" applyProtection="1">
      <alignment horizontal="left" vertical="center"/>
      <protection locked="0"/>
    </xf>
    <xf numFmtId="0" fontId="20" fillId="10" borderId="35" xfId="0" applyFont="1" applyFill="1" applyBorder="1" applyAlignment="1" applyProtection="1">
      <alignment horizontal="left"/>
      <protection locked="0"/>
    </xf>
    <xf numFmtId="0" fontId="20" fillId="10" borderId="36" xfId="0" applyFont="1" applyFill="1" applyBorder="1" applyAlignment="1" applyProtection="1">
      <alignment horizontal="left"/>
      <protection locked="0"/>
    </xf>
    <xf numFmtId="0" fontId="3" fillId="10" borderId="28" xfId="0" applyFont="1" applyFill="1" applyBorder="1" applyAlignment="1">
      <alignment horizontal="left"/>
    </xf>
    <xf numFmtId="0" fontId="3" fillId="10" borderId="29" xfId="0" applyFont="1" applyFill="1" applyBorder="1" applyAlignment="1">
      <alignment horizontal="left"/>
    </xf>
    <xf numFmtId="0" fontId="3" fillId="10" borderId="30" xfId="0" applyFont="1" applyFill="1" applyBorder="1" applyAlignment="1">
      <alignment horizontal="left"/>
    </xf>
    <xf numFmtId="0" fontId="3" fillId="9" borderId="11" xfId="0" applyFont="1" applyFill="1" applyBorder="1" applyAlignment="1">
      <alignment horizontal="left"/>
    </xf>
    <xf numFmtId="0" fontId="3" fillId="9" borderId="13" xfId="0" applyFont="1" applyFill="1" applyBorder="1" applyAlignment="1">
      <alignment horizontal="left"/>
    </xf>
    <xf numFmtId="0" fontId="4" fillId="0" borderId="0" xfId="0" applyFont="1" applyAlignment="1" applyProtection="1">
      <alignment wrapText="1"/>
      <protection locked="0"/>
    </xf>
    <xf numFmtId="0" fontId="0" fillId="0" borderId="0" xfId="0" applyAlignment="1" applyProtection="1">
      <alignment wrapText="1"/>
      <protection locked="0"/>
    </xf>
    <xf numFmtId="0" fontId="3" fillId="10" borderId="11" xfId="0" applyFont="1" applyFill="1" applyBorder="1" applyAlignment="1">
      <alignment horizontal="left"/>
    </xf>
    <xf numFmtId="0" fontId="3" fillId="10" borderId="13" xfId="0" applyFont="1" applyFill="1" applyBorder="1" applyAlignment="1">
      <alignment horizontal="left"/>
    </xf>
    <xf numFmtId="0" fontId="21" fillId="0" borderId="0" xfId="0" applyFont="1" applyAlignment="1">
      <alignment horizontal="center" wrapText="1"/>
    </xf>
    <xf numFmtId="0" fontId="3" fillId="10" borderId="31" xfId="0" applyFont="1" applyFill="1" applyBorder="1" applyAlignment="1">
      <alignment horizontal="left"/>
    </xf>
    <xf numFmtId="0" fontId="16" fillId="5" borderId="0" xfId="0" applyFont="1" applyFill="1" applyAlignment="1">
      <alignment horizontal="center" vertical="center"/>
    </xf>
    <xf numFmtId="0" fontId="3" fillId="11" borderId="28" xfId="0" applyFont="1" applyFill="1" applyBorder="1" applyAlignment="1">
      <alignment horizontal="left"/>
    </xf>
    <xf numFmtId="0" fontId="3" fillId="11" borderId="29" xfId="0" applyFont="1" applyFill="1" applyBorder="1" applyAlignment="1">
      <alignment horizontal="left"/>
    </xf>
    <xf numFmtId="0" fontId="3" fillId="11" borderId="30" xfId="0" applyFont="1" applyFill="1" applyBorder="1" applyAlignment="1">
      <alignment horizontal="left"/>
    </xf>
    <xf numFmtId="0" fontId="4" fillId="0" borderId="0" xfId="0" quotePrefix="1" applyFont="1"/>
    <xf numFmtId="3" fontId="4" fillId="0" borderId="0" xfId="0" applyNumberFormat="1" applyFont="1" applyAlignment="1">
      <alignment horizontal="left" vertical="center"/>
    </xf>
    <xf numFmtId="3" fontId="4" fillId="0" borderId="0" xfId="0" applyNumberFormat="1" applyFont="1" applyAlignment="1">
      <alignment horizontal="left"/>
    </xf>
    <xf numFmtId="0" fontId="4" fillId="0" borderId="19" xfId="0" applyFont="1" applyBorder="1" applyAlignment="1">
      <alignment horizontal="left" vertical="center" wrapText="1" indent="1"/>
    </xf>
    <xf numFmtId="0" fontId="21" fillId="0" borderId="0" xfId="0" applyFont="1" applyAlignment="1">
      <alignment horizontal="left"/>
    </xf>
    <xf numFmtId="0" fontId="0" fillId="0" borderId="0" xfId="0" applyAlignment="1">
      <alignment horizontal="left" vertical="top" wrapText="1"/>
    </xf>
    <xf numFmtId="0" fontId="15" fillId="0" borderId="0" xfId="0" applyFont="1" applyAlignment="1">
      <alignment horizontal="left" vertical="center"/>
    </xf>
  </cellXfs>
  <cellStyles count="5">
    <cellStyle name="Comma" xfId="4" builtinId="3"/>
    <cellStyle name="Currency" xfId="1" builtinId="4"/>
    <cellStyle name="Hyperlink" xfId="3" builtinId="8"/>
    <cellStyle name="Normal" xfId="0" builtinId="0"/>
    <cellStyle name="Percent" xfId="2" builtinId="5"/>
  </cellStyles>
  <dxfs count="357">
    <dxf>
      <fill>
        <patternFill patternType="gray0625">
          <fgColor rgb="FFFF0000"/>
        </patternFill>
      </fill>
      <border>
        <left style="thin">
          <color rgb="FFFF0000"/>
        </left>
        <right style="thin">
          <color rgb="FFFF0000"/>
        </right>
        <top style="thin">
          <color rgb="FFFF0000"/>
        </top>
        <bottom style="thin">
          <color rgb="FFFF0000"/>
        </bottom>
      </border>
    </dxf>
    <dxf>
      <fill>
        <patternFill patternType="gray0625">
          <fgColor rgb="FFFF0000"/>
        </patternFill>
      </fill>
      <border>
        <left style="thin">
          <color rgb="FFFF0000"/>
        </left>
        <right style="thin">
          <color rgb="FFFF0000"/>
        </right>
        <top style="thin">
          <color rgb="FFFF0000"/>
        </top>
        <bottom style="thin">
          <color rgb="FFFF0000"/>
        </bottom>
      </border>
    </dxf>
    <dxf>
      <fill>
        <patternFill patternType="gray0625">
          <fgColor rgb="FFFF0000"/>
        </patternFill>
      </fill>
      <border>
        <left style="thin">
          <color rgb="FFFF0000"/>
        </left>
        <right style="thin">
          <color rgb="FFFF0000"/>
        </right>
        <top style="thin">
          <color rgb="FFFF0000"/>
        </top>
        <bottom style="thin">
          <color rgb="FFFF0000"/>
        </bottom>
      </border>
    </dxf>
    <dxf>
      <fill>
        <patternFill patternType="gray0625">
          <fgColor rgb="FFFF0000"/>
        </patternFill>
      </fill>
      <border>
        <left style="thin">
          <color rgb="FFFF0000"/>
        </left>
        <right style="thin">
          <color rgb="FFFF0000"/>
        </right>
        <top style="thin">
          <color rgb="FFFF0000"/>
        </top>
        <bottom style="thin">
          <color rgb="FFFF0000"/>
        </bottom>
      </border>
    </dxf>
    <dxf>
      <fill>
        <patternFill patternType="gray0625">
          <fgColor rgb="FFFF0000"/>
        </patternFill>
      </fill>
      <border>
        <left style="thin">
          <color rgb="FFFF0000"/>
        </left>
        <right style="thin">
          <color rgb="FFFF0000"/>
        </right>
        <top style="thin">
          <color rgb="FFFF0000"/>
        </top>
        <bottom style="thin">
          <color rgb="FFFF0000"/>
        </bottom>
      </border>
    </dxf>
    <dxf>
      <font>
        <b/>
        <i val="0"/>
        <condense val="0"/>
        <extend val="0"/>
        <color indexed="10"/>
      </font>
    </dxf>
    <dxf>
      <fill>
        <patternFill patternType="gray0625">
          <fgColor indexed="10"/>
          <bgColor indexed="65"/>
        </patternFill>
      </fill>
      <border>
        <left style="thin">
          <color indexed="10"/>
        </left>
        <right style="thin">
          <color indexed="10"/>
        </right>
        <top style="thin">
          <color indexed="10"/>
        </top>
        <bottom style="thin">
          <color indexed="10"/>
        </bottom>
      </border>
    </dxf>
    <dxf>
      <fill>
        <patternFill patternType="none">
          <fgColor indexed="64"/>
          <bgColor indexed="65"/>
        </patternFill>
      </fill>
      <border>
        <left/>
        <right/>
        <top/>
        <bottom/>
      </border>
    </dxf>
    <dxf>
      <fill>
        <patternFill patternType="gray0625">
          <fgColor indexed="10"/>
        </patternFill>
      </fill>
      <border>
        <left style="thin">
          <color indexed="10"/>
        </left>
        <right style="thin">
          <color indexed="10"/>
        </right>
        <top style="thin">
          <color indexed="10"/>
        </top>
        <bottom style="thin">
          <color indexed="10"/>
        </bottom>
      </border>
    </dxf>
    <dxf>
      <fill>
        <patternFill patternType="gray0625">
          <fgColor indexed="10"/>
        </patternFill>
      </fill>
      <border>
        <left style="thin">
          <color indexed="10"/>
        </left>
        <right style="thin">
          <color indexed="10"/>
        </right>
        <top style="thin">
          <color indexed="10"/>
        </top>
        <bottom style="thin">
          <color indexed="10"/>
        </bottom>
      </border>
    </dxf>
    <dxf>
      <fill>
        <patternFill patternType="gray0625">
          <fgColor indexed="10"/>
        </patternFill>
      </fill>
      <border>
        <left style="thin">
          <color indexed="10"/>
        </left>
        <right style="thin">
          <color indexed="10"/>
        </right>
        <top style="thin">
          <color indexed="10"/>
        </top>
        <bottom style="thin">
          <color indexed="10"/>
        </bottom>
      </border>
    </dxf>
    <dxf>
      <fill>
        <patternFill patternType="gray0625">
          <fgColor indexed="10"/>
        </patternFill>
      </fill>
      <border>
        <left style="thin">
          <color indexed="10"/>
        </left>
        <right style="thin">
          <color indexed="10"/>
        </right>
        <top style="thin">
          <color indexed="10"/>
        </top>
        <bottom style="thin">
          <color indexed="10"/>
        </bottom>
      </border>
    </dxf>
    <dxf>
      <fill>
        <patternFill patternType="gray0625">
          <fgColor indexed="10"/>
          <bgColor indexed="65"/>
        </patternFill>
      </fill>
      <border>
        <left style="thin">
          <color indexed="10"/>
        </left>
        <right style="thin">
          <color indexed="10"/>
        </right>
        <top style="thin">
          <color indexed="10"/>
        </top>
        <bottom style="thin">
          <color indexed="10"/>
        </bottom>
      </border>
    </dxf>
    <dxf>
      <fill>
        <patternFill patternType="none">
          <fgColor indexed="64"/>
          <bgColor indexed="65"/>
        </patternFill>
      </fill>
      <border>
        <left/>
        <right/>
        <top/>
        <bottom/>
      </border>
    </dxf>
    <dxf>
      <fill>
        <patternFill patternType="gray0625">
          <fgColor indexed="10"/>
          <bgColor indexed="65"/>
        </patternFill>
      </fill>
      <border>
        <left style="thin">
          <color indexed="10"/>
        </left>
        <right style="thin">
          <color indexed="10"/>
        </right>
        <top style="thin">
          <color indexed="10"/>
        </top>
        <bottom style="thin">
          <color indexed="10"/>
        </bottom>
      </border>
    </dxf>
    <dxf>
      <fill>
        <patternFill patternType="none">
          <fgColor indexed="64"/>
          <bgColor indexed="65"/>
        </patternFill>
      </fill>
      <border>
        <left/>
        <right/>
        <top/>
        <bottom/>
      </border>
    </dxf>
    <dxf>
      <fill>
        <patternFill patternType="gray0625">
          <fgColor indexed="10"/>
          <bgColor indexed="65"/>
        </patternFill>
      </fill>
      <border>
        <left style="thin">
          <color indexed="10"/>
        </left>
        <right style="thin">
          <color indexed="10"/>
        </right>
        <top style="thin">
          <color indexed="10"/>
        </top>
        <bottom style="thin">
          <color indexed="10"/>
        </bottom>
      </border>
    </dxf>
    <dxf>
      <fill>
        <patternFill patternType="none">
          <fgColor indexed="64"/>
          <bgColor indexed="65"/>
        </patternFill>
      </fill>
      <border>
        <left/>
        <right/>
        <top/>
        <bottom/>
      </border>
    </dxf>
    <dxf>
      <fill>
        <patternFill patternType="gray0625">
          <fgColor indexed="10"/>
          <bgColor indexed="65"/>
        </patternFill>
      </fill>
      <border>
        <left style="thin">
          <color indexed="10"/>
        </left>
        <right style="thin">
          <color indexed="10"/>
        </right>
        <top style="thin">
          <color indexed="10"/>
        </top>
        <bottom style="thin">
          <color indexed="10"/>
        </bottom>
      </border>
    </dxf>
    <dxf>
      <fill>
        <patternFill patternType="none">
          <fgColor indexed="64"/>
          <bgColor indexed="65"/>
        </patternFill>
      </fill>
      <border>
        <left/>
        <right/>
        <top/>
        <bottom/>
      </border>
    </dxf>
    <dxf>
      <fill>
        <patternFill patternType="gray0625">
          <fgColor indexed="10"/>
          <bgColor indexed="65"/>
        </patternFill>
      </fill>
      <border>
        <left style="thin">
          <color indexed="10"/>
        </left>
        <right style="thin">
          <color indexed="10"/>
        </right>
        <top style="thin">
          <color indexed="10"/>
        </top>
        <bottom style="thin">
          <color indexed="10"/>
        </bottom>
      </border>
    </dxf>
    <dxf>
      <fill>
        <patternFill patternType="none">
          <fgColor indexed="64"/>
          <bgColor indexed="65"/>
        </patternFill>
      </fill>
      <border>
        <left/>
        <right/>
        <top/>
        <bottom/>
      </border>
    </dxf>
    <dxf>
      <fill>
        <patternFill patternType="gray0625">
          <fgColor indexed="10"/>
          <bgColor indexed="65"/>
        </patternFill>
      </fill>
      <border>
        <left style="thin">
          <color indexed="10"/>
        </left>
        <right style="thin">
          <color indexed="10"/>
        </right>
        <top style="thin">
          <color indexed="10"/>
        </top>
        <bottom style="thin">
          <color indexed="10"/>
        </bottom>
      </border>
    </dxf>
    <dxf>
      <fill>
        <patternFill patternType="none">
          <fgColor indexed="64"/>
          <bgColor indexed="65"/>
        </patternFill>
      </fill>
      <border>
        <left/>
        <right/>
        <top/>
        <bottom/>
      </border>
    </dxf>
    <dxf>
      <fill>
        <patternFill patternType="gray0625">
          <fgColor indexed="10"/>
          <bgColor indexed="65"/>
        </patternFill>
      </fill>
      <border>
        <left style="thin">
          <color indexed="10"/>
        </left>
        <right style="thin">
          <color indexed="10"/>
        </right>
        <top style="thin">
          <color indexed="10"/>
        </top>
        <bottom style="thin">
          <color indexed="10"/>
        </bottom>
      </border>
    </dxf>
    <dxf>
      <fill>
        <patternFill patternType="none">
          <fgColor indexed="64"/>
          <bgColor indexed="65"/>
        </patternFill>
      </fill>
      <border>
        <left/>
        <right/>
        <top/>
        <bottom/>
      </border>
    </dxf>
    <dxf>
      <fill>
        <patternFill patternType="gray0625">
          <fgColor indexed="10"/>
          <bgColor indexed="65"/>
        </patternFill>
      </fill>
      <border>
        <left style="thin">
          <color indexed="10"/>
        </left>
        <right style="thin">
          <color indexed="10"/>
        </right>
        <top style="thin">
          <color indexed="10"/>
        </top>
        <bottom style="thin">
          <color indexed="10"/>
        </bottom>
      </border>
    </dxf>
    <dxf>
      <fill>
        <patternFill patternType="none">
          <fgColor indexed="64"/>
          <bgColor indexed="65"/>
        </patternFill>
      </fill>
      <border>
        <left/>
        <right/>
        <top/>
        <bottom/>
      </border>
    </dxf>
    <dxf>
      <fill>
        <patternFill patternType="gray0625">
          <fgColor indexed="10"/>
          <bgColor indexed="65"/>
        </patternFill>
      </fill>
      <border>
        <left style="thin">
          <color indexed="10"/>
        </left>
        <right style="thin">
          <color indexed="10"/>
        </right>
        <top style="thin">
          <color indexed="10"/>
        </top>
        <bottom style="thin">
          <color indexed="10"/>
        </bottom>
      </border>
    </dxf>
    <dxf>
      <fill>
        <patternFill patternType="none">
          <fgColor indexed="64"/>
          <bgColor indexed="65"/>
        </patternFill>
      </fill>
      <border>
        <left/>
        <right/>
        <top/>
        <bottom/>
      </border>
    </dxf>
    <dxf>
      <fill>
        <patternFill patternType="gray0625">
          <fgColor indexed="10"/>
          <bgColor indexed="65"/>
        </patternFill>
      </fill>
      <border>
        <left style="thin">
          <color indexed="10"/>
        </left>
        <right style="thin">
          <color indexed="10"/>
        </right>
        <top style="thin">
          <color indexed="10"/>
        </top>
        <bottom style="thin">
          <color indexed="10"/>
        </bottom>
      </border>
    </dxf>
    <dxf>
      <fill>
        <patternFill patternType="none">
          <fgColor indexed="64"/>
          <bgColor indexed="65"/>
        </patternFill>
      </fill>
      <border>
        <left/>
        <right/>
        <top/>
        <bottom/>
      </border>
    </dxf>
    <dxf>
      <fill>
        <patternFill patternType="gray0625">
          <fgColor indexed="10"/>
        </patternFill>
      </fill>
      <border>
        <left style="thin">
          <color indexed="10"/>
        </left>
        <right style="thin">
          <color indexed="10"/>
        </right>
        <top style="thin">
          <color indexed="10"/>
        </top>
        <bottom style="thin">
          <color indexed="10"/>
        </bottom>
      </border>
    </dxf>
    <dxf>
      <font>
        <color rgb="FF9C0006"/>
      </font>
      <fill>
        <patternFill patternType="gray0625">
          <fgColor rgb="FFFF0000"/>
          <bgColor auto="1"/>
        </patternFill>
      </fill>
      <border>
        <left style="thin">
          <color rgb="FFFF0000"/>
        </left>
        <right style="thin">
          <color rgb="FFFF0000"/>
        </right>
        <top style="thin">
          <color rgb="FFFF0000"/>
        </top>
        <bottom style="thin">
          <color rgb="FFFF0000"/>
        </bottom>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23"/>
      </font>
    </dxf>
    <dxf>
      <font>
        <condense val="0"/>
        <extend val="0"/>
        <color indexed="23"/>
      </font>
    </dxf>
    <dxf>
      <font>
        <color rgb="FFFF0000"/>
      </font>
    </dxf>
    <dxf>
      <font>
        <color rgb="FFFF0000"/>
      </font>
    </dxf>
    <dxf>
      <font>
        <color rgb="FFFF0000"/>
      </font>
    </dxf>
    <dxf>
      <font>
        <color rgb="FFFF0000"/>
      </font>
    </dxf>
    <dxf>
      <font>
        <condense val="0"/>
        <extend val="0"/>
        <color indexed="23"/>
      </font>
    </dxf>
    <dxf>
      <font>
        <condense val="0"/>
        <extend val="0"/>
        <color indexed="23"/>
      </font>
    </dxf>
    <dxf>
      <font>
        <color rgb="FFFF0000"/>
      </font>
    </dxf>
    <dxf>
      <font>
        <condense val="0"/>
        <extend val="0"/>
        <color indexed="23"/>
      </font>
    </dxf>
    <dxf>
      <font>
        <color rgb="FFFF0000"/>
      </font>
    </dxf>
    <dxf>
      <font>
        <condense val="0"/>
        <extend val="0"/>
        <color indexed="23"/>
      </font>
    </dxf>
    <dxf>
      <font>
        <color rgb="FFFF0000"/>
      </font>
    </dxf>
    <dxf>
      <font>
        <color rgb="FFFF0000"/>
      </font>
    </dxf>
    <dxf>
      <font>
        <b/>
        <i val="0"/>
        <condense val="0"/>
        <extend val="0"/>
        <color indexed="53"/>
      </font>
    </dxf>
    <dxf>
      <font>
        <b/>
        <i val="0"/>
        <color rgb="FFFF6600"/>
      </font>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ont>
        <color rgb="FFFF0000"/>
      </font>
    </dxf>
    <dxf>
      <font>
        <b/>
        <i val="0"/>
        <condense val="0"/>
        <extend val="0"/>
        <color indexed="12"/>
      </font>
    </dxf>
    <dxf>
      <fill>
        <patternFill patternType="gray0625">
          <fgColor indexed="10"/>
        </patternFill>
      </fill>
      <border>
        <left style="thin">
          <color indexed="10"/>
        </left>
        <right style="thin">
          <color indexed="10"/>
        </right>
        <top style="thin">
          <color indexed="10"/>
        </top>
        <bottom style="thin">
          <color indexed="10"/>
        </bottom>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C00000"/>
        </patternFill>
      </fill>
      <border>
        <left style="thin">
          <color rgb="FFC00000"/>
        </left>
        <right style="thin">
          <color rgb="FFC00000"/>
        </right>
        <top style="thin">
          <color rgb="FFC00000"/>
        </top>
        <bottom style="thin">
          <color rgb="FFC00000"/>
        </bottom>
        <vertical/>
        <horizontal/>
      </border>
    </dxf>
    <dxf>
      <fill>
        <patternFill patternType="gray0625">
          <fgColor rgb="FFC00000"/>
        </patternFill>
      </fill>
      <border>
        <left style="thin">
          <color rgb="FFC00000"/>
        </left>
        <right style="thin">
          <color rgb="FFC00000"/>
        </right>
        <top style="thin">
          <color rgb="FFC00000"/>
        </top>
        <bottom style="thin">
          <color rgb="FFC00000"/>
        </bottom>
        <vertical/>
        <horizontal/>
      </border>
    </dxf>
    <dxf>
      <fill>
        <patternFill patternType="gray0625">
          <fgColor rgb="FFC00000"/>
        </patternFill>
      </fill>
      <border>
        <left style="thin">
          <color rgb="FFC00000"/>
        </left>
        <right style="thin">
          <color rgb="FFC00000"/>
        </right>
        <top style="thin">
          <color rgb="FFC00000"/>
        </top>
        <bottom style="thin">
          <color rgb="FFC00000"/>
        </bottom>
        <vertical/>
        <horizontal/>
      </border>
    </dxf>
    <dxf>
      <fill>
        <patternFill patternType="gray0625">
          <fgColor rgb="FFC00000"/>
        </patternFill>
      </fill>
      <border>
        <left style="thin">
          <color rgb="FFC00000"/>
        </left>
        <right style="thin">
          <color rgb="FFC00000"/>
        </right>
        <top style="thin">
          <color rgb="FFC00000"/>
        </top>
        <bottom style="thin">
          <color rgb="FFC00000"/>
        </bottom>
        <vertical/>
        <horizontal/>
      </border>
    </dxf>
    <dxf>
      <fill>
        <patternFill patternType="gray0625">
          <fgColor rgb="FFC00000"/>
        </patternFill>
      </fill>
      <border>
        <left style="thin">
          <color rgb="FFC00000"/>
        </left>
        <right style="thin">
          <color rgb="FFC00000"/>
        </right>
        <top style="thin">
          <color rgb="FFC00000"/>
        </top>
        <bottom style="thin">
          <color rgb="FFC00000"/>
        </bottom>
        <vertical/>
        <horizontal/>
      </border>
    </dxf>
    <dxf>
      <fill>
        <patternFill patternType="gray0625">
          <fgColor rgb="FFC00000"/>
        </patternFill>
      </fill>
      <border>
        <left style="thin">
          <color rgb="FFC00000"/>
        </left>
        <right style="thin">
          <color rgb="FFC00000"/>
        </right>
        <top style="thin">
          <color rgb="FFC00000"/>
        </top>
        <bottom style="thin">
          <color rgb="FFC00000"/>
        </bottom>
        <vertical/>
        <horizontal/>
      </border>
    </dxf>
    <dxf>
      <fill>
        <patternFill patternType="gray0625">
          <fgColor rgb="FFC00000"/>
        </patternFill>
      </fill>
      <border>
        <left style="thin">
          <color rgb="FFC00000"/>
        </left>
        <right style="thin">
          <color rgb="FFC00000"/>
        </right>
        <top style="thin">
          <color rgb="FFC00000"/>
        </top>
        <bottom style="thin">
          <color rgb="FFC00000"/>
        </bottom>
        <vertical/>
        <horizontal/>
      </border>
    </dxf>
    <dxf>
      <fill>
        <patternFill patternType="gray0625">
          <fgColor rgb="FFC00000"/>
        </patternFill>
      </fill>
      <border>
        <left style="thin">
          <color rgb="FFC00000"/>
        </left>
        <right style="thin">
          <color rgb="FFC00000"/>
        </right>
        <top style="thin">
          <color rgb="FFC00000"/>
        </top>
        <bottom style="thin">
          <color rgb="FFC00000"/>
        </bottom>
        <vertical/>
        <horizontal/>
      </border>
    </dxf>
    <dxf>
      <fill>
        <patternFill patternType="gray0625">
          <fgColor rgb="FFC00000"/>
        </patternFill>
      </fill>
      <border>
        <left style="thin">
          <color rgb="FFC00000"/>
        </left>
        <right style="thin">
          <color rgb="FFC00000"/>
        </right>
        <top style="thin">
          <color rgb="FFC00000"/>
        </top>
        <bottom style="thin">
          <color rgb="FFC00000"/>
        </bottom>
        <vertical/>
        <horizontal/>
      </border>
    </dxf>
    <dxf>
      <fill>
        <patternFill patternType="gray0625">
          <fgColor rgb="FFC00000"/>
        </patternFill>
      </fill>
      <border>
        <left style="thin">
          <color rgb="FFC00000"/>
        </left>
        <right style="thin">
          <color rgb="FFC00000"/>
        </right>
        <top style="thin">
          <color rgb="FFC00000"/>
        </top>
        <bottom style="thin">
          <color rgb="FFC00000"/>
        </bottom>
        <vertical/>
        <horizontal/>
      </border>
    </dxf>
    <dxf>
      <font>
        <b/>
        <i val="0"/>
        <condense val="0"/>
        <extend val="0"/>
      </font>
    </dxf>
    <dxf>
      <font>
        <b/>
        <i val="0"/>
        <condense val="0"/>
        <extend val="0"/>
        <color indexed="10"/>
      </font>
    </dxf>
    <dxf>
      <fill>
        <patternFill patternType="gray0625">
          <fgColor indexed="10"/>
        </patternFill>
      </fill>
      <border>
        <left style="thin">
          <color indexed="10"/>
        </left>
        <right style="thin">
          <color indexed="10"/>
        </right>
        <top style="thin">
          <color indexed="10"/>
        </top>
        <bottom style="thin">
          <color indexed="10"/>
        </bottom>
      </border>
    </dxf>
    <dxf>
      <fill>
        <patternFill>
          <bgColor indexed="26"/>
        </patternFill>
      </fill>
      <border>
        <left/>
        <right/>
        <top/>
        <bottom style="thin">
          <color indexed="10"/>
        </bottom>
      </border>
    </dxf>
    <dxf>
      <font>
        <b val="0"/>
        <i val="0"/>
        <condense val="0"/>
        <extend val="0"/>
        <color indexed="8"/>
      </font>
    </dxf>
    <dxf>
      <font>
        <b/>
        <i val="0"/>
        <condense val="0"/>
        <extend val="0"/>
        <color indexed="51"/>
      </font>
      <fill>
        <patternFill>
          <bgColor indexed="10"/>
        </patternFill>
      </fill>
    </dxf>
    <dxf>
      <font>
        <b/>
        <i val="0"/>
        <condense val="0"/>
        <extend val="0"/>
        <color indexed="51"/>
      </font>
      <fill>
        <patternFill>
          <bgColor indexed="10"/>
        </patternFill>
      </fill>
    </dxf>
    <dxf>
      <font>
        <b/>
        <i val="0"/>
        <condense val="0"/>
        <extend val="0"/>
        <color indexed="51"/>
      </font>
      <fill>
        <patternFill>
          <bgColor indexed="10"/>
        </patternFill>
      </fill>
    </dxf>
    <dxf>
      <font>
        <b/>
        <i val="0"/>
        <condense val="0"/>
        <extend val="0"/>
        <color indexed="51"/>
      </font>
      <fill>
        <patternFill>
          <bgColor indexed="10"/>
        </patternFill>
      </fill>
    </dxf>
    <dxf>
      <fill>
        <patternFill patternType="gray0625">
          <fgColor indexed="10"/>
        </patternFill>
      </fill>
      <border>
        <left style="thin">
          <color indexed="10"/>
        </left>
        <right style="thin">
          <color indexed="10"/>
        </right>
        <top style="thin">
          <color indexed="10"/>
        </top>
        <bottom style="thin">
          <color indexed="10"/>
        </bottom>
      </border>
    </dxf>
    <dxf>
      <fill>
        <patternFill patternType="gray0625">
          <fgColor indexed="10"/>
        </patternFill>
      </fill>
      <border>
        <left style="thin">
          <color indexed="10"/>
        </left>
        <right style="thin">
          <color indexed="10"/>
        </right>
        <top style="thin">
          <color indexed="10"/>
        </top>
        <bottom style="thin">
          <color indexed="10"/>
        </bottom>
      </border>
    </dxf>
    <dxf>
      <fill>
        <patternFill patternType="gray0625">
          <fgColor indexed="10"/>
        </patternFill>
      </fill>
      <border>
        <left style="thin">
          <color indexed="10"/>
        </left>
        <right style="thin">
          <color indexed="10"/>
        </right>
        <top style="thin">
          <color indexed="10"/>
        </top>
        <bottom style="thin">
          <color indexed="10"/>
        </bottom>
      </border>
    </dxf>
    <dxf>
      <fill>
        <patternFill patternType="gray0625">
          <fgColor indexed="10"/>
        </patternFill>
      </fill>
      <border>
        <left style="thin">
          <color indexed="10"/>
        </left>
        <right style="thin">
          <color indexed="10"/>
        </right>
        <top style="thin">
          <color indexed="10"/>
        </top>
        <bottom style="thin">
          <color indexed="10"/>
        </bottom>
      </border>
    </dxf>
    <dxf>
      <fill>
        <patternFill patternType="gray0625">
          <fgColor indexed="10"/>
        </patternFill>
      </fill>
      <border>
        <left style="thin">
          <color indexed="10"/>
        </left>
        <right style="thin">
          <color indexed="10"/>
        </right>
        <top style="thin">
          <color indexed="10"/>
        </top>
        <bottom style="thin">
          <color indexed="10"/>
        </bottom>
      </border>
    </dxf>
    <dxf>
      <font>
        <b/>
        <i val="0"/>
        <condense val="0"/>
        <extend val="0"/>
        <color indexed="51"/>
      </font>
      <fill>
        <patternFill>
          <bgColor indexed="10"/>
        </patternFill>
      </fill>
    </dxf>
    <dxf>
      <fill>
        <patternFill patternType="gray0625">
          <fgColor indexed="10"/>
          <bgColor indexed="9"/>
        </patternFill>
      </fill>
      <border>
        <left style="thin">
          <color indexed="10"/>
        </left>
        <right style="thin">
          <color indexed="10"/>
        </right>
        <top style="thin">
          <color indexed="10"/>
        </top>
        <bottom style="thin">
          <color indexed="10"/>
        </bottom>
      </border>
    </dxf>
    <dxf>
      <font>
        <b/>
        <i val="0"/>
        <condense val="0"/>
        <extend val="0"/>
        <color indexed="51"/>
      </font>
      <fill>
        <patternFill>
          <bgColor indexed="10"/>
        </patternFill>
      </fill>
    </dxf>
    <dxf>
      <fill>
        <patternFill patternType="gray0625">
          <fgColor rgb="FFFF0000"/>
        </patternFill>
      </fill>
      <border>
        <left style="thin">
          <color rgb="FFFF0000"/>
        </left>
        <right style="thin">
          <color rgb="FFFF0000"/>
        </right>
        <top style="thin">
          <color rgb="FFFF0000"/>
        </top>
        <bottom style="thin">
          <color rgb="FFFF0000"/>
        </bottom>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indexed="10"/>
          <bgColor indexed="9"/>
        </patternFill>
      </fill>
      <border>
        <left style="thin">
          <color indexed="10"/>
        </left>
        <right style="thin">
          <color indexed="10"/>
        </right>
        <top style="thin">
          <color indexed="10"/>
        </top>
        <bottom style="thin">
          <color indexed="10"/>
        </bottom>
      </border>
    </dxf>
    <dxf>
      <fill>
        <patternFill patternType="gray0625">
          <fgColor indexed="10"/>
        </patternFill>
      </fill>
      <border>
        <left style="thin">
          <color indexed="10"/>
        </left>
        <right style="thin">
          <color indexed="10"/>
        </right>
        <top style="thin">
          <color indexed="10"/>
        </top>
        <bottom style="thin">
          <color indexed="10"/>
        </bottom>
      </border>
    </dxf>
    <dxf>
      <font>
        <b/>
        <i val="0"/>
        <condense val="0"/>
        <extend val="0"/>
        <color indexed="51"/>
      </font>
      <fill>
        <patternFill>
          <bgColor indexed="10"/>
        </patternFill>
      </fill>
    </dxf>
    <dxf>
      <font>
        <color rgb="FFFF0000"/>
      </font>
    </dxf>
    <dxf>
      <font>
        <b/>
        <i val="0"/>
        <condense val="0"/>
        <extend val="0"/>
        <color indexed="51"/>
      </font>
      <fill>
        <patternFill>
          <bgColor indexed="10"/>
        </patternFill>
      </fill>
    </dxf>
    <dxf>
      <font>
        <b/>
        <i val="0"/>
        <condense val="0"/>
        <extend val="0"/>
        <color indexed="10"/>
      </font>
      <fill>
        <patternFill patternType="none">
          <bgColor indexed="65"/>
        </patternFill>
      </fill>
    </dxf>
    <dxf>
      <fill>
        <patternFill patternType="gray0625">
          <fgColor rgb="FFFF0000"/>
          <bgColor auto="1"/>
        </patternFill>
      </fill>
      <border>
        <left style="thin">
          <color rgb="FFFF0000"/>
        </left>
        <right style="thin">
          <color rgb="FFFF0000"/>
        </right>
        <top style="thin">
          <color rgb="FFFF0000"/>
        </top>
        <bottom style="thin">
          <color rgb="FFFF0000"/>
        </bottom>
        <vertical/>
        <horizontal/>
      </border>
    </dxf>
    <dxf>
      <fill>
        <patternFill patternType="gray0625">
          <fgColor indexed="10"/>
          <bgColor indexed="9"/>
        </patternFill>
      </fill>
      <border>
        <left style="thin">
          <color indexed="10"/>
        </left>
        <right style="thin">
          <color indexed="10"/>
        </right>
        <top style="thin">
          <color indexed="10"/>
        </top>
        <bottom style="thin">
          <color indexed="10"/>
        </bottom>
      </border>
    </dxf>
    <dxf>
      <fill>
        <patternFill patternType="gray0625">
          <fgColor indexed="10"/>
          <bgColor indexed="9"/>
        </patternFill>
      </fill>
      <border>
        <left style="thin">
          <color indexed="10"/>
        </left>
        <right style="thin">
          <color indexed="10"/>
        </right>
        <top style="thin">
          <color indexed="10"/>
        </top>
        <bottom style="thin">
          <color indexed="10"/>
        </bottom>
      </border>
    </dxf>
    <dxf>
      <fill>
        <patternFill patternType="gray0625">
          <fgColor indexed="10"/>
          <bgColor indexed="9"/>
        </patternFill>
      </fill>
      <border>
        <left style="thin">
          <color indexed="10"/>
        </left>
        <right style="thin">
          <color indexed="10"/>
        </right>
        <top style="thin">
          <color indexed="10"/>
        </top>
        <bottom style="thin">
          <color indexed="10"/>
        </bottom>
      </border>
    </dxf>
    <dxf>
      <fill>
        <patternFill patternType="gray0625">
          <fgColor indexed="10"/>
          <bgColor indexed="9"/>
        </patternFill>
      </fill>
      <border>
        <left style="thin">
          <color indexed="10"/>
        </left>
        <right style="thin">
          <color indexed="10"/>
        </right>
        <top style="thin">
          <color indexed="10"/>
        </top>
        <bottom style="thin">
          <color indexed="10"/>
        </bottom>
      </border>
    </dxf>
    <dxf>
      <font>
        <b/>
        <i val="0"/>
        <condense val="0"/>
        <extend val="0"/>
      </font>
      <fill>
        <patternFill>
          <bgColor indexed="47"/>
        </patternFill>
      </fill>
    </dxf>
    <dxf>
      <font>
        <b/>
        <i val="0"/>
        <condense val="0"/>
        <extend val="0"/>
        <color indexed="8"/>
      </font>
      <fill>
        <patternFill patternType="solid">
          <bgColor indexed="47"/>
        </patternFill>
      </fill>
    </dxf>
    <dxf>
      <font>
        <b/>
        <i val="0"/>
        <condense val="0"/>
        <extend val="0"/>
        <color indexed="51"/>
      </font>
      <fill>
        <patternFill>
          <bgColor indexed="10"/>
        </patternFill>
      </fill>
    </dxf>
    <dxf>
      <font>
        <b/>
        <i val="0"/>
        <condense val="0"/>
        <extend val="0"/>
        <color indexed="10"/>
      </font>
      <fill>
        <patternFill patternType="none">
          <bgColor indexed="65"/>
        </patternFill>
      </fill>
    </dxf>
    <dxf>
      <font>
        <condense val="0"/>
        <extend val="0"/>
        <color auto="1"/>
      </font>
      <fill>
        <patternFill patternType="gray0625">
          <fgColor indexed="10"/>
          <bgColor indexed="65"/>
        </patternFill>
      </fill>
    </dxf>
    <dxf>
      <fill>
        <patternFill patternType="gray0625">
          <fgColor indexed="10"/>
          <bgColor indexed="9"/>
        </patternFill>
      </fill>
      <border>
        <left style="thin">
          <color indexed="10"/>
        </left>
        <right style="thin">
          <color indexed="10"/>
        </right>
        <top style="thin">
          <color indexed="10"/>
        </top>
        <bottom style="thin">
          <color indexed="10"/>
        </bottom>
      </border>
    </dxf>
    <dxf>
      <font>
        <b val="0"/>
        <i val="0"/>
        <condense val="0"/>
        <extend val="0"/>
        <color auto="1"/>
      </font>
      <fill>
        <patternFill patternType="gray0625">
          <fgColor indexed="10"/>
          <bgColor indexed="65"/>
        </patternFill>
      </fill>
      <border>
        <left style="thin">
          <color indexed="10"/>
        </left>
        <right style="thin">
          <color indexed="10"/>
        </right>
        <top style="thin">
          <color indexed="10"/>
        </top>
        <bottom style="thin">
          <color indexed="10"/>
        </bottom>
      </border>
    </dxf>
    <dxf>
      <font>
        <b val="0"/>
        <i val="0"/>
        <condense val="0"/>
        <extend val="0"/>
        <color auto="1"/>
      </font>
      <fill>
        <patternFill patternType="gray0625">
          <fgColor indexed="10"/>
          <bgColor indexed="65"/>
        </patternFill>
      </fill>
      <border>
        <left style="thin">
          <color indexed="10"/>
        </left>
        <right style="thin">
          <color indexed="10"/>
        </right>
        <top style="thin">
          <color indexed="10"/>
        </top>
        <bottom style="thin">
          <color indexed="10"/>
        </bottom>
      </border>
    </dxf>
    <dxf>
      <fill>
        <patternFill patternType="gray0625">
          <fgColor indexed="10"/>
        </patternFill>
      </fill>
      <border>
        <left style="thin">
          <color indexed="10"/>
        </left>
        <right style="thin">
          <color indexed="10"/>
        </right>
        <top style="thin">
          <color indexed="10"/>
        </top>
        <bottom style="thin">
          <color indexed="10"/>
        </bottom>
      </border>
    </dxf>
    <dxf>
      <fill>
        <patternFill patternType="gray0625">
          <fgColor indexed="10"/>
        </patternFill>
      </fill>
      <border>
        <left style="thin">
          <color indexed="10"/>
        </left>
        <right style="thin">
          <color indexed="10"/>
        </right>
        <top style="thin">
          <color indexed="10"/>
        </top>
        <bottom style="thin">
          <color indexed="10"/>
        </bottom>
      </border>
    </dxf>
    <dxf>
      <fill>
        <patternFill patternType="gray0625">
          <fgColor indexed="10"/>
          <bgColor indexed="9"/>
        </patternFill>
      </fill>
      <border>
        <left style="thin">
          <color indexed="10"/>
        </left>
        <right style="thin">
          <color indexed="10"/>
        </right>
        <top style="thin">
          <color indexed="10"/>
        </top>
        <bottom style="thin">
          <color indexed="10"/>
        </bottom>
      </border>
    </dxf>
    <dxf>
      <fill>
        <patternFill patternType="gray0625">
          <fgColor indexed="10"/>
        </patternFill>
      </fill>
      <border>
        <left style="thin">
          <color indexed="10"/>
        </left>
        <right style="thin">
          <color indexed="10"/>
        </right>
        <top style="thin">
          <color indexed="10"/>
        </top>
        <bottom style="thin">
          <color indexed="10"/>
        </bottom>
      </border>
    </dxf>
    <dxf>
      <fill>
        <patternFill>
          <bgColor indexed="26"/>
        </patternFill>
      </fill>
      <border>
        <left/>
        <right/>
        <top/>
        <bottom style="thin">
          <color indexed="10"/>
        </bottom>
      </border>
    </dxf>
    <dxf>
      <font>
        <b/>
        <i val="0"/>
        <condense val="0"/>
        <extend val="0"/>
      </font>
    </dxf>
    <dxf>
      <font>
        <b/>
        <i val="0"/>
        <condense val="0"/>
        <extend val="0"/>
        <color indexed="10"/>
      </font>
    </dxf>
    <dxf>
      <fill>
        <patternFill patternType="gray0625">
          <fgColor indexed="10"/>
        </patternFill>
      </fill>
      <border>
        <left style="thin">
          <color indexed="10"/>
        </left>
        <right style="thin">
          <color indexed="10"/>
        </right>
        <top style="thin">
          <color indexed="10"/>
        </top>
        <bottom style="thin">
          <color indexed="10"/>
        </bottom>
      </border>
    </dxf>
    <dxf>
      <fill>
        <patternFill patternType="gray0625">
          <fgColor indexed="10"/>
        </patternFill>
      </fill>
      <border>
        <left style="thin">
          <color indexed="10"/>
        </left>
        <right style="thin">
          <color indexed="10"/>
        </right>
        <top style="thin">
          <color indexed="10"/>
        </top>
        <bottom style="thin">
          <color indexed="10"/>
        </bottom>
      </border>
    </dxf>
    <dxf>
      <font>
        <b val="0"/>
        <i val="0"/>
        <condense val="0"/>
        <extend val="0"/>
        <color auto="1"/>
      </font>
      <fill>
        <patternFill patternType="gray0625">
          <fgColor indexed="10"/>
          <bgColor indexed="65"/>
        </patternFill>
      </fill>
      <border>
        <left style="thin">
          <color indexed="10"/>
        </left>
        <right style="thin">
          <color indexed="10"/>
        </right>
        <top style="thin">
          <color indexed="10"/>
        </top>
        <bottom style="thin">
          <color indexed="10"/>
        </bottom>
      </border>
    </dxf>
    <dxf>
      <fill>
        <patternFill patternType="gray0625">
          <fgColor indexed="10"/>
        </patternFill>
      </fill>
      <border>
        <left style="thin">
          <color indexed="10"/>
        </left>
        <right style="thin">
          <color indexed="10"/>
        </right>
        <top style="thin">
          <color indexed="10"/>
        </top>
        <bottom style="thin">
          <color indexed="10"/>
        </bottom>
      </border>
    </dxf>
    <dxf>
      <fill>
        <patternFill patternType="gray0625">
          <fgColor indexed="10"/>
          <bgColor indexed="9"/>
        </patternFill>
      </fill>
      <border>
        <left style="thin">
          <color indexed="10"/>
        </left>
        <right style="thin">
          <color indexed="10"/>
        </right>
        <top style="thin">
          <color indexed="10"/>
        </top>
        <bottom style="thin">
          <color indexed="10"/>
        </bottom>
      </border>
    </dxf>
    <dxf>
      <fill>
        <patternFill patternType="gray0625">
          <fgColor indexed="10"/>
          <bgColor indexed="9"/>
        </patternFill>
      </fill>
      <border>
        <left style="thin">
          <color indexed="10"/>
        </left>
        <right style="thin">
          <color indexed="10"/>
        </right>
        <top style="thin">
          <color indexed="10"/>
        </top>
        <bottom style="thin">
          <color indexed="10"/>
        </bottom>
      </border>
    </dxf>
    <dxf>
      <fill>
        <patternFill patternType="gray0625">
          <fgColor indexed="10"/>
          <bgColor indexed="9"/>
        </patternFill>
      </fill>
      <border>
        <left style="thin">
          <color indexed="10"/>
        </left>
        <right style="thin">
          <color indexed="10"/>
        </right>
        <top style="thin">
          <color indexed="10"/>
        </top>
        <bottom style="thin">
          <color indexed="10"/>
        </bottom>
      </border>
    </dxf>
    <dxf>
      <fill>
        <patternFill patternType="gray0625">
          <fgColor indexed="10"/>
        </patternFill>
      </fill>
      <border>
        <left style="thin">
          <color indexed="10"/>
        </left>
        <right style="thin">
          <color indexed="10"/>
        </right>
        <top style="thin">
          <color indexed="10"/>
        </top>
        <bottom style="thin">
          <color indexed="10"/>
        </bottom>
      </border>
    </dxf>
    <dxf>
      <font>
        <b/>
        <i val="0"/>
        <condense val="0"/>
        <extend val="0"/>
        <color indexed="51"/>
      </font>
      <fill>
        <patternFill>
          <bgColor indexed="1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bgColor rgb="FFFF0000"/>
        </patternFill>
      </fill>
    </dxf>
    <dxf>
      <fill>
        <patternFill patternType="none">
          <bgColor auto="1"/>
        </patternFill>
      </fill>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bgColor rgb="FFFF0000"/>
        </patternFill>
      </fill>
    </dxf>
    <dxf>
      <fill>
        <patternFill patternType="none">
          <bgColor auto="1"/>
        </patternFill>
      </fill>
    </dxf>
    <dxf>
      <fill>
        <patternFill patternType="gray0625">
          <fgColor indexed="10"/>
          <bgColor indexed="65"/>
        </patternFill>
      </fill>
      <border>
        <left style="thin">
          <color indexed="10"/>
        </left>
        <right style="thin">
          <color indexed="10"/>
        </right>
        <top style="thin">
          <color indexed="10"/>
        </top>
        <bottom style="thin">
          <color indexed="10"/>
        </bottom>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bgColor rgb="FFFF0000"/>
        </patternFill>
      </fill>
    </dxf>
    <dxf>
      <fill>
        <patternFill patternType="none">
          <bgColor auto="1"/>
        </patternFill>
      </fill>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bgColor rgb="FFFF0000"/>
        </patternFill>
      </fill>
    </dxf>
    <dxf>
      <fill>
        <patternFill patternType="none">
          <bgColor auto="1"/>
        </patternFill>
      </fill>
    </dxf>
    <dxf>
      <fill>
        <patternFill patternType="gray0625">
          <fgColor indexed="10"/>
          <bgColor indexed="65"/>
        </patternFill>
      </fill>
      <border>
        <left style="thin">
          <color indexed="10"/>
        </left>
        <right style="thin">
          <color indexed="10"/>
        </right>
        <top style="thin">
          <color indexed="10"/>
        </top>
        <bottom style="thin">
          <color indexed="10"/>
        </bottom>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bgColor rgb="FFFF0000"/>
        </patternFill>
      </fill>
    </dxf>
    <dxf>
      <fill>
        <patternFill patternType="none">
          <bgColor auto="1"/>
        </patternFill>
      </fill>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bgColor rgb="FFFF0000"/>
        </patternFill>
      </fill>
    </dxf>
    <dxf>
      <fill>
        <patternFill patternType="none">
          <bgColor auto="1"/>
        </patternFill>
      </fill>
    </dxf>
    <dxf>
      <fill>
        <patternFill patternType="gray0625">
          <fgColor indexed="10"/>
          <bgColor indexed="65"/>
        </patternFill>
      </fill>
      <border>
        <left style="thin">
          <color indexed="10"/>
        </left>
        <right style="thin">
          <color indexed="10"/>
        </right>
        <top style="thin">
          <color indexed="10"/>
        </top>
        <bottom style="thin">
          <color indexed="10"/>
        </bottom>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bgColor rgb="FFFF0000"/>
        </patternFill>
      </fill>
    </dxf>
    <dxf>
      <fill>
        <patternFill patternType="none">
          <bgColor auto="1"/>
        </patternFill>
      </fill>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bgColor rgb="FFFF0000"/>
        </patternFill>
      </fill>
    </dxf>
    <dxf>
      <fill>
        <patternFill patternType="none">
          <bgColor auto="1"/>
        </patternFill>
      </fill>
    </dxf>
    <dxf>
      <fill>
        <patternFill patternType="gray0625">
          <fgColor indexed="10"/>
          <bgColor indexed="65"/>
        </patternFill>
      </fill>
      <border>
        <left style="thin">
          <color indexed="10"/>
        </left>
        <right style="thin">
          <color indexed="10"/>
        </right>
        <top style="thin">
          <color indexed="10"/>
        </top>
        <bottom style="thin">
          <color indexed="10"/>
        </bottom>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bgColor rgb="FFFF0000"/>
        </patternFill>
      </fill>
    </dxf>
    <dxf>
      <fill>
        <patternFill patternType="none">
          <bgColor auto="1"/>
        </patternFill>
      </fill>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bgColor rgb="FFFF0000"/>
        </patternFill>
      </fill>
    </dxf>
    <dxf>
      <fill>
        <patternFill patternType="none">
          <bgColor auto="1"/>
        </patternFill>
      </fill>
    </dxf>
    <dxf>
      <fill>
        <patternFill patternType="gray0625">
          <fgColor indexed="10"/>
          <bgColor indexed="65"/>
        </patternFill>
      </fill>
      <border>
        <left style="thin">
          <color indexed="10"/>
        </left>
        <right style="thin">
          <color indexed="10"/>
        </right>
        <top style="thin">
          <color indexed="10"/>
        </top>
        <bottom style="thin">
          <color indexed="10"/>
        </bottom>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bgColor rgb="FFFF0000"/>
        </patternFill>
      </fill>
    </dxf>
    <dxf>
      <fill>
        <patternFill patternType="none">
          <bgColor auto="1"/>
        </patternFill>
      </fill>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bgColor rgb="FFFF0000"/>
        </patternFill>
      </fill>
    </dxf>
    <dxf>
      <fill>
        <patternFill patternType="none">
          <bgColor auto="1"/>
        </patternFill>
      </fill>
    </dxf>
    <dxf>
      <fill>
        <patternFill patternType="gray0625">
          <fgColor indexed="10"/>
          <bgColor indexed="65"/>
        </patternFill>
      </fill>
      <border>
        <left style="thin">
          <color indexed="10"/>
        </left>
        <right style="thin">
          <color indexed="10"/>
        </right>
        <top style="thin">
          <color indexed="10"/>
        </top>
        <bottom style="thin">
          <color indexed="10"/>
        </bottom>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bgColor rgb="FFFF0000"/>
        </patternFill>
      </fill>
    </dxf>
    <dxf>
      <fill>
        <patternFill patternType="none">
          <bgColor auto="1"/>
        </patternFill>
      </fill>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bgColor rgb="FFFF0000"/>
        </patternFill>
      </fill>
    </dxf>
    <dxf>
      <fill>
        <patternFill patternType="none">
          <bgColor auto="1"/>
        </patternFill>
      </fill>
    </dxf>
    <dxf>
      <fill>
        <patternFill patternType="gray0625">
          <fgColor indexed="10"/>
          <bgColor indexed="65"/>
        </patternFill>
      </fill>
      <border>
        <left style="thin">
          <color indexed="10"/>
        </left>
        <right style="thin">
          <color indexed="10"/>
        </right>
        <top style="thin">
          <color indexed="10"/>
        </top>
        <bottom style="thin">
          <color indexed="10"/>
        </bottom>
      </border>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bgColor rgb="FFFF0000"/>
        </patternFill>
      </fill>
    </dxf>
    <dxf>
      <fill>
        <patternFill patternType="none">
          <bgColor auto="1"/>
        </patternFill>
      </fill>
    </dxf>
    <dxf>
      <font>
        <color theme="0"/>
      </font>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bgColor rgb="FFFF0000"/>
        </patternFill>
      </fill>
    </dxf>
    <dxf>
      <fill>
        <patternFill patternType="none">
          <bgColor auto="1"/>
        </patternFill>
      </fill>
    </dxf>
    <dxf>
      <fill>
        <patternFill patternType="gray0625">
          <fgColor indexed="10"/>
          <bgColor indexed="65"/>
        </patternFill>
      </fill>
      <border>
        <left style="thin">
          <color indexed="10"/>
        </left>
        <right style="thin">
          <color indexed="10"/>
        </right>
        <top style="thin">
          <color indexed="10"/>
        </top>
        <bottom style="thin">
          <color indexed="10"/>
        </bottom>
      </border>
    </dxf>
    <dxf>
      <fill>
        <patternFill patternType="gray0625">
          <fgColor indexed="10"/>
        </patternFill>
      </fill>
      <border>
        <left style="thin">
          <color indexed="10"/>
        </left>
        <right style="thin">
          <color indexed="10"/>
        </right>
        <top style="thin">
          <color indexed="10"/>
        </top>
        <bottom style="thin">
          <color indexed="10"/>
        </bottom>
      </border>
    </dxf>
    <dxf>
      <fill>
        <patternFill patternType="gray0625">
          <fgColor indexed="10"/>
        </patternFill>
      </fill>
      <border>
        <left style="thin">
          <color indexed="10"/>
        </left>
        <right style="thin">
          <color indexed="10"/>
        </right>
        <top style="thin">
          <color indexed="10"/>
        </top>
        <bottom style="thin">
          <color indexed="10"/>
        </bottom>
      </border>
    </dxf>
    <dxf>
      <fill>
        <patternFill patternType="gray0625">
          <fgColor indexed="10"/>
        </patternFill>
      </fill>
      <border>
        <left style="thin">
          <color indexed="10"/>
        </left>
        <right style="thin">
          <color indexed="10"/>
        </right>
        <top style="thin">
          <color indexed="10"/>
        </top>
        <bottom style="thin">
          <color indexed="10"/>
        </bottom>
      </border>
    </dxf>
    <dxf>
      <fill>
        <patternFill patternType="none">
          <fgColor indexed="64"/>
          <bgColor indexed="65"/>
        </patternFill>
      </fill>
    </dxf>
    <dxf>
      <fill>
        <patternFill patternType="gray0625">
          <fgColor indexed="10"/>
        </patternFill>
      </fill>
      <border>
        <left style="thin">
          <color indexed="10"/>
        </left>
        <right style="thin">
          <color indexed="10"/>
        </right>
        <top style="thin">
          <color indexed="10"/>
        </top>
        <bottom style="thin">
          <color indexed="10"/>
        </bottom>
      </border>
    </dxf>
    <dxf>
      <fill>
        <patternFill patternType="gray0625">
          <fgColor indexed="10"/>
        </patternFill>
      </fill>
      <border>
        <left style="thin">
          <color indexed="10"/>
        </left>
        <right style="thin">
          <color indexed="10"/>
        </right>
        <top style="thin">
          <color indexed="10"/>
        </top>
        <bottom style="thin">
          <color indexed="10"/>
        </bottom>
      </border>
    </dxf>
    <dxf>
      <fill>
        <patternFill patternType="gray0625">
          <fgColor indexed="10"/>
        </patternFill>
      </fill>
      <border>
        <left style="thin">
          <color indexed="10"/>
        </left>
        <right style="thin">
          <color indexed="10"/>
        </right>
        <top style="thin">
          <color indexed="10"/>
        </top>
        <bottom style="thin">
          <color indexed="10"/>
        </bottom>
      </border>
    </dxf>
    <dxf>
      <fill>
        <patternFill patternType="gray0625">
          <fgColor indexed="10"/>
        </patternFill>
      </fill>
      <border>
        <left style="thin">
          <color indexed="10"/>
        </left>
        <right style="thin">
          <color indexed="10"/>
        </right>
        <top style="thin">
          <color indexed="10"/>
        </top>
        <bottom style="thin">
          <color indexed="10"/>
        </bottom>
      </border>
    </dxf>
    <dxf>
      <fill>
        <patternFill patternType="gray0625">
          <fgColor indexed="10"/>
        </patternFill>
      </fill>
      <border>
        <left style="thin">
          <color indexed="10"/>
        </left>
        <right style="thin">
          <color indexed="10"/>
        </right>
        <top style="thin">
          <color indexed="10"/>
        </top>
        <bottom style="thin">
          <color indexed="10"/>
        </bottom>
      </border>
    </dxf>
    <dxf>
      <fill>
        <patternFill patternType="gray0625">
          <fgColor indexed="10"/>
        </patternFill>
      </fill>
      <border>
        <left style="thin">
          <color indexed="10"/>
        </left>
        <right style="thin">
          <color indexed="10"/>
        </right>
        <top style="thin">
          <color indexed="10"/>
        </top>
        <bottom style="thin">
          <color indexed="10"/>
        </bottom>
      </border>
    </dxf>
    <dxf>
      <fill>
        <patternFill patternType="gray0625">
          <fgColor indexed="10"/>
        </patternFill>
      </fill>
      <border>
        <left style="thin">
          <color indexed="10"/>
        </left>
        <right style="thin">
          <color indexed="10"/>
        </right>
        <top style="thin">
          <color indexed="10"/>
        </top>
        <bottom style="thin">
          <color indexed="10"/>
        </bottom>
      </border>
    </dxf>
    <dxf>
      <fill>
        <patternFill patternType="gray0625">
          <fgColor indexed="10"/>
        </patternFill>
      </fill>
      <border>
        <left style="thin">
          <color indexed="10"/>
        </left>
        <right style="thin">
          <color indexed="10"/>
        </right>
        <top style="thin">
          <color indexed="10"/>
        </top>
        <bottom style="thin">
          <color indexed="10"/>
        </bottom>
      </border>
    </dxf>
    <dxf>
      <fill>
        <patternFill patternType="gray0625">
          <fgColor indexed="10"/>
        </patternFill>
      </fill>
      <border>
        <left style="thin">
          <color indexed="10"/>
        </left>
        <right style="thin">
          <color indexed="10"/>
        </right>
        <top style="thin">
          <color indexed="10"/>
        </top>
        <bottom style="thin">
          <color indexed="10"/>
        </bottom>
      </border>
    </dxf>
    <dxf>
      <fill>
        <patternFill patternType="gray0625">
          <fgColor indexed="10"/>
        </patternFill>
      </fill>
      <border>
        <left style="thin">
          <color indexed="10"/>
        </left>
        <right style="thin">
          <color indexed="10"/>
        </right>
        <top style="thin">
          <color indexed="10"/>
        </top>
        <bottom style="thin">
          <color indexed="10"/>
        </bottom>
      </border>
    </dxf>
    <dxf>
      <fill>
        <patternFill>
          <bgColor indexed="26"/>
        </patternFill>
      </fill>
      <border>
        <left/>
        <right/>
        <top/>
        <bottom style="thin">
          <color indexed="10"/>
        </bottom>
      </border>
    </dxf>
    <dxf>
      <fill>
        <patternFill patternType="gray0625">
          <fgColor indexed="10"/>
        </patternFill>
      </fill>
      <border>
        <left style="thin">
          <color indexed="10"/>
        </left>
        <right style="thin">
          <color indexed="10"/>
        </right>
        <top style="thin">
          <color indexed="10"/>
        </top>
        <bottom style="thin">
          <color indexed="10"/>
        </bottom>
      </border>
    </dxf>
    <dxf>
      <fill>
        <patternFill patternType="gray0625">
          <fgColor indexed="10"/>
        </patternFill>
      </fill>
      <border>
        <left style="thin">
          <color indexed="10"/>
        </left>
        <right style="thin">
          <color indexed="10"/>
        </right>
        <top style="thin">
          <color indexed="10"/>
        </top>
        <bottom style="thin">
          <color indexed="10"/>
        </bottom>
      </border>
    </dxf>
    <dxf>
      <fill>
        <patternFill patternType="none">
          <fgColor indexed="64"/>
          <bgColor indexed="65"/>
        </patternFill>
      </fill>
    </dxf>
    <dxf>
      <fill>
        <patternFill patternType="gray0625">
          <fgColor indexed="10"/>
        </patternFill>
      </fill>
      <border>
        <left style="thin">
          <color indexed="10"/>
        </left>
        <right style="thin">
          <color indexed="10"/>
        </right>
        <top style="thin">
          <color indexed="10"/>
        </top>
        <bottom style="thin">
          <color indexed="10"/>
        </bottom>
      </border>
    </dxf>
    <dxf>
      <fill>
        <patternFill patternType="solid">
          <fgColor auto="1"/>
          <bgColor theme="7" tint="0.79998168889431442"/>
        </patternFill>
      </fill>
      <border>
        <left/>
        <right/>
        <top/>
        <bottom style="thin">
          <color rgb="FFC00000"/>
        </bottom>
        <vertical/>
        <horizontal/>
      </border>
    </dxf>
    <dxf>
      <fill>
        <patternFill patternType="gray0625">
          <fgColor indexed="10"/>
        </patternFill>
      </fill>
      <border>
        <left style="thin">
          <color indexed="10"/>
        </left>
        <right style="thin">
          <color indexed="10"/>
        </right>
        <top style="thin">
          <color indexed="10"/>
        </top>
        <bottom style="thin">
          <color indexed="10"/>
        </bottom>
      </border>
    </dxf>
    <dxf>
      <fill>
        <patternFill patternType="gray0625">
          <fgColor indexed="10"/>
          <bgColor indexed="9"/>
        </patternFill>
      </fill>
      <border>
        <left style="thin">
          <color indexed="10"/>
        </left>
        <right style="thin">
          <color indexed="10"/>
        </right>
        <top style="thin">
          <color indexed="10"/>
        </top>
        <bottom style="thin">
          <color indexed="10"/>
        </bottom>
      </border>
    </dxf>
    <dxf>
      <fill>
        <patternFill patternType="gray0625">
          <fgColor indexed="10"/>
        </patternFill>
      </fill>
      <border>
        <left style="thin">
          <color indexed="10"/>
        </left>
        <right style="thin">
          <color indexed="10"/>
        </right>
        <top style="thin">
          <color indexed="10"/>
        </top>
        <bottom style="thin">
          <color indexed="10"/>
        </bottom>
      </border>
    </dxf>
    <dxf>
      <fill>
        <patternFill patternType="gray0625">
          <fgColor indexed="10"/>
        </patternFill>
      </fill>
      <border>
        <left style="thin">
          <color indexed="10"/>
        </left>
        <right style="thin">
          <color indexed="10"/>
        </right>
        <top style="thin">
          <color indexed="10"/>
        </top>
        <bottom style="thin">
          <color indexed="10"/>
        </bottom>
      </border>
    </dxf>
    <dxf>
      <fill>
        <patternFill patternType="gray0625">
          <fgColor indexed="10"/>
        </patternFill>
      </fill>
      <border>
        <left style="thin">
          <color indexed="10"/>
        </left>
        <right style="thin">
          <color indexed="10"/>
        </right>
        <top style="thin">
          <color indexed="10"/>
        </top>
        <bottom style="thin">
          <color indexed="10"/>
        </bottom>
      </border>
    </dxf>
    <dxf>
      <fill>
        <patternFill patternType="gray0625">
          <fgColor indexed="10"/>
        </patternFill>
      </fill>
      <border>
        <left style="thin">
          <color indexed="10"/>
        </left>
        <right style="thin">
          <color indexed="10"/>
        </right>
        <top style="thin">
          <color indexed="10"/>
        </top>
        <bottom style="thin">
          <color indexed="10"/>
        </bottom>
      </border>
    </dxf>
    <dxf>
      <fill>
        <patternFill patternType="gray0625">
          <fgColor indexed="10"/>
        </patternFill>
      </fill>
      <border>
        <left style="thin">
          <color indexed="10"/>
        </left>
        <right style="thin">
          <color indexed="10"/>
        </right>
        <top style="thin">
          <color indexed="10"/>
        </top>
        <bottom style="thin">
          <color indexed="10"/>
        </bottom>
      </border>
    </dxf>
    <dxf>
      <fill>
        <patternFill patternType="gray0625">
          <fgColor indexed="10"/>
        </patternFill>
      </fill>
      <border>
        <left style="thin">
          <color indexed="10"/>
        </left>
        <right style="thin">
          <color indexed="10"/>
        </right>
        <top style="thin">
          <color indexed="10"/>
        </top>
        <bottom style="thin">
          <color indexed="10"/>
        </bottom>
      </border>
    </dxf>
    <dxf>
      <fill>
        <patternFill patternType="gray0625">
          <fgColor indexed="10"/>
        </patternFill>
      </fill>
      <border>
        <left style="thin">
          <color indexed="10"/>
        </left>
        <right style="thin">
          <color indexed="10"/>
        </right>
        <top style="thin">
          <color indexed="10"/>
        </top>
        <bottom style="thin">
          <color indexed="10"/>
        </bottom>
      </border>
    </dxf>
    <dxf>
      <fill>
        <patternFill patternType="gray0625">
          <fgColor indexed="10"/>
        </patternFill>
      </fill>
      <border>
        <left style="thin">
          <color indexed="10"/>
        </left>
        <right style="thin">
          <color indexed="10"/>
        </right>
        <top style="thin">
          <color indexed="10"/>
        </top>
        <bottom style="thin">
          <color indexed="10"/>
        </bottom>
      </border>
    </dxf>
    <dxf>
      <fill>
        <patternFill patternType="gray0625">
          <fgColor indexed="10"/>
        </patternFill>
      </fill>
      <border>
        <left style="thin">
          <color indexed="10"/>
        </left>
        <right style="thin">
          <color indexed="10"/>
        </right>
        <top style="thin">
          <color indexed="10"/>
        </top>
        <bottom style="thin">
          <color indexed="10"/>
        </bottom>
      </border>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auto="1"/>
      </font>
      <fill>
        <patternFill patternType="gray0625">
          <fgColor indexed="10"/>
          <bgColor indexed="65"/>
        </patternFill>
      </fill>
    </dxf>
    <dxf>
      <font>
        <b/>
        <i val="0"/>
        <condense val="0"/>
        <extend val="0"/>
      </font>
    </dxf>
    <dxf>
      <font>
        <b/>
        <i val="0"/>
        <condense val="0"/>
        <extend val="0"/>
        <color indexed="10"/>
      </font>
    </dxf>
    <dxf>
      <fill>
        <patternFill patternType="gray0625">
          <fgColor indexed="10"/>
        </patternFill>
      </fill>
      <border>
        <left style="thin">
          <color indexed="10"/>
        </left>
        <right style="thin">
          <color indexed="10"/>
        </right>
        <top style="thin">
          <color indexed="10"/>
        </top>
        <bottom style="thin">
          <color indexed="10"/>
        </bottom>
      </border>
    </dxf>
    <dxf>
      <fill>
        <patternFill>
          <bgColor indexed="26"/>
        </patternFill>
      </fill>
      <border>
        <left/>
        <right/>
        <top/>
        <bottom style="thin">
          <color indexed="10"/>
        </bottom>
      </border>
    </dxf>
    <dxf>
      <font>
        <b val="0"/>
        <i val="0"/>
        <condense val="0"/>
        <extend val="0"/>
        <color indexed="8"/>
      </font>
    </dxf>
    <dxf>
      <fill>
        <patternFill patternType="gray0625">
          <fgColor indexed="10"/>
        </patternFill>
      </fill>
      <border>
        <left style="thin">
          <color indexed="10"/>
        </left>
        <right style="thin">
          <color indexed="10"/>
        </right>
        <top style="thin">
          <color indexed="10"/>
        </top>
        <bottom style="thin">
          <color indexed="10"/>
        </bottom>
      </border>
    </dxf>
    <dxf>
      <fill>
        <patternFill patternType="none">
          <fgColor indexed="64"/>
          <bgColor indexed="65"/>
        </patternFill>
      </fill>
    </dxf>
    <dxf>
      <fill>
        <patternFill patternType="gray0625">
          <fgColor indexed="10"/>
        </patternFill>
      </fill>
      <border>
        <left style="thin">
          <color indexed="10"/>
        </left>
        <right style="thin">
          <color indexed="10"/>
        </right>
        <top style="thin">
          <color indexed="10"/>
        </top>
        <bottom style="thin">
          <color indexed="10"/>
        </bottom>
      </border>
    </dxf>
    <dxf>
      <fill>
        <patternFill patternType="gray0625">
          <fgColor indexed="10"/>
          <bgColor indexed="9"/>
        </patternFill>
      </fill>
      <border>
        <left style="thin">
          <color indexed="10"/>
        </left>
        <right style="thin">
          <color indexed="10"/>
        </right>
        <top style="thin">
          <color indexed="10"/>
        </top>
        <bottom style="thin">
          <color indexed="10"/>
        </bottom>
      </border>
    </dxf>
    <dxf>
      <fill>
        <patternFill patternType="gray0625">
          <fgColor indexed="10"/>
          <bgColor indexed="9"/>
        </patternFill>
      </fill>
    </dxf>
    <dxf>
      <font>
        <condense val="0"/>
        <extend val="0"/>
        <color auto="1"/>
      </font>
      <fill>
        <patternFill patternType="gray0625">
          <fgColor indexed="10"/>
          <bgColor indexed="65"/>
        </patternFill>
      </fill>
    </dxf>
    <dxf>
      <font>
        <condense val="0"/>
        <extend val="0"/>
        <color auto="1"/>
      </font>
      <fill>
        <patternFill patternType="gray0625">
          <fgColor indexed="10"/>
          <bgColor indexed="65"/>
        </patternFill>
      </fill>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bgColor auto="1"/>
        </patternFill>
      </fill>
      <border>
        <left style="thin">
          <color rgb="FFFF0000"/>
        </left>
        <right style="thin">
          <color rgb="FFFF0000"/>
        </right>
        <top style="thin">
          <color rgb="FFFF0000"/>
        </top>
        <bottom style="thin">
          <color rgb="FFFF0000"/>
        </bottom>
        <vertical/>
        <horizontal/>
      </border>
    </dxf>
    <dxf>
      <fill>
        <patternFill patternType="gray0625">
          <fgColor rgb="FFFF0000"/>
          <bgColor auto="1"/>
        </patternFill>
      </fill>
      <border>
        <left style="thin">
          <color rgb="FFC00000"/>
        </left>
        <right style="thin">
          <color rgb="FFC00000"/>
        </right>
        <top style="thin">
          <color rgb="FFC00000"/>
        </top>
        <bottom style="thin">
          <color rgb="FFC0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vertical/>
        <horizontal/>
      </border>
    </dxf>
    <dxf>
      <fill>
        <patternFill patternType="gray0625">
          <fgColor rgb="FFFF0000"/>
        </patternFill>
      </fill>
      <border>
        <left style="thin">
          <color rgb="FFFF0000"/>
        </left>
        <right style="thin">
          <color rgb="FFFF0000"/>
        </right>
        <top style="thin">
          <color rgb="FFFF0000"/>
        </top>
        <bottom style="thin">
          <color rgb="FFFF0000"/>
        </bottom>
      </border>
    </dxf>
    <dxf>
      <fill>
        <patternFill patternType="gray0625">
          <fgColor rgb="FFFF0000"/>
        </patternFill>
      </fill>
      <border>
        <left style="thin">
          <color rgb="FFFF0000"/>
        </left>
        <right style="thin">
          <color rgb="FFFF0000"/>
        </right>
        <top style="thin">
          <color rgb="FFFF0000"/>
        </top>
        <bottom style="thin">
          <color rgb="FFFF0000"/>
        </bottom>
      </border>
    </dxf>
  </dxfs>
  <tableStyles count="0" defaultTableStyle="TableStyleMedium2" defaultPivotStyle="PivotStyleLight16"/>
  <colors>
    <mruColors>
      <color rgb="FFFF6600"/>
      <color rgb="FFFA7406"/>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2383155</xdr:colOff>
      <xdr:row>2</xdr:row>
      <xdr:rowOff>96285</xdr:rowOff>
    </xdr:to>
    <xdr:pic>
      <xdr:nvPicPr>
        <xdr:cNvPr id="3" name="Picture 2" descr="U.S. Environmental Protection Agency logo">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0" y="0"/>
          <a:ext cx="2390775" cy="467760"/>
        </a:xfrm>
        <a:prstGeom prst="rect">
          <a:avLst/>
        </a:prstGeom>
      </xdr:spPr>
    </xdr:pic>
    <xdr:clientData/>
  </xdr:twoCellAnchor>
  <xdr:twoCellAnchor editAs="oneCell">
    <xdr:from>
      <xdr:col>0</xdr:col>
      <xdr:colOff>0</xdr:colOff>
      <xdr:row>2</xdr:row>
      <xdr:rowOff>57150</xdr:rowOff>
    </xdr:from>
    <xdr:to>
      <xdr:col>5</xdr:col>
      <xdr:colOff>575709</xdr:colOff>
      <xdr:row>17</xdr:row>
      <xdr:rowOff>160733</xdr:rowOff>
    </xdr:to>
    <xdr:pic>
      <xdr:nvPicPr>
        <xdr:cNvPr id="5" name="Picture 4" descr="Image depicting the Revitalization Ready process. &#10;&#10;Understand Needs-Community Needs and Concerns. Project Goals, Site Inventory, Community Engagement, and Community Needs/Concerns&#10;&#10;Collect Information-Reuse Assessment. Environmental Impact, Land Use/Infrastructure, Market Study, and Opportunities and Constraints&#10;&#10;Evaluate Information-Reuse Plan. Reuse Vision, Risks and Liabilities, Viability and Feasibility, and Disposition Strategy.&#10;&#10;Define Path Forward-Reuse Implementation Strategy. Risk Management, Investment Package, Site Investigation and Cleanup, and Property Disposition&#10;&#10;Make it Happen-Reuse Implementation. Leverage Resources, Support/Facilitate Reuse, and Operation/Management">
          <a:extLst>
            <a:ext uri="{FF2B5EF4-FFF2-40B4-BE49-F238E27FC236}">
              <a16:creationId xmlns:a16="http://schemas.microsoft.com/office/drawing/2014/main" id="{8C128FD9-2C51-46DB-8F10-4352E2B9538B}"/>
            </a:ext>
          </a:extLst>
        </xdr:cNvPr>
        <xdr:cNvPicPr>
          <a:picLocks noChangeAspect="1"/>
        </xdr:cNvPicPr>
      </xdr:nvPicPr>
      <xdr:blipFill>
        <a:blip xmlns:r="http://schemas.openxmlformats.org/officeDocument/2006/relationships" r:embed="rId2"/>
        <a:stretch>
          <a:fillRect/>
        </a:stretch>
      </xdr:blipFill>
      <xdr:spPr>
        <a:xfrm>
          <a:off x="0" y="414338"/>
          <a:ext cx="5340694" cy="278248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Jim Rocco" id="{634E7E11-31CA-4771-81B8-77173CA060A9}" userId="Jim Rocco" providerId="None"/>
  <person displayName="Edie Findeis Cromwell" id="{7DC25CB7-BC95-4720-9891-04C1A35E4169}" userId="S::edie.findeis@emsus.com::56c0ec09-d97d-478e-b9d4-d4b3cee71e84"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4" dT="2021-11-19T19:46:55.96" personId="{7DC25CB7-BC95-4720-9891-04C1A35E4169}" id="{C01EFD0B-A653-4CD1-928D-F44A0B3511AC}">
    <text>What is the distinction between cells B4 and A6?  Please make this distinction clearer so users understand what should be included in these cells.</text>
  </threadedComment>
  <threadedComment ref="B4" dT="2021-11-30T00:30:23.40" personId="{634E7E11-31CA-4771-81B8-77173CA060A9}" id="{7320CACF-2237-40B7-ACCB-F2E344D62CC9}" parentId="{C01EFD0B-A653-4CD1-928D-F44A0B3511AC}">
    <text>B4 is a a short name to describe the project. A6 is the name of each individual stakeholder</text>
  </threadedComment>
</ThreadedComments>
</file>

<file path=xl/threadedComments/threadedComment2.xml><?xml version="1.0" encoding="utf-8"?>
<ThreadedComments xmlns="http://schemas.microsoft.com/office/spreadsheetml/2018/threadedcomments" xmlns:x="http://schemas.openxmlformats.org/spreadsheetml/2006/main">
  <threadedComment ref="B38" dT="2021-11-19T19:06:54.80" personId="{7DC25CB7-BC95-4720-9891-04C1A35E4169}" id="{6DA337AE-7A5A-459A-B4AF-B0133192D85C}">
    <text>Make sure the formulas in cells N38-42 work as you intended.</text>
  </threadedComment>
  <threadedComment ref="B38" dT="2021-11-30T00:33:38.34" personId="{634E7E11-31CA-4771-81B8-77173CA060A9}" id="{565CB46D-DD42-43A8-9B15-FC0EDE486200}" parentId="{6DA337AE-7A5A-459A-B4AF-B0133192D85C}">
    <text>There is no calculation for these cells. The input is the estimated costs for each phase of the cleanup reamining.</text>
  </threadedComment>
</ThreadedComments>
</file>

<file path=xl/threadedComments/threadedComment3.xml><?xml version="1.0" encoding="utf-8"?>
<ThreadedComments xmlns="http://schemas.microsoft.com/office/spreadsheetml/2018/threadedcomments" xmlns:x="http://schemas.openxmlformats.org/spreadsheetml/2006/main">
  <threadedComment ref="D66" dT="2021-11-09T13:35:53.38" personId="{7DC25CB7-BC95-4720-9891-04C1A35E4169}" id="{50C12B53-C3B7-4AC2-B76B-390FFB88F1E1}">
    <text>Double check formula to make sure it is pulling correctly. It does not behave the way I think it is supposed to.</text>
  </threadedComment>
  <threadedComment ref="D66" dT="2021-11-30T15:58:56.94" personId="{634E7E11-31CA-4771-81B8-77173CA060A9}" id="{8D71703E-E67A-49F9-A5D9-5CAA5E02B46A}" parentId="{50C12B53-C3B7-4AC2-B76B-390FFB88F1E1}">
    <text>There was an error in the formula</text>
  </threadedComment>
  <threadedComment ref="F66" dT="2021-11-09T13:38:16.16" personId="{7DC25CB7-BC95-4720-9891-04C1A35E4169}" id="{CEBD0A7B-D5F2-4D3E-9D2F-BDDEB0DC38C7}">
    <text>Is it your intention to NOT have any output for Community? If so, maybe format cells in gray?</text>
  </threadedComment>
  <threadedComment ref="F66" dT="2021-11-30T16:27:09.05" personId="{634E7E11-31CA-4771-81B8-77173CA060A9}" id="{63E04690-BD11-48BC-A7E1-0F72EE7A80E6}" parentId="{CEBD0A7B-D5F2-4D3E-9D2F-BDDEB0DC38C7}">
    <text>There are no messages to be displayed under Community</text>
  </threadedComment>
  <threadedComment ref="H66" dT="2021-11-10T19:08:50.01" personId="{7DC25CB7-BC95-4720-9891-04C1A35E4169}" id="{F03BD007-D9A5-4D4B-9B22-438E64128927}">
    <text>Is it your intention to NOT have any output for Market? If so, maybe format cells in gray?</text>
  </threadedComment>
  <threadedComment ref="H66" dT="2021-11-30T16:21:34.63" personId="{634E7E11-31CA-4771-81B8-77173CA060A9}" id="{6365C093-C50D-455A-896E-21C3A84D2A5F}" parentId="{F03BD007-D9A5-4D4B-9B22-438E64128927}">
    <text>Formula was missing, Added formula, adjusted formulas in H52:H61, Also fixed formulas in A71, C19, C20.</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epa.gov/land-revitalization/revitalization-ready-guide" TargetMode="External"/><Relationship Id="rId1" Type="http://schemas.openxmlformats.org/officeDocument/2006/relationships/hyperlink" Target="https://www.epa.gov/land-revitalization/revitalization-ready-workbook"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4" Type="http://schemas.microsoft.com/office/2017/10/relationships/threadedComment" Target="../threadedComments/threadedComment3.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0F2A1-EBDC-4E1C-8F83-BD8CED1A9B97}">
  <dimension ref="A1:K52"/>
  <sheetViews>
    <sheetView tabSelected="1" zoomScale="115" zoomScaleNormal="115" workbookViewId="0">
      <selection activeCell="C35" sqref="C35"/>
    </sheetView>
  </sheetViews>
  <sheetFormatPr defaultRowHeight="14.4" x14ac:dyDescent="0.3"/>
  <cols>
    <col min="1" max="1" width="39.44140625" customWidth="1"/>
    <col min="2" max="2" width="3.6640625" customWidth="1"/>
  </cols>
  <sheetData>
    <row r="1" spans="1:11" x14ac:dyDescent="0.3">
      <c r="A1" s="278"/>
      <c r="B1" s="278"/>
      <c r="C1" s="278"/>
      <c r="D1" s="278"/>
      <c r="E1" s="278"/>
      <c r="F1" s="278"/>
      <c r="G1" s="278"/>
      <c r="H1" s="278"/>
      <c r="I1" s="278"/>
      <c r="J1" s="278"/>
      <c r="K1" s="325"/>
    </row>
    <row r="2" spans="1:11" x14ac:dyDescent="0.3">
      <c r="A2" s="278"/>
      <c r="B2" s="278"/>
      <c r="C2" s="278"/>
      <c r="D2" s="278"/>
      <c r="E2" s="278"/>
      <c r="F2" s="278"/>
      <c r="G2" s="278"/>
      <c r="H2" s="278"/>
      <c r="I2" s="278"/>
      <c r="J2" s="278"/>
      <c r="K2" s="278"/>
    </row>
    <row r="3" spans="1:11" x14ac:dyDescent="0.3">
      <c r="A3" s="274"/>
      <c r="B3" s="274"/>
      <c r="C3" s="274"/>
      <c r="D3" s="274"/>
      <c r="E3" s="274"/>
      <c r="F3" s="274"/>
      <c r="G3" s="274"/>
      <c r="H3" s="274"/>
      <c r="I3" s="274"/>
      <c r="J3" s="274"/>
      <c r="K3" s="274"/>
    </row>
    <row r="4" spans="1:11" x14ac:dyDescent="0.3">
      <c r="A4" s="274"/>
      <c r="B4" s="274"/>
      <c r="C4" s="274"/>
      <c r="D4" s="274"/>
      <c r="E4" s="274"/>
      <c r="F4" s="274"/>
      <c r="G4" s="274"/>
      <c r="H4" s="274"/>
      <c r="I4" s="274"/>
      <c r="J4" s="274"/>
      <c r="K4" s="274"/>
    </row>
    <row r="5" spans="1:11" x14ac:dyDescent="0.3">
      <c r="A5" s="274"/>
      <c r="B5" s="274"/>
      <c r="C5" s="274"/>
      <c r="D5" s="274"/>
      <c r="E5" s="274"/>
      <c r="F5" s="274"/>
      <c r="G5" s="274"/>
      <c r="H5" s="274"/>
      <c r="I5" s="274"/>
      <c r="J5" s="274"/>
      <c r="K5" s="274"/>
    </row>
    <row r="6" spans="1:11" x14ac:dyDescent="0.3">
      <c r="A6" s="274"/>
      <c r="B6" s="274"/>
      <c r="C6" s="274"/>
      <c r="D6" s="274"/>
      <c r="E6" s="274"/>
      <c r="F6" s="274"/>
      <c r="G6" s="274"/>
      <c r="H6" s="274"/>
      <c r="I6" s="274"/>
      <c r="J6" s="274"/>
      <c r="K6" s="274"/>
    </row>
    <row r="7" spans="1:11" x14ac:dyDescent="0.3">
      <c r="A7" s="274"/>
      <c r="B7" s="274"/>
      <c r="C7" s="274"/>
      <c r="D7" s="274"/>
      <c r="E7" s="274"/>
      <c r="F7" s="274"/>
      <c r="G7" s="274"/>
      <c r="H7" s="274"/>
      <c r="I7" s="274"/>
      <c r="J7" s="274"/>
      <c r="K7" s="274"/>
    </row>
    <row r="8" spans="1:11" x14ac:dyDescent="0.3">
      <c r="A8" s="274"/>
      <c r="B8" s="274"/>
      <c r="C8" s="274"/>
      <c r="D8" s="274"/>
      <c r="E8" s="274"/>
      <c r="F8" s="274"/>
      <c r="G8" s="274"/>
      <c r="H8" s="274"/>
      <c r="I8" s="274"/>
      <c r="J8" s="274"/>
      <c r="K8" s="274"/>
    </row>
    <row r="9" spans="1:11" x14ac:dyDescent="0.3">
      <c r="A9" s="274"/>
      <c r="B9" s="274"/>
      <c r="C9" s="274"/>
      <c r="D9" s="274"/>
      <c r="E9" s="274"/>
      <c r="F9" s="274"/>
      <c r="G9" s="274"/>
      <c r="H9" s="274"/>
      <c r="I9" s="274"/>
      <c r="J9" s="274"/>
      <c r="K9" s="274"/>
    </row>
    <row r="10" spans="1:11" x14ac:dyDescent="0.3">
      <c r="A10" s="274"/>
      <c r="B10" s="274"/>
      <c r="C10" s="274"/>
      <c r="D10" s="274"/>
      <c r="E10" s="274"/>
      <c r="F10" s="274"/>
      <c r="G10" s="274"/>
      <c r="H10" s="274"/>
      <c r="I10" s="274"/>
      <c r="J10" s="274"/>
      <c r="K10" s="274"/>
    </row>
    <row r="11" spans="1:11" x14ac:dyDescent="0.3">
      <c r="A11" s="274"/>
      <c r="B11" s="274"/>
      <c r="C11" s="274"/>
      <c r="D11" s="274"/>
      <c r="E11" s="274"/>
      <c r="F11" s="274"/>
      <c r="G11" s="274"/>
      <c r="H11" s="274"/>
      <c r="I11" s="274"/>
      <c r="J11" s="274"/>
      <c r="K11" s="274"/>
    </row>
    <row r="12" spans="1:11" x14ac:dyDescent="0.3">
      <c r="A12" s="274"/>
      <c r="B12" s="274"/>
      <c r="C12" s="274"/>
      <c r="D12" s="274"/>
      <c r="E12" s="274"/>
      <c r="F12" s="274"/>
      <c r="G12" s="274"/>
      <c r="H12" s="274"/>
      <c r="I12" s="274"/>
      <c r="J12" s="274"/>
      <c r="K12" s="274"/>
    </row>
    <row r="13" spans="1:11" x14ac:dyDescent="0.3">
      <c r="A13" s="274"/>
      <c r="B13" s="274"/>
      <c r="C13" s="274"/>
      <c r="D13" s="274"/>
      <c r="E13" s="274"/>
      <c r="F13" s="274"/>
      <c r="G13" s="274"/>
      <c r="H13" s="274"/>
      <c r="I13" s="274"/>
      <c r="J13" s="274"/>
      <c r="K13" s="274"/>
    </row>
    <row r="14" spans="1:11" x14ac:dyDescent="0.3">
      <c r="A14" s="274"/>
      <c r="B14" s="274"/>
      <c r="C14" s="274"/>
      <c r="D14" s="274"/>
      <c r="E14" s="274"/>
      <c r="F14" s="274"/>
      <c r="G14" s="274"/>
      <c r="H14" s="274"/>
      <c r="I14" s="274"/>
      <c r="J14" s="274"/>
      <c r="K14" s="274"/>
    </row>
    <row r="15" spans="1:11" x14ac:dyDescent="0.3">
      <c r="A15" s="274"/>
      <c r="B15" s="274"/>
      <c r="C15" s="274"/>
      <c r="D15" s="274"/>
      <c r="E15" s="274"/>
      <c r="F15" s="274"/>
      <c r="G15" s="274"/>
      <c r="H15" s="274"/>
      <c r="I15" s="274"/>
      <c r="J15" s="274"/>
      <c r="K15" s="274"/>
    </row>
    <row r="16" spans="1:11" x14ac:dyDescent="0.3">
      <c r="A16" s="274"/>
      <c r="B16" s="274"/>
      <c r="C16" s="274"/>
      <c r="D16" s="274"/>
      <c r="E16" s="274"/>
      <c r="F16" s="274"/>
      <c r="G16" s="274"/>
      <c r="H16" s="274"/>
      <c r="I16" s="274"/>
      <c r="J16" s="274"/>
      <c r="K16" s="274"/>
    </row>
    <row r="17" spans="1:11" x14ac:dyDescent="0.3">
      <c r="A17" s="274"/>
      <c r="B17" s="274"/>
      <c r="C17" s="274"/>
      <c r="D17" s="274"/>
      <c r="E17" s="274"/>
      <c r="F17" s="274"/>
      <c r="G17" s="274"/>
      <c r="H17" s="274"/>
      <c r="I17" s="274"/>
      <c r="J17" s="274"/>
      <c r="K17" s="274"/>
    </row>
    <row r="18" spans="1:11" x14ac:dyDescent="0.3">
      <c r="A18" s="274"/>
      <c r="B18" s="274"/>
      <c r="C18" s="274"/>
      <c r="D18" s="274"/>
      <c r="E18" s="274"/>
      <c r="F18" s="274"/>
      <c r="G18" s="274"/>
      <c r="H18" s="274"/>
      <c r="I18" s="274"/>
      <c r="J18" s="274"/>
      <c r="K18" s="274"/>
    </row>
    <row r="19" spans="1:11" x14ac:dyDescent="0.3">
      <c r="A19" s="280" t="s">
        <v>665</v>
      </c>
      <c r="B19" s="279"/>
      <c r="C19" s="279"/>
      <c r="D19" s="279"/>
      <c r="E19" s="279"/>
      <c r="F19" s="279"/>
      <c r="G19" s="279"/>
      <c r="H19" s="279"/>
      <c r="I19" s="279"/>
      <c r="J19" s="279"/>
      <c r="K19" s="279"/>
    </row>
    <row r="20" spans="1:11" x14ac:dyDescent="0.3">
      <c r="B20" s="274"/>
      <c r="C20" s="274"/>
      <c r="D20" s="274"/>
      <c r="E20" s="274"/>
      <c r="F20" s="274"/>
      <c r="G20" s="274"/>
      <c r="H20" s="274"/>
      <c r="I20" s="274"/>
      <c r="J20" s="274"/>
      <c r="K20" s="274"/>
    </row>
    <row r="21" spans="1:11" ht="30" customHeight="1" x14ac:dyDescent="0.3">
      <c r="A21" s="355" t="s">
        <v>666</v>
      </c>
      <c r="B21" s="357"/>
      <c r="C21" s="357"/>
      <c r="D21" s="357"/>
      <c r="E21" s="357"/>
      <c r="F21" s="357"/>
      <c r="G21" s="357"/>
      <c r="H21" s="357"/>
      <c r="I21" s="357"/>
      <c r="J21" s="357"/>
      <c r="K21" s="274"/>
    </row>
    <row r="22" spans="1:11" ht="19.95" customHeight="1" x14ac:dyDescent="0.3">
      <c r="A22" s="353" t="s">
        <v>672</v>
      </c>
      <c r="B22" s="353"/>
      <c r="C22" s="353"/>
      <c r="D22" s="353"/>
      <c r="E22" s="353"/>
      <c r="F22" s="353"/>
      <c r="G22" s="353"/>
      <c r="H22" s="353"/>
      <c r="I22" s="353"/>
      <c r="J22" s="353"/>
      <c r="K22" s="353"/>
    </row>
    <row r="23" spans="1:11" ht="19.95" customHeight="1" x14ac:dyDescent="0.3">
      <c r="A23" s="353" t="s">
        <v>673</v>
      </c>
      <c r="B23" s="353"/>
      <c r="C23" s="353"/>
      <c r="D23" s="353"/>
      <c r="E23" s="353"/>
      <c r="F23" s="353"/>
      <c r="G23" s="353"/>
      <c r="H23" s="353"/>
      <c r="I23" s="353"/>
      <c r="J23" s="353"/>
      <c r="K23" s="353"/>
    </row>
    <row r="24" spans="1:11" ht="81" customHeight="1" x14ac:dyDescent="0.3">
      <c r="A24" s="354" t="s">
        <v>667</v>
      </c>
      <c r="B24" s="387"/>
      <c r="C24" s="387"/>
      <c r="D24" s="387"/>
      <c r="E24" s="387"/>
      <c r="F24" s="387"/>
      <c r="G24" s="387"/>
      <c r="H24" s="387"/>
      <c r="I24" s="387"/>
      <c r="J24" s="343"/>
      <c r="K24" s="343"/>
    </row>
    <row r="25" spans="1:11" x14ac:dyDescent="0.3">
      <c r="A25" s="324"/>
      <c r="B25" s="326"/>
      <c r="C25" s="326"/>
      <c r="D25" s="326"/>
      <c r="E25" s="326"/>
      <c r="F25" s="326"/>
      <c r="G25" s="326"/>
      <c r="H25" s="326"/>
      <c r="I25" s="326"/>
      <c r="J25" s="326"/>
      <c r="K25" s="274"/>
    </row>
    <row r="26" spans="1:11" x14ac:dyDescent="0.3">
      <c r="A26" s="362" t="s">
        <v>615</v>
      </c>
      <c r="B26" s="362"/>
      <c r="C26" s="362"/>
      <c r="D26" s="362"/>
      <c r="E26" s="304"/>
      <c r="F26" s="274"/>
      <c r="G26" s="274"/>
      <c r="H26" s="274"/>
      <c r="I26" s="274"/>
      <c r="J26" s="274"/>
      <c r="K26" s="274"/>
    </row>
    <row r="27" spans="1:11" x14ac:dyDescent="0.3">
      <c r="A27" s="362" t="s">
        <v>616</v>
      </c>
      <c r="B27" s="362"/>
      <c r="C27" s="362"/>
      <c r="D27" s="362"/>
      <c r="E27" s="304"/>
      <c r="F27" s="274"/>
      <c r="G27" s="274"/>
      <c r="H27" s="274"/>
      <c r="I27" s="274"/>
      <c r="J27" s="274"/>
      <c r="K27" s="274"/>
    </row>
    <row r="28" spans="1:11" x14ac:dyDescent="0.3">
      <c r="A28" s="362" t="s">
        <v>617</v>
      </c>
      <c r="B28" s="362"/>
      <c r="C28" s="362"/>
      <c r="D28" s="362"/>
      <c r="E28" s="304"/>
      <c r="F28" s="274"/>
      <c r="G28" s="274"/>
      <c r="H28" s="274"/>
      <c r="I28" s="274"/>
      <c r="J28" s="274"/>
      <c r="K28" s="274"/>
    </row>
    <row r="29" spans="1:11" x14ac:dyDescent="0.3">
      <c r="A29" s="362" t="s">
        <v>618</v>
      </c>
      <c r="B29" s="362"/>
      <c r="C29" s="362"/>
      <c r="D29" s="362"/>
      <c r="E29" s="304"/>
      <c r="F29" s="274"/>
      <c r="G29" s="274"/>
      <c r="H29" s="274"/>
      <c r="I29" s="274"/>
      <c r="J29" s="274"/>
      <c r="K29" s="274"/>
    </row>
    <row r="30" spans="1:11" x14ac:dyDescent="0.3">
      <c r="A30" s="362" t="s">
        <v>619</v>
      </c>
      <c r="B30" s="362"/>
      <c r="C30" s="362"/>
      <c r="D30" s="362"/>
      <c r="E30" s="304"/>
      <c r="F30" s="274"/>
      <c r="G30" s="274"/>
      <c r="H30" s="274"/>
      <c r="I30" s="274"/>
      <c r="J30" s="274"/>
      <c r="K30" s="274"/>
    </row>
    <row r="31" spans="1:11" x14ac:dyDescent="0.3">
      <c r="A31" s="362" t="s">
        <v>620</v>
      </c>
      <c r="B31" s="362"/>
      <c r="C31" s="362"/>
      <c r="D31" s="362"/>
      <c r="E31" s="304"/>
      <c r="F31" s="274"/>
      <c r="G31" s="274"/>
      <c r="H31" s="274"/>
      <c r="I31" s="274"/>
      <c r="J31" s="274"/>
      <c r="K31" s="274"/>
    </row>
    <row r="32" spans="1:11" x14ac:dyDescent="0.3">
      <c r="A32" s="362" t="s">
        <v>621</v>
      </c>
      <c r="B32" s="362"/>
      <c r="C32" s="362"/>
      <c r="D32" s="362"/>
      <c r="E32" s="304"/>
      <c r="F32" s="274"/>
      <c r="G32" s="274"/>
      <c r="H32" s="274"/>
      <c r="I32" s="274"/>
      <c r="J32" s="274"/>
      <c r="K32" s="274"/>
    </row>
    <row r="33" spans="1:11" x14ac:dyDescent="0.3">
      <c r="A33" s="362" t="s">
        <v>622</v>
      </c>
      <c r="B33" s="362"/>
      <c r="C33" s="362"/>
      <c r="D33" s="362"/>
      <c r="E33" s="304"/>
      <c r="F33" s="274"/>
      <c r="G33" s="274"/>
      <c r="H33" s="274"/>
      <c r="I33" s="274"/>
      <c r="J33" s="274"/>
      <c r="K33" s="274"/>
    </row>
    <row r="34" spans="1:11" x14ac:dyDescent="0.3">
      <c r="A34" s="362" t="s">
        <v>623</v>
      </c>
      <c r="B34" s="362"/>
      <c r="C34" s="362"/>
      <c r="D34" s="362"/>
      <c r="E34" s="304"/>
      <c r="F34" s="274"/>
      <c r="G34" s="274"/>
      <c r="H34" s="274"/>
      <c r="I34" s="274"/>
      <c r="J34" s="274"/>
      <c r="K34" s="274"/>
    </row>
    <row r="35" spans="1:11" x14ac:dyDescent="0.3">
      <c r="A35" s="342" t="s">
        <v>631</v>
      </c>
      <c r="B35" s="342"/>
      <c r="C35" s="342"/>
      <c r="D35" s="342"/>
      <c r="E35" s="342"/>
      <c r="F35" s="274"/>
      <c r="G35" s="274"/>
      <c r="H35" s="274"/>
      <c r="I35" s="274"/>
      <c r="J35" s="274"/>
      <c r="K35" s="274"/>
    </row>
    <row r="36" spans="1:11" x14ac:dyDescent="0.3">
      <c r="A36" s="342" t="s">
        <v>632</v>
      </c>
      <c r="B36" s="342"/>
      <c r="C36" s="342"/>
      <c r="D36" s="342"/>
      <c r="E36" s="304"/>
      <c r="F36" s="274"/>
      <c r="G36" s="274"/>
      <c r="H36" s="274"/>
      <c r="I36" s="274"/>
      <c r="J36" s="274"/>
      <c r="K36" s="274"/>
    </row>
    <row r="37" spans="1:11" x14ac:dyDescent="0.3">
      <c r="A37" s="342" t="s">
        <v>633</v>
      </c>
      <c r="B37" s="342"/>
      <c r="C37" s="342"/>
      <c r="D37" s="342"/>
      <c r="E37" s="304"/>
      <c r="F37" s="274"/>
      <c r="G37" s="274"/>
      <c r="H37" s="274"/>
      <c r="I37" s="274"/>
      <c r="J37" s="274"/>
      <c r="K37" s="274"/>
    </row>
    <row r="38" spans="1:11" x14ac:dyDescent="0.3">
      <c r="A38" s="342" t="s">
        <v>634</v>
      </c>
      <c r="B38" s="342"/>
      <c r="C38" s="342"/>
      <c r="D38" s="342"/>
      <c r="E38" s="304"/>
      <c r="F38" s="274"/>
      <c r="G38" s="274"/>
      <c r="H38" s="274"/>
      <c r="I38" s="274"/>
      <c r="J38" s="274"/>
      <c r="K38" s="274"/>
    </row>
    <row r="39" spans="1:11" x14ac:dyDescent="0.3">
      <c r="A39" s="342" t="s">
        <v>635</v>
      </c>
      <c r="B39" s="342"/>
      <c r="C39" s="342"/>
      <c r="D39" s="342"/>
      <c r="E39" s="304"/>
      <c r="F39" s="274"/>
      <c r="G39" s="274"/>
      <c r="H39" s="274"/>
      <c r="I39" s="274"/>
      <c r="J39" s="274"/>
      <c r="K39" s="274"/>
    </row>
    <row r="40" spans="1:11" x14ac:dyDescent="0.3">
      <c r="A40" s="275"/>
      <c r="B40" s="274"/>
      <c r="C40" s="274"/>
      <c r="D40" s="274"/>
      <c r="E40" s="274"/>
      <c r="F40" s="274"/>
      <c r="G40" s="274"/>
      <c r="H40" s="274"/>
      <c r="I40" s="274"/>
      <c r="J40" s="274"/>
      <c r="K40" s="274"/>
    </row>
    <row r="41" spans="1:11" ht="58.5" customHeight="1" x14ac:dyDescent="0.3">
      <c r="A41" s="358" t="s">
        <v>636</v>
      </c>
      <c r="B41" s="359"/>
      <c r="C41" s="359"/>
      <c r="D41" s="359"/>
      <c r="E41" s="359"/>
      <c r="F41" s="359"/>
      <c r="G41" s="359"/>
      <c r="H41" s="359"/>
      <c r="I41" s="359"/>
      <c r="J41" s="359"/>
      <c r="K41" s="274"/>
    </row>
    <row r="42" spans="1:11" x14ac:dyDescent="0.3">
      <c r="A42" s="276"/>
      <c r="B42" s="274"/>
      <c r="C42" s="274"/>
      <c r="D42" s="274"/>
      <c r="E42" s="274"/>
      <c r="F42" s="274"/>
      <c r="G42" s="274"/>
      <c r="H42" s="274"/>
      <c r="I42" s="274"/>
      <c r="J42" s="274"/>
      <c r="K42" s="274"/>
    </row>
    <row r="43" spans="1:11" x14ac:dyDescent="0.3">
      <c r="A43" s="277" t="s">
        <v>637</v>
      </c>
      <c r="B43" s="274"/>
      <c r="C43" s="274"/>
      <c r="D43" s="274"/>
      <c r="E43" s="274"/>
      <c r="F43" s="274"/>
      <c r="G43" s="274"/>
      <c r="H43" s="274"/>
      <c r="I43" s="274"/>
      <c r="J43" s="274"/>
      <c r="K43" s="274"/>
    </row>
    <row r="44" spans="1:11" x14ac:dyDescent="0.3">
      <c r="A44" s="277"/>
      <c r="B44" s="274"/>
      <c r="C44" s="274"/>
      <c r="D44" s="274"/>
      <c r="E44" s="274"/>
      <c r="F44" s="274"/>
      <c r="G44" s="274"/>
      <c r="H44" s="274"/>
      <c r="I44" s="274"/>
      <c r="J44" s="274"/>
      <c r="K44" s="274"/>
    </row>
    <row r="45" spans="1:11" ht="30" customHeight="1" x14ac:dyDescent="0.3">
      <c r="A45" s="360" t="s">
        <v>607</v>
      </c>
      <c r="B45" s="361"/>
      <c r="C45" s="355" t="s">
        <v>608</v>
      </c>
      <c r="D45" s="356"/>
      <c r="E45" s="356"/>
      <c r="F45" s="356"/>
      <c r="G45" s="356"/>
      <c r="H45" s="356"/>
      <c r="I45" s="356"/>
      <c r="J45" s="356"/>
      <c r="K45" s="274"/>
    </row>
    <row r="46" spans="1:11" x14ac:dyDescent="0.3">
      <c r="A46" s="299"/>
      <c r="B46" s="300"/>
      <c r="C46" s="301"/>
      <c r="D46" s="301"/>
      <c r="E46" s="301"/>
      <c r="F46" s="301"/>
      <c r="G46" s="301"/>
      <c r="H46" s="301"/>
      <c r="I46" s="301"/>
      <c r="J46" s="301"/>
      <c r="K46" s="274"/>
    </row>
    <row r="47" spans="1:11" ht="55.2" customHeight="1" x14ac:dyDescent="0.3">
      <c r="A47" s="302" t="s">
        <v>609</v>
      </c>
      <c r="B47" s="300"/>
      <c r="C47" s="355" t="s">
        <v>610</v>
      </c>
      <c r="D47" s="356"/>
      <c r="E47" s="356"/>
      <c r="F47" s="356"/>
      <c r="G47" s="356"/>
      <c r="H47" s="356"/>
      <c r="I47" s="356"/>
      <c r="J47" s="356"/>
      <c r="K47" s="274"/>
    </row>
    <row r="48" spans="1:11" x14ac:dyDescent="0.3">
      <c r="A48" s="299"/>
      <c r="B48" s="300"/>
      <c r="C48" s="303"/>
      <c r="D48" s="301"/>
      <c r="E48" s="301"/>
      <c r="F48" s="301"/>
      <c r="G48" s="301"/>
      <c r="H48" s="301"/>
      <c r="I48" s="301"/>
      <c r="J48" s="301"/>
      <c r="K48" s="274"/>
    </row>
    <row r="49" spans="1:11" ht="68.400000000000006" customHeight="1" x14ac:dyDescent="0.3">
      <c r="A49" s="302" t="s">
        <v>611</v>
      </c>
      <c r="B49" s="300"/>
      <c r="C49" s="355" t="s">
        <v>612</v>
      </c>
      <c r="D49" s="356"/>
      <c r="E49" s="356"/>
      <c r="F49" s="356"/>
      <c r="G49" s="356"/>
      <c r="H49" s="356"/>
      <c r="I49" s="356"/>
      <c r="J49" s="356"/>
      <c r="K49" s="274"/>
    </row>
    <row r="50" spans="1:11" x14ac:dyDescent="0.3">
      <c r="A50" s="299"/>
      <c r="B50" s="300"/>
      <c r="C50" s="303"/>
      <c r="D50" s="301"/>
      <c r="E50" s="301"/>
      <c r="F50" s="301"/>
      <c r="G50" s="301"/>
      <c r="H50" s="301"/>
      <c r="I50" s="301"/>
      <c r="J50" s="301"/>
      <c r="K50" s="274"/>
    </row>
    <row r="51" spans="1:11" ht="61.95" customHeight="1" x14ac:dyDescent="0.3">
      <c r="A51" s="302" t="s">
        <v>613</v>
      </c>
      <c r="B51" s="300"/>
      <c r="C51" s="355" t="s">
        <v>614</v>
      </c>
      <c r="D51" s="356"/>
      <c r="E51" s="356"/>
      <c r="F51" s="356"/>
      <c r="G51" s="356"/>
      <c r="H51" s="356"/>
      <c r="I51" s="356"/>
      <c r="J51" s="356"/>
      <c r="K51" s="274"/>
    </row>
    <row r="52" spans="1:11" x14ac:dyDescent="0.3">
      <c r="A52" s="274"/>
      <c r="B52" s="274"/>
      <c r="C52" s="274"/>
      <c r="D52" s="274"/>
      <c r="E52" s="274"/>
      <c r="F52" s="274"/>
      <c r="G52" s="274"/>
      <c r="H52" s="274"/>
      <c r="I52" s="274"/>
      <c r="J52" s="274"/>
      <c r="K52" s="274"/>
    </row>
  </sheetData>
  <sheetProtection sheet="1" objects="1" scenarios="1" selectLockedCells="1"/>
  <mergeCells count="17">
    <mergeCell ref="A24:I24"/>
    <mergeCell ref="A32:D32"/>
    <mergeCell ref="A33:D33"/>
    <mergeCell ref="A34:D34"/>
    <mergeCell ref="C51:J51"/>
    <mergeCell ref="A21:J21"/>
    <mergeCell ref="A41:J41"/>
    <mergeCell ref="A45:B45"/>
    <mergeCell ref="C45:J45"/>
    <mergeCell ref="C47:J47"/>
    <mergeCell ref="C49:J49"/>
    <mergeCell ref="A26:D26"/>
    <mergeCell ref="A27:D27"/>
    <mergeCell ref="A28:D28"/>
    <mergeCell ref="A29:D29"/>
    <mergeCell ref="A30:D30"/>
    <mergeCell ref="A31:D31"/>
  </mergeCells>
  <hyperlinks>
    <hyperlink ref="A26" location="Stakeholders!A1" display="1.     Stakeholders" xr:uid="{AB2EF114-D4DB-4913-BA3C-642A8743CF46}"/>
    <hyperlink ref="A27" location="Goals!A1" display="2.     Goals" xr:uid="{620A7D24-9CF2-46FD-B996-28B4D55BD7D0}"/>
    <hyperlink ref="A28" location="'Property Inventory'!A1" display="3.     Property Inventory" xr:uid="{99581DBC-C42B-4126-9F72-14C78581C200}"/>
    <hyperlink ref="A29" location="'Property Characteristics'!A1" display="4.     Property Characteristics" xr:uid="{A90E1716-C0EE-4398-9F90-F35BDF60FDA5}"/>
    <hyperlink ref="A30" location="'Land Use Characteristics'!A1" display="5.     Land use characteristics" xr:uid="{0034B971-71A6-4C27-8305-116EBA9B1A0C}"/>
    <hyperlink ref="A31" location="Environmental!A1" display="6.     Environmental" xr:uid="{48AB5EB1-1CCA-4298-ABAE-E4875721E858}"/>
    <hyperlink ref="A32" location="Community!A1" display="7.     Community" xr:uid="{DB2E2958-5B2C-4EBB-B993-BCCAE536344B}"/>
    <hyperlink ref="A33" location="Demographics!A1" display="8.     Demographics" xr:uid="{CF94678A-8DB0-45AC-A9C3-B35588B498EF}"/>
    <hyperlink ref="A34" location="'Market Assessment'!A1" display="9.     Market Assessment" xr:uid="{B75EC2E3-4903-4946-ADF2-AD90411A7C2D}"/>
    <hyperlink ref="A35" location="Summary!A1" display="10.  Revitalization Summary" xr:uid="{C469FCC3-DA7A-4C5B-A5C1-1BE2BBE4681E}"/>
    <hyperlink ref="A36" location="Constraints!A1" display="11.  Constraints" xr:uid="{0AA25F3E-EFCC-47FA-AFE5-E66FDA8FCF5E}"/>
    <hyperlink ref="A37" location="'Pro Forma Data Inputs'!A1" display="12.  Pro Forma Inputs" xr:uid="{4EE4132E-FF64-449B-ABBF-05112319CA68}"/>
    <hyperlink ref="A38" location="'Pro Forma Tool'!A1" display="13.  Pro Forma tool" xr:uid="{384FF723-04E0-4C82-AB3C-1461A09E9F16}"/>
    <hyperlink ref="A39" location="'Sources and Uses'!A1" display="14.  Sources and Uses" xr:uid="{2C32CAFB-C92B-4201-B4C8-CDA54155C789}"/>
    <hyperlink ref="A26:D26" location="'1. Stakeholders'!A1" display="1.     Stakeholders" xr:uid="{D7454A1D-B73F-49E6-B933-55A5A2CEAF26}"/>
    <hyperlink ref="A22:K22" r:id="rId1" display="Revitalization-Ready How-to Manual" xr:uid="{624A2114-A70A-4AC2-88FA-9BBC348D215F}"/>
    <hyperlink ref="A23:K23" r:id="rId2" display="Revitalization-Ready Guide" xr:uid="{8C389834-B628-4258-8BD6-F4E0985F4FFB}"/>
    <hyperlink ref="A27:D27" location="'2. Goals'!A1" display="2.     Goals" xr:uid="{8670334F-0F58-402D-8508-C0F24937E0F2}"/>
    <hyperlink ref="A28:D28" location="'3. Property Inventory'!A1" display="3.     Property Inventory" xr:uid="{0B450087-4EA5-4AFF-B64A-45489CACF4ED}"/>
    <hyperlink ref="A29:D29" location="'4. Property Characteristics'!A1" display="4.     Property Characteristics" xr:uid="{BD525E48-C19A-4272-89DB-39E03886E687}"/>
    <hyperlink ref="A30:D30" location="'5. Land Use Characteristics'!A1" display="5.     Land use characteristics" xr:uid="{F7C10FC1-435E-4CD1-89CB-D08F36B1FFED}"/>
    <hyperlink ref="A31:D31" location="'6. Environmental'!A1" display="6.     Environmental" xr:uid="{330D7E3A-4255-4892-A2F9-D4A42D32887A}"/>
    <hyperlink ref="A32:D32" location="'7. Community'!A1" display="7.     Community" xr:uid="{B26EDB2E-06E3-44CF-BA30-64310B9B4C75}"/>
    <hyperlink ref="A33:D33" location="'8. Demographics'!A1" display="8.     Demographics" xr:uid="{77833F8B-48E6-4894-A73C-608E8202F1E1}"/>
    <hyperlink ref="A34:D34" location="'9. Market Assessment'!A1" display="9.     Market Assessment" xr:uid="{22DF5CB1-2259-49DA-BF67-E535BB4CABC1}"/>
    <hyperlink ref="A35:E35" location="'10. Revitalization Summary'!A1" display="10.   Revitalization Summary" xr:uid="{92A81768-D0E9-4E60-913C-5F610EFB69C0}"/>
    <hyperlink ref="A36:D36" location="'11. Constraints'!A1" display="11.   Constraints" xr:uid="{A518F572-6043-44B7-A431-C9264DAEF9D5}"/>
    <hyperlink ref="A37:D37" location="'12. Pro Forma Data Inputs'!A1" display="12.   Pro Forma Data Inputs" xr:uid="{48444283-BF07-47F9-A53F-A50263B7E490}"/>
    <hyperlink ref="A38:D38" location="'13. Pro Forma Tool'!A1" display="13.   Pro Forma tool" xr:uid="{0B907F43-5C25-4251-AEFE-9B886C00C70E}"/>
    <hyperlink ref="A39:D39" location="'14. Sources and Uses'!A1" display="14.   Sources and Uses Chart" xr:uid="{35EF2A5C-62D5-4073-AAFE-92C8C795F596}"/>
  </hyperlinks>
  <pageMargins left="0.7" right="0.7" top="0.75" bottom="0.75" header="0.3" footer="0.3"/>
  <pageSetup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B56E7-EA52-42EC-A4B8-9AC073FBEF28}">
  <sheetPr codeName="Sheet10"/>
  <dimension ref="A1:S173"/>
  <sheetViews>
    <sheetView workbookViewId="0">
      <selection activeCell="B4" sqref="B4"/>
    </sheetView>
  </sheetViews>
  <sheetFormatPr defaultRowHeight="13.8" outlineLevelCol="1" x14ac:dyDescent="0.3"/>
  <cols>
    <col min="1" max="1" width="51.5546875" style="1" customWidth="1"/>
    <col min="2" max="2" width="10.88671875" style="53" customWidth="1"/>
    <col min="3" max="3" width="9.6640625" style="1" customWidth="1"/>
    <col min="4" max="4" width="9.109375" style="1"/>
    <col min="5" max="5" width="24.44140625" style="1" customWidth="1"/>
    <col min="6" max="6" width="9.109375" style="101"/>
    <col min="7" max="7" width="12.6640625" style="1" hidden="1" customWidth="1" outlineLevel="1"/>
    <col min="8" max="8" width="9.109375" style="1" collapsed="1"/>
    <col min="9" max="256" width="9.109375" style="1"/>
    <col min="257" max="257" width="51.5546875" style="1" customWidth="1"/>
    <col min="258" max="258" width="10.88671875" style="1" customWidth="1"/>
    <col min="259" max="259" width="9.6640625" style="1" customWidth="1"/>
    <col min="260" max="260" width="9.109375" style="1"/>
    <col min="261" max="261" width="26.33203125" style="1" customWidth="1"/>
    <col min="262" max="262" width="9.109375" style="1"/>
    <col min="263" max="263" width="0" style="1" hidden="1" customWidth="1"/>
    <col min="264" max="512" width="9.109375" style="1"/>
    <col min="513" max="513" width="51.5546875" style="1" customWidth="1"/>
    <col min="514" max="514" width="10.88671875" style="1" customWidth="1"/>
    <col min="515" max="515" width="9.6640625" style="1" customWidth="1"/>
    <col min="516" max="516" width="9.109375" style="1"/>
    <col min="517" max="517" width="26.33203125" style="1" customWidth="1"/>
    <col min="518" max="518" width="9.109375" style="1"/>
    <col min="519" max="519" width="0" style="1" hidden="1" customWidth="1"/>
    <col min="520" max="768" width="9.109375" style="1"/>
    <col min="769" max="769" width="51.5546875" style="1" customWidth="1"/>
    <col min="770" max="770" width="10.88671875" style="1" customWidth="1"/>
    <col min="771" max="771" width="9.6640625" style="1" customWidth="1"/>
    <col min="772" max="772" width="9.109375" style="1"/>
    <col min="773" max="773" width="26.33203125" style="1" customWidth="1"/>
    <col min="774" max="774" width="9.109375" style="1"/>
    <col min="775" max="775" width="0" style="1" hidden="1" customWidth="1"/>
    <col min="776" max="1024" width="9.109375" style="1"/>
    <col min="1025" max="1025" width="51.5546875" style="1" customWidth="1"/>
    <col min="1026" max="1026" width="10.88671875" style="1" customWidth="1"/>
    <col min="1027" max="1027" width="9.6640625" style="1" customWidth="1"/>
    <col min="1028" max="1028" width="9.109375" style="1"/>
    <col min="1029" max="1029" width="26.33203125" style="1" customWidth="1"/>
    <col min="1030" max="1030" width="9.109375" style="1"/>
    <col min="1031" max="1031" width="0" style="1" hidden="1" customWidth="1"/>
    <col min="1032" max="1280" width="9.109375" style="1"/>
    <col min="1281" max="1281" width="51.5546875" style="1" customWidth="1"/>
    <col min="1282" max="1282" width="10.88671875" style="1" customWidth="1"/>
    <col min="1283" max="1283" width="9.6640625" style="1" customWidth="1"/>
    <col min="1284" max="1284" width="9.109375" style="1"/>
    <col min="1285" max="1285" width="26.33203125" style="1" customWidth="1"/>
    <col min="1286" max="1286" width="9.109375" style="1"/>
    <col min="1287" max="1287" width="0" style="1" hidden="1" customWidth="1"/>
    <col min="1288" max="1536" width="9.109375" style="1"/>
    <col min="1537" max="1537" width="51.5546875" style="1" customWidth="1"/>
    <col min="1538" max="1538" width="10.88671875" style="1" customWidth="1"/>
    <col min="1539" max="1539" width="9.6640625" style="1" customWidth="1"/>
    <col min="1540" max="1540" width="9.109375" style="1"/>
    <col min="1541" max="1541" width="26.33203125" style="1" customWidth="1"/>
    <col min="1542" max="1542" width="9.109375" style="1"/>
    <col min="1543" max="1543" width="0" style="1" hidden="1" customWidth="1"/>
    <col min="1544" max="1792" width="9.109375" style="1"/>
    <col min="1793" max="1793" width="51.5546875" style="1" customWidth="1"/>
    <col min="1794" max="1794" width="10.88671875" style="1" customWidth="1"/>
    <col min="1795" max="1795" width="9.6640625" style="1" customWidth="1"/>
    <col min="1796" max="1796" width="9.109375" style="1"/>
    <col min="1797" max="1797" width="26.33203125" style="1" customWidth="1"/>
    <col min="1798" max="1798" width="9.109375" style="1"/>
    <col min="1799" max="1799" width="0" style="1" hidden="1" customWidth="1"/>
    <col min="1800" max="2048" width="9.109375" style="1"/>
    <col min="2049" max="2049" width="51.5546875" style="1" customWidth="1"/>
    <col min="2050" max="2050" width="10.88671875" style="1" customWidth="1"/>
    <col min="2051" max="2051" width="9.6640625" style="1" customWidth="1"/>
    <col min="2052" max="2052" width="9.109375" style="1"/>
    <col min="2053" max="2053" width="26.33203125" style="1" customWidth="1"/>
    <col min="2054" max="2054" width="9.109375" style="1"/>
    <col min="2055" max="2055" width="0" style="1" hidden="1" customWidth="1"/>
    <col min="2056" max="2304" width="9.109375" style="1"/>
    <col min="2305" max="2305" width="51.5546875" style="1" customWidth="1"/>
    <col min="2306" max="2306" width="10.88671875" style="1" customWidth="1"/>
    <col min="2307" max="2307" width="9.6640625" style="1" customWidth="1"/>
    <col min="2308" max="2308" width="9.109375" style="1"/>
    <col min="2309" max="2309" width="26.33203125" style="1" customWidth="1"/>
    <col min="2310" max="2310" width="9.109375" style="1"/>
    <col min="2311" max="2311" width="0" style="1" hidden="1" customWidth="1"/>
    <col min="2312" max="2560" width="9.109375" style="1"/>
    <col min="2561" max="2561" width="51.5546875" style="1" customWidth="1"/>
    <col min="2562" max="2562" width="10.88671875" style="1" customWidth="1"/>
    <col min="2563" max="2563" width="9.6640625" style="1" customWidth="1"/>
    <col min="2564" max="2564" width="9.109375" style="1"/>
    <col min="2565" max="2565" width="26.33203125" style="1" customWidth="1"/>
    <col min="2566" max="2566" width="9.109375" style="1"/>
    <col min="2567" max="2567" width="0" style="1" hidden="1" customWidth="1"/>
    <col min="2568" max="2816" width="9.109375" style="1"/>
    <col min="2817" max="2817" width="51.5546875" style="1" customWidth="1"/>
    <col min="2818" max="2818" width="10.88671875" style="1" customWidth="1"/>
    <col min="2819" max="2819" width="9.6640625" style="1" customWidth="1"/>
    <col min="2820" max="2820" width="9.109375" style="1"/>
    <col min="2821" max="2821" width="26.33203125" style="1" customWidth="1"/>
    <col min="2822" max="2822" width="9.109375" style="1"/>
    <col min="2823" max="2823" width="0" style="1" hidden="1" customWidth="1"/>
    <col min="2824" max="3072" width="9.109375" style="1"/>
    <col min="3073" max="3073" width="51.5546875" style="1" customWidth="1"/>
    <col min="3074" max="3074" width="10.88671875" style="1" customWidth="1"/>
    <col min="3075" max="3075" width="9.6640625" style="1" customWidth="1"/>
    <col min="3076" max="3076" width="9.109375" style="1"/>
    <col min="3077" max="3077" width="26.33203125" style="1" customWidth="1"/>
    <col min="3078" max="3078" width="9.109375" style="1"/>
    <col min="3079" max="3079" width="0" style="1" hidden="1" customWidth="1"/>
    <col min="3080" max="3328" width="9.109375" style="1"/>
    <col min="3329" max="3329" width="51.5546875" style="1" customWidth="1"/>
    <col min="3330" max="3330" width="10.88671875" style="1" customWidth="1"/>
    <col min="3331" max="3331" width="9.6640625" style="1" customWidth="1"/>
    <col min="3332" max="3332" width="9.109375" style="1"/>
    <col min="3333" max="3333" width="26.33203125" style="1" customWidth="1"/>
    <col min="3334" max="3334" width="9.109375" style="1"/>
    <col min="3335" max="3335" width="0" style="1" hidden="1" customWidth="1"/>
    <col min="3336" max="3584" width="9.109375" style="1"/>
    <col min="3585" max="3585" width="51.5546875" style="1" customWidth="1"/>
    <col min="3586" max="3586" width="10.88671875" style="1" customWidth="1"/>
    <col min="3587" max="3587" width="9.6640625" style="1" customWidth="1"/>
    <col min="3588" max="3588" width="9.109375" style="1"/>
    <col min="3589" max="3589" width="26.33203125" style="1" customWidth="1"/>
    <col min="3590" max="3590" width="9.109375" style="1"/>
    <col min="3591" max="3591" width="0" style="1" hidden="1" customWidth="1"/>
    <col min="3592" max="3840" width="9.109375" style="1"/>
    <col min="3841" max="3841" width="51.5546875" style="1" customWidth="1"/>
    <col min="3842" max="3842" width="10.88671875" style="1" customWidth="1"/>
    <col min="3843" max="3843" width="9.6640625" style="1" customWidth="1"/>
    <col min="3844" max="3844" width="9.109375" style="1"/>
    <col min="3845" max="3845" width="26.33203125" style="1" customWidth="1"/>
    <col min="3846" max="3846" width="9.109375" style="1"/>
    <col min="3847" max="3847" width="0" style="1" hidden="1" customWidth="1"/>
    <col min="3848" max="4096" width="9.109375" style="1"/>
    <col min="4097" max="4097" width="51.5546875" style="1" customWidth="1"/>
    <col min="4098" max="4098" width="10.88671875" style="1" customWidth="1"/>
    <col min="4099" max="4099" width="9.6640625" style="1" customWidth="1"/>
    <col min="4100" max="4100" width="9.109375" style="1"/>
    <col min="4101" max="4101" width="26.33203125" style="1" customWidth="1"/>
    <col min="4102" max="4102" width="9.109375" style="1"/>
    <col min="4103" max="4103" width="0" style="1" hidden="1" customWidth="1"/>
    <col min="4104" max="4352" width="9.109375" style="1"/>
    <col min="4353" max="4353" width="51.5546875" style="1" customWidth="1"/>
    <col min="4354" max="4354" width="10.88671875" style="1" customWidth="1"/>
    <col min="4355" max="4355" width="9.6640625" style="1" customWidth="1"/>
    <col min="4356" max="4356" width="9.109375" style="1"/>
    <col min="4357" max="4357" width="26.33203125" style="1" customWidth="1"/>
    <col min="4358" max="4358" width="9.109375" style="1"/>
    <col min="4359" max="4359" width="0" style="1" hidden="1" customWidth="1"/>
    <col min="4360" max="4608" width="9.109375" style="1"/>
    <col min="4609" max="4609" width="51.5546875" style="1" customWidth="1"/>
    <col min="4610" max="4610" width="10.88671875" style="1" customWidth="1"/>
    <col min="4611" max="4611" width="9.6640625" style="1" customWidth="1"/>
    <col min="4612" max="4612" width="9.109375" style="1"/>
    <col min="4613" max="4613" width="26.33203125" style="1" customWidth="1"/>
    <col min="4614" max="4614" width="9.109375" style="1"/>
    <col min="4615" max="4615" width="0" style="1" hidden="1" customWidth="1"/>
    <col min="4616" max="4864" width="9.109375" style="1"/>
    <col min="4865" max="4865" width="51.5546875" style="1" customWidth="1"/>
    <col min="4866" max="4866" width="10.88671875" style="1" customWidth="1"/>
    <col min="4867" max="4867" width="9.6640625" style="1" customWidth="1"/>
    <col min="4868" max="4868" width="9.109375" style="1"/>
    <col min="4869" max="4869" width="26.33203125" style="1" customWidth="1"/>
    <col min="4870" max="4870" width="9.109375" style="1"/>
    <col min="4871" max="4871" width="0" style="1" hidden="1" customWidth="1"/>
    <col min="4872" max="5120" width="9.109375" style="1"/>
    <col min="5121" max="5121" width="51.5546875" style="1" customWidth="1"/>
    <col min="5122" max="5122" width="10.88671875" style="1" customWidth="1"/>
    <col min="5123" max="5123" width="9.6640625" style="1" customWidth="1"/>
    <col min="5124" max="5124" width="9.109375" style="1"/>
    <col min="5125" max="5125" width="26.33203125" style="1" customWidth="1"/>
    <col min="5126" max="5126" width="9.109375" style="1"/>
    <col min="5127" max="5127" width="0" style="1" hidden="1" customWidth="1"/>
    <col min="5128" max="5376" width="9.109375" style="1"/>
    <col min="5377" max="5377" width="51.5546875" style="1" customWidth="1"/>
    <col min="5378" max="5378" width="10.88671875" style="1" customWidth="1"/>
    <col min="5379" max="5379" width="9.6640625" style="1" customWidth="1"/>
    <col min="5380" max="5380" width="9.109375" style="1"/>
    <col min="5381" max="5381" width="26.33203125" style="1" customWidth="1"/>
    <col min="5382" max="5382" width="9.109375" style="1"/>
    <col min="5383" max="5383" width="0" style="1" hidden="1" customWidth="1"/>
    <col min="5384" max="5632" width="9.109375" style="1"/>
    <col min="5633" max="5633" width="51.5546875" style="1" customWidth="1"/>
    <col min="5634" max="5634" width="10.88671875" style="1" customWidth="1"/>
    <col min="5635" max="5635" width="9.6640625" style="1" customWidth="1"/>
    <col min="5636" max="5636" width="9.109375" style="1"/>
    <col min="5637" max="5637" width="26.33203125" style="1" customWidth="1"/>
    <col min="5638" max="5638" width="9.109375" style="1"/>
    <col min="5639" max="5639" width="0" style="1" hidden="1" customWidth="1"/>
    <col min="5640" max="5888" width="9.109375" style="1"/>
    <col min="5889" max="5889" width="51.5546875" style="1" customWidth="1"/>
    <col min="5890" max="5890" width="10.88671875" style="1" customWidth="1"/>
    <col min="5891" max="5891" width="9.6640625" style="1" customWidth="1"/>
    <col min="5892" max="5892" width="9.109375" style="1"/>
    <col min="5893" max="5893" width="26.33203125" style="1" customWidth="1"/>
    <col min="5894" max="5894" width="9.109375" style="1"/>
    <col min="5895" max="5895" width="0" style="1" hidden="1" customWidth="1"/>
    <col min="5896" max="6144" width="9.109375" style="1"/>
    <col min="6145" max="6145" width="51.5546875" style="1" customWidth="1"/>
    <col min="6146" max="6146" width="10.88671875" style="1" customWidth="1"/>
    <col min="6147" max="6147" width="9.6640625" style="1" customWidth="1"/>
    <col min="6148" max="6148" width="9.109375" style="1"/>
    <col min="6149" max="6149" width="26.33203125" style="1" customWidth="1"/>
    <col min="6150" max="6150" width="9.109375" style="1"/>
    <col min="6151" max="6151" width="0" style="1" hidden="1" customWidth="1"/>
    <col min="6152" max="6400" width="9.109375" style="1"/>
    <col min="6401" max="6401" width="51.5546875" style="1" customWidth="1"/>
    <col min="6402" max="6402" width="10.88671875" style="1" customWidth="1"/>
    <col min="6403" max="6403" width="9.6640625" style="1" customWidth="1"/>
    <col min="6404" max="6404" width="9.109375" style="1"/>
    <col min="6405" max="6405" width="26.33203125" style="1" customWidth="1"/>
    <col min="6406" max="6406" width="9.109375" style="1"/>
    <col min="6407" max="6407" width="0" style="1" hidden="1" customWidth="1"/>
    <col min="6408" max="6656" width="9.109375" style="1"/>
    <col min="6657" max="6657" width="51.5546875" style="1" customWidth="1"/>
    <col min="6658" max="6658" width="10.88671875" style="1" customWidth="1"/>
    <col min="6659" max="6659" width="9.6640625" style="1" customWidth="1"/>
    <col min="6660" max="6660" width="9.109375" style="1"/>
    <col min="6661" max="6661" width="26.33203125" style="1" customWidth="1"/>
    <col min="6662" max="6662" width="9.109375" style="1"/>
    <col min="6663" max="6663" width="0" style="1" hidden="1" customWidth="1"/>
    <col min="6664" max="6912" width="9.109375" style="1"/>
    <col min="6913" max="6913" width="51.5546875" style="1" customWidth="1"/>
    <col min="6914" max="6914" width="10.88671875" style="1" customWidth="1"/>
    <col min="6915" max="6915" width="9.6640625" style="1" customWidth="1"/>
    <col min="6916" max="6916" width="9.109375" style="1"/>
    <col min="6917" max="6917" width="26.33203125" style="1" customWidth="1"/>
    <col min="6918" max="6918" width="9.109375" style="1"/>
    <col min="6919" max="6919" width="0" style="1" hidden="1" customWidth="1"/>
    <col min="6920" max="7168" width="9.109375" style="1"/>
    <col min="7169" max="7169" width="51.5546875" style="1" customWidth="1"/>
    <col min="7170" max="7170" width="10.88671875" style="1" customWidth="1"/>
    <col min="7171" max="7171" width="9.6640625" style="1" customWidth="1"/>
    <col min="7172" max="7172" width="9.109375" style="1"/>
    <col min="7173" max="7173" width="26.33203125" style="1" customWidth="1"/>
    <col min="7174" max="7174" width="9.109375" style="1"/>
    <col min="7175" max="7175" width="0" style="1" hidden="1" customWidth="1"/>
    <col min="7176" max="7424" width="9.109375" style="1"/>
    <col min="7425" max="7425" width="51.5546875" style="1" customWidth="1"/>
    <col min="7426" max="7426" width="10.88671875" style="1" customWidth="1"/>
    <col min="7427" max="7427" width="9.6640625" style="1" customWidth="1"/>
    <col min="7428" max="7428" width="9.109375" style="1"/>
    <col min="7429" max="7429" width="26.33203125" style="1" customWidth="1"/>
    <col min="7430" max="7430" width="9.109375" style="1"/>
    <col min="7431" max="7431" width="0" style="1" hidden="1" customWidth="1"/>
    <col min="7432" max="7680" width="9.109375" style="1"/>
    <col min="7681" max="7681" width="51.5546875" style="1" customWidth="1"/>
    <col min="7682" max="7682" width="10.88671875" style="1" customWidth="1"/>
    <col min="7683" max="7683" width="9.6640625" style="1" customWidth="1"/>
    <col min="7684" max="7684" width="9.109375" style="1"/>
    <col min="7685" max="7685" width="26.33203125" style="1" customWidth="1"/>
    <col min="7686" max="7686" width="9.109375" style="1"/>
    <col min="7687" max="7687" width="0" style="1" hidden="1" customWidth="1"/>
    <col min="7688" max="7936" width="9.109375" style="1"/>
    <col min="7937" max="7937" width="51.5546875" style="1" customWidth="1"/>
    <col min="7938" max="7938" width="10.88671875" style="1" customWidth="1"/>
    <col min="7939" max="7939" width="9.6640625" style="1" customWidth="1"/>
    <col min="7940" max="7940" width="9.109375" style="1"/>
    <col min="7941" max="7941" width="26.33203125" style="1" customWidth="1"/>
    <col min="7942" max="7942" width="9.109375" style="1"/>
    <col min="7943" max="7943" width="0" style="1" hidden="1" customWidth="1"/>
    <col min="7944" max="8192" width="9.109375" style="1"/>
    <col min="8193" max="8193" width="51.5546875" style="1" customWidth="1"/>
    <col min="8194" max="8194" width="10.88671875" style="1" customWidth="1"/>
    <col min="8195" max="8195" width="9.6640625" style="1" customWidth="1"/>
    <col min="8196" max="8196" width="9.109375" style="1"/>
    <col min="8197" max="8197" width="26.33203125" style="1" customWidth="1"/>
    <col min="8198" max="8198" width="9.109375" style="1"/>
    <col min="8199" max="8199" width="0" style="1" hidden="1" customWidth="1"/>
    <col min="8200" max="8448" width="9.109375" style="1"/>
    <col min="8449" max="8449" width="51.5546875" style="1" customWidth="1"/>
    <col min="8450" max="8450" width="10.88671875" style="1" customWidth="1"/>
    <col min="8451" max="8451" width="9.6640625" style="1" customWidth="1"/>
    <col min="8452" max="8452" width="9.109375" style="1"/>
    <col min="8453" max="8453" width="26.33203125" style="1" customWidth="1"/>
    <col min="8454" max="8454" width="9.109375" style="1"/>
    <col min="8455" max="8455" width="0" style="1" hidden="1" customWidth="1"/>
    <col min="8456" max="8704" width="9.109375" style="1"/>
    <col min="8705" max="8705" width="51.5546875" style="1" customWidth="1"/>
    <col min="8706" max="8706" width="10.88671875" style="1" customWidth="1"/>
    <col min="8707" max="8707" width="9.6640625" style="1" customWidth="1"/>
    <col min="8708" max="8708" width="9.109375" style="1"/>
    <col min="8709" max="8709" width="26.33203125" style="1" customWidth="1"/>
    <col min="8710" max="8710" width="9.109375" style="1"/>
    <col min="8711" max="8711" width="0" style="1" hidden="1" customWidth="1"/>
    <col min="8712" max="8960" width="9.109375" style="1"/>
    <col min="8961" max="8961" width="51.5546875" style="1" customWidth="1"/>
    <col min="8962" max="8962" width="10.88671875" style="1" customWidth="1"/>
    <col min="8963" max="8963" width="9.6640625" style="1" customWidth="1"/>
    <col min="8964" max="8964" width="9.109375" style="1"/>
    <col min="8965" max="8965" width="26.33203125" style="1" customWidth="1"/>
    <col min="8966" max="8966" width="9.109375" style="1"/>
    <col min="8967" max="8967" width="0" style="1" hidden="1" customWidth="1"/>
    <col min="8968" max="9216" width="9.109375" style="1"/>
    <col min="9217" max="9217" width="51.5546875" style="1" customWidth="1"/>
    <col min="9218" max="9218" width="10.88671875" style="1" customWidth="1"/>
    <col min="9219" max="9219" width="9.6640625" style="1" customWidth="1"/>
    <col min="9220" max="9220" width="9.109375" style="1"/>
    <col min="9221" max="9221" width="26.33203125" style="1" customWidth="1"/>
    <col min="9222" max="9222" width="9.109375" style="1"/>
    <col min="9223" max="9223" width="0" style="1" hidden="1" customWidth="1"/>
    <col min="9224" max="9472" width="9.109375" style="1"/>
    <col min="9473" max="9473" width="51.5546875" style="1" customWidth="1"/>
    <col min="9474" max="9474" width="10.88671875" style="1" customWidth="1"/>
    <col min="9475" max="9475" width="9.6640625" style="1" customWidth="1"/>
    <col min="9476" max="9476" width="9.109375" style="1"/>
    <col min="9477" max="9477" width="26.33203125" style="1" customWidth="1"/>
    <col min="9478" max="9478" width="9.109375" style="1"/>
    <col min="9479" max="9479" width="0" style="1" hidden="1" customWidth="1"/>
    <col min="9480" max="9728" width="9.109375" style="1"/>
    <col min="9729" max="9729" width="51.5546875" style="1" customWidth="1"/>
    <col min="9730" max="9730" width="10.88671875" style="1" customWidth="1"/>
    <col min="9731" max="9731" width="9.6640625" style="1" customWidth="1"/>
    <col min="9732" max="9732" width="9.109375" style="1"/>
    <col min="9733" max="9733" width="26.33203125" style="1" customWidth="1"/>
    <col min="9734" max="9734" width="9.109375" style="1"/>
    <col min="9735" max="9735" width="0" style="1" hidden="1" customWidth="1"/>
    <col min="9736" max="9984" width="9.109375" style="1"/>
    <col min="9985" max="9985" width="51.5546875" style="1" customWidth="1"/>
    <col min="9986" max="9986" width="10.88671875" style="1" customWidth="1"/>
    <col min="9987" max="9987" width="9.6640625" style="1" customWidth="1"/>
    <col min="9988" max="9988" width="9.109375" style="1"/>
    <col min="9989" max="9989" width="26.33203125" style="1" customWidth="1"/>
    <col min="9990" max="9990" width="9.109375" style="1"/>
    <col min="9991" max="9991" width="0" style="1" hidden="1" customWidth="1"/>
    <col min="9992" max="10240" width="9.109375" style="1"/>
    <col min="10241" max="10241" width="51.5546875" style="1" customWidth="1"/>
    <col min="10242" max="10242" width="10.88671875" style="1" customWidth="1"/>
    <col min="10243" max="10243" width="9.6640625" style="1" customWidth="1"/>
    <col min="10244" max="10244" width="9.109375" style="1"/>
    <col min="10245" max="10245" width="26.33203125" style="1" customWidth="1"/>
    <col min="10246" max="10246" width="9.109375" style="1"/>
    <col min="10247" max="10247" width="0" style="1" hidden="1" customWidth="1"/>
    <col min="10248" max="10496" width="9.109375" style="1"/>
    <col min="10497" max="10497" width="51.5546875" style="1" customWidth="1"/>
    <col min="10498" max="10498" width="10.88671875" style="1" customWidth="1"/>
    <col min="10499" max="10499" width="9.6640625" style="1" customWidth="1"/>
    <col min="10500" max="10500" width="9.109375" style="1"/>
    <col min="10501" max="10501" width="26.33203125" style="1" customWidth="1"/>
    <col min="10502" max="10502" width="9.109375" style="1"/>
    <col min="10503" max="10503" width="0" style="1" hidden="1" customWidth="1"/>
    <col min="10504" max="10752" width="9.109375" style="1"/>
    <col min="10753" max="10753" width="51.5546875" style="1" customWidth="1"/>
    <col min="10754" max="10754" width="10.88671875" style="1" customWidth="1"/>
    <col min="10755" max="10755" width="9.6640625" style="1" customWidth="1"/>
    <col min="10756" max="10756" width="9.109375" style="1"/>
    <col min="10757" max="10757" width="26.33203125" style="1" customWidth="1"/>
    <col min="10758" max="10758" width="9.109375" style="1"/>
    <col min="10759" max="10759" width="0" style="1" hidden="1" customWidth="1"/>
    <col min="10760" max="11008" width="9.109375" style="1"/>
    <col min="11009" max="11009" width="51.5546875" style="1" customWidth="1"/>
    <col min="11010" max="11010" width="10.88671875" style="1" customWidth="1"/>
    <col min="11011" max="11011" width="9.6640625" style="1" customWidth="1"/>
    <col min="11012" max="11012" width="9.109375" style="1"/>
    <col min="11013" max="11013" width="26.33203125" style="1" customWidth="1"/>
    <col min="11014" max="11014" width="9.109375" style="1"/>
    <col min="11015" max="11015" width="0" style="1" hidden="1" customWidth="1"/>
    <col min="11016" max="11264" width="9.109375" style="1"/>
    <col min="11265" max="11265" width="51.5546875" style="1" customWidth="1"/>
    <col min="11266" max="11266" width="10.88671875" style="1" customWidth="1"/>
    <col min="11267" max="11267" width="9.6640625" style="1" customWidth="1"/>
    <col min="11268" max="11268" width="9.109375" style="1"/>
    <col min="11269" max="11269" width="26.33203125" style="1" customWidth="1"/>
    <col min="11270" max="11270" width="9.109375" style="1"/>
    <col min="11271" max="11271" width="0" style="1" hidden="1" customWidth="1"/>
    <col min="11272" max="11520" width="9.109375" style="1"/>
    <col min="11521" max="11521" width="51.5546875" style="1" customWidth="1"/>
    <col min="11522" max="11522" width="10.88671875" style="1" customWidth="1"/>
    <col min="11523" max="11523" width="9.6640625" style="1" customWidth="1"/>
    <col min="11524" max="11524" width="9.109375" style="1"/>
    <col min="11525" max="11525" width="26.33203125" style="1" customWidth="1"/>
    <col min="11526" max="11526" width="9.109375" style="1"/>
    <col min="11527" max="11527" width="0" style="1" hidden="1" customWidth="1"/>
    <col min="11528" max="11776" width="9.109375" style="1"/>
    <col min="11777" max="11777" width="51.5546875" style="1" customWidth="1"/>
    <col min="11778" max="11778" width="10.88671875" style="1" customWidth="1"/>
    <col min="11779" max="11779" width="9.6640625" style="1" customWidth="1"/>
    <col min="11780" max="11780" width="9.109375" style="1"/>
    <col min="11781" max="11781" width="26.33203125" style="1" customWidth="1"/>
    <col min="11782" max="11782" width="9.109375" style="1"/>
    <col min="11783" max="11783" width="0" style="1" hidden="1" customWidth="1"/>
    <col min="11784" max="12032" width="9.109375" style="1"/>
    <col min="12033" max="12033" width="51.5546875" style="1" customWidth="1"/>
    <col min="12034" max="12034" width="10.88671875" style="1" customWidth="1"/>
    <col min="12035" max="12035" width="9.6640625" style="1" customWidth="1"/>
    <col min="12036" max="12036" width="9.109375" style="1"/>
    <col min="12037" max="12037" width="26.33203125" style="1" customWidth="1"/>
    <col min="12038" max="12038" width="9.109375" style="1"/>
    <col min="12039" max="12039" width="0" style="1" hidden="1" customWidth="1"/>
    <col min="12040" max="12288" width="9.109375" style="1"/>
    <col min="12289" max="12289" width="51.5546875" style="1" customWidth="1"/>
    <col min="12290" max="12290" width="10.88671875" style="1" customWidth="1"/>
    <col min="12291" max="12291" width="9.6640625" style="1" customWidth="1"/>
    <col min="12292" max="12292" width="9.109375" style="1"/>
    <col min="12293" max="12293" width="26.33203125" style="1" customWidth="1"/>
    <col min="12294" max="12294" width="9.109375" style="1"/>
    <col min="12295" max="12295" width="0" style="1" hidden="1" customWidth="1"/>
    <col min="12296" max="12544" width="9.109375" style="1"/>
    <col min="12545" max="12545" width="51.5546875" style="1" customWidth="1"/>
    <col min="12546" max="12546" width="10.88671875" style="1" customWidth="1"/>
    <col min="12547" max="12547" width="9.6640625" style="1" customWidth="1"/>
    <col min="12548" max="12548" width="9.109375" style="1"/>
    <col min="12549" max="12549" width="26.33203125" style="1" customWidth="1"/>
    <col min="12550" max="12550" width="9.109375" style="1"/>
    <col min="12551" max="12551" width="0" style="1" hidden="1" customWidth="1"/>
    <col min="12552" max="12800" width="9.109375" style="1"/>
    <col min="12801" max="12801" width="51.5546875" style="1" customWidth="1"/>
    <col min="12802" max="12802" width="10.88671875" style="1" customWidth="1"/>
    <col min="12803" max="12803" width="9.6640625" style="1" customWidth="1"/>
    <col min="12804" max="12804" width="9.109375" style="1"/>
    <col min="12805" max="12805" width="26.33203125" style="1" customWidth="1"/>
    <col min="12806" max="12806" width="9.109375" style="1"/>
    <col min="12807" max="12807" width="0" style="1" hidden="1" customWidth="1"/>
    <col min="12808" max="13056" width="9.109375" style="1"/>
    <col min="13057" max="13057" width="51.5546875" style="1" customWidth="1"/>
    <col min="13058" max="13058" width="10.88671875" style="1" customWidth="1"/>
    <col min="13059" max="13059" width="9.6640625" style="1" customWidth="1"/>
    <col min="13060" max="13060" width="9.109375" style="1"/>
    <col min="13061" max="13061" width="26.33203125" style="1" customWidth="1"/>
    <col min="13062" max="13062" width="9.109375" style="1"/>
    <col min="13063" max="13063" width="0" style="1" hidden="1" customWidth="1"/>
    <col min="13064" max="13312" width="9.109375" style="1"/>
    <col min="13313" max="13313" width="51.5546875" style="1" customWidth="1"/>
    <col min="13314" max="13314" width="10.88671875" style="1" customWidth="1"/>
    <col min="13315" max="13315" width="9.6640625" style="1" customWidth="1"/>
    <col min="13316" max="13316" width="9.109375" style="1"/>
    <col min="13317" max="13317" width="26.33203125" style="1" customWidth="1"/>
    <col min="13318" max="13318" width="9.109375" style="1"/>
    <col min="13319" max="13319" width="0" style="1" hidden="1" customWidth="1"/>
    <col min="13320" max="13568" width="9.109375" style="1"/>
    <col min="13569" max="13569" width="51.5546875" style="1" customWidth="1"/>
    <col min="13570" max="13570" width="10.88671875" style="1" customWidth="1"/>
    <col min="13571" max="13571" width="9.6640625" style="1" customWidth="1"/>
    <col min="13572" max="13572" width="9.109375" style="1"/>
    <col min="13573" max="13573" width="26.33203125" style="1" customWidth="1"/>
    <col min="13574" max="13574" width="9.109375" style="1"/>
    <col min="13575" max="13575" width="0" style="1" hidden="1" customWidth="1"/>
    <col min="13576" max="13824" width="9.109375" style="1"/>
    <col min="13825" max="13825" width="51.5546875" style="1" customWidth="1"/>
    <col min="13826" max="13826" width="10.88671875" style="1" customWidth="1"/>
    <col min="13827" max="13827" width="9.6640625" style="1" customWidth="1"/>
    <col min="13828" max="13828" width="9.109375" style="1"/>
    <col min="13829" max="13829" width="26.33203125" style="1" customWidth="1"/>
    <col min="13830" max="13830" width="9.109375" style="1"/>
    <col min="13831" max="13831" width="0" style="1" hidden="1" customWidth="1"/>
    <col min="13832" max="14080" width="9.109375" style="1"/>
    <col min="14081" max="14081" width="51.5546875" style="1" customWidth="1"/>
    <col min="14082" max="14082" width="10.88671875" style="1" customWidth="1"/>
    <col min="14083" max="14083" width="9.6640625" style="1" customWidth="1"/>
    <col min="14084" max="14084" width="9.109375" style="1"/>
    <col min="14085" max="14085" width="26.33203125" style="1" customWidth="1"/>
    <col min="14086" max="14086" width="9.109375" style="1"/>
    <col min="14087" max="14087" width="0" style="1" hidden="1" customWidth="1"/>
    <col min="14088" max="14336" width="9.109375" style="1"/>
    <col min="14337" max="14337" width="51.5546875" style="1" customWidth="1"/>
    <col min="14338" max="14338" width="10.88671875" style="1" customWidth="1"/>
    <col min="14339" max="14339" width="9.6640625" style="1" customWidth="1"/>
    <col min="14340" max="14340" width="9.109375" style="1"/>
    <col min="14341" max="14341" width="26.33203125" style="1" customWidth="1"/>
    <col min="14342" max="14342" width="9.109375" style="1"/>
    <col min="14343" max="14343" width="0" style="1" hidden="1" customWidth="1"/>
    <col min="14344" max="14592" width="9.109375" style="1"/>
    <col min="14593" max="14593" width="51.5546875" style="1" customWidth="1"/>
    <col min="14594" max="14594" width="10.88671875" style="1" customWidth="1"/>
    <col min="14595" max="14595" width="9.6640625" style="1" customWidth="1"/>
    <col min="14596" max="14596" width="9.109375" style="1"/>
    <col min="14597" max="14597" width="26.33203125" style="1" customWidth="1"/>
    <col min="14598" max="14598" width="9.109375" style="1"/>
    <col min="14599" max="14599" width="0" style="1" hidden="1" customWidth="1"/>
    <col min="14600" max="14848" width="9.109375" style="1"/>
    <col min="14849" max="14849" width="51.5546875" style="1" customWidth="1"/>
    <col min="14850" max="14850" width="10.88671875" style="1" customWidth="1"/>
    <col min="14851" max="14851" width="9.6640625" style="1" customWidth="1"/>
    <col min="14852" max="14852" width="9.109375" style="1"/>
    <col min="14853" max="14853" width="26.33203125" style="1" customWidth="1"/>
    <col min="14854" max="14854" width="9.109375" style="1"/>
    <col min="14855" max="14855" width="0" style="1" hidden="1" customWidth="1"/>
    <col min="14856" max="15104" width="9.109375" style="1"/>
    <col min="15105" max="15105" width="51.5546875" style="1" customWidth="1"/>
    <col min="15106" max="15106" width="10.88671875" style="1" customWidth="1"/>
    <col min="15107" max="15107" width="9.6640625" style="1" customWidth="1"/>
    <col min="15108" max="15108" width="9.109375" style="1"/>
    <col min="15109" max="15109" width="26.33203125" style="1" customWidth="1"/>
    <col min="15110" max="15110" width="9.109375" style="1"/>
    <col min="15111" max="15111" width="0" style="1" hidden="1" customWidth="1"/>
    <col min="15112" max="15360" width="9.109375" style="1"/>
    <col min="15361" max="15361" width="51.5546875" style="1" customWidth="1"/>
    <col min="15362" max="15362" width="10.88671875" style="1" customWidth="1"/>
    <col min="15363" max="15363" width="9.6640625" style="1" customWidth="1"/>
    <col min="15364" max="15364" width="9.109375" style="1"/>
    <col min="15365" max="15365" width="26.33203125" style="1" customWidth="1"/>
    <col min="15366" max="15366" width="9.109375" style="1"/>
    <col min="15367" max="15367" width="0" style="1" hidden="1" customWidth="1"/>
    <col min="15368" max="15616" width="9.109375" style="1"/>
    <col min="15617" max="15617" width="51.5546875" style="1" customWidth="1"/>
    <col min="15618" max="15618" width="10.88671875" style="1" customWidth="1"/>
    <col min="15619" max="15619" width="9.6640625" style="1" customWidth="1"/>
    <col min="15620" max="15620" width="9.109375" style="1"/>
    <col min="15621" max="15621" width="26.33203125" style="1" customWidth="1"/>
    <col min="15622" max="15622" width="9.109375" style="1"/>
    <col min="15623" max="15623" width="0" style="1" hidden="1" customWidth="1"/>
    <col min="15624" max="15872" width="9.109375" style="1"/>
    <col min="15873" max="15873" width="51.5546875" style="1" customWidth="1"/>
    <col min="15874" max="15874" width="10.88671875" style="1" customWidth="1"/>
    <col min="15875" max="15875" width="9.6640625" style="1" customWidth="1"/>
    <col min="15876" max="15876" width="9.109375" style="1"/>
    <col min="15877" max="15877" width="26.33203125" style="1" customWidth="1"/>
    <col min="15878" max="15878" width="9.109375" style="1"/>
    <col min="15879" max="15879" width="0" style="1" hidden="1" customWidth="1"/>
    <col min="15880" max="16128" width="9.109375" style="1"/>
    <col min="16129" max="16129" width="51.5546875" style="1" customWidth="1"/>
    <col min="16130" max="16130" width="10.88671875" style="1" customWidth="1"/>
    <col min="16131" max="16131" width="9.6640625" style="1" customWidth="1"/>
    <col min="16132" max="16132" width="9.109375" style="1"/>
    <col min="16133" max="16133" width="26.33203125" style="1" customWidth="1"/>
    <col min="16134" max="16134" width="9.109375" style="1"/>
    <col min="16135" max="16135" width="0" style="1" hidden="1" customWidth="1"/>
    <col min="16136" max="16384" width="9.109375" style="1"/>
  </cols>
  <sheetData>
    <row r="1" spans="1:19" ht="14.4" customHeight="1" x14ac:dyDescent="0.3">
      <c r="A1" s="367" t="s">
        <v>654</v>
      </c>
      <c r="B1" s="368"/>
      <c r="C1" s="368"/>
      <c r="D1" s="368"/>
      <c r="E1" s="369"/>
      <c r="F1" s="92"/>
      <c r="G1" s="92"/>
      <c r="H1" s="92"/>
      <c r="I1" s="92"/>
      <c r="J1" s="92"/>
      <c r="K1" s="92"/>
      <c r="L1" s="92"/>
      <c r="M1" s="92"/>
      <c r="N1" s="92"/>
      <c r="O1" s="92"/>
      <c r="P1" s="92"/>
      <c r="Q1" s="92"/>
      <c r="R1" s="92"/>
      <c r="S1" s="92"/>
    </row>
    <row r="2" spans="1:19" ht="14.4" x14ac:dyDescent="0.3">
      <c r="A2" s="312" t="str">
        <f>IF('1. Stakeholders'!B4="","",'1. Stakeholders'!B4)</f>
        <v/>
      </c>
      <c r="B2" s="313"/>
      <c r="C2" s="313"/>
      <c r="D2" s="317"/>
      <c r="E2" s="313"/>
      <c r="F2" s="92"/>
      <c r="G2" s="92"/>
      <c r="H2" s="92"/>
      <c r="I2" s="92"/>
      <c r="J2" s="92"/>
      <c r="K2" s="92"/>
      <c r="L2" s="92"/>
      <c r="M2" s="92"/>
      <c r="N2" s="92"/>
      <c r="O2" s="92"/>
      <c r="P2" s="92"/>
      <c r="Q2" s="92"/>
      <c r="R2" s="92"/>
      <c r="S2" s="92"/>
    </row>
    <row r="3" spans="1:19" x14ac:dyDescent="0.3">
      <c r="A3" s="56" t="s">
        <v>253</v>
      </c>
      <c r="B3" s="93"/>
      <c r="C3" s="94"/>
      <c r="G3" s="102" t="s">
        <v>5</v>
      </c>
      <c r="I3" s="14"/>
    </row>
    <row r="4" spans="1:19" x14ac:dyDescent="0.3">
      <c r="A4" s="65" t="s">
        <v>254</v>
      </c>
      <c r="B4" s="84"/>
      <c r="C4" s="1" t="s">
        <v>255</v>
      </c>
      <c r="G4" s="26" t="s">
        <v>9</v>
      </c>
    </row>
    <row r="5" spans="1:19" x14ac:dyDescent="0.3">
      <c r="A5" s="65" t="s">
        <v>256</v>
      </c>
      <c r="B5" s="84"/>
      <c r="C5" s="1" t="s">
        <v>255</v>
      </c>
      <c r="G5" s="26" t="s">
        <v>257</v>
      </c>
    </row>
    <row r="6" spans="1:19" x14ac:dyDescent="0.3">
      <c r="A6" s="65" t="s">
        <v>258</v>
      </c>
      <c r="B6" s="84"/>
      <c r="C6" s="1" t="s">
        <v>255</v>
      </c>
      <c r="G6" s="26"/>
    </row>
    <row r="7" spans="1:19" x14ac:dyDescent="0.3">
      <c r="A7" s="65" t="s">
        <v>259</v>
      </c>
      <c r="B7" s="31"/>
      <c r="G7" s="26" t="s">
        <v>260</v>
      </c>
    </row>
    <row r="8" spans="1:19" x14ac:dyDescent="0.3">
      <c r="B8" s="1"/>
      <c r="G8" s="33" t="s">
        <v>261</v>
      </c>
    </row>
    <row r="9" spans="1:19" ht="15.6" x14ac:dyDescent="0.3">
      <c r="A9" s="104" t="s">
        <v>262</v>
      </c>
      <c r="B9" s="96"/>
      <c r="C9" s="97"/>
      <c r="D9" s="105" t="s">
        <v>263</v>
      </c>
      <c r="E9" s="106">
        <f>IF(SUM('6. Environmental'!$H$3+'5. Land Use Characteristics'!$H$4+'7. Community'!$I$3+'8. Demographics'!$H$4)&gt;=399,"Use May Not be Viable",(SUM('6. Environmental'!$H$3+'5. Land Use Characteristics'!$H$4+'7. Community'!$I$3+'8. Demographics'!$H$4)+C29))</f>
        <v>0</v>
      </c>
      <c r="F9" s="1" t="str">
        <f>IF(E9="Fatal Flaw: Unviable Use",LEFT(A9, LEN(A9)-7),"")</f>
        <v/>
      </c>
    </row>
    <row r="10" spans="1:19" ht="14.4" x14ac:dyDescent="0.3">
      <c r="A10" t="str">
        <f>IF(E9="Use May Not be Viable","Because the "&amp;A9&amp;" is an unviable use for this site, the following questions are optional.","")</f>
        <v/>
      </c>
      <c r="B10" s="107"/>
      <c r="C10"/>
      <c r="D10"/>
      <c r="E10"/>
    </row>
    <row r="11" spans="1:19" x14ac:dyDescent="0.3">
      <c r="A11" s="65" t="s">
        <v>264</v>
      </c>
      <c r="B11" s="318"/>
    </row>
    <row r="12" spans="1:19" x14ac:dyDescent="0.3">
      <c r="A12" s="65" t="s">
        <v>265</v>
      </c>
      <c r="B12" s="318"/>
    </row>
    <row r="13" spans="1:19" x14ac:dyDescent="0.3">
      <c r="A13" s="65"/>
      <c r="B13" s="10"/>
    </row>
    <row r="14" spans="1:19" x14ac:dyDescent="0.3">
      <c r="A14" s="65" t="s">
        <v>266</v>
      </c>
      <c r="B14" s="98"/>
    </row>
    <row r="15" spans="1:19" x14ac:dyDescent="0.3">
      <c r="A15" s="65" t="s">
        <v>267</v>
      </c>
      <c r="B15" s="98"/>
    </row>
    <row r="16" spans="1:19" x14ac:dyDescent="0.3">
      <c r="A16" s="65"/>
      <c r="B16" s="10"/>
    </row>
    <row r="17" spans="1:6" x14ac:dyDescent="0.3">
      <c r="A17" s="65" t="s">
        <v>268</v>
      </c>
      <c r="B17" s="31"/>
    </row>
    <row r="18" spans="1:6" x14ac:dyDescent="0.3">
      <c r="A18" s="65" t="s">
        <v>269</v>
      </c>
      <c r="B18" s="98"/>
    </row>
    <row r="19" spans="1:6" x14ac:dyDescent="0.3">
      <c r="A19" s="65" t="s">
        <v>270</v>
      </c>
      <c r="B19" s="31"/>
    </row>
    <row r="20" spans="1:6" x14ac:dyDescent="0.3">
      <c r="A20" s="65"/>
      <c r="B20" s="10"/>
    </row>
    <row r="21" spans="1:6" x14ac:dyDescent="0.3">
      <c r="A21" s="65" t="s">
        <v>271</v>
      </c>
      <c r="B21" s="84"/>
      <c r="C21" s="1" t="s">
        <v>272</v>
      </c>
    </row>
    <row r="22" spans="1:6" x14ac:dyDescent="0.3">
      <c r="A22" s="65" t="s">
        <v>273</v>
      </c>
      <c r="B22" s="318"/>
    </row>
    <row r="23" spans="1:6" x14ac:dyDescent="0.3">
      <c r="A23" s="65"/>
      <c r="B23" s="108"/>
    </row>
    <row r="24" spans="1:6" x14ac:dyDescent="0.3">
      <c r="A24" s="65" t="s">
        <v>274</v>
      </c>
      <c r="B24" s="31"/>
    </row>
    <row r="25" spans="1:6" x14ac:dyDescent="0.3">
      <c r="A25" s="65" t="s">
        <v>275</v>
      </c>
      <c r="B25" s="31"/>
    </row>
    <row r="26" spans="1:6" x14ac:dyDescent="0.3">
      <c r="A26" s="65" t="s">
        <v>276</v>
      </c>
      <c r="B26" s="318"/>
    </row>
    <row r="27" spans="1:6" x14ac:dyDescent="0.3">
      <c r="A27" s="65" t="s">
        <v>277</v>
      </c>
      <c r="B27" s="318"/>
    </row>
    <row r="28" spans="1:6" x14ac:dyDescent="0.3">
      <c r="A28" s="65"/>
      <c r="B28" s="1"/>
    </row>
    <row r="29" spans="1:6" ht="27.6" x14ac:dyDescent="0.3">
      <c r="A29" s="109" t="s">
        <v>278</v>
      </c>
      <c r="B29" s="110"/>
      <c r="C29" s="1">
        <f>IF(B29="Yes",2,IF(B29="No",-1,0))</f>
        <v>0</v>
      </c>
    </row>
    <row r="30" spans="1:6" x14ac:dyDescent="0.3">
      <c r="B30" s="1"/>
    </row>
    <row r="31" spans="1:6" s="113" customFormat="1" ht="15.6" x14ac:dyDescent="0.3">
      <c r="A31" s="104" t="s">
        <v>279</v>
      </c>
      <c r="B31" s="111"/>
      <c r="C31" s="112"/>
      <c r="D31" s="105" t="s">
        <v>263</v>
      </c>
      <c r="E31" s="106">
        <f>IF(SUM('6. Environmental'!$I$3+'5. Land Use Characteristics'!$I$4+'7. Community'!$J$3+'8. Demographics'!$I$4)&gt;=399,"Use May Not be Viable",SUM('6. Environmental'!$I$3+'5. Land Use Characteristics'!$I$4+'7. Community'!$J$3+'8. Demographics'!$I$4)+C41)</f>
        <v>0</v>
      </c>
      <c r="F31" s="1" t="str">
        <f>IF(AND(E9="Fatal Flaw: Unviable Use",E31="Fatal Flaw: Unviable Use"),", "&amp;LEFT(A31, LEN(A31)-7),IF(E31="Fatal Flaw: Unviable Use",LEFT(A31, LEN(A31)-7),""))</f>
        <v/>
      </c>
    </row>
    <row r="32" spans="1:6" s="113" customFormat="1" ht="15.6" x14ac:dyDescent="0.3">
      <c r="A32" t="str">
        <f>IF(E31="Use May Not be Viable","Because the "&amp;A31&amp;" is an unviable use for this site, the following questions are optional.","")</f>
        <v/>
      </c>
      <c r="B32"/>
      <c r="C32"/>
      <c r="D32"/>
      <c r="E32"/>
      <c r="F32" s="114"/>
    </row>
    <row r="33" spans="1:6" x14ac:dyDescent="0.3">
      <c r="A33" s="65" t="s">
        <v>280</v>
      </c>
      <c r="B33" s="318"/>
    </row>
    <row r="34" spans="1:6" x14ac:dyDescent="0.3">
      <c r="A34" s="65" t="s">
        <v>281</v>
      </c>
      <c r="B34" s="31"/>
    </row>
    <row r="35" spans="1:6" x14ac:dyDescent="0.3">
      <c r="A35" s="65" t="s">
        <v>282</v>
      </c>
      <c r="B35" s="318"/>
      <c r="C35" s="1" t="s">
        <v>283</v>
      </c>
    </row>
    <row r="36" spans="1:6" x14ac:dyDescent="0.3">
      <c r="A36" s="65" t="s">
        <v>284</v>
      </c>
      <c r="B36" s="318"/>
      <c r="C36" s="1" t="s">
        <v>283</v>
      </c>
    </row>
    <row r="37" spans="1:6" x14ac:dyDescent="0.3">
      <c r="A37" s="65" t="s">
        <v>285</v>
      </c>
      <c r="B37" s="84"/>
      <c r="C37" s="1" t="s">
        <v>272</v>
      </c>
    </row>
    <row r="38" spans="1:6" x14ac:dyDescent="0.3">
      <c r="A38" s="65" t="s">
        <v>286</v>
      </c>
      <c r="B38" s="31"/>
    </row>
    <row r="39" spans="1:6" ht="14.4" customHeight="1" x14ac:dyDescent="0.3">
      <c r="A39" s="65" t="s">
        <v>287</v>
      </c>
      <c r="B39" s="31"/>
      <c r="C39" s="1" t="s">
        <v>288</v>
      </c>
    </row>
    <row r="40" spans="1:6" x14ac:dyDescent="0.3">
      <c r="A40" s="65"/>
      <c r="B40" s="115"/>
    </row>
    <row r="41" spans="1:6" ht="27.6" x14ac:dyDescent="0.3">
      <c r="A41" s="109" t="s">
        <v>289</v>
      </c>
      <c r="B41" s="110"/>
      <c r="C41" s="230">
        <f>IF(B41="Yes",2,IF(B41="No",-1,0))</f>
        <v>0</v>
      </c>
    </row>
    <row r="43" spans="1:6" s="113" customFormat="1" ht="15.6" x14ac:dyDescent="0.3">
      <c r="A43" s="104" t="s">
        <v>290</v>
      </c>
      <c r="B43" s="111"/>
      <c r="C43" s="112"/>
      <c r="D43" s="105" t="s">
        <v>263</v>
      </c>
      <c r="E43" s="106">
        <f>IF(SUM('6. Environmental'!$J$3+'5. Land Use Characteristics'!$J$4+'7. Community'!$K$3+'8. Demographics'!$J$4)&gt;=399,"Use May Not be Viable",SUM('6. Environmental'!$J$3+'5. Land Use Characteristics'!$J$4+'7. Community'!$K$3+'8. Demographics'!$J$4)+C61)</f>
        <v>0</v>
      </c>
      <c r="F43" s="1" t="str">
        <f>IF(AND(E43="Fatal Flaw: Unviable Use",OR(E9="Fatal Flaw: Unviable Use",E31="Fatal Flaw: Unviable Use")),", "&amp;LEFT(A43, LEN(A43)-7),IF(E43="Fatal Flaw: Unviable Use",LEFT(A43, LEN(A43)-7),""))</f>
        <v/>
      </c>
    </row>
    <row r="44" spans="1:6" s="113" customFormat="1" ht="15.6" x14ac:dyDescent="0.3">
      <c r="A44" t="str">
        <f>IF(E43="Use May Not be Viable","Because the "&amp;A43&amp;" is an unviable use for this site, the following questions are optional.","")</f>
        <v/>
      </c>
      <c r="B44"/>
      <c r="C44"/>
      <c r="D44"/>
      <c r="E44"/>
      <c r="F44" s="114"/>
    </row>
    <row r="45" spans="1:6" x14ac:dyDescent="0.3">
      <c r="A45" s="65" t="s">
        <v>291</v>
      </c>
      <c r="B45" s="318"/>
    </row>
    <row r="46" spans="1:6" x14ac:dyDescent="0.3">
      <c r="A46" s="65" t="s">
        <v>292</v>
      </c>
      <c r="B46" s="31"/>
    </row>
    <row r="47" spans="1:6" ht="27.6" x14ac:dyDescent="0.3">
      <c r="A47" s="65" t="s">
        <v>293</v>
      </c>
      <c r="B47" s="31"/>
    </row>
    <row r="48" spans="1:6" x14ac:dyDescent="0.3">
      <c r="A48" s="65"/>
      <c r="B48" s="10"/>
    </row>
    <row r="49" spans="1:6" x14ac:dyDescent="0.3">
      <c r="A49" s="65" t="s">
        <v>294</v>
      </c>
      <c r="B49" s="318"/>
      <c r="C49" s="1" t="s">
        <v>283</v>
      </c>
    </row>
    <row r="50" spans="1:6" x14ac:dyDescent="0.3">
      <c r="A50" s="65" t="s">
        <v>295</v>
      </c>
      <c r="B50" s="318"/>
      <c r="C50" s="1" t="s">
        <v>283</v>
      </c>
    </row>
    <row r="51" spans="1:6" x14ac:dyDescent="0.3">
      <c r="A51" s="65" t="s">
        <v>296</v>
      </c>
      <c r="B51" s="318"/>
      <c r="C51" s="1" t="s">
        <v>283</v>
      </c>
    </row>
    <row r="52" spans="1:6" x14ac:dyDescent="0.3">
      <c r="A52" s="65"/>
      <c r="B52" s="10"/>
    </row>
    <row r="53" spans="1:6" x14ac:dyDescent="0.3">
      <c r="A53" s="65" t="s">
        <v>297</v>
      </c>
      <c r="B53" s="84"/>
      <c r="C53" s="1" t="s">
        <v>272</v>
      </c>
    </row>
    <row r="54" spans="1:6" x14ac:dyDescent="0.3">
      <c r="A54" s="65" t="s">
        <v>298</v>
      </c>
      <c r="B54" s="31"/>
      <c r="C54" s="1" t="s">
        <v>272</v>
      </c>
    </row>
    <row r="55" spans="1:6" x14ac:dyDescent="0.3">
      <c r="A55" s="65"/>
      <c r="B55" s="10"/>
    </row>
    <row r="56" spans="1:6" ht="27.6" x14ac:dyDescent="0.3">
      <c r="A56" s="65" t="s">
        <v>299</v>
      </c>
      <c r="B56" s="318"/>
    </row>
    <row r="57" spans="1:6" x14ac:dyDescent="0.3">
      <c r="A57" s="65" t="s">
        <v>300</v>
      </c>
      <c r="B57" s="31"/>
      <c r="C57" s="116"/>
    </row>
    <row r="58" spans="1:6" x14ac:dyDescent="0.3">
      <c r="A58" s="65"/>
      <c r="B58" s="10"/>
      <c r="C58" s="116"/>
    </row>
    <row r="59" spans="1:6" ht="27.6" x14ac:dyDescent="0.3">
      <c r="A59" s="65" t="s">
        <v>301</v>
      </c>
      <c r="B59" s="31"/>
      <c r="C59" s="116">
        <f>IF(B59="Yes",1,0)</f>
        <v>0</v>
      </c>
    </row>
    <row r="60" spans="1:6" x14ac:dyDescent="0.3">
      <c r="A60" s="65"/>
      <c r="B60" s="65"/>
      <c r="C60" s="116"/>
    </row>
    <row r="61" spans="1:6" ht="27.6" x14ac:dyDescent="0.3">
      <c r="A61" s="109" t="s">
        <v>302</v>
      </c>
      <c r="B61" s="110"/>
      <c r="C61" s="1">
        <f>IF(B61="Yes",2,IF(B61="No",-1,0))+C59</f>
        <v>0</v>
      </c>
    </row>
    <row r="62" spans="1:6" x14ac:dyDescent="0.3">
      <c r="A62" s="65"/>
      <c r="B62" s="1"/>
    </row>
    <row r="63" spans="1:6" s="113" customFormat="1" ht="15.6" x14ac:dyDescent="0.3">
      <c r="A63" s="104" t="s">
        <v>303</v>
      </c>
      <c r="B63" s="111"/>
      <c r="C63" s="112"/>
      <c r="D63" s="105" t="s">
        <v>263</v>
      </c>
      <c r="E63" s="106">
        <f>IF(SUM('6. Environmental'!$K$3+'5. Land Use Characteristics'!$K$4+'7. Community'!$L$3+'8. Demographics'!$K$4)&gt;=399,"Use May Not be Viable",SUM('6. Environmental'!$K$3+'5. Land Use Characteristics'!$K$4+'7. Community'!$L$3+'8. Demographics'!$K$4)+C73)</f>
        <v>0</v>
      </c>
      <c r="F63" s="1" t="str">
        <f>IF(AND(E63="Fatal Flaw: Unviable Use",OR(E9="Fatal Flaw: Unviable Use",E31="Fatal Flaw: Unviable Use",E43="Fatal Flaw: Unviable Use")),", Industrial (excluding warehouse)",IF(E63="Fatal Flaw: Unviable Use","Industrial (excluding warehouse)",""))</f>
        <v/>
      </c>
    </row>
    <row r="64" spans="1:6" s="113" customFormat="1" ht="15.6" x14ac:dyDescent="0.3">
      <c r="A64" t="str">
        <f>IF(E63="Use May Not be Viable","Because the "&amp;A63&amp;" is an unviable use for this site, the following questions are optional.","")</f>
        <v/>
      </c>
      <c r="B64"/>
      <c r="C64"/>
      <c r="D64"/>
      <c r="E64"/>
      <c r="F64" s="114"/>
    </row>
    <row r="65" spans="1:6" x14ac:dyDescent="0.3">
      <c r="A65" s="65" t="s">
        <v>304</v>
      </c>
      <c r="B65" s="318"/>
    </row>
    <row r="66" spans="1:6" x14ac:dyDescent="0.3">
      <c r="A66" s="65" t="s">
        <v>305</v>
      </c>
      <c r="B66" s="31"/>
    </row>
    <row r="67" spans="1:6" x14ac:dyDescent="0.3">
      <c r="A67" s="65" t="s">
        <v>306</v>
      </c>
      <c r="B67" s="318"/>
      <c r="C67" s="1" t="s">
        <v>283</v>
      </c>
    </row>
    <row r="68" spans="1:6" x14ac:dyDescent="0.3">
      <c r="A68" s="65" t="s">
        <v>307</v>
      </c>
      <c r="B68" s="318"/>
      <c r="C68" s="1" t="s">
        <v>283</v>
      </c>
    </row>
    <row r="69" spans="1:6" x14ac:dyDescent="0.3">
      <c r="A69" s="65" t="s">
        <v>308</v>
      </c>
      <c r="B69" s="84"/>
      <c r="C69" s="1" t="s">
        <v>272</v>
      </c>
    </row>
    <row r="70" spans="1:6" x14ac:dyDescent="0.3">
      <c r="A70" s="65" t="s">
        <v>309</v>
      </c>
      <c r="B70" s="31"/>
    </row>
    <row r="71" spans="1:6" x14ac:dyDescent="0.3">
      <c r="A71" s="65" t="s">
        <v>310</v>
      </c>
      <c r="B71" s="31"/>
      <c r="C71" s="1" t="s">
        <v>288</v>
      </c>
    </row>
    <row r="72" spans="1:6" x14ac:dyDescent="0.3">
      <c r="B72" s="115"/>
    </row>
    <row r="73" spans="1:6" ht="27.6" x14ac:dyDescent="0.3">
      <c r="A73" s="109" t="s">
        <v>311</v>
      </c>
      <c r="B73" s="110"/>
      <c r="C73" s="1">
        <f>IF(B73="Yes",2,IF(B73="No",-1,0))</f>
        <v>0</v>
      </c>
    </row>
    <row r="74" spans="1:6" x14ac:dyDescent="0.3">
      <c r="B74" s="115"/>
    </row>
    <row r="75" spans="1:6" s="113" customFormat="1" ht="15.6" x14ac:dyDescent="0.3">
      <c r="A75" s="104" t="s">
        <v>312</v>
      </c>
      <c r="B75" s="111"/>
      <c r="C75" s="112"/>
      <c r="D75" s="105" t="s">
        <v>263</v>
      </c>
      <c r="E75" s="106">
        <f>IF(SUM('6. Environmental'!$L$3+'5. Land Use Characteristics'!$L$4+'7. Community'!$M$3+'8. Demographics'!$L$4)&gt;=399,"Use May Not be Viable",IF(AND('4. Property Characteristics'!$B$49&lt;1,'4. Property Characteristics'!$B$49&gt;0),"Unviable Use",SUM('6. Environmental'!$L$3+'5. Land Use Characteristics'!$L$4+'7. Community'!$M$3+'8. Demographics'!$L$4)+C85))</f>
        <v>0</v>
      </c>
      <c r="F75" s="1" t="str">
        <f>IF(AND(E75="Fatal Flaw: Unviable Use",OR(E9="Fatal Flaw: Unviable Use",E31="Fatal Flaw: Unviable Use",E43="Fatal Flaw: Unviable Use",E63="Fatal Flaw: Unviable Use")),", "&amp;LEFT(A75, LEN(A75)-7),IF(E75="Fatal Flaw: Unviable Use",LEFT(A75, LEN(A75)-7),""))</f>
        <v/>
      </c>
    </row>
    <row r="76" spans="1:6" s="113" customFormat="1" ht="15.6" x14ac:dyDescent="0.3">
      <c r="A76" t="str">
        <f>IF(E75="Use May Not be Viable","Because the "&amp;A75&amp;" is an unviable use for this site, the following questions are optional.","")</f>
        <v/>
      </c>
      <c r="B76"/>
      <c r="C76"/>
      <c r="D76"/>
      <c r="E76"/>
      <c r="F76" s="114"/>
    </row>
    <row r="77" spans="1:6" x14ac:dyDescent="0.3">
      <c r="A77" s="65" t="s">
        <v>313</v>
      </c>
      <c r="B77" s="318"/>
    </row>
    <row r="78" spans="1:6" x14ac:dyDescent="0.3">
      <c r="A78" s="65" t="s">
        <v>314</v>
      </c>
      <c r="B78" s="31"/>
    </row>
    <row r="79" spans="1:6" x14ac:dyDescent="0.3">
      <c r="A79" s="65" t="s">
        <v>315</v>
      </c>
      <c r="B79" s="318"/>
      <c r="C79" s="1" t="s">
        <v>283</v>
      </c>
    </row>
    <row r="80" spans="1:6" x14ac:dyDescent="0.3">
      <c r="A80" s="65" t="s">
        <v>316</v>
      </c>
      <c r="B80" s="318"/>
      <c r="C80" s="1" t="s">
        <v>283</v>
      </c>
    </row>
    <row r="81" spans="1:6" x14ac:dyDescent="0.3">
      <c r="A81" s="65" t="s">
        <v>317</v>
      </c>
      <c r="B81" s="84"/>
      <c r="C81" s="1" t="s">
        <v>272</v>
      </c>
    </row>
    <row r="82" spans="1:6" x14ac:dyDescent="0.3">
      <c r="A82" s="65" t="s">
        <v>318</v>
      </c>
      <c r="B82" s="31"/>
    </row>
    <row r="83" spans="1:6" x14ac:dyDescent="0.3">
      <c r="A83" s="65" t="s">
        <v>319</v>
      </c>
      <c r="B83" s="31"/>
      <c r="C83" s="1" t="s">
        <v>288</v>
      </c>
    </row>
    <row r="84" spans="1:6" x14ac:dyDescent="0.3">
      <c r="A84" s="65"/>
      <c r="B84" s="10"/>
    </row>
    <row r="85" spans="1:6" ht="27.6" x14ac:dyDescent="0.3">
      <c r="A85" s="109" t="s">
        <v>320</v>
      </c>
      <c r="B85" s="110"/>
      <c r="C85" s="1">
        <f>IF(B85="Yes",2,IF(B85="No",-1,0))</f>
        <v>0</v>
      </c>
    </row>
    <row r="86" spans="1:6" x14ac:dyDescent="0.3">
      <c r="A86" s="65"/>
      <c r="B86" s="1"/>
    </row>
    <row r="87" spans="1:6" s="113" customFormat="1" ht="15.6" x14ac:dyDescent="0.3">
      <c r="A87" s="104" t="s">
        <v>321</v>
      </c>
      <c r="B87" s="111"/>
      <c r="C87" s="112"/>
      <c r="D87" s="105" t="s">
        <v>263</v>
      </c>
      <c r="E87" s="106">
        <f>IF(SUM('6. Environmental'!$M$3+'5. Land Use Characteristics'!$M$4+'7. Community'!$N$3+'8. Demographics'!$M$4)&gt;=399,"Use May Not be Viable",SUM('6. Environmental'!$M$3+'5. Land Use Characteristics'!$M$4+'7. Community'!$N$3+'8. Demographics'!$M$4)+C93)</f>
        <v>0</v>
      </c>
      <c r="F87" s="1" t="str">
        <f>IF(AND(E87="Fatal Flaw: Unviable Use",OR(E9="Fatal Flaw: Unviable Use",E31="Fatal Flaw: Unviable Use",E43="Fatal Flaw: Unviable Use",E63="Fatal Flaw: Unviable Use",E75="Fatal Flaw: Unviable Use")),", "&amp;LEFT(A87, LEN(A87)-7),IF(E87="Fatal Flaw: Unviable Use",LEFT(A87, LEN(A87)-7),""))</f>
        <v/>
      </c>
    </row>
    <row r="88" spans="1:6" s="113" customFormat="1" ht="15.6" x14ac:dyDescent="0.3">
      <c r="A88" t="str">
        <f>IF(E87="Use May Not be Viable","Because the "&amp;A87&amp;" is an unviable use for this site, the following questions are optional.","")</f>
        <v/>
      </c>
      <c r="B88"/>
      <c r="C88"/>
      <c r="D88"/>
      <c r="E88"/>
      <c r="F88" s="114"/>
    </row>
    <row r="89" spans="1:6" x14ac:dyDescent="0.3">
      <c r="A89" s="65" t="s">
        <v>322</v>
      </c>
      <c r="B89" s="319"/>
    </row>
    <row r="90" spans="1:6" x14ac:dyDescent="0.3">
      <c r="A90" s="65" t="s">
        <v>323</v>
      </c>
      <c r="B90" s="31"/>
    </row>
    <row r="91" spans="1:6" x14ac:dyDescent="0.3">
      <c r="A91" s="65" t="s">
        <v>324</v>
      </c>
      <c r="B91" s="84"/>
      <c r="C91" s="1" t="s">
        <v>325</v>
      </c>
    </row>
    <row r="92" spans="1:6" x14ac:dyDescent="0.3">
      <c r="B92" s="1"/>
    </row>
    <row r="93" spans="1:6" ht="27.6" x14ac:dyDescent="0.3">
      <c r="A93" s="109" t="s">
        <v>326</v>
      </c>
      <c r="B93" s="110"/>
      <c r="C93" s="1">
        <f>IF(B93="Yes",2,IF(B93="No",-1,0))</f>
        <v>0</v>
      </c>
    </row>
    <row r="94" spans="1:6" x14ac:dyDescent="0.3">
      <c r="A94" s="65"/>
      <c r="B94" s="1"/>
    </row>
    <row r="95" spans="1:6" s="113" customFormat="1" ht="15.6" x14ac:dyDescent="0.3">
      <c r="A95" s="104" t="s">
        <v>327</v>
      </c>
      <c r="B95" s="111"/>
      <c r="C95" s="112"/>
      <c r="D95" s="105" t="s">
        <v>263</v>
      </c>
      <c r="E95" s="106">
        <f>IF(SUM('6. Environmental'!$N$3+'5. Land Use Characteristics'!$N$4+'7. Community'!$O$3+'8. Demographics'!$N$4)&gt;=399,"Use May Not be Viable",SUM('6. Environmental'!$N$3+'5. Land Use Characteristics'!$N$4+'7. Community'!$O$3+'8. Demographics'!$N$4)+C102)</f>
        <v>0</v>
      </c>
      <c r="F95" s="1" t="str">
        <f>IF(AND(E95="Fatal Flaw: Unviable Use",OR(E9="Fatal Flaw: Unviable Use",E31="Fatal Flaw: Unviable Use",E43="Fatal Flaw: Unviable Use",E63="Fatal Flaw: Unviable Use",E75="Fatal Flaw: Unviable Use",E87="Fatal Flaw: Unviable Use")),", "&amp;LEFT(A95, LEN(A95)-7),IF(E95="Fatal Flaw: Unviable Use",LEFT(A95, LEN(A95)-7),""))</f>
        <v/>
      </c>
    </row>
    <row r="96" spans="1:6" s="113" customFormat="1" ht="15.6" x14ac:dyDescent="0.3">
      <c r="A96" t="str">
        <f>IF(E95="Use May Not be Viable","Because the "&amp;A95&amp;" is an unviable use for this site, the following questions are optional.","")</f>
        <v/>
      </c>
      <c r="B96"/>
      <c r="C96"/>
      <c r="D96"/>
      <c r="E96"/>
      <c r="F96" s="114"/>
    </row>
    <row r="97" spans="1:6" x14ac:dyDescent="0.3">
      <c r="A97" s="65" t="s">
        <v>328</v>
      </c>
      <c r="B97" s="59"/>
    </row>
    <row r="98" spans="1:6" ht="27.6" x14ac:dyDescent="0.3">
      <c r="A98" s="65" t="s">
        <v>329</v>
      </c>
      <c r="B98" s="59"/>
    </row>
    <row r="99" spans="1:6" ht="27.6" x14ac:dyDescent="0.3">
      <c r="A99" s="65" t="s">
        <v>330</v>
      </c>
      <c r="B99" s="59"/>
    </row>
    <row r="100" spans="1:6" ht="27.6" x14ac:dyDescent="0.3">
      <c r="A100" s="65" t="s">
        <v>331</v>
      </c>
      <c r="B100" s="59"/>
    </row>
    <row r="101" spans="1:6" x14ac:dyDescent="0.3">
      <c r="A101" s="65"/>
      <c r="B101" s="1"/>
    </row>
    <row r="102" spans="1:6" ht="27.6" x14ac:dyDescent="0.3">
      <c r="A102" s="109" t="s">
        <v>332</v>
      </c>
      <c r="B102" s="110"/>
      <c r="C102" s="1">
        <f>IF(B102="Yes",2,IF(B102="No",-1,0))</f>
        <v>0</v>
      </c>
    </row>
    <row r="103" spans="1:6" x14ac:dyDescent="0.3">
      <c r="A103" s="65"/>
      <c r="B103" s="1"/>
    </row>
    <row r="104" spans="1:6" s="113" customFormat="1" ht="15.6" x14ac:dyDescent="0.3">
      <c r="A104" s="104" t="s">
        <v>40</v>
      </c>
      <c r="B104" s="111"/>
      <c r="C104" s="112"/>
      <c r="D104" s="117" t="s">
        <v>263</v>
      </c>
      <c r="E104" s="106">
        <f>IF(SUM('6. Environmental'!$O$3+'5. Land Use Characteristics'!$O$4+'7. Community'!$P$3+'8. Demographics'!$O$4)&gt;=399,"Use May Not be Viable",SUM('6. Environmental'!$O$3+'5. Land Use Characteristics'!$O$4+'7. Community'!$P$3+'8. Demographics'!$O$4)+C112)</f>
        <v>0</v>
      </c>
      <c r="F104" s="1" t="str">
        <f>IF(AND(E104="Fatal Flaw: Unviable Use",OR(E9="Fatal Flaw: Unviable Use",E31="Fatal Flaw: Unviable Use",E43="Fatal Flaw: Unviable Use",E63="Fatal Flaw: Unviable Use",E75="Fatal Flaw: Unviable Use",E87="Fatal Flaw: Unviable Use",E95="Fatal Flaw: Unviable Use")),", "&amp;A104,IF(E104="Fatal Flaw: Unviable Use",A104,""))</f>
        <v/>
      </c>
    </row>
    <row r="105" spans="1:6" s="113" customFormat="1" ht="15.6" x14ac:dyDescent="0.3">
      <c r="A105" t="str">
        <f>IF(E104="Use May Not be Viable","Because "&amp;A104&amp;" is an unviable use for this site, the following questions are optional.","")</f>
        <v/>
      </c>
      <c r="B105"/>
      <c r="C105"/>
      <c r="D105"/>
      <c r="E105"/>
      <c r="F105" s="114"/>
    </row>
    <row r="106" spans="1:6" x14ac:dyDescent="0.3">
      <c r="A106" s="65" t="s">
        <v>333</v>
      </c>
      <c r="B106" s="59"/>
    </row>
    <row r="107" spans="1:6" x14ac:dyDescent="0.3">
      <c r="A107" s="65" t="s">
        <v>334</v>
      </c>
      <c r="B107" s="59"/>
    </row>
    <row r="108" spans="1:6" ht="27.6" x14ac:dyDescent="0.3">
      <c r="A108" s="65" t="s">
        <v>335</v>
      </c>
      <c r="B108" s="59"/>
    </row>
    <row r="109" spans="1:6" x14ac:dyDescent="0.3">
      <c r="A109" s="65" t="s">
        <v>336</v>
      </c>
      <c r="B109" s="59"/>
    </row>
    <row r="110" spans="1:6" x14ac:dyDescent="0.3">
      <c r="A110" s="65" t="s">
        <v>337</v>
      </c>
      <c r="B110" s="59"/>
    </row>
    <row r="111" spans="1:6" x14ac:dyDescent="0.3">
      <c r="A111" s="65"/>
      <c r="B111" s="1"/>
    </row>
    <row r="112" spans="1:6" ht="27.6" x14ac:dyDescent="0.3">
      <c r="A112" s="109" t="s">
        <v>338</v>
      </c>
      <c r="B112" s="110"/>
      <c r="C112" s="1">
        <f>IF(B112="Yes",2,IF(B112="No",-1,0))</f>
        <v>0</v>
      </c>
    </row>
    <row r="113" spans="1:6" x14ac:dyDescent="0.3">
      <c r="A113" s="65"/>
      <c r="B113" s="1"/>
    </row>
    <row r="114" spans="1:6" s="113" customFormat="1" ht="15.6" x14ac:dyDescent="0.3">
      <c r="A114" s="104" t="s">
        <v>41</v>
      </c>
      <c r="B114" s="111"/>
      <c r="C114" s="112"/>
      <c r="D114" s="105" t="s">
        <v>263</v>
      </c>
      <c r="E114" s="106">
        <f>IF(SUM('6. Environmental'!$P$3+'5. Land Use Characteristics'!$P$4+'7. Community'!$Q$3+'8. Demographics'!$P$4)&gt;=399,"Use May Not be Viable",SUM('6. Environmental'!$P$3+'5. Land Use Characteristics'!$P$4+'7. Community'!$Q$3+'8. Demographics'!$P$4)+C121)</f>
        <v>0</v>
      </c>
      <c r="F114" s="1" t="str">
        <f>IF(AND(E114="Fatal Flaw: Unviable Use",OR(E9="Fatal Flaw: Unviable Use",E31="Fatal Flaw: Unviable Use",E43="Fatal Flaw: Unviable Use",E63="Fatal Flaw: Unviable Use",E75="Fatal Flaw: Unviable Use",E87="Fatal Flaw: Unviable Use",E95="Fatal Flaw: Unviable Use",E104="Fatal Flaw: Unviable Use")),", "&amp;A114,IF(E114="Fatal Flaw: Unviable Use",A114,""))</f>
        <v/>
      </c>
    </row>
    <row r="115" spans="1:6" s="113" customFormat="1" ht="15.6" x14ac:dyDescent="0.3">
      <c r="A115" t="str">
        <f>IF(E114="Use May Not be Viable","Because "&amp;A114&amp;" is an unviable use for this site, the following questions are optional.","")</f>
        <v/>
      </c>
      <c r="B115"/>
      <c r="C115"/>
      <c r="D115"/>
      <c r="E115"/>
      <c r="F115" s="114"/>
    </row>
    <row r="116" spans="1:6" x14ac:dyDescent="0.3">
      <c r="A116" s="65" t="s">
        <v>339</v>
      </c>
      <c r="B116" s="59"/>
    </row>
    <row r="117" spans="1:6" x14ac:dyDescent="0.3">
      <c r="A117" s="65" t="s">
        <v>340</v>
      </c>
      <c r="B117" s="59"/>
    </row>
    <row r="118" spans="1:6" x14ac:dyDescent="0.3">
      <c r="A118" s="65" t="s">
        <v>341</v>
      </c>
      <c r="B118" s="59"/>
    </row>
    <row r="119" spans="1:6" ht="27.6" x14ac:dyDescent="0.3">
      <c r="A119" s="65" t="s">
        <v>342</v>
      </c>
      <c r="B119" s="59"/>
    </row>
    <row r="120" spans="1:6" x14ac:dyDescent="0.3">
      <c r="A120" s="65"/>
      <c r="B120" s="1"/>
    </row>
    <row r="121" spans="1:6" ht="27.6" x14ac:dyDescent="0.3">
      <c r="A121" s="109" t="s">
        <v>343</v>
      </c>
      <c r="B121" s="110"/>
      <c r="C121" s="1">
        <f>IF(B121="Yes",2,IF(B121="No",-1,0))</f>
        <v>0</v>
      </c>
    </row>
    <row r="122" spans="1:6" x14ac:dyDescent="0.3">
      <c r="A122" s="65"/>
      <c r="B122" s="1"/>
    </row>
    <row r="123" spans="1:6" s="113" customFormat="1" ht="15.6" x14ac:dyDescent="0.3">
      <c r="A123" s="104" t="s">
        <v>42</v>
      </c>
      <c r="B123" s="111"/>
      <c r="C123" s="112"/>
      <c r="D123" s="105" t="s">
        <v>263</v>
      </c>
      <c r="E123" s="106">
        <f>IF(SUM('6. Environmental'!$Q$3+'5. Land Use Characteristics'!$Q$4+'7. Community'!$R$3+'8. Demographics'!$Q$4)&gt;=399,"Use May Not be Viable",SUM('6. Environmental'!$Q$3+'5. Land Use Characteristics'!$Q$4+'7. Community'!$R$3+'8. Demographics'!$Q$4)+C129)</f>
        <v>0</v>
      </c>
      <c r="F123" s="1" t="str">
        <f>IF(AND(E123="Fatal Flaw: Unviable Use",OR(E9="Fatal Flaw: Unviable Use",E31="Fatal Flaw: Unviable Use",E43="Fatal Flaw: Unviable Use",E63="Fatal Flaw: Unviable Use",E75="Fatal Flaw: Unviable Use",E87="Fatal Flaw: Unviable Use",E95="Fatal Flaw: Unviable Use",E104="Fatal Flaw: Unviable Use",E114="Fatal Flaw: Unviable Use")),", "&amp;A123,IF(E123="Fatal Flaw: Unviable Use",A123,""))</f>
        <v/>
      </c>
    </row>
    <row r="124" spans="1:6" s="113" customFormat="1" ht="15.6" x14ac:dyDescent="0.3">
      <c r="A124" t="str">
        <f>IF(E123="Use May Not be Viable","Because "&amp;A123&amp;" is an unviable use for this site, the following questions are optional.","")</f>
        <v/>
      </c>
      <c r="B124"/>
      <c r="C124"/>
      <c r="D124"/>
      <c r="E124"/>
      <c r="F124" s="114"/>
    </row>
    <row r="125" spans="1:6" x14ac:dyDescent="0.3">
      <c r="A125" s="65" t="s">
        <v>344</v>
      </c>
      <c r="B125" s="59"/>
    </row>
    <row r="126" spans="1:6" x14ac:dyDescent="0.3">
      <c r="A126" s="65" t="s">
        <v>345</v>
      </c>
      <c r="B126" s="59"/>
    </row>
    <row r="127" spans="1:6" x14ac:dyDescent="0.3">
      <c r="A127" s="65" t="s">
        <v>346</v>
      </c>
      <c r="B127" s="59"/>
    </row>
    <row r="128" spans="1:6" x14ac:dyDescent="0.3">
      <c r="A128" s="65"/>
      <c r="B128" s="10"/>
    </row>
    <row r="129" spans="1:3" ht="27.6" x14ac:dyDescent="0.3">
      <c r="A129" s="109" t="s">
        <v>347</v>
      </c>
      <c r="B129" s="110"/>
      <c r="C129" s="1">
        <f>IF(B129="Yes",2,IF(B129="No",-1,0))</f>
        <v>0</v>
      </c>
    </row>
    <row r="130" spans="1:3" x14ac:dyDescent="0.3">
      <c r="A130" s="65"/>
      <c r="B130" s="1"/>
    </row>
    <row r="137" spans="1:3" x14ac:dyDescent="0.3">
      <c r="B137" s="1"/>
    </row>
    <row r="138" spans="1:3" x14ac:dyDescent="0.3">
      <c r="B138" s="1"/>
    </row>
    <row r="139" spans="1:3" x14ac:dyDescent="0.3">
      <c r="B139" s="1"/>
    </row>
    <row r="140" spans="1:3" x14ac:dyDescent="0.3">
      <c r="B140" s="1"/>
    </row>
    <row r="141" spans="1:3" x14ac:dyDescent="0.3">
      <c r="B141" s="1"/>
    </row>
    <row r="142" spans="1:3" x14ac:dyDescent="0.3">
      <c r="B142" s="1"/>
    </row>
    <row r="143" spans="1:3" x14ac:dyDescent="0.3">
      <c r="B143" s="1"/>
    </row>
    <row r="144" spans="1:3" x14ac:dyDescent="0.3">
      <c r="B144" s="1"/>
    </row>
    <row r="145" spans="2:2" x14ac:dyDescent="0.3">
      <c r="B145" s="1"/>
    </row>
    <row r="146" spans="2:2" x14ac:dyDescent="0.3">
      <c r="B146" s="1"/>
    </row>
    <row r="147" spans="2:2" x14ac:dyDescent="0.3">
      <c r="B147" s="1"/>
    </row>
    <row r="148" spans="2:2" x14ac:dyDescent="0.3">
      <c r="B148" s="1"/>
    </row>
    <row r="149" spans="2:2" x14ac:dyDescent="0.3">
      <c r="B149" s="1"/>
    </row>
    <row r="150" spans="2:2" x14ac:dyDescent="0.3">
      <c r="B150" s="1"/>
    </row>
    <row r="151" spans="2:2" x14ac:dyDescent="0.3">
      <c r="B151" s="1"/>
    </row>
    <row r="152" spans="2:2" x14ac:dyDescent="0.3">
      <c r="B152" s="1"/>
    </row>
    <row r="153" spans="2:2" x14ac:dyDescent="0.3">
      <c r="B153" s="1"/>
    </row>
    <row r="154" spans="2:2" x14ac:dyDescent="0.3">
      <c r="B154" s="1"/>
    </row>
    <row r="155" spans="2:2" x14ac:dyDescent="0.3">
      <c r="B155" s="1"/>
    </row>
    <row r="156" spans="2:2" x14ac:dyDescent="0.3">
      <c r="B156" s="1"/>
    </row>
    <row r="157" spans="2:2" x14ac:dyDescent="0.3">
      <c r="B157" s="1"/>
    </row>
    <row r="158" spans="2:2" x14ac:dyDescent="0.3">
      <c r="B158" s="1"/>
    </row>
    <row r="159" spans="2:2" x14ac:dyDescent="0.3">
      <c r="B159" s="1"/>
    </row>
    <row r="160" spans="2:2" x14ac:dyDescent="0.3">
      <c r="B160" s="1"/>
    </row>
    <row r="161" spans="2:2" x14ac:dyDescent="0.3">
      <c r="B161" s="1"/>
    </row>
    <row r="162" spans="2:2" x14ac:dyDescent="0.3">
      <c r="B162" s="1"/>
    </row>
    <row r="163" spans="2:2" x14ac:dyDescent="0.3">
      <c r="B163" s="1"/>
    </row>
    <row r="164" spans="2:2" x14ac:dyDescent="0.3">
      <c r="B164" s="1"/>
    </row>
    <row r="165" spans="2:2" x14ac:dyDescent="0.3">
      <c r="B165" s="1"/>
    </row>
    <row r="166" spans="2:2" x14ac:dyDescent="0.3">
      <c r="B166" s="1"/>
    </row>
    <row r="167" spans="2:2" x14ac:dyDescent="0.3">
      <c r="B167" s="1"/>
    </row>
    <row r="168" spans="2:2" x14ac:dyDescent="0.3">
      <c r="B168" s="1"/>
    </row>
    <row r="169" spans="2:2" x14ac:dyDescent="0.3">
      <c r="B169" s="1"/>
    </row>
    <row r="170" spans="2:2" x14ac:dyDescent="0.3">
      <c r="B170" s="1"/>
    </row>
    <row r="171" spans="2:2" x14ac:dyDescent="0.3">
      <c r="B171" s="1"/>
    </row>
    <row r="172" spans="2:2" x14ac:dyDescent="0.3">
      <c r="B172" s="1"/>
    </row>
    <row r="173" spans="2:2" x14ac:dyDescent="0.3">
      <c r="B173" s="1"/>
    </row>
  </sheetData>
  <sheetProtection sheet="1" selectLockedCells="1"/>
  <mergeCells count="1">
    <mergeCell ref="A1:E1"/>
  </mergeCells>
  <conditionalFormatting sqref="B14:B15 B18 B29 B41 B59 B61 B73 B85 B93 B97:B100 B102 B106:B110 B112 B116:B119 B121 B125:B127 B129 B37">
    <cfRule type="cellIs" dxfId="128" priority="57" stopIfTrue="1" operator="equal">
      <formula>0</formula>
    </cfRule>
  </conditionalFormatting>
  <conditionalFormatting sqref="A10 A32 A44 A64 A76 A88 A96 A105 A115 A124">
    <cfRule type="cellIs" dxfId="127" priority="58" stopIfTrue="1" operator="notEqual">
      <formula>""""""</formula>
    </cfRule>
  </conditionalFormatting>
  <conditionalFormatting sqref="E9 E31 E43 E63 E75 E87 E95 E104 E114 E123">
    <cfRule type="cellIs" dxfId="126" priority="56" operator="equal">
      <formula>"Use May Not Be Viable"</formula>
    </cfRule>
  </conditionalFormatting>
  <conditionalFormatting sqref="B7">
    <cfRule type="cellIs" dxfId="125" priority="50" stopIfTrue="1" operator="equal">
      <formula>0</formula>
    </cfRule>
  </conditionalFormatting>
  <conditionalFormatting sqref="B4">
    <cfRule type="cellIs" dxfId="124" priority="49" stopIfTrue="1" operator="equal">
      <formula>0</formula>
    </cfRule>
  </conditionalFormatting>
  <conditionalFormatting sqref="B5">
    <cfRule type="cellIs" dxfId="123" priority="45" stopIfTrue="1" operator="equal">
      <formula>0</formula>
    </cfRule>
  </conditionalFormatting>
  <conditionalFormatting sqref="B6">
    <cfRule type="cellIs" dxfId="122" priority="44" stopIfTrue="1" operator="equal">
      <formula>0</formula>
    </cfRule>
  </conditionalFormatting>
  <conditionalFormatting sqref="B11">
    <cfRule type="cellIs" dxfId="121" priority="43" stopIfTrue="1" operator="equal">
      <formula>0</formula>
    </cfRule>
  </conditionalFormatting>
  <conditionalFormatting sqref="B12">
    <cfRule type="cellIs" dxfId="120" priority="42" stopIfTrue="1" operator="equal">
      <formula>0</formula>
    </cfRule>
  </conditionalFormatting>
  <conditionalFormatting sqref="B17">
    <cfRule type="cellIs" dxfId="119" priority="41" stopIfTrue="1" operator="equal">
      <formula>0</formula>
    </cfRule>
  </conditionalFormatting>
  <conditionalFormatting sqref="B19">
    <cfRule type="cellIs" dxfId="118" priority="40" stopIfTrue="1" operator="equal">
      <formula>0</formula>
    </cfRule>
  </conditionalFormatting>
  <conditionalFormatting sqref="B21">
    <cfRule type="cellIs" dxfId="117" priority="39" stopIfTrue="1" operator="equal">
      <formula>0</formula>
    </cfRule>
  </conditionalFormatting>
  <conditionalFormatting sqref="B22">
    <cfRule type="cellIs" dxfId="116" priority="38" stopIfTrue="1" operator="equal">
      <formula>0</formula>
    </cfRule>
  </conditionalFormatting>
  <conditionalFormatting sqref="B24">
    <cfRule type="cellIs" dxfId="115" priority="37" stopIfTrue="1" operator="equal">
      <formula>0</formula>
    </cfRule>
  </conditionalFormatting>
  <conditionalFormatting sqref="B25">
    <cfRule type="cellIs" dxfId="114" priority="36" stopIfTrue="1" operator="equal">
      <formula>0</formula>
    </cfRule>
  </conditionalFormatting>
  <conditionalFormatting sqref="B26">
    <cfRule type="cellIs" dxfId="113" priority="35" stopIfTrue="1" operator="equal">
      <formula>0</formula>
    </cfRule>
  </conditionalFormatting>
  <conditionalFormatting sqref="B27">
    <cfRule type="cellIs" dxfId="112" priority="34" stopIfTrue="1" operator="equal">
      <formula>0</formula>
    </cfRule>
  </conditionalFormatting>
  <conditionalFormatting sqref="B33">
    <cfRule type="cellIs" dxfId="111" priority="33" stopIfTrue="1" operator="equal">
      <formula>0</formula>
    </cfRule>
  </conditionalFormatting>
  <conditionalFormatting sqref="B35">
    <cfRule type="cellIs" dxfId="110" priority="32" stopIfTrue="1" operator="equal">
      <formula>0</formula>
    </cfRule>
  </conditionalFormatting>
  <conditionalFormatting sqref="B36">
    <cfRule type="cellIs" dxfId="109" priority="31" stopIfTrue="1" operator="equal">
      <formula>0</formula>
    </cfRule>
  </conditionalFormatting>
  <conditionalFormatting sqref="B34">
    <cfRule type="cellIs" dxfId="108" priority="30" stopIfTrue="1" operator="equal">
      <formula>0</formula>
    </cfRule>
  </conditionalFormatting>
  <conditionalFormatting sqref="B38">
    <cfRule type="cellIs" dxfId="107" priority="29" stopIfTrue="1" operator="equal">
      <formula>0</formula>
    </cfRule>
  </conditionalFormatting>
  <conditionalFormatting sqref="B39">
    <cfRule type="cellIs" dxfId="106" priority="28" stopIfTrue="1" operator="equal">
      <formula>0</formula>
    </cfRule>
  </conditionalFormatting>
  <conditionalFormatting sqref="B45">
    <cfRule type="cellIs" dxfId="105" priority="27" stopIfTrue="1" operator="equal">
      <formula>0</formula>
    </cfRule>
  </conditionalFormatting>
  <conditionalFormatting sqref="B49">
    <cfRule type="cellIs" dxfId="104" priority="26" stopIfTrue="1" operator="equal">
      <formula>0</formula>
    </cfRule>
  </conditionalFormatting>
  <conditionalFormatting sqref="B50">
    <cfRule type="cellIs" dxfId="103" priority="25" stopIfTrue="1" operator="equal">
      <formula>0</formula>
    </cfRule>
  </conditionalFormatting>
  <conditionalFormatting sqref="B51">
    <cfRule type="cellIs" dxfId="102" priority="24" stopIfTrue="1" operator="equal">
      <formula>0</formula>
    </cfRule>
  </conditionalFormatting>
  <conditionalFormatting sqref="B56">
    <cfRule type="cellIs" dxfId="101" priority="23" stopIfTrue="1" operator="equal">
      <formula>0</formula>
    </cfRule>
  </conditionalFormatting>
  <conditionalFormatting sqref="B46">
    <cfRule type="cellIs" dxfId="100" priority="22" stopIfTrue="1" operator="equal">
      <formula>0</formula>
    </cfRule>
  </conditionalFormatting>
  <conditionalFormatting sqref="B47">
    <cfRule type="cellIs" dxfId="99" priority="21" stopIfTrue="1" operator="equal">
      <formula>0</formula>
    </cfRule>
  </conditionalFormatting>
  <conditionalFormatting sqref="B57">
    <cfRule type="cellIs" dxfId="98" priority="20" stopIfTrue="1" operator="equal">
      <formula>0</formula>
    </cfRule>
  </conditionalFormatting>
  <conditionalFormatting sqref="B53">
    <cfRule type="cellIs" dxfId="97" priority="19" stopIfTrue="1" operator="equal">
      <formula>0</formula>
    </cfRule>
  </conditionalFormatting>
  <conditionalFormatting sqref="B54">
    <cfRule type="cellIs" dxfId="96" priority="18" stopIfTrue="1" operator="equal">
      <formula>0</formula>
    </cfRule>
  </conditionalFormatting>
  <conditionalFormatting sqref="B65">
    <cfRule type="cellIs" dxfId="95" priority="17" stopIfTrue="1" operator="equal">
      <formula>0</formula>
    </cfRule>
  </conditionalFormatting>
  <conditionalFormatting sqref="B67">
    <cfRule type="cellIs" dxfId="94" priority="16" stopIfTrue="1" operator="equal">
      <formula>0</formula>
    </cfRule>
  </conditionalFormatting>
  <conditionalFormatting sqref="B68">
    <cfRule type="cellIs" dxfId="93" priority="15" stopIfTrue="1" operator="equal">
      <formula>0</formula>
    </cfRule>
  </conditionalFormatting>
  <conditionalFormatting sqref="B66">
    <cfRule type="cellIs" dxfId="92" priority="14" stopIfTrue="1" operator="equal">
      <formula>0</formula>
    </cfRule>
  </conditionalFormatting>
  <conditionalFormatting sqref="B70">
    <cfRule type="cellIs" dxfId="91" priority="13" stopIfTrue="1" operator="equal">
      <formula>0</formula>
    </cfRule>
  </conditionalFormatting>
  <conditionalFormatting sqref="B71">
    <cfRule type="cellIs" dxfId="90" priority="12" stopIfTrue="1" operator="equal">
      <formula>0</formula>
    </cfRule>
  </conditionalFormatting>
  <conditionalFormatting sqref="B69">
    <cfRule type="cellIs" dxfId="89" priority="11" stopIfTrue="1" operator="equal">
      <formula>0</formula>
    </cfRule>
  </conditionalFormatting>
  <conditionalFormatting sqref="B77">
    <cfRule type="cellIs" dxfId="88" priority="10" stopIfTrue="1" operator="equal">
      <formula>0</formula>
    </cfRule>
  </conditionalFormatting>
  <conditionalFormatting sqref="B79">
    <cfRule type="cellIs" dxfId="87" priority="9" stopIfTrue="1" operator="equal">
      <formula>0</formula>
    </cfRule>
  </conditionalFormatting>
  <conditionalFormatting sqref="B80">
    <cfRule type="cellIs" dxfId="86" priority="8" stopIfTrue="1" operator="equal">
      <formula>0</formula>
    </cfRule>
  </conditionalFormatting>
  <conditionalFormatting sqref="B78">
    <cfRule type="cellIs" dxfId="85" priority="7" stopIfTrue="1" operator="equal">
      <formula>0</formula>
    </cfRule>
  </conditionalFormatting>
  <conditionalFormatting sqref="B82">
    <cfRule type="cellIs" dxfId="84" priority="6" stopIfTrue="1" operator="equal">
      <formula>0</formula>
    </cfRule>
  </conditionalFormatting>
  <conditionalFormatting sqref="B83">
    <cfRule type="cellIs" dxfId="83" priority="5" stopIfTrue="1" operator="equal">
      <formula>0</formula>
    </cfRule>
  </conditionalFormatting>
  <conditionalFormatting sqref="B81">
    <cfRule type="cellIs" dxfId="82" priority="4" stopIfTrue="1" operator="equal">
      <formula>0</formula>
    </cfRule>
  </conditionalFormatting>
  <conditionalFormatting sqref="B89">
    <cfRule type="cellIs" dxfId="81" priority="3" stopIfTrue="1" operator="equal">
      <formula>0</formula>
    </cfRule>
  </conditionalFormatting>
  <conditionalFormatting sqref="B90">
    <cfRule type="cellIs" dxfId="80" priority="2" stopIfTrue="1" operator="equal">
      <formula>0</formula>
    </cfRule>
  </conditionalFormatting>
  <conditionalFormatting sqref="B91">
    <cfRule type="cellIs" dxfId="79" priority="1" stopIfTrue="1" operator="equal">
      <formula>0</formula>
    </cfRule>
  </conditionalFormatting>
  <dataValidations count="4">
    <dataValidation type="list" allowBlank="1" showInputMessage="1" showErrorMessage="1" sqref="B15 IX15 ST15 ACP15 AML15 AWH15 BGD15 BPZ15 BZV15 CJR15 CTN15 DDJ15 DNF15 DXB15 EGX15 EQT15 FAP15 FKL15 FUH15 GED15 GNZ15 GXV15 HHR15 HRN15 IBJ15 ILF15 IVB15 JEX15 JOT15 JYP15 KIL15 KSH15 LCD15 LLZ15 LVV15 MFR15 MPN15 MZJ15 NJF15 NTB15 OCX15 OMT15 OWP15 PGL15 PQH15 QAD15 QJZ15 QTV15 RDR15 RNN15 RXJ15 SHF15 SRB15 TAX15 TKT15 TUP15 UEL15 UOH15 UYD15 VHZ15 VRV15 WBR15 WLN15 WVJ15 B65551 IX65551 ST65551 ACP65551 AML65551 AWH65551 BGD65551 BPZ65551 BZV65551 CJR65551 CTN65551 DDJ65551 DNF65551 DXB65551 EGX65551 EQT65551 FAP65551 FKL65551 FUH65551 GED65551 GNZ65551 GXV65551 HHR65551 HRN65551 IBJ65551 ILF65551 IVB65551 JEX65551 JOT65551 JYP65551 KIL65551 KSH65551 LCD65551 LLZ65551 LVV65551 MFR65551 MPN65551 MZJ65551 NJF65551 NTB65551 OCX65551 OMT65551 OWP65551 PGL65551 PQH65551 QAD65551 QJZ65551 QTV65551 RDR65551 RNN65551 RXJ65551 SHF65551 SRB65551 TAX65551 TKT65551 TUP65551 UEL65551 UOH65551 UYD65551 VHZ65551 VRV65551 WBR65551 WLN65551 WVJ65551 B131087 IX131087 ST131087 ACP131087 AML131087 AWH131087 BGD131087 BPZ131087 BZV131087 CJR131087 CTN131087 DDJ131087 DNF131087 DXB131087 EGX131087 EQT131087 FAP131087 FKL131087 FUH131087 GED131087 GNZ131087 GXV131087 HHR131087 HRN131087 IBJ131087 ILF131087 IVB131087 JEX131087 JOT131087 JYP131087 KIL131087 KSH131087 LCD131087 LLZ131087 LVV131087 MFR131087 MPN131087 MZJ131087 NJF131087 NTB131087 OCX131087 OMT131087 OWP131087 PGL131087 PQH131087 QAD131087 QJZ131087 QTV131087 RDR131087 RNN131087 RXJ131087 SHF131087 SRB131087 TAX131087 TKT131087 TUP131087 UEL131087 UOH131087 UYD131087 VHZ131087 VRV131087 WBR131087 WLN131087 WVJ131087 B196623 IX196623 ST196623 ACP196623 AML196623 AWH196623 BGD196623 BPZ196623 BZV196623 CJR196623 CTN196623 DDJ196623 DNF196623 DXB196623 EGX196623 EQT196623 FAP196623 FKL196623 FUH196623 GED196623 GNZ196623 GXV196623 HHR196623 HRN196623 IBJ196623 ILF196623 IVB196623 JEX196623 JOT196623 JYP196623 KIL196623 KSH196623 LCD196623 LLZ196623 LVV196623 MFR196623 MPN196623 MZJ196623 NJF196623 NTB196623 OCX196623 OMT196623 OWP196623 PGL196623 PQH196623 QAD196623 QJZ196623 QTV196623 RDR196623 RNN196623 RXJ196623 SHF196623 SRB196623 TAX196623 TKT196623 TUP196623 UEL196623 UOH196623 UYD196623 VHZ196623 VRV196623 WBR196623 WLN196623 WVJ196623 B262159 IX262159 ST262159 ACP262159 AML262159 AWH262159 BGD262159 BPZ262159 BZV262159 CJR262159 CTN262159 DDJ262159 DNF262159 DXB262159 EGX262159 EQT262159 FAP262159 FKL262159 FUH262159 GED262159 GNZ262159 GXV262159 HHR262159 HRN262159 IBJ262159 ILF262159 IVB262159 JEX262159 JOT262159 JYP262159 KIL262159 KSH262159 LCD262159 LLZ262159 LVV262159 MFR262159 MPN262159 MZJ262159 NJF262159 NTB262159 OCX262159 OMT262159 OWP262159 PGL262159 PQH262159 QAD262159 QJZ262159 QTV262159 RDR262159 RNN262159 RXJ262159 SHF262159 SRB262159 TAX262159 TKT262159 TUP262159 UEL262159 UOH262159 UYD262159 VHZ262159 VRV262159 WBR262159 WLN262159 WVJ262159 B327695 IX327695 ST327695 ACP327695 AML327695 AWH327695 BGD327695 BPZ327695 BZV327695 CJR327695 CTN327695 DDJ327695 DNF327695 DXB327695 EGX327695 EQT327695 FAP327695 FKL327695 FUH327695 GED327695 GNZ327695 GXV327695 HHR327695 HRN327695 IBJ327695 ILF327695 IVB327695 JEX327695 JOT327695 JYP327695 KIL327695 KSH327695 LCD327695 LLZ327695 LVV327695 MFR327695 MPN327695 MZJ327695 NJF327695 NTB327695 OCX327695 OMT327695 OWP327695 PGL327695 PQH327695 QAD327695 QJZ327695 QTV327695 RDR327695 RNN327695 RXJ327695 SHF327695 SRB327695 TAX327695 TKT327695 TUP327695 UEL327695 UOH327695 UYD327695 VHZ327695 VRV327695 WBR327695 WLN327695 WVJ327695 B393231 IX393231 ST393231 ACP393231 AML393231 AWH393231 BGD393231 BPZ393231 BZV393231 CJR393231 CTN393231 DDJ393231 DNF393231 DXB393231 EGX393231 EQT393231 FAP393231 FKL393231 FUH393231 GED393231 GNZ393231 GXV393231 HHR393231 HRN393231 IBJ393231 ILF393231 IVB393231 JEX393231 JOT393231 JYP393231 KIL393231 KSH393231 LCD393231 LLZ393231 LVV393231 MFR393231 MPN393231 MZJ393231 NJF393231 NTB393231 OCX393231 OMT393231 OWP393231 PGL393231 PQH393231 QAD393231 QJZ393231 QTV393231 RDR393231 RNN393231 RXJ393231 SHF393231 SRB393231 TAX393231 TKT393231 TUP393231 UEL393231 UOH393231 UYD393231 VHZ393231 VRV393231 WBR393231 WLN393231 WVJ393231 B458767 IX458767 ST458767 ACP458767 AML458767 AWH458767 BGD458767 BPZ458767 BZV458767 CJR458767 CTN458767 DDJ458767 DNF458767 DXB458767 EGX458767 EQT458767 FAP458767 FKL458767 FUH458767 GED458767 GNZ458767 GXV458767 HHR458767 HRN458767 IBJ458767 ILF458767 IVB458767 JEX458767 JOT458767 JYP458767 KIL458767 KSH458767 LCD458767 LLZ458767 LVV458767 MFR458767 MPN458767 MZJ458767 NJF458767 NTB458767 OCX458767 OMT458767 OWP458767 PGL458767 PQH458767 QAD458767 QJZ458767 QTV458767 RDR458767 RNN458767 RXJ458767 SHF458767 SRB458767 TAX458767 TKT458767 TUP458767 UEL458767 UOH458767 UYD458767 VHZ458767 VRV458767 WBR458767 WLN458767 WVJ458767 B524303 IX524303 ST524303 ACP524303 AML524303 AWH524303 BGD524303 BPZ524303 BZV524303 CJR524303 CTN524303 DDJ524303 DNF524303 DXB524303 EGX524303 EQT524303 FAP524303 FKL524303 FUH524303 GED524303 GNZ524303 GXV524303 HHR524303 HRN524303 IBJ524303 ILF524303 IVB524303 JEX524303 JOT524303 JYP524303 KIL524303 KSH524303 LCD524303 LLZ524303 LVV524303 MFR524303 MPN524303 MZJ524303 NJF524303 NTB524303 OCX524303 OMT524303 OWP524303 PGL524303 PQH524303 QAD524303 QJZ524303 QTV524303 RDR524303 RNN524303 RXJ524303 SHF524303 SRB524303 TAX524303 TKT524303 TUP524303 UEL524303 UOH524303 UYD524303 VHZ524303 VRV524303 WBR524303 WLN524303 WVJ524303 B589839 IX589839 ST589839 ACP589839 AML589839 AWH589839 BGD589839 BPZ589839 BZV589839 CJR589839 CTN589839 DDJ589839 DNF589839 DXB589839 EGX589839 EQT589839 FAP589839 FKL589839 FUH589839 GED589839 GNZ589839 GXV589839 HHR589839 HRN589839 IBJ589839 ILF589839 IVB589839 JEX589839 JOT589839 JYP589839 KIL589839 KSH589839 LCD589839 LLZ589839 LVV589839 MFR589839 MPN589839 MZJ589839 NJF589839 NTB589839 OCX589839 OMT589839 OWP589839 PGL589839 PQH589839 QAD589839 QJZ589839 QTV589839 RDR589839 RNN589839 RXJ589839 SHF589839 SRB589839 TAX589839 TKT589839 TUP589839 UEL589839 UOH589839 UYD589839 VHZ589839 VRV589839 WBR589839 WLN589839 WVJ589839 B655375 IX655375 ST655375 ACP655375 AML655375 AWH655375 BGD655375 BPZ655375 BZV655375 CJR655375 CTN655375 DDJ655375 DNF655375 DXB655375 EGX655375 EQT655375 FAP655375 FKL655375 FUH655375 GED655375 GNZ655375 GXV655375 HHR655375 HRN655375 IBJ655375 ILF655375 IVB655375 JEX655375 JOT655375 JYP655375 KIL655375 KSH655375 LCD655375 LLZ655375 LVV655375 MFR655375 MPN655375 MZJ655375 NJF655375 NTB655375 OCX655375 OMT655375 OWP655375 PGL655375 PQH655375 QAD655375 QJZ655375 QTV655375 RDR655375 RNN655375 RXJ655375 SHF655375 SRB655375 TAX655375 TKT655375 TUP655375 UEL655375 UOH655375 UYD655375 VHZ655375 VRV655375 WBR655375 WLN655375 WVJ655375 B720911 IX720911 ST720911 ACP720911 AML720911 AWH720911 BGD720911 BPZ720911 BZV720911 CJR720911 CTN720911 DDJ720911 DNF720911 DXB720911 EGX720911 EQT720911 FAP720911 FKL720911 FUH720911 GED720911 GNZ720911 GXV720911 HHR720911 HRN720911 IBJ720911 ILF720911 IVB720911 JEX720911 JOT720911 JYP720911 KIL720911 KSH720911 LCD720911 LLZ720911 LVV720911 MFR720911 MPN720911 MZJ720911 NJF720911 NTB720911 OCX720911 OMT720911 OWP720911 PGL720911 PQH720911 QAD720911 QJZ720911 QTV720911 RDR720911 RNN720911 RXJ720911 SHF720911 SRB720911 TAX720911 TKT720911 TUP720911 UEL720911 UOH720911 UYD720911 VHZ720911 VRV720911 WBR720911 WLN720911 WVJ720911 B786447 IX786447 ST786447 ACP786447 AML786447 AWH786447 BGD786447 BPZ786447 BZV786447 CJR786447 CTN786447 DDJ786447 DNF786447 DXB786447 EGX786447 EQT786447 FAP786447 FKL786447 FUH786447 GED786447 GNZ786447 GXV786447 HHR786447 HRN786447 IBJ786447 ILF786447 IVB786447 JEX786447 JOT786447 JYP786447 KIL786447 KSH786447 LCD786447 LLZ786447 LVV786447 MFR786447 MPN786447 MZJ786447 NJF786447 NTB786447 OCX786447 OMT786447 OWP786447 PGL786447 PQH786447 QAD786447 QJZ786447 QTV786447 RDR786447 RNN786447 RXJ786447 SHF786447 SRB786447 TAX786447 TKT786447 TUP786447 UEL786447 UOH786447 UYD786447 VHZ786447 VRV786447 WBR786447 WLN786447 WVJ786447 B851983 IX851983 ST851983 ACP851983 AML851983 AWH851983 BGD851983 BPZ851983 BZV851983 CJR851983 CTN851983 DDJ851983 DNF851983 DXB851983 EGX851983 EQT851983 FAP851983 FKL851983 FUH851983 GED851983 GNZ851983 GXV851983 HHR851983 HRN851983 IBJ851983 ILF851983 IVB851983 JEX851983 JOT851983 JYP851983 KIL851983 KSH851983 LCD851983 LLZ851983 LVV851983 MFR851983 MPN851983 MZJ851983 NJF851983 NTB851983 OCX851983 OMT851983 OWP851983 PGL851983 PQH851983 QAD851983 QJZ851983 QTV851983 RDR851983 RNN851983 RXJ851983 SHF851983 SRB851983 TAX851983 TKT851983 TUP851983 UEL851983 UOH851983 UYD851983 VHZ851983 VRV851983 WBR851983 WLN851983 WVJ851983 B917519 IX917519 ST917519 ACP917519 AML917519 AWH917519 BGD917519 BPZ917519 BZV917519 CJR917519 CTN917519 DDJ917519 DNF917519 DXB917519 EGX917519 EQT917519 FAP917519 FKL917519 FUH917519 GED917519 GNZ917519 GXV917519 HHR917519 HRN917519 IBJ917519 ILF917519 IVB917519 JEX917519 JOT917519 JYP917519 KIL917519 KSH917519 LCD917519 LLZ917519 LVV917519 MFR917519 MPN917519 MZJ917519 NJF917519 NTB917519 OCX917519 OMT917519 OWP917519 PGL917519 PQH917519 QAD917519 QJZ917519 QTV917519 RDR917519 RNN917519 RXJ917519 SHF917519 SRB917519 TAX917519 TKT917519 TUP917519 UEL917519 UOH917519 UYD917519 VHZ917519 VRV917519 WBR917519 WLN917519 WVJ917519 B983055 IX983055 ST983055 ACP983055 AML983055 AWH983055 BGD983055 BPZ983055 BZV983055 CJR983055 CTN983055 DDJ983055 DNF983055 DXB983055 EGX983055 EQT983055 FAP983055 FKL983055 FUH983055 GED983055 GNZ983055 GXV983055 HHR983055 HRN983055 IBJ983055 ILF983055 IVB983055 JEX983055 JOT983055 JYP983055 KIL983055 KSH983055 LCD983055 LLZ983055 LVV983055 MFR983055 MPN983055 MZJ983055 NJF983055 NTB983055 OCX983055 OMT983055 OWP983055 PGL983055 PQH983055 QAD983055 QJZ983055 QTV983055 RDR983055 RNN983055 RXJ983055 SHF983055 SRB983055 TAX983055 TKT983055 TUP983055 UEL983055 UOH983055 UYD983055 VHZ983055 VRV983055 WBR983055 WLN983055 WVJ983055 B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xr:uid="{0A07CFEF-50AC-412E-842C-EC017C48FBB3}">
      <formula1>$G$7:$G$8</formula1>
    </dataValidation>
    <dataValidation type="list" allowBlank="1" showInputMessage="1" showErrorMessage="1" sqref="B116:B119 IX116:IX119 ST116:ST119 ACP116:ACP119 AML116:AML119 AWH116:AWH119 BGD116:BGD119 BPZ116:BPZ119 BZV116:BZV119 CJR116:CJR119 CTN116:CTN119 DDJ116:DDJ119 DNF116:DNF119 DXB116:DXB119 EGX116:EGX119 EQT116:EQT119 FAP116:FAP119 FKL116:FKL119 FUH116:FUH119 GED116:GED119 GNZ116:GNZ119 GXV116:GXV119 HHR116:HHR119 HRN116:HRN119 IBJ116:IBJ119 ILF116:ILF119 IVB116:IVB119 JEX116:JEX119 JOT116:JOT119 JYP116:JYP119 KIL116:KIL119 KSH116:KSH119 LCD116:LCD119 LLZ116:LLZ119 LVV116:LVV119 MFR116:MFR119 MPN116:MPN119 MZJ116:MZJ119 NJF116:NJF119 NTB116:NTB119 OCX116:OCX119 OMT116:OMT119 OWP116:OWP119 PGL116:PGL119 PQH116:PQH119 QAD116:QAD119 QJZ116:QJZ119 QTV116:QTV119 RDR116:RDR119 RNN116:RNN119 RXJ116:RXJ119 SHF116:SHF119 SRB116:SRB119 TAX116:TAX119 TKT116:TKT119 TUP116:TUP119 UEL116:UEL119 UOH116:UOH119 UYD116:UYD119 VHZ116:VHZ119 VRV116:VRV119 WBR116:WBR119 WLN116:WLN119 WVJ116:WVJ119 B65652:B65655 IX65652:IX65655 ST65652:ST65655 ACP65652:ACP65655 AML65652:AML65655 AWH65652:AWH65655 BGD65652:BGD65655 BPZ65652:BPZ65655 BZV65652:BZV65655 CJR65652:CJR65655 CTN65652:CTN65655 DDJ65652:DDJ65655 DNF65652:DNF65655 DXB65652:DXB65655 EGX65652:EGX65655 EQT65652:EQT65655 FAP65652:FAP65655 FKL65652:FKL65655 FUH65652:FUH65655 GED65652:GED65655 GNZ65652:GNZ65655 GXV65652:GXV65655 HHR65652:HHR65655 HRN65652:HRN65655 IBJ65652:IBJ65655 ILF65652:ILF65655 IVB65652:IVB65655 JEX65652:JEX65655 JOT65652:JOT65655 JYP65652:JYP65655 KIL65652:KIL65655 KSH65652:KSH65655 LCD65652:LCD65655 LLZ65652:LLZ65655 LVV65652:LVV65655 MFR65652:MFR65655 MPN65652:MPN65655 MZJ65652:MZJ65655 NJF65652:NJF65655 NTB65652:NTB65655 OCX65652:OCX65655 OMT65652:OMT65655 OWP65652:OWP65655 PGL65652:PGL65655 PQH65652:PQH65655 QAD65652:QAD65655 QJZ65652:QJZ65655 QTV65652:QTV65655 RDR65652:RDR65655 RNN65652:RNN65655 RXJ65652:RXJ65655 SHF65652:SHF65655 SRB65652:SRB65655 TAX65652:TAX65655 TKT65652:TKT65655 TUP65652:TUP65655 UEL65652:UEL65655 UOH65652:UOH65655 UYD65652:UYD65655 VHZ65652:VHZ65655 VRV65652:VRV65655 WBR65652:WBR65655 WLN65652:WLN65655 WVJ65652:WVJ65655 B131188:B131191 IX131188:IX131191 ST131188:ST131191 ACP131188:ACP131191 AML131188:AML131191 AWH131188:AWH131191 BGD131188:BGD131191 BPZ131188:BPZ131191 BZV131188:BZV131191 CJR131188:CJR131191 CTN131188:CTN131191 DDJ131188:DDJ131191 DNF131188:DNF131191 DXB131188:DXB131191 EGX131188:EGX131191 EQT131188:EQT131191 FAP131188:FAP131191 FKL131188:FKL131191 FUH131188:FUH131191 GED131188:GED131191 GNZ131188:GNZ131191 GXV131188:GXV131191 HHR131188:HHR131191 HRN131188:HRN131191 IBJ131188:IBJ131191 ILF131188:ILF131191 IVB131188:IVB131191 JEX131188:JEX131191 JOT131188:JOT131191 JYP131188:JYP131191 KIL131188:KIL131191 KSH131188:KSH131191 LCD131188:LCD131191 LLZ131188:LLZ131191 LVV131188:LVV131191 MFR131188:MFR131191 MPN131188:MPN131191 MZJ131188:MZJ131191 NJF131188:NJF131191 NTB131188:NTB131191 OCX131188:OCX131191 OMT131188:OMT131191 OWP131188:OWP131191 PGL131188:PGL131191 PQH131188:PQH131191 QAD131188:QAD131191 QJZ131188:QJZ131191 QTV131188:QTV131191 RDR131188:RDR131191 RNN131188:RNN131191 RXJ131188:RXJ131191 SHF131188:SHF131191 SRB131188:SRB131191 TAX131188:TAX131191 TKT131188:TKT131191 TUP131188:TUP131191 UEL131188:UEL131191 UOH131188:UOH131191 UYD131188:UYD131191 VHZ131188:VHZ131191 VRV131188:VRV131191 WBR131188:WBR131191 WLN131188:WLN131191 WVJ131188:WVJ131191 B196724:B196727 IX196724:IX196727 ST196724:ST196727 ACP196724:ACP196727 AML196724:AML196727 AWH196724:AWH196727 BGD196724:BGD196727 BPZ196724:BPZ196727 BZV196724:BZV196727 CJR196724:CJR196727 CTN196724:CTN196727 DDJ196724:DDJ196727 DNF196724:DNF196727 DXB196724:DXB196727 EGX196724:EGX196727 EQT196724:EQT196727 FAP196724:FAP196727 FKL196724:FKL196727 FUH196724:FUH196727 GED196724:GED196727 GNZ196724:GNZ196727 GXV196724:GXV196727 HHR196724:HHR196727 HRN196724:HRN196727 IBJ196724:IBJ196727 ILF196724:ILF196727 IVB196724:IVB196727 JEX196724:JEX196727 JOT196724:JOT196727 JYP196724:JYP196727 KIL196724:KIL196727 KSH196724:KSH196727 LCD196724:LCD196727 LLZ196724:LLZ196727 LVV196724:LVV196727 MFR196724:MFR196727 MPN196724:MPN196727 MZJ196724:MZJ196727 NJF196724:NJF196727 NTB196724:NTB196727 OCX196724:OCX196727 OMT196724:OMT196727 OWP196724:OWP196727 PGL196724:PGL196727 PQH196724:PQH196727 QAD196724:QAD196727 QJZ196724:QJZ196727 QTV196724:QTV196727 RDR196724:RDR196727 RNN196724:RNN196727 RXJ196724:RXJ196727 SHF196724:SHF196727 SRB196724:SRB196727 TAX196724:TAX196727 TKT196724:TKT196727 TUP196724:TUP196727 UEL196724:UEL196727 UOH196724:UOH196727 UYD196724:UYD196727 VHZ196724:VHZ196727 VRV196724:VRV196727 WBR196724:WBR196727 WLN196724:WLN196727 WVJ196724:WVJ196727 B262260:B262263 IX262260:IX262263 ST262260:ST262263 ACP262260:ACP262263 AML262260:AML262263 AWH262260:AWH262263 BGD262260:BGD262263 BPZ262260:BPZ262263 BZV262260:BZV262263 CJR262260:CJR262263 CTN262260:CTN262263 DDJ262260:DDJ262263 DNF262260:DNF262263 DXB262260:DXB262263 EGX262260:EGX262263 EQT262260:EQT262263 FAP262260:FAP262263 FKL262260:FKL262263 FUH262260:FUH262263 GED262260:GED262263 GNZ262260:GNZ262263 GXV262260:GXV262263 HHR262260:HHR262263 HRN262260:HRN262263 IBJ262260:IBJ262263 ILF262260:ILF262263 IVB262260:IVB262263 JEX262260:JEX262263 JOT262260:JOT262263 JYP262260:JYP262263 KIL262260:KIL262263 KSH262260:KSH262263 LCD262260:LCD262263 LLZ262260:LLZ262263 LVV262260:LVV262263 MFR262260:MFR262263 MPN262260:MPN262263 MZJ262260:MZJ262263 NJF262260:NJF262263 NTB262260:NTB262263 OCX262260:OCX262263 OMT262260:OMT262263 OWP262260:OWP262263 PGL262260:PGL262263 PQH262260:PQH262263 QAD262260:QAD262263 QJZ262260:QJZ262263 QTV262260:QTV262263 RDR262260:RDR262263 RNN262260:RNN262263 RXJ262260:RXJ262263 SHF262260:SHF262263 SRB262260:SRB262263 TAX262260:TAX262263 TKT262260:TKT262263 TUP262260:TUP262263 UEL262260:UEL262263 UOH262260:UOH262263 UYD262260:UYD262263 VHZ262260:VHZ262263 VRV262260:VRV262263 WBR262260:WBR262263 WLN262260:WLN262263 WVJ262260:WVJ262263 B327796:B327799 IX327796:IX327799 ST327796:ST327799 ACP327796:ACP327799 AML327796:AML327799 AWH327796:AWH327799 BGD327796:BGD327799 BPZ327796:BPZ327799 BZV327796:BZV327799 CJR327796:CJR327799 CTN327796:CTN327799 DDJ327796:DDJ327799 DNF327796:DNF327799 DXB327796:DXB327799 EGX327796:EGX327799 EQT327796:EQT327799 FAP327796:FAP327799 FKL327796:FKL327799 FUH327796:FUH327799 GED327796:GED327799 GNZ327796:GNZ327799 GXV327796:GXV327799 HHR327796:HHR327799 HRN327796:HRN327799 IBJ327796:IBJ327799 ILF327796:ILF327799 IVB327796:IVB327799 JEX327796:JEX327799 JOT327796:JOT327799 JYP327796:JYP327799 KIL327796:KIL327799 KSH327796:KSH327799 LCD327796:LCD327799 LLZ327796:LLZ327799 LVV327796:LVV327799 MFR327796:MFR327799 MPN327796:MPN327799 MZJ327796:MZJ327799 NJF327796:NJF327799 NTB327796:NTB327799 OCX327796:OCX327799 OMT327796:OMT327799 OWP327796:OWP327799 PGL327796:PGL327799 PQH327796:PQH327799 QAD327796:QAD327799 QJZ327796:QJZ327799 QTV327796:QTV327799 RDR327796:RDR327799 RNN327796:RNN327799 RXJ327796:RXJ327799 SHF327796:SHF327799 SRB327796:SRB327799 TAX327796:TAX327799 TKT327796:TKT327799 TUP327796:TUP327799 UEL327796:UEL327799 UOH327796:UOH327799 UYD327796:UYD327799 VHZ327796:VHZ327799 VRV327796:VRV327799 WBR327796:WBR327799 WLN327796:WLN327799 WVJ327796:WVJ327799 B393332:B393335 IX393332:IX393335 ST393332:ST393335 ACP393332:ACP393335 AML393332:AML393335 AWH393332:AWH393335 BGD393332:BGD393335 BPZ393332:BPZ393335 BZV393332:BZV393335 CJR393332:CJR393335 CTN393332:CTN393335 DDJ393332:DDJ393335 DNF393332:DNF393335 DXB393332:DXB393335 EGX393332:EGX393335 EQT393332:EQT393335 FAP393332:FAP393335 FKL393332:FKL393335 FUH393332:FUH393335 GED393332:GED393335 GNZ393332:GNZ393335 GXV393332:GXV393335 HHR393332:HHR393335 HRN393332:HRN393335 IBJ393332:IBJ393335 ILF393332:ILF393335 IVB393332:IVB393335 JEX393332:JEX393335 JOT393332:JOT393335 JYP393332:JYP393335 KIL393332:KIL393335 KSH393332:KSH393335 LCD393332:LCD393335 LLZ393332:LLZ393335 LVV393332:LVV393335 MFR393332:MFR393335 MPN393332:MPN393335 MZJ393332:MZJ393335 NJF393332:NJF393335 NTB393332:NTB393335 OCX393332:OCX393335 OMT393332:OMT393335 OWP393332:OWP393335 PGL393332:PGL393335 PQH393332:PQH393335 QAD393332:QAD393335 QJZ393332:QJZ393335 QTV393332:QTV393335 RDR393332:RDR393335 RNN393332:RNN393335 RXJ393332:RXJ393335 SHF393332:SHF393335 SRB393332:SRB393335 TAX393332:TAX393335 TKT393332:TKT393335 TUP393332:TUP393335 UEL393332:UEL393335 UOH393332:UOH393335 UYD393332:UYD393335 VHZ393332:VHZ393335 VRV393332:VRV393335 WBR393332:WBR393335 WLN393332:WLN393335 WVJ393332:WVJ393335 B458868:B458871 IX458868:IX458871 ST458868:ST458871 ACP458868:ACP458871 AML458868:AML458871 AWH458868:AWH458871 BGD458868:BGD458871 BPZ458868:BPZ458871 BZV458868:BZV458871 CJR458868:CJR458871 CTN458868:CTN458871 DDJ458868:DDJ458871 DNF458868:DNF458871 DXB458868:DXB458871 EGX458868:EGX458871 EQT458868:EQT458871 FAP458868:FAP458871 FKL458868:FKL458871 FUH458868:FUH458871 GED458868:GED458871 GNZ458868:GNZ458871 GXV458868:GXV458871 HHR458868:HHR458871 HRN458868:HRN458871 IBJ458868:IBJ458871 ILF458868:ILF458871 IVB458868:IVB458871 JEX458868:JEX458871 JOT458868:JOT458871 JYP458868:JYP458871 KIL458868:KIL458871 KSH458868:KSH458871 LCD458868:LCD458871 LLZ458868:LLZ458871 LVV458868:LVV458871 MFR458868:MFR458871 MPN458868:MPN458871 MZJ458868:MZJ458871 NJF458868:NJF458871 NTB458868:NTB458871 OCX458868:OCX458871 OMT458868:OMT458871 OWP458868:OWP458871 PGL458868:PGL458871 PQH458868:PQH458871 QAD458868:QAD458871 QJZ458868:QJZ458871 QTV458868:QTV458871 RDR458868:RDR458871 RNN458868:RNN458871 RXJ458868:RXJ458871 SHF458868:SHF458871 SRB458868:SRB458871 TAX458868:TAX458871 TKT458868:TKT458871 TUP458868:TUP458871 UEL458868:UEL458871 UOH458868:UOH458871 UYD458868:UYD458871 VHZ458868:VHZ458871 VRV458868:VRV458871 WBR458868:WBR458871 WLN458868:WLN458871 WVJ458868:WVJ458871 B524404:B524407 IX524404:IX524407 ST524404:ST524407 ACP524404:ACP524407 AML524404:AML524407 AWH524404:AWH524407 BGD524404:BGD524407 BPZ524404:BPZ524407 BZV524404:BZV524407 CJR524404:CJR524407 CTN524404:CTN524407 DDJ524404:DDJ524407 DNF524404:DNF524407 DXB524404:DXB524407 EGX524404:EGX524407 EQT524404:EQT524407 FAP524404:FAP524407 FKL524404:FKL524407 FUH524404:FUH524407 GED524404:GED524407 GNZ524404:GNZ524407 GXV524404:GXV524407 HHR524404:HHR524407 HRN524404:HRN524407 IBJ524404:IBJ524407 ILF524404:ILF524407 IVB524404:IVB524407 JEX524404:JEX524407 JOT524404:JOT524407 JYP524404:JYP524407 KIL524404:KIL524407 KSH524404:KSH524407 LCD524404:LCD524407 LLZ524404:LLZ524407 LVV524404:LVV524407 MFR524404:MFR524407 MPN524404:MPN524407 MZJ524404:MZJ524407 NJF524404:NJF524407 NTB524404:NTB524407 OCX524404:OCX524407 OMT524404:OMT524407 OWP524404:OWP524407 PGL524404:PGL524407 PQH524404:PQH524407 QAD524404:QAD524407 QJZ524404:QJZ524407 QTV524404:QTV524407 RDR524404:RDR524407 RNN524404:RNN524407 RXJ524404:RXJ524407 SHF524404:SHF524407 SRB524404:SRB524407 TAX524404:TAX524407 TKT524404:TKT524407 TUP524404:TUP524407 UEL524404:UEL524407 UOH524404:UOH524407 UYD524404:UYD524407 VHZ524404:VHZ524407 VRV524404:VRV524407 WBR524404:WBR524407 WLN524404:WLN524407 WVJ524404:WVJ524407 B589940:B589943 IX589940:IX589943 ST589940:ST589943 ACP589940:ACP589943 AML589940:AML589943 AWH589940:AWH589943 BGD589940:BGD589943 BPZ589940:BPZ589943 BZV589940:BZV589943 CJR589940:CJR589943 CTN589940:CTN589943 DDJ589940:DDJ589943 DNF589940:DNF589943 DXB589940:DXB589943 EGX589940:EGX589943 EQT589940:EQT589943 FAP589940:FAP589943 FKL589940:FKL589943 FUH589940:FUH589943 GED589940:GED589943 GNZ589940:GNZ589943 GXV589940:GXV589943 HHR589940:HHR589943 HRN589940:HRN589943 IBJ589940:IBJ589943 ILF589940:ILF589943 IVB589940:IVB589943 JEX589940:JEX589943 JOT589940:JOT589943 JYP589940:JYP589943 KIL589940:KIL589943 KSH589940:KSH589943 LCD589940:LCD589943 LLZ589940:LLZ589943 LVV589940:LVV589943 MFR589940:MFR589943 MPN589940:MPN589943 MZJ589940:MZJ589943 NJF589940:NJF589943 NTB589940:NTB589943 OCX589940:OCX589943 OMT589940:OMT589943 OWP589940:OWP589943 PGL589940:PGL589943 PQH589940:PQH589943 QAD589940:QAD589943 QJZ589940:QJZ589943 QTV589940:QTV589943 RDR589940:RDR589943 RNN589940:RNN589943 RXJ589940:RXJ589943 SHF589940:SHF589943 SRB589940:SRB589943 TAX589940:TAX589943 TKT589940:TKT589943 TUP589940:TUP589943 UEL589940:UEL589943 UOH589940:UOH589943 UYD589940:UYD589943 VHZ589940:VHZ589943 VRV589940:VRV589943 WBR589940:WBR589943 WLN589940:WLN589943 WVJ589940:WVJ589943 B655476:B655479 IX655476:IX655479 ST655476:ST655479 ACP655476:ACP655479 AML655476:AML655479 AWH655476:AWH655479 BGD655476:BGD655479 BPZ655476:BPZ655479 BZV655476:BZV655479 CJR655476:CJR655479 CTN655476:CTN655479 DDJ655476:DDJ655479 DNF655476:DNF655479 DXB655476:DXB655479 EGX655476:EGX655479 EQT655476:EQT655479 FAP655476:FAP655479 FKL655476:FKL655479 FUH655476:FUH655479 GED655476:GED655479 GNZ655476:GNZ655479 GXV655476:GXV655479 HHR655476:HHR655479 HRN655476:HRN655479 IBJ655476:IBJ655479 ILF655476:ILF655479 IVB655476:IVB655479 JEX655476:JEX655479 JOT655476:JOT655479 JYP655476:JYP655479 KIL655476:KIL655479 KSH655476:KSH655479 LCD655476:LCD655479 LLZ655476:LLZ655479 LVV655476:LVV655479 MFR655476:MFR655479 MPN655476:MPN655479 MZJ655476:MZJ655479 NJF655476:NJF655479 NTB655476:NTB655479 OCX655476:OCX655479 OMT655476:OMT655479 OWP655476:OWP655479 PGL655476:PGL655479 PQH655476:PQH655479 QAD655476:QAD655479 QJZ655476:QJZ655479 QTV655476:QTV655479 RDR655476:RDR655479 RNN655476:RNN655479 RXJ655476:RXJ655479 SHF655476:SHF655479 SRB655476:SRB655479 TAX655476:TAX655479 TKT655476:TKT655479 TUP655476:TUP655479 UEL655476:UEL655479 UOH655476:UOH655479 UYD655476:UYD655479 VHZ655476:VHZ655479 VRV655476:VRV655479 WBR655476:WBR655479 WLN655476:WLN655479 WVJ655476:WVJ655479 B721012:B721015 IX721012:IX721015 ST721012:ST721015 ACP721012:ACP721015 AML721012:AML721015 AWH721012:AWH721015 BGD721012:BGD721015 BPZ721012:BPZ721015 BZV721012:BZV721015 CJR721012:CJR721015 CTN721012:CTN721015 DDJ721012:DDJ721015 DNF721012:DNF721015 DXB721012:DXB721015 EGX721012:EGX721015 EQT721012:EQT721015 FAP721012:FAP721015 FKL721012:FKL721015 FUH721012:FUH721015 GED721012:GED721015 GNZ721012:GNZ721015 GXV721012:GXV721015 HHR721012:HHR721015 HRN721012:HRN721015 IBJ721012:IBJ721015 ILF721012:ILF721015 IVB721012:IVB721015 JEX721012:JEX721015 JOT721012:JOT721015 JYP721012:JYP721015 KIL721012:KIL721015 KSH721012:KSH721015 LCD721012:LCD721015 LLZ721012:LLZ721015 LVV721012:LVV721015 MFR721012:MFR721015 MPN721012:MPN721015 MZJ721012:MZJ721015 NJF721012:NJF721015 NTB721012:NTB721015 OCX721012:OCX721015 OMT721012:OMT721015 OWP721012:OWP721015 PGL721012:PGL721015 PQH721012:PQH721015 QAD721012:QAD721015 QJZ721012:QJZ721015 QTV721012:QTV721015 RDR721012:RDR721015 RNN721012:RNN721015 RXJ721012:RXJ721015 SHF721012:SHF721015 SRB721012:SRB721015 TAX721012:TAX721015 TKT721012:TKT721015 TUP721012:TUP721015 UEL721012:UEL721015 UOH721012:UOH721015 UYD721012:UYD721015 VHZ721012:VHZ721015 VRV721012:VRV721015 WBR721012:WBR721015 WLN721012:WLN721015 WVJ721012:WVJ721015 B786548:B786551 IX786548:IX786551 ST786548:ST786551 ACP786548:ACP786551 AML786548:AML786551 AWH786548:AWH786551 BGD786548:BGD786551 BPZ786548:BPZ786551 BZV786548:BZV786551 CJR786548:CJR786551 CTN786548:CTN786551 DDJ786548:DDJ786551 DNF786548:DNF786551 DXB786548:DXB786551 EGX786548:EGX786551 EQT786548:EQT786551 FAP786548:FAP786551 FKL786548:FKL786551 FUH786548:FUH786551 GED786548:GED786551 GNZ786548:GNZ786551 GXV786548:GXV786551 HHR786548:HHR786551 HRN786548:HRN786551 IBJ786548:IBJ786551 ILF786548:ILF786551 IVB786548:IVB786551 JEX786548:JEX786551 JOT786548:JOT786551 JYP786548:JYP786551 KIL786548:KIL786551 KSH786548:KSH786551 LCD786548:LCD786551 LLZ786548:LLZ786551 LVV786548:LVV786551 MFR786548:MFR786551 MPN786548:MPN786551 MZJ786548:MZJ786551 NJF786548:NJF786551 NTB786548:NTB786551 OCX786548:OCX786551 OMT786548:OMT786551 OWP786548:OWP786551 PGL786548:PGL786551 PQH786548:PQH786551 QAD786548:QAD786551 QJZ786548:QJZ786551 QTV786548:QTV786551 RDR786548:RDR786551 RNN786548:RNN786551 RXJ786548:RXJ786551 SHF786548:SHF786551 SRB786548:SRB786551 TAX786548:TAX786551 TKT786548:TKT786551 TUP786548:TUP786551 UEL786548:UEL786551 UOH786548:UOH786551 UYD786548:UYD786551 VHZ786548:VHZ786551 VRV786548:VRV786551 WBR786548:WBR786551 WLN786548:WLN786551 WVJ786548:WVJ786551 B852084:B852087 IX852084:IX852087 ST852084:ST852087 ACP852084:ACP852087 AML852084:AML852087 AWH852084:AWH852087 BGD852084:BGD852087 BPZ852084:BPZ852087 BZV852084:BZV852087 CJR852084:CJR852087 CTN852084:CTN852087 DDJ852084:DDJ852087 DNF852084:DNF852087 DXB852084:DXB852087 EGX852084:EGX852087 EQT852084:EQT852087 FAP852084:FAP852087 FKL852084:FKL852087 FUH852084:FUH852087 GED852084:GED852087 GNZ852084:GNZ852087 GXV852084:GXV852087 HHR852084:HHR852087 HRN852084:HRN852087 IBJ852084:IBJ852087 ILF852084:ILF852087 IVB852084:IVB852087 JEX852084:JEX852087 JOT852084:JOT852087 JYP852084:JYP852087 KIL852084:KIL852087 KSH852084:KSH852087 LCD852084:LCD852087 LLZ852084:LLZ852087 LVV852084:LVV852087 MFR852084:MFR852087 MPN852084:MPN852087 MZJ852084:MZJ852087 NJF852084:NJF852087 NTB852084:NTB852087 OCX852084:OCX852087 OMT852084:OMT852087 OWP852084:OWP852087 PGL852084:PGL852087 PQH852084:PQH852087 QAD852084:QAD852087 QJZ852084:QJZ852087 QTV852084:QTV852087 RDR852084:RDR852087 RNN852084:RNN852087 RXJ852084:RXJ852087 SHF852084:SHF852087 SRB852084:SRB852087 TAX852084:TAX852087 TKT852084:TKT852087 TUP852084:TUP852087 UEL852084:UEL852087 UOH852084:UOH852087 UYD852084:UYD852087 VHZ852084:VHZ852087 VRV852084:VRV852087 WBR852084:WBR852087 WLN852084:WLN852087 WVJ852084:WVJ852087 B917620:B917623 IX917620:IX917623 ST917620:ST917623 ACP917620:ACP917623 AML917620:AML917623 AWH917620:AWH917623 BGD917620:BGD917623 BPZ917620:BPZ917623 BZV917620:BZV917623 CJR917620:CJR917623 CTN917620:CTN917623 DDJ917620:DDJ917623 DNF917620:DNF917623 DXB917620:DXB917623 EGX917620:EGX917623 EQT917620:EQT917623 FAP917620:FAP917623 FKL917620:FKL917623 FUH917620:FUH917623 GED917620:GED917623 GNZ917620:GNZ917623 GXV917620:GXV917623 HHR917620:HHR917623 HRN917620:HRN917623 IBJ917620:IBJ917623 ILF917620:ILF917623 IVB917620:IVB917623 JEX917620:JEX917623 JOT917620:JOT917623 JYP917620:JYP917623 KIL917620:KIL917623 KSH917620:KSH917623 LCD917620:LCD917623 LLZ917620:LLZ917623 LVV917620:LVV917623 MFR917620:MFR917623 MPN917620:MPN917623 MZJ917620:MZJ917623 NJF917620:NJF917623 NTB917620:NTB917623 OCX917620:OCX917623 OMT917620:OMT917623 OWP917620:OWP917623 PGL917620:PGL917623 PQH917620:PQH917623 QAD917620:QAD917623 QJZ917620:QJZ917623 QTV917620:QTV917623 RDR917620:RDR917623 RNN917620:RNN917623 RXJ917620:RXJ917623 SHF917620:SHF917623 SRB917620:SRB917623 TAX917620:TAX917623 TKT917620:TKT917623 TUP917620:TUP917623 UEL917620:UEL917623 UOH917620:UOH917623 UYD917620:UYD917623 VHZ917620:VHZ917623 VRV917620:VRV917623 WBR917620:WBR917623 WLN917620:WLN917623 WVJ917620:WVJ917623 B983156:B983159 IX983156:IX983159 ST983156:ST983159 ACP983156:ACP983159 AML983156:AML983159 AWH983156:AWH983159 BGD983156:BGD983159 BPZ983156:BPZ983159 BZV983156:BZV983159 CJR983156:CJR983159 CTN983156:CTN983159 DDJ983156:DDJ983159 DNF983156:DNF983159 DXB983156:DXB983159 EGX983156:EGX983159 EQT983156:EQT983159 FAP983156:FAP983159 FKL983156:FKL983159 FUH983156:FUH983159 GED983156:GED983159 GNZ983156:GNZ983159 GXV983156:GXV983159 HHR983156:HHR983159 HRN983156:HRN983159 IBJ983156:IBJ983159 ILF983156:ILF983159 IVB983156:IVB983159 JEX983156:JEX983159 JOT983156:JOT983159 JYP983156:JYP983159 KIL983156:KIL983159 KSH983156:KSH983159 LCD983156:LCD983159 LLZ983156:LLZ983159 LVV983156:LVV983159 MFR983156:MFR983159 MPN983156:MPN983159 MZJ983156:MZJ983159 NJF983156:NJF983159 NTB983156:NTB983159 OCX983156:OCX983159 OMT983156:OMT983159 OWP983156:OWP983159 PGL983156:PGL983159 PQH983156:PQH983159 QAD983156:QAD983159 QJZ983156:QJZ983159 QTV983156:QTV983159 RDR983156:RDR983159 RNN983156:RNN983159 RXJ983156:RXJ983159 SHF983156:SHF983159 SRB983156:SRB983159 TAX983156:TAX983159 TKT983156:TKT983159 TUP983156:TUP983159 UEL983156:UEL983159 UOH983156:UOH983159 UYD983156:UYD983159 VHZ983156:VHZ983159 VRV983156:VRV983159 WBR983156:WBR983159 WLN983156:WLN983159 WVJ983156:WVJ983159 B59 IX59 ST59 ACP59 AML59 AWH59 BGD59 BPZ59 BZV59 CJR59 CTN59 DDJ59 DNF59 DXB59 EGX59 EQT59 FAP59 FKL59 FUH59 GED59 GNZ59 GXV59 HHR59 HRN59 IBJ59 ILF59 IVB59 JEX59 JOT59 JYP59 KIL59 KSH59 LCD59 LLZ59 LVV59 MFR59 MPN59 MZJ59 NJF59 NTB59 OCX59 OMT59 OWP59 PGL59 PQH59 QAD59 QJZ59 QTV59 RDR59 RNN59 RXJ59 SHF59 SRB59 TAX59 TKT59 TUP59 UEL59 UOH59 UYD59 VHZ59 VRV59 WBR59 WLN59 WVJ59 B65595 IX65595 ST65595 ACP65595 AML65595 AWH65595 BGD65595 BPZ65595 BZV65595 CJR65595 CTN65595 DDJ65595 DNF65595 DXB65595 EGX65595 EQT65595 FAP65595 FKL65595 FUH65595 GED65595 GNZ65595 GXV65595 HHR65595 HRN65595 IBJ65595 ILF65595 IVB65595 JEX65595 JOT65595 JYP65595 KIL65595 KSH65595 LCD65595 LLZ65595 LVV65595 MFR65595 MPN65595 MZJ65595 NJF65595 NTB65595 OCX65595 OMT65595 OWP65595 PGL65595 PQH65595 QAD65595 QJZ65595 QTV65595 RDR65595 RNN65595 RXJ65595 SHF65595 SRB65595 TAX65595 TKT65595 TUP65595 UEL65595 UOH65595 UYD65595 VHZ65595 VRV65595 WBR65595 WLN65595 WVJ65595 B131131 IX131131 ST131131 ACP131131 AML131131 AWH131131 BGD131131 BPZ131131 BZV131131 CJR131131 CTN131131 DDJ131131 DNF131131 DXB131131 EGX131131 EQT131131 FAP131131 FKL131131 FUH131131 GED131131 GNZ131131 GXV131131 HHR131131 HRN131131 IBJ131131 ILF131131 IVB131131 JEX131131 JOT131131 JYP131131 KIL131131 KSH131131 LCD131131 LLZ131131 LVV131131 MFR131131 MPN131131 MZJ131131 NJF131131 NTB131131 OCX131131 OMT131131 OWP131131 PGL131131 PQH131131 QAD131131 QJZ131131 QTV131131 RDR131131 RNN131131 RXJ131131 SHF131131 SRB131131 TAX131131 TKT131131 TUP131131 UEL131131 UOH131131 UYD131131 VHZ131131 VRV131131 WBR131131 WLN131131 WVJ131131 B196667 IX196667 ST196667 ACP196667 AML196667 AWH196667 BGD196667 BPZ196667 BZV196667 CJR196667 CTN196667 DDJ196667 DNF196667 DXB196667 EGX196667 EQT196667 FAP196667 FKL196667 FUH196667 GED196667 GNZ196667 GXV196667 HHR196667 HRN196667 IBJ196667 ILF196667 IVB196667 JEX196667 JOT196667 JYP196667 KIL196667 KSH196667 LCD196667 LLZ196667 LVV196667 MFR196667 MPN196667 MZJ196667 NJF196667 NTB196667 OCX196667 OMT196667 OWP196667 PGL196667 PQH196667 QAD196667 QJZ196667 QTV196667 RDR196667 RNN196667 RXJ196667 SHF196667 SRB196667 TAX196667 TKT196667 TUP196667 UEL196667 UOH196667 UYD196667 VHZ196667 VRV196667 WBR196667 WLN196667 WVJ196667 B262203 IX262203 ST262203 ACP262203 AML262203 AWH262203 BGD262203 BPZ262203 BZV262203 CJR262203 CTN262203 DDJ262203 DNF262203 DXB262203 EGX262203 EQT262203 FAP262203 FKL262203 FUH262203 GED262203 GNZ262203 GXV262203 HHR262203 HRN262203 IBJ262203 ILF262203 IVB262203 JEX262203 JOT262203 JYP262203 KIL262203 KSH262203 LCD262203 LLZ262203 LVV262203 MFR262203 MPN262203 MZJ262203 NJF262203 NTB262203 OCX262203 OMT262203 OWP262203 PGL262203 PQH262203 QAD262203 QJZ262203 QTV262203 RDR262203 RNN262203 RXJ262203 SHF262203 SRB262203 TAX262203 TKT262203 TUP262203 UEL262203 UOH262203 UYD262203 VHZ262203 VRV262203 WBR262203 WLN262203 WVJ262203 B327739 IX327739 ST327739 ACP327739 AML327739 AWH327739 BGD327739 BPZ327739 BZV327739 CJR327739 CTN327739 DDJ327739 DNF327739 DXB327739 EGX327739 EQT327739 FAP327739 FKL327739 FUH327739 GED327739 GNZ327739 GXV327739 HHR327739 HRN327739 IBJ327739 ILF327739 IVB327739 JEX327739 JOT327739 JYP327739 KIL327739 KSH327739 LCD327739 LLZ327739 LVV327739 MFR327739 MPN327739 MZJ327739 NJF327739 NTB327739 OCX327739 OMT327739 OWP327739 PGL327739 PQH327739 QAD327739 QJZ327739 QTV327739 RDR327739 RNN327739 RXJ327739 SHF327739 SRB327739 TAX327739 TKT327739 TUP327739 UEL327739 UOH327739 UYD327739 VHZ327739 VRV327739 WBR327739 WLN327739 WVJ327739 B393275 IX393275 ST393275 ACP393275 AML393275 AWH393275 BGD393275 BPZ393275 BZV393275 CJR393275 CTN393275 DDJ393275 DNF393275 DXB393275 EGX393275 EQT393275 FAP393275 FKL393275 FUH393275 GED393275 GNZ393275 GXV393275 HHR393275 HRN393275 IBJ393275 ILF393275 IVB393275 JEX393275 JOT393275 JYP393275 KIL393275 KSH393275 LCD393275 LLZ393275 LVV393275 MFR393275 MPN393275 MZJ393275 NJF393275 NTB393275 OCX393275 OMT393275 OWP393275 PGL393275 PQH393275 QAD393275 QJZ393275 QTV393275 RDR393275 RNN393275 RXJ393275 SHF393275 SRB393275 TAX393275 TKT393275 TUP393275 UEL393275 UOH393275 UYD393275 VHZ393275 VRV393275 WBR393275 WLN393275 WVJ393275 B458811 IX458811 ST458811 ACP458811 AML458811 AWH458811 BGD458811 BPZ458811 BZV458811 CJR458811 CTN458811 DDJ458811 DNF458811 DXB458811 EGX458811 EQT458811 FAP458811 FKL458811 FUH458811 GED458811 GNZ458811 GXV458811 HHR458811 HRN458811 IBJ458811 ILF458811 IVB458811 JEX458811 JOT458811 JYP458811 KIL458811 KSH458811 LCD458811 LLZ458811 LVV458811 MFR458811 MPN458811 MZJ458811 NJF458811 NTB458811 OCX458811 OMT458811 OWP458811 PGL458811 PQH458811 QAD458811 QJZ458811 QTV458811 RDR458811 RNN458811 RXJ458811 SHF458811 SRB458811 TAX458811 TKT458811 TUP458811 UEL458811 UOH458811 UYD458811 VHZ458811 VRV458811 WBR458811 WLN458811 WVJ458811 B524347 IX524347 ST524347 ACP524347 AML524347 AWH524347 BGD524347 BPZ524347 BZV524347 CJR524347 CTN524347 DDJ524347 DNF524347 DXB524347 EGX524347 EQT524347 FAP524347 FKL524347 FUH524347 GED524347 GNZ524347 GXV524347 HHR524347 HRN524347 IBJ524347 ILF524347 IVB524347 JEX524347 JOT524347 JYP524347 KIL524347 KSH524347 LCD524347 LLZ524347 LVV524347 MFR524347 MPN524347 MZJ524347 NJF524347 NTB524347 OCX524347 OMT524347 OWP524347 PGL524347 PQH524347 QAD524347 QJZ524347 QTV524347 RDR524347 RNN524347 RXJ524347 SHF524347 SRB524347 TAX524347 TKT524347 TUP524347 UEL524347 UOH524347 UYD524347 VHZ524347 VRV524347 WBR524347 WLN524347 WVJ524347 B589883 IX589883 ST589883 ACP589883 AML589883 AWH589883 BGD589883 BPZ589883 BZV589883 CJR589883 CTN589883 DDJ589883 DNF589883 DXB589883 EGX589883 EQT589883 FAP589883 FKL589883 FUH589883 GED589883 GNZ589883 GXV589883 HHR589883 HRN589883 IBJ589883 ILF589883 IVB589883 JEX589883 JOT589883 JYP589883 KIL589883 KSH589883 LCD589883 LLZ589883 LVV589883 MFR589883 MPN589883 MZJ589883 NJF589883 NTB589883 OCX589883 OMT589883 OWP589883 PGL589883 PQH589883 QAD589883 QJZ589883 QTV589883 RDR589883 RNN589883 RXJ589883 SHF589883 SRB589883 TAX589883 TKT589883 TUP589883 UEL589883 UOH589883 UYD589883 VHZ589883 VRV589883 WBR589883 WLN589883 WVJ589883 B655419 IX655419 ST655419 ACP655419 AML655419 AWH655419 BGD655419 BPZ655419 BZV655419 CJR655419 CTN655419 DDJ655419 DNF655419 DXB655419 EGX655419 EQT655419 FAP655419 FKL655419 FUH655419 GED655419 GNZ655419 GXV655419 HHR655419 HRN655419 IBJ655419 ILF655419 IVB655419 JEX655419 JOT655419 JYP655419 KIL655419 KSH655419 LCD655419 LLZ655419 LVV655419 MFR655419 MPN655419 MZJ655419 NJF655419 NTB655419 OCX655419 OMT655419 OWP655419 PGL655419 PQH655419 QAD655419 QJZ655419 QTV655419 RDR655419 RNN655419 RXJ655419 SHF655419 SRB655419 TAX655419 TKT655419 TUP655419 UEL655419 UOH655419 UYD655419 VHZ655419 VRV655419 WBR655419 WLN655419 WVJ655419 B720955 IX720955 ST720955 ACP720955 AML720955 AWH720955 BGD720955 BPZ720955 BZV720955 CJR720955 CTN720955 DDJ720955 DNF720955 DXB720955 EGX720955 EQT720955 FAP720955 FKL720955 FUH720955 GED720955 GNZ720955 GXV720955 HHR720955 HRN720955 IBJ720955 ILF720955 IVB720955 JEX720955 JOT720955 JYP720955 KIL720955 KSH720955 LCD720955 LLZ720955 LVV720955 MFR720955 MPN720955 MZJ720955 NJF720955 NTB720955 OCX720955 OMT720955 OWP720955 PGL720955 PQH720955 QAD720955 QJZ720955 QTV720955 RDR720955 RNN720955 RXJ720955 SHF720955 SRB720955 TAX720955 TKT720955 TUP720955 UEL720955 UOH720955 UYD720955 VHZ720955 VRV720955 WBR720955 WLN720955 WVJ720955 B786491 IX786491 ST786491 ACP786491 AML786491 AWH786491 BGD786491 BPZ786491 BZV786491 CJR786491 CTN786491 DDJ786491 DNF786491 DXB786491 EGX786491 EQT786491 FAP786491 FKL786491 FUH786491 GED786491 GNZ786491 GXV786491 HHR786491 HRN786491 IBJ786491 ILF786491 IVB786491 JEX786491 JOT786491 JYP786491 KIL786491 KSH786491 LCD786491 LLZ786491 LVV786491 MFR786491 MPN786491 MZJ786491 NJF786491 NTB786491 OCX786491 OMT786491 OWP786491 PGL786491 PQH786491 QAD786491 QJZ786491 QTV786491 RDR786491 RNN786491 RXJ786491 SHF786491 SRB786491 TAX786491 TKT786491 TUP786491 UEL786491 UOH786491 UYD786491 VHZ786491 VRV786491 WBR786491 WLN786491 WVJ786491 B852027 IX852027 ST852027 ACP852027 AML852027 AWH852027 BGD852027 BPZ852027 BZV852027 CJR852027 CTN852027 DDJ852027 DNF852027 DXB852027 EGX852027 EQT852027 FAP852027 FKL852027 FUH852027 GED852027 GNZ852027 GXV852027 HHR852027 HRN852027 IBJ852027 ILF852027 IVB852027 JEX852027 JOT852027 JYP852027 KIL852027 KSH852027 LCD852027 LLZ852027 LVV852027 MFR852027 MPN852027 MZJ852027 NJF852027 NTB852027 OCX852027 OMT852027 OWP852027 PGL852027 PQH852027 QAD852027 QJZ852027 QTV852027 RDR852027 RNN852027 RXJ852027 SHF852027 SRB852027 TAX852027 TKT852027 TUP852027 UEL852027 UOH852027 UYD852027 VHZ852027 VRV852027 WBR852027 WLN852027 WVJ852027 B917563 IX917563 ST917563 ACP917563 AML917563 AWH917563 BGD917563 BPZ917563 BZV917563 CJR917563 CTN917563 DDJ917563 DNF917563 DXB917563 EGX917563 EQT917563 FAP917563 FKL917563 FUH917563 GED917563 GNZ917563 GXV917563 HHR917563 HRN917563 IBJ917563 ILF917563 IVB917563 JEX917563 JOT917563 JYP917563 KIL917563 KSH917563 LCD917563 LLZ917563 LVV917563 MFR917563 MPN917563 MZJ917563 NJF917563 NTB917563 OCX917563 OMT917563 OWP917563 PGL917563 PQH917563 QAD917563 QJZ917563 QTV917563 RDR917563 RNN917563 RXJ917563 SHF917563 SRB917563 TAX917563 TKT917563 TUP917563 UEL917563 UOH917563 UYD917563 VHZ917563 VRV917563 WBR917563 WLN917563 WVJ917563 B983099 IX983099 ST983099 ACP983099 AML983099 AWH983099 BGD983099 BPZ983099 BZV983099 CJR983099 CTN983099 DDJ983099 DNF983099 DXB983099 EGX983099 EQT983099 FAP983099 FKL983099 FUH983099 GED983099 GNZ983099 GXV983099 HHR983099 HRN983099 IBJ983099 ILF983099 IVB983099 JEX983099 JOT983099 JYP983099 KIL983099 KSH983099 LCD983099 LLZ983099 LVV983099 MFR983099 MPN983099 MZJ983099 NJF983099 NTB983099 OCX983099 OMT983099 OWP983099 PGL983099 PQH983099 QAD983099 QJZ983099 QTV983099 RDR983099 RNN983099 RXJ983099 SHF983099 SRB983099 TAX983099 TKT983099 TUP983099 UEL983099 UOH983099 UYD983099 VHZ983099 VRV983099 WBR983099 WLN983099 WVJ983099 B97:B100 IX97:IX100 ST97:ST100 ACP97:ACP100 AML97:AML100 AWH97:AWH100 BGD97:BGD100 BPZ97:BPZ100 BZV97:BZV100 CJR97:CJR100 CTN97:CTN100 DDJ97:DDJ100 DNF97:DNF100 DXB97:DXB100 EGX97:EGX100 EQT97:EQT100 FAP97:FAP100 FKL97:FKL100 FUH97:FUH100 GED97:GED100 GNZ97:GNZ100 GXV97:GXV100 HHR97:HHR100 HRN97:HRN100 IBJ97:IBJ100 ILF97:ILF100 IVB97:IVB100 JEX97:JEX100 JOT97:JOT100 JYP97:JYP100 KIL97:KIL100 KSH97:KSH100 LCD97:LCD100 LLZ97:LLZ100 LVV97:LVV100 MFR97:MFR100 MPN97:MPN100 MZJ97:MZJ100 NJF97:NJF100 NTB97:NTB100 OCX97:OCX100 OMT97:OMT100 OWP97:OWP100 PGL97:PGL100 PQH97:PQH100 QAD97:QAD100 QJZ97:QJZ100 QTV97:QTV100 RDR97:RDR100 RNN97:RNN100 RXJ97:RXJ100 SHF97:SHF100 SRB97:SRB100 TAX97:TAX100 TKT97:TKT100 TUP97:TUP100 UEL97:UEL100 UOH97:UOH100 UYD97:UYD100 VHZ97:VHZ100 VRV97:VRV100 WBR97:WBR100 WLN97:WLN100 WVJ97:WVJ100 B65633:B65636 IX65633:IX65636 ST65633:ST65636 ACP65633:ACP65636 AML65633:AML65636 AWH65633:AWH65636 BGD65633:BGD65636 BPZ65633:BPZ65636 BZV65633:BZV65636 CJR65633:CJR65636 CTN65633:CTN65636 DDJ65633:DDJ65636 DNF65633:DNF65636 DXB65633:DXB65636 EGX65633:EGX65636 EQT65633:EQT65636 FAP65633:FAP65636 FKL65633:FKL65636 FUH65633:FUH65636 GED65633:GED65636 GNZ65633:GNZ65636 GXV65633:GXV65636 HHR65633:HHR65636 HRN65633:HRN65636 IBJ65633:IBJ65636 ILF65633:ILF65636 IVB65633:IVB65636 JEX65633:JEX65636 JOT65633:JOT65636 JYP65633:JYP65636 KIL65633:KIL65636 KSH65633:KSH65636 LCD65633:LCD65636 LLZ65633:LLZ65636 LVV65633:LVV65636 MFR65633:MFR65636 MPN65633:MPN65636 MZJ65633:MZJ65636 NJF65633:NJF65636 NTB65633:NTB65636 OCX65633:OCX65636 OMT65633:OMT65636 OWP65633:OWP65636 PGL65633:PGL65636 PQH65633:PQH65636 QAD65633:QAD65636 QJZ65633:QJZ65636 QTV65633:QTV65636 RDR65633:RDR65636 RNN65633:RNN65636 RXJ65633:RXJ65636 SHF65633:SHF65636 SRB65633:SRB65636 TAX65633:TAX65636 TKT65633:TKT65636 TUP65633:TUP65636 UEL65633:UEL65636 UOH65633:UOH65636 UYD65633:UYD65636 VHZ65633:VHZ65636 VRV65633:VRV65636 WBR65633:WBR65636 WLN65633:WLN65636 WVJ65633:WVJ65636 B131169:B131172 IX131169:IX131172 ST131169:ST131172 ACP131169:ACP131172 AML131169:AML131172 AWH131169:AWH131172 BGD131169:BGD131172 BPZ131169:BPZ131172 BZV131169:BZV131172 CJR131169:CJR131172 CTN131169:CTN131172 DDJ131169:DDJ131172 DNF131169:DNF131172 DXB131169:DXB131172 EGX131169:EGX131172 EQT131169:EQT131172 FAP131169:FAP131172 FKL131169:FKL131172 FUH131169:FUH131172 GED131169:GED131172 GNZ131169:GNZ131172 GXV131169:GXV131172 HHR131169:HHR131172 HRN131169:HRN131172 IBJ131169:IBJ131172 ILF131169:ILF131172 IVB131169:IVB131172 JEX131169:JEX131172 JOT131169:JOT131172 JYP131169:JYP131172 KIL131169:KIL131172 KSH131169:KSH131172 LCD131169:LCD131172 LLZ131169:LLZ131172 LVV131169:LVV131172 MFR131169:MFR131172 MPN131169:MPN131172 MZJ131169:MZJ131172 NJF131169:NJF131172 NTB131169:NTB131172 OCX131169:OCX131172 OMT131169:OMT131172 OWP131169:OWP131172 PGL131169:PGL131172 PQH131169:PQH131172 QAD131169:QAD131172 QJZ131169:QJZ131172 QTV131169:QTV131172 RDR131169:RDR131172 RNN131169:RNN131172 RXJ131169:RXJ131172 SHF131169:SHF131172 SRB131169:SRB131172 TAX131169:TAX131172 TKT131169:TKT131172 TUP131169:TUP131172 UEL131169:UEL131172 UOH131169:UOH131172 UYD131169:UYD131172 VHZ131169:VHZ131172 VRV131169:VRV131172 WBR131169:WBR131172 WLN131169:WLN131172 WVJ131169:WVJ131172 B196705:B196708 IX196705:IX196708 ST196705:ST196708 ACP196705:ACP196708 AML196705:AML196708 AWH196705:AWH196708 BGD196705:BGD196708 BPZ196705:BPZ196708 BZV196705:BZV196708 CJR196705:CJR196708 CTN196705:CTN196708 DDJ196705:DDJ196708 DNF196705:DNF196708 DXB196705:DXB196708 EGX196705:EGX196708 EQT196705:EQT196708 FAP196705:FAP196708 FKL196705:FKL196708 FUH196705:FUH196708 GED196705:GED196708 GNZ196705:GNZ196708 GXV196705:GXV196708 HHR196705:HHR196708 HRN196705:HRN196708 IBJ196705:IBJ196708 ILF196705:ILF196708 IVB196705:IVB196708 JEX196705:JEX196708 JOT196705:JOT196708 JYP196705:JYP196708 KIL196705:KIL196708 KSH196705:KSH196708 LCD196705:LCD196708 LLZ196705:LLZ196708 LVV196705:LVV196708 MFR196705:MFR196708 MPN196705:MPN196708 MZJ196705:MZJ196708 NJF196705:NJF196708 NTB196705:NTB196708 OCX196705:OCX196708 OMT196705:OMT196708 OWP196705:OWP196708 PGL196705:PGL196708 PQH196705:PQH196708 QAD196705:QAD196708 QJZ196705:QJZ196708 QTV196705:QTV196708 RDR196705:RDR196708 RNN196705:RNN196708 RXJ196705:RXJ196708 SHF196705:SHF196708 SRB196705:SRB196708 TAX196705:TAX196708 TKT196705:TKT196708 TUP196705:TUP196708 UEL196705:UEL196708 UOH196705:UOH196708 UYD196705:UYD196708 VHZ196705:VHZ196708 VRV196705:VRV196708 WBR196705:WBR196708 WLN196705:WLN196708 WVJ196705:WVJ196708 B262241:B262244 IX262241:IX262244 ST262241:ST262244 ACP262241:ACP262244 AML262241:AML262244 AWH262241:AWH262244 BGD262241:BGD262244 BPZ262241:BPZ262244 BZV262241:BZV262244 CJR262241:CJR262244 CTN262241:CTN262244 DDJ262241:DDJ262244 DNF262241:DNF262244 DXB262241:DXB262244 EGX262241:EGX262244 EQT262241:EQT262244 FAP262241:FAP262244 FKL262241:FKL262244 FUH262241:FUH262244 GED262241:GED262244 GNZ262241:GNZ262244 GXV262241:GXV262244 HHR262241:HHR262244 HRN262241:HRN262244 IBJ262241:IBJ262244 ILF262241:ILF262244 IVB262241:IVB262244 JEX262241:JEX262244 JOT262241:JOT262244 JYP262241:JYP262244 KIL262241:KIL262244 KSH262241:KSH262244 LCD262241:LCD262244 LLZ262241:LLZ262244 LVV262241:LVV262244 MFR262241:MFR262244 MPN262241:MPN262244 MZJ262241:MZJ262244 NJF262241:NJF262244 NTB262241:NTB262244 OCX262241:OCX262244 OMT262241:OMT262244 OWP262241:OWP262244 PGL262241:PGL262244 PQH262241:PQH262244 QAD262241:QAD262244 QJZ262241:QJZ262244 QTV262241:QTV262244 RDR262241:RDR262244 RNN262241:RNN262244 RXJ262241:RXJ262244 SHF262241:SHF262244 SRB262241:SRB262244 TAX262241:TAX262244 TKT262241:TKT262244 TUP262241:TUP262244 UEL262241:UEL262244 UOH262241:UOH262244 UYD262241:UYD262244 VHZ262241:VHZ262244 VRV262241:VRV262244 WBR262241:WBR262244 WLN262241:WLN262244 WVJ262241:WVJ262244 B327777:B327780 IX327777:IX327780 ST327777:ST327780 ACP327777:ACP327780 AML327777:AML327780 AWH327777:AWH327780 BGD327777:BGD327780 BPZ327777:BPZ327780 BZV327777:BZV327780 CJR327777:CJR327780 CTN327777:CTN327780 DDJ327777:DDJ327780 DNF327777:DNF327780 DXB327777:DXB327780 EGX327777:EGX327780 EQT327777:EQT327780 FAP327777:FAP327780 FKL327777:FKL327780 FUH327777:FUH327780 GED327777:GED327780 GNZ327777:GNZ327780 GXV327777:GXV327780 HHR327777:HHR327780 HRN327777:HRN327780 IBJ327777:IBJ327780 ILF327777:ILF327780 IVB327777:IVB327780 JEX327777:JEX327780 JOT327777:JOT327780 JYP327777:JYP327780 KIL327777:KIL327780 KSH327777:KSH327780 LCD327777:LCD327780 LLZ327777:LLZ327780 LVV327777:LVV327780 MFR327777:MFR327780 MPN327777:MPN327780 MZJ327777:MZJ327780 NJF327777:NJF327780 NTB327777:NTB327780 OCX327777:OCX327780 OMT327777:OMT327780 OWP327777:OWP327780 PGL327777:PGL327780 PQH327777:PQH327780 QAD327777:QAD327780 QJZ327777:QJZ327780 QTV327777:QTV327780 RDR327777:RDR327780 RNN327777:RNN327780 RXJ327777:RXJ327780 SHF327777:SHF327780 SRB327777:SRB327780 TAX327777:TAX327780 TKT327777:TKT327780 TUP327777:TUP327780 UEL327777:UEL327780 UOH327777:UOH327780 UYD327777:UYD327780 VHZ327777:VHZ327780 VRV327777:VRV327780 WBR327777:WBR327780 WLN327777:WLN327780 WVJ327777:WVJ327780 B393313:B393316 IX393313:IX393316 ST393313:ST393316 ACP393313:ACP393316 AML393313:AML393316 AWH393313:AWH393316 BGD393313:BGD393316 BPZ393313:BPZ393316 BZV393313:BZV393316 CJR393313:CJR393316 CTN393313:CTN393316 DDJ393313:DDJ393316 DNF393313:DNF393316 DXB393313:DXB393316 EGX393313:EGX393316 EQT393313:EQT393316 FAP393313:FAP393316 FKL393313:FKL393316 FUH393313:FUH393316 GED393313:GED393316 GNZ393313:GNZ393316 GXV393313:GXV393316 HHR393313:HHR393316 HRN393313:HRN393316 IBJ393313:IBJ393316 ILF393313:ILF393316 IVB393313:IVB393316 JEX393313:JEX393316 JOT393313:JOT393316 JYP393313:JYP393316 KIL393313:KIL393316 KSH393313:KSH393316 LCD393313:LCD393316 LLZ393313:LLZ393316 LVV393313:LVV393316 MFR393313:MFR393316 MPN393313:MPN393316 MZJ393313:MZJ393316 NJF393313:NJF393316 NTB393313:NTB393316 OCX393313:OCX393316 OMT393313:OMT393316 OWP393313:OWP393316 PGL393313:PGL393316 PQH393313:PQH393316 QAD393313:QAD393316 QJZ393313:QJZ393316 QTV393313:QTV393316 RDR393313:RDR393316 RNN393313:RNN393316 RXJ393313:RXJ393316 SHF393313:SHF393316 SRB393313:SRB393316 TAX393313:TAX393316 TKT393313:TKT393316 TUP393313:TUP393316 UEL393313:UEL393316 UOH393313:UOH393316 UYD393313:UYD393316 VHZ393313:VHZ393316 VRV393313:VRV393316 WBR393313:WBR393316 WLN393313:WLN393316 WVJ393313:WVJ393316 B458849:B458852 IX458849:IX458852 ST458849:ST458852 ACP458849:ACP458852 AML458849:AML458852 AWH458849:AWH458852 BGD458849:BGD458852 BPZ458849:BPZ458852 BZV458849:BZV458852 CJR458849:CJR458852 CTN458849:CTN458852 DDJ458849:DDJ458852 DNF458849:DNF458852 DXB458849:DXB458852 EGX458849:EGX458852 EQT458849:EQT458852 FAP458849:FAP458852 FKL458849:FKL458852 FUH458849:FUH458852 GED458849:GED458852 GNZ458849:GNZ458852 GXV458849:GXV458852 HHR458849:HHR458852 HRN458849:HRN458852 IBJ458849:IBJ458852 ILF458849:ILF458852 IVB458849:IVB458852 JEX458849:JEX458852 JOT458849:JOT458852 JYP458849:JYP458852 KIL458849:KIL458852 KSH458849:KSH458852 LCD458849:LCD458852 LLZ458849:LLZ458852 LVV458849:LVV458852 MFR458849:MFR458852 MPN458849:MPN458852 MZJ458849:MZJ458852 NJF458849:NJF458852 NTB458849:NTB458852 OCX458849:OCX458852 OMT458849:OMT458852 OWP458849:OWP458852 PGL458849:PGL458852 PQH458849:PQH458852 QAD458849:QAD458852 QJZ458849:QJZ458852 QTV458849:QTV458852 RDR458849:RDR458852 RNN458849:RNN458852 RXJ458849:RXJ458852 SHF458849:SHF458852 SRB458849:SRB458852 TAX458849:TAX458852 TKT458849:TKT458852 TUP458849:TUP458852 UEL458849:UEL458852 UOH458849:UOH458852 UYD458849:UYD458852 VHZ458849:VHZ458852 VRV458849:VRV458852 WBR458849:WBR458852 WLN458849:WLN458852 WVJ458849:WVJ458852 B524385:B524388 IX524385:IX524388 ST524385:ST524388 ACP524385:ACP524388 AML524385:AML524388 AWH524385:AWH524388 BGD524385:BGD524388 BPZ524385:BPZ524388 BZV524385:BZV524388 CJR524385:CJR524388 CTN524385:CTN524388 DDJ524385:DDJ524388 DNF524385:DNF524388 DXB524385:DXB524388 EGX524385:EGX524388 EQT524385:EQT524388 FAP524385:FAP524388 FKL524385:FKL524388 FUH524385:FUH524388 GED524385:GED524388 GNZ524385:GNZ524388 GXV524385:GXV524388 HHR524385:HHR524388 HRN524385:HRN524388 IBJ524385:IBJ524388 ILF524385:ILF524388 IVB524385:IVB524388 JEX524385:JEX524388 JOT524385:JOT524388 JYP524385:JYP524388 KIL524385:KIL524388 KSH524385:KSH524388 LCD524385:LCD524388 LLZ524385:LLZ524388 LVV524385:LVV524388 MFR524385:MFR524388 MPN524385:MPN524388 MZJ524385:MZJ524388 NJF524385:NJF524388 NTB524385:NTB524388 OCX524385:OCX524388 OMT524385:OMT524388 OWP524385:OWP524388 PGL524385:PGL524388 PQH524385:PQH524388 QAD524385:QAD524388 QJZ524385:QJZ524388 QTV524385:QTV524388 RDR524385:RDR524388 RNN524385:RNN524388 RXJ524385:RXJ524388 SHF524385:SHF524388 SRB524385:SRB524388 TAX524385:TAX524388 TKT524385:TKT524388 TUP524385:TUP524388 UEL524385:UEL524388 UOH524385:UOH524388 UYD524385:UYD524388 VHZ524385:VHZ524388 VRV524385:VRV524388 WBR524385:WBR524388 WLN524385:WLN524388 WVJ524385:WVJ524388 B589921:B589924 IX589921:IX589924 ST589921:ST589924 ACP589921:ACP589924 AML589921:AML589924 AWH589921:AWH589924 BGD589921:BGD589924 BPZ589921:BPZ589924 BZV589921:BZV589924 CJR589921:CJR589924 CTN589921:CTN589924 DDJ589921:DDJ589924 DNF589921:DNF589924 DXB589921:DXB589924 EGX589921:EGX589924 EQT589921:EQT589924 FAP589921:FAP589924 FKL589921:FKL589924 FUH589921:FUH589924 GED589921:GED589924 GNZ589921:GNZ589924 GXV589921:GXV589924 HHR589921:HHR589924 HRN589921:HRN589924 IBJ589921:IBJ589924 ILF589921:ILF589924 IVB589921:IVB589924 JEX589921:JEX589924 JOT589921:JOT589924 JYP589921:JYP589924 KIL589921:KIL589924 KSH589921:KSH589924 LCD589921:LCD589924 LLZ589921:LLZ589924 LVV589921:LVV589924 MFR589921:MFR589924 MPN589921:MPN589924 MZJ589921:MZJ589924 NJF589921:NJF589924 NTB589921:NTB589924 OCX589921:OCX589924 OMT589921:OMT589924 OWP589921:OWP589924 PGL589921:PGL589924 PQH589921:PQH589924 QAD589921:QAD589924 QJZ589921:QJZ589924 QTV589921:QTV589924 RDR589921:RDR589924 RNN589921:RNN589924 RXJ589921:RXJ589924 SHF589921:SHF589924 SRB589921:SRB589924 TAX589921:TAX589924 TKT589921:TKT589924 TUP589921:TUP589924 UEL589921:UEL589924 UOH589921:UOH589924 UYD589921:UYD589924 VHZ589921:VHZ589924 VRV589921:VRV589924 WBR589921:WBR589924 WLN589921:WLN589924 WVJ589921:WVJ589924 B655457:B655460 IX655457:IX655460 ST655457:ST655460 ACP655457:ACP655460 AML655457:AML655460 AWH655457:AWH655460 BGD655457:BGD655460 BPZ655457:BPZ655460 BZV655457:BZV655460 CJR655457:CJR655460 CTN655457:CTN655460 DDJ655457:DDJ655460 DNF655457:DNF655460 DXB655457:DXB655460 EGX655457:EGX655460 EQT655457:EQT655460 FAP655457:FAP655460 FKL655457:FKL655460 FUH655457:FUH655460 GED655457:GED655460 GNZ655457:GNZ655460 GXV655457:GXV655460 HHR655457:HHR655460 HRN655457:HRN655460 IBJ655457:IBJ655460 ILF655457:ILF655460 IVB655457:IVB655460 JEX655457:JEX655460 JOT655457:JOT655460 JYP655457:JYP655460 KIL655457:KIL655460 KSH655457:KSH655460 LCD655457:LCD655460 LLZ655457:LLZ655460 LVV655457:LVV655460 MFR655457:MFR655460 MPN655457:MPN655460 MZJ655457:MZJ655460 NJF655457:NJF655460 NTB655457:NTB655460 OCX655457:OCX655460 OMT655457:OMT655460 OWP655457:OWP655460 PGL655457:PGL655460 PQH655457:PQH655460 QAD655457:QAD655460 QJZ655457:QJZ655460 QTV655457:QTV655460 RDR655457:RDR655460 RNN655457:RNN655460 RXJ655457:RXJ655460 SHF655457:SHF655460 SRB655457:SRB655460 TAX655457:TAX655460 TKT655457:TKT655460 TUP655457:TUP655460 UEL655457:UEL655460 UOH655457:UOH655460 UYD655457:UYD655460 VHZ655457:VHZ655460 VRV655457:VRV655460 WBR655457:WBR655460 WLN655457:WLN655460 WVJ655457:WVJ655460 B720993:B720996 IX720993:IX720996 ST720993:ST720996 ACP720993:ACP720996 AML720993:AML720996 AWH720993:AWH720996 BGD720993:BGD720996 BPZ720993:BPZ720996 BZV720993:BZV720996 CJR720993:CJR720996 CTN720993:CTN720996 DDJ720993:DDJ720996 DNF720993:DNF720996 DXB720993:DXB720996 EGX720993:EGX720996 EQT720993:EQT720996 FAP720993:FAP720996 FKL720993:FKL720996 FUH720993:FUH720996 GED720993:GED720996 GNZ720993:GNZ720996 GXV720993:GXV720996 HHR720993:HHR720996 HRN720993:HRN720996 IBJ720993:IBJ720996 ILF720993:ILF720996 IVB720993:IVB720996 JEX720993:JEX720996 JOT720993:JOT720996 JYP720993:JYP720996 KIL720993:KIL720996 KSH720993:KSH720996 LCD720993:LCD720996 LLZ720993:LLZ720996 LVV720993:LVV720996 MFR720993:MFR720996 MPN720993:MPN720996 MZJ720993:MZJ720996 NJF720993:NJF720996 NTB720993:NTB720996 OCX720993:OCX720996 OMT720993:OMT720996 OWP720993:OWP720996 PGL720993:PGL720996 PQH720993:PQH720996 QAD720993:QAD720996 QJZ720993:QJZ720996 QTV720993:QTV720996 RDR720993:RDR720996 RNN720993:RNN720996 RXJ720993:RXJ720996 SHF720993:SHF720996 SRB720993:SRB720996 TAX720993:TAX720996 TKT720993:TKT720996 TUP720993:TUP720996 UEL720993:UEL720996 UOH720993:UOH720996 UYD720993:UYD720996 VHZ720993:VHZ720996 VRV720993:VRV720996 WBR720993:WBR720996 WLN720993:WLN720996 WVJ720993:WVJ720996 B786529:B786532 IX786529:IX786532 ST786529:ST786532 ACP786529:ACP786532 AML786529:AML786532 AWH786529:AWH786532 BGD786529:BGD786532 BPZ786529:BPZ786532 BZV786529:BZV786532 CJR786529:CJR786532 CTN786529:CTN786532 DDJ786529:DDJ786532 DNF786529:DNF786532 DXB786529:DXB786532 EGX786529:EGX786532 EQT786529:EQT786532 FAP786529:FAP786532 FKL786529:FKL786532 FUH786529:FUH786532 GED786529:GED786532 GNZ786529:GNZ786532 GXV786529:GXV786532 HHR786529:HHR786532 HRN786529:HRN786532 IBJ786529:IBJ786532 ILF786529:ILF786532 IVB786529:IVB786532 JEX786529:JEX786532 JOT786529:JOT786532 JYP786529:JYP786532 KIL786529:KIL786532 KSH786529:KSH786532 LCD786529:LCD786532 LLZ786529:LLZ786532 LVV786529:LVV786532 MFR786529:MFR786532 MPN786529:MPN786532 MZJ786529:MZJ786532 NJF786529:NJF786532 NTB786529:NTB786532 OCX786529:OCX786532 OMT786529:OMT786532 OWP786529:OWP786532 PGL786529:PGL786532 PQH786529:PQH786532 QAD786529:QAD786532 QJZ786529:QJZ786532 QTV786529:QTV786532 RDR786529:RDR786532 RNN786529:RNN786532 RXJ786529:RXJ786532 SHF786529:SHF786532 SRB786529:SRB786532 TAX786529:TAX786532 TKT786529:TKT786532 TUP786529:TUP786532 UEL786529:UEL786532 UOH786529:UOH786532 UYD786529:UYD786532 VHZ786529:VHZ786532 VRV786529:VRV786532 WBR786529:WBR786532 WLN786529:WLN786532 WVJ786529:WVJ786532 B852065:B852068 IX852065:IX852068 ST852065:ST852068 ACP852065:ACP852068 AML852065:AML852068 AWH852065:AWH852068 BGD852065:BGD852068 BPZ852065:BPZ852068 BZV852065:BZV852068 CJR852065:CJR852068 CTN852065:CTN852068 DDJ852065:DDJ852068 DNF852065:DNF852068 DXB852065:DXB852068 EGX852065:EGX852068 EQT852065:EQT852068 FAP852065:FAP852068 FKL852065:FKL852068 FUH852065:FUH852068 GED852065:GED852068 GNZ852065:GNZ852068 GXV852065:GXV852068 HHR852065:HHR852068 HRN852065:HRN852068 IBJ852065:IBJ852068 ILF852065:ILF852068 IVB852065:IVB852068 JEX852065:JEX852068 JOT852065:JOT852068 JYP852065:JYP852068 KIL852065:KIL852068 KSH852065:KSH852068 LCD852065:LCD852068 LLZ852065:LLZ852068 LVV852065:LVV852068 MFR852065:MFR852068 MPN852065:MPN852068 MZJ852065:MZJ852068 NJF852065:NJF852068 NTB852065:NTB852068 OCX852065:OCX852068 OMT852065:OMT852068 OWP852065:OWP852068 PGL852065:PGL852068 PQH852065:PQH852068 QAD852065:QAD852068 QJZ852065:QJZ852068 QTV852065:QTV852068 RDR852065:RDR852068 RNN852065:RNN852068 RXJ852065:RXJ852068 SHF852065:SHF852068 SRB852065:SRB852068 TAX852065:TAX852068 TKT852065:TKT852068 TUP852065:TUP852068 UEL852065:UEL852068 UOH852065:UOH852068 UYD852065:UYD852068 VHZ852065:VHZ852068 VRV852065:VRV852068 WBR852065:WBR852068 WLN852065:WLN852068 WVJ852065:WVJ852068 B917601:B917604 IX917601:IX917604 ST917601:ST917604 ACP917601:ACP917604 AML917601:AML917604 AWH917601:AWH917604 BGD917601:BGD917604 BPZ917601:BPZ917604 BZV917601:BZV917604 CJR917601:CJR917604 CTN917601:CTN917604 DDJ917601:DDJ917604 DNF917601:DNF917604 DXB917601:DXB917604 EGX917601:EGX917604 EQT917601:EQT917604 FAP917601:FAP917604 FKL917601:FKL917604 FUH917601:FUH917604 GED917601:GED917604 GNZ917601:GNZ917604 GXV917601:GXV917604 HHR917601:HHR917604 HRN917601:HRN917604 IBJ917601:IBJ917604 ILF917601:ILF917604 IVB917601:IVB917604 JEX917601:JEX917604 JOT917601:JOT917604 JYP917601:JYP917604 KIL917601:KIL917604 KSH917601:KSH917604 LCD917601:LCD917604 LLZ917601:LLZ917604 LVV917601:LVV917604 MFR917601:MFR917604 MPN917601:MPN917604 MZJ917601:MZJ917604 NJF917601:NJF917604 NTB917601:NTB917604 OCX917601:OCX917604 OMT917601:OMT917604 OWP917601:OWP917604 PGL917601:PGL917604 PQH917601:PQH917604 QAD917601:QAD917604 QJZ917601:QJZ917604 QTV917601:QTV917604 RDR917601:RDR917604 RNN917601:RNN917604 RXJ917601:RXJ917604 SHF917601:SHF917604 SRB917601:SRB917604 TAX917601:TAX917604 TKT917601:TKT917604 TUP917601:TUP917604 UEL917601:UEL917604 UOH917601:UOH917604 UYD917601:UYD917604 VHZ917601:VHZ917604 VRV917601:VRV917604 WBR917601:WBR917604 WLN917601:WLN917604 WVJ917601:WVJ917604 B983137:B983140 IX983137:IX983140 ST983137:ST983140 ACP983137:ACP983140 AML983137:AML983140 AWH983137:AWH983140 BGD983137:BGD983140 BPZ983137:BPZ983140 BZV983137:BZV983140 CJR983137:CJR983140 CTN983137:CTN983140 DDJ983137:DDJ983140 DNF983137:DNF983140 DXB983137:DXB983140 EGX983137:EGX983140 EQT983137:EQT983140 FAP983137:FAP983140 FKL983137:FKL983140 FUH983137:FUH983140 GED983137:GED983140 GNZ983137:GNZ983140 GXV983137:GXV983140 HHR983137:HHR983140 HRN983137:HRN983140 IBJ983137:IBJ983140 ILF983137:ILF983140 IVB983137:IVB983140 JEX983137:JEX983140 JOT983137:JOT983140 JYP983137:JYP983140 KIL983137:KIL983140 KSH983137:KSH983140 LCD983137:LCD983140 LLZ983137:LLZ983140 LVV983137:LVV983140 MFR983137:MFR983140 MPN983137:MPN983140 MZJ983137:MZJ983140 NJF983137:NJF983140 NTB983137:NTB983140 OCX983137:OCX983140 OMT983137:OMT983140 OWP983137:OWP983140 PGL983137:PGL983140 PQH983137:PQH983140 QAD983137:QAD983140 QJZ983137:QJZ983140 QTV983137:QTV983140 RDR983137:RDR983140 RNN983137:RNN983140 RXJ983137:RXJ983140 SHF983137:SHF983140 SRB983137:SRB983140 TAX983137:TAX983140 TKT983137:TKT983140 TUP983137:TUP983140 UEL983137:UEL983140 UOH983137:UOH983140 UYD983137:UYD983140 VHZ983137:VHZ983140 VRV983137:VRV983140 WBR983137:WBR983140 WLN983137:WLN983140 WVJ983137:WVJ983140 B106:B110 IX106:IX110 ST106:ST110 ACP106:ACP110 AML106:AML110 AWH106:AWH110 BGD106:BGD110 BPZ106:BPZ110 BZV106:BZV110 CJR106:CJR110 CTN106:CTN110 DDJ106:DDJ110 DNF106:DNF110 DXB106:DXB110 EGX106:EGX110 EQT106:EQT110 FAP106:FAP110 FKL106:FKL110 FUH106:FUH110 GED106:GED110 GNZ106:GNZ110 GXV106:GXV110 HHR106:HHR110 HRN106:HRN110 IBJ106:IBJ110 ILF106:ILF110 IVB106:IVB110 JEX106:JEX110 JOT106:JOT110 JYP106:JYP110 KIL106:KIL110 KSH106:KSH110 LCD106:LCD110 LLZ106:LLZ110 LVV106:LVV110 MFR106:MFR110 MPN106:MPN110 MZJ106:MZJ110 NJF106:NJF110 NTB106:NTB110 OCX106:OCX110 OMT106:OMT110 OWP106:OWP110 PGL106:PGL110 PQH106:PQH110 QAD106:QAD110 QJZ106:QJZ110 QTV106:QTV110 RDR106:RDR110 RNN106:RNN110 RXJ106:RXJ110 SHF106:SHF110 SRB106:SRB110 TAX106:TAX110 TKT106:TKT110 TUP106:TUP110 UEL106:UEL110 UOH106:UOH110 UYD106:UYD110 VHZ106:VHZ110 VRV106:VRV110 WBR106:WBR110 WLN106:WLN110 WVJ106:WVJ110 B65642:B65646 IX65642:IX65646 ST65642:ST65646 ACP65642:ACP65646 AML65642:AML65646 AWH65642:AWH65646 BGD65642:BGD65646 BPZ65642:BPZ65646 BZV65642:BZV65646 CJR65642:CJR65646 CTN65642:CTN65646 DDJ65642:DDJ65646 DNF65642:DNF65646 DXB65642:DXB65646 EGX65642:EGX65646 EQT65642:EQT65646 FAP65642:FAP65646 FKL65642:FKL65646 FUH65642:FUH65646 GED65642:GED65646 GNZ65642:GNZ65646 GXV65642:GXV65646 HHR65642:HHR65646 HRN65642:HRN65646 IBJ65642:IBJ65646 ILF65642:ILF65646 IVB65642:IVB65646 JEX65642:JEX65646 JOT65642:JOT65646 JYP65642:JYP65646 KIL65642:KIL65646 KSH65642:KSH65646 LCD65642:LCD65646 LLZ65642:LLZ65646 LVV65642:LVV65646 MFR65642:MFR65646 MPN65642:MPN65646 MZJ65642:MZJ65646 NJF65642:NJF65646 NTB65642:NTB65646 OCX65642:OCX65646 OMT65642:OMT65646 OWP65642:OWP65646 PGL65642:PGL65646 PQH65642:PQH65646 QAD65642:QAD65646 QJZ65642:QJZ65646 QTV65642:QTV65646 RDR65642:RDR65646 RNN65642:RNN65646 RXJ65642:RXJ65646 SHF65642:SHF65646 SRB65642:SRB65646 TAX65642:TAX65646 TKT65642:TKT65646 TUP65642:TUP65646 UEL65642:UEL65646 UOH65642:UOH65646 UYD65642:UYD65646 VHZ65642:VHZ65646 VRV65642:VRV65646 WBR65642:WBR65646 WLN65642:WLN65646 WVJ65642:WVJ65646 B131178:B131182 IX131178:IX131182 ST131178:ST131182 ACP131178:ACP131182 AML131178:AML131182 AWH131178:AWH131182 BGD131178:BGD131182 BPZ131178:BPZ131182 BZV131178:BZV131182 CJR131178:CJR131182 CTN131178:CTN131182 DDJ131178:DDJ131182 DNF131178:DNF131182 DXB131178:DXB131182 EGX131178:EGX131182 EQT131178:EQT131182 FAP131178:FAP131182 FKL131178:FKL131182 FUH131178:FUH131182 GED131178:GED131182 GNZ131178:GNZ131182 GXV131178:GXV131182 HHR131178:HHR131182 HRN131178:HRN131182 IBJ131178:IBJ131182 ILF131178:ILF131182 IVB131178:IVB131182 JEX131178:JEX131182 JOT131178:JOT131182 JYP131178:JYP131182 KIL131178:KIL131182 KSH131178:KSH131182 LCD131178:LCD131182 LLZ131178:LLZ131182 LVV131178:LVV131182 MFR131178:MFR131182 MPN131178:MPN131182 MZJ131178:MZJ131182 NJF131178:NJF131182 NTB131178:NTB131182 OCX131178:OCX131182 OMT131178:OMT131182 OWP131178:OWP131182 PGL131178:PGL131182 PQH131178:PQH131182 QAD131178:QAD131182 QJZ131178:QJZ131182 QTV131178:QTV131182 RDR131178:RDR131182 RNN131178:RNN131182 RXJ131178:RXJ131182 SHF131178:SHF131182 SRB131178:SRB131182 TAX131178:TAX131182 TKT131178:TKT131182 TUP131178:TUP131182 UEL131178:UEL131182 UOH131178:UOH131182 UYD131178:UYD131182 VHZ131178:VHZ131182 VRV131178:VRV131182 WBR131178:WBR131182 WLN131178:WLN131182 WVJ131178:WVJ131182 B196714:B196718 IX196714:IX196718 ST196714:ST196718 ACP196714:ACP196718 AML196714:AML196718 AWH196714:AWH196718 BGD196714:BGD196718 BPZ196714:BPZ196718 BZV196714:BZV196718 CJR196714:CJR196718 CTN196714:CTN196718 DDJ196714:DDJ196718 DNF196714:DNF196718 DXB196714:DXB196718 EGX196714:EGX196718 EQT196714:EQT196718 FAP196714:FAP196718 FKL196714:FKL196718 FUH196714:FUH196718 GED196714:GED196718 GNZ196714:GNZ196718 GXV196714:GXV196718 HHR196714:HHR196718 HRN196714:HRN196718 IBJ196714:IBJ196718 ILF196714:ILF196718 IVB196714:IVB196718 JEX196714:JEX196718 JOT196714:JOT196718 JYP196714:JYP196718 KIL196714:KIL196718 KSH196714:KSH196718 LCD196714:LCD196718 LLZ196714:LLZ196718 LVV196714:LVV196718 MFR196714:MFR196718 MPN196714:MPN196718 MZJ196714:MZJ196718 NJF196714:NJF196718 NTB196714:NTB196718 OCX196714:OCX196718 OMT196714:OMT196718 OWP196714:OWP196718 PGL196714:PGL196718 PQH196714:PQH196718 QAD196714:QAD196718 QJZ196714:QJZ196718 QTV196714:QTV196718 RDR196714:RDR196718 RNN196714:RNN196718 RXJ196714:RXJ196718 SHF196714:SHF196718 SRB196714:SRB196718 TAX196714:TAX196718 TKT196714:TKT196718 TUP196714:TUP196718 UEL196714:UEL196718 UOH196714:UOH196718 UYD196714:UYD196718 VHZ196714:VHZ196718 VRV196714:VRV196718 WBR196714:WBR196718 WLN196714:WLN196718 WVJ196714:WVJ196718 B262250:B262254 IX262250:IX262254 ST262250:ST262254 ACP262250:ACP262254 AML262250:AML262254 AWH262250:AWH262254 BGD262250:BGD262254 BPZ262250:BPZ262254 BZV262250:BZV262254 CJR262250:CJR262254 CTN262250:CTN262254 DDJ262250:DDJ262254 DNF262250:DNF262254 DXB262250:DXB262254 EGX262250:EGX262254 EQT262250:EQT262254 FAP262250:FAP262254 FKL262250:FKL262254 FUH262250:FUH262254 GED262250:GED262254 GNZ262250:GNZ262254 GXV262250:GXV262254 HHR262250:HHR262254 HRN262250:HRN262254 IBJ262250:IBJ262254 ILF262250:ILF262254 IVB262250:IVB262254 JEX262250:JEX262254 JOT262250:JOT262254 JYP262250:JYP262254 KIL262250:KIL262254 KSH262250:KSH262254 LCD262250:LCD262254 LLZ262250:LLZ262254 LVV262250:LVV262254 MFR262250:MFR262254 MPN262250:MPN262254 MZJ262250:MZJ262254 NJF262250:NJF262254 NTB262250:NTB262254 OCX262250:OCX262254 OMT262250:OMT262254 OWP262250:OWP262254 PGL262250:PGL262254 PQH262250:PQH262254 QAD262250:QAD262254 QJZ262250:QJZ262254 QTV262250:QTV262254 RDR262250:RDR262254 RNN262250:RNN262254 RXJ262250:RXJ262254 SHF262250:SHF262254 SRB262250:SRB262254 TAX262250:TAX262254 TKT262250:TKT262254 TUP262250:TUP262254 UEL262250:UEL262254 UOH262250:UOH262254 UYD262250:UYD262254 VHZ262250:VHZ262254 VRV262250:VRV262254 WBR262250:WBR262254 WLN262250:WLN262254 WVJ262250:WVJ262254 B327786:B327790 IX327786:IX327790 ST327786:ST327790 ACP327786:ACP327790 AML327786:AML327790 AWH327786:AWH327790 BGD327786:BGD327790 BPZ327786:BPZ327790 BZV327786:BZV327790 CJR327786:CJR327790 CTN327786:CTN327790 DDJ327786:DDJ327790 DNF327786:DNF327790 DXB327786:DXB327790 EGX327786:EGX327790 EQT327786:EQT327790 FAP327786:FAP327790 FKL327786:FKL327790 FUH327786:FUH327790 GED327786:GED327790 GNZ327786:GNZ327790 GXV327786:GXV327790 HHR327786:HHR327790 HRN327786:HRN327790 IBJ327786:IBJ327790 ILF327786:ILF327790 IVB327786:IVB327790 JEX327786:JEX327790 JOT327786:JOT327790 JYP327786:JYP327790 KIL327786:KIL327790 KSH327786:KSH327790 LCD327786:LCD327790 LLZ327786:LLZ327790 LVV327786:LVV327790 MFR327786:MFR327790 MPN327786:MPN327790 MZJ327786:MZJ327790 NJF327786:NJF327790 NTB327786:NTB327790 OCX327786:OCX327790 OMT327786:OMT327790 OWP327786:OWP327790 PGL327786:PGL327790 PQH327786:PQH327790 QAD327786:QAD327790 QJZ327786:QJZ327790 QTV327786:QTV327790 RDR327786:RDR327790 RNN327786:RNN327790 RXJ327786:RXJ327790 SHF327786:SHF327790 SRB327786:SRB327790 TAX327786:TAX327790 TKT327786:TKT327790 TUP327786:TUP327790 UEL327786:UEL327790 UOH327786:UOH327790 UYD327786:UYD327790 VHZ327786:VHZ327790 VRV327786:VRV327790 WBR327786:WBR327790 WLN327786:WLN327790 WVJ327786:WVJ327790 B393322:B393326 IX393322:IX393326 ST393322:ST393326 ACP393322:ACP393326 AML393322:AML393326 AWH393322:AWH393326 BGD393322:BGD393326 BPZ393322:BPZ393326 BZV393322:BZV393326 CJR393322:CJR393326 CTN393322:CTN393326 DDJ393322:DDJ393326 DNF393322:DNF393326 DXB393322:DXB393326 EGX393322:EGX393326 EQT393322:EQT393326 FAP393322:FAP393326 FKL393322:FKL393326 FUH393322:FUH393326 GED393322:GED393326 GNZ393322:GNZ393326 GXV393322:GXV393326 HHR393322:HHR393326 HRN393322:HRN393326 IBJ393322:IBJ393326 ILF393322:ILF393326 IVB393322:IVB393326 JEX393322:JEX393326 JOT393322:JOT393326 JYP393322:JYP393326 KIL393322:KIL393326 KSH393322:KSH393326 LCD393322:LCD393326 LLZ393322:LLZ393326 LVV393322:LVV393326 MFR393322:MFR393326 MPN393322:MPN393326 MZJ393322:MZJ393326 NJF393322:NJF393326 NTB393322:NTB393326 OCX393322:OCX393326 OMT393322:OMT393326 OWP393322:OWP393326 PGL393322:PGL393326 PQH393322:PQH393326 QAD393322:QAD393326 QJZ393322:QJZ393326 QTV393322:QTV393326 RDR393322:RDR393326 RNN393322:RNN393326 RXJ393322:RXJ393326 SHF393322:SHF393326 SRB393322:SRB393326 TAX393322:TAX393326 TKT393322:TKT393326 TUP393322:TUP393326 UEL393322:UEL393326 UOH393322:UOH393326 UYD393322:UYD393326 VHZ393322:VHZ393326 VRV393322:VRV393326 WBR393322:WBR393326 WLN393322:WLN393326 WVJ393322:WVJ393326 B458858:B458862 IX458858:IX458862 ST458858:ST458862 ACP458858:ACP458862 AML458858:AML458862 AWH458858:AWH458862 BGD458858:BGD458862 BPZ458858:BPZ458862 BZV458858:BZV458862 CJR458858:CJR458862 CTN458858:CTN458862 DDJ458858:DDJ458862 DNF458858:DNF458862 DXB458858:DXB458862 EGX458858:EGX458862 EQT458858:EQT458862 FAP458858:FAP458862 FKL458858:FKL458862 FUH458858:FUH458862 GED458858:GED458862 GNZ458858:GNZ458862 GXV458858:GXV458862 HHR458858:HHR458862 HRN458858:HRN458862 IBJ458858:IBJ458862 ILF458858:ILF458862 IVB458858:IVB458862 JEX458858:JEX458862 JOT458858:JOT458862 JYP458858:JYP458862 KIL458858:KIL458862 KSH458858:KSH458862 LCD458858:LCD458862 LLZ458858:LLZ458862 LVV458858:LVV458862 MFR458858:MFR458862 MPN458858:MPN458862 MZJ458858:MZJ458862 NJF458858:NJF458862 NTB458858:NTB458862 OCX458858:OCX458862 OMT458858:OMT458862 OWP458858:OWP458862 PGL458858:PGL458862 PQH458858:PQH458862 QAD458858:QAD458862 QJZ458858:QJZ458862 QTV458858:QTV458862 RDR458858:RDR458862 RNN458858:RNN458862 RXJ458858:RXJ458862 SHF458858:SHF458862 SRB458858:SRB458862 TAX458858:TAX458862 TKT458858:TKT458862 TUP458858:TUP458862 UEL458858:UEL458862 UOH458858:UOH458862 UYD458858:UYD458862 VHZ458858:VHZ458862 VRV458858:VRV458862 WBR458858:WBR458862 WLN458858:WLN458862 WVJ458858:WVJ458862 B524394:B524398 IX524394:IX524398 ST524394:ST524398 ACP524394:ACP524398 AML524394:AML524398 AWH524394:AWH524398 BGD524394:BGD524398 BPZ524394:BPZ524398 BZV524394:BZV524398 CJR524394:CJR524398 CTN524394:CTN524398 DDJ524394:DDJ524398 DNF524394:DNF524398 DXB524394:DXB524398 EGX524394:EGX524398 EQT524394:EQT524398 FAP524394:FAP524398 FKL524394:FKL524398 FUH524394:FUH524398 GED524394:GED524398 GNZ524394:GNZ524398 GXV524394:GXV524398 HHR524394:HHR524398 HRN524394:HRN524398 IBJ524394:IBJ524398 ILF524394:ILF524398 IVB524394:IVB524398 JEX524394:JEX524398 JOT524394:JOT524398 JYP524394:JYP524398 KIL524394:KIL524398 KSH524394:KSH524398 LCD524394:LCD524398 LLZ524394:LLZ524398 LVV524394:LVV524398 MFR524394:MFR524398 MPN524394:MPN524398 MZJ524394:MZJ524398 NJF524394:NJF524398 NTB524394:NTB524398 OCX524394:OCX524398 OMT524394:OMT524398 OWP524394:OWP524398 PGL524394:PGL524398 PQH524394:PQH524398 QAD524394:QAD524398 QJZ524394:QJZ524398 QTV524394:QTV524398 RDR524394:RDR524398 RNN524394:RNN524398 RXJ524394:RXJ524398 SHF524394:SHF524398 SRB524394:SRB524398 TAX524394:TAX524398 TKT524394:TKT524398 TUP524394:TUP524398 UEL524394:UEL524398 UOH524394:UOH524398 UYD524394:UYD524398 VHZ524394:VHZ524398 VRV524394:VRV524398 WBR524394:WBR524398 WLN524394:WLN524398 WVJ524394:WVJ524398 B589930:B589934 IX589930:IX589934 ST589930:ST589934 ACP589930:ACP589934 AML589930:AML589934 AWH589930:AWH589934 BGD589930:BGD589934 BPZ589930:BPZ589934 BZV589930:BZV589934 CJR589930:CJR589934 CTN589930:CTN589934 DDJ589930:DDJ589934 DNF589930:DNF589934 DXB589930:DXB589934 EGX589930:EGX589934 EQT589930:EQT589934 FAP589930:FAP589934 FKL589930:FKL589934 FUH589930:FUH589934 GED589930:GED589934 GNZ589930:GNZ589934 GXV589930:GXV589934 HHR589930:HHR589934 HRN589930:HRN589934 IBJ589930:IBJ589934 ILF589930:ILF589934 IVB589930:IVB589934 JEX589930:JEX589934 JOT589930:JOT589934 JYP589930:JYP589934 KIL589930:KIL589934 KSH589930:KSH589934 LCD589930:LCD589934 LLZ589930:LLZ589934 LVV589930:LVV589934 MFR589930:MFR589934 MPN589930:MPN589934 MZJ589930:MZJ589934 NJF589930:NJF589934 NTB589930:NTB589934 OCX589930:OCX589934 OMT589930:OMT589934 OWP589930:OWP589934 PGL589930:PGL589934 PQH589930:PQH589934 QAD589930:QAD589934 QJZ589930:QJZ589934 QTV589930:QTV589934 RDR589930:RDR589934 RNN589930:RNN589934 RXJ589930:RXJ589934 SHF589930:SHF589934 SRB589930:SRB589934 TAX589930:TAX589934 TKT589930:TKT589934 TUP589930:TUP589934 UEL589930:UEL589934 UOH589930:UOH589934 UYD589930:UYD589934 VHZ589930:VHZ589934 VRV589930:VRV589934 WBR589930:WBR589934 WLN589930:WLN589934 WVJ589930:WVJ589934 B655466:B655470 IX655466:IX655470 ST655466:ST655470 ACP655466:ACP655470 AML655466:AML655470 AWH655466:AWH655470 BGD655466:BGD655470 BPZ655466:BPZ655470 BZV655466:BZV655470 CJR655466:CJR655470 CTN655466:CTN655470 DDJ655466:DDJ655470 DNF655466:DNF655470 DXB655466:DXB655470 EGX655466:EGX655470 EQT655466:EQT655470 FAP655466:FAP655470 FKL655466:FKL655470 FUH655466:FUH655470 GED655466:GED655470 GNZ655466:GNZ655470 GXV655466:GXV655470 HHR655466:HHR655470 HRN655466:HRN655470 IBJ655466:IBJ655470 ILF655466:ILF655470 IVB655466:IVB655470 JEX655466:JEX655470 JOT655466:JOT655470 JYP655466:JYP655470 KIL655466:KIL655470 KSH655466:KSH655470 LCD655466:LCD655470 LLZ655466:LLZ655470 LVV655466:LVV655470 MFR655466:MFR655470 MPN655466:MPN655470 MZJ655466:MZJ655470 NJF655466:NJF655470 NTB655466:NTB655470 OCX655466:OCX655470 OMT655466:OMT655470 OWP655466:OWP655470 PGL655466:PGL655470 PQH655466:PQH655470 QAD655466:QAD655470 QJZ655466:QJZ655470 QTV655466:QTV655470 RDR655466:RDR655470 RNN655466:RNN655470 RXJ655466:RXJ655470 SHF655466:SHF655470 SRB655466:SRB655470 TAX655466:TAX655470 TKT655466:TKT655470 TUP655466:TUP655470 UEL655466:UEL655470 UOH655466:UOH655470 UYD655466:UYD655470 VHZ655466:VHZ655470 VRV655466:VRV655470 WBR655466:WBR655470 WLN655466:WLN655470 WVJ655466:WVJ655470 B721002:B721006 IX721002:IX721006 ST721002:ST721006 ACP721002:ACP721006 AML721002:AML721006 AWH721002:AWH721006 BGD721002:BGD721006 BPZ721002:BPZ721006 BZV721002:BZV721006 CJR721002:CJR721006 CTN721002:CTN721006 DDJ721002:DDJ721006 DNF721002:DNF721006 DXB721002:DXB721006 EGX721002:EGX721006 EQT721002:EQT721006 FAP721002:FAP721006 FKL721002:FKL721006 FUH721002:FUH721006 GED721002:GED721006 GNZ721002:GNZ721006 GXV721002:GXV721006 HHR721002:HHR721006 HRN721002:HRN721006 IBJ721002:IBJ721006 ILF721002:ILF721006 IVB721002:IVB721006 JEX721002:JEX721006 JOT721002:JOT721006 JYP721002:JYP721006 KIL721002:KIL721006 KSH721002:KSH721006 LCD721002:LCD721006 LLZ721002:LLZ721006 LVV721002:LVV721006 MFR721002:MFR721006 MPN721002:MPN721006 MZJ721002:MZJ721006 NJF721002:NJF721006 NTB721002:NTB721006 OCX721002:OCX721006 OMT721002:OMT721006 OWP721002:OWP721006 PGL721002:PGL721006 PQH721002:PQH721006 QAD721002:QAD721006 QJZ721002:QJZ721006 QTV721002:QTV721006 RDR721002:RDR721006 RNN721002:RNN721006 RXJ721002:RXJ721006 SHF721002:SHF721006 SRB721002:SRB721006 TAX721002:TAX721006 TKT721002:TKT721006 TUP721002:TUP721006 UEL721002:UEL721006 UOH721002:UOH721006 UYD721002:UYD721006 VHZ721002:VHZ721006 VRV721002:VRV721006 WBR721002:WBR721006 WLN721002:WLN721006 WVJ721002:WVJ721006 B786538:B786542 IX786538:IX786542 ST786538:ST786542 ACP786538:ACP786542 AML786538:AML786542 AWH786538:AWH786542 BGD786538:BGD786542 BPZ786538:BPZ786542 BZV786538:BZV786542 CJR786538:CJR786542 CTN786538:CTN786542 DDJ786538:DDJ786542 DNF786538:DNF786542 DXB786538:DXB786542 EGX786538:EGX786542 EQT786538:EQT786542 FAP786538:FAP786542 FKL786538:FKL786542 FUH786538:FUH786542 GED786538:GED786542 GNZ786538:GNZ786542 GXV786538:GXV786542 HHR786538:HHR786542 HRN786538:HRN786542 IBJ786538:IBJ786542 ILF786538:ILF786542 IVB786538:IVB786542 JEX786538:JEX786542 JOT786538:JOT786542 JYP786538:JYP786542 KIL786538:KIL786542 KSH786538:KSH786542 LCD786538:LCD786542 LLZ786538:LLZ786542 LVV786538:LVV786542 MFR786538:MFR786542 MPN786538:MPN786542 MZJ786538:MZJ786542 NJF786538:NJF786542 NTB786538:NTB786542 OCX786538:OCX786542 OMT786538:OMT786542 OWP786538:OWP786542 PGL786538:PGL786542 PQH786538:PQH786542 QAD786538:QAD786542 QJZ786538:QJZ786542 QTV786538:QTV786542 RDR786538:RDR786542 RNN786538:RNN786542 RXJ786538:RXJ786542 SHF786538:SHF786542 SRB786538:SRB786542 TAX786538:TAX786542 TKT786538:TKT786542 TUP786538:TUP786542 UEL786538:UEL786542 UOH786538:UOH786542 UYD786538:UYD786542 VHZ786538:VHZ786542 VRV786538:VRV786542 WBR786538:WBR786542 WLN786538:WLN786542 WVJ786538:WVJ786542 B852074:B852078 IX852074:IX852078 ST852074:ST852078 ACP852074:ACP852078 AML852074:AML852078 AWH852074:AWH852078 BGD852074:BGD852078 BPZ852074:BPZ852078 BZV852074:BZV852078 CJR852074:CJR852078 CTN852074:CTN852078 DDJ852074:DDJ852078 DNF852074:DNF852078 DXB852074:DXB852078 EGX852074:EGX852078 EQT852074:EQT852078 FAP852074:FAP852078 FKL852074:FKL852078 FUH852074:FUH852078 GED852074:GED852078 GNZ852074:GNZ852078 GXV852074:GXV852078 HHR852074:HHR852078 HRN852074:HRN852078 IBJ852074:IBJ852078 ILF852074:ILF852078 IVB852074:IVB852078 JEX852074:JEX852078 JOT852074:JOT852078 JYP852074:JYP852078 KIL852074:KIL852078 KSH852074:KSH852078 LCD852074:LCD852078 LLZ852074:LLZ852078 LVV852074:LVV852078 MFR852074:MFR852078 MPN852074:MPN852078 MZJ852074:MZJ852078 NJF852074:NJF852078 NTB852074:NTB852078 OCX852074:OCX852078 OMT852074:OMT852078 OWP852074:OWP852078 PGL852074:PGL852078 PQH852074:PQH852078 QAD852074:QAD852078 QJZ852074:QJZ852078 QTV852074:QTV852078 RDR852074:RDR852078 RNN852074:RNN852078 RXJ852074:RXJ852078 SHF852074:SHF852078 SRB852074:SRB852078 TAX852074:TAX852078 TKT852074:TKT852078 TUP852074:TUP852078 UEL852074:UEL852078 UOH852074:UOH852078 UYD852074:UYD852078 VHZ852074:VHZ852078 VRV852074:VRV852078 WBR852074:WBR852078 WLN852074:WLN852078 WVJ852074:WVJ852078 B917610:B917614 IX917610:IX917614 ST917610:ST917614 ACP917610:ACP917614 AML917610:AML917614 AWH917610:AWH917614 BGD917610:BGD917614 BPZ917610:BPZ917614 BZV917610:BZV917614 CJR917610:CJR917614 CTN917610:CTN917614 DDJ917610:DDJ917614 DNF917610:DNF917614 DXB917610:DXB917614 EGX917610:EGX917614 EQT917610:EQT917614 FAP917610:FAP917614 FKL917610:FKL917614 FUH917610:FUH917614 GED917610:GED917614 GNZ917610:GNZ917614 GXV917610:GXV917614 HHR917610:HHR917614 HRN917610:HRN917614 IBJ917610:IBJ917614 ILF917610:ILF917614 IVB917610:IVB917614 JEX917610:JEX917614 JOT917610:JOT917614 JYP917610:JYP917614 KIL917610:KIL917614 KSH917610:KSH917614 LCD917610:LCD917614 LLZ917610:LLZ917614 LVV917610:LVV917614 MFR917610:MFR917614 MPN917610:MPN917614 MZJ917610:MZJ917614 NJF917610:NJF917614 NTB917610:NTB917614 OCX917610:OCX917614 OMT917610:OMT917614 OWP917610:OWP917614 PGL917610:PGL917614 PQH917610:PQH917614 QAD917610:QAD917614 QJZ917610:QJZ917614 QTV917610:QTV917614 RDR917610:RDR917614 RNN917610:RNN917614 RXJ917610:RXJ917614 SHF917610:SHF917614 SRB917610:SRB917614 TAX917610:TAX917614 TKT917610:TKT917614 TUP917610:TUP917614 UEL917610:UEL917614 UOH917610:UOH917614 UYD917610:UYD917614 VHZ917610:VHZ917614 VRV917610:VRV917614 WBR917610:WBR917614 WLN917610:WLN917614 WVJ917610:WVJ917614 B983146:B983150 IX983146:IX983150 ST983146:ST983150 ACP983146:ACP983150 AML983146:AML983150 AWH983146:AWH983150 BGD983146:BGD983150 BPZ983146:BPZ983150 BZV983146:BZV983150 CJR983146:CJR983150 CTN983146:CTN983150 DDJ983146:DDJ983150 DNF983146:DNF983150 DXB983146:DXB983150 EGX983146:EGX983150 EQT983146:EQT983150 FAP983146:FAP983150 FKL983146:FKL983150 FUH983146:FUH983150 GED983146:GED983150 GNZ983146:GNZ983150 GXV983146:GXV983150 HHR983146:HHR983150 HRN983146:HRN983150 IBJ983146:IBJ983150 ILF983146:ILF983150 IVB983146:IVB983150 JEX983146:JEX983150 JOT983146:JOT983150 JYP983146:JYP983150 KIL983146:KIL983150 KSH983146:KSH983150 LCD983146:LCD983150 LLZ983146:LLZ983150 LVV983146:LVV983150 MFR983146:MFR983150 MPN983146:MPN983150 MZJ983146:MZJ983150 NJF983146:NJF983150 NTB983146:NTB983150 OCX983146:OCX983150 OMT983146:OMT983150 OWP983146:OWP983150 PGL983146:PGL983150 PQH983146:PQH983150 QAD983146:QAD983150 QJZ983146:QJZ983150 QTV983146:QTV983150 RDR983146:RDR983150 RNN983146:RNN983150 RXJ983146:RXJ983150 SHF983146:SHF983150 SRB983146:SRB983150 TAX983146:TAX983150 TKT983146:TKT983150 TUP983146:TUP983150 UEL983146:UEL983150 UOH983146:UOH983150 UYD983146:UYD983150 VHZ983146:VHZ983150 VRV983146:VRV983150 WBR983146:WBR983150 WLN983146:WLN983150 WVJ983146:WVJ983150 B125:B127 IX125:IX127 ST125:ST127 ACP125:ACP127 AML125:AML127 AWH125:AWH127 BGD125:BGD127 BPZ125:BPZ127 BZV125:BZV127 CJR125:CJR127 CTN125:CTN127 DDJ125:DDJ127 DNF125:DNF127 DXB125:DXB127 EGX125:EGX127 EQT125:EQT127 FAP125:FAP127 FKL125:FKL127 FUH125:FUH127 GED125:GED127 GNZ125:GNZ127 GXV125:GXV127 HHR125:HHR127 HRN125:HRN127 IBJ125:IBJ127 ILF125:ILF127 IVB125:IVB127 JEX125:JEX127 JOT125:JOT127 JYP125:JYP127 KIL125:KIL127 KSH125:KSH127 LCD125:LCD127 LLZ125:LLZ127 LVV125:LVV127 MFR125:MFR127 MPN125:MPN127 MZJ125:MZJ127 NJF125:NJF127 NTB125:NTB127 OCX125:OCX127 OMT125:OMT127 OWP125:OWP127 PGL125:PGL127 PQH125:PQH127 QAD125:QAD127 QJZ125:QJZ127 QTV125:QTV127 RDR125:RDR127 RNN125:RNN127 RXJ125:RXJ127 SHF125:SHF127 SRB125:SRB127 TAX125:TAX127 TKT125:TKT127 TUP125:TUP127 UEL125:UEL127 UOH125:UOH127 UYD125:UYD127 VHZ125:VHZ127 VRV125:VRV127 WBR125:WBR127 WLN125:WLN127 WVJ125:WVJ127 B65661:B65663 IX65661:IX65663 ST65661:ST65663 ACP65661:ACP65663 AML65661:AML65663 AWH65661:AWH65663 BGD65661:BGD65663 BPZ65661:BPZ65663 BZV65661:BZV65663 CJR65661:CJR65663 CTN65661:CTN65663 DDJ65661:DDJ65663 DNF65661:DNF65663 DXB65661:DXB65663 EGX65661:EGX65663 EQT65661:EQT65663 FAP65661:FAP65663 FKL65661:FKL65663 FUH65661:FUH65663 GED65661:GED65663 GNZ65661:GNZ65663 GXV65661:GXV65663 HHR65661:HHR65663 HRN65661:HRN65663 IBJ65661:IBJ65663 ILF65661:ILF65663 IVB65661:IVB65663 JEX65661:JEX65663 JOT65661:JOT65663 JYP65661:JYP65663 KIL65661:KIL65663 KSH65661:KSH65663 LCD65661:LCD65663 LLZ65661:LLZ65663 LVV65661:LVV65663 MFR65661:MFR65663 MPN65661:MPN65663 MZJ65661:MZJ65663 NJF65661:NJF65663 NTB65661:NTB65663 OCX65661:OCX65663 OMT65661:OMT65663 OWP65661:OWP65663 PGL65661:PGL65663 PQH65661:PQH65663 QAD65661:QAD65663 QJZ65661:QJZ65663 QTV65661:QTV65663 RDR65661:RDR65663 RNN65661:RNN65663 RXJ65661:RXJ65663 SHF65661:SHF65663 SRB65661:SRB65663 TAX65661:TAX65663 TKT65661:TKT65663 TUP65661:TUP65663 UEL65661:UEL65663 UOH65661:UOH65663 UYD65661:UYD65663 VHZ65661:VHZ65663 VRV65661:VRV65663 WBR65661:WBR65663 WLN65661:WLN65663 WVJ65661:WVJ65663 B131197:B131199 IX131197:IX131199 ST131197:ST131199 ACP131197:ACP131199 AML131197:AML131199 AWH131197:AWH131199 BGD131197:BGD131199 BPZ131197:BPZ131199 BZV131197:BZV131199 CJR131197:CJR131199 CTN131197:CTN131199 DDJ131197:DDJ131199 DNF131197:DNF131199 DXB131197:DXB131199 EGX131197:EGX131199 EQT131197:EQT131199 FAP131197:FAP131199 FKL131197:FKL131199 FUH131197:FUH131199 GED131197:GED131199 GNZ131197:GNZ131199 GXV131197:GXV131199 HHR131197:HHR131199 HRN131197:HRN131199 IBJ131197:IBJ131199 ILF131197:ILF131199 IVB131197:IVB131199 JEX131197:JEX131199 JOT131197:JOT131199 JYP131197:JYP131199 KIL131197:KIL131199 KSH131197:KSH131199 LCD131197:LCD131199 LLZ131197:LLZ131199 LVV131197:LVV131199 MFR131197:MFR131199 MPN131197:MPN131199 MZJ131197:MZJ131199 NJF131197:NJF131199 NTB131197:NTB131199 OCX131197:OCX131199 OMT131197:OMT131199 OWP131197:OWP131199 PGL131197:PGL131199 PQH131197:PQH131199 QAD131197:QAD131199 QJZ131197:QJZ131199 QTV131197:QTV131199 RDR131197:RDR131199 RNN131197:RNN131199 RXJ131197:RXJ131199 SHF131197:SHF131199 SRB131197:SRB131199 TAX131197:TAX131199 TKT131197:TKT131199 TUP131197:TUP131199 UEL131197:UEL131199 UOH131197:UOH131199 UYD131197:UYD131199 VHZ131197:VHZ131199 VRV131197:VRV131199 WBR131197:WBR131199 WLN131197:WLN131199 WVJ131197:WVJ131199 B196733:B196735 IX196733:IX196735 ST196733:ST196735 ACP196733:ACP196735 AML196733:AML196735 AWH196733:AWH196735 BGD196733:BGD196735 BPZ196733:BPZ196735 BZV196733:BZV196735 CJR196733:CJR196735 CTN196733:CTN196735 DDJ196733:DDJ196735 DNF196733:DNF196735 DXB196733:DXB196735 EGX196733:EGX196735 EQT196733:EQT196735 FAP196733:FAP196735 FKL196733:FKL196735 FUH196733:FUH196735 GED196733:GED196735 GNZ196733:GNZ196735 GXV196733:GXV196735 HHR196733:HHR196735 HRN196733:HRN196735 IBJ196733:IBJ196735 ILF196733:ILF196735 IVB196733:IVB196735 JEX196733:JEX196735 JOT196733:JOT196735 JYP196733:JYP196735 KIL196733:KIL196735 KSH196733:KSH196735 LCD196733:LCD196735 LLZ196733:LLZ196735 LVV196733:LVV196735 MFR196733:MFR196735 MPN196733:MPN196735 MZJ196733:MZJ196735 NJF196733:NJF196735 NTB196733:NTB196735 OCX196733:OCX196735 OMT196733:OMT196735 OWP196733:OWP196735 PGL196733:PGL196735 PQH196733:PQH196735 QAD196733:QAD196735 QJZ196733:QJZ196735 QTV196733:QTV196735 RDR196733:RDR196735 RNN196733:RNN196735 RXJ196733:RXJ196735 SHF196733:SHF196735 SRB196733:SRB196735 TAX196733:TAX196735 TKT196733:TKT196735 TUP196733:TUP196735 UEL196733:UEL196735 UOH196733:UOH196735 UYD196733:UYD196735 VHZ196733:VHZ196735 VRV196733:VRV196735 WBR196733:WBR196735 WLN196733:WLN196735 WVJ196733:WVJ196735 B262269:B262271 IX262269:IX262271 ST262269:ST262271 ACP262269:ACP262271 AML262269:AML262271 AWH262269:AWH262271 BGD262269:BGD262271 BPZ262269:BPZ262271 BZV262269:BZV262271 CJR262269:CJR262271 CTN262269:CTN262271 DDJ262269:DDJ262271 DNF262269:DNF262271 DXB262269:DXB262271 EGX262269:EGX262271 EQT262269:EQT262271 FAP262269:FAP262271 FKL262269:FKL262271 FUH262269:FUH262271 GED262269:GED262271 GNZ262269:GNZ262271 GXV262269:GXV262271 HHR262269:HHR262271 HRN262269:HRN262271 IBJ262269:IBJ262271 ILF262269:ILF262271 IVB262269:IVB262271 JEX262269:JEX262271 JOT262269:JOT262271 JYP262269:JYP262271 KIL262269:KIL262271 KSH262269:KSH262271 LCD262269:LCD262271 LLZ262269:LLZ262271 LVV262269:LVV262271 MFR262269:MFR262271 MPN262269:MPN262271 MZJ262269:MZJ262271 NJF262269:NJF262271 NTB262269:NTB262271 OCX262269:OCX262271 OMT262269:OMT262271 OWP262269:OWP262271 PGL262269:PGL262271 PQH262269:PQH262271 QAD262269:QAD262271 QJZ262269:QJZ262271 QTV262269:QTV262271 RDR262269:RDR262271 RNN262269:RNN262271 RXJ262269:RXJ262271 SHF262269:SHF262271 SRB262269:SRB262271 TAX262269:TAX262271 TKT262269:TKT262271 TUP262269:TUP262271 UEL262269:UEL262271 UOH262269:UOH262271 UYD262269:UYD262271 VHZ262269:VHZ262271 VRV262269:VRV262271 WBR262269:WBR262271 WLN262269:WLN262271 WVJ262269:WVJ262271 B327805:B327807 IX327805:IX327807 ST327805:ST327807 ACP327805:ACP327807 AML327805:AML327807 AWH327805:AWH327807 BGD327805:BGD327807 BPZ327805:BPZ327807 BZV327805:BZV327807 CJR327805:CJR327807 CTN327805:CTN327807 DDJ327805:DDJ327807 DNF327805:DNF327807 DXB327805:DXB327807 EGX327805:EGX327807 EQT327805:EQT327807 FAP327805:FAP327807 FKL327805:FKL327807 FUH327805:FUH327807 GED327805:GED327807 GNZ327805:GNZ327807 GXV327805:GXV327807 HHR327805:HHR327807 HRN327805:HRN327807 IBJ327805:IBJ327807 ILF327805:ILF327807 IVB327805:IVB327807 JEX327805:JEX327807 JOT327805:JOT327807 JYP327805:JYP327807 KIL327805:KIL327807 KSH327805:KSH327807 LCD327805:LCD327807 LLZ327805:LLZ327807 LVV327805:LVV327807 MFR327805:MFR327807 MPN327805:MPN327807 MZJ327805:MZJ327807 NJF327805:NJF327807 NTB327805:NTB327807 OCX327805:OCX327807 OMT327805:OMT327807 OWP327805:OWP327807 PGL327805:PGL327807 PQH327805:PQH327807 QAD327805:QAD327807 QJZ327805:QJZ327807 QTV327805:QTV327807 RDR327805:RDR327807 RNN327805:RNN327807 RXJ327805:RXJ327807 SHF327805:SHF327807 SRB327805:SRB327807 TAX327805:TAX327807 TKT327805:TKT327807 TUP327805:TUP327807 UEL327805:UEL327807 UOH327805:UOH327807 UYD327805:UYD327807 VHZ327805:VHZ327807 VRV327805:VRV327807 WBR327805:WBR327807 WLN327805:WLN327807 WVJ327805:WVJ327807 B393341:B393343 IX393341:IX393343 ST393341:ST393343 ACP393341:ACP393343 AML393341:AML393343 AWH393341:AWH393343 BGD393341:BGD393343 BPZ393341:BPZ393343 BZV393341:BZV393343 CJR393341:CJR393343 CTN393341:CTN393343 DDJ393341:DDJ393343 DNF393341:DNF393343 DXB393341:DXB393343 EGX393341:EGX393343 EQT393341:EQT393343 FAP393341:FAP393343 FKL393341:FKL393343 FUH393341:FUH393343 GED393341:GED393343 GNZ393341:GNZ393343 GXV393341:GXV393343 HHR393341:HHR393343 HRN393341:HRN393343 IBJ393341:IBJ393343 ILF393341:ILF393343 IVB393341:IVB393343 JEX393341:JEX393343 JOT393341:JOT393343 JYP393341:JYP393343 KIL393341:KIL393343 KSH393341:KSH393343 LCD393341:LCD393343 LLZ393341:LLZ393343 LVV393341:LVV393343 MFR393341:MFR393343 MPN393341:MPN393343 MZJ393341:MZJ393343 NJF393341:NJF393343 NTB393341:NTB393343 OCX393341:OCX393343 OMT393341:OMT393343 OWP393341:OWP393343 PGL393341:PGL393343 PQH393341:PQH393343 QAD393341:QAD393343 QJZ393341:QJZ393343 QTV393341:QTV393343 RDR393341:RDR393343 RNN393341:RNN393343 RXJ393341:RXJ393343 SHF393341:SHF393343 SRB393341:SRB393343 TAX393341:TAX393343 TKT393341:TKT393343 TUP393341:TUP393343 UEL393341:UEL393343 UOH393341:UOH393343 UYD393341:UYD393343 VHZ393341:VHZ393343 VRV393341:VRV393343 WBR393341:WBR393343 WLN393341:WLN393343 WVJ393341:WVJ393343 B458877:B458879 IX458877:IX458879 ST458877:ST458879 ACP458877:ACP458879 AML458877:AML458879 AWH458877:AWH458879 BGD458877:BGD458879 BPZ458877:BPZ458879 BZV458877:BZV458879 CJR458877:CJR458879 CTN458877:CTN458879 DDJ458877:DDJ458879 DNF458877:DNF458879 DXB458877:DXB458879 EGX458877:EGX458879 EQT458877:EQT458879 FAP458877:FAP458879 FKL458877:FKL458879 FUH458877:FUH458879 GED458877:GED458879 GNZ458877:GNZ458879 GXV458877:GXV458879 HHR458877:HHR458879 HRN458877:HRN458879 IBJ458877:IBJ458879 ILF458877:ILF458879 IVB458877:IVB458879 JEX458877:JEX458879 JOT458877:JOT458879 JYP458877:JYP458879 KIL458877:KIL458879 KSH458877:KSH458879 LCD458877:LCD458879 LLZ458877:LLZ458879 LVV458877:LVV458879 MFR458877:MFR458879 MPN458877:MPN458879 MZJ458877:MZJ458879 NJF458877:NJF458879 NTB458877:NTB458879 OCX458877:OCX458879 OMT458877:OMT458879 OWP458877:OWP458879 PGL458877:PGL458879 PQH458877:PQH458879 QAD458877:QAD458879 QJZ458877:QJZ458879 QTV458877:QTV458879 RDR458877:RDR458879 RNN458877:RNN458879 RXJ458877:RXJ458879 SHF458877:SHF458879 SRB458877:SRB458879 TAX458877:TAX458879 TKT458877:TKT458879 TUP458877:TUP458879 UEL458877:UEL458879 UOH458877:UOH458879 UYD458877:UYD458879 VHZ458877:VHZ458879 VRV458877:VRV458879 WBR458877:WBR458879 WLN458877:WLN458879 WVJ458877:WVJ458879 B524413:B524415 IX524413:IX524415 ST524413:ST524415 ACP524413:ACP524415 AML524413:AML524415 AWH524413:AWH524415 BGD524413:BGD524415 BPZ524413:BPZ524415 BZV524413:BZV524415 CJR524413:CJR524415 CTN524413:CTN524415 DDJ524413:DDJ524415 DNF524413:DNF524415 DXB524413:DXB524415 EGX524413:EGX524415 EQT524413:EQT524415 FAP524413:FAP524415 FKL524413:FKL524415 FUH524413:FUH524415 GED524413:GED524415 GNZ524413:GNZ524415 GXV524413:GXV524415 HHR524413:HHR524415 HRN524413:HRN524415 IBJ524413:IBJ524415 ILF524413:ILF524415 IVB524413:IVB524415 JEX524413:JEX524415 JOT524413:JOT524415 JYP524413:JYP524415 KIL524413:KIL524415 KSH524413:KSH524415 LCD524413:LCD524415 LLZ524413:LLZ524415 LVV524413:LVV524415 MFR524413:MFR524415 MPN524413:MPN524415 MZJ524413:MZJ524415 NJF524413:NJF524415 NTB524413:NTB524415 OCX524413:OCX524415 OMT524413:OMT524415 OWP524413:OWP524415 PGL524413:PGL524415 PQH524413:PQH524415 QAD524413:QAD524415 QJZ524413:QJZ524415 QTV524413:QTV524415 RDR524413:RDR524415 RNN524413:RNN524415 RXJ524413:RXJ524415 SHF524413:SHF524415 SRB524413:SRB524415 TAX524413:TAX524415 TKT524413:TKT524415 TUP524413:TUP524415 UEL524413:UEL524415 UOH524413:UOH524415 UYD524413:UYD524415 VHZ524413:VHZ524415 VRV524413:VRV524415 WBR524413:WBR524415 WLN524413:WLN524415 WVJ524413:WVJ524415 B589949:B589951 IX589949:IX589951 ST589949:ST589951 ACP589949:ACP589951 AML589949:AML589951 AWH589949:AWH589951 BGD589949:BGD589951 BPZ589949:BPZ589951 BZV589949:BZV589951 CJR589949:CJR589951 CTN589949:CTN589951 DDJ589949:DDJ589951 DNF589949:DNF589951 DXB589949:DXB589951 EGX589949:EGX589951 EQT589949:EQT589951 FAP589949:FAP589951 FKL589949:FKL589951 FUH589949:FUH589951 GED589949:GED589951 GNZ589949:GNZ589951 GXV589949:GXV589951 HHR589949:HHR589951 HRN589949:HRN589951 IBJ589949:IBJ589951 ILF589949:ILF589951 IVB589949:IVB589951 JEX589949:JEX589951 JOT589949:JOT589951 JYP589949:JYP589951 KIL589949:KIL589951 KSH589949:KSH589951 LCD589949:LCD589951 LLZ589949:LLZ589951 LVV589949:LVV589951 MFR589949:MFR589951 MPN589949:MPN589951 MZJ589949:MZJ589951 NJF589949:NJF589951 NTB589949:NTB589951 OCX589949:OCX589951 OMT589949:OMT589951 OWP589949:OWP589951 PGL589949:PGL589951 PQH589949:PQH589951 QAD589949:QAD589951 QJZ589949:QJZ589951 QTV589949:QTV589951 RDR589949:RDR589951 RNN589949:RNN589951 RXJ589949:RXJ589951 SHF589949:SHF589951 SRB589949:SRB589951 TAX589949:TAX589951 TKT589949:TKT589951 TUP589949:TUP589951 UEL589949:UEL589951 UOH589949:UOH589951 UYD589949:UYD589951 VHZ589949:VHZ589951 VRV589949:VRV589951 WBR589949:WBR589951 WLN589949:WLN589951 WVJ589949:WVJ589951 B655485:B655487 IX655485:IX655487 ST655485:ST655487 ACP655485:ACP655487 AML655485:AML655487 AWH655485:AWH655487 BGD655485:BGD655487 BPZ655485:BPZ655487 BZV655485:BZV655487 CJR655485:CJR655487 CTN655485:CTN655487 DDJ655485:DDJ655487 DNF655485:DNF655487 DXB655485:DXB655487 EGX655485:EGX655487 EQT655485:EQT655487 FAP655485:FAP655487 FKL655485:FKL655487 FUH655485:FUH655487 GED655485:GED655487 GNZ655485:GNZ655487 GXV655485:GXV655487 HHR655485:HHR655487 HRN655485:HRN655487 IBJ655485:IBJ655487 ILF655485:ILF655487 IVB655485:IVB655487 JEX655485:JEX655487 JOT655485:JOT655487 JYP655485:JYP655487 KIL655485:KIL655487 KSH655485:KSH655487 LCD655485:LCD655487 LLZ655485:LLZ655487 LVV655485:LVV655487 MFR655485:MFR655487 MPN655485:MPN655487 MZJ655485:MZJ655487 NJF655485:NJF655487 NTB655485:NTB655487 OCX655485:OCX655487 OMT655485:OMT655487 OWP655485:OWP655487 PGL655485:PGL655487 PQH655485:PQH655487 QAD655485:QAD655487 QJZ655485:QJZ655487 QTV655485:QTV655487 RDR655485:RDR655487 RNN655485:RNN655487 RXJ655485:RXJ655487 SHF655485:SHF655487 SRB655485:SRB655487 TAX655485:TAX655487 TKT655485:TKT655487 TUP655485:TUP655487 UEL655485:UEL655487 UOH655485:UOH655487 UYD655485:UYD655487 VHZ655485:VHZ655487 VRV655485:VRV655487 WBR655485:WBR655487 WLN655485:WLN655487 WVJ655485:WVJ655487 B721021:B721023 IX721021:IX721023 ST721021:ST721023 ACP721021:ACP721023 AML721021:AML721023 AWH721021:AWH721023 BGD721021:BGD721023 BPZ721021:BPZ721023 BZV721021:BZV721023 CJR721021:CJR721023 CTN721021:CTN721023 DDJ721021:DDJ721023 DNF721021:DNF721023 DXB721021:DXB721023 EGX721021:EGX721023 EQT721021:EQT721023 FAP721021:FAP721023 FKL721021:FKL721023 FUH721021:FUH721023 GED721021:GED721023 GNZ721021:GNZ721023 GXV721021:GXV721023 HHR721021:HHR721023 HRN721021:HRN721023 IBJ721021:IBJ721023 ILF721021:ILF721023 IVB721021:IVB721023 JEX721021:JEX721023 JOT721021:JOT721023 JYP721021:JYP721023 KIL721021:KIL721023 KSH721021:KSH721023 LCD721021:LCD721023 LLZ721021:LLZ721023 LVV721021:LVV721023 MFR721021:MFR721023 MPN721021:MPN721023 MZJ721021:MZJ721023 NJF721021:NJF721023 NTB721021:NTB721023 OCX721021:OCX721023 OMT721021:OMT721023 OWP721021:OWP721023 PGL721021:PGL721023 PQH721021:PQH721023 QAD721021:QAD721023 QJZ721021:QJZ721023 QTV721021:QTV721023 RDR721021:RDR721023 RNN721021:RNN721023 RXJ721021:RXJ721023 SHF721021:SHF721023 SRB721021:SRB721023 TAX721021:TAX721023 TKT721021:TKT721023 TUP721021:TUP721023 UEL721021:UEL721023 UOH721021:UOH721023 UYD721021:UYD721023 VHZ721021:VHZ721023 VRV721021:VRV721023 WBR721021:WBR721023 WLN721021:WLN721023 WVJ721021:WVJ721023 B786557:B786559 IX786557:IX786559 ST786557:ST786559 ACP786557:ACP786559 AML786557:AML786559 AWH786557:AWH786559 BGD786557:BGD786559 BPZ786557:BPZ786559 BZV786557:BZV786559 CJR786557:CJR786559 CTN786557:CTN786559 DDJ786557:DDJ786559 DNF786557:DNF786559 DXB786557:DXB786559 EGX786557:EGX786559 EQT786557:EQT786559 FAP786557:FAP786559 FKL786557:FKL786559 FUH786557:FUH786559 GED786557:GED786559 GNZ786557:GNZ786559 GXV786557:GXV786559 HHR786557:HHR786559 HRN786557:HRN786559 IBJ786557:IBJ786559 ILF786557:ILF786559 IVB786557:IVB786559 JEX786557:JEX786559 JOT786557:JOT786559 JYP786557:JYP786559 KIL786557:KIL786559 KSH786557:KSH786559 LCD786557:LCD786559 LLZ786557:LLZ786559 LVV786557:LVV786559 MFR786557:MFR786559 MPN786557:MPN786559 MZJ786557:MZJ786559 NJF786557:NJF786559 NTB786557:NTB786559 OCX786557:OCX786559 OMT786557:OMT786559 OWP786557:OWP786559 PGL786557:PGL786559 PQH786557:PQH786559 QAD786557:QAD786559 QJZ786557:QJZ786559 QTV786557:QTV786559 RDR786557:RDR786559 RNN786557:RNN786559 RXJ786557:RXJ786559 SHF786557:SHF786559 SRB786557:SRB786559 TAX786557:TAX786559 TKT786557:TKT786559 TUP786557:TUP786559 UEL786557:UEL786559 UOH786557:UOH786559 UYD786557:UYD786559 VHZ786557:VHZ786559 VRV786557:VRV786559 WBR786557:WBR786559 WLN786557:WLN786559 WVJ786557:WVJ786559 B852093:B852095 IX852093:IX852095 ST852093:ST852095 ACP852093:ACP852095 AML852093:AML852095 AWH852093:AWH852095 BGD852093:BGD852095 BPZ852093:BPZ852095 BZV852093:BZV852095 CJR852093:CJR852095 CTN852093:CTN852095 DDJ852093:DDJ852095 DNF852093:DNF852095 DXB852093:DXB852095 EGX852093:EGX852095 EQT852093:EQT852095 FAP852093:FAP852095 FKL852093:FKL852095 FUH852093:FUH852095 GED852093:GED852095 GNZ852093:GNZ852095 GXV852093:GXV852095 HHR852093:HHR852095 HRN852093:HRN852095 IBJ852093:IBJ852095 ILF852093:ILF852095 IVB852093:IVB852095 JEX852093:JEX852095 JOT852093:JOT852095 JYP852093:JYP852095 KIL852093:KIL852095 KSH852093:KSH852095 LCD852093:LCD852095 LLZ852093:LLZ852095 LVV852093:LVV852095 MFR852093:MFR852095 MPN852093:MPN852095 MZJ852093:MZJ852095 NJF852093:NJF852095 NTB852093:NTB852095 OCX852093:OCX852095 OMT852093:OMT852095 OWP852093:OWP852095 PGL852093:PGL852095 PQH852093:PQH852095 QAD852093:QAD852095 QJZ852093:QJZ852095 QTV852093:QTV852095 RDR852093:RDR852095 RNN852093:RNN852095 RXJ852093:RXJ852095 SHF852093:SHF852095 SRB852093:SRB852095 TAX852093:TAX852095 TKT852093:TKT852095 TUP852093:TUP852095 UEL852093:UEL852095 UOH852093:UOH852095 UYD852093:UYD852095 VHZ852093:VHZ852095 VRV852093:VRV852095 WBR852093:WBR852095 WLN852093:WLN852095 WVJ852093:WVJ852095 B917629:B917631 IX917629:IX917631 ST917629:ST917631 ACP917629:ACP917631 AML917629:AML917631 AWH917629:AWH917631 BGD917629:BGD917631 BPZ917629:BPZ917631 BZV917629:BZV917631 CJR917629:CJR917631 CTN917629:CTN917631 DDJ917629:DDJ917631 DNF917629:DNF917631 DXB917629:DXB917631 EGX917629:EGX917631 EQT917629:EQT917631 FAP917629:FAP917631 FKL917629:FKL917631 FUH917629:FUH917631 GED917629:GED917631 GNZ917629:GNZ917631 GXV917629:GXV917631 HHR917629:HHR917631 HRN917629:HRN917631 IBJ917629:IBJ917631 ILF917629:ILF917631 IVB917629:IVB917631 JEX917629:JEX917631 JOT917629:JOT917631 JYP917629:JYP917631 KIL917629:KIL917631 KSH917629:KSH917631 LCD917629:LCD917631 LLZ917629:LLZ917631 LVV917629:LVV917631 MFR917629:MFR917631 MPN917629:MPN917631 MZJ917629:MZJ917631 NJF917629:NJF917631 NTB917629:NTB917631 OCX917629:OCX917631 OMT917629:OMT917631 OWP917629:OWP917631 PGL917629:PGL917631 PQH917629:PQH917631 QAD917629:QAD917631 QJZ917629:QJZ917631 QTV917629:QTV917631 RDR917629:RDR917631 RNN917629:RNN917631 RXJ917629:RXJ917631 SHF917629:SHF917631 SRB917629:SRB917631 TAX917629:TAX917631 TKT917629:TKT917631 TUP917629:TUP917631 UEL917629:UEL917631 UOH917629:UOH917631 UYD917629:UYD917631 VHZ917629:VHZ917631 VRV917629:VRV917631 WBR917629:WBR917631 WLN917629:WLN917631 WVJ917629:WVJ917631 B983165:B983167 IX983165:IX983167 ST983165:ST983167 ACP983165:ACP983167 AML983165:AML983167 AWH983165:AWH983167 BGD983165:BGD983167 BPZ983165:BPZ983167 BZV983165:BZV983167 CJR983165:CJR983167 CTN983165:CTN983167 DDJ983165:DDJ983167 DNF983165:DNF983167 DXB983165:DXB983167 EGX983165:EGX983167 EQT983165:EQT983167 FAP983165:FAP983167 FKL983165:FKL983167 FUH983165:FUH983167 GED983165:GED983167 GNZ983165:GNZ983167 GXV983165:GXV983167 HHR983165:HHR983167 HRN983165:HRN983167 IBJ983165:IBJ983167 ILF983165:ILF983167 IVB983165:IVB983167 JEX983165:JEX983167 JOT983165:JOT983167 JYP983165:JYP983167 KIL983165:KIL983167 KSH983165:KSH983167 LCD983165:LCD983167 LLZ983165:LLZ983167 LVV983165:LVV983167 MFR983165:MFR983167 MPN983165:MPN983167 MZJ983165:MZJ983167 NJF983165:NJF983167 NTB983165:NTB983167 OCX983165:OCX983167 OMT983165:OMT983167 OWP983165:OWP983167 PGL983165:PGL983167 PQH983165:PQH983167 QAD983165:QAD983167 QJZ983165:QJZ983167 QTV983165:QTV983167 RDR983165:RDR983167 RNN983165:RNN983167 RXJ983165:RXJ983167 SHF983165:SHF983167 SRB983165:SRB983167 TAX983165:TAX983167 TKT983165:TKT983167 TUP983165:TUP983167 UEL983165:UEL983167 UOH983165:UOH983167 UYD983165:UYD983167 VHZ983165:VHZ983167 VRV983165:VRV983167 WBR983165:WBR983167 WLN983165:WLN983167 WVJ983165:WVJ983167" xr:uid="{0891EA5E-9A8C-48D6-B168-8E5C2B4333E8}">
      <formula1>$G$3:$G$4</formula1>
    </dataValidation>
    <dataValidation type="custom" allowBlank="1" showInputMessage="1" showErrorMessage="1" error="Data entry limited to numbers only. Please try again." sqref="B79:B81 B89 B4:B6 B11:B12 B21:B22 B26:B27 B33 B35:B36 B45 B49:B51 B56 B53 B65 B67:B69 B77 B91" xr:uid="{7829BBA6-30A8-4E14-9EEE-66E46A8441E7}">
      <formula1>ISNUMBER(B4)</formula1>
    </dataValidation>
    <dataValidation type="decimal" operator="lessThan" allowBlank="1" showInputMessage="1" showErrorMessage="1" error="Please enter a value between 0.01 and 1.00." sqref="B82:B83 B7 B17 B19 B24:B25 B34 B38:B39 B46:B47 B57 B54 B66 B70:B71 B78 B90" xr:uid="{1863188F-0172-4AE6-BB23-501E2993B4AE}">
      <formula1>1.000001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4C1BEBF5-2C34-4B26-B9CA-236A50B3283C}">
          <x14:formula1>
            <xm:f>$G$3:$G$5</xm:f>
          </x14:formula1>
          <xm:sqref>B129 IX129 ST129 ACP129 AML129 AWH129 BGD129 BPZ129 BZV129 CJR129 CTN129 DDJ129 DNF129 DXB129 EGX129 EQT129 FAP129 FKL129 FUH129 GED129 GNZ129 GXV129 HHR129 HRN129 IBJ129 ILF129 IVB129 JEX129 JOT129 JYP129 KIL129 KSH129 LCD129 LLZ129 LVV129 MFR129 MPN129 MZJ129 NJF129 NTB129 OCX129 OMT129 OWP129 PGL129 PQH129 QAD129 QJZ129 QTV129 RDR129 RNN129 RXJ129 SHF129 SRB129 TAX129 TKT129 TUP129 UEL129 UOH129 UYD129 VHZ129 VRV129 WBR129 WLN129 WVJ129 B65665 IX65665 ST65665 ACP65665 AML65665 AWH65665 BGD65665 BPZ65665 BZV65665 CJR65665 CTN65665 DDJ65665 DNF65665 DXB65665 EGX65665 EQT65665 FAP65665 FKL65665 FUH65665 GED65665 GNZ65665 GXV65665 HHR65665 HRN65665 IBJ65665 ILF65665 IVB65665 JEX65665 JOT65665 JYP65665 KIL65665 KSH65665 LCD65665 LLZ65665 LVV65665 MFR65665 MPN65665 MZJ65665 NJF65665 NTB65665 OCX65665 OMT65665 OWP65665 PGL65665 PQH65665 QAD65665 QJZ65665 QTV65665 RDR65665 RNN65665 RXJ65665 SHF65665 SRB65665 TAX65665 TKT65665 TUP65665 UEL65665 UOH65665 UYD65665 VHZ65665 VRV65665 WBR65665 WLN65665 WVJ65665 B131201 IX131201 ST131201 ACP131201 AML131201 AWH131201 BGD131201 BPZ131201 BZV131201 CJR131201 CTN131201 DDJ131201 DNF131201 DXB131201 EGX131201 EQT131201 FAP131201 FKL131201 FUH131201 GED131201 GNZ131201 GXV131201 HHR131201 HRN131201 IBJ131201 ILF131201 IVB131201 JEX131201 JOT131201 JYP131201 KIL131201 KSH131201 LCD131201 LLZ131201 LVV131201 MFR131201 MPN131201 MZJ131201 NJF131201 NTB131201 OCX131201 OMT131201 OWP131201 PGL131201 PQH131201 QAD131201 QJZ131201 QTV131201 RDR131201 RNN131201 RXJ131201 SHF131201 SRB131201 TAX131201 TKT131201 TUP131201 UEL131201 UOH131201 UYD131201 VHZ131201 VRV131201 WBR131201 WLN131201 WVJ131201 B196737 IX196737 ST196737 ACP196737 AML196737 AWH196737 BGD196737 BPZ196737 BZV196737 CJR196737 CTN196737 DDJ196737 DNF196737 DXB196737 EGX196737 EQT196737 FAP196737 FKL196737 FUH196737 GED196737 GNZ196737 GXV196737 HHR196737 HRN196737 IBJ196737 ILF196737 IVB196737 JEX196737 JOT196737 JYP196737 KIL196737 KSH196737 LCD196737 LLZ196737 LVV196737 MFR196737 MPN196737 MZJ196737 NJF196737 NTB196737 OCX196737 OMT196737 OWP196737 PGL196737 PQH196737 QAD196737 QJZ196737 QTV196737 RDR196737 RNN196737 RXJ196737 SHF196737 SRB196737 TAX196737 TKT196737 TUP196737 UEL196737 UOH196737 UYD196737 VHZ196737 VRV196737 WBR196737 WLN196737 WVJ196737 B262273 IX262273 ST262273 ACP262273 AML262273 AWH262273 BGD262273 BPZ262273 BZV262273 CJR262273 CTN262273 DDJ262273 DNF262273 DXB262273 EGX262273 EQT262273 FAP262273 FKL262273 FUH262273 GED262273 GNZ262273 GXV262273 HHR262273 HRN262273 IBJ262273 ILF262273 IVB262273 JEX262273 JOT262273 JYP262273 KIL262273 KSH262273 LCD262273 LLZ262273 LVV262273 MFR262273 MPN262273 MZJ262273 NJF262273 NTB262273 OCX262273 OMT262273 OWP262273 PGL262273 PQH262273 QAD262273 QJZ262273 QTV262273 RDR262273 RNN262273 RXJ262273 SHF262273 SRB262273 TAX262273 TKT262273 TUP262273 UEL262273 UOH262273 UYD262273 VHZ262273 VRV262273 WBR262273 WLN262273 WVJ262273 B327809 IX327809 ST327809 ACP327809 AML327809 AWH327809 BGD327809 BPZ327809 BZV327809 CJR327809 CTN327809 DDJ327809 DNF327809 DXB327809 EGX327809 EQT327809 FAP327809 FKL327809 FUH327809 GED327809 GNZ327809 GXV327809 HHR327809 HRN327809 IBJ327809 ILF327809 IVB327809 JEX327809 JOT327809 JYP327809 KIL327809 KSH327809 LCD327809 LLZ327809 LVV327809 MFR327809 MPN327809 MZJ327809 NJF327809 NTB327809 OCX327809 OMT327809 OWP327809 PGL327809 PQH327809 QAD327809 QJZ327809 QTV327809 RDR327809 RNN327809 RXJ327809 SHF327809 SRB327809 TAX327809 TKT327809 TUP327809 UEL327809 UOH327809 UYD327809 VHZ327809 VRV327809 WBR327809 WLN327809 WVJ327809 B393345 IX393345 ST393345 ACP393345 AML393345 AWH393345 BGD393345 BPZ393345 BZV393345 CJR393345 CTN393345 DDJ393345 DNF393345 DXB393345 EGX393345 EQT393345 FAP393345 FKL393345 FUH393345 GED393345 GNZ393345 GXV393345 HHR393345 HRN393345 IBJ393345 ILF393345 IVB393345 JEX393345 JOT393345 JYP393345 KIL393345 KSH393345 LCD393345 LLZ393345 LVV393345 MFR393345 MPN393345 MZJ393345 NJF393345 NTB393345 OCX393345 OMT393345 OWP393345 PGL393345 PQH393345 QAD393345 QJZ393345 QTV393345 RDR393345 RNN393345 RXJ393345 SHF393345 SRB393345 TAX393345 TKT393345 TUP393345 UEL393345 UOH393345 UYD393345 VHZ393345 VRV393345 WBR393345 WLN393345 WVJ393345 B458881 IX458881 ST458881 ACP458881 AML458881 AWH458881 BGD458881 BPZ458881 BZV458881 CJR458881 CTN458881 DDJ458881 DNF458881 DXB458881 EGX458881 EQT458881 FAP458881 FKL458881 FUH458881 GED458881 GNZ458881 GXV458881 HHR458881 HRN458881 IBJ458881 ILF458881 IVB458881 JEX458881 JOT458881 JYP458881 KIL458881 KSH458881 LCD458881 LLZ458881 LVV458881 MFR458881 MPN458881 MZJ458881 NJF458881 NTB458881 OCX458881 OMT458881 OWP458881 PGL458881 PQH458881 QAD458881 QJZ458881 QTV458881 RDR458881 RNN458881 RXJ458881 SHF458881 SRB458881 TAX458881 TKT458881 TUP458881 UEL458881 UOH458881 UYD458881 VHZ458881 VRV458881 WBR458881 WLN458881 WVJ458881 B524417 IX524417 ST524417 ACP524417 AML524417 AWH524417 BGD524417 BPZ524417 BZV524417 CJR524417 CTN524417 DDJ524417 DNF524417 DXB524417 EGX524417 EQT524417 FAP524417 FKL524417 FUH524417 GED524417 GNZ524417 GXV524417 HHR524417 HRN524417 IBJ524417 ILF524417 IVB524417 JEX524417 JOT524417 JYP524417 KIL524417 KSH524417 LCD524417 LLZ524417 LVV524417 MFR524417 MPN524417 MZJ524417 NJF524417 NTB524417 OCX524417 OMT524417 OWP524417 PGL524417 PQH524417 QAD524417 QJZ524417 QTV524417 RDR524417 RNN524417 RXJ524417 SHF524417 SRB524417 TAX524417 TKT524417 TUP524417 UEL524417 UOH524417 UYD524417 VHZ524417 VRV524417 WBR524417 WLN524417 WVJ524417 B589953 IX589953 ST589953 ACP589953 AML589953 AWH589953 BGD589953 BPZ589953 BZV589953 CJR589953 CTN589953 DDJ589953 DNF589953 DXB589953 EGX589953 EQT589953 FAP589953 FKL589953 FUH589953 GED589953 GNZ589953 GXV589953 HHR589953 HRN589953 IBJ589953 ILF589953 IVB589953 JEX589953 JOT589953 JYP589953 KIL589953 KSH589953 LCD589953 LLZ589953 LVV589953 MFR589953 MPN589953 MZJ589953 NJF589953 NTB589953 OCX589953 OMT589953 OWP589953 PGL589953 PQH589953 QAD589953 QJZ589953 QTV589953 RDR589953 RNN589953 RXJ589953 SHF589953 SRB589953 TAX589953 TKT589953 TUP589953 UEL589953 UOH589953 UYD589953 VHZ589953 VRV589953 WBR589953 WLN589953 WVJ589953 B655489 IX655489 ST655489 ACP655489 AML655489 AWH655489 BGD655489 BPZ655489 BZV655489 CJR655489 CTN655489 DDJ655489 DNF655489 DXB655489 EGX655489 EQT655489 FAP655489 FKL655489 FUH655489 GED655489 GNZ655489 GXV655489 HHR655489 HRN655489 IBJ655489 ILF655489 IVB655489 JEX655489 JOT655489 JYP655489 KIL655489 KSH655489 LCD655489 LLZ655489 LVV655489 MFR655489 MPN655489 MZJ655489 NJF655489 NTB655489 OCX655489 OMT655489 OWP655489 PGL655489 PQH655489 QAD655489 QJZ655489 QTV655489 RDR655489 RNN655489 RXJ655489 SHF655489 SRB655489 TAX655489 TKT655489 TUP655489 UEL655489 UOH655489 UYD655489 VHZ655489 VRV655489 WBR655489 WLN655489 WVJ655489 B721025 IX721025 ST721025 ACP721025 AML721025 AWH721025 BGD721025 BPZ721025 BZV721025 CJR721025 CTN721025 DDJ721025 DNF721025 DXB721025 EGX721025 EQT721025 FAP721025 FKL721025 FUH721025 GED721025 GNZ721025 GXV721025 HHR721025 HRN721025 IBJ721025 ILF721025 IVB721025 JEX721025 JOT721025 JYP721025 KIL721025 KSH721025 LCD721025 LLZ721025 LVV721025 MFR721025 MPN721025 MZJ721025 NJF721025 NTB721025 OCX721025 OMT721025 OWP721025 PGL721025 PQH721025 QAD721025 QJZ721025 QTV721025 RDR721025 RNN721025 RXJ721025 SHF721025 SRB721025 TAX721025 TKT721025 TUP721025 UEL721025 UOH721025 UYD721025 VHZ721025 VRV721025 WBR721025 WLN721025 WVJ721025 B786561 IX786561 ST786561 ACP786561 AML786561 AWH786561 BGD786561 BPZ786561 BZV786561 CJR786561 CTN786561 DDJ786561 DNF786561 DXB786561 EGX786561 EQT786561 FAP786561 FKL786561 FUH786561 GED786561 GNZ786561 GXV786561 HHR786561 HRN786561 IBJ786561 ILF786561 IVB786561 JEX786561 JOT786561 JYP786561 KIL786561 KSH786561 LCD786561 LLZ786561 LVV786561 MFR786561 MPN786561 MZJ786561 NJF786561 NTB786561 OCX786561 OMT786561 OWP786561 PGL786561 PQH786561 QAD786561 QJZ786561 QTV786561 RDR786561 RNN786561 RXJ786561 SHF786561 SRB786561 TAX786561 TKT786561 TUP786561 UEL786561 UOH786561 UYD786561 VHZ786561 VRV786561 WBR786561 WLN786561 WVJ786561 B852097 IX852097 ST852097 ACP852097 AML852097 AWH852097 BGD852097 BPZ852097 BZV852097 CJR852097 CTN852097 DDJ852097 DNF852097 DXB852097 EGX852097 EQT852097 FAP852097 FKL852097 FUH852097 GED852097 GNZ852097 GXV852097 HHR852097 HRN852097 IBJ852097 ILF852097 IVB852097 JEX852097 JOT852097 JYP852097 KIL852097 KSH852097 LCD852097 LLZ852097 LVV852097 MFR852097 MPN852097 MZJ852097 NJF852097 NTB852097 OCX852097 OMT852097 OWP852097 PGL852097 PQH852097 QAD852097 QJZ852097 QTV852097 RDR852097 RNN852097 RXJ852097 SHF852097 SRB852097 TAX852097 TKT852097 TUP852097 UEL852097 UOH852097 UYD852097 VHZ852097 VRV852097 WBR852097 WLN852097 WVJ852097 B917633 IX917633 ST917633 ACP917633 AML917633 AWH917633 BGD917633 BPZ917633 BZV917633 CJR917633 CTN917633 DDJ917633 DNF917633 DXB917633 EGX917633 EQT917633 FAP917633 FKL917633 FUH917633 GED917633 GNZ917633 GXV917633 HHR917633 HRN917633 IBJ917633 ILF917633 IVB917633 JEX917633 JOT917633 JYP917633 KIL917633 KSH917633 LCD917633 LLZ917633 LVV917633 MFR917633 MPN917633 MZJ917633 NJF917633 NTB917633 OCX917633 OMT917633 OWP917633 PGL917633 PQH917633 QAD917633 QJZ917633 QTV917633 RDR917633 RNN917633 RXJ917633 SHF917633 SRB917633 TAX917633 TKT917633 TUP917633 UEL917633 UOH917633 UYD917633 VHZ917633 VRV917633 WBR917633 WLN917633 WVJ917633 B983169 IX983169 ST983169 ACP983169 AML983169 AWH983169 BGD983169 BPZ983169 BZV983169 CJR983169 CTN983169 DDJ983169 DNF983169 DXB983169 EGX983169 EQT983169 FAP983169 FKL983169 FUH983169 GED983169 GNZ983169 GXV983169 HHR983169 HRN983169 IBJ983169 ILF983169 IVB983169 JEX983169 JOT983169 JYP983169 KIL983169 KSH983169 LCD983169 LLZ983169 LVV983169 MFR983169 MPN983169 MZJ983169 NJF983169 NTB983169 OCX983169 OMT983169 OWP983169 PGL983169 PQH983169 QAD983169 QJZ983169 QTV983169 RDR983169 RNN983169 RXJ983169 SHF983169 SRB983169 TAX983169 TKT983169 TUP983169 UEL983169 UOH983169 UYD983169 VHZ983169 VRV983169 WBR983169 WLN983169 WVJ983169 B102 IX102 ST102 ACP102 AML102 AWH102 BGD102 BPZ102 BZV102 CJR102 CTN102 DDJ102 DNF102 DXB102 EGX102 EQT102 FAP102 FKL102 FUH102 GED102 GNZ102 GXV102 HHR102 HRN102 IBJ102 ILF102 IVB102 JEX102 JOT102 JYP102 KIL102 KSH102 LCD102 LLZ102 LVV102 MFR102 MPN102 MZJ102 NJF102 NTB102 OCX102 OMT102 OWP102 PGL102 PQH102 QAD102 QJZ102 QTV102 RDR102 RNN102 RXJ102 SHF102 SRB102 TAX102 TKT102 TUP102 UEL102 UOH102 UYD102 VHZ102 VRV102 WBR102 WLN102 WVJ102 B65638 IX65638 ST65638 ACP65638 AML65638 AWH65638 BGD65638 BPZ65638 BZV65638 CJR65638 CTN65638 DDJ65638 DNF65638 DXB65638 EGX65638 EQT65638 FAP65638 FKL65638 FUH65638 GED65638 GNZ65638 GXV65638 HHR65638 HRN65638 IBJ65638 ILF65638 IVB65638 JEX65638 JOT65638 JYP65638 KIL65638 KSH65638 LCD65638 LLZ65638 LVV65638 MFR65638 MPN65638 MZJ65638 NJF65638 NTB65638 OCX65638 OMT65638 OWP65638 PGL65638 PQH65638 QAD65638 QJZ65638 QTV65638 RDR65638 RNN65638 RXJ65638 SHF65638 SRB65638 TAX65638 TKT65638 TUP65638 UEL65638 UOH65638 UYD65638 VHZ65638 VRV65638 WBR65638 WLN65638 WVJ65638 B131174 IX131174 ST131174 ACP131174 AML131174 AWH131174 BGD131174 BPZ131174 BZV131174 CJR131174 CTN131174 DDJ131174 DNF131174 DXB131174 EGX131174 EQT131174 FAP131174 FKL131174 FUH131174 GED131174 GNZ131174 GXV131174 HHR131174 HRN131174 IBJ131174 ILF131174 IVB131174 JEX131174 JOT131174 JYP131174 KIL131174 KSH131174 LCD131174 LLZ131174 LVV131174 MFR131174 MPN131174 MZJ131174 NJF131174 NTB131174 OCX131174 OMT131174 OWP131174 PGL131174 PQH131174 QAD131174 QJZ131174 QTV131174 RDR131174 RNN131174 RXJ131174 SHF131174 SRB131174 TAX131174 TKT131174 TUP131174 UEL131174 UOH131174 UYD131174 VHZ131174 VRV131174 WBR131174 WLN131174 WVJ131174 B196710 IX196710 ST196710 ACP196710 AML196710 AWH196710 BGD196710 BPZ196710 BZV196710 CJR196710 CTN196710 DDJ196710 DNF196710 DXB196710 EGX196710 EQT196710 FAP196710 FKL196710 FUH196710 GED196710 GNZ196710 GXV196710 HHR196710 HRN196710 IBJ196710 ILF196710 IVB196710 JEX196710 JOT196710 JYP196710 KIL196710 KSH196710 LCD196710 LLZ196710 LVV196710 MFR196710 MPN196710 MZJ196710 NJF196710 NTB196710 OCX196710 OMT196710 OWP196710 PGL196710 PQH196710 QAD196710 QJZ196710 QTV196710 RDR196710 RNN196710 RXJ196710 SHF196710 SRB196710 TAX196710 TKT196710 TUP196710 UEL196710 UOH196710 UYD196710 VHZ196710 VRV196710 WBR196710 WLN196710 WVJ196710 B262246 IX262246 ST262246 ACP262246 AML262246 AWH262246 BGD262246 BPZ262246 BZV262246 CJR262246 CTN262246 DDJ262246 DNF262246 DXB262246 EGX262246 EQT262246 FAP262246 FKL262246 FUH262246 GED262246 GNZ262246 GXV262246 HHR262246 HRN262246 IBJ262246 ILF262246 IVB262246 JEX262246 JOT262246 JYP262246 KIL262246 KSH262246 LCD262246 LLZ262246 LVV262246 MFR262246 MPN262246 MZJ262246 NJF262246 NTB262246 OCX262246 OMT262246 OWP262246 PGL262246 PQH262246 QAD262246 QJZ262246 QTV262246 RDR262246 RNN262246 RXJ262246 SHF262246 SRB262246 TAX262246 TKT262246 TUP262246 UEL262246 UOH262246 UYD262246 VHZ262246 VRV262246 WBR262246 WLN262246 WVJ262246 B327782 IX327782 ST327782 ACP327782 AML327782 AWH327782 BGD327782 BPZ327782 BZV327782 CJR327782 CTN327782 DDJ327782 DNF327782 DXB327782 EGX327782 EQT327782 FAP327782 FKL327782 FUH327782 GED327782 GNZ327782 GXV327782 HHR327782 HRN327782 IBJ327782 ILF327782 IVB327782 JEX327782 JOT327782 JYP327782 KIL327782 KSH327782 LCD327782 LLZ327782 LVV327782 MFR327782 MPN327782 MZJ327782 NJF327782 NTB327782 OCX327782 OMT327782 OWP327782 PGL327782 PQH327782 QAD327782 QJZ327782 QTV327782 RDR327782 RNN327782 RXJ327782 SHF327782 SRB327782 TAX327782 TKT327782 TUP327782 UEL327782 UOH327782 UYD327782 VHZ327782 VRV327782 WBR327782 WLN327782 WVJ327782 B393318 IX393318 ST393318 ACP393318 AML393318 AWH393318 BGD393318 BPZ393318 BZV393318 CJR393318 CTN393318 DDJ393318 DNF393318 DXB393318 EGX393318 EQT393318 FAP393318 FKL393318 FUH393318 GED393318 GNZ393318 GXV393318 HHR393318 HRN393318 IBJ393318 ILF393318 IVB393318 JEX393318 JOT393318 JYP393318 KIL393318 KSH393318 LCD393318 LLZ393318 LVV393318 MFR393318 MPN393318 MZJ393318 NJF393318 NTB393318 OCX393318 OMT393318 OWP393318 PGL393318 PQH393318 QAD393318 QJZ393318 QTV393318 RDR393318 RNN393318 RXJ393318 SHF393318 SRB393318 TAX393318 TKT393318 TUP393318 UEL393318 UOH393318 UYD393318 VHZ393318 VRV393318 WBR393318 WLN393318 WVJ393318 B458854 IX458854 ST458854 ACP458854 AML458854 AWH458854 BGD458854 BPZ458854 BZV458854 CJR458854 CTN458854 DDJ458854 DNF458854 DXB458854 EGX458854 EQT458854 FAP458854 FKL458854 FUH458854 GED458854 GNZ458854 GXV458854 HHR458854 HRN458854 IBJ458854 ILF458854 IVB458854 JEX458854 JOT458854 JYP458854 KIL458854 KSH458854 LCD458854 LLZ458854 LVV458854 MFR458854 MPN458854 MZJ458854 NJF458854 NTB458854 OCX458854 OMT458854 OWP458854 PGL458854 PQH458854 QAD458854 QJZ458854 QTV458854 RDR458854 RNN458854 RXJ458854 SHF458854 SRB458854 TAX458854 TKT458854 TUP458854 UEL458854 UOH458854 UYD458854 VHZ458854 VRV458854 WBR458854 WLN458854 WVJ458854 B524390 IX524390 ST524390 ACP524390 AML524390 AWH524390 BGD524390 BPZ524390 BZV524390 CJR524390 CTN524390 DDJ524390 DNF524390 DXB524390 EGX524390 EQT524390 FAP524390 FKL524390 FUH524390 GED524390 GNZ524390 GXV524390 HHR524390 HRN524390 IBJ524390 ILF524390 IVB524390 JEX524390 JOT524390 JYP524390 KIL524390 KSH524390 LCD524390 LLZ524390 LVV524390 MFR524390 MPN524390 MZJ524390 NJF524390 NTB524390 OCX524390 OMT524390 OWP524390 PGL524390 PQH524390 QAD524390 QJZ524390 QTV524390 RDR524390 RNN524390 RXJ524390 SHF524390 SRB524390 TAX524390 TKT524390 TUP524390 UEL524390 UOH524390 UYD524390 VHZ524390 VRV524390 WBR524390 WLN524390 WVJ524390 B589926 IX589926 ST589926 ACP589926 AML589926 AWH589926 BGD589926 BPZ589926 BZV589926 CJR589926 CTN589926 DDJ589926 DNF589926 DXB589926 EGX589926 EQT589926 FAP589926 FKL589926 FUH589926 GED589926 GNZ589926 GXV589926 HHR589926 HRN589926 IBJ589926 ILF589926 IVB589926 JEX589926 JOT589926 JYP589926 KIL589926 KSH589926 LCD589926 LLZ589926 LVV589926 MFR589926 MPN589926 MZJ589926 NJF589926 NTB589926 OCX589926 OMT589926 OWP589926 PGL589926 PQH589926 QAD589926 QJZ589926 QTV589926 RDR589926 RNN589926 RXJ589926 SHF589926 SRB589926 TAX589926 TKT589926 TUP589926 UEL589926 UOH589926 UYD589926 VHZ589926 VRV589926 WBR589926 WLN589926 WVJ589926 B655462 IX655462 ST655462 ACP655462 AML655462 AWH655462 BGD655462 BPZ655462 BZV655462 CJR655462 CTN655462 DDJ655462 DNF655462 DXB655462 EGX655462 EQT655462 FAP655462 FKL655462 FUH655462 GED655462 GNZ655462 GXV655462 HHR655462 HRN655462 IBJ655462 ILF655462 IVB655462 JEX655462 JOT655462 JYP655462 KIL655462 KSH655462 LCD655462 LLZ655462 LVV655462 MFR655462 MPN655462 MZJ655462 NJF655462 NTB655462 OCX655462 OMT655462 OWP655462 PGL655462 PQH655462 QAD655462 QJZ655462 QTV655462 RDR655462 RNN655462 RXJ655462 SHF655462 SRB655462 TAX655462 TKT655462 TUP655462 UEL655462 UOH655462 UYD655462 VHZ655462 VRV655462 WBR655462 WLN655462 WVJ655462 B720998 IX720998 ST720998 ACP720998 AML720998 AWH720998 BGD720998 BPZ720998 BZV720998 CJR720998 CTN720998 DDJ720998 DNF720998 DXB720998 EGX720998 EQT720998 FAP720998 FKL720998 FUH720998 GED720998 GNZ720998 GXV720998 HHR720998 HRN720998 IBJ720998 ILF720998 IVB720998 JEX720998 JOT720998 JYP720998 KIL720998 KSH720998 LCD720998 LLZ720998 LVV720998 MFR720998 MPN720998 MZJ720998 NJF720998 NTB720998 OCX720998 OMT720998 OWP720998 PGL720998 PQH720998 QAD720998 QJZ720998 QTV720998 RDR720998 RNN720998 RXJ720998 SHF720998 SRB720998 TAX720998 TKT720998 TUP720998 UEL720998 UOH720998 UYD720998 VHZ720998 VRV720998 WBR720998 WLN720998 WVJ720998 B786534 IX786534 ST786534 ACP786534 AML786534 AWH786534 BGD786534 BPZ786534 BZV786534 CJR786534 CTN786534 DDJ786534 DNF786534 DXB786534 EGX786534 EQT786534 FAP786534 FKL786534 FUH786534 GED786534 GNZ786534 GXV786534 HHR786534 HRN786534 IBJ786534 ILF786534 IVB786534 JEX786534 JOT786534 JYP786534 KIL786534 KSH786534 LCD786534 LLZ786534 LVV786534 MFR786534 MPN786534 MZJ786534 NJF786534 NTB786534 OCX786534 OMT786534 OWP786534 PGL786534 PQH786534 QAD786534 QJZ786534 QTV786534 RDR786534 RNN786534 RXJ786534 SHF786534 SRB786534 TAX786534 TKT786534 TUP786534 UEL786534 UOH786534 UYD786534 VHZ786534 VRV786534 WBR786534 WLN786534 WVJ786534 B852070 IX852070 ST852070 ACP852070 AML852070 AWH852070 BGD852070 BPZ852070 BZV852070 CJR852070 CTN852070 DDJ852070 DNF852070 DXB852070 EGX852070 EQT852070 FAP852070 FKL852070 FUH852070 GED852070 GNZ852070 GXV852070 HHR852070 HRN852070 IBJ852070 ILF852070 IVB852070 JEX852070 JOT852070 JYP852070 KIL852070 KSH852070 LCD852070 LLZ852070 LVV852070 MFR852070 MPN852070 MZJ852070 NJF852070 NTB852070 OCX852070 OMT852070 OWP852070 PGL852070 PQH852070 QAD852070 QJZ852070 QTV852070 RDR852070 RNN852070 RXJ852070 SHF852070 SRB852070 TAX852070 TKT852070 TUP852070 UEL852070 UOH852070 UYD852070 VHZ852070 VRV852070 WBR852070 WLN852070 WVJ852070 B917606 IX917606 ST917606 ACP917606 AML917606 AWH917606 BGD917606 BPZ917606 BZV917606 CJR917606 CTN917606 DDJ917606 DNF917606 DXB917606 EGX917606 EQT917606 FAP917606 FKL917606 FUH917606 GED917606 GNZ917606 GXV917606 HHR917606 HRN917606 IBJ917606 ILF917606 IVB917606 JEX917606 JOT917606 JYP917606 KIL917606 KSH917606 LCD917606 LLZ917606 LVV917606 MFR917606 MPN917606 MZJ917606 NJF917606 NTB917606 OCX917606 OMT917606 OWP917606 PGL917606 PQH917606 QAD917606 QJZ917606 QTV917606 RDR917606 RNN917606 RXJ917606 SHF917606 SRB917606 TAX917606 TKT917606 TUP917606 UEL917606 UOH917606 UYD917606 VHZ917606 VRV917606 WBR917606 WLN917606 WVJ917606 B983142 IX983142 ST983142 ACP983142 AML983142 AWH983142 BGD983142 BPZ983142 BZV983142 CJR983142 CTN983142 DDJ983142 DNF983142 DXB983142 EGX983142 EQT983142 FAP983142 FKL983142 FUH983142 GED983142 GNZ983142 GXV983142 HHR983142 HRN983142 IBJ983142 ILF983142 IVB983142 JEX983142 JOT983142 JYP983142 KIL983142 KSH983142 LCD983142 LLZ983142 LVV983142 MFR983142 MPN983142 MZJ983142 NJF983142 NTB983142 OCX983142 OMT983142 OWP983142 PGL983142 PQH983142 QAD983142 QJZ983142 QTV983142 RDR983142 RNN983142 RXJ983142 SHF983142 SRB983142 TAX983142 TKT983142 TUP983142 UEL983142 UOH983142 UYD983142 VHZ983142 VRV983142 WBR983142 WLN983142 WVJ983142 B29 IX29 ST29 ACP29 AML29 AWH29 BGD29 BPZ29 BZV29 CJR29 CTN29 DDJ29 DNF29 DXB29 EGX29 EQT29 FAP29 FKL29 FUH29 GED29 GNZ29 GXV29 HHR29 HRN29 IBJ29 ILF29 IVB29 JEX29 JOT29 JYP29 KIL29 KSH29 LCD29 LLZ29 LVV29 MFR29 MPN29 MZJ29 NJF29 NTB29 OCX29 OMT29 OWP29 PGL29 PQH29 QAD29 QJZ29 QTV29 RDR29 RNN29 RXJ29 SHF29 SRB29 TAX29 TKT29 TUP29 UEL29 UOH29 UYD29 VHZ29 VRV29 WBR29 WLN29 WVJ29 B65565 IX65565 ST65565 ACP65565 AML65565 AWH65565 BGD65565 BPZ65565 BZV65565 CJR65565 CTN65565 DDJ65565 DNF65565 DXB65565 EGX65565 EQT65565 FAP65565 FKL65565 FUH65565 GED65565 GNZ65565 GXV65565 HHR65565 HRN65565 IBJ65565 ILF65565 IVB65565 JEX65565 JOT65565 JYP65565 KIL65565 KSH65565 LCD65565 LLZ65565 LVV65565 MFR65565 MPN65565 MZJ65565 NJF65565 NTB65565 OCX65565 OMT65565 OWP65565 PGL65565 PQH65565 QAD65565 QJZ65565 QTV65565 RDR65565 RNN65565 RXJ65565 SHF65565 SRB65565 TAX65565 TKT65565 TUP65565 UEL65565 UOH65565 UYD65565 VHZ65565 VRV65565 WBR65565 WLN65565 WVJ65565 B131101 IX131101 ST131101 ACP131101 AML131101 AWH131101 BGD131101 BPZ131101 BZV131101 CJR131101 CTN131101 DDJ131101 DNF131101 DXB131101 EGX131101 EQT131101 FAP131101 FKL131101 FUH131101 GED131101 GNZ131101 GXV131101 HHR131101 HRN131101 IBJ131101 ILF131101 IVB131101 JEX131101 JOT131101 JYP131101 KIL131101 KSH131101 LCD131101 LLZ131101 LVV131101 MFR131101 MPN131101 MZJ131101 NJF131101 NTB131101 OCX131101 OMT131101 OWP131101 PGL131101 PQH131101 QAD131101 QJZ131101 QTV131101 RDR131101 RNN131101 RXJ131101 SHF131101 SRB131101 TAX131101 TKT131101 TUP131101 UEL131101 UOH131101 UYD131101 VHZ131101 VRV131101 WBR131101 WLN131101 WVJ131101 B196637 IX196637 ST196637 ACP196637 AML196637 AWH196637 BGD196637 BPZ196637 BZV196637 CJR196637 CTN196637 DDJ196637 DNF196637 DXB196637 EGX196637 EQT196637 FAP196637 FKL196637 FUH196637 GED196637 GNZ196637 GXV196637 HHR196637 HRN196637 IBJ196637 ILF196637 IVB196637 JEX196637 JOT196637 JYP196637 KIL196637 KSH196637 LCD196637 LLZ196637 LVV196637 MFR196637 MPN196637 MZJ196637 NJF196637 NTB196637 OCX196637 OMT196637 OWP196637 PGL196637 PQH196637 QAD196637 QJZ196637 QTV196637 RDR196637 RNN196637 RXJ196637 SHF196637 SRB196637 TAX196637 TKT196637 TUP196637 UEL196637 UOH196637 UYD196637 VHZ196637 VRV196637 WBR196637 WLN196637 WVJ196637 B262173 IX262173 ST262173 ACP262173 AML262173 AWH262173 BGD262173 BPZ262173 BZV262173 CJR262173 CTN262173 DDJ262173 DNF262173 DXB262173 EGX262173 EQT262173 FAP262173 FKL262173 FUH262173 GED262173 GNZ262173 GXV262173 HHR262173 HRN262173 IBJ262173 ILF262173 IVB262173 JEX262173 JOT262173 JYP262173 KIL262173 KSH262173 LCD262173 LLZ262173 LVV262173 MFR262173 MPN262173 MZJ262173 NJF262173 NTB262173 OCX262173 OMT262173 OWP262173 PGL262173 PQH262173 QAD262173 QJZ262173 QTV262173 RDR262173 RNN262173 RXJ262173 SHF262173 SRB262173 TAX262173 TKT262173 TUP262173 UEL262173 UOH262173 UYD262173 VHZ262173 VRV262173 WBR262173 WLN262173 WVJ262173 B327709 IX327709 ST327709 ACP327709 AML327709 AWH327709 BGD327709 BPZ327709 BZV327709 CJR327709 CTN327709 DDJ327709 DNF327709 DXB327709 EGX327709 EQT327709 FAP327709 FKL327709 FUH327709 GED327709 GNZ327709 GXV327709 HHR327709 HRN327709 IBJ327709 ILF327709 IVB327709 JEX327709 JOT327709 JYP327709 KIL327709 KSH327709 LCD327709 LLZ327709 LVV327709 MFR327709 MPN327709 MZJ327709 NJF327709 NTB327709 OCX327709 OMT327709 OWP327709 PGL327709 PQH327709 QAD327709 QJZ327709 QTV327709 RDR327709 RNN327709 RXJ327709 SHF327709 SRB327709 TAX327709 TKT327709 TUP327709 UEL327709 UOH327709 UYD327709 VHZ327709 VRV327709 WBR327709 WLN327709 WVJ327709 B393245 IX393245 ST393245 ACP393245 AML393245 AWH393245 BGD393245 BPZ393245 BZV393245 CJR393245 CTN393245 DDJ393245 DNF393245 DXB393245 EGX393245 EQT393245 FAP393245 FKL393245 FUH393245 GED393245 GNZ393245 GXV393245 HHR393245 HRN393245 IBJ393245 ILF393245 IVB393245 JEX393245 JOT393245 JYP393245 KIL393245 KSH393245 LCD393245 LLZ393245 LVV393245 MFR393245 MPN393245 MZJ393245 NJF393245 NTB393245 OCX393245 OMT393245 OWP393245 PGL393245 PQH393245 QAD393245 QJZ393245 QTV393245 RDR393245 RNN393245 RXJ393245 SHF393245 SRB393245 TAX393245 TKT393245 TUP393245 UEL393245 UOH393245 UYD393245 VHZ393245 VRV393245 WBR393245 WLN393245 WVJ393245 B458781 IX458781 ST458781 ACP458781 AML458781 AWH458781 BGD458781 BPZ458781 BZV458781 CJR458781 CTN458781 DDJ458781 DNF458781 DXB458781 EGX458781 EQT458781 FAP458781 FKL458781 FUH458781 GED458781 GNZ458781 GXV458781 HHR458781 HRN458781 IBJ458781 ILF458781 IVB458781 JEX458781 JOT458781 JYP458781 KIL458781 KSH458781 LCD458781 LLZ458781 LVV458781 MFR458781 MPN458781 MZJ458781 NJF458781 NTB458781 OCX458781 OMT458781 OWP458781 PGL458781 PQH458781 QAD458781 QJZ458781 QTV458781 RDR458781 RNN458781 RXJ458781 SHF458781 SRB458781 TAX458781 TKT458781 TUP458781 UEL458781 UOH458781 UYD458781 VHZ458781 VRV458781 WBR458781 WLN458781 WVJ458781 B524317 IX524317 ST524317 ACP524317 AML524317 AWH524317 BGD524317 BPZ524317 BZV524317 CJR524317 CTN524317 DDJ524317 DNF524317 DXB524317 EGX524317 EQT524317 FAP524317 FKL524317 FUH524317 GED524317 GNZ524317 GXV524317 HHR524317 HRN524317 IBJ524317 ILF524317 IVB524317 JEX524317 JOT524317 JYP524317 KIL524317 KSH524317 LCD524317 LLZ524317 LVV524317 MFR524317 MPN524317 MZJ524317 NJF524317 NTB524317 OCX524317 OMT524317 OWP524317 PGL524317 PQH524317 QAD524317 QJZ524317 QTV524317 RDR524317 RNN524317 RXJ524317 SHF524317 SRB524317 TAX524317 TKT524317 TUP524317 UEL524317 UOH524317 UYD524317 VHZ524317 VRV524317 WBR524317 WLN524317 WVJ524317 B589853 IX589853 ST589853 ACP589853 AML589853 AWH589853 BGD589853 BPZ589853 BZV589853 CJR589853 CTN589853 DDJ589853 DNF589853 DXB589853 EGX589853 EQT589853 FAP589853 FKL589853 FUH589853 GED589853 GNZ589853 GXV589853 HHR589853 HRN589853 IBJ589853 ILF589853 IVB589853 JEX589853 JOT589853 JYP589853 KIL589853 KSH589853 LCD589853 LLZ589853 LVV589853 MFR589853 MPN589853 MZJ589853 NJF589853 NTB589853 OCX589853 OMT589853 OWP589853 PGL589853 PQH589853 QAD589853 QJZ589853 QTV589853 RDR589853 RNN589853 RXJ589853 SHF589853 SRB589853 TAX589853 TKT589853 TUP589853 UEL589853 UOH589853 UYD589853 VHZ589853 VRV589853 WBR589853 WLN589853 WVJ589853 B655389 IX655389 ST655389 ACP655389 AML655389 AWH655389 BGD655389 BPZ655389 BZV655389 CJR655389 CTN655389 DDJ655389 DNF655389 DXB655389 EGX655389 EQT655389 FAP655389 FKL655389 FUH655389 GED655389 GNZ655389 GXV655389 HHR655389 HRN655389 IBJ655389 ILF655389 IVB655389 JEX655389 JOT655389 JYP655389 KIL655389 KSH655389 LCD655389 LLZ655389 LVV655389 MFR655389 MPN655389 MZJ655389 NJF655389 NTB655389 OCX655389 OMT655389 OWP655389 PGL655389 PQH655389 QAD655389 QJZ655389 QTV655389 RDR655389 RNN655389 RXJ655389 SHF655389 SRB655389 TAX655389 TKT655389 TUP655389 UEL655389 UOH655389 UYD655389 VHZ655389 VRV655389 WBR655389 WLN655389 WVJ655389 B720925 IX720925 ST720925 ACP720925 AML720925 AWH720925 BGD720925 BPZ720925 BZV720925 CJR720925 CTN720925 DDJ720925 DNF720925 DXB720925 EGX720925 EQT720925 FAP720925 FKL720925 FUH720925 GED720925 GNZ720925 GXV720925 HHR720925 HRN720925 IBJ720925 ILF720925 IVB720925 JEX720925 JOT720925 JYP720925 KIL720925 KSH720925 LCD720925 LLZ720925 LVV720925 MFR720925 MPN720925 MZJ720925 NJF720925 NTB720925 OCX720925 OMT720925 OWP720925 PGL720925 PQH720925 QAD720925 QJZ720925 QTV720925 RDR720925 RNN720925 RXJ720925 SHF720925 SRB720925 TAX720925 TKT720925 TUP720925 UEL720925 UOH720925 UYD720925 VHZ720925 VRV720925 WBR720925 WLN720925 WVJ720925 B786461 IX786461 ST786461 ACP786461 AML786461 AWH786461 BGD786461 BPZ786461 BZV786461 CJR786461 CTN786461 DDJ786461 DNF786461 DXB786461 EGX786461 EQT786461 FAP786461 FKL786461 FUH786461 GED786461 GNZ786461 GXV786461 HHR786461 HRN786461 IBJ786461 ILF786461 IVB786461 JEX786461 JOT786461 JYP786461 KIL786461 KSH786461 LCD786461 LLZ786461 LVV786461 MFR786461 MPN786461 MZJ786461 NJF786461 NTB786461 OCX786461 OMT786461 OWP786461 PGL786461 PQH786461 QAD786461 QJZ786461 QTV786461 RDR786461 RNN786461 RXJ786461 SHF786461 SRB786461 TAX786461 TKT786461 TUP786461 UEL786461 UOH786461 UYD786461 VHZ786461 VRV786461 WBR786461 WLN786461 WVJ786461 B851997 IX851997 ST851997 ACP851997 AML851997 AWH851997 BGD851997 BPZ851997 BZV851997 CJR851997 CTN851997 DDJ851997 DNF851997 DXB851997 EGX851997 EQT851997 FAP851997 FKL851997 FUH851997 GED851997 GNZ851997 GXV851997 HHR851997 HRN851997 IBJ851997 ILF851997 IVB851997 JEX851997 JOT851997 JYP851997 KIL851997 KSH851997 LCD851997 LLZ851997 LVV851997 MFR851997 MPN851997 MZJ851997 NJF851997 NTB851997 OCX851997 OMT851997 OWP851997 PGL851997 PQH851997 QAD851997 QJZ851997 QTV851997 RDR851997 RNN851997 RXJ851997 SHF851997 SRB851997 TAX851997 TKT851997 TUP851997 UEL851997 UOH851997 UYD851997 VHZ851997 VRV851997 WBR851997 WLN851997 WVJ851997 B917533 IX917533 ST917533 ACP917533 AML917533 AWH917533 BGD917533 BPZ917533 BZV917533 CJR917533 CTN917533 DDJ917533 DNF917533 DXB917533 EGX917533 EQT917533 FAP917533 FKL917533 FUH917533 GED917533 GNZ917533 GXV917533 HHR917533 HRN917533 IBJ917533 ILF917533 IVB917533 JEX917533 JOT917533 JYP917533 KIL917533 KSH917533 LCD917533 LLZ917533 LVV917533 MFR917533 MPN917533 MZJ917533 NJF917533 NTB917533 OCX917533 OMT917533 OWP917533 PGL917533 PQH917533 QAD917533 QJZ917533 QTV917533 RDR917533 RNN917533 RXJ917533 SHF917533 SRB917533 TAX917533 TKT917533 TUP917533 UEL917533 UOH917533 UYD917533 VHZ917533 VRV917533 WBR917533 WLN917533 WVJ917533 B983069 IX983069 ST983069 ACP983069 AML983069 AWH983069 BGD983069 BPZ983069 BZV983069 CJR983069 CTN983069 DDJ983069 DNF983069 DXB983069 EGX983069 EQT983069 FAP983069 FKL983069 FUH983069 GED983069 GNZ983069 GXV983069 HHR983069 HRN983069 IBJ983069 ILF983069 IVB983069 JEX983069 JOT983069 JYP983069 KIL983069 KSH983069 LCD983069 LLZ983069 LVV983069 MFR983069 MPN983069 MZJ983069 NJF983069 NTB983069 OCX983069 OMT983069 OWP983069 PGL983069 PQH983069 QAD983069 QJZ983069 QTV983069 RDR983069 RNN983069 RXJ983069 SHF983069 SRB983069 TAX983069 TKT983069 TUP983069 UEL983069 UOH983069 UYD983069 VHZ983069 VRV983069 WBR983069 WLN983069 WVJ983069 B41 IX41 ST41 ACP41 AML41 AWH41 BGD41 BPZ41 BZV41 CJR41 CTN41 DDJ41 DNF41 DXB41 EGX41 EQT41 FAP41 FKL41 FUH41 GED41 GNZ41 GXV41 HHR41 HRN41 IBJ41 ILF41 IVB41 JEX41 JOT41 JYP41 KIL41 KSH41 LCD41 LLZ41 LVV41 MFR41 MPN41 MZJ41 NJF41 NTB41 OCX41 OMT41 OWP41 PGL41 PQH41 QAD41 QJZ41 QTV41 RDR41 RNN41 RXJ41 SHF41 SRB41 TAX41 TKT41 TUP41 UEL41 UOH41 UYD41 VHZ41 VRV41 WBR41 WLN41 WVJ41 B65577 IX65577 ST65577 ACP65577 AML65577 AWH65577 BGD65577 BPZ65577 BZV65577 CJR65577 CTN65577 DDJ65577 DNF65577 DXB65577 EGX65577 EQT65577 FAP65577 FKL65577 FUH65577 GED65577 GNZ65577 GXV65577 HHR65577 HRN65577 IBJ65577 ILF65577 IVB65577 JEX65577 JOT65577 JYP65577 KIL65577 KSH65577 LCD65577 LLZ65577 LVV65577 MFR65577 MPN65577 MZJ65577 NJF65577 NTB65577 OCX65577 OMT65577 OWP65577 PGL65577 PQH65577 QAD65577 QJZ65577 QTV65577 RDR65577 RNN65577 RXJ65577 SHF65577 SRB65577 TAX65577 TKT65577 TUP65577 UEL65577 UOH65577 UYD65577 VHZ65577 VRV65577 WBR65577 WLN65577 WVJ65577 B131113 IX131113 ST131113 ACP131113 AML131113 AWH131113 BGD131113 BPZ131113 BZV131113 CJR131113 CTN131113 DDJ131113 DNF131113 DXB131113 EGX131113 EQT131113 FAP131113 FKL131113 FUH131113 GED131113 GNZ131113 GXV131113 HHR131113 HRN131113 IBJ131113 ILF131113 IVB131113 JEX131113 JOT131113 JYP131113 KIL131113 KSH131113 LCD131113 LLZ131113 LVV131113 MFR131113 MPN131113 MZJ131113 NJF131113 NTB131113 OCX131113 OMT131113 OWP131113 PGL131113 PQH131113 QAD131113 QJZ131113 QTV131113 RDR131113 RNN131113 RXJ131113 SHF131113 SRB131113 TAX131113 TKT131113 TUP131113 UEL131113 UOH131113 UYD131113 VHZ131113 VRV131113 WBR131113 WLN131113 WVJ131113 B196649 IX196649 ST196649 ACP196649 AML196649 AWH196649 BGD196649 BPZ196649 BZV196649 CJR196649 CTN196649 DDJ196649 DNF196649 DXB196649 EGX196649 EQT196649 FAP196649 FKL196649 FUH196649 GED196649 GNZ196649 GXV196649 HHR196649 HRN196649 IBJ196649 ILF196649 IVB196649 JEX196649 JOT196649 JYP196649 KIL196649 KSH196649 LCD196649 LLZ196649 LVV196649 MFR196649 MPN196649 MZJ196649 NJF196649 NTB196649 OCX196649 OMT196649 OWP196649 PGL196649 PQH196649 QAD196649 QJZ196649 QTV196649 RDR196649 RNN196649 RXJ196649 SHF196649 SRB196649 TAX196649 TKT196649 TUP196649 UEL196649 UOH196649 UYD196649 VHZ196649 VRV196649 WBR196649 WLN196649 WVJ196649 B262185 IX262185 ST262185 ACP262185 AML262185 AWH262185 BGD262185 BPZ262185 BZV262185 CJR262185 CTN262185 DDJ262185 DNF262185 DXB262185 EGX262185 EQT262185 FAP262185 FKL262185 FUH262185 GED262185 GNZ262185 GXV262185 HHR262185 HRN262185 IBJ262185 ILF262185 IVB262185 JEX262185 JOT262185 JYP262185 KIL262185 KSH262185 LCD262185 LLZ262185 LVV262185 MFR262185 MPN262185 MZJ262185 NJF262185 NTB262185 OCX262185 OMT262185 OWP262185 PGL262185 PQH262185 QAD262185 QJZ262185 QTV262185 RDR262185 RNN262185 RXJ262185 SHF262185 SRB262185 TAX262185 TKT262185 TUP262185 UEL262185 UOH262185 UYD262185 VHZ262185 VRV262185 WBR262185 WLN262185 WVJ262185 B327721 IX327721 ST327721 ACP327721 AML327721 AWH327721 BGD327721 BPZ327721 BZV327721 CJR327721 CTN327721 DDJ327721 DNF327721 DXB327721 EGX327721 EQT327721 FAP327721 FKL327721 FUH327721 GED327721 GNZ327721 GXV327721 HHR327721 HRN327721 IBJ327721 ILF327721 IVB327721 JEX327721 JOT327721 JYP327721 KIL327721 KSH327721 LCD327721 LLZ327721 LVV327721 MFR327721 MPN327721 MZJ327721 NJF327721 NTB327721 OCX327721 OMT327721 OWP327721 PGL327721 PQH327721 QAD327721 QJZ327721 QTV327721 RDR327721 RNN327721 RXJ327721 SHF327721 SRB327721 TAX327721 TKT327721 TUP327721 UEL327721 UOH327721 UYD327721 VHZ327721 VRV327721 WBR327721 WLN327721 WVJ327721 B393257 IX393257 ST393257 ACP393257 AML393257 AWH393257 BGD393257 BPZ393257 BZV393257 CJR393257 CTN393257 DDJ393257 DNF393257 DXB393257 EGX393257 EQT393257 FAP393257 FKL393257 FUH393257 GED393257 GNZ393257 GXV393257 HHR393257 HRN393257 IBJ393257 ILF393257 IVB393257 JEX393257 JOT393257 JYP393257 KIL393257 KSH393257 LCD393257 LLZ393257 LVV393257 MFR393257 MPN393257 MZJ393257 NJF393257 NTB393257 OCX393257 OMT393257 OWP393257 PGL393257 PQH393257 QAD393257 QJZ393257 QTV393257 RDR393257 RNN393257 RXJ393257 SHF393257 SRB393257 TAX393257 TKT393257 TUP393257 UEL393257 UOH393257 UYD393257 VHZ393257 VRV393257 WBR393257 WLN393257 WVJ393257 B458793 IX458793 ST458793 ACP458793 AML458793 AWH458793 BGD458793 BPZ458793 BZV458793 CJR458793 CTN458793 DDJ458793 DNF458793 DXB458793 EGX458793 EQT458793 FAP458793 FKL458793 FUH458793 GED458793 GNZ458793 GXV458793 HHR458793 HRN458793 IBJ458793 ILF458793 IVB458793 JEX458793 JOT458793 JYP458793 KIL458793 KSH458793 LCD458793 LLZ458793 LVV458793 MFR458793 MPN458793 MZJ458793 NJF458793 NTB458793 OCX458793 OMT458793 OWP458793 PGL458793 PQH458793 QAD458793 QJZ458793 QTV458793 RDR458793 RNN458793 RXJ458793 SHF458793 SRB458793 TAX458793 TKT458793 TUP458793 UEL458793 UOH458793 UYD458793 VHZ458793 VRV458793 WBR458793 WLN458793 WVJ458793 B524329 IX524329 ST524329 ACP524329 AML524329 AWH524329 BGD524329 BPZ524329 BZV524329 CJR524329 CTN524329 DDJ524329 DNF524329 DXB524329 EGX524329 EQT524329 FAP524329 FKL524329 FUH524329 GED524329 GNZ524329 GXV524329 HHR524329 HRN524329 IBJ524329 ILF524329 IVB524329 JEX524329 JOT524329 JYP524329 KIL524329 KSH524329 LCD524329 LLZ524329 LVV524329 MFR524329 MPN524329 MZJ524329 NJF524329 NTB524329 OCX524329 OMT524329 OWP524329 PGL524329 PQH524329 QAD524329 QJZ524329 QTV524329 RDR524329 RNN524329 RXJ524329 SHF524329 SRB524329 TAX524329 TKT524329 TUP524329 UEL524329 UOH524329 UYD524329 VHZ524329 VRV524329 WBR524329 WLN524329 WVJ524329 B589865 IX589865 ST589865 ACP589865 AML589865 AWH589865 BGD589865 BPZ589865 BZV589865 CJR589865 CTN589865 DDJ589865 DNF589865 DXB589865 EGX589865 EQT589865 FAP589865 FKL589865 FUH589865 GED589865 GNZ589865 GXV589865 HHR589865 HRN589865 IBJ589865 ILF589865 IVB589865 JEX589865 JOT589865 JYP589865 KIL589865 KSH589865 LCD589865 LLZ589865 LVV589865 MFR589865 MPN589865 MZJ589865 NJF589865 NTB589865 OCX589865 OMT589865 OWP589865 PGL589865 PQH589865 QAD589865 QJZ589865 QTV589865 RDR589865 RNN589865 RXJ589865 SHF589865 SRB589865 TAX589865 TKT589865 TUP589865 UEL589865 UOH589865 UYD589865 VHZ589865 VRV589865 WBR589865 WLN589865 WVJ589865 B655401 IX655401 ST655401 ACP655401 AML655401 AWH655401 BGD655401 BPZ655401 BZV655401 CJR655401 CTN655401 DDJ655401 DNF655401 DXB655401 EGX655401 EQT655401 FAP655401 FKL655401 FUH655401 GED655401 GNZ655401 GXV655401 HHR655401 HRN655401 IBJ655401 ILF655401 IVB655401 JEX655401 JOT655401 JYP655401 KIL655401 KSH655401 LCD655401 LLZ655401 LVV655401 MFR655401 MPN655401 MZJ655401 NJF655401 NTB655401 OCX655401 OMT655401 OWP655401 PGL655401 PQH655401 QAD655401 QJZ655401 QTV655401 RDR655401 RNN655401 RXJ655401 SHF655401 SRB655401 TAX655401 TKT655401 TUP655401 UEL655401 UOH655401 UYD655401 VHZ655401 VRV655401 WBR655401 WLN655401 WVJ655401 B720937 IX720937 ST720937 ACP720937 AML720937 AWH720937 BGD720937 BPZ720937 BZV720937 CJR720937 CTN720937 DDJ720937 DNF720937 DXB720937 EGX720937 EQT720937 FAP720937 FKL720937 FUH720937 GED720937 GNZ720937 GXV720937 HHR720937 HRN720937 IBJ720937 ILF720937 IVB720937 JEX720937 JOT720937 JYP720937 KIL720937 KSH720937 LCD720937 LLZ720937 LVV720937 MFR720937 MPN720937 MZJ720937 NJF720937 NTB720937 OCX720937 OMT720937 OWP720937 PGL720937 PQH720937 QAD720937 QJZ720937 QTV720937 RDR720937 RNN720937 RXJ720937 SHF720937 SRB720937 TAX720937 TKT720937 TUP720937 UEL720937 UOH720937 UYD720937 VHZ720937 VRV720937 WBR720937 WLN720937 WVJ720937 B786473 IX786473 ST786473 ACP786473 AML786473 AWH786473 BGD786473 BPZ786473 BZV786473 CJR786473 CTN786473 DDJ786473 DNF786473 DXB786473 EGX786473 EQT786473 FAP786473 FKL786473 FUH786473 GED786473 GNZ786473 GXV786473 HHR786473 HRN786473 IBJ786473 ILF786473 IVB786473 JEX786473 JOT786473 JYP786473 KIL786473 KSH786473 LCD786473 LLZ786473 LVV786473 MFR786473 MPN786473 MZJ786473 NJF786473 NTB786473 OCX786473 OMT786473 OWP786473 PGL786473 PQH786473 QAD786473 QJZ786473 QTV786473 RDR786473 RNN786473 RXJ786473 SHF786473 SRB786473 TAX786473 TKT786473 TUP786473 UEL786473 UOH786473 UYD786473 VHZ786473 VRV786473 WBR786473 WLN786473 WVJ786473 B852009 IX852009 ST852009 ACP852009 AML852009 AWH852009 BGD852009 BPZ852009 BZV852009 CJR852009 CTN852009 DDJ852009 DNF852009 DXB852009 EGX852009 EQT852009 FAP852009 FKL852009 FUH852009 GED852009 GNZ852009 GXV852009 HHR852009 HRN852009 IBJ852009 ILF852009 IVB852009 JEX852009 JOT852009 JYP852009 KIL852009 KSH852009 LCD852009 LLZ852009 LVV852009 MFR852009 MPN852009 MZJ852009 NJF852009 NTB852009 OCX852009 OMT852009 OWP852009 PGL852009 PQH852009 QAD852009 QJZ852009 QTV852009 RDR852009 RNN852009 RXJ852009 SHF852009 SRB852009 TAX852009 TKT852009 TUP852009 UEL852009 UOH852009 UYD852009 VHZ852009 VRV852009 WBR852009 WLN852009 WVJ852009 B917545 IX917545 ST917545 ACP917545 AML917545 AWH917545 BGD917545 BPZ917545 BZV917545 CJR917545 CTN917545 DDJ917545 DNF917545 DXB917545 EGX917545 EQT917545 FAP917545 FKL917545 FUH917545 GED917545 GNZ917545 GXV917545 HHR917545 HRN917545 IBJ917545 ILF917545 IVB917545 JEX917545 JOT917545 JYP917545 KIL917545 KSH917545 LCD917545 LLZ917545 LVV917545 MFR917545 MPN917545 MZJ917545 NJF917545 NTB917545 OCX917545 OMT917545 OWP917545 PGL917545 PQH917545 QAD917545 QJZ917545 QTV917545 RDR917545 RNN917545 RXJ917545 SHF917545 SRB917545 TAX917545 TKT917545 TUP917545 UEL917545 UOH917545 UYD917545 VHZ917545 VRV917545 WBR917545 WLN917545 WVJ917545 B983081 IX983081 ST983081 ACP983081 AML983081 AWH983081 BGD983081 BPZ983081 BZV983081 CJR983081 CTN983081 DDJ983081 DNF983081 DXB983081 EGX983081 EQT983081 FAP983081 FKL983081 FUH983081 GED983081 GNZ983081 GXV983081 HHR983081 HRN983081 IBJ983081 ILF983081 IVB983081 JEX983081 JOT983081 JYP983081 KIL983081 KSH983081 LCD983081 LLZ983081 LVV983081 MFR983081 MPN983081 MZJ983081 NJF983081 NTB983081 OCX983081 OMT983081 OWP983081 PGL983081 PQH983081 QAD983081 QJZ983081 QTV983081 RDR983081 RNN983081 RXJ983081 SHF983081 SRB983081 TAX983081 TKT983081 TUP983081 UEL983081 UOH983081 UYD983081 VHZ983081 VRV983081 WBR983081 WLN983081 WVJ983081 B61 IX61 ST61 ACP61 AML61 AWH61 BGD61 BPZ61 BZV61 CJR61 CTN61 DDJ61 DNF61 DXB61 EGX61 EQT61 FAP61 FKL61 FUH61 GED61 GNZ61 GXV61 HHR61 HRN61 IBJ61 ILF61 IVB61 JEX61 JOT61 JYP61 KIL61 KSH61 LCD61 LLZ61 LVV61 MFR61 MPN61 MZJ61 NJF61 NTB61 OCX61 OMT61 OWP61 PGL61 PQH61 QAD61 QJZ61 QTV61 RDR61 RNN61 RXJ61 SHF61 SRB61 TAX61 TKT61 TUP61 UEL61 UOH61 UYD61 VHZ61 VRV61 WBR61 WLN61 WVJ61 B65597 IX65597 ST65597 ACP65597 AML65597 AWH65597 BGD65597 BPZ65597 BZV65597 CJR65597 CTN65597 DDJ65597 DNF65597 DXB65597 EGX65597 EQT65597 FAP65597 FKL65597 FUH65597 GED65597 GNZ65597 GXV65597 HHR65597 HRN65597 IBJ65597 ILF65597 IVB65597 JEX65597 JOT65597 JYP65597 KIL65597 KSH65597 LCD65597 LLZ65597 LVV65597 MFR65597 MPN65597 MZJ65597 NJF65597 NTB65597 OCX65597 OMT65597 OWP65597 PGL65597 PQH65597 QAD65597 QJZ65597 QTV65597 RDR65597 RNN65597 RXJ65597 SHF65597 SRB65597 TAX65597 TKT65597 TUP65597 UEL65597 UOH65597 UYD65597 VHZ65597 VRV65597 WBR65597 WLN65597 WVJ65597 B131133 IX131133 ST131133 ACP131133 AML131133 AWH131133 BGD131133 BPZ131133 BZV131133 CJR131133 CTN131133 DDJ131133 DNF131133 DXB131133 EGX131133 EQT131133 FAP131133 FKL131133 FUH131133 GED131133 GNZ131133 GXV131133 HHR131133 HRN131133 IBJ131133 ILF131133 IVB131133 JEX131133 JOT131133 JYP131133 KIL131133 KSH131133 LCD131133 LLZ131133 LVV131133 MFR131133 MPN131133 MZJ131133 NJF131133 NTB131133 OCX131133 OMT131133 OWP131133 PGL131133 PQH131133 QAD131133 QJZ131133 QTV131133 RDR131133 RNN131133 RXJ131133 SHF131133 SRB131133 TAX131133 TKT131133 TUP131133 UEL131133 UOH131133 UYD131133 VHZ131133 VRV131133 WBR131133 WLN131133 WVJ131133 B196669 IX196669 ST196669 ACP196669 AML196669 AWH196669 BGD196669 BPZ196669 BZV196669 CJR196669 CTN196669 DDJ196669 DNF196669 DXB196669 EGX196669 EQT196669 FAP196669 FKL196669 FUH196669 GED196669 GNZ196669 GXV196669 HHR196669 HRN196669 IBJ196669 ILF196669 IVB196669 JEX196669 JOT196669 JYP196669 KIL196669 KSH196669 LCD196669 LLZ196669 LVV196669 MFR196669 MPN196669 MZJ196669 NJF196669 NTB196669 OCX196669 OMT196669 OWP196669 PGL196669 PQH196669 QAD196669 QJZ196669 QTV196669 RDR196669 RNN196669 RXJ196669 SHF196669 SRB196669 TAX196669 TKT196669 TUP196669 UEL196669 UOH196669 UYD196669 VHZ196669 VRV196669 WBR196669 WLN196669 WVJ196669 B262205 IX262205 ST262205 ACP262205 AML262205 AWH262205 BGD262205 BPZ262205 BZV262205 CJR262205 CTN262205 DDJ262205 DNF262205 DXB262205 EGX262205 EQT262205 FAP262205 FKL262205 FUH262205 GED262205 GNZ262205 GXV262205 HHR262205 HRN262205 IBJ262205 ILF262205 IVB262205 JEX262205 JOT262205 JYP262205 KIL262205 KSH262205 LCD262205 LLZ262205 LVV262205 MFR262205 MPN262205 MZJ262205 NJF262205 NTB262205 OCX262205 OMT262205 OWP262205 PGL262205 PQH262205 QAD262205 QJZ262205 QTV262205 RDR262205 RNN262205 RXJ262205 SHF262205 SRB262205 TAX262205 TKT262205 TUP262205 UEL262205 UOH262205 UYD262205 VHZ262205 VRV262205 WBR262205 WLN262205 WVJ262205 B327741 IX327741 ST327741 ACP327741 AML327741 AWH327741 BGD327741 BPZ327741 BZV327741 CJR327741 CTN327741 DDJ327741 DNF327741 DXB327741 EGX327741 EQT327741 FAP327741 FKL327741 FUH327741 GED327741 GNZ327741 GXV327741 HHR327741 HRN327741 IBJ327741 ILF327741 IVB327741 JEX327741 JOT327741 JYP327741 KIL327741 KSH327741 LCD327741 LLZ327741 LVV327741 MFR327741 MPN327741 MZJ327741 NJF327741 NTB327741 OCX327741 OMT327741 OWP327741 PGL327741 PQH327741 QAD327741 QJZ327741 QTV327741 RDR327741 RNN327741 RXJ327741 SHF327741 SRB327741 TAX327741 TKT327741 TUP327741 UEL327741 UOH327741 UYD327741 VHZ327741 VRV327741 WBR327741 WLN327741 WVJ327741 B393277 IX393277 ST393277 ACP393277 AML393277 AWH393277 BGD393277 BPZ393277 BZV393277 CJR393277 CTN393277 DDJ393277 DNF393277 DXB393277 EGX393277 EQT393277 FAP393277 FKL393277 FUH393277 GED393277 GNZ393277 GXV393277 HHR393277 HRN393277 IBJ393277 ILF393277 IVB393277 JEX393277 JOT393277 JYP393277 KIL393277 KSH393277 LCD393277 LLZ393277 LVV393277 MFR393277 MPN393277 MZJ393277 NJF393277 NTB393277 OCX393277 OMT393277 OWP393277 PGL393277 PQH393277 QAD393277 QJZ393277 QTV393277 RDR393277 RNN393277 RXJ393277 SHF393277 SRB393277 TAX393277 TKT393277 TUP393277 UEL393277 UOH393277 UYD393277 VHZ393277 VRV393277 WBR393277 WLN393277 WVJ393277 B458813 IX458813 ST458813 ACP458813 AML458813 AWH458813 BGD458813 BPZ458813 BZV458813 CJR458813 CTN458813 DDJ458813 DNF458813 DXB458813 EGX458813 EQT458813 FAP458813 FKL458813 FUH458813 GED458813 GNZ458813 GXV458813 HHR458813 HRN458813 IBJ458813 ILF458813 IVB458813 JEX458813 JOT458813 JYP458813 KIL458813 KSH458813 LCD458813 LLZ458813 LVV458813 MFR458813 MPN458813 MZJ458813 NJF458813 NTB458813 OCX458813 OMT458813 OWP458813 PGL458813 PQH458813 QAD458813 QJZ458813 QTV458813 RDR458813 RNN458813 RXJ458813 SHF458813 SRB458813 TAX458813 TKT458813 TUP458813 UEL458813 UOH458813 UYD458813 VHZ458813 VRV458813 WBR458813 WLN458813 WVJ458813 B524349 IX524349 ST524349 ACP524349 AML524349 AWH524349 BGD524349 BPZ524349 BZV524349 CJR524349 CTN524349 DDJ524349 DNF524349 DXB524349 EGX524349 EQT524349 FAP524349 FKL524349 FUH524349 GED524349 GNZ524349 GXV524349 HHR524349 HRN524349 IBJ524349 ILF524349 IVB524349 JEX524349 JOT524349 JYP524349 KIL524349 KSH524349 LCD524349 LLZ524349 LVV524349 MFR524349 MPN524349 MZJ524349 NJF524349 NTB524349 OCX524349 OMT524349 OWP524349 PGL524349 PQH524349 QAD524349 QJZ524349 QTV524349 RDR524349 RNN524349 RXJ524349 SHF524349 SRB524349 TAX524349 TKT524349 TUP524349 UEL524349 UOH524349 UYD524349 VHZ524349 VRV524349 WBR524349 WLN524349 WVJ524349 B589885 IX589885 ST589885 ACP589885 AML589885 AWH589885 BGD589885 BPZ589885 BZV589885 CJR589885 CTN589885 DDJ589885 DNF589885 DXB589885 EGX589885 EQT589885 FAP589885 FKL589885 FUH589885 GED589885 GNZ589885 GXV589885 HHR589885 HRN589885 IBJ589885 ILF589885 IVB589885 JEX589885 JOT589885 JYP589885 KIL589885 KSH589885 LCD589885 LLZ589885 LVV589885 MFR589885 MPN589885 MZJ589885 NJF589885 NTB589885 OCX589885 OMT589885 OWP589885 PGL589885 PQH589885 QAD589885 QJZ589885 QTV589885 RDR589885 RNN589885 RXJ589885 SHF589885 SRB589885 TAX589885 TKT589885 TUP589885 UEL589885 UOH589885 UYD589885 VHZ589885 VRV589885 WBR589885 WLN589885 WVJ589885 B655421 IX655421 ST655421 ACP655421 AML655421 AWH655421 BGD655421 BPZ655421 BZV655421 CJR655421 CTN655421 DDJ655421 DNF655421 DXB655421 EGX655421 EQT655421 FAP655421 FKL655421 FUH655421 GED655421 GNZ655421 GXV655421 HHR655421 HRN655421 IBJ655421 ILF655421 IVB655421 JEX655421 JOT655421 JYP655421 KIL655421 KSH655421 LCD655421 LLZ655421 LVV655421 MFR655421 MPN655421 MZJ655421 NJF655421 NTB655421 OCX655421 OMT655421 OWP655421 PGL655421 PQH655421 QAD655421 QJZ655421 QTV655421 RDR655421 RNN655421 RXJ655421 SHF655421 SRB655421 TAX655421 TKT655421 TUP655421 UEL655421 UOH655421 UYD655421 VHZ655421 VRV655421 WBR655421 WLN655421 WVJ655421 B720957 IX720957 ST720957 ACP720957 AML720957 AWH720957 BGD720957 BPZ720957 BZV720957 CJR720957 CTN720957 DDJ720957 DNF720957 DXB720957 EGX720957 EQT720957 FAP720957 FKL720957 FUH720957 GED720957 GNZ720957 GXV720957 HHR720957 HRN720957 IBJ720957 ILF720957 IVB720957 JEX720957 JOT720957 JYP720957 KIL720957 KSH720957 LCD720957 LLZ720957 LVV720957 MFR720957 MPN720957 MZJ720957 NJF720957 NTB720957 OCX720957 OMT720957 OWP720957 PGL720957 PQH720957 QAD720957 QJZ720957 QTV720957 RDR720957 RNN720957 RXJ720957 SHF720957 SRB720957 TAX720957 TKT720957 TUP720957 UEL720957 UOH720957 UYD720957 VHZ720957 VRV720957 WBR720957 WLN720957 WVJ720957 B786493 IX786493 ST786493 ACP786493 AML786493 AWH786493 BGD786493 BPZ786493 BZV786493 CJR786493 CTN786493 DDJ786493 DNF786493 DXB786493 EGX786493 EQT786493 FAP786493 FKL786493 FUH786493 GED786493 GNZ786493 GXV786493 HHR786493 HRN786493 IBJ786493 ILF786493 IVB786493 JEX786493 JOT786493 JYP786493 KIL786493 KSH786493 LCD786493 LLZ786493 LVV786493 MFR786493 MPN786493 MZJ786493 NJF786493 NTB786493 OCX786493 OMT786493 OWP786493 PGL786493 PQH786493 QAD786493 QJZ786493 QTV786493 RDR786493 RNN786493 RXJ786493 SHF786493 SRB786493 TAX786493 TKT786493 TUP786493 UEL786493 UOH786493 UYD786493 VHZ786493 VRV786493 WBR786493 WLN786493 WVJ786493 B852029 IX852029 ST852029 ACP852029 AML852029 AWH852029 BGD852029 BPZ852029 BZV852029 CJR852029 CTN852029 DDJ852029 DNF852029 DXB852029 EGX852029 EQT852029 FAP852029 FKL852029 FUH852029 GED852029 GNZ852029 GXV852029 HHR852029 HRN852029 IBJ852029 ILF852029 IVB852029 JEX852029 JOT852029 JYP852029 KIL852029 KSH852029 LCD852029 LLZ852029 LVV852029 MFR852029 MPN852029 MZJ852029 NJF852029 NTB852029 OCX852029 OMT852029 OWP852029 PGL852029 PQH852029 QAD852029 QJZ852029 QTV852029 RDR852029 RNN852029 RXJ852029 SHF852029 SRB852029 TAX852029 TKT852029 TUP852029 UEL852029 UOH852029 UYD852029 VHZ852029 VRV852029 WBR852029 WLN852029 WVJ852029 B917565 IX917565 ST917565 ACP917565 AML917565 AWH917565 BGD917565 BPZ917565 BZV917565 CJR917565 CTN917565 DDJ917565 DNF917565 DXB917565 EGX917565 EQT917565 FAP917565 FKL917565 FUH917565 GED917565 GNZ917565 GXV917565 HHR917565 HRN917565 IBJ917565 ILF917565 IVB917565 JEX917565 JOT917565 JYP917565 KIL917565 KSH917565 LCD917565 LLZ917565 LVV917565 MFR917565 MPN917565 MZJ917565 NJF917565 NTB917565 OCX917565 OMT917565 OWP917565 PGL917565 PQH917565 QAD917565 QJZ917565 QTV917565 RDR917565 RNN917565 RXJ917565 SHF917565 SRB917565 TAX917565 TKT917565 TUP917565 UEL917565 UOH917565 UYD917565 VHZ917565 VRV917565 WBR917565 WLN917565 WVJ917565 B983101 IX983101 ST983101 ACP983101 AML983101 AWH983101 BGD983101 BPZ983101 BZV983101 CJR983101 CTN983101 DDJ983101 DNF983101 DXB983101 EGX983101 EQT983101 FAP983101 FKL983101 FUH983101 GED983101 GNZ983101 GXV983101 HHR983101 HRN983101 IBJ983101 ILF983101 IVB983101 JEX983101 JOT983101 JYP983101 KIL983101 KSH983101 LCD983101 LLZ983101 LVV983101 MFR983101 MPN983101 MZJ983101 NJF983101 NTB983101 OCX983101 OMT983101 OWP983101 PGL983101 PQH983101 QAD983101 QJZ983101 QTV983101 RDR983101 RNN983101 RXJ983101 SHF983101 SRB983101 TAX983101 TKT983101 TUP983101 UEL983101 UOH983101 UYD983101 VHZ983101 VRV983101 WBR983101 WLN983101 WVJ983101 B73 IX73 ST73 ACP73 AML73 AWH73 BGD73 BPZ73 BZV73 CJR73 CTN73 DDJ73 DNF73 DXB73 EGX73 EQT73 FAP73 FKL73 FUH73 GED73 GNZ73 GXV73 HHR73 HRN73 IBJ73 ILF73 IVB73 JEX73 JOT73 JYP73 KIL73 KSH73 LCD73 LLZ73 LVV73 MFR73 MPN73 MZJ73 NJF73 NTB73 OCX73 OMT73 OWP73 PGL73 PQH73 QAD73 QJZ73 QTV73 RDR73 RNN73 RXJ73 SHF73 SRB73 TAX73 TKT73 TUP73 UEL73 UOH73 UYD73 VHZ73 VRV73 WBR73 WLN73 WVJ73 B65609 IX65609 ST65609 ACP65609 AML65609 AWH65609 BGD65609 BPZ65609 BZV65609 CJR65609 CTN65609 DDJ65609 DNF65609 DXB65609 EGX65609 EQT65609 FAP65609 FKL65609 FUH65609 GED65609 GNZ65609 GXV65609 HHR65609 HRN65609 IBJ65609 ILF65609 IVB65609 JEX65609 JOT65609 JYP65609 KIL65609 KSH65609 LCD65609 LLZ65609 LVV65609 MFR65609 MPN65609 MZJ65609 NJF65609 NTB65609 OCX65609 OMT65609 OWP65609 PGL65609 PQH65609 QAD65609 QJZ65609 QTV65609 RDR65609 RNN65609 RXJ65609 SHF65609 SRB65609 TAX65609 TKT65609 TUP65609 UEL65609 UOH65609 UYD65609 VHZ65609 VRV65609 WBR65609 WLN65609 WVJ65609 B131145 IX131145 ST131145 ACP131145 AML131145 AWH131145 BGD131145 BPZ131145 BZV131145 CJR131145 CTN131145 DDJ131145 DNF131145 DXB131145 EGX131145 EQT131145 FAP131145 FKL131145 FUH131145 GED131145 GNZ131145 GXV131145 HHR131145 HRN131145 IBJ131145 ILF131145 IVB131145 JEX131145 JOT131145 JYP131145 KIL131145 KSH131145 LCD131145 LLZ131145 LVV131145 MFR131145 MPN131145 MZJ131145 NJF131145 NTB131145 OCX131145 OMT131145 OWP131145 PGL131145 PQH131145 QAD131145 QJZ131145 QTV131145 RDR131145 RNN131145 RXJ131145 SHF131145 SRB131145 TAX131145 TKT131145 TUP131145 UEL131145 UOH131145 UYD131145 VHZ131145 VRV131145 WBR131145 WLN131145 WVJ131145 B196681 IX196681 ST196681 ACP196681 AML196681 AWH196681 BGD196681 BPZ196681 BZV196681 CJR196681 CTN196681 DDJ196681 DNF196681 DXB196681 EGX196681 EQT196681 FAP196681 FKL196681 FUH196681 GED196681 GNZ196681 GXV196681 HHR196681 HRN196681 IBJ196681 ILF196681 IVB196681 JEX196681 JOT196681 JYP196681 KIL196681 KSH196681 LCD196681 LLZ196681 LVV196681 MFR196681 MPN196681 MZJ196681 NJF196681 NTB196681 OCX196681 OMT196681 OWP196681 PGL196681 PQH196681 QAD196681 QJZ196681 QTV196681 RDR196681 RNN196681 RXJ196681 SHF196681 SRB196681 TAX196681 TKT196681 TUP196681 UEL196681 UOH196681 UYD196681 VHZ196681 VRV196681 WBR196681 WLN196681 WVJ196681 B262217 IX262217 ST262217 ACP262217 AML262217 AWH262217 BGD262217 BPZ262217 BZV262217 CJR262217 CTN262217 DDJ262217 DNF262217 DXB262217 EGX262217 EQT262217 FAP262217 FKL262217 FUH262217 GED262217 GNZ262217 GXV262217 HHR262217 HRN262217 IBJ262217 ILF262217 IVB262217 JEX262217 JOT262217 JYP262217 KIL262217 KSH262217 LCD262217 LLZ262217 LVV262217 MFR262217 MPN262217 MZJ262217 NJF262217 NTB262217 OCX262217 OMT262217 OWP262217 PGL262217 PQH262217 QAD262217 QJZ262217 QTV262217 RDR262217 RNN262217 RXJ262217 SHF262217 SRB262217 TAX262217 TKT262217 TUP262217 UEL262217 UOH262217 UYD262217 VHZ262217 VRV262217 WBR262217 WLN262217 WVJ262217 B327753 IX327753 ST327753 ACP327753 AML327753 AWH327753 BGD327753 BPZ327753 BZV327753 CJR327753 CTN327753 DDJ327753 DNF327753 DXB327753 EGX327753 EQT327753 FAP327753 FKL327753 FUH327753 GED327753 GNZ327753 GXV327753 HHR327753 HRN327753 IBJ327753 ILF327753 IVB327753 JEX327753 JOT327753 JYP327753 KIL327753 KSH327753 LCD327753 LLZ327753 LVV327753 MFR327753 MPN327753 MZJ327753 NJF327753 NTB327753 OCX327753 OMT327753 OWP327753 PGL327753 PQH327753 QAD327753 QJZ327753 QTV327753 RDR327753 RNN327753 RXJ327753 SHF327753 SRB327753 TAX327753 TKT327753 TUP327753 UEL327753 UOH327753 UYD327753 VHZ327753 VRV327753 WBR327753 WLN327753 WVJ327753 B393289 IX393289 ST393289 ACP393289 AML393289 AWH393289 BGD393289 BPZ393289 BZV393289 CJR393289 CTN393289 DDJ393289 DNF393289 DXB393289 EGX393289 EQT393289 FAP393289 FKL393289 FUH393289 GED393289 GNZ393289 GXV393289 HHR393289 HRN393289 IBJ393289 ILF393289 IVB393289 JEX393289 JOT393289 JYP393289 KIL393289 KSH393289 LCD393289 LLZ393289 LVV393289 MFR393289 MPN393289 MZJ393289 NJF393289 NTB393289 OCX393289 OMT393289 OWP393289 PGL393289 PQH393289 QAD393289 QJZ393289 QTV393289 RDR393289 RNN393289 RXJ393289 SHF393289 SRB393289 TAX393289 TKT393289 TUP393289 UEL393289 UOH393289 UYD393289 VHZ393289 VRV393289 WBR393289 WLN393289 WVJ393289 B458825 IX458825 ST458825 ACP458825 AML458825 AWH458825 BGD458825 BPZ458825 BZV458825 CJR458825 CTN458825 DDJ458825 DNF458825 DXB458825 EGX458825 EQT458825 FAP458825 FKL458825 FUH458825 GED458825 GNZ458825 GXV458825 HHR458825 HRN458825 IBJ458825 ILF458825 IVB458825 JEX458825 JOT458825 JYP458825 KIL458825 KSH458825 LCD458825 LLZ458825 LVV458825 MFR458825 MPN458825 MZJ458825 NJF458825 NTB458825 OCX458825 OMT458825 OWP458825 PGL458825 PQH458825 QAD458825 QJZ458825 QTV458825 RDR458825 RNN458825 RXJ458825 SHF458825 SRB458825 TAX458825 TKT458825 TUP458825 UEL458825 UOH458825 UYD458825 VHZ458825 VRV458825 WBR458825 WLN458825 WVJ458825 B524361 IX524361 ST524361 ACP524361 AML524361 AWH524361 BGD524361 BPZ524361 BZV524361 CJR524361 CTN524361 DDJ524361 DNF524361 DXB524361 EGX524361 EQT524361 FAP524361 FKL524361 FUH524361 GED524361 GNZ524361 GXV524361 HHR524361 HRN524361 IBJ524361 ILF524361 IVB524361 JEX524361 JOT524361 JYP524361 KIL524361 KSH524361 LCD524361 LLZ524361 LVV524361 MFR524361 MPN524361 MZJ524361 NJF524361 NTB524361 OCX524361 OMT524361 OWP524361 PGL524361 PQH524361 QAD524361 QJZ524361 QTV524361 RDR524361 RNN524361 RXJ524361 SHF524361 SRB524361 TAX524361 TKT524361 TUP524361 UEL524361 UOH524361 UYD524361 VHZ524361 VRV524361 WBR524361 WLN524361 WVJ524361 B589897 IX589897 ST589897 ACP589897 AML589897 AWH589897 BGD589897 BPZ589897 BZV589897 CJR589897 CTN589897 DDJ589897 DNF589897 DXB589897 EGX589897 EQT589897 FAP589897 FKL589897 FUH589897 GED589897 GNZ589897 GXV589897 HHR589897 HRN589897 IBJ589897 ILF589897 IVB589897 JEX589897 JOT589897 JYP589897 KIL589897 KSH589897 LCD589897 LLZ589897 LVV589897 MFR589897 MPN589897 MZJ589897 NJF589897 NTB589897 OCX589897 OMT589897 OWP589897 PGL589897 PQH589897 QAD589897 QJZ589897 QTV589897 RDR589897 RNN589897 RXJ589897 SHF589897 SRB589897 TAX589897 TKT589897 TUP589897 UEL589897 UOH589897 UYD589897 VHZ589897 VRV589897 WBR589897 WLN589897 WVJ589897 B655433 IX655433 ST655433 ACP655433 AML655433 AWH655433 BGD655433 BPZ655433 BZV655433 CJR655433 CTN655433 DDJ655433 DNF655433 DXB655433 EGX655433 EQT655433 FAP655433 FKL655433 FUH655433 GED655433 GNZ655433 GXV655433 HHR655433 HRN655433 IBJ655433 ILF655433 IVB655433 JEX655433 JOT655433 JYP655433 KIL655433 KSH655433 LCD655433 LLZ655433 LVV655433 MFR655433 MPN655433 MZJ655433 NJF655433 NTB655433 OCX655433 OMT655433 OWP655433 PGL655433 PQH655433 QAD655433 QJZ655433 QTV655433 RDR655433 RNN655433 RXJ655433 SHF655433 SRB655433 TAX655433 TKT655433 TUP655433 UEL655433 UOH655433 UYD655433 VHZ655433 VRV655433 WBR655433 WLN655433 WVJ655433 B720969 IX720969 ST720969 ACP720969 AML720969 AWH720969 BGD720969 BPZ720969 BZV720969 CJR720969 CTN720969 DDJ720969 DNF720969 DXB720969 EGX720969 EQT720969 FAP720969 FKL720969 FUH720969 GED720969 GNZ720969 GXV720969 HHR720969 HRN720969 IBJ720969 ILF720969 IVB720969 JEX720969 JOT720969 JYP720969 KIL720969 KSH720969 LCD720969 LLZ720969 LVV720969 MFR720969 MPN720969 MZJ720969 NJF720969 NTB720969 OCX720969 OMT720969 OWP720969 PGL720969 PQH720969 QAD720969 QJZ720969 QTV720969 RDR720969 RNN720969 RXJ720969 SHF720969 SRB720969 TAX720969 TKT720969 TUP720969 UEL720969 UOH720969 UYD720969 VHZ720969 VRV720969 WBR720969 WLN720969 WVJ720969 B786505 IX786505 ST786505 ACP786505 AML786505 AWH786505 BGD786505 BPZ786505 BZV786505 CJR786505 CTN786505 DDJ786505 DNF786505 DXB786505 EGX786505 EQT786505 FAP786505 FKL786505 FUH786505 GED786505 GNZ786505 GXV786505 HHR786505 HRN786505 IBJ786505 ILF786505 IVB786505 JEX786505 JOT786505 JYP786505 KIL786505 KSH786505 LCD786505 LLZ786505 LVV786505 MFR786505 MPN786505 MZJ786505 NJF786505 NTB786505 OCX786505 OMT786505 OWP786505 PGL786505 PQH786505 QAD786505 QJZ786505 QTV786505 RDR786505 RNN786505 RXJ786505 SHF786505 SRB786505 TAX786505 TKT786505 TUP786505 UEL786505 UOH786505 UYD786505 VHZ786505 VRV786505 WBR786505 WLN786505 WVJ786505 B852041 IX852041 ST852041 ACP852041 AML852041 AWH852041 BGD852041 BPZ852041 BZV852041 CJR852041 CTN852041 DDJ852041 DNF852041 DXB852041 EGX852041 EQT852041 FAP852041 FKL852041 FUH852041 GED852041 GNZ852041 GXV852041 HHR852041 HRN852041 IBJ852041 ILF852041 IVB852041 JEX852041 JOT852041 JYP852041 KIL852041 KSH852041 LCD852041 LLZ852041 LVV852041 MFR852041 MPN852041 MZJ852041 NJF852041 NTB852041 OCX852041 OMT852041 OWP852041 PGL852041 PQH852041 QAD852041 QJZ852041 QTV852041 RDR852041 RNN852041 RXJ852041 SHF852041 SRB852041 TAX852041 TKT852041 TUP852041 UEL852041 UOH852041 UYD852041 VHZ852041 VRV852041 WBR852041 WLN852041 WVJ852041 B917577 IX917577 ST917577 ACP917577 AML917577 AWH917577 BGD917577 BPZ917577 BZV917577 CJR917577 CTN917577 DDJ917577 DNF917577 DXB917577 EGX917577 EQT917577 FAP917577 FKL917577 FUH917577 GED917577 GNZ917577 GXV917577 HHR917577 HRN917577 IBJ917577 ILF917577 IVB917577 JEX917577 JOT917577 JYP917577 KIL917577 KSH917577 LCD917577 LLZ917577 LVV917577 MFR917577 MPN917577 MZJ917577 NJF917577 NTB917577 OCX917577 OMT917577 OWP917577 PGL917577 PQH917577 QAD917577 QJZ917577 QTV917577 RDR917577 RNN917577 RXJ917577 SHF917577 SRB917577 TAX917577 TKT917577 TUP917577 UEL917577 UOH917577 UYD917577 VHZ917577 VRV917577 WBR917577 WLN917577 WVJ917577 B983113 IX983113 ST983113 ACP983113 AML983113 AWH983113 BGD983113 BPZ983113 BZV983113 CJR983113 CTN983113 DDJ983113 DNF983113 DXB983113 EGX983113 EQT983113 FAP983113 FKL983113 FUH983113 GED983113 GNZ983113 GXV983113 HHR983113 HRN983113 IBJ983113 ILF983113 IVB983113 JEX983113 JOT983113 JYP983113 KIL983113 KSH983113 LCD983113 LLZ983113 LVV983113 MFR983113 MPN983113 MZJ983113 NJF983113 NTB983113 OCX983113 OMT983113 OWP983113 PGL983113 PQH983113 QAD983113 QJZ983113 QTV983113 RDR983113 RNN983113 RXJ983113 SHF983113 SRB983113 TAX983113 TKT983113 TUP983113 UEL983113 UOH983113 UYD983113 VHZ983113 VRV983113 WBR983113 WLN983113 WVJ983113 B85 IX85 ST85 ACP85 AML85 AWH85 BGD85 BPZ85 BZV85 CJR85 CTN85 DDJ85 DNF85 DXB85 EGX85 EQT85 FAP85 FKL85 FUH85 GED85 GNZ85 GXV85 HHR85 HRN85 IBJ85 ILF85 IVB85 JEX85 JOT85 JYP85 KIL85 KSH85 LCD85 LLZ85 LVV85 MFR85 MPN85 MZJ85 NJF85 NTB85 OCX85 OMT85 OWP85 PGL85 PQH85 QAD85 QJZ85 QTV85 RDR85 RNN85 RXJ85 SHF85 SRB85 TAX85 TKT85 TUP85 UEL85 UOH85 UYD85 VHZ85 VRV85 WBR85 WLN85 WVJ85 B65621 IX65621 ST65621 ACP65621 AML65621 AWH65621 BGD65621 BPZ65621 BZV65621 CJR65621 CTN65621 DDJ65621 DNF65621 DXB65621 EGX65621 EQT65621 FAP65621 FKL65621 FUH65621 GED65621 GNZ65621 GXV65621 HHR65621 HRN65621 IBJ65621 ILF65621 IVB65621 JEX65621 JOT65621 JYP65621 KIL65621 KSH65621 LCD65621 LLZ65621 LVV65621 MFR65621 MPN65621 MZJ65621 NJF65621 NTB65621 OCX65621 OMT65621 OWP65621 PGL65621 PQH65621 QAD65621 QJZ65621 QTV65621 RDR65621 RNN65621 RXJ65621 SHF65621 SRB65621 TAX65621 TKT65621 TUP65621 UEL65621 UOH65621 UYD65621 VHZ65621 VRV65621 WBR65621 WLN65621 WVJ65621 B131157 IX131157 ST131157 ACP131157 AML131157 AWH131157 BGD131157 BPZ131157 BZV131157 CJR131157 CTN131157 DDJ131157 DNF131157 DXB131157 EGX131157 EQT131157 FAP131157 FKL131157 FUH131157 GED131157 GNZ131157 GXV131157 HHR131157 HRN131157 IBJ131157 ILF131157 IVB131157 JEX131157 JOT131157 JYP131157 KIL131157 KSH131157 LCD131157 LLZ131157 LVV131157 MFR131157 MPN131157 MZJ131157 NJF131157 NTB131157 OCX131157 OMT131157 OWP131157 PGL131157 PQH131157 QAD131157 QJZ131157 QTV131157 RDR131157 RNN131157 RXJ131157 SHF131157 SRB131157 TAX131157 TKT131157 TUP131157 UEL131157 UOH131157 UYD131157 VHZ131157 VRV131157 WBR131157 WLN131157 WVJ131157 B196693 IX196693 ST196693 ACP196693 AML196693 AWH196693 BGD196693 BPZ196693 BZV196693 CJR196693 CTN196693 DDJ196693 DNF196693 DXB196693 EGX196693 EQT196693 FAP196693 FKL196693 FUH196693 GED196693 GNZ196693 GXV196693 HHR196693 HRN196693 IBJ196693 ILF196693 IVB196693 JEX196693 JOT196693 JYP196693 KIL196693 KSH196693 LCD196693 LLZ196693 LVV196693 MFR196693 MPN196693 MZJ196693 NJF196693 NTB196693 OCX196693 OMT196693 OWP196693 PGL196693 PQH196693 QAD196693 QJZ196693 QTV196693 RDR196693 RNN196693 RXJ196693 SHF196693 SRB196693 TAX196693 TKT196693 TUP196693 UEL196693 UOH196693 UYD196693 VHZ196693 VRV196693 WBR196693 WLN196693 WVJ196693 B262229 IX262229 ST262229 ACP262229 AML262229 AWH262229 BGD262229 BPZ262229 BZV262229 CJR262229 CTN262229 DDJ262229 DNF262229 DXB262229 EGX262229 EQT262229 FAP262229 FKL262229 FUH262229 GED262229 GNZ262229 GXV262229 HHR262229 HRN262229 IBJ262229 ILF262229 IVB262229 JEX262229 JOT262229 JYP262229 KIL262229 KSH262229 LCD262229 LLZ262229 LVV262229 MFR262229 MPN262229 MZJ262229 NJF262229 NTB262229 OCX262229 OMT262229 OWP262229 PGL262229 PQH262229 QAD262229 QJZ262229 QTV262229 RDR262229 RNN262229 RXJ262229 SHF262229 SRB262229 TAX262229 TKT262229 TUP262229 UEL262229 UOH262229 UYD262229 VHZ262229 VRV262229 WBR262229 WLN262229 WVJ262229 B327765 IX327765 ST327765 ACP327765 AML327765 AWH327765 BGD327765 BPZ327765 BZV327765 CJR327765 CTN327765 DDJ327765 DNF327765 DXB327765 EGX327765 EQT327765 FAP327765 FKL327765 FUH327765 GED327765 GNZ327765 GXV327765 HHR327765 HRN327765 IBJ327765 ILF327765 IVB327765 JEX327765 JOT327765 JYP327765 KIL327765 KSH327765 LCD327765 LLZ327765 LVV327765 MFR327765 MPN327765 MZJ327765 NJF327765 NTB327765 OCX327765 OMT327765 OWP327765 PGL327765 PQH327765 QAD327765 QJZ327765 QTV327765 RDR327765 RNN327765 RXJ327765 SHF327765 SRB327765 TAX327765 TKT327765 TUP327765 UEL327765 UOH327765 UYD327765 VHZ327765 VRV327765 WBR327765 WLN327765 WVJ327765 B393301 IX393301 ST393301 ACP393301 AML393301 AWH393301 BGD393301 BPZ393301 BZV393301 CJR393301 CTN393301 DDJ393301 DNF393301 DXB393301 EGX393301 EQT393301 FAP393301 FKL393301 FUH393301 GED393301 GNZ393301 GXV393301 HHR393301 HRN393301 IBJ393301 ILF393301 IVB393301 JEX393301 JOT393301 JYP393301 KIL393301 KSH393301 LCD393301 LLZ393301 LVV393301 MFR393301 MPN393301 MZJ393301 NJF393301 NTB393301 OCX393301 OMT393301 OWP393301 PGL393301 PQH393301 QAD393301 QJZ393301 QTV393301 RDR393301 RNN393301 RXJ393301 SHF393301 SRB393301 TAX393301 TKT393301 TUP393301 UEL393301 UOH393301 UYD393301 VHZ393301 VRV393301 WBR393301 WLN393301 WVJ393301 B458837 IX458837 ST458837 ACP458837 AML458837 AWH458837 BGD458837 BPZ458837 BZV458837 CJR458837 CTN458837 DDJ458837 DNF458837 DXB458837 EGX458837 EQT458837 FAP458837 FKL458837 FUH458837 GED458837 GNZ458837 GXV458837 HHR458837 HRN458837 IBJ458837 ILF458837 IVB458837 JEX458837 JOT458837 JYP458837 KIL458837 KSH458837 LCD458837 LLZ458837 LVV458837 MFR458837 MPN458837 MZJ458837 NJF458837 NTB458837 OCX458837 OMT458837 OWP458837 PGL458837 PQH458837 QAD458837 QJZ458837 QTV458837 RDR458837 RNN458837 RXJ458837 SHF458837 SRB458837 TAX458837 TKT458837 TUP458837 UEL458837 UOH458837 UYD458837 VHZ458837 VRV458837 WBR458837 WLN458837 WVJ458837 B524373 IX524373 ST524373 ACP524373 AML524373 AWH524373 BGD524373 BPZ524373 BZV524373 CJR524373 CTN524373 DDJ524373 DNF524373 DXB524373 EGX524373 EQT524373 FAP524373 FKL524373 FUH524373 GED524373 GNZ524373 GXV524373 HHR524373 HRN524373 IBJ524373 ILF524373 IVB524373 JEX524373 JOT524373 JYP524373 KIL524373 KSH524373 LCD524373 LLZ524373 LVV524373 MFR524373 MPN524373 MZJ524373 NJF524373 NTB524373 OCX524373 OMT524373 OWP524373 PGL524373 PQH524373 QAD524373 QJZ524373 QTV524373 RDR524373 RNN524373 RXJ524373 SHF524373 SRB524373 TAX524373 TKT524373 TUP524373 UEL524373 UOH524373 UYD524373 VHZ524373 VRV524373 WBR524373 WLN524373 WVJ524373 B589909 IX589909 ST589909 ACP589909 AML589909 AWH589909 BGD589909 BPZ589909 BZV589909 CJR589909 CTN589909 DDJ589909 DNF589909 DXB589909 EGX589909 EQT589909 FAP589909 FKL589909 FUH589909 GED589909 GNZ589909 GXV589909 HHR589909 HRN589909 IBJ589909 ILF589909 IVB589909 JEX589909 JOT589909 JYP589909 KIL589909 KSH589909 LCD589909 LLZ589909 LVV589909 MFR589909 MPN589909 MZJ589909 NJF589909 NTB589909 OCX589909 OMT589909 OWP589909 PGL589909 PQH589909 QAD589909 QJZ589909 QTV589909 RDR589909 RNN589909 RXJ589909 SHF589909 SRB589909 TAX589909 TKT589909 TUP589909 UEL589909 UOH589909 UYD589909 VHZ589909 VRV589909 WBR589909 WLN589909 WVJ589909 B655445 IX655445 ST655445 ACP655445 AML655445 AWH655445 BGD655445 BPZ655445 BZV655445 CJR655445 CTN655445 DDJ655445 DNF655445 DXB655445 EGX655445 EQT655445 FAP655445 FKL655445 FUH655445 GED655445 GNZ655445 GXV655445 HHR655445 HRN655445 IBJ655445 ILF655445 IVB655445 JEX655445 JOT655445 JYP655445 KIL655445 KSH655445 LCD655445 LLZ655445 LVV655445 MFR655445 MPN655445 MZJ655445 NJF655445 NTB655445 OCX655445 OMT655445 OWP655445 PGL655445 PQH655445 QAD655445 QJZ655445 QTV655445 RDR655445 RNN655445 RXJ655445 SHF655445 SRB655445 TAX655445 TKT655445 TUP655445 UEL655445 UOH655445 UYD655445 VHZ655445 VRV655445 WBR655445 WLN655445 WVJ655445 B720981 IX720981 ST720981 ACP720981 AML720981 AWH720981 BGD720981 BPZ720981 BZV720981 CJR720981 CTN720981 DDJ720981 DNF720981 DXB720981 EGX720981 EQT720981 FAP720981 FKL720981 FUH720981 GED720981 GNZ720981 GXV720981 HHR720981 HRN720981 IBJ720981 ILF720981 IVB720981 JEX720981 JOT720981 JYP720981 KIL720981 KSH720981 LCD720981 LLZ720981 LVV720981 MFR720981 MPN720981 MZJ720981 NJF720981 NTB720981 OCX720981 OMT720981 OWP720981 PGL720981 PQH720981 QAD720981 QJZ720981 QTV720981 RDR720981 RNN720981 RXJ720981 SHF720981 SRB720981 TAX720981 TKT720981 TUP720981 UEL720981 UOH720981 UYD720981 VHZ720981 VRV720981 WBR720981 WLN720981 WVJ720981 B786517 IX786517 ST786517 ACP786517 AML786517 AWH786517 BGD786517 BPZ786517 BZV786517 CJR786517 CTN786517 DDJ786517 DNF786517 DXB786517 EGX786517 EQT786517 FAP786517 FKL786517 FUH786517 GED786517 GNZ786517 GXV786517 HHR786517 HRN786517 IBJ786517 ILF786517 IVB786517 JEX786517 JOT786517 JYP786517 KIL786517 KSH786517 LCD786517 LLZ786517 LVV786517 MFR786517 MPN786517 MZJ786517 NJF786517 NTB786517 OCX786517 OMT786517 OWP786517 PGL786517 PQH786517 QAD786517 QJZ786517 QTV786517 RDR786517 RNN786517 RXJ786517 SHF786517 SRB786517 TAX786517 TKT786517 TUP786517 UEL786517 UOH786517 UYD786517 VHZ786517 VRV786517 WBR786517 WLN786517 WVJ786517 B852053 IX852053 ST852053 ACP852053 AML852053 AWH852053 BGD852053 BPZ852053 BZV852053 CJR852053 CTN852053 DDJ852053 DNF852053 DXB852053 EGX852053 EQT852053 FAP852053 FKL852053 FUH852053 GED852053 GNZ852053 GXV852053 HHR852053 HRN852053 IBJ852053 ILF852053 IVB852053 JEX852053 JOT852053 JYP852053 KIL852053 KSH852053 LCD852053 LLZ852053 LVV852053 MFR852053 MPN852053 MZJ852053 NJF852053 NTB852053 OCX852053 OMT852053 OWP852053 PGL852053 PQH852053 QAD852053 QJZ852053 QTV852053 RDR852053 RNN852053 RXJ852053 SHF852053 SRB852053 TAX852053 TKT852053 TUP852053 UEL852053 UOH852053 UYD852053 VHZ852053 VRV852053 WBR852053 WLN852053 WVJ852053 B917589 IX917589 ST917589 ACP917589 AML917589 AWH917589 BGD917589 BPZ917589 BZV917589 CJR917589 CTN917589 DDJ917589 DNF917589 DXB917589 EGX917589 EQT917589 FAP917589 FKL917589 FUH917589 GED917589 GNZ917589 GXV917589 HHR917589 HRN917589 IBJ917589 ILF917589 IVB917589 JEX917589 JOT917589 JYP917589 KIL917589 KSH917589 LCD917589 LLZ917589 LVV917589 MFR917589 MPN917589 MZJ917589 NJF917589 NTB917589 OCX917589 OMT917589 OWP917589 PGL917589 PQH917589 QAD917589 QJZ917589 QTV917589 RDR917589 RNN917589 RXJ917589 SHF917589 SRB917589 TAX917589 TKT917589 TUP917589 UEL917589 UOH917589 UYD917589 VHZ917589 VRV917589 WBR917589 WLN917589 WVJ917589 B983125 IX983125 ST983125 ACP983125 AML983125 AWH983125 BGD983125 BPZ983125 BZV983125 CJR983125 CTN983125 DDJ983125 DNF983125 DXB983125 EGX983125 EQT983125 FAP983125 FKL983125 FUH983125 GED983125 GNZ983125 GXV983125 HHR983125 HRN983125 IBJ983125 ILF983125 IVB983125 JEX983125 JOT983125 JYP983125 KIL983125 KSH983125 LCD983125 LLZ983125 LVV983125 MFR983125 MPN983125 MZJ983125 NJF983125 NTB983125 OCX983125 OMT983125 OWP983125 PGL983125 PQH983125 QAD983125 QJZ983125 QTV983125 RDR983125 RNN983125 RXJ983125 SHF983125 SRB983125 TAX983125 TKT983125 TUP983125 UEL983125 UOH983125 UYD983125 VHZ983125 VRV983125 WBR983125 WLN983125 WVJ983125 B93 IX93 ST93 ACP93 AML93 AWH93 BGD93 BPZ93 BZV93 CJR93 CTN93 DDJ93 DNF93 DXB93 EGX93 EQT93 FAP93 FKL93 FUH93 GED93 GNZ93 GXV93 HHR93 HRN93 IBJ93 ILF93 IVB93 JEX93 JOT93 JYP93 KIL93 KSH93 LCD93 LLZ93 LVV93 MFR93 MPN93 MZJ93 NJF93 NTB93 OCX93 OMT93 OWP93 PGL93 PQH93 QAD93 QJZ93 QTV93 RDR93 RNN93 RXJ93 SHF93 SRB93 TAX93 TKT93 TUP93 UEL93 UOH93 UYD93 VHZ93 VRV93 WBR93 WLN93 WVJ93 B65629 IX65629 ST65629 ACP65629 AML65629 AWH65629 BGD65629 BPZ65629 BZV65629 CJR65629 CTN65629 DDJ65629 DNF65629 DXB65629 EGX65629 EQT65629 FAP65629 FKL65629 FUH65629 GED65629 GNZ65629 GXV65629 HHR65629 HRN65629 IBJ65629 ILF65629 IVB65629 JEX65629 JOT65629 JYP65629 KIL65629 KSH65629 LCD65629 LLZ65629 LVV65629 MFR65629 MPN65629 MZJ65629 NJF65629 NTB65629 OCX65629 OMT65629 OWP65629 PGL65629 PQH65629 QAD65629 QJZ65629 QTV65629 RDR65629 RNN65629 RXJ65629 SHF65629 SRB65629 TAX65629 TKT65629 TUP65629 UEL65629 UOH65629 UYD65629 VHZ65629 VRV65629 WBR65629 WLN65629 WVJ65629 B131165 IX131165 ST131165 ACP131165 AML131165 AWH131165 BGD131165 BPZ131165 BZV131165 CJR131165 CTN131165 DDJ131165 DNF131165 DXB131165 EGX131165 EQT131165 FAP131165 FKL131165 FUH131165 GED131165 GNZ131165 GXV131165 HHR131165 HRN131165 IBJ131165 ILF131165 IVB131165 JEX131165 JOT131165 JYP131165 KIL131165 KSH131165 LCD131165 LLZ131165 LVV131165 MFR131165 MPN131165 MZJ131165 NJF131165 NTB131165 OCX131165 OMT131165 OWP131165 PGL131165 PQH131165 QAD131165 QJZ131165 QTV131165 RDR131165 RNN131165 RXJ131165 SHF131165 SRB131165 TAX131165 TKT131165 TUP131165 UEL131165 UOH131165 UYD131165 VHZ131165 VRV131165 WBR131165 WLN131165 WVJ131165 B196701 IX196701 ST196701 ACP196701 AML196701 AWH196701 BGD196701 BPZ196701 BZV196701 CJR196701 CTN196701 DDJ196701 DNF196701 DXB196701 EGX196701 EQT196701 FAP196701 FKL196701 FUH196701 GED196701 GNZ196701 GXV196701 HHR196701 HRN196701 IBJ196701 ILF196701 IVB196701 JEX196701 JOT196701 JYP196701 KIL196701 KSH196701 LCD196701 LLZ196701 LVV196701 MFR196701 MPN196701 MZJ196701 NJF196701 NTB196701 OCX196701 OMT196701 OWP196701 PGL196701 PQH196701 QAD196701 QJZ196701 QTV196701 RDR196701 RNN196701 RXJ196701 SHF196701 SRB196701 TAX196701 TKT196701 TUP196701 UEL196701 UOH196701 UYD196701 VHZ196701 VRV196701 WBR196701 WLN196701 WVJ196701 B262237 IX262237 ST262237 ACP262237 AML262237 AWH262237 BGD262237 BPZ262237 BZV262237 CJR262237 CTN262237 DDJ262237 DNF262237 DXB262237 EGX262237 EQT262237 FAP262237 FKL262237 FUH262237 GED262237 GNZ262237 GXV262237 HHR262237 HRN262237 IBJ262237 ILF262237 IVB262237 JEX262237 JOT262237 JYP262237 KIL262237 KSH262237 LCD262237 LLZ262237 LVV262237 MFR262237 MPN262237 MZJ262237 NJF262237 NTB262237 OCX262237 OMT262237 OWP262237 PGL262237 PQH262237 QAD262237 QJZ262237 QTV262237 RDR262237 RNN262237 RXJ262237 SHF262237 SRB262237 TAX262237 TKT262237 TUP262237 UEL262237 UOH262237 UYD262237 VHZ262237 VRV262237 WBR262237 WLN262237 WVJ262237 B327773 IX327773 ST327773 ACP327773 AML327773 AWH327773 BGD327773 BPZ327773 BZV327773 CJR327773 CTN327773 DDJ327773 DNF327773 DXB327773 EGX327773 EQT327773 FAP327773 FKL327773 FUH327773 GED327773 GNZ327773 GXV327773 HHR327773 HRN327773 IBJ327773 ILF327773 IVB327773 JEX327773 JOT327773 JYP327773 KIL327773 KSH327773 LCD327773 LLZ327773 LVV327773 MFR327773 MPN327773 MZJ327773 NJF327773 NTB327773 OCX327773 OMT327773 OWP327773 PGL327773 PQH327773 QAD327773 QJZ327773 QTV327773 RDR327773 RNN327773 RXJ327773 SHF327773 SRB327773 TAX327773 TKT327773 TUP327773 UEL327773 UOH327773 UYD327773 VHZ327773 VRV327773 WBR327773 WLN327773 WVJ327773 B393309 IX393309 ST393309 ACP393309 AML393309 AWH393309 BGD393309 BPZ393309 BZV393309 CJR393309 CTN393309 DDJ393309 DNF393309 DXB393309 EGX393309 EQT393309 FAP393309 FKL393309 FUH393309 GED393309 GNZ393309 GXV393309 HHR393309 HRN393309 IBJ393309 ILF393309 IVB393309 JEX393309 JOT393309 JYP393309 KIL393309 KSH393309 LCD393309 LLZ393309 LVV393309 MFR393309 MPN393309 MZJ393309 NJF393309 NTB393309 OCX393309 OMT393309 OWP393309 PGL393309 PQH393309 QAD393309 QJZ393309 QTV393309 RDR393309 RNN393309 RXJ393309 SHF393309 SRB393309 TAX393309 TKT393309 TUP393309 UEL393309 UOH393309 UYD393309 VHZ393309 VRV393309 WBR393309 WLN393309 WVJ393309 B458845 IX458845 ST458845 ACP458845 AML458845 AWH458845 BGD458845 BPZ458845 BZV458845 CJR458845 CTN458845 DDJ458845 DNF458845 DXB458845 EGX458845 EQT458845 FAP458845 FKL458845 FUH458845 GED458845 GNZ458845 GXV458845 HHR458845 HRN458845 IBJ458845 ILF458845 IVB458845 JEX458845 JOT458845 JYP458845 KIL458845 KSH458845 LCD458845 LLZ458845 LVV458845 MFR458845 MPN458845 MZJ458845 NJF458845 NTB458845 OCX458845 OMT458845 OWP458845 PGL458845 PQH458845 QAD458845 QJZ458845 QTV458845 RDR458845 RNN458845 RXJ458845 SHF458845 SRB458845 TAX458845 TKT458845 TUP458845 UEL458845 UOH458845 UYD458845 VHZ458845 VRV458845 WBR458845 WLN458845 WVJ458845 B524381 IX524381 ST524381 ACP524381 AML524381 AWH524381 BGD524381 BPZ524381 BZV524381 CJR524381 CTN524381 DDJ524381 DNF524381 DXB524381 EGX524381 EQT524381 FAP524381 FKL524381 FUH524381 GED524381 GNZ524381 GXV524381 HHR524381 HRN524381 IBJ524381 ILF524381 IVB524381 JEX524381 JOT524381 JYP524381 KIL524381 KSH524381 LCD524381 LLZ524381 LVV524381 MFR524381 MPN524381 MZJ524381 NJF524381 NTB524381 OCX524381 OMT524381 OWP524381 PGL524381 PQH524381 QAD524381 QJZ524381 QTV524381 RDR524381 RNN524381 RXJ524381 SHF524381 SRB524381 TAX524381 TKT524381 TUP524381 UEL524381 UOH524381 UYD524381 VHZ524381 VRV524381 WBR524381 WLN524381 WVJ524381 B589917 IX589917 ST589917 ACP589917 AML589917 AWH589917 BGD589917 BPZ589917 BZV589917 CJR589917 CTN589917 DDJ589917 DNF589917 DXB589917 EGX589917 EQT589917 FAP589917 FKL589917 FUH589917 GED589917 GNZ589917 GXV589917 HHR589917 HRN589917 IBJ589917 ILF589917 IVB589917 JEX589917 JOT589917 JYP589917 KIL589917 KSH589917 LCD589917 LLZ589917 LVV589917 MFR589917 MPN589917 MZJ589917 NJF589917 NTB589917 OCX589917 OMT589917 OWP589917 PGL589917 PQH589917 QAD589917 QJZ589917 QTV589917 RDR589917 RNN589917 RXJ589917 SHF589917 SRB589917 TAX589917 TKT589917 TUP589917 UEL589917 UOH589917 UYD589917 VHZ589917 VRV589917 WBR589917 WLN589917 WVJ589917 B655453 IX655453 ST655453 ACP655453 AML655453 AWH655453 BGD655453 BPZ655453 BZV655453 CJR655453 CTN655453 DDJ655453 DNF655453 DXB655453 EGX655453 EQT655453 FAP655453 FKL655453 FUH655453 GED655453 GNZ655453 GXV655453 HHR655453 HRN655453 IBJ655453 ILF655453 IVB655453 JEX655453 JOT655453 JYP655453 KIL655453 KSH655453 LCD655453 LLZ655453 LVV655453 MFR655453 MPN655453 MZJ655453 NJF655453 NTB655453 OCX655453 OMT655453 OWP655453 PGL655453 PQH655453 QAD655453 QJZ655453 QTV655453 RDR655453 RNN655453 RXJ655453 SHF655453 SRB655453 TAX655453 TKT655453 TUP655453 UEL655453 UOH655453 UYD655453 VHZ655453 VRV655453 WBR655453 WLN655453 WVJ655453 B720989 IX720989 ST720989 ACP720989 AML720989 AWH720989 BGD720989 BPZ720989 BZV720989 CJR720989 CTN720989 DDJ720989 DNF720989 DXB720989 EGX720989 EQT720989 FAP720989 FKL720989 FUH720989 GED720989 GNZ720989 GXV720989 HHR720989 HRN720989 IBJ720989 ILF720989 IVB720989 JEX720989 JOT720989 JYP720989 KIL720989 KSH720989 LCD720989 LLZ720989 LVV720989 MFR720989 MPN720989 MZJ720989 NJF720989 NTB720989 OCX720989 OMT720989 OWP720989 PGL720989 PQH720989 QAD720989 QJZ720989 QTV720989 RDR720989 RNN720989 RXJ720989 SHF720989 SRB720989 TAX720989 TKT720989 TUP720989 UEL720989 UOH720989 UYD720989 VHZ720989 VRV720989 WBR720989 WLN720989 WVJ720989 B786525 IX786525 ST786525 ACP786525 AML786525 AWH786525 BGD786525 BPZ786525 BZV786525 CJR786525 CTN786525 DDJ786525 DNF786525 DXB786525 EGX786525 EQT786525 FAP786525 FKL786525 FUH786525 GED786525 GNZ786525 GXV786525 HHR786525 HRN786525 IBJ786525 ILF786525 IVB786525 JEX786525 JOT786525 JYP786525 KIL786525 KSH786525 LCD786525 LLZ786525 LVV786525 MFR786525 MPN786525 MZJ786525 NJF786525 NTB786525 OCX786525 OMT786525 OWP786525 PGL786525 PQH786525 QAD786525 QJZ786525 QTV786525 RDR786525 RNN786525 RXJ786525 SHF786525 SRB786525 TAX786525 TKT786525 TUP786525 UEL786525 UOH786525 UYD786525 VHZ786525 VRV786525 WBR786525 WLN786525 WVJ786525 B852061 IX852061 ST852061 ACP852061 AML852061 AWH852061 BGD852061 BPZ852061 BZV852061 CJR852061 CTN852061 DDJ852061 DNF852061 DXB852061 EGX852061 EQT852061 FAP852061 FKL852061 FUH852061 GED852061 GNZ852061 GXV852061 HHR852061 HRN852061 IBJ852061 ILF852061 IVB852061 JEX852061 JOT852061 JYP852061 KIL852061 KSH852061 LCD852061 LLZ852061 LVV852061 MFR852061 MPN852061 MZJ852061 NJF852061 NTB852061 OCX852061 OMT852061 OWP852061 PGL852061 PQH852061 QAD852061 QJZ852061 QTV852061 RDR852061 RNN852061 RXJ852061 SHF852061 SRB852061 TAX852061 TKT852061 TUP852061 UEL852061 UOH852061 UYD852061 VHZ852061 VRV852061 WBR852061 WLN852061 WVJ852061 B917597 IX917597 ST917597 ACP917597 AML917597 AWH917597 BGD917597 BPZ917597 BZV917597 CJR917597 CTN917597 DDJ917597 DNF917597 DXB917597 EGX917597 EQT917597 FAP917597 FKL917597 FUH917597 GED917597 GNZ917597 GXV917597 HHR917597 HRN917597 IBJ917597 ILF917597 IVB917597 JEX917597 JOT917597 JYP917597 KIL917597 KSH917597 LCD917597 LLZ917597 LVV917597 MFR917597 MPN917597 MZJ917597 NJF917597 NTB917597 OCX917597 OMT917597 OWP917597 PGL917597 PQH917597 QAD917597 QJZ917597 QTV917597 RDR917597 RNN917597 RXJ917597 SHF917597 SRB917597 TAX917597 TKT917597 TUP917597 UEL917597 UOH917597 UYD917597 VHZ917597 VRV917597 WBR917597 WLN917597 WVJ917597 B983133 IX983133 ST983133 ACP983133 AML983133 AWH983133 BGD983133 BPZ983133 BZV983133 CJR983133 CTN983133 DDJ983133 DNF983133 DXB983133 EGX983133 EQT983133 FAP983133 FKL983133 FUH983133 GED983133 GNZ983133 GXV983133 HHR983133 HRN983133 IBJ983133 ILF983133 IVB983133 JEX983133 JOT983133 JYP983133 KIL983133 KSH983133 LCD983133 LLZ983133 LVV983133 MFR983133 MPN983133 MZJ983133 NJF983133 NTB983133 OCX983133 OMT983133 OWP983133 PGL983133 PQH983133 QAD983133 QJZ983133 QTV983133 RDR983133 RNN983133 RXJ983133 SHF983133 SRB983133 TAX983133 TKT983133 TUP983133 UEL983133 UOH983133 UYD983133 VHZ983133 VRV983133 WBR983133 WLN983133 WVJ983133 B121 IX121 ST121 ACP121 AML121 AWH121 BGD121 BPZ121 BZV121 CJR121 CTN121 DDJ121 DNF121 DXB121 EGX121 EQT121 FAP121 FKL121 FUH121 GED121 GNZ121 GXV121 HHR121 HRN121 IBJ121 ILF121 IVB121 JEX121 JOT121 JYP121 KIL121 KSH121 LCD121 LLZ121 LVV121 MFR121 MPN121 MZJ121 NJF121 NTB121 OCX121 OMT121 OWP121 PGL121 PQH121 QAD121 QJZ121 QTV121 RDR121 RNN121 RXJ121 SHF121 SRB121 TAX121 TKT121 TUP121 UEL121 UOH121 UYD121 VHZ121 VRV121 WBR121 WLN121 WVJ121 B65657 IX65657 ST65657 ACP65657 AML65657 AWH65657 BGD65657 BPZ65657 BZV65657 CJR65657 CTN65657 DDJ65657 DNF65657 DXB65657 EGX65657 EQT65657 FAP65657 FKL65657 FUH65657 GED65657 GNZ65657 GXV65657 HHR65657 HRN65657 IBJ65657 ILF65657 IVB65657 JEX65657 JOT65657 JYP65657 KIL65657 KSH65657 LCD65657 LLZ65657 LVV65657 MFR65657 MPN65657 MZJ65657 NJF65657 NTB65657 OCX65657 OMT65657 OWP65657 PGL65657 PQH65657 QAD65657 QJZ65657 QTV65657 RDR65657 RNN65657 RXJ65657 SHF65657 SRB65657 TAX65657 TKT65657 TUP65657 UEL65657 UOH65657 UYD65657 VHZ65657 VRV65657 WBR65657 WLN65657 WVJ65657 B131193 IX131193 ST131193 ACP131193 AML131193 AWH131193 BGD131193 BPZ131193 BZV131193 CJR131193 CTN131193 DDJ131193 DNF131193 DXB131193 EGX131193 EQT131193 FAP131193 FKL131193 FUH131193 GED131193 GNZ131193 GXV131193 HHR131193 HRN131193 IBJ131193 ILF131193 IVB131193 JEX131193 JOT131193 JYP131193 KIL131193 KSH131193 LCD131193 LLZ131193 LVV131193 MFR131193 MPN131193 MZJ131193 NJF131193 NTB131193 OCX131193 OMT131193 OWP131193 PGL131193 PQH131193 QAD131193 QJZ131193 QTV131193 RDR131193 RNN131193 RXJ131193 SHF131193 SRB131193 TAX131193 TKT131193 TUP131193 UEL131193 UOH131193 UYD131193 VHZ131193 VRV131193 WBR131193 WLN131193 WVJ131193 B196729 IX196729 ST196729 ACP196729 AML196729 AWH196729 BGD196729 BPZ196729 BZV196729 CJR196729 CTN196729 DDJ196729 DNF196729 DXB196729 EGX196729 EQT196729 FAP196729 FKL196729 FUH196729 GED196729 GNZ196729 GXV196729 HHR196729 HRN196729 IBJ196729 ILF196729 IVB196729 JEX196729 JOT196729 JYP196729 KIL196729 KSH196729 LCD196729 LLZ196729 LVV196729 MFR196729 MPN196729 MZJ196729 NJF196729 NTB196729 OCX196729 OMT196729 OWP196729 PGL196729 PQH196729 QAD196729 QJZ196729 QTV196729 RDR196729 RNN196729 RXJ196729 SHF196729 SRB196729 TAX196729 TKT196729 TUP196729 UEL196729 UOH196729 UYD196729 VHZ196729 VRV196729 WBR196729 WLN196729 WVJ196729 B262265 IX262265 ST262265 ACP262265 AML262265 AWH262265 BGD262265 BPZ262265 BZV262265 CJR262265 CTN262265 DDJ262265 DNF262265 DXB262265 EGX262265 EQT262265 FAP262265 FKL262265 FUH262265 GED262265 GNZ262265 GXV262265 HHR262265 HRN262265 IBJ262265 ILF262265 IVB262265 JEX262265 JOT262265 JYP262265 KIL262265 KSH262265 LCD262265 LLZ262265 LVV262265 MFR262265 MPN262265 MZJ262265 NJF262265 NTB262265 OCX262265 OMT262265 OWP262265 PGL262265 PQH262265 QAD262265 QJZ262265 QTV262265 RDR262265 RNN262265 RXJ262265 SHF262265 SRB262265 TAX262265 TKT262265 TUP262265 UEL262265 UOH262265 UYD262265 VHZ262265 VRV262265 WBR262265 WLN262265 WVJ262265 B327801 IX327801 ST327801 ACP327801 AML327801 AWH327801 BGD327801 BPZ327801 BZV327801 CJR327801 CTN327801 DDJ327801 DNF327801 DXB327801 EGX327801 EQT327801 FAP327801 FKL327801 FUH327801 GED327801 GNZ327801 GXV327801 HHR327801 HRN327801 IBJ327801 ILF327801 IVB327801 JEX327801 JOT327801 JYP327801 KIL327801 KSH327801 LCD327801 LLZ327801 LVV327801 MFR327801 MPN327801 MZJ327801 NJF327801 NTB327801 OCX327801 OMT327801 OWP327801 PGL327801 PQH327801 QAD327801 QJZ327801 QTV327801 RDR327801 RNN327801 RXJ327801 SHF327801 SRB327801 TAX327801 TKT327801 TUP327801 UEL327801 UOH327801 UYD327801 VHZ327801 VRV327801 WBR327801 WLN327801 WVJ327801 B393337 IX393337 ST393337 ACP393337 AML393337 AWH393337 BGD393337 BPZ393337 BZV393337 CJR393337 CTN393337 DDJ393337 DNF393337 DXB393337 EGX393337 EQT393337 FAP393337 FKL393337 FUH393337 GED393337 GNZ393337 GXV393337 HHR393337 HRN393337 IBJ393337 ILF393337 IVB393337 JEX393337 JOT393337 JYP393337 KIL393337 KSH393337 LCD393337 LLZ393337 LVV393337 MFR393337 MPN393337 MZJ393337 NJF393337 NTB393337 OCX393337 OMT393337 OWP393337 PGL393337 PQH393337 QAD393337 QJZ393337 QTV393337 RDR393337 RNN393337 RXJ393337 SHF393337 SRB393337 TAX393337 TKT393337 TUP393337 UEL393337 UOH393337 UYD393337 VHZ393337 VRV393337 WBR393337 WLN393337 WVJ393337 B458873 IX458873 ST458873 ACP458873 AML458873 AWH458873 BGD458873 BPZ458873 BZV458873 CJR458873 CTN458873 DDJ458873 DNF458873 DXB458873 EGX458873 EQT458873 FAP458873 FKL458873 FUH458873 GED458873 GNZ458873 GXV458873 HHR458873 HRN458873 IBJ458873 ILF458873 IVB458873 JEX458873 JOT458873 JYP458873 KIL458873 KSH458873 LCD458873 LLZ458873 LVV458873 MFR458873 MPN458873 MZJ458873 NJF458873 NTB458873 OCX458873 OMT458873 OWP458873 PGL458873 PQH458873 QAD458873 QJZ458873 QTV458873 RDR458873 RNN458873 RXJ458873 SHF458873 SRB458873 TAX458873 TKT458873 TUP458873 UEL458873 UOH458873 UYD458873 VHZ458873 VRV458873 WBR458873 WLN458873 WVJ458873 B524409 IX524409 ST524409 ACP524409 AML524409 AWH524409 BGD524409 BPZ524409 BZV524409 CJR524409 CTN524409 DDJ524409 DNF524409 DXB524409 EGX524409 EQT524409 FAP524409 FKL524409 FUH524409 GED524409 GNZ524409 GXV524409 HHR524409 HRN524409 IBJ524409 ILF524409 IVB524409 JEX524409 JOT524409 JYP524409 KIL524409 KSH524409 LCD524409 LLZ524409 LVV524409 MFR524409 MPN524409 MZJ524409 NJF524409 NTB524409 OCX524409 OMT524409 OWP524409 PGL524409 PQH524409 QAD524409 QJZ524409 QTV524409 RDR524409 RNN524409 RXJ524409 SHF524409 SRB524409 TAX524409 TKT524409 TUP524409 UEL524409 UOH524409 UYD524409 VHZ524409 VRV524409 WBR524409 WLN524409 WVJ524409 B589945 IX589945 ST589945 ACP589945 AML589945 AWH589945 BGD589945 BPZ589945 BZV589945 CJR589945 CTN589945 DDJ589945 DNF589945 DXB589945 EGX589945 EQT589945 FAP589945 FKL589945 FUH589945 GED589945 GNZ589945 GXV589945 HHR589945 HRN589945 IBJ589945 ILF589945 IVB589945 JEX589945 JOT589945 JYP589945 KIL589945 KSH589945 LCD589945 LLZ589945 LVV589945 MFR589945 MPN589945 MZJ589945 NJF589945 NTB589945 OCX589945 OMT589945 OWP589945 PGL589945 PQH589945 QAD589945 QJZ589945 QTV589945 RDR589945 RNN589945 RXJ589945 SHF589945 SRB589945 TAX589945 TKT589945 TUP589945 UEL589945 UOH589945 UYD589945 VHZ589945 VRV589945 WBR589945 WLN589945 WVJ589945 B655481 IX655481 ST655481 ACP655481 AML655481 AWH655481 BGD655481 BPZ655481 BZV655481 CJR655481 CTN655481 DDJ655481 DNF655481 DXB655481 EGX655481 EQT655481 FAP655481 FKL655481 FUH655481 GED655481 GNZ655481 GXV655481 HHR655481 HRN655481 IBJ655481 ILF655481 IVB655481 JEX655481 JOT655481 JYP655481 KIL655481 KSH655481 LCD655481 LLZ655481 LVV655481 MFR655481 MPN655481 MZJ655481 NJF655481 NTB655481 OCX655481 OMT655481 OWP655481 PGL655481 PQH655481 QAD655481 QJZ655481 QTV655481 RDR655481 RNN655481 RXJ655481 SHF655481 SRB655481 TAX655481 TKT655481 TUP655481 UEL655481 UOH655481 UYD655481 VHZ655481 VRV655481 WBR655481 WLN655481 WVJ655481 B721017 IX721017 ST721017 ACP721017 AML721017 AWH721017 BGD721017 BPZ721017 BZV721017 CJR721017 CTN721017 DDJ721017 DNF721017 DXB721017 EGX721017 EQT721017 FAP721017 FKL721017 FUH721017 GED721017 GNZ721017 GXV721017 HHR721017 HRN721017 IBJ721017 ILF721017 IVB721017 JEX721017 JOT721017 JYP721017 KIL721017 KSH721017 LCD721017 LLZ721017 LVV721017 MFR721017 MPN721017 MZJ721017 NJF721017 NTB721017 OCX721017 OMT721017 OWP721017 PGL721017 PQH721017 QAD721017 QJZ721017 QTV721017 RDR721017 RNN721017 RXJ721017 SHF721017 SRB721017 TAX721017 TKT721017 TUP721017 UEL721017 UOH721017 UYD721017 VHZ721017 VRV721017 WBR721017 WLN721017 WVJ721017 B786553 IX786553 ST786553 ACP786553 AML786553 AWH786553 BGD786553 BPZ786553 BZV786553 CJR786553 CTN786553 DDJ786553 DNF786553 DXB786553 EGX786553 EQT786553 FAP786553 FKL786553 FUH786553 GED786553 GNZ786553 GXV786553 HHR786553 HRN786553 IBJ786553 ILF786553 IVB786553 JEX786553 JOT786553 JYP786553 KIL786553 KSH786553 LCD786553 LLZ786553 LVV786553 MFR786553 MPN786553 MZJ786553 NJF786553 NTB786553 OCX786553 OMT786553 OWP786553 PGL786553 PQH786553 QAD786553 QJZ786553 QTV786553 RDR786553 RNN786553 RXJ786553 SHF786553 SRB786553 TAX786553 TKT786553 TUP786553 UEL786553 UOH786553 UYD786553 VHZ786553 VRV786553 WBR786553 WLN786553 WVJ786553 B852089 IX852089 ST852089 ACP852089 AML852089 AWH852089 BGD852089 BPZ852089 BZV852089 CJR852089 CTN852089 DDJ852089 DNF852089 DXB852089 EGX852089 EQT852089 FAP852089 FKL852089 FUH852089 GED852089 GNZ852089 GXV852089 HHR852089 HRN852089 IBJ852089 ILF852089 IVB852089 JEX852089 JOT852089 JYP852089 KIL852089 KSH852089 LCD852089 LLZ852089 LVV852089 MFR852089 MPN852089 MZJ852089 NJF852089 NTB852089 OCX852089 OMT852089 OWP852089 PGL852089 PQH852089 QAD852089 QJZ852089 QTV852089 RDR852089 RNN852089 RXJ852089 SHF852089 SRB852089 TAX852089 TKT852089 TUP852089 UEL852089 UOH852089 UYD852089 VHZ852089 VRV852089 WBR852089 WLN852089 WVJ852089 B917625 IX917625 ST917625 ACP917625 AML917625 AWH917625 BGD917625 BPZ917625 BZV917625 CJR917625 CTN917625 DDJ917625 DNF917625 DXB917625 EGX917625 EQT917625 FAP917625 FKL917625 FUH917625 GED917625 GNZ917625 GXV917625 HHR917625 HRN917625 IBJ917625 ILF917625 IVB917625 JEX917625 JOT917625 JYP917625 KIL917625 KSH917625 LCD917625 LLZ917625 LVV917625 MFR917625 MPN917625 MZJ917625 NJF917625 NTB917625 OCX917625 OMT917625 OWP917625 PGL917625 PQH917625 QAD917625 QJZ917625 QTV917625 RDR917625 RNN917625 RXJ917625 SHF917625 SRB917625 TAX917625 TKT917625 TUP917625 UEL917625 UOH917625 UYD917625 VHZ917625 VRV917625 WBR917625 WLN917625 WVJ917625 B983161 IX983161 ST983161 ACP983161 AML983161 AWH983161 BGD983161 BPZ983161 BZV983161 CJR983161 CTN983161 DDJ983161 DNF983161 DXB983161 EGX983161 EQT983161 FAP983161 FKL983161 FUH983161 GED983161 GNZ983161 GXV983161 HHR983161 HRN983161 IBJ983161 ILF983161 IVB983161 JEX983161 JOT983161 JYP983161 KIL983161 KSH983161 LCD983161 LLZ983161 LVV983161 MFR983161 MPN983161 MZJ983161 NJF983161 NTB983161 OCX983161 OMT983161 OWP983161 PGL983161 PQH983161 QAD983161 QJZ983161 QTV983161 RDR983161 RNN983161 RXJ983161 SHF983161 SRB983161 TAX983161 TKT983161 TUP983161 UEL983161 UOH983161 UYD983161 VHZ983161 VRV983161 WBR983161 WLN983161 WVJ983161 B112 IX112 ST112 ACP112 AML112 AWH112 BGD112 BPZ112 BZV112 CJR112 CTN112 DDJ112 DNF112 DXB112 EGX112 EQT112 FAP112 FKL112 FUH112 GED112 GNZ112 GXV112 HHR112 HRN112 IBJ112 ILF112 IVB112 JEX112 JOT112 JYP112 KIL112 KSH112 LCD112 LLZ112 LVV112 MFR112 MPN112 MZJ112 NJF112 NTB112 OCX112 OMT112 OWP112 PGL112 PQH112 QAD112 QJZ112 QTV112 RDR112 RNN112 RXJ112 SHF112 SRB112 TAX112 TKT112 TUP112 UEL112 UOH112 UYD112 VHZ112 VRV112 WBR112 WLN112 WVJ112 B65648 IX65648 ST65648 ACP65648 AML65648 AWH65648 BGD65648 BPZ65648 BZV65648 CJR65648 CTN65648 DDJ65648 DNF65648 DXB65648 EGX65648 EQT65648 FAP65648 FKL65648 FUH65648 GED65648 GNZ65648 GXV65648 HHR65648 HRN65648 IBJ65648 ILF65648 IVB65648 JEX65648 JOT65648 JYP65648 KIL65648 KSH65648 LCD65648 LLZ65648 LVV65648 MFR65648 MPN65648 MZJ65648 NJF65648 NTB65648 OCX65648 OMT65648 OWP65648 PGL65648 PQH65648 QAD65648 QJZ65648 QTV65648 RDR65648 RNN65648 RXJ65648 SHF65648 SRB65648 TAX65648 TKT65648 TUP65648 UEL65648 UOH65648 UYD65648 VHZ65648 VRV65648 WBR65648 WLN65648 WVJ65648 B131184 IX131184 ST131184 ACP131184 AML131184 AWH131184 BGD131184 BPZ131184 BZV131184 CJR131184 CTN131184 DDJ131184 DNF131184 DXB131184 EGX131184 EQT131184 FAP131184 FKL131184 FUH131184 GED131184 GNZ131184 GXV131184 HHR131184 HRN131184 IBJ131184 ILF131184 IVB131184 JEX131184 JOT131184 JYP131184 KIL131184 KSH131184 LCD131184 LLZ131184 LVV131184 MFR131184 MPN131184 MZJ131184 NJF131184 NTB131184 OCX131184 OMT131184 OWP131184 PGL131184 PQH131184 QAD131184 QJZ131184 QTV131184 RDR131184 RNN131184 RXJ131184 SHF131184 SRB131184 TAX131184 TKT131184 TUP131184 UEL131184 UOH131184 UYD131184 VHZ131184 VRV131184 WBR131184 WLN131184 WVJ131184 B196720 IX196720 ST196720 ACP196720 AML196720 AWH196720 BGD196720 BPZ196720 BZV196720 CJR196720 CTN196720 DDJ196720 DNF196720 DXB196720 EGX196720 EQT196720 FAP196720 FKL196720 FUH196720 GED196720 GNZ196720 GXV196720 HHR196720 HRN196720 IBJ196720 ILF196720 IVB196720 JEX196720 JOT196720 JYP196720 KIL196720 KSH196720 LCD196720 LLZ196720 LVV196720 MFR196720 MPN196720 MZJ196720 NJF196720 NTB196720 OCX196720 OMT196720 OWP196720 PGL196720 PQH196720 QAD196720 QJZ196720 QTV196720 RDR196720 RNN196720 RXJ196720 SHF196720 SRB196720 TAX196720 TKT196720 TUP196720 UEL196720 UOH196720 UYD196720 VHZ196720 VRV196720 WBR196720 WLN196720 WVJ196720 B262256 IX262256 ST262256 ACP262256 AML262256 AWH262256 BGD262256 BPZ262256 BZV262256 CJR262256 CTN262256 DDJ262256 DNF262256 DXB262256 EGX262256 EQT262256 FAP262256 FKL262256 FUH262256 GED262256 GNZ262256 GXV262256 HHR262256 HRN262256 IBJ262256 ILF262256 IVB262256 JEX262256 JOT262256 JYP262256 KIL262256 KSH262256 LCD262256 LLZ262256 LVV262256 MFR262256 MPN262256 MZJ262256 NJF262256 NTB262256 OCX262256 OMT262256 OWP262256 PGL262256 PQH262256 QAD262256 QJZ262256 QTV262256 RDR262256 RNN262256 RXJ262256 SHF262256 SRB262256 TAX262256 TKT262256 TUP262256 UEL262256 UOH262256 UYD262256 VHZ262256 VRV262256 WBR262256 WLN262256 WVJ262256 B327792 IX327792 ST327792 ACP327792 AML327792 AWH327792 BGD327792 BPZ327792 BZV327792 CJR327792 CTN327792 DDJ327792 DNF327792 DXB327792 EGX327792 EQT327792 FAP327792 FKL327792 FUH327792 GED327792 GNZ327792 GXV327792 HHR327792 HRN327792 IBJ327792 ILF327792 IVB327792 JEX327792 JOT327792 JYP327792 KIL327792 KSH327792 LCD327792 LLZ327792 LVV327792 MFR327792 MPN327792 MZJ327792 NJF327792 NTB327792 OCX327792 OMT327792 OWP327792 PGL327792 PQH327792 QAD327792 QJZ327792 QTV327792 RDR327792 RNN327792 RXJ327792 SHF327792 SRB327792 TAX327792 TKT327792 TUP327792 UEL327792 UOH327792 UYD327792 VHZ327792 VRV327792 WBR327792 WLN327792 WVJ327792 B393328 IX393328 ST393328 ACP393328 AML393328 AWH393328 BGD393328 BPZ393328 BZV393328 CJR393328 CTN393328 DDJ393328 DNF393328 DXB393328 EGX393328 EQT393328 FAP393328 FKL393328 FUH393328 GED393328 GNZ393328 GXV393328 HHR393328 HRN393328 IBJ393328 ILF393328 IVB393328 JEX393328 JOT393328 JYP393328 KIL393328 KSH393328 LCD393328 LLZ393328 LVV393328 MFR393328 MPN393328 MZJ393328 NJF393328 NTB393328 OCX393328 OMT393328 OWP393328 PGL393328 PQH393328 QAD393328 QJZ393328 QTV393328 RDR393328 RNN393328 RXJ393328 SHF393328 SRB393328 TAX393328 TKT393328 TUP393328 UEL393328 UOH393328 UYD393328 VHZ393328 VRV393328 WBR393328 WLN393328 WVJ393328 B458864 IX458864 ST458864 ACP458864 AML458864 AWH458864 BGD458864 BPZ458864 BZV458864 CJR458864 CTN458864 DDJ458864 DNF458864 DXB458864 EGX458864 EQT458864 FAP458864 FKL458864 FUH458864 GED458864 GNZ458864 GXV458864 HHR458864 HRN458864 IBJ458864 ILF458864 IVB458864 JEX458864 JOT458864 JYP458864 KIL458864 KSH458864 LCD458864 LLZ458864 LVV458864 MFR458864 MPN458864 MZJ458864 NJF458864 NTB458864 OCX458864 OMT458864 OWP458864 PGL458864 PQH458864 QAD458864 QJZ458864 QTV458864 RDR458864 RNN458864 RXJ458864 SHF458864 SRB458864 TAX458864 TKT458864 TUP458864 UEL458864 UOH458864 UYD458864 VHZ458864 VRV458864 WBR458864 WLN458864 WVJ458864 B524400 IX524400 ST524400 ACP524400 AML524400 AWH524400 BGD524400 BPZ524400 BZV524400 CJR524400 CTN524400 DDJ524400 DNF524400 DXB524400 EGX524400 EQT524400 FAP524400 FKL524400 FUH524400 GED524400 GNZ524400 GXV524400 HHR524400 HRN524400 IBJ524400 ILF524400 IVB524400 JEX524400 JOT524400 JYP524400 KIL524400 KSH524400 LCD524400 LLZ524400 LVV524400 MFR524400 MPN524400 MZJ524400 NJF524400 NTB524400 OCX524400 OMT524400 OWP524400 PGL524400 PQH524400 QAD524400 QJZ524400 QTV524400 RDR524400 RNN524400 RXJ524400 SHF524400 SRB524400 TAX524400 TKT524400 TUP524400 UEL524400 UOH524400 UYD524400 VHZ524400 VRV524400 WBR524400 WLN524400 WVJ524400 B589936 IX589936 ST589936 ACP589936 AML589936 AWH589936 BGD589936 BPZ589936 BZV589936 CJR589936 CTN589936 DDJ589936 DNF589936 DXB589936 EGX589936 EQT589936 FAP589936 FKL589936 FUH589936 GED589936 GNZ589936 GXV589936 HHR589936 HRN589936 IBJ589936 ILF589936 IVB589936 JEX589936 JOT589936 JYP589936 KIL589936 KSH589936 LCD589936 LLZ589936 LVV589936 MFR589936 MPN589936 MZJ589936 NJF589936 NTB589936 OCX589936 OMT589936 OWP589936 PGL589936 PQH589936 QAD589936 QJZ589936 QTV589936 RDR589936 RNN589936 RXJ589936 SHF589936 SRB589936 TAX589936 TKT589936 TUP589936 UEL589936 UOH589936 UYD589936 VHZ589936 VRV589936 WBR589936 WLN589936 WVJ589936 B655472 IX655472 ST655472 ACP655472 AML655472 AWH655472 BGD655472 BPZ655472 BZV655472 CJR655472 CTN655472 DDJ655472 DNF655472 DXB655472 EGX655472 EQT655472 FAP655472 FKL655472 FUH655472 GED655472 GNZ655472 GXV655472 HHR655472 HRN655472 IBJ655472 ILF655472 IVB655472 JEX655472 JOT655472 JYP655472 KIL655472 KSH655472 LCD655472 LLZ655472 LVV655472 MFR655472 MPN655472 MZJ655472 NJF655472 NTB655472 OCX655472 OMT655472 OWP655472 PGL655472 PQH655472 QAD655472 QJZ655472 QTV655472 RDR655472 RNN655472 RXJ655472 SHF655472 SRB655472 TAX655472 TKT655472 TUP655472 UEL655472 UOH655472 UYD655472 VHZ655472 VRV655472 WBR655472 WLN655472 WVJ655472 B721008 IX721008 ST721008 ACP721008 AML721008 AWH721008 BGD721008 BPZ721008 BZV721008 CJR721008 CTN721008 DDJ721008 DNF721008 DXB721008 EGX721008 EQT721008 FAP721008 FKL721008 FUH721008 GED721008 GNZ721008 GXV721008 HHR721008 HRN721008 IBJ721008 ILF721008 IVB721008 JEX721008 JOT721008 JYP721008 KIL721008 KSH721008 LCD721008 LLZ721008 LVV721008 MFR721008 MPN721008 MZJ721008 NJF721008 NTB721008 OCX721008 OMT721008 OWP721008 PGL721008 PQH721008 QAD721008 QJZ721008 QTV721008 RDR721008 RNN721008 RXJ721008 SHF721008 SRB721008 TAX721008 TKT721008 TUP721008 UEL721008 UOH721008 UYD721008 VHZ721008 VRV721008 WBR721008 WLN721008 WVJ721008 B786544 IX786544 ST786544 ACP786544 AML786544 AWH786544 BGD786544 BPZ786544 BZV786544 CJR786544 CTN786544 DDJ786544 DNF786544 DXB786544 EGX786544 EQT786544 FAP786544 FKL786544 FUH786544 GED786544 GNZ786544 GXV786544 HHR786544 HRN786544 IBJ786544 ILF786544 IVB786544 JEX786544 JOT786544 JYP786544 KIL786544 KSH786544 LCD786544 LLZ786544 LVV786544 MFR786544 MPN786544 MZJ786544 NJF786544 NTB786544 OCX786544 OMT786544 OWP786544 PGL786544 PQH786544 QAD786544 QJZ786544 QTV786544 RDR786544 RNN786544 RXJ786544 SHF786544 SRB786544 TAX786544 TKT786544 TUP786544 UEL786544 UOH786544 UYD786544 VHZ786544 VRV786544 WBR786544 WLN786544 WVJ786544 B852080 IX852080 ST852080 ACP852080 AML852080 AWH852080 BGD852080 BPZ852080 BZV852080 CJR852080 CTN852080 DDJ852080 DNF852080 DXB852080 EGX852080 EQT852080 FAP852080 FKL852080 FUH852080 GED852080 GNZ852080 GXV852080 HHR852080 HRN852080 IBJ852080 ILF852080 IVB852080 JEX852080 JOT852080 JYP852080 KIL852080 KSH852080 LCD852080 LLZ852080 LVV852080 MFR852080 MPN852080 MZJ852080 NJF852080 NTB852080 OCX852080 OMT852080 OWP852080 PGL852080 PQH852080 QAD852080 QJZ852080 QTV852080 RDR852080 RNN852080 RXJ852080 SHF852080 SRB852080 TAX852080 TKT852080 TUP852080 UEL852080 UOH852080 UYD852080 VHZ852080 VRV852080 WBR852080 WLN852080 WVJ852080 B917616 IX917616 ST917616 ACP917616 AML917616 AWH917616 BGD917616 BPZ917616 BZV917616 CJR917616 CTN917616 DDJ917616 DNF917616 DXB917616 EGX917616 EQT917616 FAP917616 FKL917616 FUH917616 GED917616 GNZ917616 GXV917616 HHR917616 HRN917616 IBJ917616 ILF917616 IVB917616 JEX917616 JOT917616 JYP917616 KIL917616 KSH917616 LCD917616 LLZ917616 LVV917616 MFR917616 MPN917616 MZJ917616 NJF917616 NTB917616 OCX917616 OMT917616 OWP917616 PGL917616 PQH917616 QAD917616 QJZ917616 QTV917616 RDR917616 RNN917616 RXJ917616 SHF917616 SRB917616 TAX917616 TKT917616 TUP917616 UEL917616 UOH917616 UYD917616 VHZ917616 VRV917616 WBR917616 WLN917616 WVJ917616 B983152 IX983152 ST983152 ACP983152 AML983152 AWH983152 BGD983152 BPZ983152 BZV983152 CJR983152 CTN983152 DDJ983152 DNF983152 DXB983152 EGX983152 EQT983152 FAP983152 FKL983152 FUH983152 GED983152 GNZ983152 GXV983152 HHR983152 HRN983152 IBJ983152 ILF983152 IVB983152 JEX983152 JOT983152 JYP983152 KIL983152 KSH983152 LCD983152 LLZ983152 LVV983152 MFR983152 MPN983152 MZJ983152 NJF983152 NTB983152 OCX983152 OMT983152 OWP983152 PGL983152 PQH983152 QAD983152 QJZ983152 QTV983152 RDR983152 RNN983152 RXJ983152 SHF983152 SRB983152 TAX983152 TKT983152 TUP983152 UEL983152 UOH983152 UYD983152 VHZ983152 VRV983152 WBR983152 WLN983152 WVJ983152</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08561-F13F-427C-9304-0DBA476E8C3D}">
  <sheetPr codeName="Sheet11"/>
  <dimension ref="A1:S80"/>
  <sheetViews>
    <sheetView workbookViewId="0">
      <selection activeCell="A66" activeCellId="6" sqref="C10 C15 C17 C19:C25 C27:C28 C31 A66:A75"/>
    </sheetView>
  </sheetViews>
  <sheetFormatPr defaultRowHeight="13.8" x14ac:dyDescent="0.3"/>
  <cols>
    <col min="1" max="1" width="60.5546875" style="1" customWidth="1"/>
    <col min="2" max="2" width="58.5546875" style="1" customWidth="1"/>
    <col min="3" max="3" width="50.44140625" style="259" bestFit="1" customWidth="1"/>
    <col min="4" max="8" width="20.6640625" style="1" customWidth="1"/>
    <col min="9" max="256" width="9.109375" style="1"/>
    <col min="257" max="257" width="54.6640625" style="1" customWidth="1"/>
    <col min="258" max="258" width="46.5546875" style="1" customWidth="1"/>
    <col min="259" max="512" width="9.109375" style="1"/>
    <col min="513" max="513" width="54.6640625" style="1" customWidth="1"/>
    <col min="514" max="514" width="46.5546875" style="1" customWidth="1"/>
    <col min="515" max="768" width="9.109375" style="1"/>
    <col min="769" max="769" width="54.6640625" style="1" customWidth="1"/>
    <col min="770" max="770" width="46.5546875" style="1" customWidth="1"/>
    <col min="771" max="1024" width="9.109375" style="1"/>
    <col min="1025" max="1025" width="54.6640625" style="1" customWidth="1"/>
    <col min="1026" max="1026" width="46.5546875" style="1" customWidth="1"/>
    <col min="1027" max="1280" width="9.109375" style="1"/>
    <col min="1281" max="1281" width="54.6640625" style="1" customWidth="1"/>
    <col min="1282" max="1282" width="46.5546875" style="1" customWidth="1"/>
    <col min="1283" max="1536" width="9.109375" style="1"/>
    <col min="1537" max="1537" width="54.6640625" style="1" customWidth="1"/>
    <col min="1538" max="1538" width="46.5546875" style="1" customWidth="1"/>
    <col min="1539" max="1792" width="9.109375" style="1"/>
    <col min="1793" max="1793" width="54.6640625" style="1" customWidth="1"/>
    <col min="1794" max="1794" width="46.5546875" style="1" customWidth="1"/>
    <col min="1795" max="2048" width="9.109375" style="1"/>
    <col min="2049" max="2049" width="54.6640625" style="1" customWidth="1"/>
    <col min="2050" max="2050" width="46.5546875" style="1" customWidth="1"/>
    <col min="2051" max="2304" width="9.109375" style="1"/>
    <col min="2305" max="2305" width="54.6640625" style="1" customWidth="1"/>
    <col min="2306" max="2306" width="46.5546875" style="1" customWidth="1"/>
    <col min="2307" max="2560" width="9.109375" style="1"/>
    <col min="2561" max="2561" width="54.6640625" style="1" customWidth="1"/>
    <col min="2562" max="2562" width="46.5546875" style="1" customWidth="1"/>
    <col min="2563" max="2816" width="9.109375" style="1"/>
    <col min="2817" max="2817" width="54.6640625" style="1" customWidth="1"/>
    <col min="2818" max="2818" width="46.5546875" style="1" customWidth="1"/>
    <col min="2819" max="3072" width="9.109375" style="1"/>
    <col min="3073" max="3073" width="54.6640625" style="1" customWidth="1"/>
    <col min="3074" max="3074" width="46.5546875" style="1" customWidth="1"/>
    <col min="3075" max="3328" width="9.109375" style="1"/>
    <col min="3329" max="3329" width="54.6640625" style="1" customWidth="1"/>
    <col min="3330" max="3330" width="46.5546875" style="1" customWidth="1"/>
    <col min="3331" max="3584" width="9.109375" style="1"/>
    <col min="3585" max="3585" width="54.6640625" style="1" customWidth="1"/>
    <col min="3586" max="3586" width="46.5546875" style="1" customWidth="1"/>
    <col min="3587" max="3840" width="9.109375" style="1"/>
    <col min="3841" max="3841" width="54.6640625" style="1" customWidth="1"/>
    <col min="3842" max="3842" width="46.5546875" style="1" customWidth="1"/>
    <col min="3843" max="4096" width="9.109375" style="1"/>
    <col min="4097" max="4097" width="54.6640625" style="1" customWidth="1"/>
    <col min="4098" max="4098" width="46.5546875" style="1" customWidth="1"/>
    <col min="4099" max="4352" width="9.109375" style="1"/>
    <col min="4353" max="4353" width="54.6640625" style="1" customWidth="1"/>
    <col min="4354" max="4354" width="46.5546875" style="1" customWidth="1"/>
    <col min="4355" max="4608" width="9.109375" style="1"/>
    <col min="4609" max="4609" width="54.6640625" style="1" customWidth="1"/>
    <col min="4610" max="4610" width="46.5546875" style="1" customWidth="1"/>
    <col min="4611" max="4864" width="9.109375" style="1"/>
    <col min="4865" max="4865" width="54.6640625" style="1" customWidth="1"/>
    <col min="4866" max="4866" width="46.5546875" style="1" customWidth="1"/>
    <col min="4867" max="5120" width="9.109375" style="1"/>
    <col min="5121" max="5121" width="54.6640625" style="1" customWidth="1"/>
    <col min="5122" max="5122" width="46.5546875" style="1" customWidth="1"/>
    <col min="5123" max="5376" width="9.109375" style="1"/>
    <col min="5377" max="5377" width="54.6640625" style="1" customWidth="1"/>
    <col min="5378" max="5378" width="46.5546875" style="1" customWidth="1"/>
    <col min="5379" max="5632" width="9.109375" style="1"/>
    <col min="5633" max="5633" width="54.6640625" style="1" customWidth="1"/>
    <col min="5634" max="5634" width="46.5546875" style="1" customWidth="1"/>
    <col min="5635" max="5888" width="9.109375" style="1"/>
    <col min="5889" max="5889" width="54.6640625" style="1" customWidth="1"/>
    <col min="5890" max="5890" width="46.5546875" style="1" customWidth="1"/>
    <col min="5891" max="6144" width="9.109375" style="1"/>
    <col min="6145" max="6145" width="54.6640625" style="1" customWidth="1"/>
    <col min="6146" max="6146" width="46.5546875" style="1" customWidth="1"/>
    <col min="6147" max="6400" width="9.109375" style="1"/>
    <col min="6401" max="6401" width="54.6640625" style="1" customWidth="1"/>
    <col min="6402" max="6402" width="46.5546875" style="1" customWidth="1"/>
    <col min="6403" max="6656" width="9.109375" style="1"/>
    <col min="6657" max="6657" width="54.6640625" style="1" customWidth="1"/>
    <col min="6658" max="6658" width="46.5546875" style="1" customWidth="1"/>
    <col min="6659" max="6912" width="9.109375" style="1"/>
    <col min="6913" max="6913" width="54.6640625" style="1" customWidth="1"/>
    <col min="6914" max="6914" width="46.5546875" style="1" customWidth="1"/>
    <col min="6915" max="7168" width="9.109375" style="1"/>
    <col min="7169" max="7169" width="54.6640625" style="1" customWidth="1"/>
    <col min="7170" max="7170" width="46.5546875" style="1" customWidth="1"/>
    <col min="7171" max="7424" width="9.109375" style="1"/>
    <col min="7425" max="7425" width="54.6640625" style="1" customWidth="1"/>
    <col min="7426" max="7426" width="46.5546875" style="1" customWidth="1"/>
    <col min="7427" max="7680" width="9.109375" style="1"/>
    <col min="7681" max="7681" width="54.6640625" style="1" customWidth="1"/>
    <col min="7682" max="7682" width="46.5546875" style="1" customWidth="1"/>
    <col min="7683" max="7936" width="9.109375" style="1"/>
    <col min="7937" max="7937" width="54.6640625" style="1" customWidth="1"/>
    <col min="7938" max="7938" width="46.5546875" style="1" customWidth="1"/>
    <col min="7939" max="8192" width="9.109375" style="1"/>
    <col min="8193" max="8193" width="54.6640625" style="1" customWidth="1"/>
    <col min="8194" max="8194" width="46.5546875" style="1" customWidth="1"/>
    <col min="8195" max="8448" width="9.109375" style="1"/>
    <col min="8449" max="8449" width="54.6640625" style="1" customWidth="1"/>
    <col min="8450" max="8450" width="46.5546875" style="1" customWidth="1"/>
    <col min="8451" max="8704" width="9.109375" style="1"/>
    <col min="8705" max="8705" width="54.6640625" style="1" customWidth="1"/>
    <col min="8706" max="8706" width="46.5546875" style="1" customWidth="1"/>
    <col min="8707" max="8960" width="9.109375" style="1"/>
    <col min="8961" max="8961" width="54.6640625" style="1" customWidth="1"/>
    <col min="8962" max="8962" width="46.5546875" style="1" customWidth="1"/>
    <col min="8963" max="9216" width="9.109375" style="1"/>
    <col min="9217" max="9217" width="54.6640625" style="1" customWidth="1"/>
    <col min="9218" max="9218" width="46.5546875" style="1" customWidth="1"/>
    <col min="9219" max="9472" width="9.109375" style="1"/>
    <col min="9473" max="9473" width="54.6640625" style="1" customWidth="1"/>
    <col min="9474" max="9474" width="46.5546875" style="1" customWidth="1"/>
    <col min="9475" max="9728" width="9.109375" style="1"/>
    <col min="9729" max="9729" width="54.6640625" style="1" customWidth="1"/>
    <col min="9730" max="9730" width="46.5546875" style="1" customWidth="1"/>
    <col min="9731" max="9984" width="9.109375" style="1"/>
    <col min="9985" max="9985" width="54.6640625" style="1" customWidth="1"/>
    <col min="9986" max="9986" width="46.5546875" style="1" customWidth="1"/>
    <col min="9987" max="10240" width="9.109375" style="1"/>
    <col min="10241" max="10241" width="54.6640625" style="1" customWidth="1"/>
    <col min="10242" max="10242" width="46.5546875" style="1" customWidth="1"/>
    <col min="10243" max="10496" width="9.109375" style="1"/>
    <col min="10497" max="10497" width="54.6640625" style="1" customWidth="1"/>
    <col min="10498" max="10498" width="46.5546875" style="1" customWidth="1"/>
    <col min="10499" max="10752" width="9.109375" style="1"/>
    <col min="10753" max="10753" width="54.6640625" style="1" customWidth="1"/>
    <col min="10754" max="10754" width="46.5546875" style="1" customWidth="1"/>
    <col min="10755" max="11008" width="9.109375" style="1"/>
    <col min="11009" max="11009" width="54.6640625" style="1" customWidth="1"/>
    <col min="11010" max="11010" width="46.5546875" style="1" customWidth="1"/>
    <col min="11011" max="11264" width="9.109375" style="1"/>
    <col min="11265" max="11265" width="54.6640625" style="1" customWidth="1"/>
    <col min="11266" max="11266" width="46.5546875" style="1" customWidth="1"/>
    <col min="11267" max="11520" width="9.109375" style="1"/>
    <col min="11521" max="11521" width="54.6640625" style="1" customWidth="1"/>
    <col min="11522" max="11522" width="46.5546875" style="1" customWidth="1"/>
    <col min="11523" max="11776" width="9.109375" style="1"/>
    <col min="11777" max="11777" width="54.6640625" style="1" customWidth="1"/>
    <col min="11778" max="11778" width="46.5546875" style="1" customWidth="1"/>
    <col min="11779" max="12032" width="9.109375" style="1"/>
    <col min="12033" max="12033" width="54.6640625" style="1" customWidth="1"/>
    <col min="12034" max="12034" width="46.5546875" style="1" customWidth="1"/>
    <col min="12035" max="12288" width="9.109375" style="1"/>
    <col min="12289" max="12289" width="54.6640625" style="1" customWidth="1"/>
    <col min="12290" max="12290" width="46.5546875" style="1" customWidth="1"/>
    <col min="12291" max="12544" width="9.109375" style="1"/>
    <col min="12545" max="12545" width="54.6640625" style="1" customWidth="1"/>
    <col min="12546" max="12546" width="46.5546875" style="1" customWidth="1"/>
    <col min="12547" max="12800" width="9.109375" style="1"/>
    <col min="12801" max="12801" width="54.6640625" style="1" customWidth="1"/>
    <col min="12802" max="12802" width="46.5546875" style="1" customWidth="1"/>
    <col min="12803" max="13056" width="9.109375" style="1"/>
    <col min="13057" max="13057" width="54.6640625" style="1" customWidth="1"/>
    <col min="13058" max="13058" width="46.5546875" style="1" customWidth="1"/>
    <col min="13059" max="13312" width="9.109375" style="1"/>
    <col min="13313" max="13313" width="54.6640625" style="1" customWidth="1"/>
    <col min="13314" max="13314" width="46.5546875" style="1" customWidth="1"/>
    <col min="13315" max="13568" width="9.109375" style="1"/>
    <col min="13569" max="13569" width="54.6640625" style="1" customWidth="1"/>
    <col min="13570" max="13570" width="46.5546875" style="1" customWidth="1"/>
    <col min="13571" max="13824" width="9.109375" style="1"/>
    <col min="13825" max="13825" width="54.6640625" style="1" customWidth="1"/>
    <col min="13826" max="13826" width="46.5546875" style="1" customWidth="1"/>
    <col min="13827" max="14080" width="9.109375" style="1"/>
    <col min="14081" max="14081" width="54.6640625" style="1" customWidth="1"/>
    <col min="14082" max="14082" width="46.5546875" style="1" customWidth="1"/>
    <col min="14083" max="14336" width="9.109375" style="1"/>
    <col min="14337" max="14337" width="54.6640625" style="1" customWidth="1"/>
    <col min="14338" max="14338" width="46.5546875" style="1" customWidth="1"/>
    <col min="14339" max="14592" width="9.109375" style="1"/>
    <col min="14593" max="14593" width="54.6640625" style="1" customWidth="1"/>
    <col min="14594" max="14594" width="46.5546875" style="1" customWidth="1"/>
    <col min="14595" max="14848" width="9.109375" style="1"/>
    <col min="14849" max="14849" width="54.6640625" style="1" customWidth="1"/>
    <col min="14850" max="14850" width="46.5546875" style="1" customWidth="1"/>
    <col min="14851" max="15104" width="9.109375" style="1"/>
    <col min="15105" max="15105" width="54.6640625" style="1" customWidth="1"/>
    <col min="15106" max="15106" width="46.5546875" style="1" customWidth="1"/>
    <col min="15107" max="15360" width="9.109375" style="1"/>
    <col min="15361" max="15361" width="54.6640625" style="1" customWidth="1"/>
    <col min="15362" max="15362" width="46.5546875" style="1" customWidth="1"/>
    <col min="15363" max="15616" width="9.109375" style="1"/>
    <col min="15617" max="15617" width="54.6640625" style="1" customWidth="1"/>
    <col min="15618" max="15618" width="46.5546875" style="1" customWidth="1"/>
    <col min="15619" max="15872" width="9.109375" style="1"/>
    <col min="15873" max="15873" width="54.6640625" style="1" customWidth="1"/>
    <col min="15874" max="15874" width="46.5546875" style="1" customWidth="1"/>
    <col min="15875" max="16128" width="9.109375" style="1"/>
    <col min="16129" max="16129" width="54.6640625" style="1" customWidth="1"/>
    <col min="16130" max="16130" width="46.5546875" style="1" customWidth="1"/>
    <col min="16131" max="16384" width="9.109375" style="1"/>
  </cols>
  <sheetData>
    <row r="1" spans="1:19" ht="14.4" x14ac:dyDescent="0.3">
      <c r="A1" s="4" t="str">
        <f>IF('1. Stakeholders'!B4="","",'1. Stakeholders'!B4)&amp;": Results Summary"</f>
        <v>: Results Summary</v>
      </c>
      <c r="B1" s="5"/>
      <c r="C1" s="5"/>
      <c r="D1" s="100"/>
      <c r="E1" s="5"/>
      <c r="F1" s="92"/>
      <c r="G1" s="92"/>
      <c r="H1" s="92"/>
      <c r="I1" s="92"/>
      <c r="J1" s="92"/>
      <c r="K1" s="92"/>
      <c r="L1" s="92"/>
      <c r="M1" s="92"/>
      <c r="N1" s="92"/>
      <c r="O1" s="92"/>
      <c r="P1" s="92"/>
      <c r="Q1" s="92"/>
      <c r="R1" s="92"/>
      <c r="S1" s="92"/>
    </row>
    <row r="2" spans="1:19" ht="15.6" x14ac:dyDescent="0.3">
      <c r="A2" s="273" t="s">
        <v>534</v>
      </c>
      <c r="B2" s="273" t="str">
        <f>IF('3. Property Inventory'!B4="","",'3. Property Inventory'!B4)</f>
        <v/>
      </c>
      <c r="C2" s="273" t="s">
        <v>587</v>
      </c>
    </row>
    <row r="3" spans="1:19" x14ac:dyDescent="0.3">
      <c r="A3" s="134"/>
      <c r="B3" s="135"/>
      <c r="C3" s="320"/>
    </row>
    <row r="4" spans="1:19" x14ac:dyDescent="0.3">
      <c r="A4" s="20" t="s">
        <v>630</v>
      </c>
      <c r="B4" s="137" t="str">
        <f>IF('3. Property Inventory'!B4="","No data",'3. Property Inventory'!B4)</f>
        <v>No data</v>
      </c>
      <c r="C4" s="320"/>
    </row>
    <row r="5" spans="1:19" x14ac:dyDescent="0.3">
      <c r="A5" s="136" t="s">
        <v>381</v>
      </c>
      <c r="B5" s="137" t="str">
        <f>IF('3. Property Inventory'!B5="","No data",'3. Property Inventory'!B5)</f>
        <v>No data</v>
      </c>
      <c r="C5" s="320"/>
    </row>
    <row r="6" spans="1:19" x14ac:dyDescent="0.3">
      <c r="A6" s="136" t="s">
        <v>3</v>
      </c>
      <c r="B6" s="137" t="str">
        <f>IF('3. Property Inventory'!B9="","No data",'3. Property Inventory'!B9&amp;", "&amp;'3. Property Inventory'!B10)</f>
        <v>No data</v>
      </c>
      <c r="C6" s="320"/>
    </row>
    <row r="7" spans="1:19" x14ac:dyDescent="0.3">
      <c r="A7" s="136" t="s">
        <v>4</v>
      </c>
      <c r="B7" s="137" t="str">
        <f>IF('3. Property Inventory'!B7="","No data",'3. Property Inventory'!B7)</f>
        <v>No data</v>
      </c>
      <c r="C7" s="320"/>
    </row>
    <row r="8" spans="1:19" x14ac:dyDescent="0.3">
      <c r="B8" s="135"/>
      <c r="C8" s="320"/>
    </row>
    <row r="9" spans="1:19" x14ac:dyDescent="0.3">
      <c r="A9" s="138" t="s">
        <v>6</v>
      </c>
      <c r="B9" s="135" t="str">
        <f>IF('4. Property Characteristics'!B5=0,"No data",TEXT('4. Property Characteristics'!B5,"#,###")&amp;" acres")</f>
        <v>No data</v>
      </c>
      <c r="C9" s="320"/>
    </row>
    <row r="10" spans="1:19" x14ac:dyDescent="0.3">
      <c r="A10" s="138" t="s">
        <v>382</v>
      </c>
      <c r="B10" s="135" t="str">
        <f>IF('4. Property Characteristics'!B49=0,"No data",TEXT('4. Property Characteristics'!B49,"#,###")&amp;" acres")</f>
        <v>No data</v>
      </c>
      <c r="C10" s="258" t="str">
        <f>IF(OR('4. Property Characteristics'!B8="Yes",'4. Property Characteristics'!B13="Yes",'4. Property Characteristics'!B19="Yes",'4. Property Characteristics'!B24="Yes",'4. Property Characteristics'!B29="Yes",'4. Property Characteristics'!B34="Yes",'4. Property Characteristics'!B39="Yes",'4. Property Characteristics'!B44="Yes"),"One or more constraints affecting useable acerage are present","")</f>
        <v/>
      </c>
    </row>
    <row r="11" spans="1:19" x14ac:dyDescent="0.3">
      <c r="A11" s="138" t="s">
        <v>383</v>
      </c>
      <c r="B11" s="139" t="str">
        <f>IF('5. Land Use Characteristics'!B66=0,"No data",'5. Land Use Characteristics'!B66)</f>
        <v>No data</v>
      </c>
      <c r="C11" s="320"/>
    </row>
    <row r="12" spans="1:19" x14ac:dyDescent="0.3">
      <c r="A12" s="138" t="s">
        <v>384</v>
      </c>
      <c r="B12" s="140" t="str">
        <f>IF('5. Land Use Characteristics'!B68=0,"No data",'5. Land Use Characteristics'!B68)</f>
        <v>No data</v>
      </c>
      <c r="C12" s="320"/>
    </row>
    <row r="13" spans="1:19" x14ac:dyDescent="0.3">
      <c r="A13" s="138" t="s">
        <v>385</v>
      </c>
      <c r="B13" s="135" t="str">
        <f>IF('5. Land Use Characteristics'!B69=0,"No data",'5. Land Use Characteristics'!B69)</f>
        <v>No data</v>
      </c>
      <c r="C13" s="320"/>
    </row>
    <row r="14" spans="1:19" x14ac:dyDescent="0.3">
      <c r="A14" s="138"/>
      <c r="B14" s="140"/>
      <c r="C14" s="320"/>
    </row>
    <row r="15" spans="1:19" x14ac:dyDescent="0.3">
      <c r="A15" s="138" t="s">
        <v>386</v>
      </c>
      <c r="B15" s="135" t="str">
        <f>IF('4. Property Characteristics'!B64="No","None",IF('4. Property Characteristics'!B65=0,"No data",'4. Property Characteristics'!B65))</f>
        <v>No data</v>
      </c>
      <c r="C15" s="383" t="str">
        <f>IF(COUNTIF('4. Property Characteristics'!G68:G78,"Yes")&gt;0,"One or more buildings will require demolition","")</f>
        <v/>
      </c>
    </row>
    <row r="16" spans="1:19" x14ac:dyDescent="0.3">
      <c r="A16" s="138" t="s">
        <v>387</v>
      </c>
      <c r="B16" s="135" t="str">
        <f>IF(B15="None","N/A",IF('4. Property Characteristics'!C79=0,"No data",TEXT('4. Property Characteristics'!C79,"#,###")&amp;" SF"))</f>
        <v>No data</v>
      </c>
      <c r="C16" s="320"/>
    </row>
    <row r="17" spans="1:3" x14ac:dyDescent="0.3">
      <c r="A17" s="138" t="s">
        <v>583</v>
      </c>
      <c r="B17" s="135" t="str">
        <f>IF(COUNTIF('4. Property Characteristics'!H68:H78,"Yes")&gt;0,"Yes","No")</f>
        <v>No</v>
      </c>
      <c r="C17" s="383" t="str">
        <f>IF(COUNTIF('4. Property Characteristics'!H68:H78,"Yes")&gt;0,"Asbestos will need to be investigated and abated","")</f>
        <v/>
      </c>
    </row>
    <row r="18" spans="1:3" x14ac:dyDescent="0.3">
      <c r="A18" s="138"/>
      <c r="B18" s="140"/>
      <c r="C18" s="320"/>
    </row>
    <row r="19" spans="1:3" x14ac:dyDescent="0.3">
      <c r="A19" s="138" t="s">
        <v>580</v>
      </c>
      <c r="B19" s="135" t="str">
        <f>IF('6. Environmental'!B4=0,"No data",'6. Environmental'!B4)</f>
        <v>No data</v>
      </c>
      <c r="C19" s="383" t="str">
        <f>IF('6. Environmental'!B4="No","A Phase I Environmental site Assessment may be needed","")</f>
        <v/>
      </c>
    </row>
    <row r="20" spans="1:3" x14ac:dyDescent="0.3">
      <c r="A20" s="138" t="s">
        <v>584</v>
      </c>
      <c r="B20" s="135" t="str">
        <f>IF('6. Environmental'!B5=0,"No data",'6. Environmental'!B5)</f>
        <v>No data</v>
      </c>
      <c r="C20" s="383" t="str">
        <f>IF('6. Environmental'!B5="No","An All Appropriate Inquiries may be needed",IF('6. Environmental'!B4="Yes",IF(OR('6. Environmental'!B5="No",'6. Environmental'!B5=0),"All Appropriate Inquiries Not Complete",""),""))</f>
        <v/>
      </c>
    </row>
    <row r="21" spans="1:3" x14ac:dyDescent="0.3">
      <c r="A21" s="138" t="s">
        <v>62</v>
      </c>
      <c r="B21" s="135" t="str">
        <f>IF('6. Environmental'!B8=0,"No data",IF('6. Environmental'!B8="Yes",'6. Environmental'!B8&amp;": "&amp;'6. Environmental'!B9,'6. Environmental'!B8))</f>
        <v>No data</v>
      </c>
      <c r="C21" s="383" t="str">
        <f>IF('6. Environmental'!B8=0,"",IF(OR('6. Environmental'!B8="No",'6. Environmental'!B9&lt;&gt;"Fully characterized (no additional testing recommended)"),"Completing a property assessment can facilitate redevelopment",""))</f>
        <v/>
      </c>
    </row>
    <row r="22" spans="1:3" x14ac:dyDescent="0.3">
      <c r="A22" s="138" t="s">
        <v>388</v>
      </c>
      <c r="B22" s="135" t="str">
        <f>IF('6. Environmental'!B11=0,"No data",'6. Environmental'!B11)</f>
        <v>No data</v>
      </c>
      <c r="C22" s="383" t="str">
        <f>IF('6. Environmental'!B11="Yes","The environmental condition of the property will need to be addressed","")</f>
        <v/>
      </c>
    </row>
    <row r="23" spans="1:3" x14ac:dyDescent="0.3">
      <c r="A23" s="138" t="s">
        <v>582</v>
      </c>
      <c r="B23" s="135" t="str">
        <f>IF('6. Environmental'!B13=0,"No data",IF(AND('6. Environmental'!B11="Yes",'6. Environmental'!B13&lt;&gt;"Remedial Action Complete"),'6. Environmental'!B13,"Remedial Action Not Required"))</f>
        <v>No data</v>
      </c>
      <c r="C23" s="383" t="str">
        <f>IF(AND('6. Environmental'!B11="Yes",'6. Environmental'!B13&lt;&gt;"Remedial Action Complete"),"Remedial Action May be Required","")</f>
        <v/>
      </c>
    </row>
    <row r="24" spans="1:3" x14ac:dyDescent="0.3">
      <c r="A24" s="138" t="s">
        <v>628</v>
      </c>
      <c r="B24" s="135" t="str">
        <f>IF(OR('6. Environmental'!B32="No",'6. Environmental'!B33="Yes",'6. Environmental'!B34="Yes"),"Yes","")</f>
        <v/>
      </c>
      <c r="C24" s="384" t="str">
        <f>IF(B24="Yes","Responsibility for environmental condition will need to be addressed","")</f>
        <v/>
      </c>
    </row>
    <row r="25" spans="1:3" x14ac:dyDescent="0.3">
      <c r="A25" s="138" t="s">
        <v>389</v>
      </c>
      <c r="B25" s="141" t="str">
        <f>IF('12. Pro Forma Data Inputs'!B8=0,"No data",SUM('6. Environmental'!B38:B42))</f>
        <v>No data</v>
      </c>
      <c r="C25" s="383" t="str">
        <f>IF(AND('6. Environmental'!B12="Yes",'6. Environmental'!B15="No"),"Remedial Action May be Required","")</f>
        <v/>
      </c>
    </row>
    <row r="26" spans="1:3" x14ac:dyDescent="0.3">
      <c r="A26" s="138"/>
      <c r="B26" s="140"/>
      <c r="C26" s="320"/>
    </row>
    <row r="27" spans="1:3" x14ac:dyDescent="0.3">
      <c r="A27" s="138" t="s">
        <v>390</v>
      </c>
      <c r="B27" s="135" t="str">
        <f>IF('5. Land Use Characteristics'!B9=0,"No data",'5. Land Use Characteristics'!B9)</f>
        <v>No data</v>
      </c>
      <c r="C27" s="258" t="str">
        <f>IF('5. Land Use Characteristics'!B9="No","May be a constraint for development","")</f>
        <v/>
      </c>
    </row>
    <row r="28" spans="1:3" x14ac:dyDescent="0.3">
      <c r="A28" s="138" t="s">
        <v>391</v>
      </c>
      <c r="B28" s="135" t="str">
        <f>IF('5. Land Use Characteristics'!B17=0,"No data",'5. Land Use Characteristics'!B17)</f>
        <v>No data</v>
      </c>
      <c r="C28" s="258" t="str">
        <f>IF('5. Land Use Characteristics'!B17="No","May be a constraint for development","")</f>
        <v/>
      </c>
    </row>
    <row r="29" spans="1:3" x14ac:dyDescent="0.3">
      <c r="A29" s="138" t="s">
        <v>392</v>
      </c>
      <c r="B29" s="135" t="str">
        <f>IF('5. Land Use Characteristics'!B28=0,"No data",'5. Land Use Characteristics'!B28)</f>
        <v>No data</v>
      </c>
      <c r="C29" s="320"/>
    </row>
    <row r="30" spans="1:3" x14ac:dyDescent="0.3">
      <c r="A30" s="138"/>
      <c r="B30" s="140"/>
      <c r="C30" s="320"/>
    </row>
    <row r="31" spans="1:3" x14ac:dyDescent="0.3">
      <c r="A31" s="138" t="s">
        <v>139</v>
      </c>
      <c r="B31" s="135" t="str">
        <f>IF('5. Land Use Characteristics'!B74=0,"No data",'5. Land Use Characteristics'!B74)</f>
        <v>No data</v>
      </c>
      <c r="C31" s="258" t="str">
        <f>IF('5. Land Use Characteristics'!B74="No","May be a constraint for development","")</f>
        <v/>
      </c>
    </row>
    <row r="32" spans="1:3" x14ac:dyDescent="0.3">
      <c r="A32" s="138" t="s">
        <v>393</v>
      </c>
      <c r="B32" s="135" t="str">
        <f>IF('5. Land Use Characteristics'!B89=0,"No data",'5. Land Use Characteristics'!B89)</f>
        <v>No data</v>
      </c>
      <c r="C32" s="320"/>
    </row>
    <row r="33" spans="1:3" x14ac:dyDescent="0.3">
      <c r="A33" s="138" t="s">
        <v>150</v>
      </c>
      <c r="B33" s="135" t="str">
        <f>IF('5. Land Use Characteristics'!B96=0,"No data",'5. Land Use Characteristics'!B96)</f>
        <v>No data</v>
      </c>
      <c r="C33" s="320"/>
    </row>
    <row r="34" spans="1:3" x14ac:dyDescent="0.3">
      <c r="A34" s="138" t="s">
        <v>152</v>
      </c>
      <c r="B34" s="135" t="str">
        <f>IF('5. Land Use Characteristics'!B98=0,"No data",'5. Land Use Characteristics'!B98)</f>
        <v>No data</v>
      </c>
      <c r="C34" s="320"/>
    </row>
    <row r="35" spans="1:3" x14ac:dyDescent="0.3">
      <c r="A35" s="138" t="s">
        <v>155</v>
      </c>
      <c r="B35" s="135" t="str">
        <f>IF('5. Land Use Characteristics'!B103=0,"No data",'5. Land Use Characteristics'!B103)</f>
        <v>No data</v>
      </c>
      <c r="C35" s="320"/>
    </row>
    <row r="36" spans="1:3" x14ac:dyDescent="0.3">
      <c r="A36" s="138"/>
      <c r="B36" s="140"/>
      <c r="C36" s="320"/>
    </row>
    <row r="37" spans="1:3" x14ac:dyDescent="0.3">
      <c r="A37" s="138" t="s">
        <v>394</v>
      </c>
      <c r="B37" s="135" t="str">
        <f>IF('8. Demographics'!B4=0,"No data",'8. Demographics'!B4)</f>
        <v>No data</v>
      </c>
      <c r="C37" s="320"/>
    </row>
    <row r="38" spans="1:3" x14ac:dyDescent="0.3">
      <c r="A38" s="138" t="s">
        <v>160</v>
      </c>
      <c r="B38" s="135" t="str">
        <f>IF('7. Community'!B4=0,"No data",'7. Community'!B4)</f>
        <v>No data</v>
      </c>
      <c r="C38" s="320"/>
    </row>
    <row r="39" spans="1:3" x14ac:dyDescent="0.3">
      <c r="A39" s="138" t="s">
        <v>174</v>
      </c>
      <c r="B39" s="135" t="str">
        <f>IF('7. Community'!B21=0,"No data",'7. Community'!B21)</f>
        <v>No data</v>
      </c>
      <c r="C39" s="320"/>
    </row>
    <row r="40" spans="1:3" x14ac:dyDescent="0.3">
      <c r="A40" s="138" t="s">
        <v>187</v>
      </c>
      <c r="B40" s="135" t="str">
        <f>IF('7. Community'!B46=0,"No data",'7. Community'!B46)</f>
        <v>No data</v>
      </c>
      <c r="C40" s="320"/>
    </row>
    <row r="41" spans="1:3" x14ac:dyDescent="0.3">
      <c r="A41" s="247" t="s">
        <v>395</v>
      </c>
      <c r="B41" s="246" t="str">
        <f>IF(COUNTIF('8. Demographics'!B88:B96,"Yes")=0,"No data",('8. Demographics'!C88&amp;'8. Demographics'!C89&amp;'8. Demographics'!C90&amp;'8. Demographics'!C91&amp;'8. Demographics'!C92&amp;'8. Demographics'!C93&amp;'8. Demographics'!C94&amp;'8. Demographics'!C95&amp;'8. Demographics'!C96))</f>
        <v>No data</v>
      </c>
      <c r="C41" s="320"/>
    </row>
    <row r="42" spans="1:3" x14ac:dyDescent="0.3">
      <c r="A42" s="247" t="s">
        <v>396</v>
      </c>
      <c r="B42" s="246" t="str">
        <f>IF(COUNTIF('8. Demographics'!B99:B107,"Yes")=0,"No data",('8. Demographics'!C99&amp;'8. Demographics'!C100&amp;'8. Demographics'!C101&amp;'8. Demographics'!C102&amp;'8. Demographics'!C103&amp;'8. Demographics'!C104&amp;'8. Demographics'!C105&amp;'8. Demographics'!C106&amp;'8. Demographics'!C107))</f>
        <v>No data</v>
      </c>
      <c r="C42" s="320"/>
    </row>
    <row r="43" spans="1:3" x14ac:dyDescent="0.3">
      <c r="A43" s="247" t="s">
        <v>397</v>
      </c>
      <c r="B43" s="246" t="str">
        <f>IF(COUNTIF('8. Demographics'!B142:B151,"Yes")=0,"No data",('8. Demographics'!C142&amp;'8. Demographics'!C143&amp;'8. Demographics'!C144&amp;'8. Demographics'!C145&amp;'8. Demographics'!C146&amp;'8. Demographics'!C147&amp;'8. Demographics'!C148&amp;'8. Demographics'!C149&amp;'8. Demographics'!C150&amp;'8. Demographics'!C151))</f>
        <v>No data</v>
      </c>
      <c r="C43" s="320"/>
    </row>
    <row r="44" spans="1:3" x14ac:dyDescent="0.3">
      <c r="A44" s="138"/>
      <c r="B44" s="140"/>
      <c r="C44" s="320"/>
    </row>
    <row r="45" spans="1:3" x14ac:dyDescent="0.3">
      <c r="A45" s="138" t="s">
        <v>398</v>
      </c>
      <c r="B45" s="135" t="str">
        <f>IF('8. Demographics'!B33=0,"No data",'8. Demographics'!B33)</f>
        <v>No data</v>
      </c>
      <c r="C45" s="320"/>
    </row>
    <row r="46" spans="1:3" x14ac:dyDescent="0.3">
      <c r="A46" s="138" t="s">
        <v>399</v>
      </c>
      <c r="B46" s="135" t="str">
        <f>IF('8. Demographics'!B34=0,"No data",'8. Demographics'!B34)</f>
        <v>No data</v>
      </c>
      <c r="C46" s="320"/>
    </row>
    <row r="47" spans="1:3" x14ac:dyDescent="0.3">
      <c r="A47" s="138" t="s">
        <v>400</v>
      </c>
      <c r="B47" s="139" t="str">
        <f>IF('8. Demographics'!B38=0,"No data",'8. Demographics'!B38)</f>
        <v>No data</v>
      </c>
      <c r="C47" s="320"/>
    </row>
    <row r="49" spans="1:9" ht="15.6" x14ac:dyDescent="0.3">
      <c r="A49" s="133" t="s">
        <v>401</v>
      </c>
      <c r="B49" s="142"/>
    </row>
    <row r="51" spans="1:9" ht="16.2" thickBot="1" x14ac:dyDescent="0.35">
      <c r="A51" s="143" t="s">
        <v>402</v>
      </c>
      <c r="B51" s="144"/>
      <c r="C51" s="260" t="s">
        <v>585</v>
      </c>
      <c r="D51" s="251" t="s">
        <v>577</v>
      </c>
      <c r="E51" s="251" t="s">
        <v>61</v>
      </c>
      <c r="F51" s="251" t="s">
        <v>157</v>
      </c>
      <c r="G51" s="251" t="s">
        <v>578</v>
      </c>
      <c r="H51" s="251" t="s">
        <v>579</v>
      </c>
    </row>
    <row r="52" spans="1:9" ht="15.6" x14ac:dyDescent="0.3">
      <c r="A52" s="145" t="str">
        <f>IF('9. Market Assessment'!E9="Fatal Flaw: Unviable Use","",'9. Market Assessment'!A9)</f>
        <v>Residential Market</v>
      </c>
      <c r="B52" s="255">
        <f>IF(OR('4. Property Characteristics'!B52="Yes", '9. Market Assessment'!E9="Yes"),"Use May Not be Viable - See Below",'9. Market Assessment'!E9)</f>
        <v>0</v>
      </c>
      <c r="C52" s="261">
        <f>IF('4. Property Characteristics'!B52="Yes",999, 0)</f>
        <v>0</v>
      </c>
      <c r="D52" s="248">
        <f>'5. Land Use Characteristics'!H$4</f>
        <v>0</v>
      </c>
      <c r="E52" s="248">
        <f>'6. Environmental'!H$3</f>
        <v>0</v>
      </c>
      <c r="F52" s="248">
        <f>'7. Community'!I$3</f>
        <v>0</v>
      </c>
      <c r="G52" s="248">
        <f>'8. Demographics'!H$4</f>
        <v>0</v>
      </c>
      <c r="H52" s="248">
        <f>IF('9. Market Assessment'!E9="Use May Not Be Viable",999,'9. Market Assessment'!C29)</f>
        <v>0</v>
      </c>
    </row>
    <row r="53" spans="1:9" ht="15.6" x14ac:dyDescent="0.3">
      <c r="A53" s="145" t="str">
        <f>'9. Market Assessment'!A31</f>
        <v>Commercial (Professional/Office) Market</v>
      </c>
      <c r="B53" s="256">
        <f>IF(OR('4. Property Characteristics'!B53="Yes", '9. Market Assessment'!E31="Yes"), "Use May Not be Viable - See Below",'9. Market Assessment'!E31)</f>
        <v>0</v>
      </c>
      <c r="C53" s="262">
        <f>IF('4. Property Characteristics'!B53="Yes",999, 0)</f>
        <v>0</v>
      </c>
      <c r="D53" s="249">
        <f>'5. Land Use Characteristics'!I$4</f>
        <v>0</v>
      </c>
      <c r="E53" s="249">
        <f>'6. Environmental'!I$3</f>
        <v>0</v>
      </c>
      <c r="F53" s="249">
        <f>'7. Community'!J$3</f>
        <v>0</v>
      </c>
      <c r="G53" s="249">
        <f>'8. Demographics'!I$4</f>
        <v>0</v>
      </c>
      <c r="H53" s="249">
        <f>IF('9. Market Assessment'!E31="Use May Not Be Viable",999,'9. Market Assessment'!C41)</f>
        <v>0</v>
      </c>
      <c r="I53" s="249"/>
    </row>
    <row r="54" spans="1:9" ht="15.6" x14ac:dyDescent="0.3">
      <c r="A54" s="145" t="str">
        <f>'9. Market Assessment'!A43</f>
        <v>Retail Market</v>
      </c>
      <c r="B54" s="256">
        <f>IF(OR('4. Property Characteristics'!B54="Yes", '9. Market Assessment'!E43="Yes"), "Use May Not be Viable - See Below",'9. Market Assessment'!E43)</f>
        <v>0</v>
      </c>
      <c r="C54" s="262">
        <f>IF('4. Property Characteristics'!B54="Yes",999, 0)</f>
        <v>0</v>
      </c>
      <c r="D54" s="249">
        <f>'5. Land Use Characteristics'!J$4</f>
        <v>0</v>
      </c>
      <c r="E54" s="249">
        <f>'6. Environmental'!J$3</f>
        <v>0</v>
      </c>
      <c r="F54" s="249">
        <f>'7. Community'!K$3</f>
        <v>0</v>
      </c>
      <c r="G54" s="249">
        <f>'8. Demographics'!J$4</f>
        <v>0</v>
      </c>
      <c r="H54" s="249">
        <f>IF('9. Market Assessment'!E43="Use May Not Be Viable",999,'9. Market Assessment'!C61)</f>
        <v>0</v>
      </c>
      <c r="I54" s="249"/>
    </row>
    <row r="55" spans="1:9" ht="15.6" x14ac:dyDescent="0.3">
      <c r="A55" s="145" t="str">
        <f>'9. Market Assessment'!A63</f>
        <v>Industrial Market (excluding warehouse)</v>
      </c>
      <c r="B55" s="256">
        <f>IF(OR('4. Property Characteristics'!B55="Yes", '9. Market Assessment'!E63="Yes"), "Use May Not be Viable - See Below",'9. Market Assessment'!E63)</f>
        <v>0</v>
      </c>
      <c r="C55" s="262">
        <f>IF('4. Property Characteristics'!B55="Yes",999, 0)</f>
        <v>0</v>
      </c>
      <c r="D55" s="249">
        <f>'5. Land Use Characteristics'!K$4</f>
        <v>0</v>
      </c>
      <c r="E55" s="249">
        <f>'6. Environmental'!K$3</f>
        <v>0</v>
      </c>
      <c r="F55" s="249">
        <f>'7. Community'!L3</f>
        <v>0</v>
      </c>
      <c r="G55" s="249">
        <f>'8. Demographics'!K$4</f>
        <v>0</v>
      </c>
      <c r="H55" s="249">
        <f>IF('9. Market Assessment'!E63="Use May Not Be Viable",999,'9. Market Assessment'!C73)</f>
        <v>0</v>
      </c>
      <c r="I55" s="249"/>
    </row>
    <row r="56" spans="1:9" ht="15.6" x14ac:dyDescent="0.3">
      <c r="A56" s="145" t="str">
        <f>'9. Market Assessment'!A75</f>
        <v>Warehouse Distribution Market</v>
      </c>
      <c r="B56" s="256">
        <f>IF(OR('4. Property Characteristics'!B56="Yes", '9. Market Assessment'!E75="Yes"), "Use May Not be Viable - See Below",'9. Market Assessment'!E75)</f>
        <v>0</v>
      </c>
      <c r="C56" s="262">
        <f>IF('4. Property Characteristics'!B56="Yes",999, 0)</f>
        <v>0</v>
      </c>
      <c r="D56" s="249">
        <f>'5. Land Use Characteristics'!L$4</f>
        <v>0</v>
      </c>
      <c r="E56" s="249">
        <f>'6. Environmental'!L$3</f>
        <v>0</v>
      </c>
      <c r="F56" s="249">
        <f>'7. Community'!M$3</f>
        <v>0</v>
      </c>
      <c r="G56" s="249">
        <f>'8. Demographics'!L$4</f>
        <v>0</v>
      </c>
      <c r="H56" s="249">
        <f>IF('9. Market Assessment'!E75="Use May Not Be Viable",999,'9. Market Assessment'!C85)</f>
        <v>0</v>
      </c>
      <c r="I56" s="249"/>
    </row>
    <row r="57" spans="1:9" ht="15.6" x14ac:dyDescent="0.3">
      <c r="A57" s="145" t="str">
        <f>'9. Market Assessment'!A87</f>
        <v>Hotel/Hospitality Market</v>
      </c>
      <c r="B57" s="256">
        <f>IF(OR('4. Property Characteristics'!B57="Yes", '9. Market Assessment'!E87="Yes"), "Use May Not be Viable - See Below",'9. Market Assessment'!E87)</f>
        <v>0</v>
      </c>
      <c r="C57" s="262">
        <f>IF('4. Property Characteristics'!B57="Yes",999, 0)</f>
        <v>0</v>
      </c>
      <c r="D57" s="249">
        <f>'5. Land Use Characteristics'!M$4</f>
        <v>0</v>
      </c>
      <c r="E57" s="249">
        <f>'6. Environmental'!M$3</f>
        <v>0</v>
      </c>
      <c r="F57" s="249">
        <f>'7. Community'!N$3</f>
        <v>0</v>
      </c>
      <c r="G57" s="249">
        <f>'8. Demographics'!M$4</f>
        <v>0</v>
      </c>
      <c r="H57" s="249">
        <f>IF('9. Market Assessment'!E87="Use May Not Be Viable",999,'9. Market Assessment'!C93)</f>
        <v>0</v>
      </c>
      <c r="I57" s="249"/>
    </row>
    <row r="58" spans="1:9" ht="15.6" x14ac:dyDescent="0.3">
      <c r="A58" s="145" t="str">
        <f>'9. Market Assessment'!A95</f>
        <v>Mixed Use Market</v>
      </c>
      <c r="B58" s="256" t="str">
        <f>IF(OR('4. Property Characteristics'!B58="Yes", '9. Market Assessment'!E95="Yes"), "Use May Not be Viable - See Below",'9. Market Assessment'!E95&amp;" - See List of Uses That Might Not Be Viable Below")</f>
        <v>0 - See List of Uses That Might Not Be Viable Below</v>
      </c>
      <c r="C58" s="262">
        <f>IF('4. Property Characteristics'!B58="Yes",999, 0)</f>
        <v>0</v>
      </c>
      <c r="D58" s="249">
        <f>'5. Land Use Characteristics'!N$4</f>
        <v>0</v>
      </c>
      <c r="E58" s="249">
        <f>'6. Environmental'!N$3</f>
        <v>0</v>
      </c>
      <c r="F58" s="249">
        <f>'7. Community'!O$3</f>
        <v>0</v>
      </c>
      <c r="G58" s="249">
        <f>'8. Demographics'!N$4</f>
        <v>0</v>
      </c>
      <c r="H58" s="249">
        <f>IF('9. Market Assessment'!E95="Use May Not Be Viable",999,'9. Market Assessment'!C102)</f>
        <v>0</v>
      </c>
      <c r="I58" s="249"/>
    </row>
    <row r="59" spans="1:9" ht="15.6" x14ac:dyDescent="0.3">
      <c r="A59" s="145" t="str">
        <f>'9. Market Assessment'!A104</f>
        <v>Energy</v>
      </c>
      <c r="B59" s="256">
        <f>IF(OR('4. Property Characteristics'!B59="Yes", '9. Market Assessment'!E104="Yes"), "Use May Not be Viable - See Below",'9. Market Assessment'!E104)</f>
        <v>0</v>
      </c>
      <c r="C59" s="262">
        <f>IF('4. Property Characteristics'!B59="Yes",999, 0)</f>
        <v>0</v>
      </c>
      <c r="D59" s="249">
        <f>'5. Land Use Characteristics'!O$4</f>
        <v>0</v>
      </c>
      <c r="E59" s="249">
        <f>'6. Environmental'!O$3</f>
        <v>0</v>
      </c>
      <c r="F59" s="249">
        <f>'7. Community'!P$3</f>
        <v>0</v>
      </c>
      <c r="G59" s="249">
        <f>'8. Demographics'!O$4</f>
        <v>0</v>
      </c>
      <c r="H59" s="249">
        <f>IF('9. Market Assessment'!E104="Use May Not Be Viable",999,'9. Market Assessment'!C112)</f>
        <v>0</v>
      </c>
      <c r="I59" s="249"/>
    </row>
    <row r="60" spans="1:9" ht="15.6" x14ac:dyDescent="0.3">
      <c r="A60" s="145" t="str">
        <f>'9. Market Assessment'!A114</f>
        <v>Greenspace</v>
      </c>
      <c r="B60" s="256">
        <f>IF(OR('4. Property Characteristics'!B60="Yes", '9. Market Assessment'!E114="Yes"), "Use May Not be Viable - See Below",'9. Market Assessment'!E114)</f>
        <v>0</v>
      </c>
      <c r="C60" s="262">
        <f>IF('4. Property Characteristics'!B60="Yes",999, 0)</f>
        <v>0</v>
      </c>
      <c r="D60" s="249">
        <f>'5. Land Use Characteristics'!P$4</f>
        <v>0</v>
      </c>
      <c r="E60" s="249">
        <f>'6. Environmental'!P$3</f>
        <v>0</v>
      </c>
      <c r="F60" s="249">
        <f>'7. Community'!Q$3</f>
        <v>0</v>
      </c>
      <c r="G60" s="249">
        <f>'8. Demographics'!P$4</f>
        <v>0</v>
      </c>
      <c r="H60" s="249">
        <f>IF('9. Market Assessment'!E114="Use May Not Be Viable",999,'9. Market Assessment'!C121)</f>
        <v>0</v>
      </c>
      <c r="I60" s="249"/>
    </row>
    <row r="61" spans="1:9" ht="16.2" thickBot="1" x14ac:dyDescent="0.35">
      <c r="A61" s="145" t="str">
        <f>'9. Market Assessment'!A123</f>
        <v>Government</v>
      </c>
      <c r="B61" s="257">
        <f>IF(OR('4. Property Characteristics'!B61="Yes", '9. Market Assessment'!E123="Yes"), "Use May Not be Viable - See Below",'9. Market Assessment'!E123)</f>
        <v>0</v>
      </c>
      <c r="C61" s="263">
        <f>IF('4. Property Characteristics'!B61="Yes",999, 0)</f>
        <v>0</v>
      </c>
      <c r="D61" s="250">
        <f>'5. Land Use Characteristics'!Q$4</f>
        <v>0</v>
      </c>
      <c r="E61" s="250">
        <f>'6. Environmental'!Q$3</f>
        <v>0</v>
      </c>
      <c r="F61" s="250">
        <f>'7. Community'!R$3</f>
        <v>0</v>
      </c>
      <c r="G61" s="250">
        <f>'8. Demographics'!Q$4</f>
        <v>0</v>
      </c>
      <c r="H61" s="250">
        <f>IF('9. Market Assessment'!E123="Use May Not Be Viable",999,'9. Market Assessment'!C129)</f>
        <v>0</v>
      </c>
      <c r="I61" s="250"/>
    </row>
    <row r="62" spans="1:9" ht="101.25" customHeight="1" thickBot="1" x14ac:dyDescent="0.35">
      <c r="A62" s="349" t="s">
        <v>403</v>
      </c>
      <c r="B62" s="349"/>
      <c r="C62" s="264"/>
      <c r="D62" s="245"/>
    </row>
    <row r="63" spans="1:9" x14ac:dyDescent="0.3">
      <c r="C63" s="265"/>
      <c r="D63" s="245"/>
    </row>
    <row r="64" spans="1:9" x14ac:dyDescent="0.3">
      <c r="C64" s="265"/>
      <c r="D64" s="245"/>
    </row>
    <row r="65" spans="1:8" ht="16.2" thickBot="1" x14ac:dyDescent="0.35">
      <c r="A65" s="143" t="s">
        <v>586</v>
      </c>
      <c r="B65" s="144"/>
      <c r="C65" s="266"/>
      <c r="D65" s="245"/>
      <c r="E65" s="230"/>
      <c r="F65" s="230"/>
    </row>
    <row r="66" spans="1:8" ht="24" customHeight="1" x14ac:dyDescent="0.3">
      <c r="A66" s="385" t="str">
        <f>IF(AND('9. Market Assessment'!E9="Use May Not be Viable",C66="",E66="",D66="",G66=""),'9. Market Assessment'!A9&amp;": Tool designated fatal flaw.  ",IF(OR('9. Market Assessment'!E9="Use May Not be Viable",'4. Property Characteristics'!B52="yes"),'9. Market Assessment'!A9&amp;": "&amp;C66&amp;D66&amp;E66&amp;G66,""))</f>
        <v/>
      </c>
      <c r="B66" s="350"/>
      <c r="C66" s="253" t="str">
        <f>IF(AND('4. Property Characteristics'!B52="yes",'4. Property Characteristics'!D52&lt;&gt;""),'4. Property Characteristics'!D52&amp;".  ",IF('4. Property Characteristics'!B52="yes","User-identified not viable, no detailed rationale provided.  ",""))</f>
        <v/>
      </c>
      <c r="D66" s="214" t="str">
        <f>IF(AND('5. Land Use Characteristics'!B55="yes",'5. Land Use Characteristics'!D55&lt;&gt;""),'5. Land Use Characteristics'!D55&amp;".  ",IF('5. Land Use Characteristics'!B55="yes","User identified land use policy not viable, no detailed rationale provided.  ",""))</f>
        <v/>
      </c>
      <c r="E66" s="252" t="str">
        <f>IF('6. Environmental'!B17="Yes","Land use restricted by environmental contamination.  ","")</f>
        <v/>
      </c>
      <c r="F66" s="252"/>
      <c r="G66" s="214" t="str">
        <f>IF(AND('8. Demographics'!B154="yes",'8. Demographics'!D154&lt;&gt;""),'8. Demographics'!D154&amp;".  ",IF('8. Demographics'!B154="yes","User identified local economy not viable, no detail provided.  ",""))</f>
        <v/>
      </c>
      <c r="H66" s="214" t="str">
        <f>IF('9. Market Assessment'!E9="Use May Not be Viable",'9. Market Assessment'!E9,"")</f>
        <v/>
      </c>
    </row>
    <row r="67" spans="1:8" ht="24" customHeight="1" x14ac:dyDescent="0.3">
      <c r="A67" s="253" t="str">
        <f>IF(AND('9. Market Assessment'!E31="Use May Not be Viable",C67="",E67="",D67="",G67=""),'9. Market Assessment'!A31&amp;": Tool designated fatal flaw.  ",IF(OR('9. Market Assessment'!E31="Use May Not be Viable",'4. Property Characteristics'!B53="yes"),'9. Market Assessment'!A31&amp;": "&amp;C67&amp;D67&amp;E67&amp;G67,""))</f>
        <v/>
      </c>
      <c r="B67" s="351"/>
      <c r="C67" s="253" t="str">
        <f>IF(AND('4. Property Characteristics'!B53="yes",'4. Property Characteristics'!D53&lt;&gt;""),'4. Property Characteristics'!D53&amp;".  ",IF('4. Property Characteristics'!B53="yes","User-identified not viable, no detailed rationale provided.  ",""))</f>
        <v/>
      </c>
      <c r="D67" s="214" t="str">
        <f>IF(AND('5. Land Use Characteristics'!B56="yes",'5. Land Use Characteristics'!D56&lt;&gt;""),'5. Land Use Characteristics'!D56&amp;".  ",IF('5. Land Use Characteristics'!B56="yes","User identified land use policy not viable, no detailed rationale provided.  ",""))</f>
        <v/>
      </c>
      <c r="E67" s="252" t="str">
        <f>IF('6. Environmental'!B18="Yes","Land use restricted by environmental contamination.  ","")</f>
        <v/>
      </c>
      <c r="F67" s="252"/>
      <c r="G67" s="214" t="str">
        <f>IF(AND('8. Demographics'!B155="yes",'8. Demographics'!D155&lt;&gt;""),'8. Demographics'!D155&amp;".  ",IF('8. Demographics'!B155="yes","User identified local economy not viable, no detail provided.  ",""))</f>
        <v/>
      </c>
      <c r="H67" s="214" t="str">
        <f>IF('9. Market Assessment'!E31="Use May Not be Viable",'9. Market Assessment'!E31,"")</f>
        <v/>
      </c>
    </row>
    <row r="68" spans="1:8" ht="24" customHeight="1" x14ac:dyDescent="0.3">
      <c r="A68" s="253" t="str">
        <f>IF(AND('9. Market Assessment'!E43="Use May Not be Viable",C68="",E68="",D68="",G68=""),'9. Market Assessment'!A43&amp;": Tool designated fatal flaw.  ",IF(OR('9. Market Assessment'!E43="Use May Not be Viable",'4. Property Characteristics'!B54="yes"),'9. Market Assessment'!A43&amp;": "&amp;C68&amp;D68&amp;E68&amp;G68,""))</f>
        <v/>
      </c>
      <c r="B68" s="351"/>
      <c r="C68" s="253" t="str">
        <f>IF(AND('4. Property Characteristics'!B54="yes",'4. Property Characteristics'!D54&lt;&gt;""),'4. Property Characteristics'!D54&amp;".  ",IF('4. Property Characteristics'!B54="yes","User-identified not viable, no detailed rationale provided.  ",""))</f>
        <v/>
      </c>
      <c r="D68" s="214" t="str">
        <f>IF(AND('5. Land Use Characteristics'!B57="yes",'5. Land Use Characteristics'!D57&lt;&gt;""),'5. Land Use Characteristics'!D57&amp;".  ",IF('5. Land Use Characteristics'!B57="yes","User identified land use policy not viable, no detailed rationale provided.  ",""))</f>
        <v/>
      </c>
      <c r="E68" s="214" t="str">
        <f>IF('6. Environmental'!B19="Yes","Land use restricted by environmental contamination.  ","")</f>
        <v/>
      </c>
      <c r="F68" s="214"/>
      <c r="G68" s="214" t="str">
        <f>IF(AND('8. Demographics'!B156="yes",'8. Demographics'!D156&lt;&gt;""),'8. Demographics'!D156&amp;".  ",IF('8. Demographics'!B156="yes","User identified local economy not viable, no detail provided.  ",""))</f>
        <v/>
      </c>
      <c r="H68" s="214" t="str">
        <f>IF('9. Market Assessment'!E43="Use May Not be Viable",'9. Market Assessment'!E43,"")</f>
        <v/>
      </c>
    </row>
    <row r="69" spans="1:8" ht="24" customHeight="1" x14ac:dyDescent="0.3">
      <c r="A69" s="253" t="str">
        <f>IF(AND('9. Market Assessment'!E63="Use May Not be Viable",C69="",E69="",D69="",G69=""),'9. Market Assessment'!A63&amp;": Tool designated fatal flaw.  ",IF(OR('9. Market Assessment'!E63="Use May Not be Viable",'4. Property Characteristics'!B55="yes"),'9. Market Assessment'!A63&amp;": "&amp;C69&amp;D69&amp;E69&amp;G69,""))</f>
        <v/>
      </c>
      <c r="B69" s="351"/>
      <c r="C69" s="253" t="str">
        <f>IF(AND('4. Property Characteristics'!B55="yes",'4. Property Characteristics'!D55&lt;&gt;""),'4. Property Characteristics'!D55&amp;".  ",IF('4. Property Characteristics'!B55="yes","User-identified not viable, no detailed rationale provided.  ",""))</f>
        <v/>
      </c>
      <c r="D69" s="214" t="str">
        <f>IF(AND('5. Land Use Characteristics'!B58="yes",'5. Land Use Characteristics'!D58&lt;&gt;""),'5. Land Use Characteristics'!D58&amp;".  ",IF('5. Land Use Characteristics'!B58="yes","User identified land use policy not viable, no detailed rationale provided.  ",""))</f>
        <v/>
      </c>
      <c r="E69" s="214" t="str">
        <f>IF('6. Environmental'!B20="Yes","Land use restricted by environmental contamination.  ","")</f>
        <v/>
      </c>
      <c r="F69" s="214"/>
      <c r="G69" s="214" t="str">
        <f>IF(AND('8. Demographics'!B157="yes",'8. Demographics'!D157&lt;&gt;""),'8. Demographics'!D157&amp;".  ",IF('8. Demographics'!B157="yes","User identified local economy not viable, no detail provided.  ",""))</f>
        <v/>
      </c>
      <c r="H69" s="214" t="str">
        <f>IF('9. Market Assessment'!E63="Use May Not be Viable",'9. Market Assessment'!E63,"")</f>
        <v/>
      </c>
    </row>
    <row r="70" spans="1:8" ht="24" customHeight="1" x14ac:dyDescent="0.3">
      <c r="A70" s="254" t="str">
        <f>IF(AND('9. Market Assessment'!E75="Use May Not be Viable",C70="",D70="",E70="",G70=""),'9. Market Assessment'!A75&amp;": Tool designated fatal flaw.  ",IF(OR('9. Market Assessment'!E75="Use May Not be Viable",'4. Property Characteristics'!B56="yes"),'9. Market Assessment'!A75&amp;": "&amp;C70&amp;D70&amp;E70&amp;G70,""))</f>
        <v/>
      </c>
      <c r="B70" s="348"/>
      <c r="C70" s="254" t="str">
        <f>IF(AND('4. Property Characteristics'!$B$49&gt;0,'4. Property Characteristics'!$B$49&lt;1),"Warehouse use restricted because property size is less than one acre.  ,", IF(AND('4. Property Characteristics'!B56="yes",'4. Property Characteristics'!D56&lt;&gt;""),'4. Property Characteristics'!D56&amp;".  ",IF('4. Property Characteristics'!B56="yes","User-identified not viable, no detailed rationale provided.  ","")))</f>
        <v/>
      </c>
      <c r="D70" s="214" t="str">
        <f>IF(AND('5. Land Use Characteristics'!B59="yes",'5. Land Use Characteristics'!D59&lt;&gt;""),'5. Land Use Characteristics'!D59&amp;".  ",IF('5. Land Use Characteristics'!B59="yes","User identified land use policy not viable, no detailed rationale provided.  ",""))</f>
        <v/>
      </c>
      <c r="E70" s="214" t="str">
        <f>IF('6. Environmental'!B21="Yes","Land use restricted by environmental contamination.  ","")</f>
        <v/>
      </c>
      <c r="F70" s="214"/>
      <c r="G70" s="214" t="str">
        <f>IF(AND('8. Demographics'!B158="yes",'8. Demographics'!D158&lt;&gt;""),'8. Demographics'!D158&amp;".  ",IF('8. Demographics'!B158="yes","User identified local economy not viable, no detail provided.  ",""))</f>
        <v/>
      </c>
      <c r="H70" s="214" t="str">
        <f>IF('9. Market Assessment'!E75="Use May Not be Viable",'9. Market Assessment'!E75,"")</f>
        <v/>
      </c>
    </row>
    <row r="71" spans="1:8" ht="24" customHeight="1" x14ac:dyDescent="0.3">
      <c r="A71" s="253" t="str">
        <f>IF(AND('9. Market Assessment'!E87="Use May Not be Viable",C71="",E71="",D71="",G71=""),'9. Market Assessment'!A87&amp;": Tool designated fatal flaw.  ",IF(OR('9. Market Assessment'!E87="Use May Not be Viable",'4. Property Characteristics'!B57="yes"),'9. Market Assessment'!A87&amp;": "&amp;C71&amp;D71&amp;E71&amp;G71,""))</f>
        <v/>
      </c>
      <c r="B71" s="351"/>
      <c r="C71" s="253" t="str">
        <f>IF(AND('4. Property Characteristics'!B57="yes",'4. Property Characteristics'!D57&lt;&gt;""),'4. Property Characteristics'!D57&amp;".  ",IF('4. Property Characteristics'!B57="yes","User-identified not viable, no detailed rationale provided.  ",""))</f>
        <v/>
      </c>
      <c r="D71" s="214" t="str">
        <f>IF(AND('5. Land Use Characteristics'!B60="yes",'5. Land Use Characteristics'!D60&lt;&gt;""),'5. Land Use Characteristics'!D60&amp;".  ",IF('5. Land Use Characteristics'!B60="yes","User identified land use policy not viable, no detailed rationale provided.  ",""))</f>
        <v/>
      </c>
      <c r="E71" s="214" t="str">
        <f>IF('6. Environmental'!B22="Yes","Land use restricted by environmental contamination.  ","")</f>
        <v/>
      </c>
      <c r="F71" s="214"/>
      <c r="G71" s="214" t="str">
        <f>IF(AND('8. Demographics'!B159="yes",'8. Demographics'!D159&lt;&gt;""),'8. Demographics'!D159&amp;".  ",IF('8. Demographics'!B159="yes","User identified local economy not viable, no detail provided.  ",""))</f>
        <v/>
      </c>
      <c r="H71" s="214" t="str">
        <f>IF('9. Market Assessment'!E87="Use May Not be Viable",'9. Market Assessment'!E87,"")</f>
        <v/>
      </c>
    </row>
    <row r="72" spans="1:8" ht="24" customHeight="1" x14ac:dyDescent="0.3">
      <c r="A72" s="253" t="str">
        <f>IF(AND('9. Market Assessment'!E95="Use May Not be Viable",C72="",E72="",D72="",G72=""),'9. Market Assessment'!A95&amp;": Tool designated fatal flaw.  ",IF(OR('9. Market Assessment'!E95="Use May Not be Viable",'4. Property Characteristics'!B58="yes"),'9. Market Assessment'!A95&amp;": "&amp;C72&amp;D72&amp;E72&amp;G72,""))</f>
        <v/>
      </c>
      <c r="B72" s="351"/>
      <c r="C72" s="253" t="str">
        <f>IF(AND('4. Property Characteristics'!B58="yes",'4. Property Characteristics'!D58&lt;&gt;""),'4. Property Characteristics'!D58&amp;".  ",IF('4. Property Characteristics'!B58="yes","User-identified not viable, no detailed rationale provided.  ",""))</f>
        <v/>
      </c>
      <c r="D72" s="214" t="str">
        <f>IF(AND('5. Land Use Characteristics'!B61="yes",'5. Land Use Characteristics'!D61&lt;&gt;""),'5. Land Use Characteristics'!D61&amp;".  ",IF('5. Land Use Characteristics'!B61="yes","User identified land use policy not viable, no detailed rationale provided.  ",""))</f>
        <v/>
      </c>
      <c r="E72" s="214" t="str">
        <f>IF('6. Environmental'!B23="Yes","Land use restricted by environmental contamination.  ","")</f>
        <v/>
      </c>
      <c r="F72" s="214"/>
      <c r="G72" s="214" t="str">
        <f>IF(AND('8. Demographics'!B160="yes",'8. Demographics'!D160&lt;&gt;""),'8. Demographics'!D160&amp;".  ",IF('8. Demographics'!B160="yes","User identified local economy not viable, no detail provided.  ",""))</f>
        <v/>
      </c>
      <c r="H72" s="214" t="str">
        <f>IF('9. Market Assessment'!E95="Use May Not be Viable",'9. Market Assessment'!E95,"")</f>
        <v/>
      </c>
    </row>
    <row r="73" spans="1:8" ht="24" customHeight="1" x14ac:dyDescent="0.3">
      <c r="A73" s="253" t="str">
        <f>IF(AND('9. Market Assessment'!E104="Use May Not be Viable",C73="",E73="",D73="",G73=""),'9. Market Assessment'!A104&amp;": Tool designated fatal flaw.  ",IF('9. Market Assessment'!E104="Use May Not be Viable",'9. Market Assessment'!A104&amp;": "&amp;C73&amp;D73&amp;E73&amp;G73,""))</f>
        <v/>
      </c>
      <c r="B73" s="351"/>
      <c r="C73" s="253" t="str">
        <f>IF(AND('4. Property Characteristics'!B59="yes",'4. Property Characteristics'!D59&lt;&gt;""),'4. Property Characteristics'!D59&amp;".  ",IF('4. Property Characteristics'!B59="yes","User-identified not viable, no detailed rationale provided.  ",""))</f>
        <v/>
      </c>
      <c r="D73" s="214" t="str">
        <f>IF(AND('5. Land Use Characteristics'!B62="yes",'5. Land Use Characteristics'!D62&lt;&gt;""),'5. Land Use Characteristics'!D62&amp;".  ",IF('5. Land Use Characteristics'!B62="yes","User identified land use policy not viable, no detailed rationale provided.  ",""))</f>
        <v/>
      </c>
      <c r="E73" s="214" t="str">
        <f>IF('6. Environmental'!B24="Yes","Land use restricted by environmental contamination.  ","")</f>
        <v/>
      </c>
      <c r="F73" s="214"/>
      <c r="G73" s="214" t="str">
        <f>IF(AND('8. Demographics'!B161="yes",'8. Demographics'!D161&lt;&gt;""),'8. Demographics'!D161&amp;".  ",IF('8. Demographics'!B161="yes","User identified local economy not viable, no detail provided.  ",""))</f>
        <v/>
      </c>
      <c r="H73" s="214" t="str">
        <f>IF('9. Market Assessment'!E104="Use May Not be Viable",'9. Market Assessment'!E104,"")</f>
        <v/>
      </c>
    </row>
    <row r="74" spans="1:8" ht="24" customHeight="1" x14ac:dyDescent="0.3">
      <c r="A74" s="253" t="str">
        <f>IF(AND('9. Market Assessment'!E114="Use May Not be Viable",C74="",E74="",D74="",G74=""),'9. Market Assessment'!A114&amp;": Tool designated fatal flaw.  ",IF('9. Market Assessment'!E114="Use May Not be Viable",'9. Market Assessment'!A114&amp;": "&amp;C74&amp;E74&amp;D74&amp;G74,""))</f>
        <v/>
      </c>
      <c r="B74" s="351"/>
      <c r="C74" s="253" t="str">
        <f>IF(AND('4. Property Characteristics'!B60="yes",'4. Property Characteristics'!D60&lt;&gt;""),'4. Property Characteristics'!D60&amp;".  ",IF('4. Property Characteristics'!B60="yes","User-identified not viable, no detailed rationale provided.  ",""))</f>
        <v/>
      </c>
      <c r="D74" s="214" t="str">
        <f>IF(AND('5. Land Use Characteristics'!B63="yes",'5. Land Use Characteristics'!D63&lt;&gt;""),'5. Land Use Characteristics'!D63&amp;".  ",IF('5. Land Use Characteristics'!B63="yes","User identified land use policy not viable, no detailed rationale provided.  ",""))</f>
        <v/>
      </c>
      <c r="E74" s="214" t="str">
        <f>IF('6. Environmental'!B25="Yes","Land use restricted by environmental contamination.  ","")</f>
        <v/>
      </c>
      <c r="F74" s="214"/>
      <c r="G74" s="214" t="str">
        <f>IF(AND('8. Demographics'!B162="yes",'8. Demographics'!D162&lt;&gt;""),'8. Demographics'!D162&amp;".  ",IF('8. Demographics'!B162="yes","User identified local economy not viable, no detail provided.  ",""))</f>
        <v/>
      </c>
      <c r="H74" s="214" t="str">
        <f>IF('9. Market Assessment'!E114="Use May Not be Viable",'9. Market Assessment'!E114,"")</f>
        <v/>
      </c>
    </row>
    <row r="75" spans="1:8" ht="24" customHeight="1" x14ac:dyDescent="0.3">
      <c r="A75" s="253" t="str">
        <f>IF(AND('9. Market Assessment'!E123="Use May Not be Viable",C75="",E75="",D75="",G75=""),'9. Market Assessment'!A123&amp;": Tool designated fatal flaw.  ",IF('9. Market Assessment'!E123="Use May Not be Viable",'9. Market Assessment'!A123&amp;": "&amp;C75&amp;E75&amp;D75&amp;G75,""))</f>
        <v/>
      </c>
      <c r="B75" s="351"/>
      <c r="C75" s="253" t="str">
        <f>IF(AND('4. Property Characteristics'!B61="yes",'4. Property Characteristics'!D61&lt;&gt;""),'4. Property Characteristics'!D61&amp;".  ",IF('4. Property Characteristics'!B61="yes","User-identified not viable, no detailed rationale provided.  ",""))</f>
        <v/>
      </c>
      <c r="D75" s="214" t="str">
        <f>IF(AND('5. Land Use Characteristics'!B64="yes",'5. Land Use Characteristics'!D64&lt;&gt;""),'5. Land Use Characteristics'!D64&amp;".  ",IF('5. Land Use Characteristics'!B64="yes","User identified land use policy not viable, no detailed rationale provided.  ",""))</f>
        <v/>
      </c>
      <c r="E75" s="214" t="str">
        <f>IF('6. Environmental'!B26="Yes","Land use restricted by environmental contamination.  ","")</f>
        <v/>
      </c>
      <c r="F75" s="214"/>
      <c r="G75" s="214" t="str">
        <f>IF(AND('8. Demographics'!B163="yes",'8. Demographics'!D163&lt;&gt;""),'8. Demographics'!D163&amp;".  ",IF('8. Demographics'!B163="yes","User identified local economy not viable, no detail provided.  ",""))</f>
        <v/>
      </c>
      <c r="H75" s="214" t="str">
        <f>IF('9. Market Assessment'!E123="Use May Not be Viable",'9. Market Assessment'!E123,"")</f>
        <v/>
      </c>
    </row>
    <row r="76" spans="1:8" x14ac:dyDescent="0.3">
      <c r="C76" s="265"/>
    </row>
    <row r="77" spans="1:8" x14ac:dyDescent="0.3">
      <c r="C77" s="265"/>
    </row>
    <row r="78" spans="1:8" x14ac:dyDescent="0.3">
      <c r="C78" s="265"/>
      <c r="D78" s="99"/>
      <c r="E78" s="99"/>
      <c r="F78" s="99"/>
    </row>
    <row r="79" spans="1:8" x14ac:dyDescent="0.3">
      <c r="C79" s="265"/>
      <c r="D79" s="99"/>
      <c r="E79" s="99"/>
      <c r="F79" s="99"/>
    </row>
    <row r="80" spans="1:8" x14ac:dyDescent="0.3">
      <c r="C80" s="265"/>
    </row>
  </sheetData>
  <sheetProtection sheet="1" selectLockedCells="1"/>
  <dataConsolidate/>
  <conditionalFormatting sqref="A53:A61">
    <cfRule type="expression" dxfId="78" priority="38" stopIfTrue="1">
      <formula>B53&lt;&gt;""</formula>
    </cfRule>
  </conditionalFormatting>
  <conditionalFormatting sqref="A52">
    <cfRule type="expression" dxfId="77" priority="34" stopIfTrue="1">
      <formula>B52&lt;&gt;""</formula>
    </cfRule>
  </conditionalFormatting>
  <conditionalFormatting sqref="B21">
    <cfRule type="cellIs" dxfId="76" priority="11" stopIfTrue="1" operator="notEqual">
      <formula>"Yes: Fully characterized (no additional testing recommended)"</formula>
    </cfRule>
    <cfRule type="expression" dxfId="75" priority="28" stopIfTrue="1">
      <formula>LEFT($B$21,2)="No"</formula>
    </cfRule>
  </conditionalFormatting>
  <conditionalFormatting sqref="C20">
    <cfRule type="cellIs" dxfId="74" priority="24" stopIfTrue="1" operator="equal">
      <formula>"No data"</formula>
    </cfRule>
  </conditionalFormatting>
  <conditionalFormatting sqref="C20">
    <cfRule type="expression" dxfId="73" priority="23">
      <formula>LEFT(C20,2)="No"</formula>
    </cfRule>
  </conditionalFormatting>
  <conditionalFormatting sqref="C21">
    <cfRule type="cellIs" dxfId="72" priority="22" stopIfTrue="1" operator="equal">
      <formula>"No data"</formula>
    </cfRule>
  </conditionalFormatting>
  <conditionalFormatting sqref="C21">
    <cfRule type="expression" dxfId="71" priority="21">
      <formula>LEFT($B$21,2)="No"</formula>
    </cfRule>
  </conditionalFormatting>
  <conditionalFormatting sqref="C23">
    <cfRule type="cellIs" dxfId="70" priority="20" stopIfTrue="1" operator="equal">
      <formula>"No data"</formula>
    </cfRule>
  </conditionalFormatting>
  <conditionalFormatting sqref="C19">
    <cfRule type="cellIs" dxfId="69" priority="18" stopIfTrue="1" operator="equal">
      <formula>"No data"</formula>
    </cfRule>
  </conditionalFormatting>
  <conditionalFormatting sqref="C19">
    <cfRule type="expression" dxfId="68" priority="17">
      <formula>LEFT(C19,2)="No"</formula>
    </cfRule>
  </conditionalFormatting>
  <conditionalFormatting sqref="B17">
    <cfRule type="expression" dxfId="67" priority="16">
      <formula>$B$17="yes"</formula>
    </cfRule>
  </conditionalFormatting>
  <conditionalFormatting sqref="C52:H61">
    <cfRule type="cellIs" dxfId="66" priority="14" operator="equal">
      <formula>999</formula>
    </cfRule>
  </conditionalFormatting>
  <conditionalFormatting sqref="B52:B61">
    <cfRule type="cellIs" dxfId="65" priority="13" operator="equal">
      <formula>"Use May Not be Viable - See Below"</formula>
    </cfRule>
  </conditionalFormatting>
  <conditionalFormatting sqref="C22">
    <cfRule type="cellIs" dxfId="64" priority="12" stopIfTrue="1" operator="equal">
      <formula>"No data"</formula>
    </cfRule>
  </conditionalFormatting>
  <conditionalFormatting sqref="C25">
    <cfRule type="cellIs" dxfId="63" priority="10" stopIfTrue="1" operator="equal">
      <formula>"No data"</formula>
    </cfRule>
  </conditionalFormatting>
  <conditionalFormatting sqref="C24">
    <cfRule type="expression" dxfId="62" priority="8">
      <formula>$B$23="No"</formula>
    </cfRule>
  </conditionalFormatting>
  <conditionalFormatting sqref="B22 B24">
    <cfRule type="cellIs" dxfId="61" priority="5" stopIfTrue="1" operator="equal">
      <formula>"No data"</formula>
    </cfRule>
    <cfRule type="cellIs" dxfId="60" priority="7" stopIfTrue="1" operator="equal">
      <formula>"Yes"</formula>
    </cfRule>
  </conditionalFormatting>
  <conditionalFormatting sqref="B23">
    <cfRule type="cellIs" dxfId="59" priority="2" operator="notEqual">
      <formula>"Remedial Action Not Required"</formula>
    </cfRule>
    <cfRule type="cellIs" dxfId="58" priority="3" operator="notEqual">
      <formula>"Remedial Action Complete"</formula>
    </cfRule>
  </conditionalFormatting>
  <conditionalFormatting sqref="B19:B20 B27:B28 B31">
    <cfRule type="cellIs" dxfId="57" priority="6" stopIfTrue="1" operator="equal">
      <formula>"No"</formula>
    </cfRule>
    <cfRule type="cellIs" dxfId="56" priority="40" stopIfTrue="1" operator="equal">
      <formula>"No data"</formula>
    </cfRule>
  </conditionalFormatting>
  <conditionalFormatting sqref="I53:I61">
    <cfRule type="cellIs" dxfId="55" priority="1" operator="equal">
      <formula>999</formula>
    </cfRule>
  </conditionalFormatting>
  <dataValidations disablePrompts="1" count="2">
    <dataValidation type="list" allowBlank="1" showInputMessage="1" showErrorMessage="1" sqref="B22 WLN983064 WBR983064 VRV983064 VHZ983064 UYD983064 UOH983064 UEL983064 TUP983064 TKT983064 TAX983064 SRB983064 SHF983064 RXJ983064 RNN983064 RDR983064 QTV983064 QJZ983064 QAD983064 PQH983064 PGL983064 OWP983064 OMT983064 OCX983064 NTB983064 NJF983064 MZJ983064 MPN983064 MFR983064 LVV983064 LLZ983064 LCD983064 KSH983064 KIL983064 JYP983064 JOT983064 JEX983064 IVB983064 ILF983064 IBJ983064 HRN983064 HHR983064 GXV983064 GNZ983064 GED983064 FUH983064 FKL983064 FAP983064 EQT983064 EGX983064 DXB983064 DNF983064 DDJ983064 CTN983064 CJR983064 BZV983064 BPZ983064 BGD983064 AWH983064 AML983064 ACP983064 ST983064 IX983064 B983064 WVJ917528 WLN917528 WBR917528 VRV917528 VHZ917528 UYD917528 UOH917528 UEL917528 TUP917528 TKT917528 TAX917528 SRB917528 SHF917528 RXJ917528 RNN917528 RDR917528 QTV917528 QJZ917528 QAD917528 PQH917528 PGL917528 OWP917528 OMT917528 OCX917528 NTB917528 NJF917528 MZJ917528 MPN917528 MFR917528 LVV917528 LLZ917528 LCD917528 KSH917528 KIL917528 JYP917528 JOT917528 JEX917528 IVB917528 ILF917528 IBJ917528 HRN917528 HHR917528 GXV917528 GNZ917528 GED917528 FUH917528 FKL917528 FAP917528 EQT917528 EGX917528 DXB917528 DNF917528 DDJ917528 CTN917528 CJR917528 BZV917528 BPZ917528 BGD917528 AWH917528 AML917528 ACP917528 ST917528 IX917528 B917528 WVJ851992 WLN851992 WBR851992 VRV851992 VHZ851992 UYD851992 UOH851992 UEL851992 TUP851992 TKT851992 TAX851992 SRB851992 SHF851992 RXJ851992 RNN851992 RDR851992 QTV851992 QJZ851992 QAD851992 PQH851992 PGL851992 OWP851992 OMT851992 OCX851992 NTB851992 NJF851992 MZJ851992 MPN851992 MFR851992 LVV851992 LLZ851992 LCD851992 KSH851992 KIL851992 JYP851992 JOT851992 JEX851992 IVB851992 ILF851992 IBJ851992 HRN851992 HHR851992 GXV851992 GNZ851992 GED851992 FUH851992 FKL851992 FAP851992 EQT851992 EGX851992 DXB851992 DNF851992 DDJ851992 CTN851992 CJR851992 BZV851992 BPZ851992 BGD851992 AWH851992 AML851992 ACP851992 ST851992 IX851992 B851992 WVJ786456 WLN786456 WBR786456 VRV786456 VHZ786456 UYD786456 UOH786456 UEL786456 TUP786456 TKT786456 TAX786456 SRB786456 SHF786456 RXJ786456 RNN786456 RDR786456 QTV786456 QJZ786456 QAD786456 PQH786456 PGL786456 OWP786456 OMT786456 OCX786456 NTB786456 NJF786456 MZJ786456 MPN786456 MFR786456 LVV786456 LLZ786456 LCD786456 KSH786456 KIL786456 JYP786456 JOT786456 JEX786456 IVB786456 ILF786456 IBJ786456 HRN786456 HHR786456 GXV786456 GNZ786456 GED786456 FUH786456 FKL786456 FAP786456 EQT786456 EGX786456 DXB786456 DNF786456 DDJ786456 CTN786456 CJR786456 BZV786456 BPZ786456 BGD786456 AWH786456 AML786456 ACP786456 ST786456 IX786456 B786456 WVJ720920 WLN720920 WBR720920 VRV720920 VHZ720920 UYD720920 UOH720920 UEL720920 TUP720920 TKT720920 TAX720920 SRB720920 SHF720920 RXJ720920 RNN720920 RDR720920 QTV720920 QJZ720920 QAD720920 PQH720920 PGL720920 OWP720920 OMT720920 OCX720920 NTB720920 NJF720920 MZJ720920 MPN720920 MFR720920 LVV720920 LLZ720920 LCD720920 KSH720920 KIL720920 JYP720920 JOT720920 JEX720920 IVB720920 ILF720920 IBJ720920 HRN720920 HHR720920 GXV720920 GNZ720920 GED720920 FUH720920 FKL720920 FAP720920 EQT720920 EGX720920 DXB720920 DNF720920 DDJ720920 CTN720920 CJR720920 BZV720920 BPZ720920 BGD720920 AWH720920 AML720920 ACP720920 ST720920 IX720920 B720920 WVJ655384 WLN655384 WBR655384 VRV655384 VHZ655384 UYD655384 UOH655384 UEL655384 TUP655384 TKT655384 TAX655384 SRB655384 SHF655384 RXJ655384 RNN655384 RDR655384 QTV655384 QJZ655384 QAD655384 PQH655384 PGL655384 OWP655384 OMT655384 OCX655384 NTB655384 NJF655384 MZJ655384 MPN655384 MFR655384 LVV655384 LLZ655384 LCD655384 KSH655384 KIL655384 JYP655384 JOT655384 JEX655384 IVB655384 ILF655384 IBJ655384 HRN655384 HHR655384 GXV655384 GNZ655384 GED655384 FUH655384 FKL655384 FAP655384 EQT655384 EGX655384 DXB655384 DNF655384 DDJ655384 CTN655384 CJR655384 BZV655384 BPZ655384 BGD655384 AWH655384 AML655384 ACP655384 ST655384 IX655384 B655384 WVJ589848 WLN589848 WBR589848 VRV589848 VHZ589848 UYD589848 UOH589848 UEL589848 TUP589848 TKT589848 TAX589848 SRB589848 SHF589848 RXJ589848 RNN589848 RDR589848 QTV589848 QJZ589848 QAD589848 PQH589848 PGL589848 OWP589848 OMT589848 OCX589848 NTB589848 NJF589848 MZJ589848 MPN589848 MFR589848 LVV589848 LLZ589848 LCD589848 KSH589848 KIL589848 JYP589848 JOT589848 JEX589848 IVB589848 ILF589848 IBJ589848 HRN589848 HHR589848 GXV589848 GNZ589848 GED589848 FUH589848 FKL589848 FAP589848 EQT589848 EGX589848 DXB589848 DNF589848 DDJ589848 CTN589848 CJR589848 BZV589848 BPZ589848 BGD589848 AWH589848 AML589848 ACP589848 ST589848 IX589848 B589848 WVJ524312 WLN524312 WBR524312 VRV524312 VHZ524312 UYD524312 UOH524312 UEL524312 TUP524312 TKT524312 TAX524312 SRB524312 SHF524312 RXJ524312 RNN524312 RDR524312 QTV524312 QJZ524312 QAD524312 PQH524312 PGL524312 OWP524312 OMT524312 OCX524312 NTB524312 NJF524312 MZJ524312 MPN524312 MFR524312 LVV524312 LLZ524312 LCD524312 KSH524312 KIL524312 JYP524312 JOT524312 JEX524312 IVB524312 ILF524312 IBJ524312 HRN524312 HHR524312 GXV524312 GNZ524312 GED524312 FUH524312 FKL524312 FAP524312 EQT524312 EGX524312 DXB524312 DNF524312 DDJ524312 CTN524312 CJR524312 BZV524312 BPZ524312 BGD524312 AWH524312 AML524312 ACP524312 ST524312 IX524312 B524312 WVJ458776 WLN458776 WBR458776 VRV458776 VHZ458776 UYD458776 UOH458776 UEL458776 TUP458776 TKT458776 TAX458776 SRB458776 SHF458776 RXJ458776 RNN458776 RDR458776 QTV458776 QJZ458776 QAD458776 PQH458776 PGL458776 OWP458776 OMT458776 OCX458776 NTB458776 NJF458776 MZJ458776 MPN458776 MFR458776 LVV458776 LLZ458776 LCD458776 KSH458776 KIL458776 JYP458776 JOT458776 JEX458776 IVB458776 ILF458776 IBJ458776 HRN458776 HHR458776 GXV458776 GNZ458776 GED458776 FUH458776 FKL458776 FAP458776 EQT458776 EGX458776 DXB458776 DNF458776 DDJ458776 CTN458776 CJR458776 BZV458776 BPZ458776 BGD458776 AWH458776 AML458776 ACP458776 ST458776 IX458776 B458776 WVJ393240 WLN393240 WBR393240 VRV393240 VHZ393240 UYD393240 UOH393240 UEL393240 TUP393240 TKT393240 TAX393240 SRB393240 SHF393240 RXJ393240 RNN393240 RDR393240 QTV393240 QJZ393240 QAD393240 PQH393240 PGL393240 OWP393240 OMT393240 OCX393240 NTB393240 NJF393240 MZJ393240 MPN393240 MFR393240 LVV393240 LLZ393240 LCD393240 KSH393240 KIL393240 JYP393240 JOT393240 JEX393240 IVB393240 ILF393240 IBJ393240 HRN393240 HHR393240 GXV393240 GNZ393240 GED393240 FUH393240 FKL393240 FAP393240 EQT393240 EGX393240 DXB393240 DNF393240 DDJ393240 CTN393240 CJR393240 BZV393240 BPZ393240 BGD393240 AWH393240 AML393240 ACP393240 ST393240 IX393240 B393240 WVJ327704 WLN327704 WBR327704 VRV327704 VHZ327704 UYD327704 UOH327704 UEL327704 TUP327704 TKT327704 TAX327704 SRB327704 SHF327704 RXJ327704 RNN327704 RDR327704 QTV327704 QJZ327704 QAD327704 PQH327704 PGL327704 OWP327704 OMT327704 OCX327704 NTB327704 NJF327704 MZJ327704 MPN327704 MFR327704 LVV327704 LLZ327704 LCD327704 KSH327704 KIL327704 JYP327704 JOT327704 JEX327704 IVB327704 ILF327704 IBJ327704 HRN327704 HHR327704 GXV327704 GNZ327704 GED327704 FUH327704 FKL327704 FAP327704 EQT327704 EGX327704 DXB327704 DNF327704 DDJ327704 CTN327704 CJR327704 BZV327704 BPZ327704 BGD327704 AWH327704 AML327704 ACP327704 ST327704 IX327704 B327704 WVJ262168 WLN262168 WBR262168 VRV262168 VHZ262168 UYD262168 UOH262168 UEL262168 TUP262168 TKT262168 TAX262168 SRB262168 SHF262168 RXJ262168 RNN262168 RDR262168 QTV262168 QJZ262168 QAD262168 PQH262168 PGL262168 OWP262168 OMT262168 OCX262168 NTB262168 NJF262168 MZJ262168 MPN262168 MFR262168 LVV262168 LLZ262168 LCD262168 KSH262168 KIL262168 JYP262168 JOT262168 JEX262168 IVB262168 ILF262168 IBJ262168 HRN262168 HHR262168 GXV262168 GNZ262168 GED262168 FUH262168 FKL262168 FAP262168 EQT262168 EGX262168 DXB262168 DNF262168 DDJ262168 CTN262168 CJR262168 BZV262168 BPZ262168 BGD262168 AWH262168 AML262168 ACP262168 ST262168 IX262168 B262168 WVJ196632 WLN196632 WBR196632 VRV196632 VHZ196632 UYD196632 UOH196632 UEL196632 TUP196632 TKT196632 TAX196632 SRB196632 SHF196632 RXJ196632 RNN196632 RDR196632 QTV196632 QJZ196632 QAD196632 PQH196632 PGL196632 OWP196632 OMT196632 OCX196632 NTB196632 NJF196632 MZJ196632 MPN196632 MFR196632 LVV196632 LLZ196632 LCD196632 KSH196632 KIL196632 JYP196632 JOT196632 JEX196632 IVB196632 ILF196632 IBJ196632 HRN196632 HHR196632 GXV196632 GNZ196632 GED196632 FUH196632 FKL196632 FAP196632 EQT196632 EGX196632 DXB196632 DNF196632 DDJ196632 CTN196632 CJR196632 BZV196632 BPZ196632 BGD196632 AWH196632 AML196632 ACP196632 ST196632 IX196632 B196632 WVJ131096 WLN131096 WBR131096 VRV131096 VHZ131096 UYD131096 UOH131096 UEL131096 TUP131096 TKT131096 TAX131096 SRB131096 SHF131096 RXJ131096 RNN131096 RDR131096 QTV131096 QJZ131096 QAD131096 PQH131096 PGL131096 OWP131096 OMT131096 OCX131096 NTB131096 NJF131096 MZJ131096 MPN131096 MFR131096 LVV131096 LLZ131096 LCD131096 KSH131096 KIL131096 JYP131096 JOT131096 JEX131096 IVB131096 ILF131096 IBJ131096 HRN131096 HHR131096 GXV131096 GNZ131096 GED131096 FUH131096 FKL131096 FAP131096 EQT131096 EGX131096 DXB131096 DNF131096 DDJ131096 CTN131096 CJR131096 BZV131096 BPZ131096 BGD131096 AWH131096 AML131096 ACP131096 ST131096 IX131096 B131096 WVJ65560 WLN65560 WBR65560 VRV65560 VHZ65560 UYD65560 UOH65560 UEL65560 TUP65560 TKT65560 TAX65560 SRB65560 SHF65560 RXJ65560 RNN65560 RDR65560 QTV65560 QJZ65560 QAD65560 PQH65560 PGL65560 OWP65560 OMT65560 OCX65560 NTB65560 NJF65560 MZJ65560 MPN65560 MFR65560 LVV65560 LLZ65560 LCD65560 KSH65560 KIL65560 JYP65560 JOT65560 JEX65560 IVB65560 ILF65560 IBJ65560 HRN65560 HHR65560 GXV65560 GNZ65560 GED65560 FUH65560 FKL65560 FAP65560 EQT65560 EGX65560 DXB65560 DNF65560 DDJ65560 CTN65560 CJR65560 BZV65560 BPZ65560 BGD65560 AWH65560 AML65560 ACP65560 ST65560 IX65560 B65560 WVJ22:WVJ24 WLN22:WLN24 WBR22:WBR24 VRV22:VRV24 VHZ22:VHZ24 UYD22:UYD24 UOH22:UOH24 UEL22:UEL24 TUP22:TUP24 TKT22:TKT24 TAX22:TAX24 SRB22:SRB24 SHF22:SHF24 RXJ22:RXJ24 RNN22:RNN24 RDR22:RDR24 QTV22:QTV24 QJZ22:QJZ24 QAD22:QAD24 PQH22:PQH24 PGL22:PGL24 OWP22:OWP24 OMT22:OMT24 OCX22:OCX24 NTB22:NTB24 NJF22:NJF24 MZJ22:MZJ24 MPN22:MPN24 MFR22:MFR24 LVV22:LVV24 LLZ22:LLZ24 LCD22:LCD24 KSH22:KSH24 KIL22:KIL24 JYP22:JYP24 JOT22:JOT24 JEX22:JEX24 IVB22:IVB24 ILF22:ILF24 IBJ22:IBJ24 HRN22:HRN24 HHR22:HHR24 GXV22:GXV24 GNZ22:GNZ24 GED22:GED24 FUH22:FUH24 FKL22:FKL24 FAP22:FAP24 EQT22:EQT24 EGX22:EGX24 DXB22:DXB24 DNF22:DNF24 DDJ22:DDJ24 CTN22:CTN24 CJR22:CJR24 BZV22:BZV24 BPZ22:BPZ24 BGD22:BGD24 AWH22:AWH24 AML22:AML24 ACP22:ACP24 ST22:ST24 IX22:IX24 WVJ983064 WVJ983061 WLN983061 WBR983061 VRV983061 VHZ983061 UYD983061 UOH983061 UEL983061 TUP983061 TKT983061 TAX983061 SRB983061 SHF983061 RXJ983061 RNN983061 RDR983061 QTV983061 QJZ983061 QAD983061 PQH983061 PGL983061 OWP983061 OMT983061 OCX983061 NTB983061 NJF983061 MZJ983061 MPN983061 MFR983061 LVV983061 LLZ983061 LCD983061 KSH983061 KIL983061 JYP983061 JOT983061 JEX983061 IVB983061 ILF983061 IBJ983061 HRN983061 HHR983061 GXV983061 GNZ983061 GED983061 FUH983061 FKL983061 FAP983061 EQT983061 EGX983061 DXB983061 DNF983061 DDJ983061 CTN983061 CJR983061 BZV983061 BPZ983061 BGD983061 AWH983061 AML983061 ACP983061 ST983061 IX983061 B983061 WVJ917525 WLN917525 WBR917525 VRV917525 VHZ917525 UYD917525 UOH917525 UEL917525 TUP917525 TKT917525 TAX917525 SRB917525 SHF917525 RXJ917525 RNN917525 RDR917525 QTV917525 QJZ917525 QAD917525 PQH917525 PGL917525 OWP917525 OMT917525 OCX917525 NTB917525 NJF917525 MZJ917525 MPN917525 MFR917525 LVV917525 LLZ917525 LCD917525 KSH917525 KIL917525 JYP917525 JOT917525 JEX917525 IVB917525 ILF917525 IBJ917525 HRN917525 HHR917525 GXV917525 GNZ917525 GED917525 FUH917525 FKL917525 FAP917525 EQT917525 EGX917525 DXB917525 DNF917525 DDJ917525 CTN917525 CJR917525 BZV917525 BPZ917525 BGD917525 AWH917525 AML917525 ACP917525 ST917525 IX917525 B917525 WVJ851989 WLN851989 WBR851989 VRV851989 VHZ851989 UYD851989 UOH851989 UEL851989 TUP851989 TKT851989 TAX851989 SRB851989 SHF851989 RXJ851989 RNN851989 RDR851989 QTV851989 QJZ851989 QAD851989 PQH851989 PGL851989 OWP851989 OMT851989 OCX851989 NTB851989 NJF851989 MZJ851989 MPN851989 MFR851989 LVV851989 LLZ851989 LCD851989 KSH851989 KIL851989 JYP851989 JOT851989 JEX851989 IVB851989 ILF851989 IBJ851989 HRN851989 HHR851989 GXV851989 GNZ851989 GED851989 FUH851989 FKL851989 FAP851989 EQT851989 EGX851989 DXB851989 DNF851989 DDJ851989 CTN851989 CJR851989 BZV851989 BPZ851989 BGD851989 AWH851989 AML851989 ACP851989 ST851989 IX851989 B851989 WVJ786453 WLN786453 WBR786453 VRV786453 VHZ786453 UYD786453 UOH786453 UEL786453 TUP786453 TKT786453 TAX786453 SRB786453 SHF786453 RXJ786453 RNN786453 RDR786453 QTV786453 QJZ786453 QAD786453 PQH786453 PGL786453 OWP786453 OMT786453 OCX786453 NTB786453 NJF786453 MZJ786453 MPN786453 MFR786453 LVV786453 LLZ786453 LCD786453 KSH786453 KIL786453 JYP786453 JOT786453 JEX786453 IVB786453 ILF786453 IBJ786453 HRN786453 HHR786453 GXV786453 GNZ786453 GED786453 FUH786453 FKL786453 FAP786453 EQT786453 EGX786453 DXB786453 DNF786453 DDJ786453 CTN786453 CJR786453 BZV786453 BPZ786453 BGD786453 AWH786453 AML786453 ACP786453 ST786453 IX786453 B786453 WVJ720917 WLN720917 WBR720917 VRV720917 VHZ720917 UYD720917 UOH720917 UEL720917 TUP720917 TKT720917 TAX720917 SRB720917 SHF720917 RXJ720917 RNN720917 RDR720917 QTV720917 QJZ720917 QAD720917 PQH720917 PGL720917 OWP720917 OMT720917 OCX720917 NTB720917 NJF720917 MZJ720917 MPN720917 MFR720917 LVV720917 LLZ720917 LCD720917 KSH720917 KIL720917 JYP720917 JOT720917 JEX720917 IVB720917 ILF720917 IBJ720917 HRN720917 HHR720917 GXV720917 GNZ720917 GED720917 FUH720917 FKL720917 FAP720917 EQT720917 EGX720917 DXB720917 DNF720917 DDJ720917 CTN720917 CJR720917 BZV720917 BPZ720917 BGD720917 AWH720917 AML720917 ACP720917 ST720917 IX720917 B720917 WVJ655381 WLN655381 WBR655381 VRV655381 VHZ655381 UYD655381 UOH655381 UEL655381 TUP655381 TKT655381 TAX655381 SRB655381 SHF655381 RXJ655381 RNN655381 RDR655381 QTV655381 QJZ655381 QAD655381 PQH655381 PGL655381 OWP655381 OMT655381 OCX655381 NTB655381 NJF655381 MZJ655381 MPN655381 MFR655381 LVV655381 LLZ655381 LCD655381 KSH655381 KIL655381 JYP655381 JOT655381 JEX655381 IVB655381 ILF655381 IBJ655381 HRN655381 HHR655381 GXV655381 GNZ655381 GED655381 FUH655381 FKL655381 FAP655381 EQT655381 EGX655381 DXB655381 DNF655381 DDJ655381 CTN655381 CJR655381 BZV655381 BPZ655381 BGD655381 AWH655381 AML655381 ACP655381 ST655381 IX655381 B655381 WVJ589845 WLN589845 WBR589845 VRV589845 VHZ589845 UYD589845 UOH589845 UEL589845 TUP589845 TKT589845 TAX589845 SRB589845 SHF589845 RXJ589845 RNN589845 RDR589845 QTV589845 QJZ589845 QAD589845 PQH589845 PGL589845 OWP589845 OMT589845 OCX589845 NTB589845 NJF589845 MZJ589845 MPN589845 MFR589845 LVV589845 LLZ589845 LCD589845 KSH589845 KIL589845 JYP589845 JOT589845 JEX589845 IVB589845 ILF589845 IBJ589845 HRN589845 HHR589845 GXV589845 GNZ589845 GED589845 FUH589845 FKL589845 FAP589845 EQT589845 EGX589845 DXB589845 DNF589845 DDJ589845 CTN589845 CJR589845 BZV589845 BPZ589845 BGD589845 AWH589845 AML589845 ACP589845 ST589845 IX589845 B589845 WVJ524309 WLN524309 WBR524309 VRV524309 VHZ524309 UYD524309 UOH524309 UEL524309 TUP524309 TKT524309 TAX524309 SRB524309 SHF524309 RXJ524309 RNN524309 RDR524309 QTV524309 QJZ524309 QAD524309 PQH524309 PGL524309 OWP524309 OMT524309 OCX524309 NTB524309 NJF524309 MZJ524309 MPN524309 MFR524309 LVV524309 LLZ524309 LCD524309 KSH524309 KIL524309 JYP524309 JOT524309 JEX524309 IVB524309 ILF524309 IBJ524309 HRN524309 HHR524309 GXV524309 GNZ524309 GED524309 FUH524309 FKL524309 FAP524309 EQT524309 EGX524309 DXB524309 DNF524309 DDJ524309 CTN524309 CJR524309 BZV524309 BPZ524309 BGD524309 AWH524309 AML524309 ACP524309 ST524309 IX524309 B524309 WVJ458773 WLN458773 WBR458773 VRV458773 VHZ458773 UYD458773 UOH458773 UEL458773 TUP458773 TKT458773 TAX458773 SRB458773 SHF458773 RXJ458773 RNN458773 RDR458773 QTV458773 QJZ458773 QAD458773 PQH458773 PGL458773 OWP458773 OMT458773 OCX458773 NTB458773 NJF458773 MZJ458773 MPN458773 MFR458773 LVV458773 LLZ458773 LCD458773 KSH458773 KIL458773 JYP458773 JOT458773 JEX458773 IVB458773 ILF458773 IBJ458773 HRN458773 HHR458773 GXV458773 GNZ458773 GED458773 FUH458773 FKL458773 FAP458773 EQT458773 EGX458773 DXB458773 DNF458773 DDJ458773 CTN458773 CJR458773 BZV458773 BPZ458773 BGD458773 AWH458773 AML458773 ACP458773 ST458773 IX458773 B458773 WVJ393237 WLN393237 WBR393237 VRV393237 VHZ393237 UYD393237 UOH393237 UEL393237 TUP393237 TKT393237 TAX393237 SRB393237 SHF393237 RXJ393237 RNN393237 RDR393237 QTV393237 QJZ393237 QAD393237 PQH393237 PGL393237 OWP393237 OMT393237 OCX393237 NTB393237 NJF393237 MZJ393237 MPN393237 MFR393237 LVV393237 LLZ393237 LCD393237 KSH393237 KIL393237 JYP393237 JOT393237 JEX393237 IVB393237 ILF393237 IBJ393237 HRN393237 HHR393237 GXV393237 GNZ393237 GED393237 FUH393237 FKL393237 FAP393237 EQT393237 EGX393237 DXB393237 DNF393237 DDJ393237 CTN393237 CJR393237 BZV393237 BPZ393237 BGD393237 AWH393237 AML393237 ACP393237 ST393237 IX393237 B393237 WVJ327701 WLN327701 WBR327701 VRV327701 VHZ327701 UYD327701 UOH327701 UEL327701 TUP327701 TKT327701 TAX327701 SRB327701 SHF327701 RXJ327701 RNN327701 RDR327701 QTV327701 QJZ327701 QAD327701 PQH327701 PGL327701 OWP327701 OMT327701 OCX327701 NTB327701 NJF327701 MZJ327701 MPN327701 MFR327701 LVV327701 LLZ327701 LCD327701 KSH327701 KIL327701 JYP327701 JOT327701 JEX327701 IVB327701 ILF327701 IBJ327701 HRN327701 HHR327701 GXV327701 GNZ327701 GED327701 FUH327701 FKL327701 FAP327701 EQT327701 EGX327701 DXB327701 DNF327701 DDJ327701 CTN327701 CJR327701 BZV327701 BPZ327701 BGD327701 AWH327701 AML327701 ACP327701 ST327701 IX327701 B327701 WVJ262165 WLN262165 WBR262165 VRV262165 VHZ262165 UYD262165 UOH262165 UEL262165 TUP262165 TKT262165 TAX262165 SRB262165 SHF262165 RXJ262165 RNN262165 RDR262165 QTV262165 QJZ262165 QAD262165 PQH262165 PGL262165 OWP262165 OMT262165 OCX262165 NTB262165 NJF262165 MZJ262165 MPN262165 MFR262165 LVV262165 LLZ262165 LCD262165 KSH262165 KIL262165 JYP262165 JOT262165 JEX262165 IVB262165 ILF262165 IBJ262165 HRN262165 HHR262165 GXV262165 GNZ262165 GED262165 FUH262165 FKL262165 FAP262165 EQT262165 EGX262165 DXB262165 DNF262165 DDJ262165 CTN262165 CJR262165 BZV262165 BPZ262165 BGD262165 AWH262165 AML262165 ACP262165 ST262165 IX262165 B262165 WVJ196629 WLN196629 WBR196629 VRV196629 VHZ196629 UYD196629 UOH196629 UEL196629 TUP196629 TKT196629 TAX196629 SRB196629 SHF196629 RXJ196629 RNN196629 RDR196629 QTV196629 QJZ196629 QAD196629 PQH196629 PGL196629 OWP196629 OMT196629 OCX196629 NTB196629 NJF196629 MZJ196629 MPN196629 MFR196629 LVV196629 LLZ196629 LCD196629 KSH196629 KIL196629 JYP196629 JOT196629 JEX196629 IVB196629 ILF196629 IBJ196629 HRN196629 HHR196629 GXV196629 GNZ196629 GED196629 FUH196629 FKL196629 FAP196629 EQT196629 EGX196629 DXB196629 DNF196629 DDJ196629 CTN196629 CJR196629 BZV196629 BPZ196629 BGD196629 AWH196629 AML196629 ACP196629 ST196629 IX196629 B196629 WVJ131093 WLN131093 WBR131093 VRV131093 VHZ131093 UYD131093 UOH131093 UEL131093 TUP131093 TKT131093 TAX131093 SRB131093 SHF131093 RXJ131093 RNN131093 RDR131093 QTV131093 QJZ131093 QAD131093 PQH131093 PGL131093 OWP131093 OMT131093 OCX131093 NTB131093 NJF131093 MZJ131093 MPN131093 MFR131093 LVV131093 LLZ131093 LCD131093 KSH131093 KIL131093 JYP131093 JOT131093 JEX131093 IVB131093 ILF131093 IBJ131093 HRN131093 HHR131093 GXV131093 GNZ131093 GED131093 FUH131093 FKL131093 FAP131093 EQT131093 EGX131093 DXB131093 DNF131093 DDJ131093 CTN131093 CJR131093 BZV131093 BPZ131093 BGD131093 AWH131093 AML131093 ACP131093 ST131093 IX131093 B131093 WVJ65557 WLN65557 WBR65557 VRV65557 VHZ65557 UYD65557 UOH65557 UEL65557 TUP65557 TKT65557 TAX65557 SRB65557 SHF65557 RXJ65557 RNN65557 RDR65557 QTV65557 QJZ65557 QAD65557 PQH65557 PGL65557 OWP65557 OMT65557 OCX65557 NTB65557 NJF65557 MZJ65557 MPN65557 MFR65557 LVV65557 LLZ65557 LCD65557 KSH65557 KIL65557 JYP65557 JOT65557 JEX65557 IVB65557 ILF65557 IBJ65557 HRN65557 HHR65557 GXV65557 GNZ65557 GED65557 FUH65557 FKL65557 FAP65557 EQT65557 EGX65557 DXB65557 DNF65557 DDJ65557 CTN65557 CJR65557 BZV65557 BPZ65557 BGD65557 AWH65557 AML65557 ACP65557 ST65557 IX65557 B65557 WVJ16:WVJ17 WLN16:WLN17 WBR16:WBR17 VRV16:VRV17 VHZ16:VHZ17 UYD16:UYD17 UOH16:UOH17 UEL16:UEL17 TUP16:TUP17 TKT16:TKT17 TAX16:TAX17 SRB16:SRB17 SHF16:SHF17 RXJ16:RXJ17 RNN16:RNN17 RDR16:RDR17 QTV16:QTV17 QJZ16:QJZ17 QAD16:QAD17 PQH16:PQH17 PGL16:PGL17 OWP16:OWP17 OMT16:OMT17 OCX16:OCX17 NTB16:NTB17 NJF16:NJF17 MZJ16:MZJ17 MPN16:MPN17 MFR16:MFR17 LVV16:LVV17 LLZ16:LLZ17 LCD16:LCD17 KSH16:KSH17 KIL16:KIL17 JYP16:JYP17 JOT16:JOT17 JEX16:JEX17 IVB16:IVB17 ILF16:ILF17 IBJ16:IBJ17 HRN16:HRN17 HHR16:HHR17 GXV16:GXV17 GNZ16:GNZ17 GED16:GED17 FUH16:FUH17 FKL16:FKL17 FAP16:FAP17 EQT16:EQT17 EGX16:EGX17 DXB16:DXB17 DNF16:DNF17 DDJ16:DDJ17 CTN16:CTN17 CJR16:CJR17 BZV16:BZV17 BPZ16:BPZ17 BGD16:BGD17 AWH16:AWH17 AML16:AML17 ACP16:ACP17 ST16:ST17 IX16:IX17" xr:uid="{FB799657-6BFB-4D61-96C1-5EA77248AC69}">
      <formula1>$G$8:$G$9</formula1>
    </dataValidation>
    <dataValidation type="list" allowBlank="1" showInputMessage="1" showErrorMessage="1" sqref="B122:B125 B65:C65 WVJ983171:WVJ983173 WLN983171:WLN983173 WBR983171:WBR983173 VRV983171:VRV983173 VHZ983171:VHZ983173 UYD983171:UYD983173 UOH983171:UOH983173 UEL983171:UEL983173 TUP983171:TUP983173 TKT983171:TKT983173 TAX983171:TAX983173 SRB983171:SRB983173 SHF983171:SHF983173 RXJ983171:RXJ983173 RNN983171:RNN983173 RDR983171:RDR983173 QTV983171:QTV983173 QJZ983171:QJZ983173 QAD983171:QAD983173 PQH983171:PQH983173 PGL983171:PGL983173 OWP983171:OWP983173 OMT983171:OMT983173 OCX983171:OCX983173 NTB983171:NTB983173 NJF983171:NJF983173 MZJ983171:MZJ983173 MPN983171:MPN983173 MFR983171:MFR983173 LVV983171:LVV983173 LLZ983171:LLZ983173 LCD983171:LCD983173 KSH983171:KSH983173 KIL983171:KIL983173 JYP983171:JYP983173 JOT983171:JOT983173 JEX983171:JEX983173 IVB983171:IVB983173 ILF983171:ILF983173 IBJ983171:IBJ983173 HRN983171:HRN983173 HHR983171:HHR983173 GXV983171:GXV983173 GNZ983171:GNZ983173 GED983171:GED983173 FUH983171:FUH983173 FKL983171:FKL983173 FAP983171:FAP983173 EQT983171:EQT983173 EGX983171:EGX983173 DXB983171:DXB983173 DNF983171:DNF983173 DDJ983171:DDJ983173 CTN983171:CTN983173 CJR983171:CJR983173 BZV983171:BZV983173 BPZ983171:BPZ983173 BGD983171:BGD983173 AWH983171:AWH983173 AML983171:AML983173 ACP983171:ACP983173 ST983171:ST983173 IX983171:IX983173 B983171:B983173 WVJ917635:WVJ917637 WLN917635:WLN917637 WBR917635:WBR917637 VRV917635:VRV917637 VHZ917635:VHZ917637 UYD917635:UYD917637 UOH917635:UOH917637 UEL917635:UEL917637 TUP917635:TUP917637 TKT917635:TKT917637 TAX917635:TAX917637 SRB917635:SRB917637 SHF917635:SHF917637 RXJ917635:RXJ917637 RNN917635:RNN917637 RDR917635:RDR917637 QTV917635:QTV917637 QJZ917635:QJZ917637 QAD917635:QAD917637 PQH917635:PQH917637 PGL917635:PGL917637 OWP917635:OWP917637 OMT917635:OMT917637 OCX917635:OCX917637 NTB917635:NTB917637 NJF917635:NJF917637 MZJ917635:MZJ917637 MPN917635:MPN917637 MFR917635:MFR917637 LVV917635:LVV917637 LLZ917635:LLZ917637 LCD917635:LCD917637 KSH917635:KSH917637 KIL917635:KIL917637 JYP917635:JYP917637 JOT917635:JOT917637 JEX917635:JEX917637 IVB917635:IVB917637 ILF917635:ILF917637 IBJ917635:IBJ917637 HRN917635:HRN917637 HHR917635:HHR917637 GXV917635:GXV917637 GNZ917635:GNZ917637 GED917635:GED917637 FUH917635:FUH917637 FKL917635:FKL917637 FAP917635:FAP917637 EQT917635:EQT917637 EGX917635:EGX917637 DXB917635:DXB917637 DNF917635:DNF917637 DDJ917635:DDJ917637 CTN917635:CTN917637 CJR917635:CJR917637 BZV917635:BZV917637 BPZ917635:BPZ917637 BGD917635:BGD917637 AWH917635:AWH917637 AML917635:AML917637 ACP917635:ACP917637 ST917635:ST917637 IX917635:IX917637 B917635:B917637 WVJ852099:WVJ852101 WLN852099:WLN852101 WBR852099:WBR852101 VRV852099:VRV852101 VHZ852099:VHZ852101 UYD852099:UYD852101 UOH852099:UOH852101 UEL852099:UEL852101 TUP852099:TUP852101 TKT852099:TKT852101 TAX852099:TAX852101 SRB852099:SRB852101 SHF852099:SHF852101 RXJ852099:RXJ852101 RNN852099:RNN852101 RDR852099:RDR852101 QTV852099:QTV852101 QJZ852099:QJZ852101 QAD852099:QAD852101 PQH852099:PQH852101 PGL852099:PGL852101 OWP852099:OWP852101 OMT852099:OMT852101 OCX852099:OCX852101 NTB852099:NTB852101 NJF852099:NJF852101 MZJ852099:MZJ852101 MPN852099:MPN852101 MFR852099:MFR852101 LVV852099:LVV852101 LLZ852099:LLZ852101 LCD852099:LCD852101 KSH852099:KSH852101 KIL852099:KIL852101 JYP852099:JYP852101 JOT852099:JOT852101 JEX852099:JEX852101 IVB852099:IVB852101 ILF852099:ILF852101 IBJ852099:IBJ852101 HRN852099:HRN852101 HHR852099:HHR852101 GXV852099:GXV852101 GNZ852099:GNZ852101 GED852099:GED852101 FUH852099:FUH852101 FKL852099:FKL852101 FAP852099:FAP852101 EQT852099:EQT852101 EGX852099:EGX852101 DXB852099:DXB852101 DNF852099:DNF852101 DDJ852099:DDJ852101 CTN852099:CTN852101 CJR852099:CJR852101 BZV852099:BZV852101 BPZ852099:BPZ852101 BGD852099:BGD852101 AWH852099:AWH852101 AML852099:AML852101 ACP852099:ACP852101 ST852099:ST852101 IX852099:IX852101 B852099:B852101 WVJ786563:WVJ786565 WLN786563:WLN786565 WBR786563:WBR786565 VRV786563:VRV786565 VHZ786563:VHZ786565 UYD786563:UYD786565 UOH786563:UOH786565 UEL786563:UEL786565 TUP786563:TUP786565 TKT786563:TKT786565 TAX786563:TAX786565 SRB786563:SRB786565 SHF786563:SHF786565 RXJ786563:RXJ786565 RNN786563:RNN786565 RDR786563:RDR786565 QTV786563:QTV786565 QJZ786563:QJZ786565 QAD786563:QAD786565 PQH786563:PQH786565 PGL786563:PGL786565 OWP786563:OWP786565 OMT786563:OMT786565 OCX786563:OCX786565 NTB786563:NTB786565 NJF786563:NJF786565 MZJ786563:MZJ786565 MPN786563:MPN786565 MFR786563:MFR786565 LVV786563:LVV786565 LLZ786563:LLZ786565 LCD786563:LCD786565 KSH786563:KSH786565 KIL786563:KIL786565 JYP786563:JYP786565 JOT786563:JOT786565 JEX786563:JEX786565 IVB786563:IVB786565 ILF786563:ILF786565 IBJ786563:IBJ786565 HRN786563:HRN786565 HHR786563:HHR786565 GXV786563:GXV786565 GNZ786563:GNZ786565 GED786563:GED786565 FUH786563:FUH786565 FKL786563:FKL786565 FAP786563:FAP786565 EQT786563:EQT786565 EGX786563:EGX786565 DXB786563:DXB786565 DNF786563:DNF786565 DDJ786563:DDJ786565 CTN786563:CTN786565 CJR786563:CJR786565 BZV786563:BZV786565 BPZ786563:BPZ786565 BGD786563:BGD786565 AWH786563:AWH786565 AML786563:AML786565 ACP786563:ACP786565 ST786563:ST786565 IX786563:IX786565 B786563:B786565 WVJ721027:WVJ721029 WLN721027:WLN721029 WBR721027:WBR721029 VRV721027:VRV721029 VHZ721027:VHZ721029 UYD721027:UYD721029 UOH721027:UOH721029 UEL721027:UEL721029 TUP721027:TUP721029 TKT721027:TKT721029 TAX721027:TAX721029 SRB721027:SRB721029 SHF721027:SHF721029 RXJ721027:RXJ721029 RNN721027:RNN721029 RDR721027:RDR721029 QTV721027:QTV721029 QJZ721027:QJZ721029 QAD721027:QAD721029 PQH721027:PQH721029 PGL721027:PGL721029 OWP721027:OWP721029 OMT721027:OMT721029 OCX721027:OCX721029 NTB721027:NTB721029 NJF721027:NJF721029 MZJ721027:MZJ721029 MPN721027:MPN721029 MFR721027:MFR721029 LVV721027:LVV721029 LLZ721027:LLZ721029 LCD721027:LCD721029 KSH721027:KSH721029 KIL721027:KIL721029 JYP721027:JYP721029 JOT721027:JOT721029 JEX721027:JEX721029 IVB721027:IVB721029 ILF721027:ILF721029 IBJ721027:IBJ721029 HRN721027:HRN721029 HHR721027:HHR721029 GXV721027:GXV721029 GNZ721027:GNZ721029 GED721027:GED721029 FUH721027:FUH721029 FKL721027:FKL721029 FAP721027:FAP721029 EQT721027:EQT721029 EGX721027:EGX721029 DXB721027:DXB721029 DNF721027:DNF721029 DDJ721027:DDJ721029 CTN721027:CTN721029 CJR721027:CJR721029 BZV721027:BZV721029 BPZ721027:BPZ721029 BGD721027:BGD721029 AWH721027:AWH721029 AML721027:AML721029 ACP721027:ACP721029 ST721027:ST721029 IX721027:IX721029 B721027:B721029 WVJ655491:WVJ655493 WLN655491:WLN655493 WBR655491:WBR655493 VRV655491:VRV655493 VHZ655491:VHZ655493 UYD655491:UYD655493 UOH655491:UOH655493 UEL655491:UEL655493 TUP655491:TUP655493 TKT655491:TKT655493 TAX655491:TAX655493 SRB655491:SRB655493 SHF655491:SHF655493 RXJ655491:RXJ655493 RNN655491:RNN655493 RDR655491:RDR655493 QTV655491:QTV655493 QJZ655491:QJZ655493 QAD655491:QAD655493 PQH655491:PQH655493 PGL655491:PGL655493 OWP655491:OWP655493 OMT655491:OMT655493 OCX655491:OCX655493 NTB655491:NTB655493 NJF655491:NJF655493 MZJ655491:MZJ655493 MPN655491:MPN655493 MFR655491:MFR655493 LVV655491:LVV655493 LLZ655491:LLZ655493 LCD655491:LCD655493 KSH655491:KSH655493 KIL655491:KIL655493 JYP655491:JYP655493 JOT655491:JOT655493 JEX655491:JEX655493 IVB655491:IVB655493 ILF655491:ILF655493 IBJ655491:IBJ655493 HRN655491:HRN655493 HHR655491:HHR655493 GXV655491:GXV655493 GNZ655491:GNZ655493 GED655491:GED655493 FUH655491:FUH655493 FKL655491:FKL655493 FAP655491:FAP655493 EQT655491:EQT655493 EGX655491:EGX655493 DXB655491:DXB655493 DNF655491:DNF655493 DDJ655491:DDJ655493 CTN655491:CTN655493 CJR655491:CJR655493 BZV655491:BZV655493 BPZ655491:BPZ655493 BGD655491:BGD655493 AWH655491:AWH655493 AML655491:AML655493 ACP655491:ACP655493 ST655491:ST655493 IX655491:IX655493 B655491:B655493 WVJ589955:WVJ589957 WLN589955:WLN589957 WBR589955:WBR589957 VRV589955:VRV589957 VHZ589955:VHZ589957 UYD589955:UYD589957 UOH589955:UOH589957 UEL589955:UEL589957 TUP589955:TUP589957 TKT589955:TKT589957 TAX589955:TAX589957 SRB589955:SRB589957 SHF589955:SHF589957 RXJ589955:RXJ589957 RNN589955:RNN589957 RDR589955:RDR589957 QTV589955:QTV589957 QJZ589955:QJZ589957 QAD589955:QAD589957 PQH589955:PQH589957 PGL589955:PGL589957 OWP589955:OWP589957 OMT589955:OMT589957 OCX589955:OCX589957 NTB589955:NTB589957 NJF589955:NJF589957 MZJ589955:MZJ589957 MPN589955:MPN589957 MFR589955:MFR589957 LVV589955:LVV589957 LLZ589955:LLZ589957 LCD589955:LCD589957 KSH589955:KSH589957 KIL589955:KIL589957 JYP589955:JYP589957 JOT589955:JOT589957 JEX589955:JEX589957 IVB589955:IVB589957 ILF589955:ILF589957 IBJ589955:IBJ589957 HRN589955:HRN589957 HHR589955:HHR589957 GXV589955:GXV589957 GNZ589955:GNZ589957 GED589955:GED589957 FUH589955:FUH589957 FKL589955:FKL589957 FAP589955:FAP589957 EQT589955:EQT589957 EGX589955:EGX589957 DXB589955:DXB589957 DNF589955:DNF589957 DDJ589955:DDJ589957 CTN589955:CTN589957 CJR589955:CJR589957 BZV589955:BZV589957 BPZ589955:BPZ589957 BGD589955:BGD589957 AWH589955:AWH589957 AML589955:AML589957 ACP589955:ACP589957 ST589955:ST589957 IX589955:IX589957 B589955:B589957 WVJ524419:WVJ524421 WLN524419:WLN524421 WBR524419:WBR524421 VRV524419:VRV524421 VHZ524419:VHZ524421 UYD524419:UYD524421 UOH524419:UOH524421 UEL524419:UEL524421 TUP524419:TUP524421 TKT524419:TKT524421 TAX524419:TAX524421 SRB524419:SRB524421 SHF524419:SHF524421 RXJ524419:RXJ524421 RNN524419:RNN524421 RDR524419:RDR524421 QTV524419:QTV524421 QJZ524419:QJZ524421 QAD524419:QAD524421 PQH524419:PQH524421 PGL524419:PGL524421 OWP524419:OWP524421 OMT524419:OMT524421 OCX524419:OCX524421 NTB524419:NTB524421 NJF524419:NJF524421 MZJ524419:MZJ524421 MPN524419:MPN524421 MFR524419:MFR524421 LVV524419:LVV524421 LLZ524419:LLZ524421 LCD524419:LCD524421 KSH524419:KSH524421 KIL524419:KIL524421 JYP524419:JYP524421 JOT524419:JOT524421 JEX524419:JEX524421 IVB524419:IVB524421 ILF524419:ILF524421 IBJ524419:IBJ524421 HRN524419:HRN524421 HHR524419:HHR524421 GXV524419:GXV524421 GNZ524419:GNZ524421 GED524419:GED524421 FUH524419:FUH524421 FKL524419:FKL524421 FAP524419:FAP524421 EQT524419:EQT524421 EGX524419:EGX524421 DXB524419:DXB524421 DNF524419:DNF524421 DDJ524419:DDJ524421 CTN524419:CTN524421 CJR524419:CJR524421 BZV524419:BZV524421 BPZ524419:BPZ524421 BGD524419:BGD524421 AWH524419:AWH524421 AML524419:AML524421 ACP524419:ACP524421 ST524419:ST524421 IX524419:IX524421 B524419:B524421 WVJ458883:WVJ458885 WLN458883:WLN458885 WBR458883:WBR458885 VRV458883:VRV458885 VHZ458883:VHZ458885 UYD458883:UYD458885 UOH458883:UOH458885 UEL458883:UEL458885 TUP458883:TUP458885 TKT458883:TKT458885 TAX458883:TAX458885 SRB458883:SRB458885 SHF458883:SHF458885 RXJ458883:RXJ458885 RNN458883:RNN458885 RDR458883:RDR458885 QTV458883:QTV458885 QJZ458883:QJZ458885 QAD458883:QAD458885 PQH458883:PQH458885 PGL458883:PGL458885 OWP458883:OWP458885 OMT458883:OMT458885 OCX458883:OCX458885 NTB458883:NTB458885 NJF458883:NJF458885 MZJ458883:MZJ458885 MPN458883:MPN458885 MFR458883:MFR458885 LVV458883:LVV458885 LLZ458883:LLZ458885 LCD458883:LCD458885 KSH458883:KSH458885 KIL458883:KIL458885 JYP458883:JYP458885 JOT458883:JOT458885 JEX458883:JEX458885 IVB458883:IVB458885 ILF458883:ILF458885 IBJ458883:IBJ458885 HRN458883:HRN458885 HHR458883:HHR458885 GXV458883:GXV458885 GNZ458883:GNZ458885 GED458883:GED458885 FUH458883:FUH458885 FKL458883:FKL458885 FAP458883:FAP458885 EQT458883:EQT458885 EGX458883:EGX458885 DXB458883:DXB458885 DNF458883:DNF458885 DDJ458883:DDJ458885 CTN458883:CTN458885 CJR458883:CJR458885 BZV458883:BZV458885 BPZ458883:BPZ458885 BGD458883:BGD458885 AWH458883:AWH458885 AML458883:AML458885 ACP458883:ACP458885 ST458883:ST458885 IX458883:IX458885 B458883:B458885 WVJ393347:WVJ393349 WLN393347:WLN393349 WBR393347:WBR393349 VRV393347:VRV393349 VHZ393347:VHZ393349 UYD393347:UYD393349 UOH393347:UOH393349 UEL393347:UEL393349 TUP393347:TUP393349 TKT393347:TKT393349 TAX393347:TAX393349 SRB393347:SRB393349 SHF393347:SHF393349 RXJ393347:RXJ393349 RNN393347:RNN393349 RDR393347:RDR393349 QTV393347:QTV393349 QJZ393347:QJZ393349 QAD393347:QAD393349 PQH393347:PQH393349 PGL393347:PGL393349 OWP393347:OWP393349 OMT393347:OMT393349 OCX393347:OCX393349 NTB393347:NTB393349 NJF393347:NJF393349 MZJ393347:MZJ393349 MPN393347:MPN393349 MFR393347:MFR393349 LVV393347:LVV393349 LLZ393347:LLZ393349 LCD393347:LCD393349 KSH393347:KSH393349 KIL393347:KIL393349 JYP393347:JYP393349 JOT393347:JOT393349 JEX393347:JEX393349 IVB393347:IVB393349 ILF393347:ILF393349 IBJ393347:IBJ393349 HRN393347:HRN393349 HHR393347:HHR393349 GXV393347:GXV393349 GNZ393347:GNZ393349 GED393347:GED393349 FUH393347:FUH393349 FKL393347:FKL393349 FAP393347:FAP393349 EQT393347:EQT393349 EGX393347:EGX393349 DXB393347:DXB393349 DNF393347:DNF393349 DDJ393347:DDJ393349 CTN393347:CTN393349 CJR393347:CJR393349 BZV393347:BZV393349 BPZ393347:BPZ393349 BGD393347:BGD393349 AWH393347:AWH393349 AML393347:AML393349 ACP393347:ACP393349 ST393347:ST393349 IX393347:IX393349 B393347:B393349 WVJ327811:WVJ327813 WLN327811:WLN327813 WBR327811:WBR327813 VRV327811:VRV327813 VHZ327811:VHZ327813 UYD327811:UYD327813 UOH327811:UOH327813 UEL327811:UEL327813 TUP327811:TUP327813 TKT327811:TKT327813 TAX327811:TAX327813 SRB327811:SRB327813 SHF327811:SHF327813 RXJ327811:RXJ327813 RNN327811:RNN327813 RDR327811:RDR327813 QTV327811:QTV327813 QJZ327811:QJZ327813 QAD327811:QAD327813 PQH327811:PQH327813 PGL327811:PGL327813 OWP327811:OWP327813 OMT327811:OMT327813 OCX327811:OCX327813 NTB327811:NTB327813 NJF327811:NJF327813 MZJ327811:MZJ327813 MPN327811:MPN327813 MFR327811:MFR327813 LVV327811:LVV327813 LLZ327811:LLZ327813 LCD327811:LCD327813 KSH327811:KSH327813 KIL327811:KIL327813 JYP327811:JYP327813 JOT327811:JOT327813 JEX327811:JEX327813 IVB327811:IVB327813 ILF327811:ILF327813 IBJ327811:IBJ327813 HRN327811:HRN327813 HHR327811:HHR327813 GXV327811:GXV327813 GNZ327811:GNZ327813 GED327811:GED327813 FUH327811:FUH327813 FKL327811:FKL327813 FAP327811:FAP327813 EQT327811:EQT327813 EGX327811:EGX327813 DXB327811:DXB327813 DNF327811:DNF327813 DDJ327811:DDJ327813 CTN327811:CTN327813 CJR327811:CJR327813 BZV327811:BZV327813 BPZ327811:BPZ327813 BGD327811:BGD327813 AWH327811:AWH327813 AML327811:AML327813 ACP327811:ACP327813 ST327811:ST327813 IX327811:IX327813 B327811:B327813 WVJ262275:WVJ262277 WLN262275:WLN262277 WBR262275:WBR262277 VRV262275:VRV262277 VHZ262275:VHZ262277 UYD262275:UYD262277 UOH262275:UOH262277 UEL262275:UEL262277 TUP262275:TUP262277 TKT262275:TKT262277 TAX262275:TAX262277 SRB262275:SRB262277 SHF262275:SHF262277 RXJ262275:RXJ262277 RNN262275:RNN262277 RDR262275:RDR262277 QTV262275:QTV262277 QJZ262275:QJZ262277 QAD262275:QAD262277 PQH262275:PQH262277 PGL262275:PGL262277 OWP262275:OWP262277 OMT262275:OMT262277 OCX262275:OCX262277 NTB262275:NTB262277 NJF262275:NJF262277 MZJ262275:MZJ262277 MPN262275:MPN262277 MFR262275:MFR262277 LVV262275:LVV262277 LLZ262275:LLZ262277 LCD262275:LCD262277 KSH262275:KSH262277 KIL262275:KIL262277 JYP262275:JYP262277 JOT262275:JOT262277 JEX262275:JEX262277 IVB262275:IVB262277 ILF262275:ILF262277 IBJ262275:IBJ262277 HRN262275:HRN262277 HHR262275:HHR262277 GXV262275:GXV262277 GNZ262275:GNZ262277 GED262275:GED262277 FUH262275:FUH262277 FKL262275:FKL262277 FAP262275:FAP262277 EQT262275:EQT262277 EGX262275:EGX262277 DXB262275:DXB262277 DNF262275:DNF262277 DDJ262275:DDJ262277 CTN262275:CTN262277 CJR262275:CJR262277 BZV262275:BZV262277 BPZ262275:BPZ262277 BGD262275:BGD262277 AWH262275:AWH262277 AML262275:AML262277 ACP262275:ACP262277 ST262275:ST262277 IX262275:IX262277 B262275:B262277 WVJ196739:WVJ196741 WLN196739:WLN196741 WBR196739:WBR196741 VRV196739:VRV196741 VHZ196739:VHZ196741 UYD196739:UYD196741 UOH196739:UOH196741 UEL196739:UEL196741 TUP196739:TUP196741 TKT196739:TKT196741 TAX196739:TAX196741 SRB196739:SRB196741 SHF196739:SHF196741 RXJ196739:RXJ196741 RNN196739:RNN196741 RDR196739:RDR196741 QTV196739:QTV196741 QJZ196739:QJZ196741 QAD196739:QAD196741 PQH196739:PQH196741 PGL196739:PGL196741 OWP196739:OWP196741 OMT196739:OMT196741 OCX196739:OCX196741 NTB196739:NTB196741 NJF196739:NJF196741 MZJ196739:MZJ196741 MPN196739:MPN196741 MFR196739:MFR196741 LVV196739:LVV196741 LLZ196739:LLZ196741 LCD196739:LCD196741 KSH196739:KSH196741 KIL196739:KIL196741 JYP196739:JYP196741 JOT196739:JOT196741 JEX196739:JEX196741 IVB196739:IVB196741 ILF196739:ILF196741 IBJ196739:IBJ196741 HRN196739:HRN196741 HHR196739:HHR196741 GXV196739:GXV196741 GNZ196739:GNZ196741 GED196739:GED196741 FUH196739:FUH196741 FKL196739:FKL196741 FAP196739:FAP196741 EQT196739:EQT196741 EGX196739:EGX196741 DXB196739:DXB196741 DNF196739:DNF196741 DDJ196739:DDJ196741 CTN196739:CTN196741 CJR196739:CJR196741 BZV196739:BZV196741 BPZ196739:BPZ196741 BGD196739:BGD196741 AWH196739:AWH196741 AML196739:AML196741 ACP196739:ACP196741 ST196739:ST196741 IX196739:IX196741 B196739:B196741 WVJ131203:WVJ131205 WLN131203:WLN131205 WBR131203:WBR131205 VRV131203:VRV131205 VHZ131203:VHZ131205 UYD131203:UYD131205 UOH131203:UOH131205 UEL131203:UEL131205 TUP131203:TUP131205 TKT131203:TKT131205 TAX131203:TAX131205 SRB131203:SRB131205 SHF131203:SHF131205 RXJ131203:RXJ131205 RNN131203:RNN131205 RDR131203:RDR131205 QTV131203:QTV131205 QJZ131203:QJZ131205 QAD131203:QAD131205 PQH131203:PQH131205 PGL131203:PGL131205 OWP131203:OWP131205 OMT131203:OMT131205 OCX131203:OCX131205 NTB131203:NTB131205 NJF131203:NJF131205 MZJ131203:MZJ131205 MPN131203:MPN131205 MFR131203:MFR131205 LVV131203:LVV131205 LLZ131203:LLZ131205 LCD131203:LCD131205 KSH131203:KSH131205 KIL131203:KIL131205 JYP131203:JYP131205 JOT131203:JOT131205 JEX131203:JEX131205 IVB131203:IVB131205 ILF131203:ILF131205 IBJ131203:IBJ131205 HRN131203:HRN131205 HHR131203:HHR131205 GXV131203:GXV131205 GNZ131203:GNZ131205 GED131203:GED131205 FUH131203:FUH131205 FKL131203:FKL131205 FAP131203:FAP131205 EQT131203:EQT131205 EGX131203:EGX131205 DXB131203:DXB131205 DNF131203:DNF131205 DDJ131203:DDJ131205 CTN131203:CTN131205 CJR131203:CJR131205 BZV131203:BZV131205 BPZ131203:BPZ131205 BGD131203:BGD131205 AWH131203:AWH131205 AML131203:AML131205 ACP131203:ACP131205 ST131203:ST131205 IX131203:IX131205 B131203:B131205 WVJ65667:WVJ65669 WLN65667:WLN65669 WBR65667:WBR65669 VRV65667:VRV65669 VHZ65667:VHZ65669 UYD65667:UYD65669 UOH65667:UOH65669 UEL65667:UEL65669 TUP65667:TUP65669 TKT65667:TKT65669 TAX65667:TAX65669 SRB65667:SRB65669 SHF65667:SHF65669 RXJ65667:RXJ65669 RNN65667:RNN65669 RDR65667:RDR65669 QTV65667:QTV65669 QJZ65667:QJZ65669 QAD65667:QAD65669 PQH65667:PQH65669 PGL65667:PGL65669 OWP65667:OWP65669 OMT65667:OMT65669 OCX65667:OCX65669 NTB65667:NTB65669 NJF65667:NJF65669 MZJ65667:MZJ65669 MPN65667:MPN65669 MFR65667:MFR65669 LVV65667:LVV65669 LLZ65667:LLZ65669 LCD65667:LCD65669 KSH65667:KSH65669 KIL65667:KIL65669 JYP65667:JYP65669 JOT65667:JOT65669 JEX65667:JEX65669 IVB65667:IVB65669 ILF65667:ILF65669 IBJ65667:IBJ65669 HRN65667:HRN65669 HHR65667:HHR65669 GXV65667:GXV65669 GNZ65667:GNZ65669 GED65667:GED65669 FUH65667:FUH65669 FKL65667:FKL65669 FAP65667:FAP65669 EQT65667:EQT65669 EGX65667:EGX65669 DXB65667:DXB65669 DNF65667:DNF65669 DDJ65667:DDJ65669 CTN65667:CTN65669 CJR65667:CJR65669 BZV65667:BZV65669 BPZ65667:BPZ65669 BGD65667:BGD65669 AWH65667:AWH65669 AML65667:AML65669 ACP65667:ACP65669 ST65667:ST65669 IX65667:IX65669 B65667:B65669 WVJ131:WVJ133 WLN131:WLN133 WBR131:WBR133 VRV131:VRV133 VHZ131:VHZ133 UYD131:UYD133 UOH131:UOH133 UEL131:UEL133 TUP131:TUP133 TKT131:TKT133 TAX131:TAX133 SRB131:SRB133 SHF131:SHF133 RXJ131:RXJ133 RNN131:RNN133 RDR131:RDR133 QTV131:QTV133 QJZ131:QJZ133 QAD131:QAD133 PQH131:PQH133 PGL131:PGL133 OWP131:OWP133 OMT131:OMT133 OCX131:OCX133 NTB131:NTB133 NJF131:NJF133 MZJ131:MZJ133 MPN131:MPN133 MFR131:MFR133 LVV131:LVV133 LLZ131:LLZ133 LCD131:LCD133 KSH131:KSH133 KIL131:KIL133 JYP131:JYP133 JOT131:JOT133 JEX131:JEX133 IVB131:IVB133 ILF131:ILF133 IBJ131:IBJ133 HRN131:HRN133 HHR131:HHR133 GXV131:GXV133 GNZ131:GNZ133 GED131:GED133 FUH131:FUH133 FKL131:FKL133 FAP131:FAP133 EQT131:EQT133 EGX131:EGX133 DXB131:DXB133 DNF131:DNF133 DDJ131:DDJ133 CTN131:CTN133 CJR131:CJR133 BZV131:BZV133 BPZ131:BPZ133 BGD131:BGD133 AWH131:AWH133 AML131:AML133 ACP131:ACP133 ST131:ST133 IX131:IX133 B131:B133 WVJ983152:WVJ983156 WLN983152:WLN983156 WBR983152:WBR983156 VRV983152:VRV983156 VHZ983152:VHZ983156 UYD983152:UYD983156 UOH983152:UOH983156 UEL983152:UEL983156 TUP983152:TUP983156 TKT983152:TKT983156 TAX983152:TAX983156 SRB983152:SRB983156 SHF983152:SHF983156 RXJ983152:RXJ983156 RNN983152:RNN983156 RDR983152:RDR983156 QTV983152:QTV983156 QJZ983152:QJZ983156 QAD983152:QAD983156 PQH983152:PQH983156 PGL983152:PGL983156 OWP983152:OWP983156 OMT983152:OMT983156 OCX983152:OCX983156 NTB983152:NTB983156 NJF983152:NJF983156 MZJ983152:MZJ983156 MPN983152:MPN983156 MFR983152:MFR983156 LVV983152:LVV983156 LLZ983152:LLZ983156 LCD983152:LCD983156 KSH983152:KSH983156 KIL983152:KIL983156 JYP983152:JYP983156 JOT983152:JOT983156 JEX983152:JEX983156 IVB983152:IVB983156 ILF983152:ILF983156 IBJ983152:IBJ983156 HRN983152:HRN983156 HHR983152:HHR983156 GXV983152:GXV983156 GNZ983152:GNZ983156 GED983152:GED983156 FUH983152:FUH983156 FKL983152:FKL983156 FAP983152:FAP983156 EQT983152:EQT983156 EGX983152:EGX983156 DXB983152:DXB983156 DNF983152:DNF983156 DDJ983152:DDJ983156 CTN983152:CTN983156 CJR983152:CJR983156 BZV983152:BZV983156 BPZ983152:BPZ983156 BGD983152:BGD983156 AWH983152:AWH983156 AML983152:AML983156 ACP983152:ACP983156 ST983152:ST983156 IX983152:IX983156 B983152:B983156 WVJ917616:WVJ917620 WLN917616:WLN917620 WBR917616:WBR917620 VRV917616:VRV917620 VHZ917616:VHZ917620 UYD917616:UYD917620 UOH917616:UOH917620 UEL917616:UEL917620 TUP917616:TUP917620 TKT917616:TKT917620 TAX917616:TAX917620 SRB917616:SRB917620 SHF917616:SHF917620 RXJ917616:RXJ917620 RNN917616:RNN917620 RDR917616:RDR917620 QTV917616:QTV917620 QJZ917616:QJZ917620 QAD917616:QAD917620 PQH917616:PQH917620 PGL917616:PGL917620 OWP917616:OWP917620 OMT917616:OMT917620 OCX917616:OCX917620 NTB917616:NTB917620 NJF917616:NJF917620 MZJ917616:MZJ917620 MPN917616:MPN917620 MFR917616:MFR917620 LVV917616:LVV917620 LLZ917616:LLZ917620 LCD917616:LCD917620 KSH917616:KSH917620 KIL917616:KIL917620 JYP917616:JYP917620 JOT917616:JOT917620 JEX917616:JEX917620 IVB917616:IVB917620 ILF917616:ILF917620 IBJ917616:IBJ917620 HRN917616:HRN917620 HHR917616:HHR917620 GXV917616:GXV917620 GNZ917616:GNZ917620 GED917616:GED917620 FUH917616:FUH917620 FKL917616:FKL917620 FAP917616:FAP917620 EQT917616:EQT917620 EGX917616:EGX917620 DXB917616:DXB917620 DNF917616:DNF917620 DDJ917616:DDJ917620 CTN917616:CTN917620 CJR917616:CJR917620 BZV917616:BZV917620 BPZ917616:BPZ917620 BGD917616:BGD917620 AWH917616:AWH917620 AML917616:AML917620 ACP917616:ACP917620 ST917616:ST917620 IX917616:IX917620 B917616:B917620 WVJ852080:WVJ852084 WLN852080:WLN852084 WBR852080:WBR852084 VRV852080:VRV852084 VHZ852080:VHZ852084 UYD852080:UYD852084 UOH852080:UOH852084 UEL852080:UEL852084 TUP852080:TUP852084 TKT852080:TKT852084 TAX852080:TAX852084 SRB852080:SRB852084 SHF852080:SHF852084 RXJ852080:RXJ852084 RNN852080:RNN852084 RDR852080:RDR852084 QTV852080:QTV852084 QJZ852080:QJZ852084 QAD852080:QAD852084 PQH852080:PQH852084 PGL852080:PGL852084 OWP852080:OWP852084 OMT852080:OMT852084 OCX852080:OCX852084 NTB852080:NTB852084 NJF852080:NJF852084 MZJ852080:MZJ852084 MPN852080:MPN852084 MFR852080:MFR852084 LVV852080:LVV852084 LLZ852080:LLZ852084 LCD852080:LCD852084 KSH852080:KSH852084 KIL852080:KIL852084 JYP852080:JYP852084 JOT852080:JOT852084 JEX852080:JEX852084 IVB852080:IVB852084 ILF852080:ILF852084 IBJ852080:IBJ852084 HRN852080:HRN852084 HHR852080:HHR852084 GXV852080:GXV852084 GNZ852080:GNZ852084 GED852080:GED852084 FUH852080:FUH852084 FKL852080:FKL852084 FAP852080:FAP852084 EQT852080:EQT852084 EGX852080:EGX852084 DXB852080:DXB852084 DNF852080:DNF852084 DDJ852080:DDJ852084 CTN852080:CTN852084 CJR852080:CJR852084 BZV852080:BZV852084 BPZ852080:BPZ852084 BGD852080:BGD852084 AWH852080:AWH852084 AML852080:AML852084 ACP852080:ACP852084 ST852080:ST852084 IX852080:IX852084 B852080:B852084 WVJ786544:WVJ786548 WLN786544:WLN786548 WBR786544:WBR786548 VRV786544:VRV786548 VHZ786544:VHZ786548 UYD786544:UYD786548 UOH786544:UOH786548 UEL786544:UEL786548 TUP786544:TUP786548 TKT786544:TKT786548 TAX786544:TAX786548 SRB786544:SRB786548 SHF786544:SHF786548 RXJ786544:RXJ786548 RNN786544:RNN786548 RDR786544:RDR786548 QTV786544:QTV786548 QJZ786544:QJZ786548 QAD786544:QAD786548 PQH786544:PQH786548 PGL786544:PGL786548 OWP786544:OWP786548 OMT786544:OMT786548 OCX786544:OCX786548 NTB786544:NTB786548 NJF786544:NJF786548 MZJ786544:MZJ786548 MPN786544:MPN786548 MFR786544:MFR786548 LVV786544:LVV786548 LLZ786544:LLZ786548 LCD786544:LCD786548 KSH786544:KSH786548 KIL786544:KIL786548 JYP786544:JYP786548 JOT786544:JOT786548 JEX786544:JEX786548 IVB786544:IVB786548 ILF786544:ILF786548 IBJ786544:IBJ786548 HRN786544:HRN786548 HHR786544:HHR786548 GXV786544:GXV786548 GNZ786544:GNZ786548 GED786544:GED786548 FUH786544:FUH786548 FKL786544:FKL786548 FAP786544:FAP786548 EQT786544:EQT786548 EGX786544:EGX786548 DXB786544:DXB786548 DNF786544:DNF786548 DDJ786544:DDJ786548 CTN786544:CTN786548 CJR786544:CJR786548 BZV786544:BZV786548 BPZ786544:BPZ786548 BGD786544:BGD786548 AWH786544:AWH786548 AML786544:AML786548 ACP786544:ACP786548 ST786544:ST786548 IX786544:IX786548 B786544:B786548 WVJ721008:WVJ721012 WLN721008:WLN721012 WBR721008:WBR721012 VRV721008:VRV721012 VHZ721008:VHZ721012 UYD721008:UYD721012 UOH721008:UOH721012 UEL721008:UEL721012 TUP721008:TUP721012 TKT721008:TKT721012 TAX721008:TAX721012 SRB721008:SRB721012 SHF721008:SHF721012 RXJ721008:RXJ721012 RNN721008:RNN721012 RDR721008:RDR721012 QTV721008:QTV721012 QJZ721008:QJZ721012 QAD721008:QAD721012 PQH721008:PQH721012 PGL721008:PGL721012 OWP721008:OWP721012 OMT721008:OMT721012 OCX721008:OCX721012 NTB721008:NTB721012 NJF721008:NJF721012 MZJ721008:MZJ721012 MPN721008:MPN721012 MFR721008:MFR721012 LVV721008:LVV721012 LLZ721008:LLZ721012 LCD721008:LCD721012 KSH721008:KSH721012 KIL721008:KIL721012 JYP721008:JYP721012 JOT721008:JOT721012 JEX721008:JEX721012 IVB721008:IVB721012 ILF721008:ILF721012 IBJ721008:IBJ721012 HRN721008:HRN721012 HHR721008:HHR721012 GXV721008:GXV721012 GNZ721008:GNZ721012 GED721008:GED721012 FUH721008:FUH721012 FKL721008:FKL721012 FAP721008:FAP721012 EQT721008:EQT721012 EGX721008:EGX721012 DXB721008:DXB721012 DNF721008:DNF721012 DDJ721008:DDJ721012 CTN721008:CTN721012 CJR721008:CJR721012 BZV721008:BZV721012 BPZ721008:BPZ721012 BGD721008:BGD721012 AWH721008:AWH721012 AML721008:AML721012 ACP721008:ACP721012 ST721008:ST721012 IX721008:IX721012 B721008:B721012 WVJ655472:WVJ655476 WLN655472:WLN655476 WBR655472:WBR655476 VRV655472:VRV655476 VHZ655472:VHZ655476 UYD655472:UYD655476 UOH655472:UOH655476 UEL655472:UEL655476 TUP655472:TUP655476 TKT655472:TKT655476 TAX655472:TAX655476 SRB655472:SRB655476 SHF655472:SHF655476 RXJ655472:RXJ655476 RNN655472:RNN655476 RDR655472:RDR655476 QTV655472:QTV655476 QJZ655472:QJZ655476 QAD655472:QAD655476 PQH655472:PQH655476 PGL655472:PGL655476 OWP655472:OWP655476 OMT655472:OMT655476 OCX655472:OCX655476 NTB655472:NTB655476 NJF655472:NJF655476 MZJ655472:MZJ655476 MPN655472:MPN655476 MFR655472:MFR655476 LVV655472:LVV655476 LLZ655472:LLZ655476 LCD655472:LCD655476 KSH655472:KSH655476 KIL655472:KIL655476 JYP655472:JYP655476 JOT655472:JOT655476 JEX655472:JEX655476 IVB655472:IVB655476 ILF655472:ILF655476 IBJ655472:IBJ655476 HRN655472:HRN655476 HHR655472:HHR655476 GXV655472:GXV655476 GNZ655472:GNZ655476 GED655472:GED655476 FUH655472:FUH655476 FKL655472:FKL655476 FAP655472:FAP655476 EQT655472:EQT655476 EGX655472:EGX655476 DXB655472:DXB655476 DNF655472:DNF655476 DDJ655472:DDJ655476 CTN655472:CTN655476 CJR655472:CJR655476 BZV655472:BZV655476 BPZ655472:BPZ655476 BGD655472:BGD655476 AWH655472:AWH655476 AML655472:AML655476 ACP655472:ACP655476 ST655472:ST655476 IX655472:IX655476 B655472:B655476 WVJ589936:WVJ589940 WLN589936:WLN589940 WBR589936:WBR589940 VRV589936:VRV589940 VHZ589936:VHZ589940 UYD589936:UYD589940 UOH589936:UOH589940 UEL589936:UEL589940 TUP589936:TUP589940 TKT589936:TKT589940 TAX589936:TAX589940 SRB589936:SRB589940 SHF589936:SHF589940 RXJ589936:RXJ589940 RNN589936:RNN589940 RDR589936:RDR589940 QTV589936:QTV589940 QJZ589936:QJZ589940 QAD589936:QAD589940 PQH589936:PQH589940 PGL589936:PGL589940 OWP589936:OWP589940 OMT589936:OMT589940 OCX589936:OCX589940 NTB589936:NTB589940 NJF589936:NJF589940 MZJ589936:MZJ589940 MPN589936:MPN589940 MFR589936:MFR589940 LVV589936:LVV589940 LLZ589936:LLZ589940 LCD589936:LCD589940 KSH589936:KSH589940 KIL589936:KIL589940 JYP589936:JYP589940 JOT589936:JOT589940 JEX589936:JEX589940 IVB589936:IVB589940 ILF589936:ILF589940 IBJ589936:IBJ589940 HRN589936:HRN589940 HHR589936:HHR589940 GXV589936:GXV589940 GNZ589936:GNZ589940 GED589936:GED589940 FUH589936:FUH589940 FKL589936:FKL589940 FAP589936:FAP589940 EQT589936:EQT589940 EGX589936:EGX589940 DXB589936:DXB589940 DNF589936:DNF589940 DDJ589936:DDJ589940 CTN589936:CTN589940 CJR589936:CJR589940 BZV589936:BZV589940 BPZ589936:BPZ589940 BGD589936:BGD589940 AWH589936:AWH589940 AML589936:AML589940 ACP589936:ACP589940 ST589936:ST589940 IX589936:IX589940 B589936:B589940 WVJ524400:WVJ524404 WLN524400:WLN524404 WBR524400:WBR524404 VRV524400:VRV524404 VHZ524400:VHZ524404 UYD524400:UYD524404 UOH524400:UOH524404 UEL524400:UEL524404 TUP524400:TUP524404 TKT524400:TKT524404 TAX524400:TAX524404 SRB524400:SRB524404 SHF524400:SHF524404 RXJ524400:RXJ524404 RNN524400:RNN524404 RDR524400:RDR524404 QTV524400:QTV524404 QJZ524400:QJZ524404 QAD524400:QAD524404 PQH524400:PQH524404 PGL524400:PGL524404 OWP524400:OWP524404 OMT524400:OMT524404 OCX524400:OCX524404 NTB524400:NTB524404 NJF524400:NJF524404 MZJ524400:MZJ524404 MPN524400:MPN524404 MFR524400:MFR524404 LVV524400:LVV524404 LLZ524400:LLZ524404 LCD524400:LCD524404 KSH524400:KSH524404 KIL524400:KIL524404 JYP524400:JYP524404 JOT524400:JOT524404 JEX524400:JEX524404 IVB524400:IVB524404 ILF524400:ILF524404 IBJ524400:IBJ524404 HRN524400:HRN524404 HHR524400:HHR524404 GXV524400:GXV524404 GNZ524400:GNZ524404 GED524400:GED524404 FUH524400:FUH524404 FKL524400:FKL524404 FAP524400:FAP524404 EQT524400:EQT524404 EGX524400:EGX524404 DXB524400:DXB524404 DNF524400:DNF524404 DDJ524400:DDJ524404 CTN524400:CTN524404 CJR524400:CJR524404 BZV524400:BZV524404 BPZ524400:BPZ524404 BGD524400:BGD524404 AWH524400:AWH524404 AML524400:AML524404 ACP524400:ACP524404 ST524400:ST524404 IX524400:IX524404 B524400:B524404 WVJ458864:WVJ458868 WLN458864:WLN458868 WBR458864:WBR458868 VRV458864:VRV458868 VHZ458864:VHZ458868 UYD458864:UYD458868 UOH458864:UOH458868 UEL458864:UEL458868 TUP458864:TUP458868 TKT458864:TKT458868 TAX458864:TAX458868 SRB458864:SRB458868 SHF458864:SHF458868 RXJ458864:RXJ458868 RNN458864:RNN458868 RDR458864:RDR458868 QTV458864:QTV458868 QJZ458864:QJZ458868 QAD458864:QAD458868 PQH458864:PQH458868 PGL458864:PGL458868 OWP458864:OWP458868 OMT458864:OMT458868 OCX458864:OCX458868 NTB458864:NTB458868 NJF458864:NJF458868 MZJ458864:MZJ458868 MPN458864:MPN458868 MFR458864:MFR458868 LVV458864:LVV458868 LLZ458864:LLZ458868 LCD458864:LCD458868 KSH458864:KSH458868 KIL458864:KIL458868 JYP458864:JYP458868 JOT458864:JOT458868 JEX458864:JEX458868 IVB458864:IVB458868 ILF458864:ILF458868 IBJ458864:IBJ458868 HRN458864:HRN458868 HHR458864:HHR458868 GXV458864:GXV458868 GNZ458864:GNZ458868 GED458864:GED458868 FUH458864:FUH458868 FKL458864:FKL458868 FAP458864:FAP458868 EQT458864:EQT458868 EGX458864:EGX458868 DXB458864:DXB458868 DNF458864:DNF458868 DDJ458864:DDJ458868 CTN458864:CTN458868 CJR458864:CJR458868 BZV458864:BZV458868 BPZ458864:BPZ458868 BGD458864:BGD458868 AWH458864:AWH458868 AML458864:AML458868 ACP458864:ACP458868 ST458864:ST458868 IX458864:IX458868 B458864:B458868 WVJ393328:WVJ393332 WLN393328:WLN393332 WBR393328:WBR393332 VRV393328:VRV393332 VHZ393328:VHZ393332 UYD393328:UYD393332 UOH393328:UOH393332 UEL393328:UEL393332 TUP393328:TUP393332 TKT393328:TKT393332 TAX393328:TAX393332 SRB393328:SRB393332 SHF393328:SHF393332 RXJ393328:RXJ393332 RNN393328:RNN393332 RDR393328:RDR393332 QTV393328:QTV393332 QJZ393328:QJZ393332 QAD393328:QAD393332 PQH393328:PQH393332 PGL393328:PGL393332 OWP393328:OWP393332 OMT393328:OMT393332 OCX393328:OCX393332 NTB393328:NTB393332 NJF393328:NJF393332 MZJ393328:MZJ393332 MPN393328:MPN393332 MFR393328:MFR393332 LVV393328:LVV393332 LLZ393328:LLZ393332 LCD393328:LCD393332 KSH393328:KSH393332 KIL393328:KIL393332 JYP393328:JYP393332 JOT393328:JOT393332 JEX393328:JEX393332 IVB393328:IVB393332 ILF393328:ILF393332 IBJ393328:IBJ393332 HRN393328:HRN393332 HHR393328:HHR393332 GXV393328:GXV393332 GNZ393328:GNZ393332 GED393328:GED393332 FUH393328:FUH393332 FKL393328:FKL393332 FAP393328:FAP393332 EQT393328:EQT393332 EGX393328:EGX393332 DXB393328:DXB393332 DNF393328:DNF393332 DDJ393328:DDJ393332 CTN393328:CTN393332 CJR393328:CJR393332 BZV393328:BZV393332 BPZ393328:BPZ393332 BGD393328:BGD393332 AWH393328:AWH393332 AML393328:AML393332 ACP393328:ACP393332 ST393328:ST393332 IX393328:IX393332 B393328:B393332 WVJ327792:WVJ327796 WLN327792:WLN327796 WBR327792:WBR327796 VRV327792:VRV327796 VHZ327792:VHZ327796 UYD327792:UYD327796 UOH327792:UOH327796 UEL327792:UEL327796 TUP327792:TUP327796 TKT327792:TKT327796 TAX327792:TAX327796 SRB327792:SRB327796 SHF327792:SHF327796 RXJ327792:RXJ327796 RNN327792:RNN327796 RDR327792:RDR327796 QTV327792:QTV327796 QJZ327792:QJZ327796 QAD327792:QAD327796 PQH327792:PQH327796 PGL327792:PGL327796 OWP327792:OWP327796 OMT327792:OMT327796 OCX327792:OCX327796 NTB327792:NTB327796 NJF327792:NJF327796 MZJ327792:MZJ327796 MPN327792:MPN327796 MFR327792:MFR327796 LVV327792:LVV327796 LLZ327792:LLZ327796 LCD327792:LCD327796 KSH327792:KSH327796 KIL327792:KIL327796 JYP327792:JYP327796 JOT327792:JOT327796 JEX327792:JEX327796 IVB327792:IVB327796 ILF327792:ILF327796 IBJ327792:IBJ327796 HRN327792:HRN327796 HHR327792:HHR327796 GXV327792:GXV327796 GNZ327792:GNZ327796 GED327792:GED327796 FUH327792:FUH327796 FKL327792:FKL327796 FAP327792:FAP327796 EQT327792:EQT327796 EGX327792:EGX327796 DXB327792:DXB327796 DNF327792:DNF327796 DDJ327792:DDJ327796 CTN327792:CTN327796 CJR327792:CJR327796 BZV327792:BZV327796 BPZ327792:BPZ327796 BGD327792:BGD327796 AWH327792:AWH327796 AML327792:AML327796 ACP327792:ACP327796 ST327792:ST327796 IX327792:IX327796 B327792:B327796 WVJ262256:WVJ262260 WLN262256:WLN262260 WBR262256:WBR262260 VRV262256:VRV262260 VHZ262256:VHZ262260 UYD262256:UYD262260 UOH262256:UOH262260 UEL262256:UEL262260 TUP262256:TUP262260 TKT262256:TKT262260 TAX262256:TAX262260 SRB262256:SRB262260 SHF262256:SHF262260 RXJ262256:RXJ262260 RNN262256:RNN262260 RDR262256:RDR262260 QTV262256:QTV262260 QJZ262256:QJZ262260 QAD262256:QAD262260 PQH262256:PQH262260 PGL262256:PGL262260 OWP262256:OWP262260 OMT262256:OMT262260 OCX262256:OCX262260 NTB262256:NTB262260 NJF262256:NJF262260 MZJ262256:MZJ262260 MPN262256:MPN262260 MFR262256:MFR262260 LVV262256:LVV262260 LLZ262256:LLZ262260 LCD262256:LCD262260 KSH262256:KSH262260 KIL262256:KIL262260 JYP262256:JYP262260 JOT262256:JOT262260 JEX262256:JEX262260 IVB262256:IVB262260 ILF262256:ILF262260 IBJ262256:IBJ262260 HRN262256:HRN262260 HHR262256:HHR262260 GXV262256:GXV262260 GNZ262256:GNZ262260 GED262256:GED262260 FUH262256:FUH262260 FKL262256:FKL262260 FAP262256:FAP262260 EQT262256:EQT262260 EGX262256:EGX262260 DXB262256:DXB262260 DNF262256:DNF262260 DDJ262256:DDJ262260 CTN262256:CTN262260 CJR262256:CJR262260 BZV262256:BZV262260 BPZ262256:BPZ262260 BGD262256:BGD262260 AWH262256:AWH262260 AML262256:AML262260 ACP262256:ACP262260 ST262256:ST262260 IX262256:IX262260 B262256:B262260 WVJ196720:WVJ196724 WLN196720:WLN196724 WBR196720:WBR196724 VRV196720:VRV196724 VHZ196720:VHZ196724 UYD196720:UYD196724 UOH196720:UOH196724 UEL196720:UEL196724 TUP196720:TUP196724 TKT196720:TKT196724 TAX196720:TAX196724 SRB196720:SRB196724 SHF196720:SHF196724 RXJ196720:RXJ196724 RNN196720:RNN196724 RDR196720:RDR196724 QTV196720:QTV196724 QJZ196720:QJZ196724 QAD196720:QAD196724 PQH196720:PQH196724 PGL196720:PGL196724 OWP196720:OWP196724 OMT196720:OMT196724 OCX196720:OCX196724 NTB196720:NTB196724 NJF196720:NJF196724 MZJ196720:MZJ196724 MPN196720:MPN196724 MFR196720:MFR196724 LVV196720:LVV196724 LLZ196720:LLZ196724 LCD196720:LCD196724 KSH196720:KSH196724 KIL196720:KIL196724 JYP196720:JYP196724 JOT196720:JOT196724 JEX196720:JEX196724 IVB196720:IVB196724 ILF196720:ILF196724 IBJ196720:IBJ196724 HRN196720:HRN196724 HHR196720:HHR196724 GXV196720:GXV196724 GNZ196720:GNZ196724 GED196720:GED196724 FUH196720:FUH196724 FKL196720:FKL196724 FAP196720:FAP196724 EQT196720:EQT196724 EGX196720:EGX196724 DXB196720:DXB196724 DNF196720:DNF196724 DDJ196720:DDJ196724 CTN196720:CTN196724 CJR196720:CJR196724 BZV196720:BZV196724 BPZ196720:BPZ196724 BGD196720:BGD196724 AWH196720:AWH196724 AML196720:AML196724 ACP196720:ACP196724 ST196720:ST196724 IX196720:IX196724 B196720:B196724 WVJ131184:WVJ131188 WLN131184:WLN131188 WBR131184:WBR131188 VRV131184:VRV131188 VHZ131184:VHZ131188 UYD131184:UYD131188 UOH131184:UOH131188 UEL131184:UEL131188 TUP131184:TUP131188 TKT131184:TKT131188 TAX131184:TAX131188 SRB131184:SRB131188 SHF131184:SHF131188 RXJ131184:RXJ131188 RNN131184:RNN131188 RDR131184:RDR131188 QTV131184:QTV131188 QJZ131184:QJZ131188 QAD131184:QAD131188 PQH131184:PQH131188 PGL131184:PGL131188 OWP131184:OWP131188 OMT131184:OMT131188 OCX131184:OCX131188 NTB131184:NTB131188 NJF131184:NJF131188 MZJ131184:MZJ131188 MPN131184:MPN131188 MFR131184:MFR131188 LVV131184:LVV131188 LLZ131184:LLZ131188 LCD131184:LCD131188 KSH131184:KSH131188 KIL131184:KIL131188 JYP131184:JYP131188 JOT131184:JOT131188 JEX131184:JEX131188 IVB131184:IVB131188 ILF131184:ILF131188 IBJ131184:IBJ131188 HRN131184:HRN131188 HHR131184:HHR131188 GXV131184:GXV131188 GNZ131184:GNZ131188 GED131184:GED131188 FUH131184:FUH131188 FKL131184:FKL131188 FAP131184:FAP131188 EQT131184:EQT131188 EGX131184:EGX131188 DXB131184:DXB131188 DNF131184:DNF131188 DDJ131184:DDJ131188 CTN131184:CTN131188 CJR131184:CJR131188 BZV131184:BZV131188 BPZ131184:BPZ131188 BGD131184:BGD131188 AWH131184:AWH131188 AML131184:AML131188 ACP131184:ACP131188 ST131184:ST131188 IX131184:IX131188 B131184:B131188 WVJ65648:WVJ65652 WLN65648:WLN65652 WBR65648:WBR65652 VRV65648:VRV65652 VHZ65648:VHZ65652 UYD65648:UYD65652 UOH65648:UOH65652 UEL65648:UEL65652 TUP65648:TUP65652 TKT65648:TKT65652 TAX65648:TAX65652 SRB65648:SRB65652 SHF65648:SHF65652 RXJ65648:RXJ65652 RNN65648:RNN65652 RDR65648:RDR65652 QTV65648:QTV65652 QJZ65648:QJZ65652 QAD65648:QAD65652 PQH65648:PQH65652 PGL65648:PGL65652 OWP65648:OWP65652 OMT65648:OMT65652 OCX65648:OCX65652 NTB65648:NTB65652 NJF65648:NJF65652 MZJ65648:MZJ65652 MPN65648:MPN65652 MFR65648:MFR65652 LVV65648:LVV65652 LLZ65648:LLZ65652 LCD65648:LCD65652 KSH65648:KSH65652 KIL65648:KIL65652 JYP65648:JYP65652 JOT65648:JOT65652 JEX65648:JEX65652 IVB65648:IVB65652 ILF65648:ILF65652 IBJ65648:IBJ65652 HRN65648:HRN65652 HHR65648:HHR65652 GXV65648:GXV65652 GNZ65648:GNZ65652 GED65648:GED65652 FUH65648:FUH65652 FKL65648:FKL65652 FAP65648:FAP65652 EQT65648:EQT65652 EGX65648:EGX65652 DXB65648:DXB65652 DNF65648:DNF65652 DDJ65648:DDJ65652 CTN65648:CTN65652 CJR65648:CJR65652 BZV65648:BZV65652 BPZ65648:BPZ65652 BGD65648:BGD65652 AWH65648:AWH65652 AML65648:AML65652 ACP65648:ACP65652 ST65648:ST65652 IX65648:IX65652 B65648:B65652 WVJ112:WVJ116 WLN112:WLN116 WBR112:WBR116 VRV112:VRV116 VHZ112:VHZ116 UYD112:UYD116 UOH112:UOH116 UEL112:UEL116 TUP112:TUP116 TKT112:TKT116 TAX112:TAX116 SRB112:SRB116 SHF112:SHF116 RXJ112:RXJ116 RNN112:RNN116 RDR112:RDR116 QTV112:QTV116 QJZ112:QJZ116 QAD112:QAD116 PQH112:PQH116 PGL112:PGL116 OWP112:OWP116 OMT112:OMT116 OCX112:OCX116 NTB112:NTB116 NJF112:NJF116 MZJ112:MZJ116 MPN112:MPN116 MFR112:MFR116 LVV112:LVV116 LLZ112:LLZ116 LCD112:LCD116 KSH112:KSH116 KIL112:KIL116 JYP112:JYP116 JOT112:JOT116 JEX112:JEX116 IVB112:IVB116 ILF112:ILF116 IBJ112:IBJ116 HRN112:HRN116 HHR112:HHR116 GXV112:GXV116 GNZ112:GNZ116 GED112:GED116 FUH112:FUH116 FKL112:FKL116 FAP112:FAP116 EQT112:EQT116 EGX112:EGX116 DXB112:DXB116 DNF112:DNF116 DDJ112:DDJ116 CTN112:CTN116 CJR112:CJR116 BZV112:BZV116 BPZ112:BPZ116 BGD112:BGD116 AWH112:AWH116 AML112:AML116 ACP112:ACP116 ST112:ST116 IX112:IX116 B112:B116 WVJ983143:WVJ983146 WLN983143:WLN983146 WBR983143:WBR983146 VRV983143:VRV983146 VHZ983143:VHZ983146 UYD983143:UYD983146 UOH983143:UOH983146 UEL983143:UEL983146 TUP983143:TUP983146 TKT983143:TKT983146 TAX983143:TAX983146 SRB983143:SRB983146 SHF983143:SHF983146 RXJ983143:RXJ983146 RNN983143:RNN983146 RDR983143:RDR983146 QTV983143:QTV983146 QJZ983143:QJZ983146 QAD983143:QAD983146 PQH983143:PQH983146 PGL983143:PGL983146 OWP983143:OWP983146 OMT983143:OMT983146 OCX983143:OCX983146 NTB983143:NTB983146 NJF983143:NJF983146 MZJ983143:MZJ983146 MPN983143:MPN983146 MFR983143:MFR983146 LVV983143:LVV983146 LLZ983143:LLZ983146 LCD983143:LCD983146 KSH983143:KSH983146 KIL983143:KIL983146 JYP983143:JYP983146 JOT983143:JOT983146 JEX983143:JEX983146 IVB983143:IVB983146 ILF983143:ILF983146 IBJ983143:IBJ983146 HRN983143:HRN983146 HHR983143:HHR983146 GXV983143:GXV983146 GNZ983143:GNZ983146 GED983143:GED983146 FUH983143:FUH983146 FKL983143:FKL983146 FAP983143:FAP983146 EQT983143:EQT983146 EGX983143:EGX983146 DXB983143:DXB983146 DNF983143:DNF983146 DDJ983143:DDJ983146 CTN983143:CTN983146 CJR983143:CJR983146 BZV983143:BZV983146 BPZ983143:BPZ983146 BGD983143:BGD983146 AWH983143:AWH983146 AML983143:AML983146 ACP983143:ACP983146 ST983143:ST983146 IX983143:IX983146 B983143:B983146 WVJ917607:WVJ917610 WLN917607:WLN917610 WBR917607:WBR917610 VRV917607:VRV917610 VHZ917607:VHZ917610 UYD917607:UYD917610 UOH917607:UOH917610 UEL917607:UEL917610 TUP917607:TUP917610 TKT917607:TKT917610 TAX917607:TAX917610 SRB917607:SRB917610 SHF917607:SHF917610 RXJ917607:RXJ917610 RNN917607:RNN917610 RDR917607:RDR917610 QTV917607:QTV917610 QJZ917607:QJZ917610 QAD917607:QAD917610 PQH917607:PQH917610 PGL917607:PGL917610 OWP917607:OWP917610 OMT917607:OMT917610 OCX917607:OCX917610 NTB917607:NTB917610 NJF917607:NJF917610 MZJ917607:MZJ917610 MPN917607:MPN917610 MFR917607:MFR917610 LVV917607:LVV917610 LLZ917607:LLZ917610 LCD917607:LCD917610 KSH917607:KSH917610 KIL917607:KIL917610 JYP917607:JYP917610 JOT917607:JOT917610 JEX917607:JEX917610 IVB917607:IVB917610 ILF917607:ILF917610 IBJ917607:IBJ917610 HRN917607:HRN917610 HHR917607:HHR917610 GXV917607:GXV917610 GNZ917607:GNZ917610 GED917607:GED917610 FUH917607:FUH917610 FKL917607:FKL917610 FAP917607:FAP917610 EQT917607:EQT917610 EGX917607:EGX917610 DXB917607:DXB917610 DNF917607:DNF917610 DDJ917607:DDJ917610 CTN917607:CTN917610 CJR917607:CJR917610 BZV917607:BZV917610 BPZ917607:BPZ917610 BGD917607:BGD917610 AWH917607:AWH917610 AML917607:AML917610 ACP917607:ACP917610 ST917607:ST917610 IX917607:IX917610 B917607:B917610 WVJ852071:WVJ852074 WLN852071:WLN852074 WBR852071:WBR852074 VRV852071:VRV852074 VHZ852071:VHZ852074 UYD852071:UYD852074 UOH852071:UOH852074 UEL852071:UEL852074 TUP852071:TUP852074 TKT852071:TKT852074 TAX852071:TAX852074 SRB852071:SRB852074 SHF852071:SHF852074 RXJ852071:RXJ852074 RNN852071:RNN852074 RDR852071:RDR852074 QTV852071:QTV852074 QJZ852071:QJZ852074 QAD852071:QAD852074 PQH852071:PQH852074 PGL852071:PGL852074 OWP852071:OWP852074 OMT852071:OMT852074 OCX852071:OCX852074 NTB852071:NTB852074 NJF852071:NJF852074 MZJ852071:MZJ852074 MPN852071:MPN852074 MFR852071:MFR852074 LVV852071:LVV852074 LLZ852071:LLZ852074 LCD852071:LCD852074 KSH852071:KSH852074 KIL852071:KIL852074 JYP852071:JYP852074 JOT852071:JOT852074 JEX852071:JEX852074 IVB852071:IVB852074 ILF852071:ILF852074 IBJ852071:IBJ852074 HRN852071:HRN852074 HHR852071:HHR852074 GXV852071:GXV852074 GNZ852071:GNZ852074 GED852071:GED852074 FUH852071:FUH852074 FKL852071:FKL852074 FAP852071:FAP852074 EQT852071:EQT852074 EGX852071:EGX852074 DXB852071:DXB852074 DNF852071:DNF852074 DDJ852071:DDJ852074 CTN852071:CTN852074 CJR852071:CJR852074 BZV852071:BZV852074 BPZ852071:BPZ852074 BGD852071:BGD852074 AWH852071:AWH852074 AML852071:AML852074 ACP852071:ACP852074 ST852071:ST852074 IX852071:IX852074 B852071:B852074 WVJ786535:WVJ786538 WLN786535:WLN786538 WBR786535:WBR786538 VRV786535:VRV786538 VHZ786535:VHZ786538 UYD786535:UYD786538 UOH786535:UOH786538 UEL786535:UEL786538 TUP786535:TUP786538 TKT786535:TKT786538 TAX786535:TAX786538 SRB786535:SRB786538 SHF786535:SHF786538 RXJ786535:RXJ786538 RNN786535:RNN786538 RDR786535:RDR786538 QTV786535:QTV786538 QJZ786535:QJZ786538 QAD786535:QAD786538 PQH786535:PQH786538 PGL786535:PGL786538 OWP786535:OWP786538 OMT786535:OMT786538 OCX786535:OCX786538 NTB786535:NTB786538 NJF786535:NJF786538 MZJ786535:MZJ786538 MPN786535:MPN786538 MFR786535:MFR786538 LVV786535:LVV786538 LLZ786535:LLZ786538 LCD786535:LCD786538 KSH786535:KSH786538 KIL786535:KIL786538 JYP786535:JYP786538 JOT786535:JOT786538 JEX786535:JEX786538 IVB786535:IVB786538 ILF786535:ILF786538 IBJ786535:IBJ786538 HRN786535:HRN786538 HHR786535:HHR786538 GXV786535:GXV786538 GNZ786535:GNZ786538 GED786535:GED786538 FUH786535:FUH786538 FKL786535:FKL786538 FAP786535:FAP786538 EQT786535:EQT786538 EGX786535:EGX786538 DXB786535:DXB786538 DNF786535:DNF786538 DDJ786535:DDJ786538 CTN786535:CTN786538 CJR786535:CJR786538 BZV786535:BZV786538 BPZ786535:BPZ786538 BGD786535:BGD786538 AWH786535:AWH786538 AML786535:AML786538 ACP786535:ACP786538 ST786535:ST786538 IX786535:IX786538 B786535:B786538 WVJ720999:WVJ721002 WLN720999:WLN721002 WBR720999:WBR721002 VRV720999:VRV721002 VHZ720999:VHZ721002 UYD720999:UYD721002 UOH720999:UOH721002 UEL720999:UEL721002 TUP720999:TUP721002 TKT720999:TKT721002 TAX720999:TAX721002 SRB720999:SRB721002 SHF720999:SHF721002 RXJ720999:RXJ721002 RNN720999:RNN721002 RDR720999:RDR721002 QTV720999:QTV721002 QJZ720999:QJZ721002 QAD720999:QAD721002 PQH720999:PQH721002 PGL720999:PGL721002 OWP720999:OWP721002 OMT720999:OMT721002 OCX720999:OCX721002 NTB720999:NTB721002 NJF720999:NJF721002 MZJ720999:MZJ721002 MPN720999:MPN721002 MFR720999:MFR721002 LVV720999:LVV721002 LLZ720999:LLZ721002 LCD720999:LCD721002 KSH720999:KSH721002 KIL720999:KIL721002 JYP720999:JYP721002 JOT720999:JOT721002 JEX720999:JEX721002 IVB720999:IVB721002 ILF720999:ILF721002 IBJ720999:IBJ721002 HRN720999:HRN721002 HHR720999:HHR721002 GXV720999:GXV721002 GNZ720999:GNZ721002 GED720999:GED721002 FUH720999:FUH721002 FKL720999:FKL721002 FAP720999:FAP721002 EQT720999:EQT721002 EGX720999:EGX721002 DXB720999:DXB721002 DNF720999:DNF721002 DDJ720999:DDJ721002 CTN720999:CTN721002 CJR720999:CJR721002 BZV720999:BZV721002 BPZ720999:BPZ721002 BGD720999:BGD721002 AWH720999:AWH721002 AML720999:AML721002 ACP720999:ACP721002 ST720999:ST721002 IX720999:IX721002 B720999:B721002 WVJ655463:WVJ655466 WLN655463:WLN655466 WBR655463:WBR655466 VRV655463:VRV655466 VHZ655463:VHZ655466 UYD655463:UYD655466 UOH655463:UOH655466 UEL655463:UEL655466 TUP655463:TUP655466 TKT655463:TKT655466 TAX655463:TAX655466 SRB655463:SRB655466 SHF655463:SHF655466 RXJ655463:RXJ655466 RNN655463:RNN655466 RDR655463:RDR655466 QTV655463:QTV655466 QJZ655463:QJZ655466 QAD655463:QAD655466 PQH655463:PQH655466 PGL655463:PGL655466 OWP655463:OWP655466 OMT655463:OMT655466 OCX655463:OCX655466 NTB655463:NTB655466 NJF655463:NJF655466 MZJ655463:MZJ655466 MPN655463:MPN655466 MFR655463:MFR655466 LVV655463:LVV655466 LLZ655463:LLZ655466 LCD655463:LCD655466 KSH655463:KSH655466 KIL655463:KIL655466 JYP655463:JYP655466 JOT655463:JOT655466 JEX655463:JEX655466 IVB655463:IVB655466 ILF655463:ILF655466 IBJ655463:IBJ655466 HRN655463:HRN655466 HHR655463:HHR655466 GXV655463:GXV655466 GNZ655463:GNZ655466 GED655463:GED655466 FUH655463:FUH655466 FKL655463:FKL655466 FAP655463:FAP655466 EQT655463:EQT655466 EGX655463:EGX655466 DXB655463:DXB655466 DNF655463:DNF655466 DDJ655463:DDJ655466 CTN655463:CTN655466 CJR655463:CJR655466 BZV655463:BZV655466 BPZ655463:BPZ655466 BGD655463:BGD655466 AWH655463:AWH655466 AML655463:AML655466 ACP655463:ACP655466 ST655463:ST655466 IX655463:IX655466 B655463:B655466 WVJ589927:WVJ589930 WLN589927:WLN589930 WBR589927:WBR589930 VRV589927:VRV589930 VHZ589927:VHZ589930 UYD589927:UYD589930 UOH589927:UOH589930 UEL589927:UEL589930 TUP589927:TUP589930 TKT589927:TKT589930 TAX589927:TAX589930 SRB589927:SRB589930 SHF589927:SHF589930 RXJ589927:RXJ589930 RNN589927:RNN589930 RDR589927:RDR589930 QTV589927:QTV589930 QJZ589927:QJZ589930 QAD589927:QAD589930 PQH589927:PQH589930 PGL589927:PGL589930 OWP589927:OWP589930 OMT589927:OMT589930 OCX589927:OCX589930 NTB589927:NTB589930 NJF589927:NJF589930 MZJ589927:MZJ589930 MPN589927:MPN589930 MFR589927:MFR589930 LVV589927:LVV589930 LLZ589927:LLZ589930 LCD589927:LCD589930 KSH589927:KSH589930 KIL589927:KIL589930 JYP589927:JYP589930 JOT589927:JOT589930 JEX589927:JEX589930 IVB589927:IVB589930 ILF589927:ILF589930 IBJ589927:IBJ589930 HRN589927:HRN589930 HHR589927:HHR589930 GXV589927:GXV589930 GNZ589927:GNZ589930 GED589927:GED589930 FUH589927:FUH589930 FKL589927:FKL589930 FAP589927:FAP589930 EQT589927:EQT589930 EGX589927:EGX589930 DXB589927:DXB589930 DNF589927:DNF589930 DDJ589927:DDJ589930 CTN589927:CTN589930 CJR589927:CJR589930 BZV589927:BZV589930 BPZ589927:BPZ589930 BGD589927:BGD589930 AWH589927:AWH589930 AML589927:AML589930 ACP589927:ACP589930 ST589927:ST589930 IX589927:IX589930 B589927:B589930 WVJ524391:WVJ524394 WLN524391:WLN524394 WBR524391:WBR524394 VRV524391:VRV524394 VHZ524391:VHZ524394 UYD524391:UYD524394 UOH524391:UOH524394 UEL524391:UEL524394 TUP524391:TUP524394 TKT524391:TKT524394 TAX524391:TAX524394 SRB524391:SRB524394 SHF524391:SHF524394 RXJ524391:RXJ524394 RNN524391:RNN524394 RDR524391:RDR524394 QTV524391:QTV524394 QJZ524391:QJZ524394 QAD524391:QAD524394 PQH524391:PQH524394 PGL524391:PGL524394 OWP524391:OWP524394 OMT524391:OMT524394 OCX524391:OCX524394 NTB524391:NTB524394 NJF524391:NJF524394 MZJ524391:MZJ524394 MPN524391:MPN524394 MFR524391:MFR524394 LVV524391:LVV524394 LLZ524391:LLZ524394 LCD524391:LCD524394 KSH524391:KSH524394 KIL524391:KIL524394 JYP524391:JYP524394 JOT524391:JOT524394 JEX524391:JEX524394 IVB524391:IVB524394 ILF524391:ILF524394 IBJ524391:IBJ524394 HRN524391:HRN524394 HHR524391:HHR524394 GXV524391:GXV524394 GNZ524391:GNZ524394 GED524391:GED524394 FUH524391:FUH524394 FKL524391:FKL524394 FAP524391:FAP524394 EQT524391:EQT524394 EGX524391:EGX524394 DXB524391:DXB524394 DNF524391:DNF524394 DDJ524391:DDJ524394 CTN524391:CTN524394 CJR524391:CJR524394 BZV524391:BZV524394 BPZ524391:BPZ524394 BGD524391:BGD524394 AWH524391:AWH524394 AML524391:AML524394 ACP524391:ACP524394 ST524391:ST524394 IX524391:IX524394 B524391:B524394 WVJ458855:WVJ458858 WLN458855:WLN458858 WBR458855:WBR458858 VRV458855:VRV458858 VHZ458855:VHZ458858 UYD458855:UYD458858 UOH458855:UOH458858 UEL458855:UEL458858 TUP458855:TUP458858 TKT458855:TKT458858 TAX458855:TAX458858 SRB458855:SRB458858 SHF458855:SHF458858 RXJ458855:RXJ458858 RNN458855:RNN458858 RDR458855:RDR458858 QTV458855:QTV458858 QJZ458855:QJZ458858 QAD458855:QAD458858 PQH458855:PQH458858 PGL458855:PGL458858 OWP458855:OWP458858 OMT458855:OMT458858 OCX458855:OCX458858 NTB458855:NTB458858 NJF458855:NJF458858 MZJ458855:MZJ458858 MPN458855:MPN458858 MFR458855:MFR458858 LVV458855:LVV458858 LLZ458855:LLZ458858 LCD458855:LCD458858 KSH458855:KSH458858 KIL458855:KIL458858 JYP458855:JYP458858 JOT458855:JOT458858 JEX458855:JEX458858 IVB458855:IVB458858 ILF458855:ILF458858 IBJ458855:IBJ458858 HRN458855:HRN458858 HHR458855:HHR458858 GXV458855:GXV458858 GNZ458855:GNZ458858 GED458855:GED458858 FUH458855:FUH458858 FKL458855:FKL458858 FAP458855:FAP458858 EQT458855:EQT458858 EGX458855:EGX458858 DXB458855:DXB458858 DNF458855:DNF458858 DDJ458855:DDJ458858 CTN458855:CTN458858 CJR458855:CJR458858 BZV458855:BZV458858 BPZ458855:BPZ458858 BGD458855:BGD458858 AWH458855:AWH458858 AML458855:AML458858 ACP458855:ACP458858 ST458855:ST458858 IX458855:IX458858 B458855:B458858 WVJ393319:WVJ393322 WLN393319:WLN393322 WBR393319:WBR393322 VRV393319:VRV393322 VHZ393319:VHZ393322 UYD393319:UYD393322 UOH393319:UOH393322 UEL393319:UEL393322 TUP393319:TUP393322 TKT393319:TKT393322 TAX393319:TAX393322 SRB393319:SRB393322 SHF393319:SHF393322 RXJ393319:RXJ393322 RNN393319:RNN393322 RDR393319:RDR393322 QTV393319:QTV393322 QJZ393319:QJZ393322 QAD393319:QAD393322 PQH393319:PQH393322 PGL393319:PGL393322 OWP393319:OWP393322 OMT393319:OMT393322 OCX393319:OCX393322 NTB393319:NTB393322 NJF393319:NJF393322 MZJ393319:MZJ393322 MPN393319:MPN393322 MFR393319:MFR393322 LVV393319:LVV393322 LLZ393319:LLZ393322 LCD393319:LCD393322 KSH393319:KSH393322 KIL393319:KIL393322 JYP393319:JYP393322 JOT393319:JOT393322 JEX393319:JEX393322 IVB393319:IVB393322 ILF393319:ILF393322 IBJ393319:IBJ393322 HRN393319:HRN393322 HHR393319:HHR393322 GXV393319:GXV393322 GNZ393319:GNZ393322 GED393319:GED393322 FUH393319:FUH393322 FKL393319:FKL393322 FAP393319:FAP393322 EQT393319:EQT393322 EGX393319:EGX393322 DXB393319:DXB393322 DNF393319:DNF393322 DDJ393319:DDJ393322 CTN393319:CTN393322 CJR393319:CJR393322 BZV393319:BZV393322 BPZ393319:BPZ393322 BGD393319:BGD393322 AWH393319:AWH393322 AML393319:AML393322 ACP393319:ACP393322 ST393319:ST393322 IX393319:IX393322 B393319:B393322 WVJ327783:WVJ327786 WLN327783:WLN327786 WBR327783:WBR327786 VRV327783:VRV327786 VHZ327783:VHZ327786 UYD327783:UYD327786 UOH327783:UOH327786 UEL327783:UEL327786 TUP327783:TUP327786 TKT327783:TKT327786 TAX327783:TAX327786 SRB327783:SRB327786 SHF327783:SHF327786 RXJ327783:RXJ327786 RNN327783:RNN327786 RDR327783:RDR327786 QTV327783:QTV327786 QJZ327783:QJZ327786 QAD327783:QAD327786 PQH327783:PQH327786 PGL327783:PGL327786 OWP327783:OWP327786 OMT327783:OMT327786 OCX327783:OCX327786 NTB327783:NTB327786 NJF327783:NJF327786 MZJ327783:MZJ327786 MPN327783:MPN327786 MFR327783:MFR327786 LVV327783:LVV327786 LLZ327783:LLZ327786 LCD327783:LCD327786 KSH327783:KSH327786 KIL327783:KIL327786 JYP327783:JYP327786 JOT327783:JOT327786 JEX327783:JEX327786 IVB327783:IVB327786 ILF327783:ILF327786 IBJ327783:IBJ327786 HRN327783:HRN327786 HHR327783:HHR327786 GXV327783:GXV327786 GNZ327783:GNZ327786 GED327783:GED327786 FUH327783:FUH327786 FKL327783:FKL327786 FAP327783:FAP327786 EQT327783:EQT327786 EGX327783:EGX327786 DXB327783:DXB327786 DNF327783:DNF327786 DDJ327783:DDJ327786 CTN327783:CTN327786 CJR327783:CJR327786 BZV327783:BZV327786 BPZ327783:BPZ327786 BGD327783:BGD327786 AWH327783:AWH327786 AML327783:AML327786 ACP327783:ACP327786 ST327783:ST327786 IX327783:IX327786 B327783:B327786 WVJ262247:WVJ262250 WLN262247:WLN262250 WBR262247:WBR262250 VRV262247:VRV262250 VHZ262247:VHZ262250 UYD262247:UYD262250 UOH262247:UOH262250 UEL262247:UEL262250 TUP262247:TUP262250 TKT262247:TKT262250 TAX262247:TAX262250 SRB262247:SRB262250 SHF262247:SHF262250 RXJ262247:RXJ262250 RNN262247:RNN262250 RDR262247:RDR262250 QTV262247:QTV262250 QJZ262247:QJZ262250 QAD262247:QAD262250 PQH262247:PQH262250 PGL262247:PGL262250 OWP262247:OWP262250 OMT262247:OMT262250 OCX262247:OCX262250 NTB262247:NTB262250 NJF262247:NJF262250 MZJ262247:MZJ262250 MPN262247:MPN262250 MFR262247:MFR262250 LVV262247:LVV262250 LLZ262247:LLZ262250 LCD262247:LCD262250 KSH262247:KSH262250 KIL262247:KIL262250 JYP262247:JYP262250 JOT262247:JOT262250 JEX262247:JEX262250 IVB262247:IVB262250 ILF262247:ILF262250 IBJ262247:IBJ262250 HRN262247:HRN262250 HHR262247:HHR262250 GXV262247:GXV262250 GNZ262247:GNZ262250 GED262247:GED262250 FUH262247:FUH262250 FKL262247:FKL262250 FAP262247:FAP262250 EQT262247:EQT262250 EGX262247:EGX262250 DXB262247:DXB262250 DNF262247:DNF262250 DDJ262247:DDJ262250 CTN262247:CTN262250 CJR262247:CJR262250 BZV262247:BZV262250 BPZ262247:BPZ262250 BGD262247:BGD262250 AWH262247:AWH262250 AML262247:AML262250 ACP262247:ACP262250 ST262247:ST262250 IX262247:IX262250 B262247:B262250 WVJ196711:WVJ196714 WLN196711:WLN196714 WBR196711:WBR196714 VRV196711:VRV196714 VHZ196711:VHZ196714 UYD196711:UYD196714 UOH196711:UOH196714 UEL196711:UEL196714 TUP196711:TUP196714 TKT196711:TKT196714 TAX196711:TAX196714 SRB196711:SRB196714 SHF196711:SHF196714 RXJ196711:RXJ196714 RNN196711:RNN196714 RDR196711:RDR196714 QTV196711:QTV196714 QJZ196711:QJZ196714 QAD196711:QAD196714 PQH196711:PQH196714 PGL196711:PGL196714 OWP196711:OWP196714 OMT196711:OMT196714 OCX196711:OCX196714 NTB196711:NTB196714 NJF196711:NJF196714 MZJ196711:MZJ196714 MPN196711:MPN196714 MFR196711:MFR196714 LVV196711:LVV196714 LLZ196711:LLZ196714 LCD196711:LCD196714 KSH196711:KSH196714 KIL196711:KIL196714 JYP196711:JYP196714 JOT196711:JOT196714 JEX196711:JEX196714 IVB196711:IVB196714 ILF196711:ILF196714 IBJ196711:IBJ196714 HRN196711:HRN196714 HHR196711:HHR196714 GXV196711:GXV196714 GNZ196711:GNZ196714 GED196711:GED196714 FUH196711:FUH196714 FKL196711:FKL196714 FAP196711:FAP196714 EQT196711:EQT196714 EGX196711:EGX196714 DXB196711:DXB196714 DNF196711:DNF196714 DDJ196711:DDJ196714 CTN196711:CTN196714 CJR196711:CJR196714 BZV196711:BZV196714 BPZ196711:BPZ196714 BGD196711:BGD196714 AWH196711:AWH196714 AML196711:AML196714 ACP196711:ACP196714 ST196711:ST196714 IX196711:IX196714 B196711:B196714 WVJ131175:WVJ131178 WLN131175:WLN131178 WBR131175:WBR131178 VRV131175:VRV131178 VHZ131175:VHZ131178 UYD131175:UYD131178 UOH131175:UOH131178 UEL131175:UEL131178 TUP131175:TUP131178 TKT131175:TKT131178 TAX131175:TAX131178 SRB131175:SRB131178 SHF131175:SHF131178 RXJ131175:RXJ131178 RNN131175:RNN131178 RDR131175:RDR131178 QTV131175:QTV131178 QJZ131175:QJZ131178 QAD131175:QAD131178 PQH131175:PQH131178 PGL131175:PGL131178 OWP131175:OWP131178 OMT131175:OMT131178 OCX131175:OCX131178 NTB131175:NTB131178 NJF131175:NJF131178 MZJ131175:MZJ131178 MPN131175:MPN131178 MFR131175:MFR131178 LVV131175:LVV131178 LLZ131175:LLZ131178 LCD131175:LCD131178 KSH131175:KSH131178 KIL131175:KIL131178 JYP131175:JYP131178 JOT131175:JOT131178 JEX131175:JEX131178 IVB131175:IVB131178 ILF131175:ILF131178 IBJ131175:IBJ131178 HRN131175:HRN131178 HHR131175:HHR131178 GXV131175:GXV131178 GNZ131175:GNZ131178 GED131175:GED131178 FUH131175:FUH131178 FKL131175:FKL131178 FAP131175:FAP131178 EQT131175:EQT131178 EGX131175:EGX131178 DXB131175:DXB131178 DNF131175:DNF131178 DDJ131175:DDJ131178 CTN131175:CTN131178 CJR131175:CJR131178 BZV131175:BZV131178 BPZ131175:BPZ131178 BGD131175:BGD131178 AWH131175:AWH131178 AML131175:AML131178 ACP131175:ACP131178 ST131175:ST131178 IX131175:IX131178 B131175:B131178 WVJ65639:WVJ65642 WLN65639:WLN65642 WBR65639:WBR65642 VRV65639:VRV65642 VHZ65639:VHZ65642 UYD65639:UYD65642 UOH65639:UOH65642 UEL65639:UEL65642 TUP65639:TUP65642 TKT65639:TKT65642 TAX65639:TAX65642 SRB65639:SRB65642 SHF65639:SHF65642 RXJ65639:RXJ65642 RNN65639:RNN65642 RDR65639:RDR65642 QTV65639:QTV65642 QJZ65639:QJZ65642 QAD65639:QAD65642 PQH65639:PQH65642 PGL65639:PGL65642 OWP65639:OWP65642 OMT65639:OMT65642 OCX65639:OCX65642 NTB65639:NTB65642 NJF65639:NJF65642 MZJ65639:MZJ65642 MPN65639:MPN65642 MFR65639:MFR65642 LVV65639:LVV65642 LLZ65639:LLZ65642 LCD65639:LCD65642 KSH65639:KSH65642 KIL65639:KIL65642 JYP65639:JYP65642 JOT65639:JOT65642 JEX65639:JEX65642 IVB65639:IVB65642 ILF65639:ILF65642 IBJ65639:IBJ65642 HRN65639:HRN65642 HHR65639:HHR65642 GXV65639:GXV65642 GNZ65639:GNZ65642 GED65639:GED65642 FUH65639:FUH65642 FKL65639:FKL65642 FAP65639:FAP65642 EQT65639:EQT65642 EGX65639:EGX65642 DXB65639:DXB65642 DNF65639:DNF65642 DDJ65639:DDJ65642 CTN65639:CTN65642 CJR65639:CJR65642 BZV65639:BZV65642 BPZ65639:BPZ65642 BGD65639:BGD65642 AWH65639:AWH65642 AML65639:AML65642 ACP65639:ACP65642 ST65639:ST65642 IX65639:IX65642 B65639:B65642 WVJ103:WVJ106 WLN103:WLN106 WBR103:WBR106 VRV103:VRV106 VHZ103:VHZ106 UYD103:UYD106 UOH103:UOH106 UEL103:UEL106 TUP103:TUP106 TKT103:TKT106 TAX103:TAX106 SRB103:SRB106 SHF103:SHF106 RXJ103:RXJ106 RNN103:RNN106 RDR103:RDR106 QTV103:QTV106 QJZ103:QJZ106 QAD103:QAD106 PQH103:PQH106 PGL103:PGL106 OWP103:OWP106 OMT103:OMT106 OCX103:OCX106 NTB103:NTB106 NJF103:NJF106 MZJ103:MZJ106 MPN103:MPN106 MFR103:MFR106 LVV103:LVV106 LLZ103:LLZ106 LCD103:LCD106 KSH103:KSH106 KIL103:KIL106 JYP103:JYP106 JOT103:JOT106 JEX103:JEX106 IVB103:IVB106 ILF103:ILF106 IBJ103:IBJ106 HRN103:HRN106 HHR103:HHR106 GXV103:GXV106 GNZ103:GNZ106 GED103:GED106 FUH103:FUH106 FKL103:FKL106 FAP103:FAP106 EQT103:EQT106 EGX103:EGX106 DXB103:DXB106 DNF103:DNF106 DDJ103:DDJ106 CTN103:CTN106 CJR103:CJR106 BZV103:BZV106 BPZ103:BPZ106 BGD103:BGD106 AWH103:AWH106 AML103:AML106 ACP103:ACP106 ST103:ST106 IX103:IX106 B103:B106 WVJ983105 WLN983105 WBR983105 VRV983105 VHZ983105 UYD983105 UOH983105 UEL983105 TUP983105 TKT983105 TAX983105 SRB983105 SHF983105 RXJ983105 RNN983105 RDR983105 QTV983105 QJZ983105 QAD983105 PQH983105 PGL983105 OWP983105 OMT983105 OCX983105 NTB983105 NJF983105 MZJ983105 MPN983105 MFR983105 LVV983105 LLZ983105 LCD983105 KSH983105 KIL983105 JYP983105 JOT983105 JEX983105 IVB983105 ILF983105 IBJ983105 HRN983105 HHR983105 GXV983105 GNZ983105 GED983105 FUH983105 FKL983105 FAP983105 EQT983105 EGX983105 DXB983105 DNF983105 DDJ983105 CTN983105 CJR983105 BZV983105 BPZ983105 BGD983105 AWH983105 AML983105 ACP983105 ST983105 IX983105 B983105 WVJ917569 WLN917569 WBR917569 VRV917569 VHZ917569 UYD917569 UOH917569 UEL917569 TUP917569 TKT917569 TAX917569 SRB917569 SHF917569 RXJ917569 RNN917569 RDR917569 QTV917569 QJZ917569 QAD917569 PQH917569 PGL917569 OWP917569 OMT917569 OCX917569 NTB917569 NJF917569 MZJ917569 MPN917569 MFR917569 LVV917569 LLZ917569 LCD917569 KSH917569 KIL917569 JYP917569 JOT917569 JEX917569 IVB917569 ILF917569 IBJ917569 HRN917569 HHR917569 GXV917569 GNZ917569 GED917569 FUH917569 FKL917569 FAP917569 EQT917569 EGX917569 DXB917569 DNF917569 DDJ917569 CTN917569 CJR917569 BZV917569 BPZ917569 BGD917569 AWH917569 AML917569 ACP917569 ST917569 IX917569 B917569 WVJ852033 WLN852033 WBR852033 VRV852033 VHZ852033 UYD852033 UOH852033 UEL852033 TUP852033 TKT852033 TAX852033 SRB852033 SHF852033 RXJ852033 RNN852033 RDR852033 QTV852033 QJZ852033 QAD852033 PQH852033 PGL852033 OWP852033 OMT852033 OCX852033 NTB852033 NJF852033 MZJ852033 MPN852033 MFR852033 LVV852033 LLZ852033 LCD852033 KSH852033 KIL852033 JYP852033 JOT852033 JEX852033 IVB852033 ILF852033 IBJ852033 HRN852033 HHR852033 GXV852033 GNZ852033 GED852033 FUH852033 FKL852033 FAP852033 EQT852033 EGX852033 DXB852033 DNF852033 DDJ852033 CTN852033 CJR852033 BZV852033 BPZ852033 BGD852033 AWH852033 AML852033 ACP852033 ST852033 IX852033 B852033 WVJ786497 WLN786497 WBR786497 VRV786497 VHZ786497 UYD786497 UOH786497 UEL786497 TUP786497 TKT786497 TAX786497 SRB786497 SHF786497 RXJ786497 RNN786497 RDR786497 QTV786497 QJZ786497 QAD786497 PQH786497 PGL786497 OWP786497 OMT786497 OCX786497 NTB786497 NJF786497 MZJ786497 MPN786497 MFR786497 LVV786497 LLZ786497 LCD786497 KSH786497 KIL786497 JYP786497 JOT786497 JEX786497 IVB786497 ILF786497 IBJ786497 HRN786497 HHR786497 GXV786497 GNZ786497 GED786497 FUH786497 FKL786497 FAP786497 EQT786497 EGX786497 DXB786497 DNF786497 DDJ786497 CTN786497 CJR786497 BZV786497 BPZ786497 BGD786497 AWH786497 AML786497 ACP786497 ST786497 IX786497 B786497 WVJ720961 WLN720961 WBR720961 VRV720961 VHZ720961 UYD720961 UOH720961 UEL720961 TUP720961 TKT720961 TAX720961 SRB720961 SHF720961 RXJ720961 RNN720961 RDR720961 QTV720961 QJZ720961 QAD720961 PQH720961 PGL720961 OWP720961 OMT720961 OCX720961 NTB720961 NJF720961 MZJ720961 MPN720961 MFR720961 LVV720961 LLZ720961 LCD720961 KSH720961 KIL720961 JYP720961 JOT720961 JEX720961 IVB720961 ILF720961 IBJ720961 HRN720961 HHR720961 GXV720961 GNZ720961 GED720961 FUH720961 FKL720961 FAP720961 EQT720961 EGX720961 DXB720961 DNF720961 DDJ720961 CTN720961 CJR720961 BZV720961 BPZ720961 BGD720961 AWH720961 AML720961 ACP720961 ST720961 IX720961 B720961 WVJ655425 WLN655425 WBR655425 VRV655425 VHZ655425 UYD655425 UOH655425 UEL655425 TUP655425 TKT655425 TAX655425 SRB655425 SHF655425 RXJ655425 RNN655425 RDR655425 QTV655425 QJZ655425 QAD655425 PQH655425 PGL655425 OWP655425 OMT655425 OCX655425 NTB655425 NJF655425 MZJ655425 MPN655425 MFR655425 LVV655425 LLZ655425 LCD655425 KSH655425 KIL655425 JYP655425 JOT655425 JEX655425 IVB655425 ILF655425 IBJ655425 HRN655425 HHR655425 GXV655425 GNZ655425 GED655425 FUH655425 FKL655425 FAP655425 EQT655425 EGX655425 DXB655425 DNF655425 DDJ655425 CTN655425 CJR655425 BZV655425 BPZ655425 BGD655425 AWH655425 AML655425 ACP655425 ST655425 IX655425 B655425 WVJ589889 WLN589889 WBR589889 VRV589889 VHZ589889 UYD589889 UOH589889 UEL589889 TUP589889 TKT589889 TAX589889 SRB589889 SHF589889 RXJ589889 RNN589889 RDR589889 QTV589889 QJZ589889 QAD589889 PQH589889 PGL589889 OWP589889 OMT589889 OCX589889 NTB589889 NJF589889 MZJ589889 MPN589889 MFR589889 LVV589889 LLZ589889 LCD589889 KSH589889 KIL589889 JYP589889 JOT589889 JEX589889 IVB589889 ILF589889 IBJ589889 HRN589889 HHR589889 GXV589889 GNZ589889 GED589889 FUH589889 FKL589889 FAP589889 EQT589889 EGX589889 DXB589889 DNF589889 DDJ589889 CTN589889 CJR589889 BZV589889 BPZ589889 BGD589889 AWH589889 AML589889 ACP589889 ST589889 IX589889 B589889 WVJ524353 WLN524353 WBR524353 VRV524353 VHZ524353 UYD524353 UOH524353 UEL524353 TUP524353 TKT524353 TAX524353 SRB524353 SHF524353 RXJ524353 RNN524353 RDR524353 QTV524353 QJZ524353 QAD524353 PQH524353 PGL524353 OWP524353 OMT524353 OCX524353 NTB524353 NJF524353 MZJ524353 MPN524353 MFR524353 LVV524353 LLZ524353 LCD524353 KSH524353 KIL524353 JYP524353 JOT524353 JEX524353 IVB524353 ILF524353 IBJ524353 HRN524353 HHR524353 GXV524353 GNZ524353 GED524353 FUH524353 FKL524353 FAP524353 EQT524353 EGX524353 DXB524353 DNF524353 DDJ524353 CTN524353 CJR524353 BZV524353 BPZ524353 BGD524353 AWH524353 AML524353 ACP524353 ST524353 IX524353 B524353 WVJ458817 WLN458817 WBR458817 VRV458817 VHZ458817 UYD458817 UOH458817 UEL458817 TUP458817 TKT458817 TAX458817 SRB458817 SHF458817 RXJ458817 RNN458817 RDR458817 QTV458817 QJZ458817 QAD458817 PQH458817 PGL458817 OWP458817 OMT458817 OCX458817 NTB458817 NJF458817 MZJ458817 MPN458817 MFR458817 LVV458817 LLZ458817 LCD458817 KSH458817 KIL458817 JYP458817 JOT458817 JEX458817 IVB458817 ILF458817 IBJ458817 HRN458817 HHR458817 GXV458817 GNZ458817 GED458817 FUH458817 FKL458817 FAP458817 EQT458817 EGX458817 DXB458817 DNF458817 DDJ458817 CTN458817 CJR458817 BZV458817 BPZ458817 BGD458817 AWH458817 AML458817 ACP458817 ST458817 IX458817 B458817 WVJ393281 WLN393281 WBR393281 VRV393281 VHZ393281 UYD393281 UOH393281 UEL393281 TUP393281 TKT393281 TAX393281 SRB393281 SHF393281 RXJ393281 RNN393281 RDR393281 QTV393281 QJZ393281 QAD393281 PQH393281 PGL393281 OWP393281 OMT393281 OCX393281 NTB393281 NJF393281 MZJ393281 MPN393281 MFR393281 LVV393281 LLZ393281 LCD393281 KSH393281 KIL393281 JYP393281 JOT393281 JEX393281 IVB393281 ILF393281 IBJ393281 HRN393281 HHR393281 GXV393281 GNZ393281 GED393281 FUH393281 FKL393281 FAP393281 EQT393281 EGX393281 DXB393281 DNF393281 DDJ393281 CTN393281 CJR393281 BZV393281 BPZ393281 BGD393281 AWH393281 AML393281 ACP393281 ST393281 IX393281 B393281 WVJ327745 WLN327745 WBR327745 VRV327745 VHZ327745 UYD327745 UOH327745 UEL327745 TUP327745 TKT327745 TAX327745 SRB327745 SHF327745 RXJ327745 RNN327745 RDR327745 QTV327745 QJZ327745 QAD327745 PQH327745 PGL327745 OWP327745 OMT327745 OCX327745 NTB327745 NJF327745 MZJ327745 MPN327745 MFR327745 LVV327745 LLZ327745 LCD327745 KSH327745 KIL327745 JYP327745 JOT327745 JEX327745 IVB327745 ILF327745 IBJ327745 HRN327745 HHR327745 GXV327745 GNZ327745 GED327745 FUH327745 FKL327745 FAP327745 EQT327745 EGX327745 DXB327745 DNF327745 DDJ327745 CTN327745 CJR327745 BZV327745 BPZ327745 BGD327745 AWH327745 AML327745 ACP327745 ST327745 IX327745 B327745 WVJ262209 WLN262209 WBR262209 VRV262209 VHZ262209 UYD262209 UOH262209 UEL262209 TUP262209 TKT262209 TAX262209 SRB262209 SHF262209 RXJ262209 RNN262209 RDR262209 QTV262209 QJZ262209 QAD262209 PQH262209 PGL262209 OWP262209 OMT262209 OCX262209 NTB262209 NJF262209 MZJ262209 MPN262209 MFR262209 LVV262209 LLZ262209 LCD262209 KSH262209 KIL262209 JYP262209 JOT262209 JEX262209 IVB262209 ILF262209 IBJ262209 HRN262209 HHR262209 GXV262209 GNZ262209 GED262209 FUH262209 FKL262209 FAP262209 EQT262209 EGX262209 DXB262209 DNF262209 DDJ262209 CTN262209 CJR262209 BZV262209 BPZ262209 BGD262209 AWH262209 AML262209 ACP262209 ST262209 IX262209 B262209 WVJ196673 WLN196673 WBR196673 VRV196673 VHZ196673 UYD196673 UOH196673 UEL196673 TUP196673 TKT196673 TAX196673 SRB196673 SHF196673 RXJ196673 RNN196673 RDR196673 QTV196673 QJZ196673 QAD196673 PQH196673 PGL196673 OWP196673 OMT196673 OCX196673 NTB196673 NJF196673 MZJ196673 MPN196673 MFR196673 LVV196673 LLZ196673 LCD196673 KSH196673 KIL196673 JYP196673 JOT196673 JEX196673 IVB196673 ILF196673 IBJ196673 HRN196673 HHR196673 GXV196673 GNZ196673 GED196673 FUH196673 FKL196673 FAP196673 EQT196673 EGX196673 DXB196673 DNF196673 DDJ196673 CTN196673 CJR196673 BZV196673 BPZ196673 BGD196673 AWH196673 AML196673 ACP196673 ST196673 IX196673 B196673 WVJ131137 WLN131137 WBR131137 VRV131137 VHZ131137 UYD131137 UOH131137 UEL131137 TUP131137 TKT131137 TAX131137 SRB131137 SHF131137 RXJ131137 RNN131137 RDR131137 QTV131137 QJZ131137 QAD131137 PQH131137 PGL131137 OWP131137 OMT131137 OCX131137 NTB131137 NJF131137 MZJ131137 MPN131137 MFR131137 LVV131137 LLZ131137 LCD131137 KSH131137 KIL131137 JYP131137 JOT131137 JEX131137 IVB131137 ILF131137 IBJ131137 HRN131137 HHR131137 GXV131137 GNZ131137 GED131137 FUH131137 FKL131137 FAP131137 EQT131137 EGX131137 DXB131137 DNF131137 DDJ131137 CTN131137 CJR131137 BZV131137 BPZ131137 BGD131137 AWH131137 AML131137 ACP131137 ST131137 IX131137 B131137 WVJ65601 WLN65601 WBR65601 VRV65601 VHZ65601 UYD65601 UOH65601 UEL65601 TUP65601 TKT65601 TAX65601 SRB65601 SHF65601 RXJ65601 RNN65601 RDR65601 QTV65601 QJZ65601 QAD65601 PQH65601 PGL65601 OWP65601 OMT65601 OCX65601 NTB65601 NJF65601 MZJ65601 MPN65601 MFR65601 LVV65601 LLZ65601 LCD65601 KSH65601 KIL65601 JYP65601 JOT65601 JEX65601 IVB65601 ILF65601 IBJ65601 HRN65601 HHR65601 GXV65601 GNZ65601 GED65601 FUH65601 FKL65601 FAP65601 EQT65601 EGX65601 DXB65601 DNF65601 DDJ65601 CTN65601 CJR65601 BZV65601 BPZ65601 BGD65601 AWH65601 AML65601 ACP65601 ST65601 IX65601 B65601 WVK65 WLO65 WBS65 VRW65 VIA65 UYE65 UOI65 UEM65 TUQ65 TKU65 TAY65 SRC65 SHG65 RXK65 RNO65 RDS65 QTW65 QKA65 QAE65 PQI65 PGM65 OWQ65 OMU65 OCY65 NTC65 NJG65 MZK65 MPO65 MFS65 LVW65 LMA65 LCE65 KSI65 KIM65 JYQ65 JOU65 JEY65 IVC65 ILG65 IBK65 HRO65 HHS65 GXW65 GOA65 GEE65 FUI65 FKM65 FAQ65 EQU65 EGY65 DXC65 DNG65 DDK65 CTO65 CJS65 BZW65 BQA65 BGE65 AWI65 AMM65 ACQ65 SU65 IY65 WVJ983162:WVJ983165 WLN983162:WLN983165 WBR983162:WBR983165 VRV983162:VRV983165 VHZ983162:VHZ983165 UYD983162:UYD983165 UOH983162:UOH983165 UEL983162:UEL983165 TUP983162:TUP983165 TKT983162:TKT983165 TAX983162:TAX983165 SRB983162:SRB983165 SHF983162:SHF983165 RXJ983162:RXJ983165 RNN983162:RNN983165 RDR983162:RDR983165 QTV983162:QTV983165 QJZ983162:QJZ983165 QAD983162:QAD983165 PQH983162:PQH983165 PGL983162:PGL983165 OWP983162:OWP983165 OMT983162:OMT983165 OCX983162:OCX983165 NTB983162:NTB983165 NJF983162:NJF983165 MZJ983162:MZJ983165 MPN983162:MPN983165 MFR983162:MFR983165 LVV983162:LVV983165 LLZ983162:LLZ983165 LCD983162:LCD983165 KSH983162:KSH983165 KIL983162:KIL983165 JYP983162:JYP983165 JOT983162:JOT983165 JEX983162:JEX983165 IVB983162:IVB983165 ILF983162:ILF983165 IBJ983162:IBJ983165 HRN983162:HRN983165 HHR983162:HHR983165 GXV983162:GXV983165 GNZ983162:GNZ983165 GED983162:GED983165 FUH983162:FUH983165 FKL983162:FKL983165 FAP983162:FAP983165 EQT983162:EQT983165 EGX983162:EGX983165 DXB983162:DXB983165 DNF983162:DNF983165 DDJ983162:DDJ983165 CTN983162:CTN983165 CJR983162:CJR983165 BZV983162:BZV983165 BPZ983162:BPZ983165 BGD983162:BGD983165 AWH983162:AWH983165 AML983162:AML983165 ACP983162:ACP983165 ST983162:ST983165 IX983162:IX983165 B983162:B983165 WVJ917626:WVJ917629 WLN917626:WLN917629 WBR917626:WBR917629 VRV917626:VRV917629 VHZ917626:VHZ917629 UYD917626:UYD917629 UOH917626:UOH917629 UEL917626:UEL917629 TUP917626:TUP917629 TKT917626:TKT917629 TAX917626:TAX917629 SRB917626:SRB917629 SHF917626:SHF917629 RXJ917626:RXJ917629 RNN917626:RNN917629 RDR917626:RDR917629 QTV917626:QTV917629 QJZ917626:QJZ917629 QAD917626:QAD917629 PQH917626:PQH917629 PGL917626:PGL917629 OWP917626:OWP917629 OMT917626:OMT917629 OCX917626:OCX917629 NTB917626:NTB917629 NJF917626:NJF917629 MZJ917626:MZJ917629 MPN917626:MPN917629 MFR917626:MFR917629 LVV917626:LVV917629 LLZ917626:LLZ917629 LCD917626:LCD917629 KSH917626:KSH917629 KIL917626:KIL917629 JYP917626:JYP917629 JOT917626:JOT917629 JEX917626:JEX917629 IVB917626:IVB917629 ILF917626:ILF917629 IBJ917626:IBJ917629 HRN917626:HRN917629 HHR917626:HHR917629 GXV917626:GXV917629 GNZ917626:GNZ917629 GED917626:GED917629 FUH917626:FUH917629 FKL917626:FKL917629 FAP917626:FAP917629 EQT917626:EQT917629 EGX917626:EGX917629 DXB917626:DXB917629 DNF917626:DNF917629 DDJ917626:DDJ917629 CTN917626:CTN917629 CJR917626:CJR917629 BZV917626:BZV917629 BPZ917626:BPZ917629 BGD917626:BGD917629 AWH917626:AWH917629 AML917626:AML917629 ACP917626:ACP917629 ST917626:ST917629 IX917626:IX917629 B917626:B917629 WVJ852090:WVJ852093 WLN852090:WLN852093 WBR852090:WBR852093 VRV852090:VRV852093 VHZ852090:VHZ852093 UYD852090:UYD852093 UOH852090:UOH852093 UEL852090:UEL852093 TUP852090:TUP852093 TKT852090:TKT852093 TAX852090:TAX852093 SRB852090:SRB852093 SHF852090:SHF852093 RXJ852090:RXJ852093 RNN852090:RNN852093 RDR852090:RDR852093 QTV852090:QTV852093 QJZ852090:QJZ852093 QAD852090:QAD852093 PQH852090:PQH852093 PGL852090:PGL852093 OWP852090:OWP852093 OMT852090:OMT852093 OCX852090:OCX852093 NTB852090:NTB852093 NJF852090:NJF852093 MZJ852090:MZJ852093 MPN852090:MPN852093 MFR852090:MFR852093 LVV852090:LVV852093 LLZ852090:LLZ852093 LCD852090:LCD852093 KSH852090:KSH852093 KIL852090:KIL852093 JYP852090:JYP852093 JOT852090:JOT852093 JEX852090:JEX852093 IVB852090:IVB852093 ILF852090:ILF852093 IBJ852090:IBJ852093 HRN852090:HRN852093 HHR852090:HHR852093 GXV852090:GXV852093 GNZ852090:GNZ852093 GED852090:GED852093 FUH852090:FUH852093 FKL852090:FKL852093 FAP852090:FAP852093 EQT852090:EQT852093 EGX852090:EGX852093 DXB852090:DXB852093 DNF852090:DNF852093 DDJ852090:DDJ852093 CTN852090:CTN852093 CJR852090:CJR852093 BZV852090:BZV852093 BPZ852090:BPZ852093 BGD852090:BGD852093 AWH852090:AWH852093 AML852090:AML852093 ACP852090:ACP852093 ST852090:ST852093 IX852090:IX852093 B852090:B852093 WVJ786554:WVJ786557 WLN786554:WLN786557 WBR786554:WBR786557 VRV786554:VRV786557 VHZ786554:VHZ786557 UYD786554:UYD786557 UOH786554:UOH786557 UEL786554:UEL786557 TUP786554:TUP786557 TKT786554:TKT786557 TAX786554:TAX786557 SRB786554:SRB786557 SHF786554:SHF786557 RXJ786554:RXJ786557 RNN786554:RNN786557 RDR786554:RDR786557 QTV786554:QTV786557 QJZ786554:QJZ786557 QAD786554:QAD786557 PQH786554:PQH786557 PGL786554:PGL786557 OWP786554:OWP786557 OMT786554:OMT786557 OCX786554:OCX786557 NTB786554:NTB786557 NJF786554:NJF786557 MZJ786554:MZJ786557 MPN786554:MPN786557 MFR786554:MFR786557 LVV786554:LVV786557 LLZ786554:LLZ786557 LCD786554:LCD786557 KSH786554:KSH786557 KIL786554:KIL786557 JYP786554:JYP786557 JOT786554:JOT786557 JEX786554:JEX786557 IVB786554:IVB786557 ILF786554:ILF786557 IBJ786554:IBJ786557 HRN786554:HRN786557 HHR786554:HHR786557 GXV786554:GXV786557 GNZ786554:GNZ786557 GED786554:GED786557 FUH786554:FUH786557 FKL786554:FKL786557 FAP786554:FAP786557 EQT786554:EQT786557 EGX786554:EGX786557 DXB786554:DXB786557 DNF786554:DNF786557 DDJ786554:DDJ786557 CTN786554:CTN786557 CJR786554:CJR786557 BZV786554:BZV786557 BPZ786554:BPZ786557 BGD786554:BGD786557 AWH786554:AWH786557 AML786554:AML786557 ACP786554:ACP786557 ST786554:ST786557 IX786554:IX786557 B786554:B786557 WVJ721018:WVJ721021 WLN721018:WLN721021 WBR721018:WBR721021 VRV721018:VRV721021 VHZ721018:VHZ721021 UYD721018:UYD721021 UOH721018:UOH721021 UEL721018:UEL721021 TUP721018:TUP721021 TKT721018:TKT721021 TAX721018:TAX721021 SRB721018:SRB721021 SHF721018:SHF721021 RXJ721018:RXJ721021 RNN721018:RNN721021 RDR721018:RDR721021 QTV721018:QTV721021 QJZ721018:QJZ721021 QAD721018:QAD721021 PQH721018:PQH721021 PGL721018:PGL721021 OWP721018:OWP721021 OMT721018:OMT721021 OCX721018:OCX721021 NTB721018:NTB721021 NJF721018:NJF721021 MZJ721018:MZJ721021 MPN721018:MPN721021 MFR721018:MFR721021 LVV721018:LVV721021 LLZ721018:LLZ721021 LCD721018:LCD721021 KSH721018:KSH721021 KIL721018:KIL721021 JYP721018:JYP721021 JOT721018:JOT721021 JEX721018:JEX721021 IVB721018:IVB721021 ILF721018:ILF721021 IBJ721018:IBJ721021 HRN721018:HRN721021 HHR721018:HHR721021 GXV721018:GXV721021 GNZ721018:GNZ721021 GED721018:GED721021 FUH721018:FUH721021 FKL721018:FKL721021 FAP721018:FAP721021 EQT721018:EQT721021 EGX721018:EGX721021 DXB721018:DXB721021 DNF721018:DNF721021 DDJ721018:DDJ721021 CTN721018:CTN721021 CJR721018:CJR721021 BZV721018:BZV721021 BPZ721018:BPZ721021 BGD721018:BGD721021 AWH721018:AWH721021 AML721018:AML721021 ACP721018:ACP721021 ST721018:ST721021 IX721018:IX721021 B721018:B721021 WVJ655482:WVJ655485 WLN655482:WLN655485 WBR655482:WBR655485 VRV655482:VRV655485 VHZ655482:VHZ655485 UYD655482:UYD655485 UOH655482:UOH655485 UEL655482:UEL655485 TUP655482:TUP655485 TKT655482:TKT655485 TAX655482:TAX655485 SRB655482:SRB655485 SHF655482:SHF655485 RXJ655482:RXJ655485 RNN655482:RNN655485 RDR655482:RDR655485 QTV655482:QTV655485 QJZ655482:QJZ655485 QAD655482:QAD655485 PQH655482:PQH655485 PGL655482:PGL655485 OWP655482:OWP655485 OMT655482:OMT655485 OCX655482:OCX655485 NTB655482:NTB655485 NJF655482:NJF655485 MZJ655482:MZJ655485 MPN655482:MPN655485 MFR655482:MFR655485 LVV655482:LVV655485 LLZ655482:LLZ655485 LCD655482:LCD655485 KSH655482:KSH655485 KIL655482:KIL655485 JYP655482:JYP655485 JOT655482:JOT655485 JEX655482:JEX655485 IVB655482:IVB655485 ILF655482:ILF655485 IBJ655482:IBJ655485 HRN655482:HRN655485 HHR655482:HHR655485 GXV655482:GXV655485 GNZ655482:GNZ655485 GED655482:GED655485 FUH655482:FUH655485 FKL655482:FKL655485 FAP655482:FAP655485 EQT655482:EQT655485 EGX655482:EGX655485 DXB655482:DXB655485 DNF655482:DNF655485 DDJ655482:DDJ655485 CTN655482:CTN655485 CJR655482:CJR655485 BZV655482:BZV655485 BPZ655482:BPZ655485 BGD655482:BGD655485 AWH655482:AWH655485 AML655482:AML655485 ACP655482:ACP655485 ST655482:ST655485 IX655482:IX655485 B655482:B655485 WVJ589946:WVJ589949 WLN589946:WLN589949 WBR589946:WBR589949 VRV589946:VRV589949 VHZ589946:VHZ589949 UYD589946:UYD589949 UOH589946:UOH589949 UEL589946:UEL589949 TUP589946:TUP589949 TKT589946:TKT589949 TAX589946:TAX589949 SRB589946:SRB589949 SHF589946:SHF589949 RXJ589946:RXJ589949 RNN589946:RNN589949 RDR589946:RDR589949 QTV589946:QTV589949 QJZ589946:QJZ589949 QAD589946:QAD589949 PQH589946:PQH589949 PGL589946:PGL589949 OWP589946:OWP589949 OMT589946:OMT589949 OCX589946:OCX589949 NTB589946:NTB589949 NJF589946:NJF589949 MZJ589946:MZJ589949 MPN589946:MPN589949 MFR589946:MFR589949 LVV589946:LVV589949 LLZ589946:LLZ589949 LCD589946:LCD589949 KSH589946:KSH589949 KIL589946:KIL589949 JYP589946:JYP589949 JOT589946:JOT589949 JEX589946:JEX589949 IVB589946:IVB589949 ILF589946:ILF589949 IBJ589946:IBJ589949 HRN589946:HRN589949 HHR589946:HHR589949 GXV589946:GXV589949 GNZ589946:GNZ589949 GED589946:GED589949 FUH589946:FUH589949 FKL589946:FKL589949 FAP589946:FAP589949 EQT589946:EQT589949 EGX589946:EGX589949 DXB589946:DXB589949 DNF589946:DNF589949 DDJ589946:DDJ589949 CTN589946:CTN589949 CJR589946:CJR589949 BZV589946:BZV589949 BPZ589946:BPZ589949 BGD589946:BGD589949 AWH589946:AWH589949 AML589946:AML589949 ACP589946:ACP589949 ST589946:ST589949 IX589946:IX589949 B589946:B589949 WVJ524410:WVJ524413 WLN524410:WLN524413 WBR524410:WBR524413 VRV524410:VRV524413 VHZ524410:VHZ524413 UYD524410:UYD524413 UOH524410:UOH524413 UEL524410:UEL524413 TUP524410:TUP524413 TKT524410:TKT524413 TAX524410:TAX524413 SRB524410:SRB524413 SHF524410:SHF524413 RXJ524410:RXJ524413 RNN524410:RNN524413 RDR524410:RDR524413 QTV524410:QTV524413 QJZ524410:QJZ524413 QAD524410:QAD524413 PQH524410:PQH524413 PGL524410:PGL524413 OWP524410:OWP524413 OMT524410:OMT524413 OCX524410:OCX524413 NTB524410:NTB524413 NJF524410:NJF524413 MZJ524410:MZJ524413 MPN524410:MPN524413 MFR524410:MFR524413 LVV524410:LVV524413 LLZ524410:LLZ524413 LCD524410:LCD524413 KSH524410:KSH524413 KIL524410:KIL524413 JYP524410:JYP524413 JOT524410:JOT524413 JEX524410:JEX524413 IVB524410:IVB524413 ILF524410:ILF524413 IBJ524410:IBJ524413 HRN524410:HRN524413 HHR524410:HHR524413 GXV524410:GXV524413 GNZ524410:GNZ524413 GED524410:GED524413 FUH524410:FUH524413 FKL524410:FKL524413 FAP524410:FAP524413 EQT524410:EQT524413 EGX524410:EGX524413 DXB524410:DXB524413 DNF524410:DNF524413 DDJ524410:DDJ524413 CTN524410:CTN524413 CJR524410:CJR524413 BZV524410:BZV524413 BPZ524410:BPZ524413 BGD524410:BGD524413 AWH524410:AWH524413 AML524410:AML524413 ACP524410:ACP524413 ST524410:ST524413 IX524410:IX524413 B524410:B524413 WVJ458874:WVJ458877 WLN458874:WLN458877 WBR458874:WBR458877 VRV458874:VRV458877 VHZ458874:VHZ458877 UYD458874:UYD458877 UOH458874:UOH458877 UEL458874:UEL458877 TUP458874:TUP458877 TKT458874:TKT458877 TAX458874:TAX458877 SRB458874:SRB458877 SHF458874:SHF458877 RXJ458874:RXJ458877 RNN458874:RNN458877 RDR458874:RDR458877 QTV458874:QTV458877 QJZ458874:QJZ458877 QAD458874:QAD458877 PQH458874:PQH458877 PGL458874:PGL458877 OWP458874:OWP458877 OMT458874:OMT458877 OCX458874:OCX458877 NTB458874:NTB458877 NJF458874:NJF458877 MZJ458874:MZJ458877 MPN458874:MPN458877 MFR458874:MFR458877 LVV458874:LVV458877 LLZ458874:LLZ458877 LCD458874:LCD458877 KSH458874:KSH458877 KIL458874:KIL458877 JYP458874:JYP458877 JOT458874:JOT458877 JEX458874:JEX458877 IVB458874:IVB458877 ILF458874:ILF458877 IBJ458874:IBJ458877 HRN458874:HRN458877 HHR458874:HHR458877 GXV458874:GXV458877 GNZ458874:GNZ458877 GED458874:GED458877 FUH458874:FUH458877 FKL458874:FKL458877 FAP458874:FAP458877 EQT458874:EQT458877 EGX458874:EGX458877 DXB458874:DXB458877 DNF458874:DNF458877 DDJ458874:DDJ458877 CTN458874:CTN458877 CJR458874:CJR458877 BZV458874:BZV458877 BPZ458874:BPZ458877 BGD458874:BGD458877 AWH458874:AWH458877 AML458874:AML458877 ACP458874:ACP458877 ST458874:ST458877 IX458874:IX458877 B458874:B458877 WVJ393338:WVJ393341 WLN393338:WLN393341 WBR393338:WBR393341 VRV393338:VRV393341 VHZ393338:VHZ393341 UYD393338:UYD393341 UOH393338:UOH393341 UEL393338:UEL393341 TUP393338:TUP393341 TKT393338:TKT393341 TAX393338:TAX393341 SRB393338:SRB393341 SHF393338:SHF393341 RXJ393338:RXJ393341 RNN393338:RNN393341 RDR393338:RDR393341 QTV393338:QTV393341 QJZ393338:QJZ393341 QAD393338:QAD393341 PQH393338:PQH393341 PGL393338:PGL393341 OWP393338:OWP393341 OMT393338:OMT393341 OCX393338:OCX393341 NTB393338:NTB393341 NJF393338:NJF393341 MZJ393338:MZJ393341 MPN393338:MPN393341 MFR393338:MFR393341 LVV393338:LVV393341 LLZ393338:LLZ393341 LCD393338:LCD393341 KSH393338:KSH393341 KIL393338:KIL393341 JYP393338:JYP393341 JOT393338:JOT393341 JEX393338:JEX393341 IVB393338:IVB393341 ILF393338:ILF393341 IBJ393338:IBJ393341 HRN393338:HRN393341 HHR393338:HHR393341 GXV393338:GXV393341 GNZ393338:GNZ393341 GED393338:GED393341 FUH393338:FUH393341 FKL393338:FKL393341 FAP393338:FAP393341 EQT393338:EQT393341 EGX393338:EGX393341 DXB393338:DXB393341 DNF393338:DNF393341 DDJ393338:DDJ393341 CTN393338:CTN393341 CJR393338:CJR393341 BZV393338:BZV393341 BPZ393338:BPZ393341 BGD393338:BGD393341 AWH393338:AWH393341 AML393338:AML393341 ACP393338:ACP393341 ST393338:ST393341 IX393338:IX393341 B393338:B393341 WVJ327802:WVJ327805 WLN327802:WLN327805 WBR327802:WBR327805 VRV327802:VRV327805 VHZ327802:VHZ327805 UYD327802:UYD327805 UOH327802:UOH327805 UEL327802:UEL327805 TUP327802:TUP327805 TKT327802:TKT327805 TAX327802:TAX327805 SRB327802:SRB327805 SHF327802:SHF327805 RXJ327802:RXJ327805 RNN327802:RNN327805 RDR327802:RDR327805 QTV327802:QTV327805 QJZ327802:QJZ327805 QAD327802:QAD327805 PQH327802:PQH327805 PGL327802:PGL327805 OWP327802:OWP327805 OMT327802:OMT327805 OCX327802:OCX327805 NTB327802:NTB327805 NJF327802:NJF327805 MZJ327802:MZJ327805 MPN327802:MPN327805 MFR327802:MFR327805 LVV327802:LVV327805 LLZ327802:LLZ327805 LCD327802:LCD327805 KSH327802:KSH327805 KIL327802:KIL327805 JYP327802:JYP327805 JOT327802:JOT327805 JEX327802:JEX327805 IVB327802:IVB327805 ILF327802:ILF327805 IBJ327802:IBJ327805 HRN327802:HRN327805 HHR327802:HHR327805 GXV327802:GXV327805 GNZ327802:GNZ327805 GED327802:GED327805 FUH327802:FUH327805 FKL327802:FKL327805 FAP327802:FAP327805 EQT327802:EQT327805 EGX327802:EGX327805 DXB327802:DXB327805 DNF327802:DNF327805 DDJ327802:DDJ327805 CTN327802:CTN327805 CJR327802:CJR327805 BZV327802:BZV327805 BPZ327802:BPZ327805 BGD327802:BGD327805 AWH327802:AWH327805 AML327802:AML327805 ACP327802:ACP327805 ST327802:ST327805 IX327802:IX327805 B327802:B327805 WVJ262266:WVJ262269 WLN262266:WLN262269 WBR262266:WBR262269 VRV262266:VRV262269 VHZ262266:VHZ262269 UYD262266:UYD262269 UOH262266:UOH262269 UEL262266:UEL262269 TUP262266:TUP262269 TKT262266:TKT262269 TAX262266:TAX262269 SRB262266:SRB262269 SHF262266:SHF262269 RXJ262266:RXJ262269 RNN262266:RNN262269 RDR262266:RDR262269 QTV262266:QTV262269 QJZ262266:QJZ262269 QAD262266:QAD262269 PQH262266:PQH262269 PGL262266:PGL262269 OWP262266:OWP262269 OMT262266:OMT262269 OCX262266:OCX262269 NTB262266:NTB262269 NJF262266:NJF262269 MZJ262266:MZJ262269 MPN262266:MPN262269 MFR262266:MFR262269 LVV262266:LVV262269 LLZ262266:LLZ262269 LCD262266:LCD262269 KSH262266:KSH262269 KIL262266:KIL262269 JYP262266:JYP262269 JOT262266:JOT262269 JEX262266:JEX262269 IVB262266:IVB262269 ILF262266:ILF262269 IBJ262266:IBJ262269 HRN262266:HRN262269 HHR262266:HHR262269 GXV262266:GXV262269 GNZ262266:GNZ262269 GED262266:GED262269 FUH262266:FUH262269 FKL262266:FKL262269 FAP262266:FAP262269 EQT262266:EQT262269 EGX262266:EGX262269 DXB262266:DXB262269 DNF262266:DNF262269 DDJ262266:DDJ262269 CTN262266:CTN262269 CJR262266:CJR262269 BZV262266:BZV262269 BPZ262266:BPZ262269 BGD262266:BGD262269 AWH262266:AWH262269 AML262266:AML262269 ACP262266:ACP262269 ST262266:ST262269 IX262266:IX262269 B262266:B262269 WVJ196730:WVJ196733 WLN196730:WLN196733 WBR196730:WBR196733 VRV196730:VRV196733 VHZ196730:VHZ196733 UYD196730:UYD196733 UOH196730:UOH196733 UEL196730:UEL196733 TUP196730:TUP196733 TKT196730:TKT196733 TAX196730:TAX196733 SRB196730:SRB196733 SHF196730:SHF196733 RXJ196730:RXJ196733 RNN196730:RNN196733 RDR196730:RDR196733 QTV196730:QTV196733 QJZ196730:QJZ196733 QAD196730:QAD196733 PQH196730:PQH196733 PGL196730:PGL196733 OWP196730:OWP196733 OMT196730:OMT196733 OCX196730:OCX196733 NTB196730:NTB196733 NJF196730:NJF196733 MZJ196730:MZJ196733 MPN196730:MPN196733 MFR196730:MFR196733 LVV196730:LVV196733 LLZ196730:LLZ196733 LCD196730:LCD196733 KSH196730:KSH196733 KIL196730:KIL196733 JYP196730:JYP196733 JOT196730:JOT196733 JEX196730:JEX196733 IVB196730:IVB196733 ILF196730:ILF196733 IBJ196730:IBJ196733 HRN196730:HRN196733 HHR196730:HHR196733 GXV196730:GXV196733 GNZ196730:GNZ196733 GED196730:GED196733 FUH196730:FUH196733 FKL196730:FKL196733 FAP196730:FAP196733 EQT196730:EQT196733 EGX196730:EGX196733 DXB196730:DXB196733 DNF196730:DNF196733 DDJ196730:DDJ196733 CTN196730:CTN196733 CJR196730:CJR196733 BZV196730:BZV196733 BPZ196730:BPZ196733 BGD196730:BGD196733 AWH196730:AWH196733 AML196730:AML196733 ACP196730:ACP196733 ST196730:ST196733 IX196730:IX196733 B196730:B196733 WVJ131194:WVJ131197 WLN131194:WLN131197 WBR131194:WBR131197 VRV131194:VRV131197 VHZ131194:VHZ131197 UYD131194:UYD131197 UOH131194:UOH131197 UEL131194:UEL131197 TUP131194:TUP131197 TKT131194:TKT131197 TAX131194:TAX131197 SRB131194:SRB131197 SHF131194:SHF131197 RXJ131194:RXJ131197 RNN131194:RNN131197 RDR131194:RDR131197 QTV131194:QTV131197 QJZ131194:QJZ131197 QAD131194:QAD131197 PQH131194:PQH131197 PGL131194:PGL131197 OWP131194:OWP131197 OMT131194:OMT131197 OCX131194:OCX131197 NTB131194:NTB131197 NJF131194:NJF131197 MZJ131194:MZJ131197 MPN131194:MPN131197 MFR131194:MFR131197 LVV131194:LVV131197 LLZ131194:LLZ131197 LCD131194:LCD131197 KSH131194:KSH131197 KIL131194:KIL131197 JYP131194:JYP131197 JOT131194:JOT131197 JEX131194:JEX131197 IVB131194:IVB131197 ILF131194:ILF131197 IBJ131194:IBJ131197 HRN131194:HRN131197 HHR131194:HHR131197 GXV131194:GXV131197 GNZ131194:GNZ131197 GED131194:GED131197 FUH131194:FUH131197 FKL131194:FKL131197 FAP131194:FAP131197 EQT131194:EQT131197 EGX131194:EGX131197 DXB131194:DXB131197 DNF131194:DNF131197 DDJ131194:DDJ131197 CTN131194:CTN131197 CJR131194:CJR131197 BZV131194:BZV131197 BPZ131194:BPZ131197 BGD131194:BGD131197 AWH131194:AWH131197 AML131194:AML131197 ACP131194:ACP131197 ST131194:ST131197 IX131194:IX131197 B131194:B131197 WVJ65658:WVJ65661 WLN65658:WLN65661 WBR65658:WBR65661 VRV65658:VRV65661 VHZ65658:VHZ65661 UYD65658:UYD65661 UOH65658:UOH65661 UEL65658:UEL65661 TUP65658:TUP65661 TKT65658:TKT65661 TAX65658:TAX65661 SRB65658:SRB65661 SHF65658:SHF65661 RXJ65658:RXJ65661 RNN65658:RNN65661 RDR65658:RDR65661 QTV65658:QTV65661 QJZ65658:QJZ65661 QAD65658:QAD65661 PQH65658:PQH65661 PGL65658:PGL65661 OWP65658:OWP65661 OMT65658:OMT65661 OCX65658:OCX65661 NTB65658:NTB65661 NJF65658:NJF65661 MZJ65658:MZJ65661 MPN65658:MPN65661 MFR65658:MFR65661 LVV65658:LVV65661 LLZ65658:LLZ65661 LCD65658:LCD65661 KSH65658:KSH65661 KIL65658:KIL65661 JYP65658:JYP65661 JOT65658:JOT65661 JEX65658:JEX65661 IVB65658:IVB65661 ILF65658:ILF65661 IBJ65658:IBJ65661 HRN65658:HRN65661 HHR65658:HHR65661 GXV65658:GXV65661 GNZ65658:GNZ65661 GED65658:GED65661 FUH65658:FUH65661 FKL65658:FKL65661 FAP65658:FAP65661 EQT65658:EQT65661 EGX65658:EGX65661 DXB65658:DXB65661 DNF65658:DNF65661 DDJ65658:DDJ65661 CTN65658:CTN65661 CJR65658:CJR65661 BZV65658:BZV65661 BPZ65658:BPZ65661 BGD65658:BGD65661 AWH65658:AWH65661 AML65658:AML65661 ACP65658:ACP65661 ST65658:ST65661 IX65658:IX65661 B65658:B65661 WVJ122:WVJ125 WLN122:WLN125 WBR122:WBR125 VRV122:VRV125 VHZ122:VHZ125 UYD122:UYD125 UOH122:UOH125 UEL122:UEL125 TUP122:TUP125 TKT122:TKT125 TAX122:TAX125 SRB122:SRB125 SHF122:SHF125 RXJ122:RXJ125 RNN122:RNN125 RDR122:RDR125 QTV122:QTV125 QJZ122:QJZ125 QAD122:QAD125 PQH122:PQH125 PGL122:PGL125 OWP122:OWP125 OMT122:OMT125 OCX122:OCX125 NTB122:NTB125 NJF122:NJF125 MZJ122:MZJ125 MPN122:MPN125 MFR122:MFR125 LVV122:LVV125 LLZ122:LLZ125 LCD122:LCD125 KSH122:KSH125 KIL122:KIL125 JYP122:JYP125 JOT122:JOT125 JEX122:JEX125 IVB122:IVB125 ILF122:ILF125 IBJ122:IBJ125 HRN122:HRN125 HHR122:HHR125 GXV122:GXV125 GNZ122:GNZ125 GED122:GED125 FUH122:FUH125 FKL122:FKL125 FAP122:FAP125 EQT122:EQT125 EGX122:EGX125 DXB122:DXB125 DNF122:DNF125 DDJ122:DDJ125 CTN122:CTN125 CJR122:CJR125 BZV122:BZV125 BPZ122:BPZ125 BGD122:BGD125 AWH122:AWH125 AML122:AML125 ACP122:ACP125 ST122:ST125 IX122:IX125" xr:uid="{9C8DBF8A-CC16-4BDD-8B42-6B3B199156EB}">
      <formula1>$G$4:$G$5</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E347ECE3-E54B-468B-B776-538AD2E37C31}">
          <x14:formula1>
            <xm:f>$G$4:$G$6</xm:f>
          </x14:formula1>
          <xm:sqref>B135 B67 WVJ983158 WLN983158 WBR983158 VRV983158 VHZ983158 UYD983158 UOH983158 UEL983158 TUP983158 TKT983158 TAX983158 SRB983158 SHF983158 RXJ983158 RNN983158 RDR983158 QTV983158 QJZ983158 QAD983158 PQH983158 PGL983158 OWP983158 OMT983158 OCX983158 NTB983158 NJF983158 MZJ983158 MPN983158 MFR983158 LVV983158 LLZ983158 LCD983158 KSH983158 KIL983158 JYP983158 JOT983158 JEX983158 IVB983158 ILF983158 IBJ983158 HRN983158 HHR983158 GXV983158 GNZ983158 GED983158 FUH983158 FKL983158 FAP983158 EQT983158 EGX983158 DXB983158 DNF983158 DDJ983158 CTN983158 CJR983158 BZV983158 BPZ983158 BGD983158 AWH983158 AML983158 ACP983158 ST983158 IX983158 B983158 WVJ917622 WLN917622 WBR917622 VRV917622 VHZ917622 UYD917622 UOH917622 UEL917622 TUP917622 TKT917622 TAX917622 SRB917622 SHF917622 RXJ917622 RNN917622 RDR917622 QTV917622 QJZ917622 QAD917622 PQH917622 PGL917622 OWP917622 OMT917622 OCX917622 NTB917622 NJF917622 MZJ917622 MPN917622 MFR917622 LVV917622 LLZ917622 LCD917622 KSH917622 KIL917622 JYP917622 JOT917622 JEX917622 IVB917622 ILF917622 IBJ917622 HRN917622 HHR917622 GXV917622 GNZ917622 GED917622 FUH917622 FKL917622 FAP917622 EQT917622 EGX917622 DXB917622 DNF917622 DDJ917622 CTN917622 CJR917622 BZV917622 BPZ917622 BGD917622 AWH917622 AML917622 ACP917622 ST917622 IX917622 B917622 WVJ852086 WLN852086 WBR852086 VRV852086 VHZ852086 UYD852086 UOH852086 UEL852086 TUP852086 TKT852086 TAX852086 SRB852086 SHF852086 RXJ852086 RNN852086 RDR852086 QTV852086 QJZ852086 QAD852086 PQH852086 PGL852086 OWP852086 OMT852086 OCX852086 NTB852086 NJF852086 MZJ852086 MPN852086 MFR852086 LVV852086 LLZ852086 LCD852086 KSH852086 KIL852086 JYP852086 JOT852086 JEX852086 IVB852086 ILF852086 IBJ852086 HRN852086 HHR852086 GXV852086 GNZ852086 GED852086 FUH852086 FKL852086 FAP852086 EQT852086 EGX852086 DXB852086 DNF852086 DDJ852086 CTN852086 CJR852086 BZV852086 BPZ852086 BGD852086 AWH852086 AML852086 ACP852086 ST852086 IX852086 B852086 WVJ786550 WLN786550 WBR786550 VRV786550 VHZ786550 UYD786550 UOH786550 UEL786550 TUP786550 TKT786550 TAX786550 SRB786550 SHF786550 RXJ786550 RNN786550 RDR786550 QTV786550 QJZ786550 QAD786550 PQH786550 PGL786550 OWP786550 OMT786550 OCX786550 NTB786550 NJF786550 MZJ786550 MPN786550 MFR786550 LVV786550 LLZ786550 LCD786550 KSH786550 KIL786550 JYP786550 JOT786550 JEX786550 IVB786550 ILF786550 IBJ786550 HRN786550 HHR786550 GXV786550 GNZ786550 GED786550 FUH786550 FKL786550 FAP786550 EQT786550 EGX786550 DXB786550 DNF786550 DDJ786550 CTN786550 CJR786550 BZV786550 BPZ786550 BGD786550 AWH786550 AML786550 ACP786550 ST786550 IX786550 B786550 WVJ721014 WLN721014 WBR721014 VRV721014 VHZ721014 UYD721014 UOH721014 UEL721014 TUP721014 TKT721014 TAX721014 SRB721014 SHF721014 RXJ721014 RNN721014 RDR721014 QTV721014 QJZ721014 QAD721014 PQH721014 PGL721014 OWP721014 OMT721014 OCX721014 NTB721014 NJF721014 MZJ721014 MPN721014 MFR721014 LVV721014 LLZ721014 LCD721014 KSH721014 KIL721014 JYP721014 JOT721014 JEX721014 IVB721014 ILF721014 IBJ721014 HRN721014 HHR721014 GXV721014 GNZ721014 GED721014 FUH721014 FKL721014 FAP721014 EQT721014 EGX721014 DXB721014 DNF721014 DDJ721014 CTN721014 CJR721014 BZV721014 BPZ721014 BGD721014 AWH721014 AML721014 ACP721014 ST721014 IX721014 B721014 WVJ655478 WLN655478 WBR655478 VRV655478 VHZ655478 UYD655478 UOH655478 UEL655478 TUP655478 TKT655478 TAX655478 SRB655478 SHF655478 RXJ655478 RNN655478 RDR655478 QTV655478 QJZ655478 QAD655478 PQH655478 PGL655478 OWP655478 OMT655478 OCX655478 NTB655478 NJF655478 MZJ655478 MPN655478 MFR655478 LVV655478 LLZ655478 LCD655478 KSH655478 KIL655478 JYP655478 JOT655478 JEX655478 IVB655478 ILF655478 IBJ655478 HRN655478 HHR655478 GXV655478 GNZ655478 GED655478 FUH655478 FKL655478 FAP655478 EQT655478 EGX655478 DXB655478 DNF655478 DDJ655478 CTN655478 CJR655478 BZV655478 BPZ655478 BGD655478 AWH655478 AML655478 ACP655478 ST655478 IX655478 B655478 WVJ589942 WLN589942 WBR589942 VRV589942 VHZ589942 UYD589942 UOH589942 UEL589942 TUP589942 TKT589942 TAX589942 SRB589942 SHF589942 RXJ589942 RNN589942 RDR589942 QTV589942 QJZ589942 QAD589942 PQH589942 PGL589942 OWP589942 OMT589942 OCX589942 NTB589942 NJF589942 MZJ589942 MPN589942 MFR589942 LVV589942 LLZ589942 LCD589942 KSH589942 KIL589942 JYP589942 JOT589942 JEX589942 IVB589942 ILF589942 IBJ589942 HRN589942 HHR589942 GXV589942 GNZ589942 GED589942 FUH589942 FKL589942 FAP589942 EQT589942 EGX589942 DXB589942 DNF589942 DDJ589942 CTN589942 CJR589942 BZV589942 BPZ589942 BGD589942 AWH589942 AML589942 ACP589942 ST589942 IX589942 B589942 WVJ524406 WLN524406 WBR524406 VRV524406 VHZ524406 UYD524406 UOH524406 UEL524406 TUP524406 TKT524406 TAX524406 SRB524406 SHF524406 RXJ524406 RNN524406 RDR524406 QTV524406 QJZ524406 QAD524406 PQH524406 PGL524406 OWP524406 OMT524406 OCX524406 NTB524406 NJF524406 MZJ524406 MPN524406 MFR524406 LVV524406 LLZ524406 LCD524406 KSH524406 KIL524406 JYP524406 JOT524406 JEX524406 IVB524406 ILF524406 IBJ524406 HRN524406 HHR524406 GXV524406 GNZ524406 GED524406 FUH524406 FKL524406 FAP524406 EQT524406 EGX524406 DXB524406 DNF524406 DDJ524406 CTN524406 CJR524406 BZV524406 BPZ524406 BGD524406 AWH524406 AML524406 ACP524406 ST524406 IX524406 B524406 WVJ458870 WLN458870 WBR458870 VRV458870 VHZ458870 UYD458870 UOH458870 UEL458870 TUP458870 TKT458870 TAX458870 SRB458870 SHF458870 RXJ458870 RNN458870 RDR458870 QTV458870 QJZ458870 QAD458870 PQH458870 PGL458870 OWP458870 OMT458870 OCX458870 NTB458870 NJF458870 MZJ458870 MPN458870 MFR458870 LVV458870 LLZ458870 LCD458870 KSH458870 KIL458870 JYP458870 JOT458870 JEX458870 IVB458870 ILF458870 IBJ458870 HRN458870 HHR458870 GXV458870 GNZ458870 GED458870 FUH458870 FKL458870 FAP458870 EQT458870 EGX458870 DXB458870 DNF458870 DDJ458870 CTN458870 CJR458870 BZV458870 BPZ458870 BGD458870 AWH458870 AML458870 ACP458870 ST458870 IX458870 B458870 WVJ393334 WLN393334 WBR393334 VRV393334 VHZ393334 UYD393334 UOH393334 UEL393334 TUP393334 TKT393334 TAX393334 SRB393334 SHF393334 RXJ393334 RNN393334 RDR393334 QTV393334 QJZ393334 QAD393334 PQH393334 PGL393334 OWP393334 OMT393334 OCX393334 NTB393334 NJF393334 MZJ393334 MPN393334 MFR393334 LVV393334 LLZ393334 LCD393334 KSH393334 KIL393334 JYP393334 JOT393334 JEX393334 IVB393334 ILF393334 IBJ393334 HRN393334 HHR393334 GXV393334 GNZ393334 GED393334 FUH393334 FKL393334 FAP393334 EQT393334 EGX393334 DXB393334 DNF393334 DDJ393334 CTN393334 CJR393334 BZV393334 BPZ393334 BGD393334 AWH393334 AML393334 ACP393334 ST393334 IX393334 B393334 WVJ327798 WLN327798 WBR327798 VRV327798 VHZ327798 UYD327798 UOH327798 UEL327798 TUP327798 TKT327798 TAX327798 SRB327798 SHF327798 RXJ327798 RNN327798 RDR327798 QTV327798 QJZ327798 QAD327798 PQH327798 PGL327798 OWP327798 OMT327798 OCX327798 NTB327798 NJF327798 MZJ327798 MPN327798 MFR327798 LVV327798 LLZ327798 LCD327798 KSH327798 KIL327798 JYP327798 JOT327798 JEX327798 IVB327798 ILF327798 IBJ327798 HRN327798 HHR327798 GXV327798 GNZ327798 GED327798 FUH327798 FKL327798 FAP327798 EQT327798 EGX327798 DXB327798 DNF327798 DDJ327798 CTN327798 CJR327798 BZV327798 BPZ327798 BGD327798 AWH327798 AML327798 ACP327798 ST327798 IX327798 B327798 WVJ262262 WLN262262 WBR262262 VRV262262 VHZ262262 UYD262262 UOH262262 UEL262262 TUP262262 TKT262262 TAX262262 SRB262262 SHF262262 RXJ262262 RNN262262 RDR262262 QTV262262 QJZ262262 QAD262262 PQH262262 PGL262262 OWP262262 OMT262262 OCX262262 NTB262262 NJF262262 MZJ262262 MPN262262 MFR262262 LVV262262 LLZ262262 LCD262262 KSH262262 KIL262262 JYP262262 JOT262262 JEX262262 IVB262262 ILF262262 IBJ262262 HRN262262 HHR262262 GXV262262 GNZ262262 GED262262 FUH262262 FKL262262 FAP262262 EQT262262 EGX262262 DXB262262 DNF262262 DDJ262262 CTN262262 CJR262262 BZV262262 BPZ262262 BGD262262 AWH262262 AML262262 ACP262262 ST262262 IX262262 B262262 WVJ196726 WLN196726 WBR196726 VRV196726 VHZ196726 UYD196726 UOH196726 UEL196726 TUP196726 TKT196726 TAX196726 SRB196726 SHF196726 RXJ196726 RNN196726 RDR196726 QTV196726 QJZ196726 QAD196726 PQH196726 PGL196726 OWP196726 OMT196726 OCX196726 NTB196726 NJF196726 MZJ196726 MPN196726 MFR196726 LVV196726 LLZ196726 LCD196726 KSH196726 KIL196726 JYP196726 JOT196726 JEX196726 IVB196726 ILF196726 IBJ196726 HRN196726 HHR196726 GXV196726 GNZ196726 GED196726 FUH196726 FKL196726 FAP196726 EQT196726 EGX196726 DXB196726 DNF196726 DDJ196726 CTN196726 CJR196726 BZV196726 BPZ196726 BGD196726 AWH196726 AML196726 ACP196726 ST196726 IX196726 B196726 WVJ131190 WLN131190 WBR131190 VRV131190 VHZ131190 UYD131190 UOH131190 UEL131190 TUP131190 TKT131190 TAX131190 SRB131190 SHF131190 RXJ131190 RNN131190 RDR131190 QTV131190 QJZ131190 QAD131190 PQH131190 PGL131190 OWP131190 OMT131190 OCX131190 NTB131190 NJF131190 MZJ131190 MPN131190 MFR131190 LVV131190 LLZ131190 LCD131190 KSH131190 KIL131190 JYP131190 JOT131190 JEX131190 IVB131190 ILF131190 IBJ131190 HRN131190 HHR131190 GXV131190 GNZ131190 GED131190 FUH131190 FKL131190 FAP131190 EQT131190 EGX131190 DXB131190 DNF131190 DDJ131190 CTN131190 CJR131190 BZV131190 BPZ131190 BGD131190 AWH131190 AML131190 ACP131190 ST131190 IX131190 B131190 WVJ65654 WLN65654 WBR65654 VRV65654 VHZ65654 UYD65654 UOH65654 UEL65654 TUP65654 TKT65654 TAX65654 SRB65654 SHF65654 RXJ65654 RNN65654 RDR65654 QTV65654 QJZ65654 QAD65654 PQH65654 PGL65654 OWP65654 OMT65654 OCX65654 NTB65654 NJF65654 MZJ65654 MPN65654 MFR65654 LVV65654 LLZ65654 LCD65654 KSH65654 KIL65654 JYP65654 JOT65654 JEX65654 IVB65654 ILF65654 IBJ65654 HRN65654 HHR65654 GXV65654 GNZ65654 GED65654 FUH65654 FKL65654 FAP65654 EQT65654 EGX65654 DXB65654 DNF65654 DDJ65654 CTN65654 CJR65654 BZV65654 BPZ65654 BGD65654 AWH65654 AML65654 ACP65654 ST65654 IX65654 B65654 WVJ118 WLN118 WBR118 VRV118 VHZ118 UYD118 UOH118 UEL118 TUP118 TKT118 TAX118 SRB118 SHF118 RXJ118 RNN118 RDR118 QTV118 QJZ118 QAD118 PQH118 PGL118 OWP118 OMT118 OCX118 NTB118 NJF118 MZJ118 MPN118 MFR118 LVV118 LLZ118 LCD118 KSH118 KIL118 JYP118 JOT118 JEX118 IVB118 ILF118 IBJ118 HRN118 HHR118 GXV118 GNZ118 GED118 FUH118 FKL118 FAP118 EQT118 EGX118 DXB118 DNF118 DDJ118 CTN118 CJR118 BZV118 BPZ118 BGD118 AWH118 AML118 ACP118 ST118 IX118 B118 WVJ983167 WLN983167 WBR983167 VRV983167 VHZ983167 UYD983167 UOH983167 UEL983167 TUP983167 TKT983167 TAX983167 SRB983167 SHF983167 RXJ983167 RNN983167 RDR983167 QTV983167 QJZ983167 QAD983167 PQH983167 PGL983167 OWP983167 OMT983167 OCX983167 NTB983167 NJF983167 MZJ983167 MPN983167 MFR983167 LVV983167 LLZ983167 LCD983167 KSH983167 KIL983167 JYP983167 JOT983167 JEX983167 IVB983167 ILF983167 IBJ983167 HRN983167 HHR983167 GXV983167 GNZ983167 GED983167 FUH983167 FKL983167 FAP983167 EQT983167 EGX983167 DXB983167 DNF983167 DDJ983167 CTN983167 CJR983167 BZV983167 BPZ983167 BGD983167 AWH983167 AML983167 ACP983167 ST983167 IX983167 B983167 WVJ917631 WLN917631 WBR917631 VRV917631 VHZ917631 UYD917631 UOH917631 UEL917631 TUP917631 TKT917631 TAX917631 SRB917631 SHF917631 RXJ917631 RNN917631 RDR917631 QTV917631 QJZ917631 QAD917631 PQH917631 PGL917631 OWP917631 OMT917631 OCX917631 NTB917631 NJF917631 MZJ917631 MPN917631 MFR917631 LVV917631 LLZ917631 LCD917631 KSH917631 KIL917631 JYP917631 JOT917631 JEX917631 IVB917631 ILF917631 IBJ917631 HRN917631 HHR917631 GXV917631 GNZ917631 GED917631 FUH917631 FKL917631 FAP917631 EQT917631 EGX917631 DXB917631 DNF917631 DDJ917631 CTN917631 CJR917631 BZV917631 BPZ917631 BGD917631 AWH917631 AML917631 ACP917631 ST917631 IX917631 B917631 WVJ852095 WLN852095 WBR852095 VRV852095 VHZ852095 UYD852095 UOH852095 UEL852095 TUP852095 TKT852095 TAX852095 SRB852095 SHF852095 RXJ852095 RNN852095 RDR852095 QTV852095 QJZ852095 QAD852095 PQH852095 PGL852095 OWP852095 OMT852095 OCX852095 NTB852095 NJF852095 MZJ852095 MPN852095 MFR852095 LVV852095 LLZ852095 LCD852095 KSH852095 KIL852095 JYP852095 JOT852095 JEX852095 IVB852095 ILF852095 IBJ852095 HRN852095 HHR852095 GXV852095 GNZ852095 GED852095 FUH852095 FKL852095 FAP852095 EQT852095 EGX852095 DXB852095 DNF852095 DDJ852095 CTN852095 CJR852095 BZV852095 BPZ852095 BGD852095 AWH852095 AML852095 ACP852095 ST852095 IX852095 B852095 WVJ786559 WLN786559 WBR786559 VRV786559 VHZ786559 UYD786559 UOH786559 UEL786559 TUP786559 TKT786559 TAX786559 SRB786559 SHF786559 RXJ786559 RNN786559 RDR786559 QTV786559 QJZ786559 QAD786559 PQH786559 PGL786559 OWP786559 OMT786559 OCX786559 NTB786559 NJF786559 MZJ786559 MPN786559 MFR786559 LVV786559 LLZ786559 LCD786559 KSH786559 KIL786559 JYP786559 JOT786559 JEX786559 IVB786559 ILF786559 IBJ786559 HRN786559 HHR786559 GXV786559 GNZ786559 GED786559 FUH786559 FKL786559 FAP786559 EQT786559 EGX786559 DXB786559 DNF786559 DDJ786559 CTN786559 CJR786559 BZV786559 BPZ786559 BGD786559 AWH786559 AML786559 ACP786559 ST786559 IX786559 B786559 WVJ721023 WLN721023 WBR721023 VRV721023 VHZ721023 UYD721023 UOH721023 UEL721023 TUP721023 TKT721023 TAX721023 SRB721023 SHF721023 RXJ721023 RNN721023 RDR721023 QTV721023 QJZ721023 QAD721023 PQH721023 PGL721023 OWP721023 OMT721023 OCX721023 NTB721023 NJF721023 MZJ721023 MPN721023 MFR721023 LVV721023 LLZ721023 LCD721023 KSH721023 KIL721023 JYP721023 JOT721023 JEX721023 IVB721023 ILF721023 IBJ721023 HRN721023 HHR721023 GXV721023 GNZ721023 GED721023 FUH721023 FKL721023 FAP721023 EQT721023 EGX721023 DXB721023 DNF721023 DDJ721023 CTN721023 CJR721023 BZV721023 BPZ721023 BGD721023 AWH721023 AML721023 ACP721023 ST721023 IX721023 B721023 WVJ655487 WLN655487 WBR655487 VRV655487 VHZ655487 UYD655487 UOH655487 UEL655487 TUP655487 TKT655487 TAX655487 SRB655487 SHF655487 RXJ655487 RNN655487 RDR655487 QTV655487 QJZ655487 QAD655487 PQH655487 PGL655487 OWP655487 OMT655487 OCX655487 NTB655487 NJF655487 MZJ655487 MPN655487 MFR655487 LVV655487 LLZ655487 LCD655487 KSH655487 KIL655487 JYP655487 JOT655487 JEX655487 IVB655487 ILF655487 IBJ655487 HRN655487 HHR655487 GXV655487 GNZ655487 GED655487 FUH655487 FKL655487 FAP655487 EQT655487 EGX655487 DXB655487 DNF655487 DDJ655487 CTN655487 CJR655487 BZV655487 BPZ655487 BGD655487 AWH655487 AML655487 ACP655487 ST655487 IX655487 B655487 WVJ589951 WLN589951 WBR589951 VRV589951 VHZ589951 UYD589951 UOH589951 UEL589951 TUP589951 TKT589951 TAX589951 SRB589951 SHF589951 RXJ589951 RNN589951 RDR589951 QTV589951 QJZ589951 QAD589951 PQH589951 PGL589951 OWP589951 OMT589951 OCX589951 NTB589951 NJF589951 MZJ589951 MPN589951 MFR589951 LVV589951 LLZ589951 LCD589951 KSH589951 KIL589951 JYP589951 JOT589951 JEX589951 IVB589951 ILF589951 IBJ589951 HRN589951 HHR589951 GXV589951 GNZ589951 GED589951 FUH589951 FKL589951 FAP589951 EQT589951 EGX589951 DXB589951 DNF589951 DDJ589951 CTN589951 CJR589951 BZV589951 BPZ589951 BGD589951 AWH589951 AML589951 ACP589951 ST589951 IX589951 B589951 WVJ524415 WLN524415 WBR524415 VRV524415 VHZ524415 UYD524415 UOH524415 UEL524415 TUP524415 TKT524415 TAX524415 SRB524415 SHF524415 RXJ524415 RNN524415 RDR524415 QTV524415 QJZ524415 QAD524415 PQH524415 PGL524415 OWP524415 OMT524415 OCX524415 NTB524415 NJF524415 MZJ524415 MPN524415 MFR524415 LVV524415 LLZ524415 LCD524415 KSH524415 KIL524415 JYP524415 JOT524415 JEX524415 IVB524415 ILF524415 IBJ524415 HRN524415 HHR524415 GXV524415 GNZ524415 GED524415 FUH524415 FKL524415 FAP524415 EQT524415 EGX524415 DXB524415 DNF524415 DDJ524415 CTN524415 CJR524415 BZV524415 BPZ524415 BGD524415 AWH524415 AML524415 ACP524415 ST524415 IX524415 B524415 WVJ458879 WLN458879 WBR458879 VRV458879 VHZ458879 UYD458879 UOH458879 UEL458879 TUP458879 TKT458879 TAX458879 SRB458879 SHF458879 RXJ458879 RNN458879 RDR458879 QTV458879 QJZ458879 QAD458879 PQH458879 PGL458879 OWP458879 OMT458879 OCX458879 NTB458879 NJF458879 MZJ458879 MPN458879 MFR458879 LVV458879 LLZ458879 LCD458879 KSH458879 KIL458879 JYP458879 JOT458879 JEX458879 IVB458879 ILF458879 IBJ458879 HRN458879 HHR458879 GXV458879 GNZ458879 GED458879 FUH458879 FKL458879 FAP458879 EQT458879 EGX458879 DXB458879 DNF458879 DDJ458879 CTN458879 CJR458879 BZV458879 BPZ458879 BGD458879 AWH458879 AML458879 ACP458879 ST458879 IX458879 B458879 WVJ393343 WLN393343 WBR393343 VRV393343 VHZ393343 UYD393343 UOH393343 UEL393343 TUP393343 TKT393343 TAX393343 SRB393343 SHF393343 RXJ393343 RNN393343 RDR393343 QTV393343 QJZ393343 QAD393343 PQH393343 PGL393343 OWP393343 OMT393343 OCX393343 NTB393343 NJF393343 MZJ393343 MPN393343 MFR393343 LVV393343 LLZ393343 LCD393343 KSH393343 KIL393343 JYP393343 JOT393343 JEX393343 IVB393343 ILF393343 IBJ393343 HRN393343 HHR393343 GXV393343 GNZ393343 GED393343 FUH393343 FKL393343 FAP393343 EQT393343 EGX393343 DXB393343 DNF393343 DDJ393343 CTN393343 CJR393343 BZV393343 BPZ393343 BGD393343 AWH393343 AML393343 ACP393343 ST393343 IX393343 B393343 WVJ327807 WLN327807 WBR327807 VRV327807 VHZ327807 UYD327807 UOH327807 UEL327807 TUP327807 TKT327807 TAX327807 SRB327807 SHF327807 RXJ327807 RNN327807 RDR327807 QTV327807 QJZ327807 QAD327807 PQH327807 PGL327807 OWP327807 OMT327807 OCX327807 NTB327807 NJF327807 MZJ327807 MPN327807 MFR327807 LVV327807 LLZ327807 LCD327807 KSH327807 KIL327807 JYP327807 JOT327807 JEX327807 IVB327807 ILF327807 IBJ327807 HRN327807 HHR327807 GXV327807 GNZ327807 GED327807 FUH327807 FKL327807 FAP327807 EQT327807 EGX327807 DXB327807 DNF327807 DDJ327807 CTN327807 CJR327807 BZV327807 BPZ327807 BGD327807 AWH327807 AML327807 ACP327807 ST327807 IX327807 B327807 WVJ262271 WLN262271 WBR262271 VRV262271 VHZ262271 UYD262271 UOH262271 UEL262271 TUP262271 TKT262271 TAX262271 SRB262271 SHF262271 RXJ262271 RNN262271 RDR262271 QTV262271 QJZ262271 QAD262271 PQH262271 PGL262271 OWP262271 OMT262271 OCX262271 NTB262271 NJF262271 MZJ262271 MPN262271 MFR262271 LVV262271 LLZ262271 LCD262271 KSH262271 KIL262271 JYP262271 JOT262271 JEX262271 IVB262271 ILF262271 IBJ262271 HRN262271 HHR262271 GXV262271 GNZ262271 GED262271 FUH262271 FKL262271 FAP262271 EQT262271 EGX262271 DXB262271 DNF262271 DDJ262271 CTN262271 CJR262271 BZV262271 BPZ262271 BGD262271 AWH262271 AML262271 ACP262271 ST262271 IX262271 B262271 WVJ196735 WLN196735 WBR196735 VRV196735 VHZ196735 UYD196735 UOH196735 UEL196735 TUP196735 TKT196735 TAX196735 SRB196735 SHF196735 RXJ196735 RNN196735 RDR196735 QTV196735 QJZ196735 QAD196735 PQH196735 PGL196735 OWP196735 OMT196735 OCX196735 NTB196735 NJF196735 MZJ196735 MPN196735 MFR196735 LVV196735 LLZ196735 LCD196735 KSH196735 KIL196735 JYP196735 JOT196735 JEX196735 IVB196735 ILF196735 IBJ196735 HRN196735 HHR196735 GXV196735 GNZ196735 GED196735 FUH196735 FKL196735 FAP196735 EQT196735 EGX196735 DXB196735 DNF196735 DDJ196735 CTN196735 CJR196735 BZV196735 BPZ196735 BGD196735 AWH196735 AML196735 ACP196735 ST196735 IX196735 B196735 WVJ131199 WLN131199 WBR131199 VRV131199 VHZ131199 UYD131199 UOH131199 UEL131199 TUP131199 TKT131199 TAX131199 SRB131199 SHF131199 RXJ131199 RNN131199 RDR131199 QTV131199 QJZ131199 QAD131199 PQH131199 PGL131199 OWP131199 OMT131199 OCX131199 NTB131199 NJF131199 MZJ131199 MPN131199 MFR131199 LVV131199 LLZ131199 LCD131199 KSH131199 KIL131199 JYP131199 JOT131199 JEX131199 IVB131199 ILF131199 IBJ131199 HRN131199 HHR131199 GXV131199 GNZ131199 GED131199 FUH131199 FKL131199 FAP131199 EQT131199 EGX131199 DXB131199 DNF131199 DDJ131199 CTN131199 CJR131199 BZV131199 BPZ131199 BGD131199 AWH131199 AML131199 ACP131199 ST131199 IX131199 B131199 WVJ65663 WLN65663 WBR65663 VRV65663 VHZ65663 UYD65663 UOH65663 UEL65663 TUP65663 TKT65663 TAX65663 SRB65663 SHF65663 RXJ65663 RNN65663 RDR65663 QTV65663 QJZ65663 QAD65663 PQH65663 PGL65663 OWP65663 OMT65663 OCX65663 NTB65663 NJF65663 MZJ65663 MPN65663 MFR65663 LVV65663 LLZ65663 LCD65663 KSH65663 KIL65663 JYP65663 JOT65663 JEX65663 IVB65663 ILF65663 IBJ65663 HRN65663 HHR65663 GXV65663 GNZ65663 GED65663 FUH65663 FKL65663 FAP65663 EQT65663 EGX65663 DXB65663 DNF65663 DDJ65663 CTN65663 CJR65663 BZV65663 BPZ65663 BGD65663 AWH65663 AML65663 ACP65663 ST65663 IX65663 B65663 WVJ127 WLN127 WBR127 VRV127 VHZ127 UYD127 UOH127 UEL127 TUP127 TKT127 TAX127 SRB127 SHF127 RXJ127 RNN127 RDR127 QTV127 QJZ127 QAD127 PQH127 PGL127 OWP127 OMT127 OCX127 NTB127 NJF127 MZJ127 MPN127 MFR127 LVV127 LLZ127 LCD127 KSH127 KIL127 JYP127 JOT127 JEX127 IVB127 ILF127 IBJ127 HRN127 HHR127 GXV127 GNZ127 GED127 FUH127 FKL127 FAP127 EQT127 EGX127 DXB127 DNF127 DDJ127 CTN127 CJR127 BZV127 BPZ127 BGD127 AWH127 AML127 ACP127 ST127 IX127 B127 WVJ983139 WLN983139 WBR983139 VRV983139 VHZ983139 UYD983139 UOH983139 UEL983139 TUP983139 TKT983139 TAX983139 SRB983139 SHF983139 RXJ983139 RNN983139 RDR983139 QTV983139 QJZ983139 QAD983139 PQH983139 PGL983139 OWP983139 OMT983139 OCX983139 NTB983139 NJF983139 MZJ983139 MPN983139 MFR983139 LVV983139 LLZ983139 LCD983139 KSH983139 KIL983139 JYP983139 JOT983139 JEX983139 IVB983139 ILF983139 IBJ983139 HRN983139 HHR983139 GXV983139 GNZ983139 GED983139 FUH983139 FKL983139 FAP983139 EQT983139 EGX983139 DXB983139 DNF983139 DDJ983139 CTN983139 CJR983139 BZV983139 BPZ983139 BGD983139 AWH983139 AML983139 ACP983139 ST983139 IX983139 B983139 WVJ917603 WLN917603 WBR917603 VRV917603 VHZ917603 UYD917603 UOH917603 UEL917603 TUP917603 TKT917603 TAX917603 SRB917603 SHF917603 RXJ917603 RNN917603 RDR917603 QTV917603 QJZ917603 QAD917603 PQH917603 PGL917603 OWP917603 OMT917603 OCX917603 NTB917603 NJF917603 MZJ917603 MPN917603 MFR917603 LVV917603 LLZ917603 LCD917603 KSH917603 KIL917603 JYP917603 JOT917603 JEX917603 IVB917603 ILF917603 IBJ917603 HRN917603 HHR917603 GXV917603 GNZ917603 GED917603 FUH917603 FKL917603 FAP917603 EQT917603 EGX917603 DXB917603 DNF917603 DDJ917603 CTN917603 CJR917603 BZV917603 BPZ917603 BGD917603 AWH917603 AML917603 ACP917603 ST917603 IX917603 B917603 WVJ852067 WLN852067 WBR852067 VRV852067 VHZ852067 UYD852067 UOH852067 UEL852067 TUP852067 TKT852067 TAX852067 SRB852067 SHF852067 RXJ852067 RNN852067 RDR852067 QTV852067 QJZ852067 QAD852067 PQH852067 PGL852067 OWP852067 OMT852067 OCX852067 NTB852067 NJF852067 MZJ852067 MPN852067 MFR852067 LVV852067 LLZ852067 LCD852067 KSH852067 KIL852067 JYP852067 JOT852067 JEX852067 IVB852067 ILF852067 IBJ852067 HRN852067 HHR852067 GXV852067 GNZ852067 GED852067 FUH852067 FKL852067 FAP852067 EQT852067 EGX852067 DXB852067 DNF852067 DDJ852067 CTN852067 CJR852067 BZV852067 BPZ852067 BGD852067 AWH852067 AML852067 ACP852067 ST852067 IX852067 B852067 WVJ786531 WLN786531 WBR786531 VRV786531 VHZ786531 UYD786531 UOH786531 UEL786531 TUP786531 TKT786531 TAX786531 SRB786531 SHF786531 RXJ786531 RNN786531 RDR786531 QTV786531 QJZ786531 QAD786531 PQH786531 PGL786531 OWP786531 OMT786531 OCX786531 NTB786531 NJF786531 MZJ786531 MPN786531 MFR786531 LVV786531 LLZ786531 LCD786531 KSH786531 KIL786531 JYP786531 JOT786531 JEX786531 IVB786531 ILF786531 IBJ786531 HRN786531 HHR786531 GXV786531 GNZ786531 GED786531 FUH786531 FKL786531 FAP786531 EQT786531 EGX786531 DXB786531 DNF786531 DDJ786531 CTN786531 CJR786531 BZV786531 BPZ786531 BGD786531 AWH786531 AML786531 ACP786531 ST786531 IX786531 B786531 WVJ720995 WLN720995 WBR720995 VRV720995 VHZ720995 UYD720995 UOH720995 UEL720995 TUP720995 TKT720995 TAX720995 SRB720995 SHF720995 RXJ720995 RNN720995 RDR720995 QTV720995 QJZ720995 QAD720995 PQH720995 PGL720995 OWP720995 OMT720995 OCX720995 NTB720995 NJF720995 MZJ720995 MPN720995 MFR720995 LVV720995 LLZ720995 LCD720995 KSH720995 KIL720995 JYP720995 JOT720995 JEX720995 IVB720995 ILF720995 IBJ720995 HRN720995 HHR720995 GXV720995 GNZ720995 GED720995 FUH720995 FKL720995 FAP720995 EQT720995 EGX720995 DXB720995 DNF720995 DDJ720995 CTN720995 CJR720995 BZV720995 BPZ720995 BGD720995 AWH720995 AML720995 ACP720995 ST720995 IX720995 B720995 WVJ655459 WLN655459 WBR655459 VRV655459 VHZ655459 UYD655459 UOH655459 UEL655459 TUP655459 TKT655459 TAX655459 SRB655459 SHF655459 RXJ655459 RNN655459 RDR655459 QTV655459 QJZ655459 QAD655459 PQH655459 PGL655459 OWP655459 OMT655459 OCX655459 NTB655459 NJF655459 MZJ655459 MPN655459 MFR655459 LVV655459 LLZ655459 LCD655459 KSH655459 KIL655459 JYP655459 JOT655459 JEX655459 IVB655459 ILF655459 IBJ655459 HRN655459 HHR655459 GXV655459 GNZ655459 GED655459 FUH655459 FKL655459 FAP655459 EQT655459 EGX655459 DXB655459 DNF655459 DDJ655459 CTN655459 CJR655459 BZV655459 BPZ655459 BGD655459 AWH655459 AML655459 ACP655459 ST655459 IX655459 B655459 WVJ589923 WLN589923 WBR589923 VRV589923 VHZ589923 UYD589923 UOH589923 UEL589923 TUP589923 TKT589923 TAX589923 SRB589923 SHF589923 RXJ589923 RNN589923 RDR589923 QTV589923 QJZ589923 QAD589923 PQH589923 PGL589923 OWP589923 OMT589923 OCX589923 NTB589923 NJF589923 MZJ589923 MPN589923 MFR589923 LVV589923 LLZ589923 LCD589923 KSH589923 KIL589923 JYP589923 JOT589923 JEX589923 IVB589923 ILF589923 IBJ589923 HRN589923 HHR589923 GXV589923 GNZ589923 GED589923 FUH589923 FKL589923 FAP589923 EQT589923 EGX589923 DXB589923 DNF589923 DDJ589923 CTN589923 CJR589923 BZV589923 BPZ589923 BGD589923 AWH589923 AML589923 ACP589923 ST589923 IX589923 B589923 WVJ524387 WLN524387 WBR524387 VRV524387 VHZ524387 UYD524387 UOH524387 UEL524387 TUP524387 TKT524387 TAX524387 SRB524387 SHF524387 RXJ524387 RNN524387 RDR524387 QTV524387 QJZ524387 QAD524387 PQH524387 PGL524387 OWP524387 OMT524387 OCX524387 NTB524387 NJF524387 MZJ524387 MPN524387 MFR524387 LVV524387 LLZ524387 LCD524387 KSH524387 KIL524387 JYP524387 JOT524387 JEX524387 IVB524387 ILF524387 IBJ524387 HRN524387 HHR524387 GXV524387 GNZ524387 GED524387 FUH524387 FKL524387 FAP524387 EQT524387 EGX524387 DXB524387 DNF524387 DDJ524387 CTN524387 CJR524387 BZV524387 BPZ524387 BGD524387 AWH524387 AML524387 ACP524387 ST524387 IX524387 B524387 WVJ458851 WLN458851 WBR458851 VRV458851 VHZ458851 UYD458851 UOH458851 UEL458851 TUP458851 TKT458851 TAX458851 SRB458851 SHF458851 RXJ458851 RNN458851 RDR458851 QTV458851 QJZ458851 QAD458851 PQH458851 PGL458851 OWP458851 OMT458851 OCX458851 NTB458851 NJF458851 MZJ458851 MPN458851 MFR458851 LVV458851 LLZ458851 LCD458851 KSH458851 KIL458851 JYP458851 JOT458851 JEX458851 IVB458851 ILF458851 IBJ458851 HRN458851 HHR458851 GXV458851 GNZ458851 GED458851 FUH458851 FKL458851 FAP458851 EQT458851 EGX458851 DXB458851 DNF458851 DDJ458851 CTN458851 CJR458851 BZV458851 BPZ458851 BGD458851 AWH458851 AML458851 ACP458851 ST458851 IX458851 B458851 WVJ393315 WLN393315 WBR393315 VRV393315 VHZ393315 UYD393315 UOH393315 UEL393315 TUP393315 TKT393315 TAX393315 SRB393315 SHF393315 RXJ393315 RNN393315 RDR393315 QTV393315 QJZ393315 QAD393315 PQH393315 PGL393315 OWP393315 OMT393315 OCX393315 NTB393315 NJF393315 MZJ393315 MPN393315 MFR393315 LVV393315 LLZ393315 LCD393315 KSH393315 KIL393315 JYP393315 JOT393315 JEX393315 IVB393315 ILF393315 IBJ393315 HRN393315 HHR393315 GXV393315 GNZ393315 GED393315 FUH393315 FKL393315 FAP393315 EQT393315 EGX393315 DXB393315 DNF393315 DDJ393315 CTN393315 CJR393315 BZV393315 BPZ393315 BGD393315 AWH393315 AML393315 ACP393315 ST393315 IX393315 B393315 WVJ327779 WLN327779 WBR327779 VRV327779 VHZ327779 UYD327779 UOH327779 UEL327779 TUP327779 TKT327779 TAX327779 SRB327779 SHF327779 RXJ327779 RNN327779 RDR327779 QTV327779 QJZ327779 QAD327779 PQH327779 PGL327779 OWP327779 OMT327779 OCX327779 NTB327779 NJF327779 MZJ327779 MPN327779 MFR327779 LVV327779 LLZ327779 LCD327779 KSH327779 KIL327779 JYP327779 JOT327779 JEX327779 IVB327779 ILF327779 IBJ327779 HRN327779 HHR327779 GXV327779 GNZ327779 GED327779 FUH327779 FKL327779 FAP327779 EQT327779 EGX327779 DXB327779 DNF327779 DDJ327779 CTN327779 CJR327779 BZV327779 BPZ327779 BGD327779 AWH327779 AML327779 ACP327779 ST327779 IX327779 B327779 WVJ262243 WLN262243 WBR262243 VRV262243 VHZ262243 UYD262243 UOH262243 UEL262243 TUP262243 TKT262243 TAX262243 SRB262243 SHF262243 RXJ262243 RNN262243 RDR262243 QTV262243 QJZ262243 QAD262243 PQH262243 PGL262243 OWP262243 OMT262243 OCX262243 NTB262243 NJF262243 MZJ262243 MPN262243 MFR262243 LVV262243 LLZ262243 LCD262243 KSH262243 KIL262243 JYP262243 JOT262243 JEX262243 IVB262243 ILF262243 IBJ262243 HRN262243 HHR262243 GXV262243 GNZ262243 GED262243 FUH262243 FKL262243 FAP262243 EQT262243 EGX262243 DXB262243 DNF262243 DDJ262243 CTN262243 CJR262243 BZV262243 BPZ262243 BGD262243 AWH262243 AML262243 ACP262243 ST262243 IX262243 B262243 WVJ196707 WLN196707 WBR196707 VRV196707 VHZ196707 UYD196707 UOH196707 UEL196707 TUP196707 TKT196707 TAX196707 SRB196707 SHF196707 RXJ196707 RNN196707 RDR196707 QTV196707 QJZ196707 QAD196707 PQH196707 PGL196707 OWP196707 OMT196707 OCX196707 NTB196707 NJF196707 MZJ196707 MPN196707 MFR196707 LVV196707 LLZ196707 LCD196707 KSH196707 KIL196707 JYP196707 JOT196707 JEX196707 IVB196707 ILF196707 IBJ196707 HRN196707 HHR196707 GXV196707 GNZ196707 GED196707 FUH196707 FKL196707 FAP196707 EQT196707 EGX196707 DXB196707 DNF196707 DDJ196707 CTN196707 CJR196707 BZV196707 BPZ196707 BGD196707 AWH196707 AML196707 ACP196707 ST196707 IX196707 B196707 WVJ131171 WLN131171 WBR131171 VRV131171 VHZ131171 UYD131171 UOH131171 UEL131171 TUP131171 TKT131171 TAX131171 SRB131171 SHF131171 RXJ131171 RNN131171 RDR131171 QTV131171 QJZ131171 QAD131171 PQH131171 PGL131171 OWP131171 OMT131171 OCX131171 NTB131171 NJF131171 MZJ131171 MPN131171 MFR131171 LVV131171 LLZ131171 LCD131171 KSH131171 KIL131171 JYP131171 JOT131171 JEX131171 IVB131171 ILF131171 IBJ131171 HRN131171 HHR131171 GXV131171 GNZ131171 GED131171 FUH131171 FKL131171 FAP131171 EQT131171 EGX131171 DXB131171 DNF131171 DDJ131171 CTN131171 CJR131171 BZV131171 BPZ131171 BGD131171 AWH131171 AML131171 ACP131171 ST131171 IX131171 B131171 WVJ65635 WLN65635 WBR65635 VRV65635 VHZ65635 UYD65635 UOH65635 UEL65635 TUP65635 TKT65635 TAX65635 SRB65635 SHF65635 RXJ65635 RNN65635 RDR65635 QTV65635 QJZ65635 QAD65635 PQH65635 PGL65635 OWP65635 OMT65635 OCX65635 NTB65635 NJF65635 MZJ65635 MPN65635 MFR65635 LVV65635 LLZ65635 LCD65635 KSH65635 KIL65635 JYP65635 JOT65635 JEX65635 IVB65635 ILF65635 IBJ65635 HRN65635 HHR65635 GXV65635 GNZ65635 GED65635 FUH65635 FKL65635 FAP65635 EQT65635 EGX65635 DXB65635 DNF65635 DDJ65635 CTN65635 CJR65635 BZV65635 BPZ65635 BGD65635 AWH65635 AML65635 ACP65635 ST65635 IX65635 B65635 WVJ99 WLN99 WBR99 VRV99 VHZ99 UYD99 UOH99 UEL99 TUP99 TKT99 TAX99 SRB99 SHF99 RXJ99 RNN99 RDR99 QTV99 QJZ99 QAD99 PQH99 PGL99 OWP99 OMT99 OCX99 NTB99 NJF99 MZJ99 MPN99 MFR99 LVV99 LLZ99 LCD99 KSH99 KIL99 JYP99 JOT99 JEX99 IVB99 ILF99 IBJ99 HRN99 HHR99 GXV99 GNZ99 GED99 FUH99 FKL99 FAP99 EQT99 EGX99 DXB99 DNF99 DDJ99 CTN99 CJR99 BZV99 BPZ99 BGD99 AWH99 AML99 ACP99 ST99 IX99 B99 WVJ983131 WLN983131 WBR983131 VRV983131 VHZ983131 UYD983131 UOH983131 UEL983131 TUP983131 TKT983131 TAX983131 SRB983131 SHF983131 RXJ983131 RNN983131 RDR983131 QTV983131 QJZ983131 QAD983131 PQH983131 PGL983131 OWP983131 OMT983131 OCX983131 NTB983131 NJF983131 MZJ983131 MPN983131 MFR983131 LVV983131 LLZ983131 LCD983131 KSH983131 KIL983131 JYP983131 JOT983131 JEX983131 IVB983131 ILF983131 IBJ983131 HRN983131 HHR983131 GXV983131 GNZ983131 GED983131 FUH983131 FKL983131 FAP983131 EQT983131 EGX983131 DXB983131 DNF983131 DDJ983131 CTN983131 CJR983131 BZV983131 BPZ983131 BGD983131 AWH983131 AML983131 ACP983131 ST983131 IX983131 B983131 WVJ917595 WLN917595 WBR917595 VRV917595 VHZ917595 UYD917595 UOH917595 UEL917595 TUP917595 TKT917595 TAX917595 SRB917595 SHF917595 RXJ917595 RNN917595 RDR917595 QTV917595 QJZ917595 QAD917595 PQH917595 PGL917595 OWP917595 OMT917595 OCX917595 NTB917595 NJF917595 MZJ917595 MPN917595 MFR917595 LVV917595 LLZ917595 LCD917595 KSH917595 KIL917595 JYP917595 JOT917595 JEX917595 IVB917595 ILF917595 IBJ917595 HRN917595 HHR917595 GXV917595 GNZ917595 GED917595 FUH917595 FKL917595 FAP917595 EQT917595 EGX917595 DXB917595 DNF917595 DDJ917595 CTN917595 CJR917595 BZV917595 BPZ917595 BGD917595 AWH917595 AML917595 ACP917595 ST917595 IX917595 B917595 WVJ852059 WLN852059 WBR852059 VRV852059 VHZ852059 UYD852059 UOH852059 UEL852059 TUP852059 TKT852059 TAX852059 SRB852059 SHF852059 RXJ852059 RNN852059 RDR852059 QTV852059 QJZ852059 QAD852059 PQH852059 PGL852059 OWP852059 OMT852059 OCX852059 NTB852059 NJF852059 MZJ852059 MPN852059 MFR852059 LVV852059 LLZ852059 LCD852059 KSH852059 KIL852059 JYP852059 JOT852059 JEX852059 IVB852059 ILF852059 IBJ852059 HRN852059 HHR852059 GXV852059 GNZ852059 GED852059 FUH852059 FKL852059 FAP852059 EQT852059 EGX852059 DXB852059 DNF852059 DDJ852059 CTN852059 CJR852059 BZV852059 BPZ852059 BGD852059 AWH852059 AML852059 ACP852059 ST852059 IX852059 B852059 WVJ786523 WLN786523 WBR786523 VRV786523 VHZ786523 UYD786523 UOH786523 UEL786523 TUP786523 TKT786523 TAX786523 SRB786523 SHF786523 RXJ786523 RNN786523 RDR786523 QTV786523 QJZ786523 QAD786523 PQH786523 PGL786523 OWP786523 OMT786523 OCX786523 NTB786523 NJF786523 MZJ786523 MPN786523 MFR786523 LVV786523 LLZ786523 LCD786523 KSH786523 KIL786523 JYP786523 JOT786523 JEX786523 IVB786523 ILF786523 IBJ786523 HRN786523 HHR786523 GXV786523 GNZ786523 GED786523 FUH786523 FKL786523 FAP786523 EQT786523 EGX786523 DXB786523 DNF786523 DDJ786523 CTN786523 CJR786523 BZV786523 BPZ786523 BGD786523 AWH786523 AML786523 ACP786523 ST786523 IX786523 B786523 WVJ720987 WLN720987 WBR720987 VRV720987 VHZ720987 UYD720987 UOH720987 UEL720987 TUP720987 TKT720987 TAX720987 SRB720987 SHF720987 RXJ720987 RNN720987 RDR720987 QTV720987 QJZ720987 QAD720987 PQH720987 PGL720987 OWP720987 OMT720987 OCX720987 NTB720987 NJF720987 MZJ720987 MPN720987 MFR720987 LVV720987 LLZ720987 LCD720987 KSH720987 KIL720987 JYP720987 JOT720987 JEX720987 IVB720987 ILF720987 IBJ720987 HRN720987 HHR720987 GXV720987 GNZ720987 GED720987 FUH720987 FKL720987 FAP720987 EQT720987 EGX720987 DXB720987 DNF720987 DDJ720987 CTN720987 CJR720987 BZV720987 BPZ720987 BGD720987 AWH720987 AML720987 ACP720987 ST720987 IX720987 B720987 WVJ655451 WLN655451 WBR655451 VRV655451 VHZ655451 UYD655451 UOH655451 UEL655451 TUP655451 TKT655451 TAX655451 SRB655451 SHF655451 RXJ655451 RNN655451 RDR655451 QTV655451 QJZ655451 QAD655451 PQH655451 PGL655451 OWP655451 OMT655451 OCX655451 NTB655451 NJF655451 MZJ655451 MPN655451 MFR655451 LVV655451 LLZ655451 LCD655451 KSH655451 KIL655451 JYP655451 JOT655451 JEX655451 IVB655451 ILF655451 IBJ655451 HRN655451 HHR655451 GXV655451 GNZ655451 GED655451 FUH655451 FKL655451 FAP655451 EQT655451 EGX655451 DXB655451 DNF655451 DDJ655451 CTN655451 CJR655451 BZV655451 BPZ655451 BGD655451 AWH655451 AML655451 ACP655451 ST655451 IX655451 B655451 WVJ589915 WLN589915 WBR589915 VRV589915 VHZ589915 UYD589915 UOH589915 UEL589915 TUP589915 TKT589915 TAX589915 SRB589915 SHF589915 RXJ589915 RNN589915 RDR589915 QTV589915 QJZ589915 QAD589915 PQH589915 PGL589915 OWP589915 OMT589915 OCX589915 NTB589915 NJF589915 MZJ589915 MPN589915 MFR589915 LVV589915 LLZ589915 LCD589915 KSH589915 KIL589915 JYP589915 JOT589915 JEX589915 IVB589915 ILF589915 IBJ589915 HRN589915 HHR589915 GXV589915 GNZ589915 GED589915 FUH589915 FKL589915 FAP589915 EQT589915 EGX589915 DXB589915 DNF589915 DDJ589915 CTN589915 CJR589915 BZV589915 BPZ589915 BGD589915 AWH589915 AML589915 ACP589915 ST589915 IX589915 B589915 WVJ524379 WLN524379 WBR524379 VRV524379 VHZ524379 UYD524379 UOH524379 UEL524379 TUP524379 TKT524379 TAX524379 SRB524379 SHF524379 RXJ524379 RNN524379 RDR524379 QTV524379 QJZ524379 QAD524379 PQH524379 PGL524379 OWP524379 OMT524379 OCX524379 NTB524379 NJF524379 MZJ524379 MPN524379 MFR524379 LVV524379 LLZ524379 LCD524379 KSH524379 KIL524379 JYP524379 JOT524379 JEX524379 IVB524379 ILF524379 IBJ524379 HRN524379 HHR524379 GXV524379 GNZ524379 GED524379 FUH524379 FKL524379 FAP524379 EQT524379 EGX524379 DXB524379 DNF524379 DDJ524379 CTN524379 CJR524379 BZV524379 BPZ524379 BGD524379 AWH524379 AML524379 ACP524379 ST524379 IX524379 B524379 WVJ458843 WLN458843 WBR458843 VRV458843 VHZ458843 UYD458843 UOH458843 UEL458843 TUP458843 TKT458843 TAX458843 SRB458843 SHF458843 RXJ458843 RNN458843 RDR458843 QTV458843 QJZ458843 QAD458843 PQH458843 PGL458843 OWP458843 OMT458843 OCX458843 NTB458843 NJF458843 MZJ458843 MPN458843 MFR458843 LVV458843 LLZ458843 LCD458843 KSH458843 KIL458843 JYP458843 JOT458843 JEX458843 IVB458843 ILF458843 IBJ458843 HRN458843 HHR458843 GXV458843 GNZ458843 GED458843 FUH458843 FKL458843 FAP458843 EQT458843 EGX458843 DXB458843 DNF458843 DDJ458843 CTN458843 CJR458843 BZV458843 BPZ458843 BGD458843 AWH458843 AML458843 ACP458843 ST458843 IX458843 B458843 WVJ393307 WLN393307 WBR393307 VRV393307 VHZ393307 UYD393307 UOH393307 UEL393307 TUP393307 TKT393307 TAX393307 SRB393307 SHF393307 RXJ393307 RNN393307 RDR393307 QTV393307 QJZ393307 QAD393307 PQH393307 PGL393307 OWP393307 OMT393307 OCX393307 NTB393307 NJF393307 MZJ393307 MPN393307 MFR393307 LVV393307 LLZ393307 LCD393307 KSH393307 KIL393307 JYP393307 JOT393307 JEX393307 IVB393307 ILF393307 IBJ393307 HRN393307 HHR393307 GXV393307 GNZ393307 GED393307 FUH393307 FKL393307 FAP393307 EQT393307 EGX393307 DXB393307 DNF393307 DDJ393307 CTN393307 CJR393307 BZV393307 BPZ393307 BGD393307 AWH393307 AML393307 ACP393307 ST393307 IX393307 B393307 WVJ327771 WLN327771 WBR327771 VRV327771 VHZ327771 UYD327771 UOH327771 UEL327771 TUP327771 TKT327771 TAX327771 SRB327771 SHF327771 RXJ327771 RNN327771 RDR327771 QTV327771 QJZ327771 QAD327771 PQH327771 PGL327771 OWP327771 OMT327771 OCX327771 NTB327771 NJF327771 MZJ327771 MPN327771 MFR327771 LVV327771 LLZ327771 LCD327771 KSH327771 KIL327771 JYP327771 JOT327771 JEX327771 IVB327771 ILF327771 IBJ327771 HRN327771 HHR327771 GXV327771 GNZ327771 GED327771 FUH327771 FKL327771 FAP327771 EQT327771 EGX327771 DXB327771 DNF327771 DDJ327771 CTN327771 CJR327771 BZV327771 BPZ327771 BGD327771 AWH327771 AML327771 ACP327771 ST327771 IX327771 B327771 WVJ262235 WLN262235 WBR262235 VRV262235 VHZ262235 UYD262235 UOH262235 UEL262235 TUP262235 TKT262235 TAX262235 SRB262235 SHF262235 RXJ262235 RNN262235 RDR262235 QTV262235 QJZ262235 QAD262235 PQH262235 PGL262235 OWP262235 OMT262235 OCX262235 NTB262235 NJF262235 MZJ262235 MPN262235 MFR262235 LVV262235 LLZ262235 LCD262235 KSH262235 KIL262235 JYP262235 JOT262235 JEX262235 IVB262235 ILF262235 IBJ262235 HRN262235 HHR262235 GXV262235 GNZ262235 GED262235 FUH262235 FKL262235 FAP262235 EQT262235 EGX262235 DXB262235 DNF262235 DDJ262235 CTN262235 CJR262235 BZV262235 BPZ262235 BGD262235 AWH262235 AML262235 ACP262235 ST262235 IX262235 B262235 WVJ196699 WLN196699 WBR196699 VRV196699 VHZ196699 UYD196699 UOH196699 UEL196699 TUP196699 TKT196699 TAX196699 SRB196699 SHF196699 RXJ196699 RNN196699 RDR196699 QTV196699 QJZ196699 QAD196699 PQH196699 PGL196699 OWP196699 OMT196699 OCX196699 NTB196699 NJF196699 MZJ196699 MPN196699 MFR196699 LVV196699 LLZ196699 LCD196699 KSH196699 KIL196699 JYP196699 JOT196699 JEX196699 IVB196699 ILF196699 IBJ196699 HRN196699 HHR196699 GXV196699 GNZ196699 GED196699 FUH196699 FKL196699 FAP196699 EQT196699 EGX196699 DXB196699 DNF196699 DDJ196699 CTN196699 CJR196699 BZV196699 BPZ196699 BGD196699 AWH196699 AML196699 ACP196699 ST196699 IX196699 B196699 WVJ131163 WLN131163 WBR131163 VRV131163 VHZ131163 UYD131163 UOH131163 UEL131163 TUP131163 TKT131163 TAX131163 SRB131163 SHF131163 RXJ131163 RNN131163 RDR131163 QTV131163 QJZ131163 QAD131163 PQH131163 PGL131163 OWP131163 OMT131163 OCX131163 NTB131163 NJF131163 MZJ131163 MPN131163 MFR131163 LVV131163 LLZ131163 LCD131163 KSH131163 KIL131163 JYP131163 JOT131163 JEX131163 IVB131163 ILF131163 IBJ131163 HRN131163 HHR131163 GXV131163 GNZ131163 GED131163 FUH131163 FKL131163 FAP131163 EQT131163 EGX131163 DXB131163 DNF131163 DDJ131163 CTN131163 CJR131163 BZV131163 BPZ131163 BGD131163 AWH131163 AML131163 ACP131163 ST131163 IX131163 B131163 WVJ65627 WLN65627 WBR65627 VRV65627 VHZ65627 UYD65627 UOH65627 UEL65627 TUP65627 TKT65627 TAX65627 SRB65627 SHF65627 RXJ65627 RNN65627 RDR65627 QTV65627 QJZ65627 QAD65627 PQH65627 PGL65627 OWP65627 OMT65627 OCX65627 NTB65627 NJF65627 MZJ65627 MPN65627 MFR65627 LVV65627 LLZ65627 LCD65627 KSH65627 KIL65627 JYP65627 JOT65627 JEX65627 IVB65627 ILF65627 IBJ65627 HRN65627 HHR65627 GXV65627 GNZ65627 GED65627 FUH65627 FKL65627 FAP65627 EQT65627 EGX65627 DXB65627 DNF65627 DDJ65627 CTN65627 CJR65627 BZV65627 BPZ65627 BGD65627 AWH65627 AML65627 ACP65627 ST65627 IX65627 B65627 WVJ91 WLN91 WBR91 VRV91 VHZ91 UYD91 UOH91 UEL91 TUP91 TKT91 TAX91 SRB91 SHF91 RXJ91 RNN91 RDR91 QTV91 QJZ91 QAD91 PQH91 PGL91 OWP91 OMT91 OCX91 NTB91 NJF91 MZJ91 MPN91 MFR91 LVV91 LLZ91 LCD91 KSH91 KIL91 JYP91 JOT91 JEX91 IVB91 ILF91 IBJ91 HRN91 HHR91 GXV91 GNZ91 GED91 FUH91 FKL91 FAP91 EQT91 EGX91 DXB91 DNF91 DDJ91 CTN91 CJR91 BZV91 BPZ91 BGD91 AWH91 AML91 ACP91 ST91 IX91 B91 WVJ983119 WLN983119 WBR983119 VRV983119 VHZ983119 UYD983119 UOH983119 UEL983119 TUP983119 TKT983119 TAX983119 SRB983119 SHF983119 RXJ983119 RNN983119 RDR983119 QTV983119 QJZ983119 QAD983119 PQH983119 PGL983119 OWP983119 OMT983119 OCX983119 NTB983119 NJF983119 MZJ983119 MPN983119 MFR983119 LVV983119 LLZ983119 LCD983119 KSH983119 KIL983119 JYP983119 JOT983119 JEX983119 IVB983119 ILF983119 IBJ983119 HRN983119 HHR983119 GXV983119 GNZ983119 GED983119 FUH983119 FKL983119 FAP983119 EQT983119 EGX983119 DXB983119 DNF983119 DDJ983119 CTN983119 CJR983119 BZV983119 BPZ983119 BGD983119 AWH983119 AML983119 ACP983119 ST983119 IX983119 B983119 WVJ917583 WLN917583 WBR917583 VRV917583 VHZ917583 UYD917583 UOH917583 UEL917583 TUP917583 TKT917583 TAX917583 SRB917583 SHF917583 RXJ917583 RNN917583 RDR917583 QTV917583 QJZ917583 QAD917583 PQH917583 PGL917583 OWP917583 OMT917583 OCX917583 NTB917583 NJF917583 MZJ917583 MPN917583 MFR917583 LVV917583 LLZ917583 LCD917583 KSH917583 KIL917583 JYP917583 JOT917583 JEX917583 IVB917583 ILF917583 IBJ917583 HRN917583 HHR917583 GXV917583 GNZ917583 GED917583 FUH917583 FKL917583 FAP917583 EQT917583 EGX917583 DXB917583 DNF917583 DDJ917583 CTN917583 CJR917583 BZV917583 BPZ917583 BGD917583 AWH917583 AML917583 ACP917583 ST917583 IX917583 B917583 WVJ852047 WLN852047 WBR852047 VRV852047 VHZ852047 UYD852047 UOH852047 UEL852047 TUP852047 TKT852047 TAX852047 SRB852047 SHF852047 RXJ852047 RNN852047 RDR852047 QTV852047 QJZ852047 QAD852047 PQH852047 PGL852047 OWP852047 OMT852047 OCX852047 NTB852047 NJF852047 MZJ852047 MPN852047 MFR852047 LVV852047 LLZ852047 LCD852047 KSH852047 KIL852047 JYP852047 JOT852047 JEX852047 IVB852047 ILF852047 IBJ852047 HRN852047 HHR852047 GXV852047 GNZ852047 GED852047 FUH852047 FKL852047 FAP852047 EQT852047 EGX852047 DXB852047 DNF852047 DDJ852047 CTN852047 CJR852047 BZV852047 BPZ852047 BGD852047 AWH852047 AML852047 ACP852047 ST852047 IX852047 B852047 WVJ786511 WLN786511 WBR786511 VRV786511 VHZ786511 UYD786511 UOH786511 UEL786511 TUP786511 TKT786511 TAX786511 SRB786511 SHF786511 RXJ786511 RNN786511 RDR786511 QTV786511 QJZ786511 QAD786511 PQH786511 PGL786511 OWP786511 OMT786511 OCX786511 NTB786511 NJF786511 MZJ786511 MPN786511 MFR786511 LVV786511 LLZ786511 LCD786511 KSH786511 KIL786511 JYP786511 JOT786511 JEX786511 IVB786511 ILF786511 IBJ786511 HRN786511 HHR786511 GXV786511 GNZ786511 GED786511 FUH786511 FKL786511 FAP786511 EQT786511 EGX786511 DXB786511 DNF786511 DDJ786511 CTN786511 CJR786511 BZV786511 BPZ786511 BGD786511 AWH786511 AML786511 ACP786511 ST786511 IX786511 B786511 WVJ720975 WLN720975 WBR720975 VRV720975 VHZ720975 UYD720975 UOH720975 UEL720975 TUP720975 TKT720975 TAX720975 SRB720975 SHF720975 RXJ720975 RNN720975 RDR720975 QTV720975 QJZ720975 QAD720975 PQH720975 PGL720975 OWP720975 OMT720975 OCX720975 NTB720975 NJF720975 MZJ720975 MPN720975 MFR720975 LVV720975 LLZ720975 LCD720975 KSH720975 KIL720975 JYP720975 JOT720975 JEX720975 IVB720975 ILF720975 IBJ720975 HRN720975 HHR720975 GXV720975 GNZ720975 GED720975 FUH720975 FKL720975 FAP720975 EQT720975 EGX720975 DXB720975 DNF720975 DDJ720975 CTN720975 CJR720975 BZV720975 BPZ720975 BGD720975 AWH720975 AML720975 ACP720975 ST720975 IX720975 B720975 WVJ655439 WLN655439 WBR655439 VRV655439 VHZ655439 UYD655439 UOH655439 UEL655439 TUP655439 TKT655439 TAX655439 SRB655439 SHF655439 RXJ655439 RNN655439 RDR655439 QTV655439 QJZ655439 QAD655439 PQH655439 PGL655439 OWP655439 OMT655439 OCX655439 NTB655439 NJF655439 MZJ655439 MPN655439 MFR655439 LVV655439 LLZ655439 LCD655439 KSH655439 KIL655439 JYP655439 JOT655439 JEX655439 IVB655439 ILF655439 IBJ655439 HRN655439 HHR655439 GXV655439 GNZ655439 GED655439 FUH655439 FKL655439 FAP655439 EQT655439 EGX655439 DXB655439 DNF655439 DDJ655439 CTN655439 CJR655439 BZV655439 BPZ655439 BGD655439 AWH655439 AML655439 ACP655439 ST655439 IX655439 B655439 WVJ589903 WLN589903 WBR589903 VRV589903 VHZ589903 UYD589903 UOH589903 UEL589903 TUP589903 TKT589903 TAX589903 SRB589903 SHF589903 RXJ589903 RNN589903 RDR589903 QTV589903 QJZ589903 QAD589903 PQH589903 PGL589903 OWP589903 OMT589903 OCX589903 NTB589903 NJF589903 MZJ589903 MPN589903 MFR589903 LVV589903 LLZ589903 LCD589903 KSH589903 KIL589903 JYP589903 JOT589903 JEX589903 IVB589903 ILF589903 IBJ589903 HRN589903 HHR589903 GXV589903 GNZ589903 GED589903 FUH589903 FKL589903 FAP589903 EQT589903 EGX589903 DXB589903 DNF589903 DDJ589903 CTN589903 CJR589903 BZV589903 BPZ589903 BGD589903 AWH589903 AML589903 ACP589903 ST589903 IX589903 B589903 WVJ524367 WLN524367 WBR524367 VRV524367 VHZ524367 UYD524367 UOH524367 UEL524367 TUP524367 TKT524367 TAX524367 SRB524367 SHF524367 RXJ524367 RNN524367 RDR524367 QTV524367 QJZ524367 QAD524367 PQH524367 PGL524367 OWP524367 OMT524367 OCX524367 NTB524367 NJF524367 MZJ524367 MPN524367 MFR524367 LVV524367 LLZ524367 LCD524367 KSH524367 KIL524367 JYP524367 JOT524367 JEX524367 IVB524367 ILF524367 IBJ524367 HRN524367 HHR524367 GXV524367 GNZ524367 GED524367 FUH524367 FKL524367 FAP524367 EQT524367 EGX524367 DXB524367 DNF524367 DDJ524367 CTN524367 CJR524367 BZV524367 BPZ524367 BGD524367 AWH524367 AML524367 ACP524367 ST524367 IX524367 B524367 WVJ458831 WLN458831 WBR458831 VRV458831 VHZ458831 UYD458831 UOH458831 UEL458831 TUP458831 TKT458831 TAX458831 SRB458831 SHF458831 RXJ458831 RNN458831 RDR458831 QTV458831 QJZ458831 QAD458831 PQH458831 PGL458831 OWP458831 OMT458831 OCX458831 NTB458831 NJF458831 MZJ458831 MPN458831 MFR458831 LVV458831 LLZ458831 LCD458831 KSH458831 KIL458831 JYP458831 JOT458831 JEX458831 IVB458831 ILF458831 IBJ458831 HRN458831 HHR458831 GXV458831 GNZ458831 GED458831 FUH458831 FKL458831 FAP458831 EQT458831 EGX458831 DXB458831 DNF458831 DDJ458831 CTN458831 CJR458831 BZV458831 BPZ458831 BGD458831 AWH458831 AML458831 ACP458831 ST458831 IX458831 B458831 WVJ393295 WLN393295 WBR393295 VRV393295 VHZ393295 UYD393295 UOH393295 UEL393295 TUP393295 TKT393295 TAX393295 SRB393295 SHF393295 RXJ393295 RNN393295 RDR393295 QTV393295 QJZ393295 QAD393295 PQH393295 PGL393295 OWP393295 OMT393295 OCX393295 NTB393295 NJF393295 MZJ393295 MPN393295 MFR393295 LVV393295 LLZ393295 LCD393295 KSH393295 KIL393295 JYP393295 JOT393295 JEX393295 IVB393295 ILF393295 IBJ393295 HRN393295 HHR393295 GXV393295 GNZ393295 GED393295 FUH393295 FKL393295 FAP393295 EQT393295 EGX393295 DXB393295 DNF393295 DDJ393295 CTN393295 CJR393295 BZV393295 BPZ393295 BGD393295 AWH393295 AML393295 ACP393295 ST393295 IX393295 B393295 WVJ327759 WLN327759 WBR327759 VRV327759 VHZ327759 UYD327759 UOH327759 UEL327759 TUP327759 TKT327759 TAX327759 SRB327759 SHF327759 RXJ327759 RNN327759 RDR327759 QTV327759 QJZ327759 QAD327759 PQH327759 PGL327759 OWP327759 OMT327759 OCX327759 NTB327759 NJF327759 MZJ327759 MPN327759 MFR327759 LVV327759 LLZ327759 LCD327759 KSH327759 KIL327759 JYP327759 JOT327759 JEX327759 IVB327759 ILF327759 IBJ327759 HRN327759 HHR327759 GXV327759 GNZ327759 GED327759 FUH327759 FKL327759 FAP327759 EQT327759 EGX327759 DXB327759 DNF327759 DDJ327759 CTN327759 CJR327759 BZV327759 BPZ327759 BGD327759 AWH327759 AML327759 ACP327759 ST327759 IX327759 B327759 WVJ262223 WLN262223 WBR262223 VRV262223 VHZ262223 UYD262223 UOH262223 UEL262223 TUP262223 TKT262223 TAX262223 SRB262223 SHF262223 RXJ262223 RNN262223 RDR262223 QTV262223 QJZ262223 QAD262223 PQH262223 PGL262223 OWP262223 OMT262223 OCX262223 NTB262223 NJF262223 MZJ262223 MPN262223 MFR262223 LVV262223 LLZ262223 LCD262223 KSH262223 KIL262223 JYP262223 JOT262223 JEX262223 IVB262223 ILF262223 IBJ262223 HRN262223 HHR262223 GXV262223 GNZ262223 GED262223 FUH262223 FKL262223 FAP262223 EQT262223 EGX262223 DXB262223 DNF262223 DDJ262223 CTN262223 CJR262223 BZV262223 BPZ262223 BGD262223 AWH262223 AML262223 ACP262223 ST262223 IX262223 B262223 WVJ196687 WLN196687 WBR196687 VRV196687 VHZ196687 UYD196687 UOH196687 UEL196687 TUP196687 TKT196687 TAX196687 SRB196687 SHF196687 RXJ196687 RNN196687 RDR196687 QTV196687 QJZ196687 QAD196687 PQH196687 PGL196687 OWP196687 OMT196687 OCX196687 NTB196687 NJF196687 MZJ196687 MPN196687 MFR196687 LVV196687 LLZ196687 LCD196687 KSH196687 KIL196687 JYP196687 JOT196687 JEX196687 IVB196687 ILF196687 IBJ196687 HRN196687 HHR196687 GXV196687 GNZ196687 GED196687 FUH196687 FKL196687 FAP196687 EQT196687 EGX196687 DXB196687 DNF196687 DDJ196687 CTN196687 CJR196687 BZV196687 BPZ196687 BGD196687 AWH196687 AML196687 ACP196687 ST196687 IX196687 B196687 WVJ131151 WLN131151 WBR131151 VRV131151 VHZ131151 UYD131151 UOH131151 UEL131151 TUP131151 TKT131151 TAX131151 SRB131151 SHF131151 RXJ131151 RNN131151 RDR131151 QTV131151 QJZ131151 QAD131151 PQH131151 PGL131151 OWP131151 OMT131151 OCX131151 NTB131151 NJF131151 MZJ131151 MPN131151 MFR131151 LVV131151 LLZ131151 LCD131151 KSH131151 KIL131151 JYP131151 JOT131151 JEX131151 IVB131151 ILF131151 IBJ131151 HRN131151 HHR131151 GXV131151 GNZ131151 GED131151 FUH131151 FKL131151 FAP131151 EQT131151 EGX131151 DXB131151 DNF131151 DDJ131151 CTN131151 CJR131151 BZV131151 BPZ131151 BGD131151 AWH131151 AML131151 ACP131151 ST131151 IX131151 B131151 WVJ65615 WLN65615 WBR65615 VRV65615 VHZ65615 UYD65615 UOH65615 UEL65615 TUP65615 TKT65615 TAX65615 SRB65615 SHF65615 RXJ65615 RNN65615 RDR65615 QTV65615 QJZ65615 QAD65615 PQH65615 PGL65615 OWP65615 OMT65615 OCX65615 NTB65615 NJF65615 MZJ65615 MPN65615 MFR65615 LVV65615 LLZ65615 LCD65615 KSH65615 KIL65615 JYP65615 JOT65615 JEX65615 IVB65615 ILF65615 IBJ65615 HRN65615 HHR65615 GXV65615 GNZ65615 GED65615 FUH65615 FKL65615 FAP65615 EQT65615 EGX65615 DXB65615 DNF65615 DDJ65615 CTN65615 CJR65615 BZV65615 BPZ65615 BGD65615 AWH65615 AML65615 ACP65615 ST65615 IX65615 B65615 WVJ79 WLN79 WBR79 VRV79 VHZ79 UYD79 UOH79 UEL79 TUP79 TKT79 TAX79 SRB79 SHF79 RXJ79 RNN79 RDR79 QTV79 QJZ79 QAD79 PQH79 PGL79 OWP79 OMT79 OCX79 NTB79 NJF79 MZJ79 MPN79 MFR79 LVV79 LLZ79 LCD79 KSH79 KIL79 JYP79 JOT79 JEX79 IVB79 ILF79 IBJ79 HRN79 HHR79 GXV79 GNZ79 GED79 FUH79 FKL79 FAP79 EQT79 EGX79 DXB79 DNF79 DDJ79 CTN79 CJR79 BZV79 BPZ79 BGD79 AWH79 AML79 ACP79 ST79 IX79 B79 WVJ983107 WLN983107 WBR983107 VRV983107 VHZ983107 UYD983107 UOH983107 UEL983107 TUP983107 TKT983107 TAX983107 SRB983107 SHF983107 RXJ983107 RNN983107 RDR983107 QTV983107 QJZ983107 QAD983107 PQH983107 PGL983107 OWP983107 OMT983107 OCX983107 NTB983107 NJF983107 MZJ983107 MPN983107 MFR983107 LVV983107 LLZ983107 LCD983107 KSH983107 KIL983107 JYP983107 JOT983107 JEX983107 IVB983107 ILF983107 IBJ983107 HRN983107 HHR983107 GXV983107 GNZ983107 GED983107 FUH983107 FKL983107 FAP983107 EQT983107 EGX983107 DXB983107 DNF983107 DDJ983107 CTN983107 CJR983107 BZV983107 BPZ983107 BGD983107 AWH983107 AML983107 ACP983107 ST983107 IX983107 B983107 WVJ917571 WLN917571 WBR917571 VRV917571 VHZ917571 UYD917571 UOH917571 UEL917571 TUP917571 TKT917571 TAX917571 SRB917571 SHF917571 RXJ917571 RNN917571 RDR917571 QTV917571 QJZ917571 QAD917571 PQH917571 PGL917571 OWP917571 OMT917571 OCX917571 NTB917571 NJF917571 MZJ917571 MPN917571 MFR917571 LVV917571 LLZ917571 LCD917571 KSH917571 KIL917571 JYP917571 JOT917571 JEX917571 IVB917571 ILF917571 IBJ917571 HRN917571 HHR917571 GXV917571 GNZ917571 GED917571 FUH917571 FKL917571 FAP917571 EQT917571 EGX917571 DXB917571 DNF917571 DDJ917571 CTN917571 CJR917571 BZV917571 BPZ917571 BGD917571 AWH917571 AML917571 ACP917571 ST917571 IX917571 B917571 WVJ852035 WLN852035 WBR852035 VRV852035 VHZ852035 UYD852035 UOH852035 UEL852035 TUP852035 TKT852035 TAX852035 SRB852035 SHF852035 RXJ852035 RNN852035 RDR852035 QTV852035 QJZ852035 QAD852035 PQH852035 PGL852035 OWP852035 OMT852035 OCX852035 NTB852035 NJF852035 MZJ852035 MPN852035 MFR852035 LVV852035 LLZ852035 LCD852035 KSH852035 KIL852035 JYP852035 JOT852035 JEX852035 IVB852035 ILF852035 IBJ852035 HRN852035 HHR852035 GXV852035 GNZ852035 GED852035 FUH852035 FKL852035 FAP852035 EQT852035 EGX852035 DXB852035 DNF852035 DDJ852035 CTN852035 CJR852035 BZV852035 BPZ852035 BGD852035 AWH852035 AML852035 ACP852035 ST852035 IX852035 B852035 WVJ786499 WLN786499 WBR786499 VRV786499 VHZ786499 UYD786499 UOH786499 UEL786499 TUP786499 TKT786499 TAX786499 SRB786499 SHF786499 RXJ786499 RNN786499 RDR786499 QTV786499 QJZ786499 QAD786499 PQH786499 PGL786499 OWP786499 OMT786499 OCX786499 NTB786499 NJF786499 MZJ786499 MPN786499 MFR786499 LVV786499 LLZ786499 LCD786499 KSH786499 KIL786499 JYP786499 JOT786499 JEX786499 IVB786499 ILF786499 IBJ786499 HRN786499 HHR786499 GXV786499 GNZ786499 GED786499 FUH786499 FKL786499 FAP786499 EQT786499 EGX786499 DXB786499 DNF786499 DDJ786499 CTN786499 CJR786499 BZV786499 BPZ786499 BGD786499 AWH786499 AML786499 ACP786499 ST786499 IX786499 B786499 WVJ720963 WLN720963 WBR720963 VRV720963 VHZ720963 UYD720963 UOH720963 UEL720963 TUP720963 TKT720963 TAX720963 SRB720963 SHF720963 RXJ720963 RNN720963 RDR720963 QTV720963 QJZ720963 QAD720963 PQH720963 PGL720963 OWP720963 OMT720963 OCX720963 NTB720963 NJF720963 MZJ720963 MPN720963 MFR720963 LVV720963 LLZ720963 LCD720963 KSH720963 KIL720963 JYP720963 JOT720963 JEX720963 IVB720963 ILF720963 IBJ720963 HRN720963 HHR720963 GXV720963 GNZ720963 GED720963 FUH720963 FKL720963 FAP720963 EQT720963 EGX720963 DXB720963 DNF720963 DDJ720963 CTN720963 CJR720963 BZV720963 BPZ720963 BGD720963 AWH720963 AML720963 ACP720963 ST720963 IX720963 B720963 WVJ655427 WLN655427 WBR655427 VRV655427 VHZ655427 UYD655427 UOH655427 UEL655427 TUP655427 TKT655427 TAX655427 SRB655427 SHF655427 RXJ655427 RNN655427 RDR655427 QTV655427 QJZ655427 QAD655427 PQH655427 PGL655427 OWP655427 OMT655427 OCX655427 NTB655427 NJF655427 MZJ655427 MPN655427 MFR655427 LVV655427 LLZ655427 LCD655427 KSH655427 KIL655427 JYP655427 JOT655427 JEX655427 IVB655427 ILF655427 IBJ655427 HRN655427 HHR655427 GXV655427 GNZ655427 GED655427 FUH655427 FKL655427 FAP655427 EQT655427 EGX655427 DXB655427 DNF655427 DDJ655427 CTN655427 CJR655427 BZV655427 BPZ655427 BGD655427 AWH655427 AML655427 ACP655427 ST655427 IX655427 B655427 WVJ589891 WLN589891 WBR589891 VRV589891 VHZ589891 UYD589891 UOH589891 UEL589891 TUP589891 TKT589891 TAX589891 SRB589891 SHF589891 RXJ589891 RNN589891 RDR589891 QTV589891 QJZ589891 QAD589891 PQH589891 PGL589891 OWP589891 OMT589891 OCX589891 NTB589891 NJF589891 MZJ589891 MPN589891 MFR589891 LVV589891 LLZ589891 LCD589891 KSH589891 KIL589891 JYP589891 JOT589891 JEX589891 IVB589891 ILF589891 IBJ589891 HRN589891 HHR589891 GXV589891 GNZ589891 GED589891 FUH589891 FKL589891 FAP589891 EQT589891 EGX589891 DXB589891 DNF589891 DDJ589891 CTN589891 CJR589891 BZV589891 BPZ589891 BGD589891 AWH589891 AML589891 ACP589891 ST589891 IX589891 B589891 WVJ524355 WLN524355 WBR524355 VRV524355 VHZ524355 UYD524355 UOH524355 UEL524355 TUP524355 TKT524355 TAX524355 SRB524355 SHF524355 RXJ524355 RNN524355 RDR524355 QTV524355 QJZ524355 QAD524355 PQH524355 PGL524355 OWP524355 OMT524355 OCX524355 NTB524355 NJF524355 MZJ524355 MPN524355 MFR524355 LVV524355 LLZ524355 LCD524355 KSH524355 KIL524355 JYP524355 JOT524355 JEX524355 IVB524355 ILF524355 IBJ524355 HRN524355 HHR524355 GXV524355 GNZ524355 GED524355 FUH524355 FKL524355 FAP524355 EQT524355 EGX524355 DXB524355 DNF524355 DDJ524355 CTN524355 CJR524355 BZV524355 BPZ524355 BGD524355 AWH524355 AML524355 ACP524355 ST524355 IX524355 B524355 WVJ458819 WLN458819 WBR458819 VRV458819 VHZ458819 UYD458819 UOH458819 UEL458819 TUP458819 TKT458819 TAX458819 SRB458819 SHF458819 RXJ458819 RNN458819 RDR458819 QTV458819 QJZ458819 QAD458819 PQH458819 PGL458819 OWP458819 OMT458819 OCX458819 NTB458819 NJF458819 MZJ458819 MPN458819 MFR458819 LVV458819 LLZ458819 LCD458819 KSH458819 KIL458819 JYP458819 JOT458819 JEX458819 IVB458819 ILF458819 IBJ458819 HRN458819 HHR458819 GXV458819 GNZ458819 GED458819 FUH458819 FKL458819 FAP458819 EQT458819 EGX458819 DXB458819 DNF458819 DDJ458819 CTN458819 CJR458819 BZV458819 BPZ458819 BGD458819 AWH458819 AML458819 ACP458819 ST458819 IX458819 B458819 WVJ393283 WLN393283 WBR393283 VRV393283 VHZ393283 UYD393283 UOH393283 UEL393283 TUP393283 TKT393283 TAX393283 SRB393283 SHF393283 RXJ393283 RNN393283 RDR393283 QTV393283 QJZ393283 QAD393283 PQH393283 PGL393283 OWP393283 OMT393283 OCX393283 NTB393283 NJF393283 MZJ393283 MPN393283 MFR393283 LVV393283 LLZ393283 LCD393283 KSH393283 KIL393283 JYP393283 JOT393283 JEX393283 IVB393283 ILF393283 IBJ393283 HRN393283 HHR393283 GXV393283 GNZ393283 GED393283 FUH393283 FKL393283 FAP393283 EQT393283 EGX393283 DXB393283 DNF393283 DDJ393283 CTN393283 CJR393283 BZV393283 BPZ393283 BGD393283 AWH393283 AML393283 ACP393283 ST393283 IX393283 B393283 WVJ327747 WLN327747 WBR327747 VRV327747 VHZ327747 UYD327747 UOH327747 UEL327747 TUP327747 TKT327747 TAX327747 SRB327747 SHF327747 RXJ327747 RNN327747 RDR327747 QTV327747 QJZ327747 QAD327747 PQH327747 PGL327747 OWP327747 OMT327747 OCX327747 NTB327747 NJF327747 MZJ327747 MPN327747 MFR327747 LVV327747 LLZ327747 LCD327747 KSH327747 KIL327747 JYP327747 JOT327747 JEX327747 IVB327747 ILF327747 IBJ327747 HRN327747 HHR327747 GXV327747 GNZ327747 GED327747 FUH327747 FKL327747 FAP327747 EQT327747 EGX327747 DXB327747 DNF327747 DDJ327747 CTN327747 CJR327747 BZV327747 BPZ327747 BGD327747 AWH327747 AML327747 ACP327747 ST327747 IX327747 B327747 WVJ262211 WLN262211 WBR262211 VRV262211 VHZ262211 UYD262211 UOH262211 UEL262211 TUP262211 TKT262211 TAX262211 SRB262211 SHF262211 RXJ262211 RNN262211 RDR262211 QTV262211 QJZ262211 QAD262211 PQH262211 PGL262211 OWP262211 OMT262211 OCX262211 NTB262211 NJF262211 MZJ262211 MPN262211 MFR262211 LVV262211 LLZ262211 LCD262211 KSH262211 KIL262211 JYP262211 JOT262211 JEX262211 IVB262211 ILF262211 IBJ262211 HRN262211 HHR262211 GXV262211 GNZ262211 GED262211 FUH262211 FKL262211 FAP262211 EQT262211 EGX262211 DXB262211 DNF262211 DDJ262211 CTN262211 CJR262211 BZV262211 BPZ262211 BGD262211 AWH262211 AML262211 ACP262211 ST262211 IX262211 B262211 WVJ196675 WLN196675 WBR196675 VRV196675 VHZ196675 UYD196675 UOH196675 UEL196675 TUP196675 TKT196675 TAX196675 SRB196675 SHF196675 RXJ196675 RNN196675 RDR196675 QTV196675 QJZ196675 QAD196675 PQH196675 PGL196675 OWP196675 OMT196675 OCX196675 NTB196675 NJF196675 MZJ196675 MPN196675 MFR196675 LVV196675 LLZ196675 LCD196675 KSH196675 KIL196675 JYP196675 JOT196675 JEX196675 IVB196675 ILF196675 IBJ196675 HRN196675 HHR196675 GXV196675 GNZ196675 GED196675 FUH196675 FKL196675 FAP196675 EQT196675 EGX196675 DXB196675 DNF196675 DDJ196675 CTN196675 CJR196675 BZV196675 BPZ196675 BGD196675 AWH196675 AML196675 ACP196675 ST196675 IX196675 B196675 WVJ131139 WLN131139 WBR131139 VRV131139 VHZ131139 UYD131139 UOH131139 UEL131139 TUP131139 TKT131139 TAX131139 SRB131139 SHF131139 RXJ131139 RNN131139 RDR131139 QTV131139 QJZ131139 QAD131139 PQH131139 PGL131139 OWP131139 OMT131139 OCX131139 NTB131139 NJF131139 MZJ131139 MPN131139 MFR131139 LVV131139 LLZ131139 LCD131139 KSH131139 KIL131139 JYP131139 JOT131139 JEX131139 IVB131139 ILF131139 IBJ131139 HRN131139 HHR131139 GXV131139 GNZ131139 GED131139 FUH131139 FKL131139 FAP131139 EQT131139 EGX131139 DXB131139 DNF131139 DDJ131139 CTN131139 CJR131139 BZV131139 BPZ131139 BGD131139 AWH131139 AML131139 ACP131139 ST131139 IX131139 B131139 WVJ65603 WLN65603 WBR65603 VRV65603 VHZ65603 UYD65603 UOH65603 UEL65603 TUP65603 TKT65603 TAX65603 SRB65603 SHF65603 RXJ65603 RNN65603 RDR65603 QTV65603 QJZ65603 QAD65603 PQH65603 PGL65603 OWP65603 OMT65603 OCX65603 NTB65603 NJF65603 MZJ65603 MPN65603 MFR65603 LVV65603 LLZ65603 LCD65603 KSH65603 KIL65603 JYP65603 JOT65603 JEX65603 IVB65603 ILF65603 IBJ65603 HRN65603 HHR65603 GXV65603 GNZ65603 GED65603 FUH65603 FKL65603 FAP65603 EQT65603 EGX65603 DXB65603 DNF65603 DDJ65603 CTN65603 CJR65603 BZV65603 BPZ65603 BGD65603 AWH65603 AML65603 ACP65603 ST65603 IX65603 B65603 WVK67 WLO67 WBS67 VRW67 VIA67 UYE67 UOI67 UEM67 TUQ67 TKU67 TAY67 SRC67 SHG67 RXK67 RNO67 RDS67 QTW67 QKA67 QAE67 PQI67 PGM67 OWQ67 OMU67 OCY67 NTC67 NJG67 MZK67 MPO67 MFS67 LVW67 LMA67 LCE67 KSI67 KIM67 JYQ67 JOU67 JEY67 IVC67 ILG67 IBK67 HRO67 HHS67 GXW67 GOA67 GEE67 FUI67 FKM67 FAQ67 EQU67 EGY67 DXC67 DNG67 DDK67 CTO67 CJS67 BZW67 BQA67 BGE67 AWI67 AMM67 ACQ67 SU67 IY67 WVJ983087 WLN983087 WBR983087 VRV983087 VHZ983087 UYD983087 UOH983087 UEL983087 TUP983087 TKT983087 TAX983087 SRB983087 SHF983087 RXJ983087 RNN983087 RDR983087 QTV983087 QJZ983087 QAD983087 PQH983087 PGL983087 OWP983087 OMT983087 OCX983087 NTB983087 NJF983087 MZJ983087 MPN983087 MFR983087 LVV983087 LLZ983087 LCD983087 KSH983087 KIL983087 JYP983087 JOT983087 JEX983087 IVB983087 ILF983087 IBJ983087 HRN983087 HHR983087 GXV983087 GNZ983087 GED983087 FUH983087 FKL983087 FAP983087 EQT983087 EGX983087 DXB983087 DNF983087 DDJ983087 CTN983087 CJR983087 BZV983087 BPZ983087 BGD983087 AWH983087 AML983087 ACP983087 ST983087 IX983087 B983087 WVJ917551 WLN917551 WBR917551 VRV917551 VHZ917551 UYD917551 UOH917551 UEL917551 TUP917551 TKT917551 TAX917551 SRB917551 SHF917551 RXJ917551 RNN917551 RDR917551 QTV917551 QJZ917551 QAD917551 PQH917551 PGL917551 OWP917551 OMT917551 OCX917551 NTB917551 NJF917551 MZJ917551 MPN917551 MFR917551 LVV917551 LLZ917551 LCD917551 KSH917551 KIL917551 JYP917551 JOT917551 JEX917551 IVB917551 ILF917551 IBJ917551 HRN917551 HHR917551 GXV917551 GNZ917551 GED917551 FUH917551 FKL917551 FAP917551 EQT917551 EGX917551 DXB917551 DNF917551 DDJ917551 CTN917551 CJR917551 BZV917551 BPZ917551 BGD917551 AWH917551 AML917551 ACP917551 ST917551 IX917551 B917551 WVJ852015 WLN852015 WBR852015 VRV852015 VHZ852015 UYD852015 UOH852015 UEL852015 TUP852015 TKT852015 TAX852015 SRB852015 SHF852015 RXJ852015 RNN852015 RDR852015 QTV852015 QJZ852015 QAD852015 PQH852015 PGL852015 OWP852015 OMT852015 OCX852015 NTB852015 NJF852015 MZJ852015 MPN852015 MFR852015 LVV852015 LLZ852015 LCD852015 KSH852015 KIL852015 JYP852015 JOT852015 JEX852015 IVB852015 ILF852015 IBJ852015 HRN852015 HHR852015 GXV852015 GNZ852015 GED852015 FUH852015 FKL852015 FAP852015 EQT852015 EGX852015 DXB852015 DNF852015 DDJ852015 CTN852015 CJR852015 BZV852015 BPZ852015 BGD852015 AWH852015 AML852015 ACP852015 ST852015 IX852015 B852015 WVJ786479 WLN786479 WBR786479 VRV786479 VHZ786479 UYD786479 UOH786479 UEL786479 TUP786479 TKT786479 TAX786479 SRB786479 SHF786479 RXJ786479 RNN786479 RDR786479 QTV786479 QJZ786479 QAD786479 PQH786479 PGL786479 OWP786479 OMT786479 OCX786479 NTB786479 NJF786479 MZJ786479 MPN786479 MFR786479 LVV786479 LLZ786479 LCD786479 KSH786479 KIL786479 JYP786479 JOT786479 JEX786479 IVB786479 ILF786479 IBJ786479 HRN786479 HHR786479 GXV786479 GNZ786479 GED786479 FUH786479 FKL786479 FAP786479 EQT786479 EGX786479 DXB786479 DNF786479 DDJ786479 CTN786479 CJR786479 BZV786479 BPZ786479 BGD786479 AWH786479 AML786479 ACP786479 ST786479 IX786479 B786479 WVJ720943 WLN720943 WBR720943 VRV720943 VHZ720943 UYD720943 UOH720943 UEL720943 TUP720943 TKT720943 TAX720943 SRB720943 SHF720943 RXJ720943 RNN720943 RDR720943 QTV720943 QJZ720943 QAD720943 PQH720943 PGL720943 OWP720943 OMT720943 OCX720943 NTB720943 NJF720943 MZJ720943 MPN720943 MFR720943 LVV720943 LLZ720943 LCD720943 KSH720943 KIL720943 JYP720943 JOT720943 JEX720943 IVB720943 ILF720943 IBJ720943 HRN720943 HHR720943 GXV720943 GNZ720943 GED720943 FUH720943 FKL720943 FAP720943 EQT720943 EGX720943 DXB720943 DNF720943 DDJ720943 CTN720943 CJR720943 BZV720943 BPZ720943 BGD720943 AWH720943 AML720943 ACP720943 ST720943 IX720943 B720943 WVJ655407 WLN655407 WBR655407 VRV655407 VHZ655407 UYD655407 UOH655407 UEL655407 TUP655407 TKT655407 TAX655407 SRB655407 SHF655407 RXJ655407 RNN655407 RDR655407 QTV655407 QJZ655407 QAD655407 PQH655407 PGL655407 OWP655407 OMT655407 OCX655407 NTB655407 NJF655407 MZJ655407 MPN655407 MFR655407 LVV655407 LLZ655407 LCD655407 KSH655407 KIL655407 JYP655407 JOT655407 JEX655407 IVB655407 ILF655407 IBJ655407 HRN655407 HHR655407 GXV655407 GNZ655407 GED655407 FUH655407 FKL655407 FAP655407 EQT655407 EGX655407 DXB655407 DNF655407 DDJ655407 CTN655407 CJR655407 BZV655407 BPZ655407 BGD655407 AWH655407 AML655407 ACP655407 ST655407 IX655407 B655407 WVJ589871 WLN589871 WBR589871 VRV589871 VHZ589871 UYD589871 UOH589871 UEL589871 TUP589871 TKT589871 TAX589871 SRB589871 SHF589871 RXJ589871 RNN589871 RDR589871 QTV589871 QJZ589871 QAD589871 PQH589871 PGL589871 OWP589871 OMT589871 OCX589871 NTB589871 NJF589871 MZJ589871 MPN589871 MFR589871 LVV589871 LLZ589871 LCD589871 KSH589871 KIL589871 JYP589871 JOT589871 JEX589871 IVB589871 ILF589871 IBJ589871 HRN589871 HHR589871 GXV589871 GNZ589871 GED589871 FUH589871 FKL589871 FAP589871 EQT589871 EGX589871 DXB589871 DNF589871 DDJ589871 CTN589871 CJR589871 BZV589871 BPZ589871 BGD589871 AWH589871 AML589871 ACP589871 ST589871 IX589871 B589871 WVJ524335 WLN524335 WBR524335 VRV524335 VHZ524335 UYD524335 UOH524335 UEL524335 TUP524335 TKT524335 TAX524335 SRB524335 SHF524335 RXJ524335 RNN524335 RDR524335 QTV524335 QJZ524335 QAD524335 PQH524335 PGL524335 OWP524335 OMT524335 OCX524335 NTB524335 NJF524335 MZJ524335 MPN524335 MFR524335 LVV524335 LLZ524335 LCD524335 KSH524335 KIL524335 JYP524335 JOT524335 JEX524335 IVB524335 ILF524335 IBJ524335 HRN524335 HHR524335 GXV524335 GNZ524335 GED524335 FUH524335 FKL524335 FAP524335 EQT524335 EGX524335 DXB524335 DNF524335 DDJ524335 CTN524335 CJR524335 BZV524335 BPZ524335 BGD524335 AWH524335 AML524335 ACP524335 ST524335 IX524335 B524335 WVJ458799 WLN458799 WBR458799 VRV458799 VHZ458799 UYD458799 UOH458799 UEL458799 TUP458799 TKT458799 TAX458799 SRB458799 SHF458799 RXJ458799 RNN458799 RDR458799 QTV458799 QJZ458799 QAD458799 PQH458799 PGL458799 OWP458799 OMT458799 OCX458799 NTB458799 NJF458799 MZJ458799 MPN458799 MFR458799 LVV458799 LLZ458799 LCD458799 KSH458799 KIL458799 JYP458799 JOT458799 JEX458799 IVB458799 ILF458799 IBJ458799 HRN458799 HHR458799 GXV458799 GNZ458799 GED458799 FUH458799 FKL458799 FAP458799 EQT458799 EGX458799 DXB458799 DNF458799 DDJ458799 CTN458799 CJR458799 BZV458799 BPZ458799 BGD458799 AWH458799 AML458799 ACP458799 ST458799 IX458799 B458799 WVJ393263 WLN393263 WBR393263 VRV393263 VHZ393263 UYD393263 UOH393263 UEL393263 TUP393263 TKT393263 TAX393263 SRB393263 SHF393263 RXJ393263 RNN393263 RDR393263 QTV393263 QJZ393263 QAD393263 PQH393263 PGL393263 OWP393263 OMT393263 OCX393263 NTB393263 NJF393263 MZJ393263 MPN393263 MFR393263 LVV393263 LLZ393263 LCD393263 KSH393263 KIL393263 JYP393263 JOT393263 JEX393263 IVB393263 ILF393263 IBJ393263 HRN393263 HHR393263 GXV393263 GNZ393263 GED393263 FUH393263 FKL393263 FAP393263 EQT393263 EGX393263 DXB393263 DNF393263 DDJ393263 CTN393263 CJR393263 BZV393263 BPZ393263 BGD393263 AWH393263 AML393263 ACP393263 ST393263 IX393263 B393263 WVJ327727 WLN327727 WBR327727 VRV327727 VHZ327727 UYD327727 UOH327727 UEL327727 TUP327727 TKT327727 TAX327727 SRB327727 SHF327727 RXJ327727 RNN327727 RDR327727 QTV327727 QJZ327727 QAD327727 PQH327727 PGL327727 OWP327727 OMT327727 OCX327727 NTB327727 NJF327727 MZJ327727 MPN327727 MFR327727 LVV327727 LLZ327727 LCD327727 KSH327727 KIL327727 JYP327727 JOT327727 JEX327727 IVB327727 ILF327727 IBJ327727 HRN327727 HHR327727 GXV327727 GNZ327727 GED327727 FUH327727 FKL327727 FAP327727 EQT327727 EGX327727 DXB327727 DNF327727 DDJ327727 CTN327727 CJR327727 BZV327727 BPZ327727 BGD327727 AWH327727 AML327727 ACP327727 ST327727 IX327727 B327727 WVJ262191 WLN262191 WBR262191 VRV262191 VHZ262191 UYD262191 UOH262191 UEL262191 TUP262191 TKT262191 TAX262191 SRB262191 SHF262191 RXJ262191 RNN262191 RDR262191 QTV262191 QJZ262191 QAD262191 PQH262191 PGL262191 OWP262191 OMT262191 OCX262191 NTB262191 NJF262191 MZJ262191 MPN262191 MFR262191 LVV262191 LLZ262191 LCD262191 KSH262191 KIL262191 JYP262191 JOT262191 JEX262191 IVB262191 ILF262191 IBJ262191 HRN262191 HHR262191 GXV262191 GNZ262191 GED262191 FUH262191 FKL262191 FAP262191 EQT262191 EGX262191 DXB262191 DNF262191 DDJ262191 CTN262191 CJR262191 BZV262191 BPZ262191 BGD262191 AWH262191 AML262191 ACP262191 ST262191 IX262191 B262191 WVJ196655 WLN196655 WBR196655 VRV196655 VHZ196655 UYD196655 UOH196655 UEL196655 TUP196655 TKT196655 TAX196655 SRB196655 SHF196655 RXJ196655 RNN196655 RDR196655 QTV196655 QJZ196655 QAD196655 PQH196655 PGL196655 OWP196655 OMT196655 OCX196655 NTB196655 NJF196655 MZJ196655 MPN196655 MFR196655 LVV196655 LLZ196655 LCD196655 KSH196655 KIL196655 JYP196655 JOT196655 JEX196655 IVB196655 ILF196655 IBJ196655 HRN196655 HHR196655 GXV196655 GNZ196655 GED196655 FUH196655 FKL196655 FAP196655 EQT196655 EGX196655 DXB196655 DNF196655 DDJ196655 CTN196655 CJR196655 BZV196655 BPZ196655 BGD196655 AWH196655 AML196655 ACP196655 ST196655 IX196655 B196655 WVJ131119 WLN131119 WBR131119 VRV131119 VHZ131119 UYD131119 UOH131119 UEL131119 TUP131119 TKT131119 TAX131119 SRB131119 SHF131119 RXJ131119 RNN131119 RDR131119 QTV131119 QJZ131119 QAD131119 PQH131119 PGL131119 OWP131119 OMT131119 OCX131119 NTB131119 NJF131119 MZJ131119 MPN131119 MFR131119 LVV131119 LLZ131119 LCD131119 KSH131119 KIL131119 JYP131119 JOT131119 JEX131119 IVB131119 ILF131119 IBJ131119 HRN131119 HHR131119 GXV131119 GNZ131119 GED131119 FUH131119 FKL131119 FAP131119 EQT131119 EGX131119 DXB131119 DNF131119 DDJ131119 CTN131119 CJR131119 BZV131119 BPZ131119 BGD131119 AWH131119 AML131119 ACP131119 ST131119 IX131119 B131119 WVJ65583 WLN65583 WBR65583 VRV65583 VHZ65583 UYD65583 UOH65583 UEL65583 TUP65583 TKT65583 TAX65583 SRB65583 SHF65583 RXJ65583 RNN65583 RDR65583 QTV65583 QJZ65583 QAD65583 PQH65583 PGL65583 OWP65583 OMT65583 OCX65583 NTB65583 NJF65583 MZJ65583 MPN65583 MFR65583 LVV65583 LLZ65583 LCD65583 KSH65583 KIL65583 JYP65583 JOT65583 JEX65583 IVB65583 ILF65583 IBJ65583 HRN65583 HHR65583 GXV65583 GNZ65583 GED65583 FUH65583 FKL65583 FAP65583 EQT65583 EGX65583 DXB65583 DNF65583 DDJ65583 CTN65583 CJR65583 BZV65583 BPZ65583 BGD65583 AWH65583 AML65583 ACP65583 ST65583 IX65583 B65583 WVJ47 WLN47 WBR47 VRV47 VHZ47 UYD47 UOH47 UEL47 TUP47 TKT47 TAX47 SRB47 SHF47 RXJ47 RNN47 RDR47 QTV47 QJZ47 QAD47 PQH47 PGL47 OWP47 OMT47 OCX47 NTB47 NJF47 MZJ47 MPN47 MFR47 LVV47 LLZ47 LCD47 KSH47 KIL47 JYP47 JOT47 JEX47 IVB47 ILF47 IBJ47 HRN47 HHR47 GXV47 GNZ47 GED47 FUH47 FKL47 FAP47 EQT47 EGX47 DXB47 DNF47 DDJ47 CTN47 CJR47 BZV47 BPZ47 BGD47 AWH47 AML47 ACP47 ST47 IX47 B47 WVJ983075 WLN983075 WBR983075 VRV983075 VHZ983075 UYD983075 UOH983075 UEL983075 TUP983075 TKT983075 TAX983075 SRB983075 SHF983075 RXJ983075 RNN983075 RDR983075 QTV983075 QJZ983075 QAD983075 PQH983075 PGL983075 OWP983075 OMT983075 OCX983075 NTB983075 NJF983075 MZJ983075 MPN983075 MFR983075 LVV983075 LLZ983075 LCD983075 KSH983075 KIL983075 JYP983075 JOT983075 JEX983075 IVB983075 ILF983075 IBJ983075 HRN983075 HHR983075 GXV983075 GNZ983075 GED983075 FUH983075 FKL983075 FAP983075 EQT983075 EGX983075 DXB983075 DNF983075 DDJ983075 CTN983075 CJR983075 BZV983075 BPZ983075 BGD983075 AWH983075 AML983075 ACP983075 ST983075 IX983075 B983075 WVJ917539 WLN917539 WBR917539 VRV917539 VHZ917539 UYD917539 UOH917539 UEL917539 TUP917539 TKT917539 TAX917539 SRB917539 SHF917539 RXJ917539 RNN917539 RDR917539 QTV917539 QJZ917539 QAD917539 PQH917539 PGL917539 OWP917539 OMT917539 OCX917539 NTB917539 NJF917539 MZJ917539 MPN917539 MFR917539 LVV917539 LLZ917539 LCD917539 KSH917539 KIL917539 JYP917539 JOT917539 JEX917539 IVB917539 ILF917539 IBJ917539 HRN917539 HHR917539 GXV917539 GNZ917539 GED917539 FUH917539 FKL917539 FAP917539 EQT917539 EGX917539 DXB917539 DNF917539 DDJ917539 CTN917539 CJR917539 BZV917539 BPZ917539 BGD917539 AWH917539 AML917539 ACP917539 ST917539 IX917539 B917539 WVJ852003 WLN852003 WBR852003 VRV852003 VHZ852003 UYD852003 UOH852003 UEL852003 TUP852003 TKT852003 TAX852003 SRB852003 SHF852003 RXJ852003 RNN852003 RDR852003 QTV852003 QJZ852003 QAD852003 PQH852003 PGL852003 OWP852003 OMT852003 OCX852003 NTB852003 NJF852003 MZJ852003 MPN852003 MFR852003 LVV852003 LLZ852003 LCD852003 KSH852003 KIL852003 JYP852003 JOT852003 JEX852003 IVB852003 ILF852003 IBJ852003 HRN852003 HHR852003 GXV852003 GNZ852003 GED852003 FUH852003 FKL852003 FAP852003 EQT852003 EGX852003 DXB852003 DNF852003 DDJ852003 CTN852003 CJR852003 BZV852003 BPZ852003 BGD852003 AWH852003 AML852003 ACP852003 ST852003 IX852003 B852003 WVJ786467 WLN786467 WBR786467 VRV786467 VHZ786467 UYD786467 UOH786467 UEL786467 TUP786467 TKT786467 TAX786467 SRB786467 SHF786467 RXJ786467 RNN786467 RDR786467 QTV786467 QJZ786467 QAD786467 PQH786467 PGL786467 OWP786467 OMT786467 OCX786467 NTB786467 NJF786467 MZJ786467 MPN786467 MFR786467 LVV786467 LLZ786467 LCD786467 KSH786467 KIL786467 JYP786467 JOT786467 JEX786467 IVB786467 ILF786467 IBJ786467 HRN786467 HHR786467 GXV786467 GNZ786467 GED786467 FUH786467 FKL786467 FAP786467 EQT786467 EGX786467 DXB786467 DNF786467 DDJ786467 CTN786467 CJR786467 BZV786467 BPZ786467 BGD786467 AWH786467 AML786467 ACP786467 ST786467 IX786467 B786467 WVJ720931 WLN720931 WBR720931 VRV720931 VHZ720931 UYD720931 UOH720931 UEL720931 TUP720931 TKT720931 TAX720931 SRB720931 SHF720931 RXJ720931 RNN720931 RDR720931 QTV720931 QJZ720931 QAD720931 PQH720931 PGL720931 OWP720931 OMT720931 OCX720931 NTB720931 NJF720931 MZJ720931 MPN720931 MFR720931 LVV720931 LLZ720931 LCD720931 KSH720931 KIL720931 JYP720931 JOT720931 JEX720931 IVB720931 ILF720931 IBJ720931 HRN720931 HHR720931 GXV720931 GNZ720931 GED720931 FUH720931 FKL720931 FAP720931 EQT720931 EGX720931 DXB720931 DNF720931 DDJ720931 CTN720931 CJR720931 BZV720931 BPZ720931 BGD720931 AWH720931 AML720931 ACP720931 ST720931 IX720931 B720931 WVJ655395 WLN655395 WBR655395 VRV655395 VHZ655395 UYD655395 UOH655395 UEL655395 TUP655395 TKT655395 TAX655395 SRB655395 SHF655395 RXJ655395 RNN655395 RDR655395 QTV655395 QJZ655395 QAD655395 PQH655395 PGL655395 OWP655395 OMT655395 OCX655395 NTB655395 NJF655395 MZJ655395 MPN655395 MFR655395 LVV655395 LLZ655395 LCD655395 KSH655395 KIL655395 JYP655395 JOT655395 JEX655395 IVB655395 ILF655395 IBJ655395 HRN655395 HHR655395 GXV655395 GNZ655395 GED655395 FUH655395 FKL655395 FAP655395 EQT655395 EGX655395 DXB655395 DNF655395 DDJ655395 CTN655395 CJR655395 BZV655395 BPZ655395 BGD655395 AWH655395 AML655395 ACP655395 ST655395 IX655395 B655395 WVJ589859 WLN589859 WBR589859 VRV589859 VHZ589859 UYD589859 UOH589859 UEL589859 TUP589859 TKT589859 TAX589859 SRB589859 SHF589859 RXJ589859 RNN589859 RDR589859 QTV589859 QJZ589859 QAD589859 PQH589859 PGL589859 OWP589859 OMT589859 OCX589859 NTB589859 NJF589859 MZJ589859 MPN589859 MFR589859 LVV589859 LLZ589859 LCD589859 KSH589859 KIL589859 JYP589859 JOT589859 JEX589859 IVB589859 ILF589859 IBJ589859 HRN589859 HHR589859 GXV589859 GNZ589859 GED589859 FUH589859 FKL589859 FAP589859 EQT589859 EGX589859 DXB589859 DNF589859 DDJ589859 CTN589859 CJR589859 BZV589859 BPZ589859 BGD589859 AWH589859 AML589859 ACP589859 ST589859 IX589859 B589859 WVJ524323 WLN524323 WBR524323 VRV524323 VHZ524323 UYD524323 UOH524323 UEL524323 TUP524323 TKT524323 TAX524323 SRB524323 SHF524323 RXJ524323 RNN524323 RDR524323 QTV524323 QJZ524323 QAD524323 PQH524323 PGL524323 OWP524323 OMT524323 OCX524323 NTB524323 NJF524323 MZJ524323 MPN524323 MFR524323 LVV524323 LLZ524323 LCD524323 KSH524323 KIL524323 JYP524323 JOT524323 JEX524323 IVB524323 ILF524323 IBJ524323 HRN524323 HHR524323 GXV524323 GNZ524323 GED524323 FUH524323 FKL524323 FAP524323 EQT524323 EGX524323 DXB524323 DNF524323 DDJ524323 CTN524323 CJR524323 BZV524323 BPZ524323 BGD524323 AWH524323 AML524323 ACP524323 ST524323 IX524323 B524323 WVJ458787 WLN458787 WBR458787 VRV458787 VHZ458787 UYD458787 UOH458787 UEL458787 TUP458787 TKT458787 TAX458787 SRB458787 SHF458787 RXJ458787 RNN458787 RDR458787 QTV458787 QJZ458787 QAD458787 PQH458787 PGL458787 OWP458787 OMT458787 OCX458787 NTB458787 NJF458787 MZJ458787 MPN458787 MFR458787 LVV458787 LLZ458787 LCD458787 KSH458787 KIL458787 JYP458787 JOT458787 JEX458787 IVB458787 ILF458787 IBJ458787 HRN458787 HHR458787 GXV458787 GNZ458787 GED458787 FUH458787 FKL458787 FAP458787 EQT458787 EGX458787 DXB458787 DNF458787 DDJ458787 CTN458787 CJR458787 BZV458787 BPZ458787 BGD458787 AWH458787 AML458787 ACP458787 ST458787 IX458787 B458787 WVJ393251 WLN393251 WBR393251 VRV393251 VHZ393251 UYD393251 UOH393251 UEL393251 TUP393251 TKT393251 TAX393251 SRB393251 SHF393251 RXJ393251 RNN393251 RDR393251 QTV393251 QJZ393251 QAD393251 PQH393251 PGL393251 OWP393251 OMT393251 OCX393251 NTB393251 NJF393251 MZJ393251 MPN393251 MFR393251 LVV393251 LLZ393251 LCD393251 KSH393251 KIL393251 JYP393251 JOT393251 JEX393251 IVB393251 ILF393251 IBJ393251 HRN393251 HHR393251 GXV393251 GNZ393251 GED393251 FUH393251 FKL393251 FAP393251 EQT393251 EGX393251 DXB393251 DNF393251 DDJ393251 CTN393251 CJR393251 BZV393251 BPZ393251 BGD393251 AWH393251 AML393251 ACP393251 ST393251 IX393251 B393251 WVJ327715 WLN327715 WBR327715 VRV327715 VHZ327715 UYD327715 UOH327715 UEL327715 TUP327715 TKT327715 TAX327715 SRB327715 SHF327715 RXJ327715 RNN327715 RDR327715 QTV327715 QJZ327715 QAD327715 PQH327715 PGL327715 OWP327715 OMT327715 OCX327715 NTB327715 NJF327715 MZJ327715 MPN327715 MFR327715 LVV327715 LLZ327715 LCD327715 KSH327715 KIL327715 JYP327715 JOT327715 JEX327715 IVB327715 ILF327715 IBJ327715 HRN327715 HHR327715 GXV327715 GNZ327715 GED327715 FUH327715 FKL327715 FAP327715 EQT327715 EGX327715 DXB327715 DNF327715 DDJ327715 CTN327715 CJR327715 BZV327715 BPZ327715 BGD327715 AWH327715 AML327715 ACP327715 ST327715 IX327715 B327715 WVJ262179 WLN262179 WBR262179 VRV262179 VHZ262179 UYD262179 UOH262179 UEL262179 TUP262179 TKT262179 TAX262179 SRB262179 SHF262179 RXJ262179 RNN262179 RDR262179 QTV262179 QJZ262179 QAD262179 PQH262179 PGL262179 OWP262179 OMT262179 OCX262179 NTB262179 NJF262179 MZJ262179 MPN262179 MFR262179 LVV262179 LLZ262179 LCD262179 KSH262179 KIL262179 JYP262179 JOT262179 JEX262179 IVB262179 ILF262179 IBJ262179 HRN262179 HHR262179 GXV262179 GNZ262179 GED262179 FUH262179 FKL262179 FAP262179 EQT262179 EGX262179 DXB262179 DNF262179 DDJ262179 CTN262179 CJR262179 BZV262179 BPZ262179 BGD262179 AWH262179 AML262179 ACP262179 ST262179 IX262179 B262179 WVJ196643 WLN196643 WBR196643 VRV196643 VHZ196643 UYD196643 UOH196643 UEL196643 TUP196643 TKT196643 TAX196643 SRB196643 SHF196643 RXJ196643 RNN196643 RDR196643 QTV196643 QJZ196643 QAD196643 PQH196643 PGL196643 OWP196643 OMT196643 OCX196643 NTB196643 NJF196643 MZJ196643 MPN196643 MFR196643 LVV196643 LLZ196643 LCD196643 KSH196643 KIL196643 JYP196643 JOT196643 JEX196643 IVB196643 ILF196643 IBJ196643 HRN196643 HHR196643 GXV196643 GNZ196643 GED196643 FUH196643 FKL196643 FAP196643 EQT196643 EGX196643 DXB196643 DNF196643 DDJ196643 CTN196643 CJR196643 BZV196643 BPZ196643 BGD196643 AWH196643 AML196643 ACP196643 ST196643 IX196643 B196643 WVJ131107 WLN131107 WBR131107 VRV131107 VHZ131107 UYD131107 UOH131107 UEL131107 TUP131107 TKT131107 TAX131107 SRB131107 SHF131107 RXJ131107 RNN131107 RDR131107 QTV131107 QJZ131107 QAD131107 PQH131107 PGL131107 OWP131107 OMT131107 OCX131107 NTB131107 NJF131107 MZJ131107 MPN131107 MFR131107 LVV131107 LLZ131107 LCD131107 KSH131107 KIL131107 JYP131107 JOT131107 JEX131107 IVB131107 ILF131107 IBJ131107 HRN131107 HHR131107 GXV131107 GNZ131107 GED131107 FUH131107 FKL131107 FAP131107 EQT131107 EGX131107 DXB131107 DNF131107 DDJ131107 CTN131107 CJR131107 BZV131107 BPZ131107 BGD131107 AWH131107 AML131107 ACP131107 ST131107 IX131107 B131107 WVJ65571 WLN65571 WBR65571 VRV65571 VHZ65571 UYD65571 UOH65571 UEL65571 TUP65571 TKT65571 TAX65571 SRB65571 SHF65571 RXJ65571 RNN65571 RDR65571 QTV65571 QJZ65571 QAD65571 PQH65571 PGL65571 OWP65571 OMT65571 OCX65571 NTB65571 NJF65571 MZJ65571 MPN65571 MFR65571 LVV65571 LLZ65571 LCD65571 KSH65571 KIL65571 JYP65571 JOT65571 JEX65571 IVB65571 ILF65571 IBJ65571 HRN65571 HHR65571 GXV65571 GNZ65571 GED65571 FUH65571 FKL65571 FAP65571 EQT65571 EGX65571 DXB65571 DNF65571 DDJ65571 CTN65571 CJR65571 BZV65571 BPZ65571 BGD65571 AWH65571 AML65571 ACP65571 ST65571 IX65571 B65571 WVJ35 WLN35 WBR35 VRV35 VHZ35 UYD35 UOH35 UEL35 TUP35 TKT35 TAX35 SRB35 SHF35 RXJ35 RNN35 RDR35 QTV35 QJZ35 QAD35 PQH35 PGL35 OWP35 OMT35 OCX35 NTB35 NJF35 MZJ35 MPN35 MFR35 LVV35 LLZ35 LCD35 KSH35 KIL35 JYP35 JOT35 JEX35 IVB35 ILF35 IBJ35 HRN35 HHR35 GXV35 GNZ35 GED35 FUH35 FKL35 FAP35 EQT35 EGX35 DXB35 DNF35 DDJ35 CTN35 CJR35 BZV35 BPZ35 BGD35 AWH35 AML35 ACP35 ST35 IX35 B35 WVJ983148 WLN983148 WBR983148 VRV983148 VHZ983148 UYD983148 UOH983148 UEL983148 TUP983148 TKT983148 TAX983148 SRB983148 SHF983148 RXJ983148 RNN983148 RDR983148 QTV983148 QJZ983148 QAD983148 PQH983148 PGL983148 OWP983148 OMT983148 OCX983148 NTB983148 NJF983148 MZJ983148 MPN983148 MFR983148 LVV983148 LLZ983148 LCD983148 KSH983148 KIL983148 JYP983148 JOT983148 JEX983148 IVB983148 ILF983148 IBJ983148 HRN983148 HHR983148 GXV983148 GNZ983148 GED983148 FUH983148 FKL983148 FAP983148 EQT983148 EGX983148 DXB983148 DNF983148 DDJ983148 CTN983148 CJR983148 BZV983148 BPZ983148 BGD983148 AWH983148 AML983148 ACP983148 ST983148 IX983148 B983148 WVJ917612 WLN917612 WBR917612 VRV917612 VHZ917612 UYD917612 UOH917612 UEL917612 TUP917612 TKT917612 TAX917612 SRB917612 SHF917612 RXJ917612 RNN917612 RDR917612 QTV917612 QJZ917612 QAD917612 PQH917612 PGL917612 OWP917612 OMT917612 OCX917612 NTB917612 NJF917612 MZJ917612 MPN917612 MFR917612 LVV917612 LLZ917612 LCD917612 KSH917612 KIL917612 JYP917612 JOT917612 JEX917612 IVB917612 ILF917612 IBJ917612 HRN917612 HHR917612 GXV917612 GNZ917612 GED917612 FUH917612 FKL917612 FAP917612 EQT917612 EGX917612 DXB917612 DNF917612 DDJ917612 CTN917612 CJR917612 BZV917612 BPZ917612 BGD917612 AWH917612 AML917612 ACP917612 ST917612 IX917612 B917612 WVJ852076 WLN852076 WBR852076 VRV852076 VHZ852076 UYD852076 UOH852076 UEL852076 TUP852076 TKT852076 TAX852076 SRB852076 SHF852076 RXJ852076 RNN852076 RDR852076 QTV852076 QJZ852076 QAD852076 PQH852076 PGL852076 OWP852076 OMT852076 OCX852076 NTB852076 NJF852076 MZJ852076 MPN852076 MFR852076 LVV852076 LLZ852076 LCD852076 KSH852076 KIL852076 JYP852076 JOT852076 JEX852076 IVB852076 ILF852076 IBJ852076 HRN852076 HHR852076 GXV852076 GNZ852076 GED852076 FUH852076 FKL852076 FAP852076 EQT852076 EGX852076 DXB852076 DNF852076 DDJ852076 CTN852076 CJR852076 BZV852076 BPZ852076 BGD852076 AWH852076 AML852076 ACP852076 ST852076 IX852076 B852076 WVJ786540 WLN786540 WBR786540 VRV786540 VHZ786540 UYD786540 UOH786540 UEL786540 TUP786540 TKT786540 TAX786540 SRB786540 SHF786540 RXJ786540 RNN786540 RDR786540 QTV786540 QJZ786540 QAD786540 PQH786540 PGL786540 OWP786540 OMT786540 OCX786540 NTB786540 NJF786540 MZJ786540 MPN786540 MFR786540 LVV786540 LLZ786540 LCD786540 KSH786540 KIL786540 JYP786540 JOT786540 JEX786540 IVB786540 ILF786540 IBJ786540 HRN786540 HHR786540 GXV786540 GNZ786540 GED786540 FUH786540 FKL786540 FAP786540 EQT786540 EGX786540 DXB786540 DNF786540 DDJ786540 CTN786540 CJR786540 BZV786540 BPZ786540 BGD786540 AWH786540 AML786540 ACP786540 ST786540 IX786540 B786540 WVJ721004 WLN721004 WBR721004 VRV721004 VHZ721004 UYD721004 UOH721004 UEL721004 TUP721004 TKT721004 TAX721004 SRB721004 SHF721004 RXJ721004 RNN721004 RDR721004 QTV721004 QJZ721004 QAD721004 PQH721004 PGL721004 OWP721004 OMT721004 OCX721004 NTB721004 NJF721004 MZJ721004 MPN721004 MFR721004 LVV721004 LLZ721004 LCD721004 KSH721004 KIL721004 JYP721004 JOT721004 JEX721004 IVB721004 ILF721004 IBJ721004 HRN721004 HHR721004 GXV721004 GNZ721004 GED721004 FUH721004 FKL721004 FAP721004 EQT721004 EGX721004 DXB721004 DNF721004 DDJ721004 CTN721004 CJR721004 BZV721004 BPZ721004 BGD721004 AWH721004 AML721004 ACP721004 ST721004 IX721004 B721004 WVJ655468 WLN655468 WBR655468 VRV655468 VHZ655468 UYD655468 UOH655468 UEL655468 TUP655468 TKT655468 TAX655468 SRB655468 SHF655468 RXJ655468 RNN655468 RDR655468 QTV655468 QJZ655468 QAD655468 PQH655468 PGL655468 OWP655468 OMT655468 OCX655468 NTB655468 NJF655468 MZJ655468 MPN655468 MFR655468 LVV655468 LLZ655468 LCD655468 KSH655468 KIL655468 JYP655468 JOT655468 JEX655468 IVB655468 ILF655468 IBJ655468 HRN655468 HHR655468 GXV655468 GNZ655468 GED655468 FUH655468 FKL655468 FAP655468 EQT655468 EGX655468 DXB655468 DNF655468 DDJ655468 CTN655468 CJR655468 BZV655468 BPZ655468 BGD655468 AWH655468 AML655468 ACP655468 ST655468 IX655468 B655468 WVJ589932 WLN589932 WBR589932 VRV589932 VHZ589932 UYD589932 UOH589932 UEL589932 TUP589932 TKT589932 TAX589932 SRB589932 SHF589932 RXJ589932 RNN589932 RDR589932 QTV589932 QJZ589932 QAD589932 PQH589932 PGL589932 OWP589932 OMT589932 OCX589932 NTB589932 NJF589932 MZJ589932 MPN589932 MFR589932 LVV589932 LLZ589932 LCD589932 KSH589932 KIL589932 JYP589932 JOT589932 JEX589932 IVB589932 ILF589932 IBJ589932 HRN589932 HHR589932 GXV589932 GNZ589932 GED589932 FUH589932 FKL589932 FAP589932 EQT589932 EGX589932 DXB589932 DNF589932 DDJ589932 CTN589932 CJR589932 BZV589932 BPZ589932 BGD589932 AWH589932 AML589932 ACP589932 ST589932 IX589932 B589932 WVJ524396 WLN524396 WBR524396 VRV524396 VHZ524396 UYD524396 UOH524396 UEL524396 TUP524396 TKT524396 TAX524396 SRB524396 SHF524396 RXJ524396 RNN524396 RDR524396 QTV524396 QJZ524396 QAD524396 PQH524396 PGL524396 OWP524396 OMT524396 OCX524396 NTB524396 NJF524396 MZJ524396 MPN524396 MFR524396 LVV524396 LLZ524396 LCD524396 KSH524396 KIL524396 JYP524396 JOT524396 JEX524396 IVB524396 ILF524396 IBJ524396 HRN524396 HHR524396 GXV524396 GNZ524396 GED524396 FUH524396 FKL524396 FAP524396 EQT524396 EGX524396 DXB524396 DNF524396 DDJ524396 CTN524396 CJR524396 BZV524396 BPZ524396 BGD524396 AWH524396 AML524396 ACP524396 ST524396 IX524396 B524396 WVJ458860 WLN458860 WBR458860 VRV458860 VHZ458860 UYD458860 UOH458860 UEL458860 TUP458860 TKT458860 TAX458860 SRB458860 SHF458860 RXJ458860 RNN458860 RDR458860 QTV458860 QJZ458860 QAD458860 PQH458860 PGL458860 OWP458860 OMT458860 OCX458860 NTB458860 NJF458860 MZJ458860 MPN458860 MFR458860 LVV458860 LLZ458860 LCD458860 KSH458860 KIL458860 JYP458860 JOT458860 JEX458860 IVB458860 ILF458860 IBJ458860 HRN458860 HHR458860 GXV458860 GNZ458860 GED458860 FUH458860 FKL458860 FAP458860 EQT458860 EGX458860 DXB458860 DNF458860 DDJ458860 CTN458860 CJR458860 BZV458860 BPZ458860 BGD458860 AWH458860 AML458860 ACP458860 ST458860 IX458860 B458860 WVJ393324 WLN393324 WBR393324 VRV393324 VHZ393324 UYD393324 UOH393324 UEL393324 TUP393324 TKT393324 TAX393324 SRB393324 SHF393324 RXJ393324 RNN393324 RDR393324 QTV393324 QJZ393324 QAD393324 PQH393324 PGL393324 OWP393324 OMT393324 OCX393324 NTB393324 NJF393324 MZJ393324 MPN393324 MFR393324 LVV393324 LLZ393324 LCD393324 KSH393324 KIL393324 JYP393324 JOT393324 JEX393324 IVB393324 ILF393324 IBJ393324 HRN393324 HHR393324 GXV393324 GNZ393324 GED393324 FUH393324 FKL393324 FAP393324 EQT393324 EGX393324 DXB393324 DNF393324 DDJ393324 CTN393324 CJR393324 BZV393324 BPZ393324 BGD393324 AWH393324 AML393324 ACP393324 ST393324 IX393324 B393324 WVJ327788 WLN327788 WBR327788 VRV327788 VHZ327788 UYD327788 UOH327788 UEL327788 TUP327788 TKT327788 TAX327788 SRB327788 SHF327788 RXJ327788 RNN327788 RDR327788 QTV327788 QJZ327788 QAD327788 PQH327788 PGL327788 OWP327788 OMT327788 OCX327788 NTB327788 NJF327788 MZJ327788 MPN327788 MFR327788 LVV327788 LLZ327788 LCD327788 KSH327788 KIL327788 JYP327788 JOT327788 JEX327788 IVB327788 ILF327788 IBJ327788 HRN327788 HHR327788 GXV327788 GNZ327788 GED327788 FUH327788 FKL327788 FAP327788 EQT327788 EGX327788 DXB327788 DNF327788 DDJ327788 CTN327788 CJR327788 BZV327788 BPZ327788 BGD327788 AWH327788 AML327788 ACP327788 ST327788 IX327788 B327788 WVJ262252 WLN262252 WBR262252 VRV262252 VHZ262252 UYD262252 UOH262252 UEL262252 TUP262252 TKT262252 TAX262252 SRB262252 SHF262252 RXJ262252 RNN262252 RDR262252 QTV262252 QJZ262252 QAD262252 PQH262252 PGL262252 OWP262252 OMT262252 OCX262252 NTB262252 NJF262252 MZJ262252 MPN262252 MFR262252 LVV262252 LLZ262252 LCD262252 KSH262252 KIL262252 JYP262252 JOT262252 JEX262252 IVB262252 ILF262252 IBJ262252 HRN262252 HHR262252 GXV262252 GNZ262252 GED262252 FUH262252 FKL262252 FAP262252 EQT262252 EGX262252 DXB262252 DNF262252 DDJ262252 CTN262252 CJR262252 BZV262252 BPZ262252 BGD262252 AWH262252 AML262252 ACP262252 ST262252 IX262252 B262252 WVJ196716 WLN196716 WBR196716 VRV196716 VHZ196716 UYD196716 UOH196716 UEL196716 TUP196716 TKT196716 TAX196716 SRB196716 SHF196716 RXJ196716 RNN196716 RDR196716 QTV196716 QJZ196716 QAD196716 PQH196716 PGL196716 OWP196716 OMT196716 OCX196716 NTB196716 NJF196716 MZJ196716 MPN196716 MFR196716 LVV196716 LLZ196716 LCD196716 KSH196716 KIL196716 JYP196716 JOT196716 JEX196716 IVB196716 ILF196716 IBJ196716 HRN196716 HHR196716 GXV196716 GNZ196716 GED196716 FUH196716 FKL196716 FAP196716 EQT196716 EGX196716 DXB196716 DNF196716 DDJ196716 CTN196716 CJR196716 BZV196716 BPZ196716 BGD196716 AWH196716 AML196716 ACP196716 ST196716 IX196716 B196716 WVJ131180 WLN131180 WBR131180 VRV131180 VHZ131180 UYD131180 UOH131180 UEL131180 TUP131180 TKT131180 TAX131180 SRB131180 SHF131180 RXJ131180 RNN131180 RDR131180 QTV131180 QJZ131180 QAD131180 PQH131180 PGL131180 OWP131180 OMT131180 OCX131180 NTB131180 NJF131180 MZJ131180 MPN131180 MFR131180 LVV131180 LLZ131180 LCD131180 KSH131180 KIL131180 JYP131180 JOT131180 JEX131180 IVB131180 ILF131180 IBJ131180 HRN131180 HHR131180 GXV131180 GNZ131180 GED131180 FUH131180 FKL131180 FAP131180 EQT131180 EGX131180 DXB131180 DNF131180 DDJ131180 CTN131180 CJR131180 BZV131180 BPZ131180 BGD131180 AWH131180 AML131180 ACP131180 ST131180 IX131180 B131180 WVJ65644 WLN65644 WBR65644 VRV65644 VHZ65644 UYD65644 UOH65644 UEL65644 TUP65644 TKT65644 TAX65644 SRB65644 SHF65644 RXJ65644 RNN65644 RDR65644 QTV65644 QJZ65644 QAD65644 PQH65644 PGL65644 OWP65644 OMT65644 OCX65644 NTB65644 NJF65644 MZJ65644 MPN65644 MFR65644 LVV65644 LLZ65644 LCD65644 KSH65644 KIL65644 JYP65644 JOT65644 JEX65644 IVB65644 ILF65644 IBJ65644 HRN65644 HHR65644 GXV65644 GNZ65644 GED65644 FUH65644 FKL65644 FAP65644 EQT65644 EGX65644 DXB65644 DNF65644 DDJ65644 CTN65644 CJR65644 BZV65644 BPZ65644 BGD65644 AWH65644 AML65644 ACP65644 ST65644 IX65644 B65644 WVJ108 WLN108 WBR108 VRV108 VHZ108 UYD108 UOH108 UEL108 TUP108 TKT108 TAX108 SRB108 SHF108 RXJ108 RNN108 RDR108 QTV108 QJZ108 QAD108 PQH108 PGL108 OWP108 OMT108 OCX108 NTB108 NJF108 MZJ108 MPN108 MFR108 LVV108 LLZ108 LCD108 KSH108 KIL108 JYP108 JOT108 JEX108 IVB108 ILF108 IBJ108 HRN108 HHR108 GXV108 GNZ108 GED108 FUH108 FKL108 FAP108 EQT108 EGX108 DXB108 DNF108 DDJ108 CTN108 CJR108 BZV108 BPZ108 BGD108 AWH108 AML108 ACP108 ST108 IX108 B108 WVJ983175 WLN983175 WBR983175 VRV983175 VHZ983175 UYD983175 UOH983175 UEL983175 TUP983175 TKT983175 TAX983175 SRB983175 SHF983175 RXJ983175 RNN983175 RDR983175 QTV983175 QJZ983175 QAD983175 PQH983175 PGL983175 OWP983175 OMT983175 OCX983175 NTB983175 NJF983175 MZJ983175 MPN983175 MFR983175 LVV983175 LLZ983175 LCD983175 KSH983175 KIL983175 JYP983175 JOT983175 JEX983175 IVB983175 ILF983175 IBJ983175 HRN983175 HHR983175 GXV983175 GNZ983175 GED983175 FUH983175 FKL983175 FAP983175 EQT983175 EGX983175 DXB983175 DNF983175 DDJ983175 CTN983175 CJR983175 BZV983175 BPZ983175 BGD983175 AWH983175 AML983175 ACP983175 ST983175 IX983175 B983175 WVJ917639 WLN917639 WBR917639 VRV917639 VHZ917639 UYD917639 UOH917639 UEL917639 TUP917639 TKT917639 TAX917639 SRB917639 SHF917639 RXJ917639 RNN917639 RDR917639 QTV917639 QJZ917639 QAD917639 PQH917639 PGL917639 OWP917639 OMT917639 OCX917639 NTB917639 NJF917639 MZJ917639 MPN917639 MFR917639 LVV917639 LLZ917639 LCD917639 KSH917639 KIL917639 JYP917639 JOT917639 JEX917639 IVB917639 ILF917639 IBJ917639 HRN917639 HHR917639 GXV917639 GNZ917639 GED917639 FUH917639 FKL917639 FAP917639 EQT917639 EGX917639 DXB917639 DNF917639 DDJ917639 CTN917639 CJR917639 BZV917639 BPZ917639 BGD917639 AWH917639 AML917639 ACP917639 ST917639 IX917639 B917639 WVJ852103 WLN852103 WBR852103 VRV852103 VHZ852103 UYD852103 UOH852103 UEL852103 TUP852103 TKT852103 TAX852103 SRB852103 SHF852103 RXJ852103 RNN852103 RDR852103 QTV852103 QJZ852103 QAD852103 PQH852103 PGL852103 OWP852103 OMT852103 OCX852103 NTB852103 NJF852103 MZJ852103 MPN852103 MFR852103 LVV852103 LLZ852103 LCD852103 KSH852103 KIL852103 JYP852103 JOT852103 JEX852103 IVB852103 ILF852103 IBJ852103 HRN852103 HHR852103 GXV852103 GNZ852103 GED852103 FUH852103 FKL852103 FAP852103 EQT852103 EGX852103 DXB852103 DNF852103 DDJ852103 CTN852103 CJR852103 BZV852103 BPZ852103 BGD852103 AWH852103 AML852103 ACP852103 ST852103 IX852103 B852103 WVJ786567 WLN786567 WBR786567 VRV786567 VHZ786567 UYD786567 UOH786567 UEL786567 TUP786567 TKT786567 TAX786567 SRB786567 SHF786567 RXJ786567 RNN786567 RDR786567 QTV786567 QJZ786567 QAD786567 PQH786567 PGL786567 OWP786567 OMT786567 OCX786567 NTB786567 NJF786567 MZJ786567 MPN786567 MFR786567 LVV786567 LLZ786567 LCD786567 KSH786567 KIL786567 JYP786567 JOT786567 JEX786567 IVB786567 ILF786567 IBJ786567 HRN786567 HHR786567 GXV786567 GNZ786567 GED786567 FUH786567 FKL786567 FAP786567 EQT786567 EGX786567 DXB786567 DNF786567 DDJ786567 CTN786567 CJR786567 BZV786567 BPZ786567 BGD786567 AWH786567 AML786567 ACP786567 ST786567 IX786567 B786567 WVJ721031 WLN721031 WBR721031 VRV721031 VHZ721031 UYD721031 UOH721031 UEL721031 TUP721031 TKT721031 TAX721031 SRB721031 SHF721031 RXJ721031 RNN721031 RDR721031 QTV721031 QJZ721031 QAD721031 PQH721031 PGL721031 OWP721031 OMT721031 OCX721031 NTB721031 NJF721031 MZJ721031 MPN721031 MFR721031 LVV721031 LLZ721031 LCD721031 KSH721031 KIL721031 JYP721031 JOT721031 JEX721031 IVB721031 ILF721031 IBJ721031 HRN721031 HHR721031 GXV721031 GNZ721031 GED721031 FUH721031 FKL721031 FAP721031 EQT721031 EGX721031 DXB721031 DNF721031 DDJ721031 CTN721031 CJR721031 BZV721031 BPZ721031 BGD721031 AWH721031 AML721031 ACP721031 ST721031 IX721031 B721031 WVJ655495 WLN655495 WBR655495 VRV655495 VHZ655495 UYD655495 UOH655495 UEL655495 TUP655495 TKT655495 TAX655495 SRB655495 SHF655495 RXJ655495 RNN655495 RDR655495 QTV655495 QJZ655495 QAD655495 PQH655495 PGL655495 OWP655495 OMT655495 OCX655495 NTB655495 NJF655495 MZJ655495 MPN655495 MFR655495 LVV655495 LLZ655495 LCD655495 KSH655495 KIL655495 JYP655495 JOT655495 JEX655495 IVB655495 ILF655495 IBJ655495 HRN655495 HHR655495 GXV655495 GNZ655495 GED655495 FUH655495 FKL655495 FAP655495 EQT655495 EGX655495 DXB655495 DNF655495 DDJ655495 CTN655495 CJR655495 BZV655495 BPZ655495 BGD655495 AWH655495 AML655495 ACP655495 ST655495 IX655495 B655495 WVJ589959 WLN589959 WBR589959 VRV589959 VHZ589959 UYD589959 UOH589959 UEL589959 TUP589959 TKT589959 TAX589959 SRB589959 SHF589959 RXJ589959 RNN589959 RDR589959 QTV589959 QJZ589959 QAD589959 PQH589959 PGL589959 OWP589959 OMT589959 OCX589959 NTB589959 NJF589959 MZJ589959 MPN589959 MFR589959 LVV589959 LLZ589959 LCD589959 KSH589959 KIL589959 JYP589959 JOT589959 JEX589959 IVB589959 ILF589959 IBJ589959 HRN589959 HHR589959 GXV589959 GNZ589959 GED589959 FUH589959 FKL589959 FAP589959 EQT589959 EGX589959 DXB589959 DNF589959 DDJ589959 CTN589959 CJR589959 BZV589959 BPZ589959 BGD589959 AWH589959 AML589959 ACP589959 ST589959 IX589959 B589959 WVJ524423 WLN524423 WBR524423 VRV524423 VHZ524423 UYD524423 UOH524423 UEL524423 TUP524423 TKT524423 TAX524423 SRB524423 SHF524423 RXJ524423 RNN524423 RDR524423 QTV524423 QJZ524423 QAD524423 PQH524423 PGL524423 OWP524423 OMT524423 OCX524423 NTB524423 NJF524423 MZJ524423 MPN524423 MFR524423 LVV524423 LLZ524423 LCD524423 KSH524423 KIL524423 JYP524423 JOT524423 JEX524423 IVB524423 ILF524423 IBJ524423 HRN524423 HHR524423 GXV524423 GNZ524423 GED524423 FUH524423 FKL524423 FAP524423 EQT524423 EGX524423 DXB524423 DNF524423 DDJ524423 CTN524423 CJR524423 BZV524423 BPZ524423 BGD524423 AWH524423 AML524423 ACP524423 ST524423 IX524423 B524423 WVJ458887 WLN458887 WBR458887 VRV458887 VHZ458887 UYD458887 UOH458887 UEL458887 TUP458887 TKT458887 TAX458887 SRB458887 SHF458887 RXJ458887 RNN458887 RDR458887 QTV458887 QJZ458887 QAD458887 PQH458887 PGL458887 OWP458887 OMT458887 OCX458887 NTB458887 NJF458887 MZJ458887 MPN458887 MFR458887 LVV458887 LLZ458887 LCD458887 KSH458887 KIL458887 JYP458887 JOT458887 JEX458887 IVB458887 ILF458887 IBJ458887 HRN458887 HHR458887 GXV458887 GNZ458887 GED458887 FUH458887 FKL458887 FAP458887 EQT458887 EGX458887 DXB458887 DNF458887 DDJ458887 CTN458887 CJR458887 BZV458887 BPZ458887 BGD458887 AWH458887 AML458887 ACP458887 ST458887 IX458887 B458887 WVJ393351 WLN393351 WBR393351 VRV393351 VHZ393351 UYD393351 UOH393351 UEL393351 TUP393351 TKT393351 TAX393351 SRB393351 SHF393351 RXJ393351 RNN393351 RDR393351 QTV393351 QJZ393351 QAD393351 PQH393351 PGL393351 OWP393351 OMT393351 OCX393351 NTB393351 NJF393351 MZJ393351 MPN393351 MFR393351 LVV393351 LLZ393351 LCD393351 KSH393351 KIL393351 JYP393351 JOT393351 JEX393351 IVB393351 ILF393351 IBJ393351 HRN393351 HHR393351 GXV393351 GNZ393351 GED393351 FUH393351 FKL393351 FAP393351 EQT393351 EGX393351 DXB393351 DNF393351 DDJ393351 CTN393351 CJR393351 BZV393351 BPZ393351 BGD393351 AWH393351 AML393351 ACP393351 ST393351 IX393351 B393351 WVJ327815 WLN327815 WBR327815 VRV327815 VHZ327815 UYD327815 UOH327815 UEL327815 TUP327815 TKT327815 TAX327815 SRB327815 SHF327815 RXJ327815 RNN327815 RDR327815 QTV327815 QJZ327815 QAD327815 PQH327815 PGL327815 OWP327815 OMT327815 OCX327815 NTB327815 NJF327815 MZJ327815 MPN327815 MFR327815 LVV327815 LLZ327815 LCD327815 KSH327815 KIL327815 JYP327815 JOT327815 JEX327815 IVB327815 ILF327815 IBJ327815 HRN327815 HHR327815 GXV327815 GNZ327815 GED327815 FUH327815 FKL327815 FAP327815 EQT327815 EGX327815 DXB327815 DNF327815 DDJ327815 CTN327815 CJR327815 BZV327815 BPZ327815 BGD327815 AWH327815 AML327815 ACP327815 ST327815 IX327815 B327815 WVJ262279 WLN262279 WBR262279 VRV262279 VHZ262279 UYD262279 UOH262279 UEL262279 TUP262279 TKT262279 TAX262279 SRB262279 SHF262279 RXJ262279 RNN262279 RDR262279 QTV262279 QJZ262279 QAD262279 PQH262279 PGL262279 OWP262279 OMT262279 OCX262279 NTB262279 NJF262279 MZJ262279 MPN262279 MFR262279 LVV262279 LLZ262279 LCD262279 KSH262279 KIL262279 JYP262279 JOT262279 JEX262279 IVB262279 ILF262279 IBJ262279 HRN262279 HHR262279 GXV262279 GNZ262279 GED262279 FUH262279 FKL262279 FAP262279 EQT262279 EGX262279 DXB262279 DNF262279 DDJ262279 CTN262279 CJR262279 BZV262279 BPZ262279 BGD262279 AWH262279 AML262279 ACP262279 ST262279 IX262279 B262279 WVJ196743 WLN196743 WBR196743 VRV196743 VHZ196743 UYD196743 UOH196743 UEL196743 TUP196743 TKT196743 TAX196743 SRB196743 SHF196743 RXJ196743 RNN196743 RDR196743 QTV196743 QJZ196743 QAD196743 PQH196743 PGL196743 OWP196743 OMT196743 OCX196743 NTB196743 NJF196743 MZJ196743 MPN196743 MFR196743 LVV196743 LLZ196743 LCD196743 KSH196743 KIL196743 JYP196743 JOT196743 JEX196743 IVB196743 ILF196743 IBJ196743 HRN196743 HHR196743 GXV196743 GNZ196743 GED196743 FUH196743 FKL196743 FAP196743 EQT196743 EGX196743 DXB196743 DNF196743 DDJ196743 CTN196743 CJR196743 BZV196743 BPZ196743 BGD196743 AWH196743 AML196743 ACP196743 ST196743 IX196743 B196743 WVJ131207 WLN131207 WBR131207 VRV131207 VHZ131207 UYD131207 UOH131207 UEL131207 TUP131207 TKT131207 TAX131207 SRB131207 SHF131207 RXJ131207 RNN131207 RDR131207 QTV131207 QJZ131207 QAD131207 PQH131207 PGL131207 OWP131207 OMT131207 OCX131207 NTB131207 NJF131207 MZJ131207 MPN131207 MFR131207 LVV131207 LLZ131207 LCD131207 KSH131207 KIL131207 JYP131207 JOT131207 JEX131207 IVB131207 ILF131207 IBJ131207 HRN131207 HHR131207 GXV131207 GNZ131207 GED131207 FUH131207 FKL131207 FAP131207 EQT131207 EGX131207 DXB131207 DNF131207 DDJ131207 CTN131207 CJR131207 BZV131207 BPZ131207 BGD131207 AWH131207 AML131207 ACP131207 ST131207 IX131207 B131207 WVJ65671 WLN65671 WBR65671 VRV65671 VHZ65671 UYD65671 UOH65671 UEL65671 TUP65671 TKT65671 TAX65671 SRB65671 SHF65671 RXJ65671 RNN65671 RDR65671 QTV65671 QJZ65671 QAD65671 PQH65671 PGL65671 OWP65671 OMT65671 OCX65671 NTB65671 NJF65671 MZJ65671 MPN65671 MFR65671 LVV65671 LLZ65671 LCD65671 KSH65671 KIL65671 JYP65671 JOT65671 JEX65671 IVB65671 ILF65671 IBJ65671 HRN65671 HHR65671 GXV65671 GNZ65671 GED65671 FUH65671 FKL65671 FAP65671 EQT65671 EGX65671 DXB65671 DNF65671 DDJ65671 CTN65671 CJR65671 BZV65671 BPZ65671 BGD65671 AWH65671 AML65671 ACP65671 ST65671 IX65671 B65671 WVJ135 WLN135 WBR135 VRV135 VHZ135 UYD135 UOH135 UEL135 TUP135 TKT135 TAX135 SRB135 SHF135 RXJ135 RNN135 RDR135 QTV135 QJZ135 QAD135 PQH135 PGL135 OWP135 OMT135 OCX135 NTB135 NJF135 MZJ135 MPN135 MFR135 LVV135 LLZ135 LCD135 KSH135 KIL135 JYP135 JOT135 JEX135 IVB135 ILF135 IBJ135 HRN135 HHR135 GXV135 GNZ135 GED135 FUH135 FKL135 FAP135 EQT135 EGX135 DXB135 DNF135 DDJ135 CTN135 CJR135 BZV135 BPZ135 BGD135 AWH135 AML135 ACP135 ST135 IX135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87670-946F-4A30-9DF5-D9712F50F1F5}">
  <sheetPr codeName="Sheet6"/>
  <dimension ref="A1:V33"/>
  <sheetViews>
    <sheetView workbookViewId="0">
      <selection activeCell="A4" sqref="A4"/>
    </sheetView>
  </sheetViews>
  <sheetFormatPr defaultRowHeight="14.4" x14ac:dyDescent="0.3"/>
  <cols>
    <col min="1" max="1" width="53.6640625" customWidth="1"/>
    <col min="2" max="3" width="63.5546875" customWidth="1"/>
  </cols>
  <sheetData>
    <row r="1" spans="1:22" s="1" customFormat="1" ht="13.8" x14ac:dyDescent="0.3">
      <c r="A1" s="367" t="s">
        <v>664</v>
      </c>
      <c r="B1" s="368"/>
      <c r="C1" s="369"/>
      <c r="D1" s="208"/>
      <c r="E1" s="208"/>
      <c r="F1" s="208"/>
      <c r="G1" s="198"/>
      <c r="H1" s="198"/>
      <c r="I1" s="198"/>
      <c r="J1" s="198"/>
      <c r="K1" s="198"/>
      <c r="L1" s="198"/>
      <c r="M1" s="198"/>
      <c r="N1" s="198"/>
      <c r="O1" s="198"/>
      <c r="P1" s="198"/>
      <c r="Q1" s="198"/>
      <c r="R1" s="198"/>
      <c r="S1" s="198"/>
      <c r="T1" s="198"/>
      <c r="U1" s="198"/>
      <c r="V1" s="198"/>
    </row>
    <row r="2" spans="1:22" s="1" customFormat="1" ht="13.8" x14ac:dyDescent="0.3">
      <c r="A2" s="327" t="str">
        <f>IF('1. Stakeholders'!B4="","",'1. Stakeholders'!B4)</f>
        <v/>
      </c>
      <c r="B2" s="237"/>
      <c r="C2" s="237"/>
      <c r="D2" s="208"/>
      <c r="E2" s="208"/>
      <c r="F2" s="208"/>
      <c r="G2" s="198"/>
      <c r="H2" s="198"/>
      <c r="I2" s="198"/>
      <c r="J2" s="198"/>
      <c r="K2" s="198"/>
      <c r="L2" s="198"/>
      <c r="M2" s="198"/>
      <c r="N2" s="198"/>
      <c r="O2" s="198"/>
      <c r="P2" s="198"/>
      <c r="Q2" s="198"/>
      <c r="R2" s="198"/>
      <c r="S2" s="198"/>
      <c r="T2" s="198"/>
      <c r="U2" s="198"/>
      <c r="V2" s="198"/>
    </row>
    <row r="3" spans="1:22" s="1" customFormat="1" ht="13.8" x14ac:dyDescent="0.3">
      <c r="A3" s="239" t="s">
        <v>541</v>
      </c>
      <c r="B3" s="238" t="s">
        <v>543</v>
      </c>
      <c r="C3" s="238" t="s">
        <v>542</v>
      </c>
      <c r="D3" s="211"/>
      <c r="E3" s="211"/>
      <c r="F3" s="211"/>
      <c r="G3" s="24"/>
      <c r="H3" s="24"/>
      <c r="I3" s="24"/>
      <c r="J3" s="24"/>
      <c r="K3" s="24"/>
      <c r="L3" s="24"/>
      <c r="M3" s="24"/>
      <c r="N3" s="24"/>
      <c r="O3" s="24"/>
      <c r="P3" s="24"/>
    </row>
    <row r="4" spans="1:22" s="197" customFormat="1" ht="13.8" x14ac:dyDescent="0.3">
      <c r="A4" s="289"/>
      <c r="B4" s="289"/>
      <c r="C4" s="289"/>
      <c r="H4" s="207"/>
    </row>
    <row r="5" spans="1:22" s="197" customFormat="1" ht="13.8" x14ac:dyDescent="0.3">
      <c r="A5" s="289"/>
      <c r="B5" s="289"/>
      <c r="C5" s="289"/>
    </row>
    <row r="6" spans="1:22" s="197" customFormat="1" ht="13.8" x14ac:dyDescent="0.3">
      <c r="A6" s="289"/>
      <c r="B6" s="289"/>
      <c r="C6" s="289"/>
      <c r="H6" s="207"/>
    </row>
    <row r="7" spans="1:22" s="197" customFormat="1" ht="13.8" x14ac:dyDescent="0.3">
      <c r="A7" s="289"/>
      <c r="B7" s="289"/>
      <c r="C7" s="289"/>
      <c r="H7" s="207"/>
    </row>
    <row r="8" spans="1:22" s="197" customFormat="1" ht="13.8" x14ac:dyDescent="0.3">
      <c r="A8" s="289"/>
      <c r="B8" s="289"/>
      <c r="C8" s="289"/>
      <c r="H8" s="207"/>
    </row>
    <row r="9" spans="1:22" s="197" customFormat="1" ht="13.8" x14ac:dyDescent="0.3">
      <c r="A9" s="289"/>
      <c r="B9" s="289"/>
      <c r="C9" s="289"/>
      <c r="H9" s="207"/>
    </row>
    <row r="10" spans="1:22" s="197" customFormat="1" ht="13.8" x14ac:dyDescent="0.3">
      <c r="A10" s="289"/>
      <c r="B10" s="289"/>
      <c r="C10" s="289"/>
      <c r="H10" s="207"/>
    </row>
    <row r="11" spans="1:22" s="197" customFormat="1" ht="13.8" x14ac:dyDescent="0.3">
      <c r="A11" s="289"/>
      <c r="B11" s="289"/>
      <c r="C11" s="289"/>
      <c r="H11" s="207"/>
    </row>
    <row r="12" spans="1:22" s="197" customFormat="1" ht="13.8" x14ac:dyDescent="0.3">
      <c r="A12" s="289"/>
      <c r="B12" s="289"/>
      <c r="C12" s="289"/>
      <c r="H12" s="207"/>
    </row>
    <row r="13" spans="1:22" s="197" customFormat="1" ht="13.8" x14ac:dyDescent="0.3">
      <c r="A13" s="289"/>
      <c r="B13" s="289"/>
      <c r="C13" s="289"/>
      <c r="H13" s="207"/>
    </row>
    <row r="14" spans="1:22" s="197" customFormat="1" ht="13.8" x14ac:dyDescent="0.3">
      <c r="A14" s="289"/>
      <c r="B14" s="289"/>
      <c r="C14" s="289"/>
      <c r="H14" s="207"/>
    </row>
    <row r="15" spans="1:22" s="197" customFormat="1" ht="13.8" x14ac:dyDescent="0.3">
      <c r="A15" s="289"/>
      <c r="B15" s="289"/>
      <c r="C15" s="289"/>
      <c r="H15" s="207"/>
    </row>
    <row r="16" spans="1:22" s="197" customFormat="1" ht="13.8" x14ac:dyDescent="0.3">
      <c r="A16" s="289"/>
      <c r="B16" s="289"/>
      <c r="C16" s="289"/>
      <c r="H16" s="207"/>
    </row>
    <row r="17" spans="1:8" s="197" customFormat="1" ht="13.8" x14ac:dyDescent="0.3">
      <c r="A17" s="289"/>
      <c r="B17" s="289"/>
      <c r="C17" s="289"/>
      <c r="H17" s="207"/>
    </row>
    <row r="18" spans="1:8" s="197" customFormat="1" ht="13.8" x14ac:dyDescent="0.3">
      <c r="A18" s="289"/>
      <c r="B18" s="289"/>
      <c r="C18" s="289"/>
      <c r="H18" s="207"/>
    </row>
    <row r="19" spans="1:8" s="197" customFormat="1" ht="13.8" x14ac:dyDescent="0.3">
      <c r="A19" s="289"/>
      <c r="B19" s="289"/>
      <c r="C19" s="289"/>
    </row>
    <row r="20" spans="1:8" s="197" customFormat="1" ht="13.8" x14ac:dyDescent="0.3">
      <c r="A20" s="289"/>
      <c r="B20" s="289"/>
      <c r="C20" s="289"/>
    </row>
    <row r="21" spans="1:8" s="197" customFormat="1" ht="13.8" x14ac:dyDescent="0.3">
      <c r="A21" s="289"/>
      <c r="B21" s="289"/>
      <c r="C21" s="289"/>
    </row>
    <row r="22" spans="1:8" s="197" customFormat="1" ht="13.8" x14ac:dyDescent="0.3">
      <c r="A22" s="289"/>
      <c r="B22" s="289"/>
      <c r="C22" s="289"/>
    </row>
    <row r="23" spans="1:8" s="197" customFormat="1" ht="13.8" x14ac:dyDescent="0.3">
      <c r="A23" s="289"/>
      <c r="B23" s="289"/>
      <c r="C23" s="289"/>
    </row>
    <row r="24" spans="1:8" x14ac:dyDescent="0.3">
      <c r="A24" s="289"/>
      <c r="B24" s="289"/>
      <c r="C24" s="289"/>
    </row>
    <row r="25" spans="1:8" x14ac:dyDescent="0.3">
      <c r="A25" s="289"/>
      <c r="B25" s="289"/>
      <c r="C25" s="289"/>
    </row>
    <row r="26" spans="1:8" x14ac:dyDescent="0.3">
      <c r="A26" s="289"/>
      <c r="B26" s="289"/>
      <c r="C26" s="289"/>
    </row>
    <row r="27" spans="1:8" x14ac:dyDescent="0.3">
      <c r="A27" s="289"/>
      <c r="B27" s="289"/>
      <c r="C27" s="289"/>
    </row>
    <row r="28" spans="1:8" x14ac:dyDescent="0.3">
      <c r="A28" s="289"/>
      <c r="B28" s="289"/>
      <c r="C28" s="289"/>
    </row>
    <row r="29" spans="1:8" x14ac:dyDescent="0.3">
      <c r="A29" s="289"/>
      <c r="B29" s="289"/>
      <c r="C29" s="289"/>
    </row>
    <row r="30" spans="1:8" x14ac:dyDescent="0.3">
      <c r="A30" s="289"/>
      <c r="B30" s="289"/>
      <c r="C30" s="289"/>
    </row>
    <row r="31" spans="1:8" x14ac:dyDescent="0.3">
      <c r="A31" s="289"/>
      <c r="B31" s="289"/>
      <c r="C31" s="289"/>
    </row>
    <row r="32" spans="1:8" x14ac:dyDescent="0.3">
      <c r="A32" s="289"/>
      <c r="B32" s="289"/>
      <c r="C32" s="289"/>
    </row>
    <row r="33" spans="1:3" x14ac:dyDescent="0.3">
      <c r="A33" s="289"/>
      <c r="B33" s="289"/>
      <c r="C33" s="289"/>
    </row>
  </sheetData>
  <sheetProtection sheet="1" objects="1" scenarios="1" selectLockedCells="1"/>
  <mergeCells count="1">
    <mergeCell ref="A1:C1"/>
  </mergeCells>
  <conditionalFormatting sqref="A5:A33">
    <cfRule type="expression" dxfId="54" priority="29">
      <formula>AND($A4&lt;&gt;"",$A5="")</formula>
    </cfRule>
  </conditionalFormatting>
  <conditionalFormatting sqref="B4:C4">
    <cfRule type="expression" dxfId="53" priority="28" stopIfTrue="1">
      <formula>IF($A$4&lt;&gt;"",$B$4=0)</formula>
    </cfRule>
  </conditionalFormatting>
  <conditionalFormatting sqref="B14:C14">
    <cfRule type="expression" dxfId="52" priority="25">
      <formula>IF($A14&lt;&gt;"",$B14=0)</formula>
    </cfRule>
  </conditionalFormatting>
  <conditionalFormatting sqref="B5:C5">
    <cfRule type="expression" dxfId="51" priority="23" stopIfTrue="1">
      <formula>IF($A$5&lt;&gt;"",$B$5=0)</formula>
    </cfRule>
  </conditionalFormatting>
  <conditionalFormatting sqref="B6:C6">
    <cfRule type="expression" dxfId="50" priority="19" stopIfTrue="1">
      <formula>IF($A$6&lt;&gt;"",$B$6=0)</formula>
    </cfRule>
  </conditionalFormatting>
  <conditionalFormatting sqref="B7:C7">
    <cfRule type="expression" dxfId="49" priority="20" stopIfTrue="1">
      <formula>IF($A$7&lt;&gt;"",$B$7=0)</formula>
    </cfRule>
  </conditionalFormatting>
  <conditionalFormatting sqref="B8:C8">
    <cfRule type="expression" dxfId="48" priority="16" stopIfTrue="1">
      <formula>IF($A$8&lt;&gt;"",$B$8=0)</formula>
    </cfRule>
  </conditionalFormatting>
  <conditionalFormatting sqref="B9:C9">
    <cfRule type="expression" dxfId="47" priority="15" stopIfTrue="1">
      <formula>IF($A$9&lt;&gt;"",$B$9=0)</formula>
    </cfRule>
  </conditionalFormatting>
  <conditionalFormatting sqref="B10:C10">
    <cfRule type="expression" dxfId="46" priority="14" stopIfTrue="1">
      <formula>IF($A$10&lt;&gt;"",$B$10=0)</formula>
    </cfRule>
  </conditionalFormatting>
  <conditionalFormatting sqref="B11:C11">
    <cfRule type="expression" dxfId="45" priority="13" stopIfTrue="1">
      <formula>IF($A$11&lt;&gt;"",$B$11=0)</formula>
    </cfRule>
  </conditionalFormatting>
  <conditionalFormatting sqref="B12:C12">
    <cfRule type="expression" dxfId="44" priority="12" stopIfTrue="1">
      <formula>IF($A$12&lt;&gt;"",$B$12=0)</formula>
    </cfRule>
  </conditionalFormatting>
  <conditionalFormatting sqref="B13:C13">
    <cfRule type="expression" dxfId="43" priority="11" stopIfTrue="1">
      <formula>IF($A$13&lt;&gt;"",$B$13=0)</formula>
    </cfRule>
  </conditionalFormatting>
  <conditionalFormatting sqref="B15:C15">
    <cfRule type="expression" dxfId="42" priority="10" stopIfTrue="1">
      <formula>IF($A$15&lt;&gt;"",$B$15=0)</formula>
    </cfRule>
  </conditionalFormatting>
  <conditionalFormatting sqref="B16:C16">
    <cfRule type="expression" dxfId="41" priority="9" stopIfTrue="1">
      <formula>IF($A$16&lt;&gt;"",$B$16=0)</formula>
    </cfRule>
  </conditionalFormatting>
  <conditionalFormatting sqref="B17:C17">
    <cfRule type="expression" dxfId="40" priority="8" stopIfTrue="1">
      <formula>IF($A$17&lt;&gt;"",$B$17=0)</formula>
    </cfRule>
  </conditionalFormatting>
  <conditionalFormatting sqref="B18:C18">
    <cfRule type="expression" dxfId="39" priority="7" stopIfTrue="1">
      <formula>IF($A$18&lt;&gt;"",$B$18=0)</formula>
    </cfRule>
  </conditionalFormatting>
  <conditionalFormatting sqref="B19:C19">
    <cfRule type="expression" dxfId="38" priority="6" stopIfTrue="1">
      <formula>IF($A$19&lt;&gt;"",$B$19=0)</formula>
    </cfRule>
  </conditionalFormatting>
  <conditionalFormatting sqref="B20:C20">
    <cfRule type="expression" dxfId="37" priority="5" stopIfTrue="1">
      <formula>IF($A$20&lt;&gt;"",$B$20=0)</formula>
    </cfRule>
  </conditionalFormatting>
  <conditionalFormatting sqref="B21:C21">
    <cfRule type="expression" dxfId="36" priority="4" stopIfTrue="1">
      <formula>IF($A$21&lt;&gt;"",$B$21=0)</formula>
    </cfRule>
  </conditionalFormatting>
  <conditionalFormatting sqref="B22:C22">
    <cfRule type="expression" dxfId="35" priority="3" stopIfTrue="1">
      <formula>IF($A$22&lt;&gt;"",$B$22=0)</formula>
    </cfRule>
  </conditionalFormatting>
  <conditionalFormatting sqref="B4:C33">
    <cfRule type="expression" dxfId="34" priority="2" stopIfTrue="1">
      <formula>IF($A4&lt;&gt;"",$B4=0)</formula>
    </cfRule>
  </conditionalFormatting>
  <conditionalFormatting sqref="A4">
    <cfRule type="expression" dxfId="33" priority="1">
      <formula>ISBLANK($A4)</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E123E-17DB-4163-8158-682CED0DE9C9}">
  <sheetPr codeName="Sheet12"/>
  <dimension ref="A1:O66"/>
  <sheetViews>
    <sheetView workbookViewId="0">
      <selection activeCell="B58" sqref="B58"/>
    </sheetView>
  </sheetViews>
  <sheetFormatPr defaultRowHeight="13.8" x14ac:dyDescent="0.3"/>
  <cols>
    <col min="1" max="1" width="33.88671875" style="1" customWidth="1"/>
    <col min="2" max="2" width="19.109375" style="1" customWidth="1"/>
    <col min="3" max="3" width="29.44140625" style="1" customWidth="1"/>
    <col min="4" max="4" width="30" style="1" customWidth="1"/>
    <col min="5" max="5" width="11.44140625" style="1" customWidth="1"/>
    <col min="6" max="6" width="11" style="1" customWidth="1"/>
    <col min="7" max="256" width="9.109375" style="1"/>
    <col min="257" max="257" width="33.88671875" style="1" customWidth="1"/>
    <col min="258" max="258" width="19.109375" style="1" customWidth="1"/>
    <col min="259" max="259" width="29.44140625" style="1" customWidth="1"/>
    <col min="260" max="260" width="20.33203125" style="1" bestFit="1" customWidth="1"/>
    <col min="261" max="261" width="11.44140625" style="1" customWidth="1"/>
    <col min="262" max="262" width="11" style="1" customWidth="1"/>
    <col min="263" max="512" width="9.109375" style="1"/>
    <col min="513" max="513" width="33.88671875" style="1" customWidth="1"/>
    <col min="514" max="514" width="19.109375" style="1" customWidth="1"/>
    <col min="515" max="515" width="29.44140625" style="1" customWidth="1"/>
    <col min="516" max="516" width="20.33203125" style="1" bestFit="1" customWidth="1"/>
    <col min="517" max="517" width="11.44140625" style="1" customWidth="1"/>
    <col min="518" max="518" width="11" style="1" customWidth="1"/>
    <col min="519" max="768" width="9.109375" style="1"/>
    <col min="769" max="769" width="33.88671875" style="1" customWidth="1"/>
    <col min="770" max="770" width="19.109375" style="1" customWidth="1"/>
    <col min="771" max="771" width="29.44140625" style="1" customWidth="1"/>
    <col min="772" max="772" width="20.33203125" style="1" bestFit="1" customWidth="1"/>
    <col min="773" max="773" width="11.44140625" style="1" customWidth="1"/>
    <col min="774" max="774" width="11" style="1" customWidth="1"/>
    <col min="775" max="1024" width="9.109375" style="1"/>
    <col min="1025" max="1025" width="33.88671875" style="1" customWidth="1"/>
    <col min="1026" max="1026" width="19.109375" style="1" customWidth="1"/>
    <col min="1027" max="1027" width="29.44140625" style="1" customWidth="1"/>
    <col min="1028" max="1028" width="20.33203125" style="1" bestFit="1" customWidth="1"/>
    <col min="1029" max="1029" width="11.44140625" style="1" customWidth="1"/>
    <col min="1030" max="1030" width="11" style="1" customWidth="1"/>
    <col min="1031" max="1280" width="9.109375" style="1"/>
    <col min="1281" max="1281" width="33.88671875" style="1" customWidth="1"/>
    <col min="1282" max="1282" width="19.109375" style="1" customWidth="1"/>
    <col min="1283" max="1283" width="29.44140625" style="1" customWidth="1"/>
    <col min="1284" max="1284" width="20.33203125" style="1" bestFit="1" customWidth="1"/>
    <col min="1285" max="1285" width="11.44140625" style="1" customWidth="1"/>
    <col min="1286" max="1286" width="11" style="1" customWidth="1"/>
    <col min="1287" max="1536" width="9.109375" style="1"/>
    <col min="1537" max="1537" width="33.88671875" style="1" customWidth="1"/>
    <col min="1538" max="1538" width="19.109375" style="1" customWidth="1"/>
    <col min="1539" max="1539" width="29.44140625" style="1" customWidth="1"/>
    <col min="1540" max="1540" width="20.33203125" style="1" bestFit="1" customWidth="1"/>
    <col min="1541" max="1541" width="11.44140625" style="1" customWidth="1"/>
    <col min="1542" max="1542" width="11" style="1" customWidth="1"/>
    <col min="1543" max="1792" width="9.109375" style="1"/>
    <col min="1793" max="1793" width="33.88671875" style="1" customWidth="1"/>
    <col min="1794" max="1794" width="19.109375" style="1" customWidth="1"/>
    <col min="1795" max="1795" width="29.44140625" style="1" customWidth="1"/>
    <col min="1796" max="1796" width="20.33203125" style="1" bestFit="1" customWidth="1"/>
    <col min="1797" max="1797" width="11.44140625" style="1" customWidth="1"/>
    <col min="1798" max="1798" width="11" style="1" customWidth="1"/>
    <col min="1799" max="2048" width="9.109375" style="1"/>
    <col min="2049" max="2049" width="33.88671875" style="1" customWidth="1"/>
    <col min="2050" max="2050" width="19.109375" style="1" customWidth="1"/>
    <col min="2051" max="2051" width="29.44140625" style="1" customWidth="1"/>
    <col min="2052" max="2052" width="20.33203125" style="1" bestFit="1" customWidth="1"/>
    <col min="2053" max="2053" width="11.44140625" style="1" customWidth="1"/>
    <col min="2054" max="2054" width="11" style="1" customWidth="1"/>
    <col min="2055" max="2304" width="9.109375" style="1"/>
    <col min="2305" max="2305" width="33.88671875" style="1" customWidth="1"/>
    <col min="2306" max="2306" width="19.109375" style="1" customWidth="1"/>
    <col min="2307" max="2307" width="29.44140625" style="1" customWidth="1"/>
    <col min="2308" max="2308" width="20.33203125" style="1" bestFit="1" customWidth="1"/>
    <col min="2309" max="2309" width="11.44140625" style="1" customWidth="1"/>
    <col min="2310" max="2310" width="11" style="1" customWidth="1"/>
    <col min="2311" max="2560" width="9.109375" style="1"/>
    <col min="2561" max="2561" width="33.88671875" style="1" customWidth="1"/>
    <col min="2562" max="2562" width="19.109375" style="1" customWidth="1"/>
    <col min="2563" max="2563" width="29.44140625" style="1" customWidth="1"/>
    <col min="2564" max="2564" width="20.33203125" style="1" bestFit="1" customWidth="1"/>
    <col min="2565" max="2565" width="11.44140625" style="1" customWidth="1"/>
    <col min="2566" max="2566" width="11" style="1" customWidth="1"/>
    <col min="2567" max="2816" width="9.109375" style="1"/>
    <col min="2817" max="2817" width="33.88671875" style="1" customWidth="1"/>
    <col min="2818" max="2818" width="19.109375" style="1" customWidth="1"/>
    <col min="2819" max="2819" width="29.44140625" style="1" customWidth="1"/>
    <col min="2820" max="2820" width="20.33203125" style="1" bestFit="1" customWidth="1"/>
    <col min="2821" max="2821" width="11.44140625" style="1" customWidth="1"/>
    <col min="2822" max="2822" width="11" style="1" customWidth="1"/>
    <col min="2823" max="3072" width="9.109375" style="1"/>
    <col min="3073" max="3073" width="33.88671875" style="1" customWidth="1"/>
    <col min="3074" max="3074" width="19.109375" style="1" customWidth="1"/>
    <col min="3075" max="3075" width="29.44140625" style="1" customWidth="1"/>
    <col min="3076" max="3076" width="20.33203125" style="1" bestFit="1" customWidth="1"/>
    <col min="3077" max="3077" width="11.44140625" style="1" customWidth="1"/>
    <col min="3078" max="3078" width="11" style="1" customWidth="1"/>
    <col min="3079" max="3328" width="9.109375" style="1"/>
    <col min="3329" max="3329" width="33.88671875" style="1" customWidth="1"/>
    <col min="3330" max="3330" width="19.109375" style="1" customWidth="1"/>
    <col min="3331" max="3331" width="29.44140625" style="1" customWidth="1"/>
    <col min="3332" max="3332" width="20.33203125" style="1" bestFit="1" customWidth="1"/>
    <col min="3333" max="3333" width="11.44140625" style="1" customWidth="1"/>
    <col min="3334" max="3334" width="11" style="1" customWidth="1"/>
    <col min="3335" max="3584" width="9.109375" style="1"/>
    <col min="3585" max="3585" width="33.88671875" style="1" customWidth="1"/>
    <col min="3586" max="3586" width="19.109375" style="1" customWidth="1"/>
    <col min="3587" max="3587" width="29.44140625" style="1" customWidth="1"/>
    <col min="3588" max="3588" width="20.33203125" style="1" bestFit="1" customWidth="1"/>
    <col min="3589" max="3589" width="11.44140625" style="1" customWidth="1"/>
    <col min="3590" max="3590" width="11" style="1" customWidth="1"/>
    <col min="3591" max="3840" width="9.109375" style="1"/>
    <col min="3841" max="3841" width="33.88671875" style="1" customWidth="1"/>
    <col min="3842" max="3842" width="19.109375" style="1" customWidth="1"/>
    <col min="3843" max="3843" width="29.44140625" style="1" customWidth="1"/>
    <col min="3844" max="3844" width="20.33203125" style="1" bestFit="1" customWidth="1"/>
    <col min="3845" max="3845" width="11.44140625" style="1" customWidth="1"/>
    <col min="3846" max="3846" width="11" style="1" customWidth="1"/>
    <col min="3847" max="4096" width="9.109375" style="1"/>
    <col min="4097" max="4097" width="33.88671875" style="1" customWidth="1"/>
    <col min="4098" max="4098" width="19.109375" style="1" customWidth="1"/>
    <col min="4099" max="4099" width="29.44140625" style="1" customWidth="1"/>
    <col min="4100" max="4100" width="20.33203125" style="1" bestFit="1" customWidth="1"/>
    <col min="4101" max="4101" width="11.44140625" style="1" customWidth="1"/>
    <col min="4102" max="4102" width="11" style="1" customWidth="1"/>
    <col min="4103" max="4352" width="9.109375" style="1"/>
    <col min="4353" max="4353" width="33.88671875" style="1" customWidth="1"/>
    <col min="4354" max="4354" width="19.109375" style="1" customWidth="1"/>
    <col min="4355" max="4355" width="29.44140625" style="1" customWidth="1"/>
    <col min="4356" max="4356" width="20.33203125" style="1" bestFit="1" customWidth="1"/>
    <col min="4357" max="4357" width="11.44140625" style="1" customWidth="1"/>
    <col min="4358" max="4358" width="11" style="1" customWidth="1"/>
    <col min="4359" max="4608" width="9.109375" style="1"/>
    <col min="4609" max="4609" width="33.88671875" style="1" customWidth="1"/>
    <col min="4610" max="4610" width="19.109375" style="1" customWidth="1"/>
    <col min="4611" max="4611" width="29.44140625" style="1" customWidth="1"/>
    <col min="4612" max="4612" width="20.33203125" style="1" bestFit="1" customWidth="1"/>
    <col min="4613" max="4613" width="11.44140625" style="1" customWidth="1"/>
    <col min="4614" max="4614" width="11" style="1" customWidth="1"/>
    <col min="4615" max="4864" width="9.109375" style="1"/>
    <col min="4865" max="4865" width="33.88671875" style="1" customWidth="1"/>
    <col min="4866" max="4866" width="19.109375" style="1" customWidth="1"/>
    <col min="4867" max="4867" width="29.44140625" style="1" customWidth="1"/>
    <col min="4868" max="4868" width="20.33203125" style="1" bestFit="1" customWidth="1"/>
    <col min="4869" max="4869" width="11.44140625" style="1" customWidth="1"/>
    <col min="4870" max="4870" width="11" style="1" customWidth="1"/>
    <col min="4871" max="5120" width="9.109375" style="1"/>
    <col min="5121" max="5121" width="33.88671875" style="1" customWidth="1"/>
    <col min="5122" max="5122" width="19.109375" style="1" customWidth="1"/>
    <col min="5123" max="5123" width="29.44140625" style="1" customWidth="1"/>
    <col min="5124" max="5124" width="20.33203125" style="1" bestFit="1" customWidth="1"/>
    <col min="5125" max="5125" width="11.44140625" style="1" customWidth="1"/>
    <col min="5126" max="5126" width="11" style="1" customWidth="1"/>
    <col min="5127" max="5376" width="9.109375" style="1"/>
    <col min="5377" max="5377" width="33.88671875" style="1" customWidth="1"/>
    <col min="5378" max="5378" width="19.109375" style="1" customWidth="1"/>
    <col min="5379" max="5379" width="29.44140625" style="1" customWidth="1"/>
    <col min="5380" max="5380" width="20.33203125" style="1" bestFit="1" customWidth="1"/>
    <col min="5381" max="5381" width="11.44140625" style="1" customWidth="1"/>
    <col min="5382" max="5382" width="11" style="1" customWidth="1"/>
    <col min="5383" max="5632" width="9.109375" style="1"/>
    <col min="5633" max="5633" width="33.88671875" style="1" customWidth="1"/>
    <col min="5634" max="5634" width="19.109375" style="1" customWidth="1"/>
    <col min="5635" max="5635" width="29.44140625" style="1" customWidth="1"/>
    <col min="5636" max="5636" width="20.33203125" style="1" bestFit="1" customWidth="1"/>
    <col min="5637" max="5637" width="11.44140625" style="1" customWidth="1"/>
    <col min="5638" max="5638" width="11" style="1" customWidth="1"/>
    <col min="5639" max="5888" width="9.109375" style="1"/>
    <col min="5889" max="5889" width="33.88671875" style="1" customWidth="1"/>
    <col min="5890" max="5890" width="19.109375" style="1" customWidth="1"/>
    <col min="5891" max="5891" width="29.44140625" style="1" customWidth="1"/>
    <col min="5892" max="5892" width="20.33203125" style="1" bestFit="1" customWidth="1"/>
    <col min="5893" max="5893" width="11.44140625" style="1" customWidth="1"/>
    <col min="5894" max="5894" width="11" style="1" customWidth="1"/>
    <col min="5895" max="6144" width="9.109375" style="1"/>
    <col min="6145" max="6145" width="33.88671875" style="1" customWidth="1"/>
    <col min="6146" max="6146" width="19.109375" style="1" customWidth="1"/>
    <col min="6147" max="6147" width="29.44140625" style="1" customWidth="1"/>
    <col min="6148" max="6148" width="20.33203125" style="1" bestFit="1" customWidth="1"/>
    <col min="6149" max="6149" width="11.44140625" style="1" customWidth="1"/>
    <col min="6150" max="6150" width="11" style="1" customWidth="1"/>
    <col min="6151" max="6400" width="9.109375" style="1"/>
    <col min="6401" max="6401" width="33.88671875" style="1" customWidth="1"/>
    <col min="6402" max="6402" width="19.109375" style="1" customWidth="1"/>
    <col min="6403" max="6403" width="29.44140625" style="1" customWidth="1"/>
    <col min="6404" max="6404" width="20.33203125" style="1" bestFit="1" customWidth="1"/>
    <col min="6405" max="6405" width="11.44140625" style="1" customWidth="1"/>
    <col min="6406" max="6406" width="11" style="1" customWidth="1"/>
    <col min="6407" max="6656" width="9.109375" style="1"/>
    <col min="6657" max="6657" width="33.88671875" style="1" customWidth="1"/>
    <col min="6658" max="6658" width="19.109375" style="1" customWidth="1"/>
    <col min="6659" max="6659" width="29.44140625" style="1" customWidth="1"/>
    <col min="6660" max="6660" width="20.33203125" style="1" bestFit="1" customWidth="1"/>
    <col min="6661" max="6661" width="11.44140625" style="1" customWidth="1"/>
    <col min="6662" max="6662" width="11" style="1" customWidth="1"/>
    <col min="6663" max="6912" width="9.109375" style="1"/>
    <col min="6913" max="6913" width="33.88671875" style="1" customWidth="1"/>
    <col min="6914" max="6914" width="19.109375" style="1" customWidth="1"/>
    <col min="6915" max="6915" width="29.44140625" style="1" customWidth="1"/>
    <col min="6916" max="6916" width="20.33203125" style="1" bestFit="1" customWidth="1"/>
    <col min="6917" max="6917" width="11.44140625" style="1" customWidth="1"/>
    <col min="6918" max="6918" width="11" style="1" customWidth="1"/>
    <col min="6919" max="7168" width="9.109375" style="1"/>
    <col min="7169" max="7169" width="33.88671875" style="1" customWidth="1"/>
    <col min="7170" max="7170" width="19.109375" style="1" customWidth="1"/>
    <col min="7171" max="7171" width="29.44140625" style="1" customWidth="1"/>
    <col min="7172" max="7172" width="20.33203125" style="1" bestFit="1" customWidth="1"/>
    <col min="7173" max="7173" width="11.44140625" style="1" customWidth="1"/>
    <col min="7174" max="7174" width="11" style="1" customWidth="1"/>
    <col min="7175" max="7424" width="9.109375" style="1"/>
    <col min="7425" max="7425" width="33.88671875" style="1" customWidth="1"/>
    <col min="7426" max="7426" width="19.109375" style="1" customWidth="1"/>
    <col min="7427" max="7427" width="29.44140625" style="1" customWidth="1"/>
    <col min="7428" max="7428" width="20.33203125" style="1" bestFit="1" customWidth="1"/>
    <col min="7429" max="7429" width="11.44140625" style="1" customWidth="1"/>
    <col min="7430" max="7430" width="11" style="1" customWidth="1"/>
    <col min="7431" max="7680" width="9.109375" style="1"/>
    <col min="7681" max="7681" width="33.88671875" style="1" customWidth="1"/>
    <col min="7682" max="7682" width="19.109375" style="1" customWidth="1"/>
    <col min="7683" max="7683" width="29.44140625" style="1" customWidth="1"/>
    <col min="7684" max="7684" width="20.33203125" style="1" bestFit="1" customWidth="1"/>
    <col min="7685" max="7685" width="11.44140625" style="1" customWidth="1"/>
    <col min="7686" max="7686" width="11" style="1" customWidth="1"/>
    <col min="7687" max="7936" width="9.109375" style="1"/>
    <col min="7937" max="7937" width="33.88671875" style="1" customWidth="1"/>
    <col min="7938" max="7938" width="19.109375" style="1" customWidth="1"/>
    <col min="7939" max="7939" width="29.44140625" style="1" customWidth="1"/>
    <col min="7940" max="7940" width="20.33203125" style="1" bestFit="1" customWidth="1"/>
    <col min="7941" max="7941" width="11.44140625" style="1" customWidth="1"/>
    <col min="7942" max="7942" width="11" style="1" customWidth="1"/>
    <col min="7943" max="8192" width="9.109375" style="1"/>
    <col min="8193" max="8193" width="33.88671875" style="1" customWidth="1"/>
    <col min="8194" max="8194" width="19.109375" style="1" customWidth="1"/>
    <col min="8195" max="8195" width="29.44140625" style="1" customWidth="1"/>
    <col min="8196" max="8196" width="20.33203125" style="1" bestFit="1" customWidth="1"/>
    <col min="8197" max="8197" width="11.44140625" style="1" customWidth="1"/>
    <col min="8198" max="8198" width="11" style="1" customWidth="1"/>
    <col min="8199" max="8448" width="9.109375" style="1"/>
    <col min="8449" max="8449" width="33.88671875" style="1" customWidth="1"/>
    <col min="8450" max="8450" width="19.109375" style="1" customWidth="1"/>
    <col min="8451" max="8451" width="29.44140625" style="1" customWidth="1"/>
    <col min="8452" max="8452" width="20.33203125" style="1" bestFit="1" customWidth="1"/>
    <col min="8453" max="8453" width="11.44140625" style="1" customWidth="1"/>
    <col min="8454" max="8454" width="11" style="1" customWidth="1"/>
    <col min="8455" max="8704" width="9.109375" style="1"/>
    <col min="8705" max="8705" width="33.88671875" style="1" customWidth="1"/>
    <col min="8706" max="8706" width="19.109375" style="1" customWidth="1"/>
    <col min="8707" max="8707" width="29.44140625" style="1" customWidth="1"/>
    <col min="8708" max="8708" width="20.33203125" style="1" bestFit="1" customWidth="1"/>
    <col min="8709" max="8709" width="11.44140625" style="1" customWidth="1"/>
    <col min="8710" max="8710" width="11" style="1" customWidth="1"/>
    <col min="8711" max="8960" width="9.109375" style="1"/>
    <col min="8961" max="8961" width="33.88671875" style="1" customWidth="1"/>
    <col min="8962" max="8962" width="19.109375" style="1" customWidth="1"/>
    <col min="8963" max="8963" width="29.44140625" style="1" customWidth="1"/>
    <col min="8964" max="8964" width="20.33203125" style="1" bestFit="1" customWidth="1"/>
    <col min="8965" max="8965" width="11.44140625" style="1" customWidth="1"/>
    <col min="8966" max="8966" width="11" style="1" customWidth="1"/>
    <col min="8967" max="9216" width="9.109375" style="1"/>
    <col min="9217" max="9217" width="33.88671875" style="1" customWidth="1"/>
    <col min="9218" max="9218" width="19.109375" style="1" customWidth="1"/>
    <col min="9219" max="9219" width="29.44140625" style="1" customWidth="1"/>
    <col min="9220" max="9220" width="20.33203125" style="1" bestFit="1" customWidth="1"/>
    <col min="9221" max="9221" width="11.44140625" style="1" customWidth="1"/>
    <col min="9222" max="9222" width="11" style="1" customWidth="1"/>
    <col min="9223" max="9472" width="9.109375" style="1"/>
    <col min="9473" max="9473" width="33.88671875" style="1" customWidth="1"/>
    <col min="9474" max="9474" width="19.109375" style="1" customWidth="1"/>
    <col min="9475" max="9475" width="29.44140625" style="1" customWidth="1"/>
    <col min="9476" max="9476" width="20.33203125" style="1" bestFit="1" customWidth="1"/>
    <col min="9477" max="9477" width="11.44140625" style="1" customWidth="1"/>
    <col min="9478" max="9478" width="11" style="1" customWidth="1"/>
    <col min="9479" max="9728" width="9.109375" style="1"/>
    <col min="9729" max="9729" width="33.88671875" style="1" customWidth="1"/>
    <col min="9730" max="9730" width="19.109375" style="1" customWidth="1"/>
    <col min="9731" max="9731" width="29.44140625" style="1" customWidth="1"/>
    <col min="9732" max="9732" width="20.33203125" style="1" bestFit="1" customWidth="1"/>
    <col min="9733" max="9733" width="11.44140625" style="1" customWidth="1"/>
    <col min="9734" max="9734" width="11" style="1" customWidth="1"/>
    <col min="9735" max="9984" width="9.109375" style="1"/>
    <col min="9985" max="9985" width="33.88671875" style="1" customWidth="1"/>
    <col min="9986" max="9986" width="19.109375" style="1" customWidth="1"/>
    <col min="9987" max="9987" width="29.44140625" style="1" customWidth="1"/>
    <col min="9988" max="9988" width="20.33203125" style="1" bestFit="1" customWidth="1"/>
    <col min="9989" max="9989" width="11.44140625" style="1" customWidth="1"/>
    <col min="9990" max="9990" width="11" style="1" customWidth="1"/>
    <col min="9991" max="10240" width="9.109375" style="1"/>
    <col min="10241" max="10241" width="33.88671875" style="1" customWidth="1"/>
    <col min="10242" max="10242" width="19.109375" style="1" customWidth="1"/>
    <col min="10243" max="10243" width="29.44140625" style="1" customWidth="1"/>
    <col min="10244" max="10244" width="20.33203125" style="1" bestFit="1" customWidth="1"/>
    <col min="10245" max="10245" width="11.44140625" style="1" customWidth="1"/>
    <col min="10246" max="10246" width="11" style="1" customWidth="1"/>
    <col min="10247" max="10496" width="9.109375" style="1"/>
    <col min="10497" max="10497" width="33.88671875" style="1" customWidth="1"/>
    <col min="10498" max="10498" width="19.109375" style="1" customWidth="1"/>
    <col min="10499" max="10499" width="29.44140625" style="1" customWidth="1"/>
    <col min="10500" max="10500" width="20.33203125" style="1" bestFit="1" customWidth="1"/>
    <col min="10501" max="10501" width="11.44140625" style="1" customWidth="1"/>
    <col min="10502" max="10502" width="11" style="1" customWidth="1"/>
    <col min="10503" max="10752" width="9.109375" style="1"/>
    <col min="10753" max="10753" width="33.88671875" style="1" customWidth="1"/>
    <col min="10754" max="10754" width="19.109375" style="1" customWidth="1"/>
    <col min="10755" max="10755" width="29.44140625" style="1" customWidth="1"/>
    <col min="10756" max="10756" width="20.33203125" style="1" bestFit="1" customWidth="1"/>
    <col min="10757" max="10757" width="11.44140625" style="1" customWidth="1"/>
    <col min="10758" max="10758" width="11" style="1" customWidth="1"/>
    <col min="10759" max="11008" width="9.109375" style="1"/>
    <col min="11009" max="11009" width="33.88671875" style="1" customWidth="1"/>
    <col min="11010" max="11010" width="19.109375" style="1" customWidth="1"/>
    <col min="11011" max="11011" width="29.44140625" style="1" customWidth="1"/>
    <col min="11012" max="11012" width="20.33203125" style="1" bestFit="1" customWidth="1"/>
    <col min="11013" max="11013" width="11.44140625" style="1" customWidth="1"/>
    <col min="11014" max="11014" width="11" style="1" customWidth="1"/>
    <col min="11015" max="11264" width="9.109375" style="1"/>
    <col min="11265" max="11265" width="33.88671875" style="1" customWidth="1"/>
    <col min="11266" max="11266" width="19.109375" style="1" customWidth="1"/>
    <col min="11267" max="11267" width="29.44140625" style="1" customWidth="1"/>
    <col min="11268" max="11268" width="20.33203125" style="1" bestFit="1" customWidth="1"/>
    <col min="11269" max="11269" width="11.44140625" style="1" customWidth="1"/>
    <col min="11270" max="11270" width="11" style="1" customWidth="1"/>
    <col min="11271" max="11520" width="9.109375" style="1"/>
    <col min="11521" max="11521" width="33.88671875" style="1" customWidth="1"/>
    <col min="11522" max="11522" width="19.109375" style="1" customWidth="1"/>
    <col min="11523" max="11523" width="29.44140625" style="1" customWidth="1"/>
    <col min="11524" max="11524" width="20.33203125" style="1" bestFit="1" customWidth="1"/>
    <col min="11525" max="11525" width="11.44140625" style="1" customWidth="1"/>
    <col min="11526" max="11526" width="11" style="1" customWidth="1"/>
    <col min="11527" max="11776" width="9.109375" style="1"/>
    <col min="11777" max="11777" width="33.88671875" style="1" customWidth="1"/>
    <col min="11778" max="11778" width="19.109375" style="1" customWidth="1"/>
    <col min="11779" max="11779" width="29.44140625" style="1" customWidth="1"/>
    <col min="11780" max="11780" width="20.33203125" style="1" bestFit="1" customWidth="1"/>
    <col min="11781" max="11781" width="11.44140625" style="1" customWidth="1"/>
    <col min="11782" max="11782" width="11" style="1" customWidth="1"/>
    <col min="11783" max="12032" width="9.109375" style="1"/>
    <col min="12033" max="12033" width="33.88671875" style="1" customWidth="1"/>
    <col min="12034" max="12034" width="19.109375" style="1" customWidth="1"/>
    <col min="12035" max="12035" width="29.44140625" style="1" customWidth="1"/>
    <col min="12036" max="12036" width="20.33203125" style="1" bestFit="1" customWidth="1"/>
    <col min="12037" max="12037" width="11.44140625" style="1" customWidth="1"/>
    <col min="12038" max="12038" width="11" style="1" customWidth="1"/>
    <col min="12039" max="12288" width="9.109375" style="1"/>
    <col min="12289" max="12289" width="33.88671875" style="1" customWidth="1"/>
    <col min="12290" max="12290" width="19.109375" style="1" customWidth="1"/>
    <col min="12291" max="12291" width="29.44140625" style="1" customWidth="1"/>
    <col min="12292" max="12292" width="20.33203125" style="1" bestFit="1" customWidth="1"/>
    <col min="12293" max="12293" width="11.44140625" style="1" customWidth="1"/>
    <col min="12294" max="12294" width="11" style="1" customWidth="1"/>
    <col min="12295" max="12544" width="9.109375" style="1"/>
    <col min="12545" max="12545" width="33.88671875" style="1" customWidth="1"/>
    <col min="12546" max="12546" width="19.109375" style="1" customWidth="1"/>
    <col min="12547" max="12547" width="29.44140625" style="1" customWidth="1"/>
    <col min="12548" max="12548" width="20.33203125" style="1" bestFit="1" customWidth="1"/>
    <col min="12549" max="12549" width="11.44140625" style="1" customWidth="1"/>
    <col min="12550" max="12550" width="11" style="1" customWidth="1"/>
    <col min="12551" max="12800" width="9.109375" style="1"/>
    <col min="12801" max="12801" width="33.88671875" style="1" customWidth="1"/>
    <col min="12802" max="12802" width="19.109375" style="1" customWidth="1"/>
    <col min="12803" max="12803" width="29.44140625" style="1" customWidth="1"/>
    <col min="12804" max="12804" width="20.33203125" style="1" bestFit="1" customWidth="1"/>
    <col min="12805" max="12805" width="11.44140625" style="1" customWidth="1"/>
    <col min="12806" max="12806" width="11" style="1" customWidth="1"/>
    <col min="12807" max="13056" width="9.109375" style="1"/>
    <col min="13057" max="13057" width="33.88671875" style="1" customWidth="1"/>
    <col min="13058" max="13058" width="19.109375" style="1" customWidth="1"/>
    <col min="13059" max="13059" width="29.44140625" style="1" customWidth="1"/>
    <col min="13060" max="13060" width="20.33203125" style="1" bestFit="1" customWidth="1"/>
    <col min="13061" max="13061" width="11.44140625" style="1" customWidth="1"/>
    <col min="13062" max="13062" width="11" style="1" customWidth="1"/>
    <col min="13063" max="13312" width="9.109375" style="1"/>
    <col min="13313" max="13313" width="33.88671875" style="1" customWidth="1"/>
    <col min="13314" max="13314" width="19.109375" style="1" customWidth="1"/>
    <col min="13315" max="13315" width="29.44140625" style="1" customWidth="1"/>
    <col min="13316" max="13316" width="20.33203125" style="1" bestFit="1" customWidth="1"/>
    <col min="13317" max="13317" width="11.44140625" style="1" customWidth="1"/>
    <col min="13318" max="13318" width="11" style="1" customWidth="1"/>
    <col min="13319" max="13568" width="9.109375" style="1"/>
    <col min="13569" max="13569" width="33.88671875" style="1" customWidth="1"/>
    <col min="13570" max="13570" width="19.109375" style="1" customWidth="1"/>
    <col min="13571" max="13571" width="29.44140625" style="1" customWidth="1"/>
    <col min="13572" max="13572" width="20.33203125" style="1" bestFit="1" customWidth="1"/>
    <col min="13573" max="13573" width="11.44140625" style="1" customWidth="1"/>
    <col min="13574" max="13574" width="11" style="1" customWidth="1"/>
    <col min="13575" max="13824" width="9.109375" style="1"/>
    <col min="13825" max="13825" width="33.88671875" style="1" customWidth="1"/>
    <col min="13826" max="13826" width="19.109375" style="1" customWidth="1"/>
    <col min="13827" max="13827" width="29.44140625" style="1" customWidth="1"/>
    <col min="13828" max="13828" width="20.33203125" style="1" bestFit="1" customWidth="1"/>
    <col min="13829" max="13829" width="11.44140625" style="1" customWidth="1"/>
    <col min="13830" max="13830" width="11" style="1" customWidth="1"/>
    <col min="13831" max="14080" width="9.109375" style="1"/>
    <col min="14081" max="14081" width="33.88671875" style="1" customWidth="1"/>
    <col min="14082" max="14082" width="19.109375" style="1" customWidth="1"/>
    <col min="14083" max="14083" width="29.44140625" style="1" customWidth="1"/>
    <col min="14084" max="14084" width="20.33203125" style="1" bestFit="1" customWidth="1"/>
    <col min="14085" max="14085" width="11.44140625" style="1" customWidth="1"/>
    <col min="14086" max="14086" width="11" style="1" customWidth="1"/>
    <col min="14087" max="14336" width="9.109375" style="1"/>
    <col min="14337" max="14337" width="33.88671875" style="1" customWidth="1"/>
    <col min="14338" max="14338" width="19.109375" style="1" customWidth="1"/>
    <col min="14339" max="14339" width="29.44140625" style="1" customWidth="1"/>
    <col min="14340" max="14340" width="20.33203125" style="1" bestFit="1" customWidth="1"/>
    <col min="14341" max="14341" width="11.44140625" style="1" customWidth="1"/>
    <col min="14342" max="14342" width="11" style="1" customWidth="1"/>
    <col min="14343" max="14592" width="9.109375" style="1"/>
    <col min="14593" max="14593" width="33.88671875" style="1" customWidth="1"/>
    <col min="14594" max="14594" width="19.109375" style="1" customWidth="1"/>
    <col min="14595" max="14595" width="29.44140625" style="1" customWidth="1"/>
    <col min="14596" max="14596" width="20.33203125" style="1" bestFit="1" customWidth="1"/>
    <col min="14597" max="14597" width="11.44140625" style="1" customWidth="1"/>
    <col min="14598" max="14598" width="11" style="1" customWidth="1"/>
    <col min="14599" max="14848" width="9.109375" style="1"/>
    <col min="14849" max="14849" width="33.88671875" style="1" customWidth="1"/>
    <col min="14850" max="14850" width="19.109375" style="1" customWidth="1"/>
    <col min="14851" max="14851" width="29.44140625" style="1" customWidth="1"/>
    <col min="14852" max="14852" width="20.33203125" style="1" bestFit="1" customWidth="1"/>
    <col min="14853" max="14853" width="11.44140625" style="1" customWidth="1"/>
    <col min="14854" max="14854" width="11" style="1" customWidth="1"/>
    <col min="14855" max="15104" width="9.109375" style="1"/>
    <col min="15105" max="15105" width="33.88671875" style="1" customWidth="1"/>
    <col min="15106" max="15106" width="19.109375" style="1" customWidth="1"/>
    <col min="15107" max="15107" width="29.44140625" style="1" customWidth="1"/>
    <col min="15108" max="15108" width="20.33203125" style="1" bestFit="1" customWidth="1"/>
    <col min="15109" max="15109" width="11.44140625" style="1" customWidth="1"/>
    <col min="15110" max="15110" width="11" style="1" customWidth="1"/>
    <col min="15111" max="15360" width="9.109375" style="1"/>
    <col min="15361" max="15361" width="33.88671875" style="1" customWidth="1"/>
    <col min="15362" max="15362" width="19.109375" style="1" customWidth="1"/>
    <col min="15363" max="15363" width="29.44140625" style="1" customWidth="1"/>
    <col min="15364" max="15364" width="20.33203125" style="1" bestFit="1" customWidth="1"/>
    <col min="15365" max="15365" width="11.44140625" style="1" customWidth="1"/>
    <col min="15366" max="15366" width="11" style="1" customWidth="1"/>
    <col min="15367" max="15616" width="9.109375" style="1"/>
    <col min="15617" max="15617" width="33.88671875" style="1" customWidth="1"/>
    <col min="15618" max="15618" width="19.109375" style="1" customWidth="1"/>
    <col min="15619" max="15619" width="29.44140625" style="1" customWidth="1"/>
    <col min="15620" max="15620" width="20.33203125" style="1" bestFit="1" customWidth="1"/>
    <col min="15621" max="15621" width="11.44140625" style="1" customWidth="1"/>
    <col min="15622" max="15622" width="11" style="1" customWidth="1"/>
    <col min="15623" max="15872" width="9.109375" style="1"/>
    <col min="15873" max="15873" width="33.88671875" style="1" customWidth="1"/>
    <col min="15874" max="15874" width="19.109375" style="1" customWidth="1"/>
    <col min="15875" max="15875" width="29.44140625" style="1" customWidth="1"/>
    <col min="15876" max="15876" width="20.33203125" style="1" bestFit="1" customWidth="1"/>
    <col min="15877" max="15877" width="11.44140625" style="1" customWidth="1"/>
    <col min="15878" max="15878" width="11" style="1" customWidth="1"/>
    <col min="15879" max="16128" width="9.109375" style="1"/>
    <col min="16129" max="16129" width="33.88671875" style="1" customWidth="1"/>
    <col min="16130" max="16130" width="19.109375" style="1" customWidth="1"/>
    <col min="16131" max="16131" width="29.44140625" style="1" customWidth="1"/>
    <col min="16132" max="16132" width="20.33203125" style="1" bestFit="1" customWidth="1"/>
    <col min="16133" max="16133" width="11.44140625" style="1" customWidth="1"/>
    <col min="16134" max="16134" width="11" style="1" customWidth="1"/>
    <col min="16135" max="16384" width="9.109375" style="1"/>
  </cols>
  <sheetData>
    <row r="1" spans="1:15" s="18" customFormat="1" ht="14.4" customHeight="1" x14ac:dyDescent="0.3">
      <c r="A1" s="367" t="s">
        <v>655</v>
      </c>
      <c r="B1" s="368"/>
      <c r="C1" s="369"/>
      <c r="D1" s="118"/>
      <c r="E1" s="118"/>
      <c r="F1" s="118"/>
      <c r="G1" s="118"/>
      <c r="H1" s="118"/>
      <c r="I1" s="118"/>
      <c r="J1" s="118"/>
      <c r="K1" s="118"/>
      <c r="L1" s="118"/>
      <c r="M1" s="118"/>
      <c r="N1" s="118"/>
      <c r="O1" s="118"/>
    </row>
    <row r="2" spans="1:15" s="18" customFormat="1" ht="14.4" x14ac:dyDescent="0.3">
      <c r="A2" s="312" t="str">
        <f>IF('1. Stakeholders'!B4="","",'1. Stakeholders'!B4)&amp;": Pro Forma Inputs"</f>
        <v>: Pro Forma Inputs</v>
      </c>
      <c r="B2" s="321"/>
      <c r="C2" s="321"/>
      <c r="D2" s="118"/>
      <c r="E2" s="118"/>
      <c r="F2" s="118"/>
      <c r="G2" s="118"/>
      <c r="H2" s="118"/>
      <c r="I2" s="118"/>
      <c r="J2" s="118"/>
      <c r="K2" s="118"/>
      <c r="L2" s="118"/>
      <c r="M2" s="118"/>
      <c r="N2" s="118"/>
      <c r="O2" s="118"/>
    </row>
    <row r="3" spans="1:15" x14ac:dyDescent="0.3">
      <c r="A3" s="7" t="s">
        <v>348</v>
      </c>
      <c r="B3" s="120"/>
      <c r="C3" s="121"/>
      <c r="D3" s="18"/>
      <c r="E3" s="18"/>
      <c r="F3" s="18"/>
    </row>
    <row r="4" spans="1:15" ht="41.4" x14ac:dyDescent="0.3">
      <c r="A4" s="122" t="s">
        <v>349</v>
      </c>
      <c r="B4" s="123">
        <f>'4. Property Characteristics'!$I$79</f>
        <v>0</v>
      </c>
      <c r="C4" s="18"/>
      <c r="D4" s="18"/>
    </row>
    <row r="5" spans="1:15" x14ac:dyDescent="0.3">
      <c r="A5" s="1" t="s">
        <v>350</v>
      </c>
      <c r="B5" s="267">
        <f>'6. Environmental'!B38</f>
        <v>0</v>
      </c>
      <c r="C5" s="18"/>
      <c r="D5" s="18"/>
    </row>
    <row r="6" spans="1:15" x14ac:dyDescent="0.3">
      <c r="A6" s="1" t="s">
        <v>351</v>
      </c>
      <c r="B6" s="267">
        <f>'6. Environmental'!B39</f>
        <v>0</v>
      </c>
      <c r="C6" s="18"/>
      <c r="D6" s="18"/>
    </row>
    <row r="7" spans="1:15" x14ac:dyDescent="0.3">
      <c r="A7" s="48" t="s">
        <v>352</v>
      </c>
      <c r="B7" s="268">
        <f>'6. Environmental'!B42+'6. Environmental'!B40</f>
        <v>0</v>
      </c>
    </row>
    <row r="8" spans="1:15" x14ac:dyDescent="0.3">
      <c r="A8" s="10" t="s">
        <v>353</v>
      </c>
      <c r="B8" s="54">
        <f>SUM(B4:B7)</f>
        <v>0</v>
      </c>
      <c r="C8" s="18"/>
      <c r="D8" s="18"/>
      <c r="E8" s="18"/>
      <c r="F8" s="18"/>
    </row>
    <row r="9" spans="1:15" x14ac:dyDescent="0.3">
      <c r="A9" s="10"/>
      <c r="B9" s="54"/>
      <c r="C9" s="18"/>
      <c r="D9" s="18"/>
      <c r="E9" s="18"/>
      <c r="F9" s="18"/>
    </row>
    <row r="10" spans="1:15" x14ac:dyDescent="0.3">
      <c r="B10" s="54"/>
    </row>
    <row r="11" spans="1:15" x14ac:dyDescent="0.3">
      <c r="A11" s="1" t="s">
        <v>354</v>
      </c>
      <c r="B11" s="267">
        <f>'6. Environmental'!B41</f>
        <v>0</v>
      </c>
      <c r="C11" s="1" t="s">
        <v>355</v>
      </c>
    </row>
    <row r="12" spans="1:15" x14ac:dyDescent="0.3">
      <c r="A12" s="1" t="s">
        <v>356</v>
      </c>
      <c r="B12" s="47">
        <v>0</v>
      </c>
      <c r="C12" s="1" t="s">
        <v>357</v>
      </c>
    </row>
    <row r="13" spans="1:15" x14ac:dyDescent="0.3">
      <c r="C13" s="54"/>
    </row>
    <row r="14" spans="1:15" x14ac:dyDescent="0.3">
      <c r="A14" s="7" t="s">
        <v>358</v>
      </c>
      <c r="B14" s="125"/>
      <c r="C14" s="121"/>
      <c r="D14" s="18"/>
      <c r="E14" s="18"/>
      <c r="F14" s="18"/>
    </row>
    <row r="15" spans="1:15" x14ac:dyDescent="0.3">
      <c r="B15" s="126" t="s">
        <v>359</v>
      </c>
      <c r="C15" s="54"/>
    </row>
    <row r="16" spans="1:15" x14ac:dyDescent="0.3">
      <c r="A16" s="18" t="s">
        <v>360</v>
      </c>
      <c r="B16" s="127" t="str">
        <f>IF('4. Property Characteristics'!B64="No","No existing buildings/structures onsite","")</f>
        <v/>
      </c>
    </row>
    <row r="17" spans="1:4" x14ac:dyDescent="0.3">
      <c r="A17" s="1" t="s">
        <v>361</v>
      </c>
      <c r="B17" s="47"/>
      <c r="C17" s="1" t="s">
        <v>272</v>
      </c>
    </row>
    <row r="18" spans="1:4" x14ac:dyDescent="0.3">
      <c r="A18" s="1" t="s">
        <v>362</v>
      </c>
      <c r="B18" s="47"/>
      <c r="C18" s="1" t="s">
        <v>272</v>
      </c>
    </row>
    <row r="20" spans="1:4" x14ac:dyDescent="0.3">
      <c r="A20" s="18" t="s">
        <v>363</v>
      </c>
      <c r="B20" s="127" t="str">
        <f>IF('4. Property Characteristics'!B64="No","No existing buildings/structures onsite","")</f>
        <v/>
      </c>
      <c r="C20" s="128"/>
      <c r="D20" s="128"/>
    </row>
    <row r="21" spans="1:4" x14ac:dyDescent="0.3">
      <c r="A21" s="1" t="s">
        <v>15</v>
      </c>
      <c r="B21" s="47"/>
      <c r="C21" s="1" t="s">
        <v>272</v>
      </c>
      <c r="D21" s="386" t="str">
        <f>IF('9. Market Assessment'!$E$9="Fatal Flaw: Unviable Use","Fatal Flaw: Unviable Use","")</f>
        <v/>
      </c>
    </row>
    <row r="22" spans="1:4" x14ac:dyDescent="0.3">
      <c r="A22" s="1" t="s">
        <v>32</v>
      </c>
      <c r="B22" s="47"/>
      <c r="C22" s="1" t="s">
        <v>272</v>
      </c>
      <c r="D22" s="386" t="str">
        <f>IF('9. Market Assessment'!$E$31="Fatal Flaw: Unviable Use","Fatal Flaw: Unviable Use","")</f>
        <v/>
      </c>
    </row>
    <row r="23" spans="1:4" x14ac:dyDescent="0.3">
      <c r="A23" s="1" t="s">
        <v>19</v>
      </c>
      <c r="B23" s="47"/>
      <c r="C23" s="1" t="s">
        <v>272</v>
      </c>
      <c r="D23" s="386" t="str">
        <f>IF('9. Market Assessment'!$E$43="Fatal Flaw: Unviable Use","Fatal Flaw: Unviable Use","")</f>
        <v/>
      </c>
    </row>
    <row r="24" spans="1:4" x14ac:dyDescent="0.3">
      <c r="A24" s="1" t="s">
        <v>17</v>
      </c>
      <c r="B24" s="47"/>
      <c r="C24" s="1" t="s">
        <v>272</v>
      </c>
      <c r="D24" s="386" t="str">
        <f>IF('9. Market Assessment'!$E$63="Fatal Flaw: Unviable Use","Fatal Flaw: Unviable Use","")</f>
        <v/>
      </c>
    </row>
    <row r="25" spans="1:4" x14ac:dyDescent="0.3">
      <c r="A25" s="1" t="s">
        <v>159</v>
      </c>
      <c r="B25" s="47"/>
      <c r="C25" s="1" t="s">
        <v>272</v>
      </c>
      <c r="D25" s="386" t="str">
        <f>IF('9. Market Assessment'!$E$75="Fatal Flaw: Unviable Use","Fatal Flaw: Unviable Use","")</f>
        <v/>
      </c>
    </row>
    <row r="26" spans="1:4" x14ac:dyDescent="0.3">
      <c r="A26" s="1" t="s">
        <v>37</v>
      </c>
      <c r="B26" s="47"/>
      <c r="C26" s="1" t="s">
        <v>272</v>
      </c>
      <c r="D26" s="386" t="str">
        <f>IF('9. Market Assessment'!$E$87="Fatal Flaw: Unviable Use","Fatal Flaw: Unviable Use","")</f>
        <v/>
      </c>
    </row>
    <row r="27" spans="1:4" x14ac:dyDescent="0.3">
      <c r="B27" s="54"/>
      <c r="C27" s="128"/>
      <c r="D27" s="128"/>
    </row>
    <row r="28" spans="1:4" x14ac:dyDescent="0.3">
      <c r="A28" s="18" t="s">
        <v>364</v>
      </c>
      <c r="B28" s="126"/>
      <c r="C28" s="128"/>
      <c r="D28" s="128"/>
    </row>
    <row r="29" spans="1:4" x14ac:dyDescent="0.3">
      <c r="A29" s="1" t="s">
        <v>15</v>
      </c>
      <c r="B29" s="47"/>
      <c r="C29" s="1" t="s">
        <v>272</v>
      </c>
      <c r="D29" s="386" t="str">
        <f>IF('9. Market Assessment'!$E$9="Fatal Flaw: Unviable Use","Fatal Flaw: Unviable Use","")</f>
        <v/>
      </c>
    </row>
    <row r="30" spans="1:4" x14ac:dyDescent="0.3">
      <c r="A30" s="1" t="s">
        <v>32</v>
      </c>
      <c r="B30" s="47"/>
      <c r="C30" s="1" t="s">
        <v>272</v>
      </c>
      <c r="D30" s="386" t="str">
        <f>IF('9. Market Assessment'!$E$31="Fatal Flaw: Unviable Use","Fatal Flaw: Unviable Use","")</f>
        <v/>
      </c>
    </row>
    <row r="31" spans="1:4" x14ac:dyDescent="0.3">
      <c r="A31" s="1" t="s">
        <v>19</v>
      </c>
      <c r="B31" s="47"/>
      <c r="C31" s="1" t="s">
        <v>272</v>
      </c>
      <c r="D31" s="386" t="str">
        <f>IF('9. Market Assessment'!$E$43="Fatal Flaw: Unviable Use","Fatal Flaw: Unviable Use","")</f>
        <v/>
      </c>
    </row>
    <row r="32" spans="1:4" x14ac:dyDescent="0.3">
      <c r="A32" s="1" t="s">
        <v>17</v>
      </c>
      <c r="B32" s="47"/>
      <c r="C32" s="1" t="s">
        <v>272</v>
      </c>
      <c r="D32" s="386" t="str">
        <f>IF('9. Market Assessment'!$E$63="Fatal Flaw: Unviable Use","Fatal Flaw: Unviable Use","")</f>
        <v/>
      </c>
    </row>
    <row r="33" spans="1:5" x14ac:dyDescent="0.3">
      <c r="A33" s="1" t="s">
        <v>159</v>
      </c>
      <c r="B33" s="47"/>
      <c r="C33" s="1" t="s">
        <v>272</v>
      </c>
      <c r="D33" s="386" t="str">
        <f>IF('9. Market Assessment'!$E$75="Fatal Flaw: Unviable Use","Fatal Flaw: Unviable Use","")</f>
        <v/>
      </c>
    </row>
    <row r="34" spans="1:5" x14ac:dyDescent="0.3">
      <c r="A34" s="1" t="s">
        <v>37</v>
      </c>
      <c r="B34" s="47"/>
      <c r="C34" s="1" t="s">
        <v>272</v>
      </c>
      <c r="D34" s="386" t="str">
        <f>IF('9. Market Assessment'!$E$87="Fatal Flaw: Unviable Use","Fatal Flaw: Unviable Use","")</f>
        <v/>
      </c>
    </row>
    <row r="35" spans="1:5" x14ac:dyDescent="0.3">
      <c r="D35" s="128"/>
    </row>
    <row r="36" spans="1:5" x14ac:dyDescent="0.3">
      <c r="A36" s="18" t="s">
        <v>365</v>
      </c>
      <c r="B36" s="129" t="s">
        <v>366</v>
      </c>
    </row>
    <row r="37" spans="1:5" ht="27" customHeight="1" x14ac:dyDescent="0.3">
      <c r="A37" s="27" t="s">
        <v>367</v>
      </c>
      <c r="B37" s="47"/>
      <c r="C37" s="1" t="s">
        <v>368</v>
      </c>
    </row>
    <row r="39" spans="1:5" x14ac:dyDescent="0.3">
      <c r="A39" s="7" t="s">
        <v>369</v>
      </c>
      <c r="B39" s="125"/>
      <c r="C39" s="121"/>
      <c r="D39" s="18"/>
      <c r="E39" s="18"/>
    </row>
    <row r="40" spans="1:5" x14ac:dyDescent="0.3">
      <c r="A40" s="130">
        <v>0.2</v>
      </c>
      <c r="B40" s="1" t="s">
        <v>370</v>
      </c>
    </row>
    <row r="41" spans="1:5" x14ac:dyDescent="0.3">
      <c r="A41" s="131" t="s">
        <v>530</v>
      </c>
    </row>
    <row r="42" spans="1:5" x14ac:dyDescent="0.3">
      <c r="A42" s="131"/>
    </row>
    <row r="43" spans="1:5" x14ac:dyDescent="0.3">
      <c r="A43" s="7" t="s">
        <v>371</v>
      </c>
      <c r="B43" s="125"/>
      <c r="C43" s="121"/>
      <c r="D43" s="18"/>
      <c r="E43" s="18"/>
    </row>
    <row r="44" spans="1:5" x14ac:dyDescent="0.3">
      <c r="A44" s="1" t="s">
        <v>372</v>
      </c>
      <c r="B44" s="328"/>
      <c r="C44" s="1" t="s">
        <v>373</v>
      </c>
    </row>
    <row r="45" spans="1:5" x14ac:dyDescent="0.3">
      <c r="A45" s="1" t="s">
        <v>374</v>
      </c>
      <c r="B45" s="132"/>
    </row>
    <row r="46" spans="1:5" x14ac:dyDescent="0.3">
      <c r="A46" s="131" t="s">
        <v>529</v>
      </c>
    </row>
    <row r="47" spans="1:5" x14ac:dyDescent="0.3">
      <c r="A47" s="131"/>
    </row>
    <row r="48" spans="1:5" x14ac:dyDescent="0.3">
      <c r="A48" s="7" t="s">
        <v>229</v>
      </c>
      <c r="B48" s="125"/>
      <c r="C48" s="121"/>
      <c r="D48" s="18"/>
      <c r="E48" s="18"/>
    </row>
    <row r="49" spans="1:4" x14ac:dyDescent="0.3">
      <c r="A49" s="1" t="s">
        <v>15</v>
      </c>
      <c r="B49" s="47"/>
      <c r="C49" s="1" t="s">
        <v>375</v>
      </c>
      <c r="D49" s="386" t="str">
        <f>IF('9. Market Assessment'!$E$9="Fatal Flaw: Unviable Use","Fatal Flaw: Unviable Use","")</f>
        <v/>
      </c>
    </row>
    <row r="50" spans="1:4" x14ac:dyDescent="0.3">
      <c r="A50" s="1" t="s">
        <v>32</v>
      </c>
      <c r="B50" s="47"/>
      <c r="C50" s="1" t="s">
        <v>376</v>
      </c>
      <c r="D50" s="386" t="str">
        <f>IF('9. Market Assessment'!$E$31="Fatal Flaw: Unviable Use","Fatal Flaw: Unviable Use","")</f>
        <v/>
      </c>
    </row>
    <row r="51" spans="1:4" x14ac:dyDescent="0.3">
      <c r="A51" s="1" t="s">
        <v>19</v>
      </c>
      <c r="B51" s="47"/>
      <c r="C51" s="1" t="s">
        <v>376</v>
      </c>
      <c r="D51" s="386" t="str">
        <f>IF('9. Market Assessment'!$E$43="Fatal Flaw: Unviable Use","Fatal Flaw: Unviable Use","")</f>
        <v/>
      </c>
    </row>
    <row r="52" spans="1:4" x14ac:dyDescent="0.3">
      <c r="A52" s="1" t="s">
        <v>17</v>
      </c>
      <c r="B52" s="47"/>
      <c r="C52" s="1" t="s">
        <v>376</v>
      </c>
      <c r="D52" s="386" t="str">
        <f>IF('9. Market Assessment'!$E$63="Fatal Flaw: Unviable Use","Fatal Flaw: Unviable Use","")</f>
        <v/>
      </c>
    </row>
    <row r="53" spans="1:4" x14ac:dyDescent="0.3">
      <c r="A53" s="1" t="s">
        <v>159</v>
      </c>
      <c r="B53" s="47"/>
      <c r="C53" s="1" t="s">
        <v>376</v>
      </c>
      <c r="D53" s="386" t="str">
        <f>IF('9. Market Assessment'!$E$75="Fatal Flaw: Unviable Use","Fatal Flaw: Unviable Use","")</f>
        <v/>
      </c>
    </row>
    <row r="54" spans="1:4" x14ac:dyDescent="0.3">
      <c r="A54" s="1" t="s">
        <v>37</v>
      </c>
      <c r="B54" s="47"/>
      <c r="C54" s="1" t="s">
        <v>377</v>
      </c>
      <c r="D54" s="386" t="str">
        <f>IF('9. Market Assessment'!$E$87="Fatal Flaw: Unviable Use","Fatal Flaw: Unviable Use","")</f>
        <v/>
      </c>
    </row>
    <row r="56" spans="1:4" x14ac:dyDescent="0.3">
      <c r="A56" s="7" t="s">
        <v>378</v>
      </c>
      <c r="B56" s="125"/>
      <c r="C56" s="121"/>
    </row>
    <row r="57" spans="1:4" x14ac:dyDescent="0.3">
      <c r="A57" s="1" t="s">
        <v>15</v>
      </c>
      <c r="B57" s="103"/>
      <c r="D57" s="386" t="str">
        <f>IF('9. Market Assessment'!$E$9="Fatal Flaw: Unviable Use","Fatal Flaw: Unviable Use","")</f>
        <v/>
      </c>
    </row>
    <row r="58" spans="1:4" x14ac:dyDescent="0.3">
      <c r="A58" s="1" t="s">
        <v>32</v>
      </c>
      <c r="B58" s="103"/>
      <c r="D58" s="386" t="str">
        <f>IF('9. Market Assessment'!$E$31="Fatal Flaw: Unviable Use","Fatal Flaw: Unviable Use","")</f>
        <v/>
      </c>
    </row>
    <row r="59" spans="1:4" x14ac:dyDescent="0.3">
      <c r="A59" s="1" t="s">
        <v>19</v>
      </c>
      <c r="B59" s="103"/>
      <c r="D59" s="386" t="str">
        <f>IF('9. Market Assessment'!$E$43="Fatal Flaw: Unviable Use","Fatal Flaw: Unviable Use","")</f>
        <v/>
      </c>
    </row>
    <row r="60" spans="1:4" x14ac:dyDescent="0.3">
      <c r="A60" s="1" t="s">
        <v>17</v>
      </c>
      <c r="B60" s="103"/>
      <c r="D60" s="386" t="str">
        <f>IF('9. Market Assessment'!$E$63="Fatal Flaw: Unviable Use","Fatal Flaw: Unviable Use","")</f>
        <v/>
      </c>
    </row>
    <row r="61" spans="1:4" x14ac:dyDescent="0.3">
      <c r="A61" s="1" t="s">
        <v>159</v>
      </c>
      <c r="B61" s="103"/>
      <c r="D61" s="386" t="str">
        <f>IF('9. Market Assessment'!$E$75="Fatal Flaw: Unviable Use","Fatal Flaw: Unviable Use","")</f>
        <v/>
      </c>
    </row>
    <row r="62" spans="1:4" x14ac:dyDescent="0.3">
      <c r="A62" s="1" t="s">
        <v>37</v>
      </c>
      <c r="B62" s="103"/>
      <c r="D62" s="386" t="str">
        <f>IF('9. Market Assessment'!$E$87="Fatal Flaw: Unviable Use","Fatal Flaw: Unviable Use","")</f>
        <v/>
      </c>
    </row>
    <row r="64" spans="1:4" x14ac:dyDescent="0.3">
      <c r="A64" s="7" t="s">
        <v>379</v>
      </c>
      <c r="B64" s="125"/>
      <c r="C64" s="121"/>
    </row>
    <row r="65" spans="1:2" x14ac:dyDescent="0.3">
      <c r="A65" s="1" t="s">
        <v>380</v>
      </c>
      <c r="B65" s="132"/>
    </row>
    <row r="66" spans="1:2" x14ac:dyDescent="0.3">
      <c r="A66" s="131" t="s">
        <v>528</v>
      </c>
    </row>
  </sheetData>
  <sheetProtection sheet="1" objects="1" scenarios="1" selectLockedCells="1"/>
  <mergeCells count="1">
    <mergeCell ref="A1:C1"/>
  </mergeCells>
  <conditionalFormatting sqref="B49:B54 B57:B62">
    <cfRule type="expression" priority="24" stopIfTrue="1">
      <formula>D49="Fatal Flaw: Unviable Use"</formula>
    </cfRule>
    <cfRule type="containsBlanks" dxfId="32" priority="38" stopIfTrue="1">
      <formula>LEN(TRIM(B49))=0</formula>
    </cfRule>
  </conditionalFormatting>
  <conditionalFormatting sqref="B17:B18 B21:B26">
    <cfRule type="expression" dxfId="31" priority="26" stopIfTrue="1">
      <formula>$B$16="No existing buildings/structures onsite"</formula>
    </cfRule>
    <cfRule type="containsBlanks" dxfId="30" priority="28" stopIfTrue="1">
      <formula>LEN(TRIM(B17))=0</formula>
    </cfRule>
  </conditionalFormatting>
  <conditionalFormatting sqref="B33">
    <cfRule type="expression" dxfId="29" priority="11" stopIfTrue="1">
      <formula>$B$16="No existing buildings/structures onsite"</formula>
    </cfRule>
    <cfRule type="containsBlanks" dxfId="28" priority="33" stopIfTrue="1">
      <formula>LEN(TRIM(B33))=0</formula>
    </cfRule>
  </conditionalFormatting>
  <conditionalFormatting sqref="B29">
    <cfRule type="expression" dxfId="27" priority="19" stopIfTrue="1">
      <formula>$B$16="No existing buildings/structures onsite"</formula>
    </cfRule>
    <cfRule type="containsBlanks" dxfId="26" priority="29" stopIfTrue="1">
      <formula>LEN(TRIM(B29))=0</formula>
    </cfRule>
  </conditionalFormatting>
  <conditionalFormatting sqref="B30">
    <cfRule type="expression" dxfId="25" priority="17" stopIfTrue="1">
      <formula>$B$16="No existing buildings/structures onsite"</formula>
    </cfRule>
    <cfRule type="containsBlanks" dxfId="24" priority="30" stopIfTrue="1">
      <formula>LEN(TRIM(B30))=0</formula>
    </cfRule>
  </conditionalFormatting>
  <conditionalFormatting sqref="B31">
    <cfRule type="expression" dxfId="23" priority="15" stopIfTrue="1">
      <formula>$B$16="No existing buildings/structures onsite"</formula>
    </cfRule>
    <cfRule type="containsBlanks" dxfId="22" priority="31" stopIfTrue="1">
      <formula>LEN(TRIM(B31))=0</formula>
    </cfRule>
  </conditionalFormatting>
  <conditionalFormatting sqref="B32">
    <cfRule type="expression" dxfId="21" priority="13" stopIfTrue="1">
      <formula>$B$16="No existing buildings/structures onsite"</formula>
    </cfRule>
    <cfRule type="containsBlanks" dxfId="20" priority="32" stopIfTrue="1">
      <formula>LEN(TRIM(B32))=0</formula>
    </cfRule>
  </conditionalFormatting>
  <conditionalFormatting sqref="B34">
    <cfRule type="expression" dxfId="19" priority="9" stopIfTrue="1">
      <formula>$B$16="No existing buildings/structures onsite"</formula>
    </cfRule>
    <cfRule type="containsBlanks" dxfId="18" priority="34" stopIfTrue="1">
      <formula>LEN(TRIM(B34))=0</formula>
    </cfRule>
  </conditionalFormatting>
  <conditionalFormatting sqref="B37">
    <cfRule type="expression" dxfId="17" priority="7" stopIfTrue="1">
      <formula>$B$16="No existing buildings/structures onsite"</formula>
    </cfRule>
    <cfRule type="containsBlanks" dxfId="16" priority="35" stopIfTrue="1">
      <formula>LEN(TRIM(B37))=0</formula>
    </cfRule>
  </conditionalFormatting>
  <conditionalFormatting sqref="B44">
    <cfRule type="expression" dxfId="15" priority="5" stopIfTrue="1">
      <formula>$B$16="No existing buildings/structures onsite"</formula>
    </cfRule>
    <cfRule type="containsBlanks" dxfId="14" priority="36" stopIfTrue="1">
      <formula>LEN(TRIM(B44))=0</formula>
    </cfRule>
  </conditionalFormatting>
  <conditionalFormatting sqref="B45">
    <cfRule type="expression" dxfId="13" priority="3" stopIfTrue="1">
      <formula>$B$16="No existing buildings/structures onsite"</formula>
    </cfRule>
    <cfRule type="containsBlanks" dxfId="12" priority="37" stopIfTrue="1">
      <formula>LEN(TRIM(B45))=0</formula>
    </cfRule>
  </conditionalFormatting>
  <conditionalFormatting sqref="B65">
    <cfRule type="expression" priority="1" stopIfTrue="1">
      <formula>D65="Fatal Flaw: Unviable Use"</formula>
    </cfRule>
    <cfRule type="containsBlanks" dxfId="11" priority="39" stopIfTrue="1">
      <formula>LEN(TRIM(B65))=0</formula>
    </cfRule>
  </conditionalFormatting>
  <dataValidations count="1">
    <dataValidation type="custom" allowBlank="1" showInputMessage="1" showErrorMessage="1" error="Data entry limited to numbers only. Please try again." sqref="B17:B18 B21:B26 B29:B34 B37 B44:B45" xr:uid="{8EFFC64D-1FAA-45D4-A447-21FDC6B78589}">
      <formula1>ISNUMBER(B17)</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BD394-0AA3-4BBF-A6BF-5253C0E9623A}">
  <sheetPr codeName="Sheet13"/>
  <dimension ref="A1:I121"/>
  <sheetViews>
    <sheetView workbookViewId="0">
      <selection activeCell="B46" sqref="B46"/>
    </sheetView>
  </sheetViews>
  <sheetFormatPr defaultRowHeight="13.8" x14ac:dyDescent="0.3"/>
  <cols>
    <col min="1" max="1" width="33.6640625" style="1" customWidth="1"/>
    <col min="2" max="3" width="15.44140625" style="1" customWidth="1"/>
    <col min="4" max="4" width="13.44140625" style="1" customWidth="1"/>
    <col min="5" max="5" width="13.33203125" style="1" customWidth="1"/>
    <col min="6" max="7" width="13.6640625" style="1" customWidth="1"/>
    <col min="8" max="8" width="12.6640625" style="1" bestFit="1" customWidth="1"/>
    <col min="9" max="9" width="13.33203125" style="1" customWidth="1"/>
    <col min="10" max="10" width="14" style="1" customWidth="1"/>
    <col min="11" max="255" width="9.109375" style="1"/>
    <col min="256" max="256" width="33.6640625" style="1" customWidth="1"/>
    <col min="257" max="258" width="15.44140625" style="1" customWidth="1"/>
    <col min="259" max="259" width="13.44140625" style="1" customWidth="1"/>
    <col min="260" max="260" width="13.33203125" style="1" customWidth="1"/>
    <col min="261" max="261" width="11.33203125" style="1" customWidth="1"/>
    <col min="262" max="262" width="20.33203125" style="1" bestFit="1" customWidth="1"/>
    <col min="263" max="263" width="13.6640625" style="1" customWidth="1"/>
    <col min="264" max="264" width="12.6640625" style="1" bestFit="1" customWidth="1"/>
    <col min="265" max="265" width="13.33203125" style="1" customWidth="1"/>
    <col min="266" max="266" width="14" style="1" customWidth="1"/>
    <col min="267" max="511" width="9.109375" style="1"/>
    <col min="512" max="512" width="33.6640625" style="1" customWidth="1"/>
    <col min="513" max="514" width="15.44140625" style="1" customWidth="1"/>
    <col min="515" max="515" width="13.44140625" style="1" customWidth="1"/>
    <col min="516" max="516" width="13.33203125" style="1" customWidth="1"/>
    <col min="517" max="517" width="11.33203125" style="1" customWidth="1"/>
    <col min="518" max="518" width="20.33203125" style="1" bestFit="1" customWidth="1"/>
    <col min="519" max="519" width="13.6640625" style="1" customWidth="1"/>
    <col min="520" max="520" width="12.6640625" style="1" bestFit="1" customWidth="1"/>
    <col min="521" max="521" width="13.33203125" style="1" customWidth="1"/>
    <col min="522" max="522" width="14" style="1" customWidth="1"/>
    <col min="523" max="767" width="9.109375" style="1"/>
    <col min="768" max="768" width="33.6640625" style="1" customWidth="1"/>
    <col min="769" max="770" width="15.44140625" style="1" customWidth="1"/>
    <col min="771" max="771" width="13.44140625" style="1" customWidth="1"/>
    <col min="772" max="772" width="13.33203125" style="1" customWidth="1"/>
    <col min="773" max="773" width="11.33203125" style="1" customWidth="1"/>
    <col min="774" max="774" width="20.33203125" style="1" bestFit="1" customWidth="1"/>
    <col min="775" max="775" width="13.6640625" style="1" customWidth="1"/>
    <col min="776" max="776" width="12.6640625" style="1" bestFit="1" customWidth="1"/>
    <col min="777" max="777" width="13.33203125" style="1" customWidth="1"/>
    <col min="778" max="778" width="14" style="1" customWidth="1"/>
    <col min="779" max="1023" width="9.109375" style="1"/>
    <col min="1024" max="1024" width="33.6640625" style="1" customWidth="1"/>
    <col min="1025" max="1026" width="15.44140625" style="1" customWidth="1"/>
    <col min="1027" max="1027" width="13.44140625" style="1" customWidth="1"/>
    <col min="1028" max="1028" width="13.33203125" style="1" customWidth="1"/>
    <col min="1029" max="1029" width="11.33203125" style="1" customWidth="1"/>
    <col min="1030" max="1030" width="20.33203125" style="1" bestFit="1" customWidth="1"/>
    <col min="1031" max="1031" width="13.6640625" style="1" customWidth="1"/>
    <col min="1032" max="1032" width="12.6640625" style="1" bestFit="1" customWidth="1"/>
    <col min="1033" max="1033" width="13.33203125" style="1" customWidth="1"/>
    <col min="1034" max="1034" width="14" style="1" customWidth="1"/>
    <col min="1035" max="1279" width="9.109375" style="1"/>
    <col min="1280" max="1280" width="33.6640625" style="1" customWidth="1"/>
    <col min="1281" max="1282" width="15.44140625" style="1" customWidth="1"/>
    <col min="1283" max="1283" width="13.44140625" style="1" customWidth="1"/>
    <col min="1284" max="1284" width="13.33203125" style="1" customWidth="1"/>
    <col min="1285" max="1285" width="11.33203125" style="1" customWidth="1"/>
    <col min="1286" max="1286" width="20.33203125" style="1" bestFit="1" customWidth="1"/>
    <col min="1287" max="1287" width="13.6640625" style="1" customWidth="1"/>
    <col min="1288" max="1288" width="12.6640625" style="1" bestFit="1" customWidth="1"/>
    <col min="1289" max="1289" width="13.33203125" style="1" customWidth="1"/>
    <col min="1290" max="1290" width="14" style="1" customWidth="1"/>
    <col min="1291" max="1535" width="9.109375" style="1"/>
    <col min="1536" max="1536" width="33.6640625" style="1" customWidth="1"/>
    <col min="1537" max="1538" width="15.44140625" style="1" customWidth="1"/>
    <col min="1539" max="1539" width="13.44140625" style="1" customWidth="1"/>
    <col min="1540" max="1540" width="13.33203125" style="1" customWidth="1"/>
    <col min="1541" max="1541" width="11.33203125" style="1" customWidth="1"/>
    <col min="1542" max="1542" width="20.33203125" style="1" bestFit="1" customWidth="1"/>
    <col min="1543" max="1543" width="13.6640625" style="1" customWidth="1"/>
    <col min="1544" max="1544" width="12.6640625" style="1" bestFit="1" customWidth="1"/>
    <col min="1545" max="1545" width="13.33203125" style="1" customWidth="1"/>
    <col min="1546" max="1546" width="14" style="1" customWidth="1"/>
    <col min="1547" max="1791" width="9.109375" style="1"/>
    <col min="1792" max="1792" width="33.6640625" style="1" customWidth="1"/>
    <col min="1793" max="1794" width="15.44140625" style="1" customWidth="1"/>
    <col min="1795" max="1795" width="13.44140625" style="1" customWidth="1"/>
    <col min="1796" max="1796" width="13.33203125" style="1" customWidth="1"/>
    <col min="1797" max="1797" width="11.33203125" style="1" customWidth="1"/>
    <col min="1798" max="1798" width="20.33203125" style="1" bestFit="1" customWidth="1"/>
    <col min="1799" max="1799" width="13.6640625" style="1" customWidth="1"/>
    <col min="1800" max="1800" width="12.6640625" style="1" bestFit="1" customWidth="1"/>
    <col min="1801" max="1801" width="13.33203125" style="1" customWidth="1"/>
    <col min="1802" max="1802" width="14" style="1" customWidth="1"/>
    <col min="1803" max="2047" width="9.109375" style="1"/>
    <col min="2048" max="2048" width="33.6640625" style="1" customWidth="1"/>
    <col min="2049" max="2050" width="15.44140625" style="1" customWidth="1"/>
    <col min="2051" max="2051" width="13.44140625" style="1" customWidth="1"/>
    <col min="2052" max="2052" width="13.33203125" style="1" customWidth="1"/>
    <col min="2053" max="2053" width="11.33203125" style="1" customWidth="1"/>
    <col min="2054" max="2054" width="20.33203125" style="1" bestFit="1" customWidth="1"/>
    <col min="2055" max="2055" width="13.6640625" style="1" customWidth="1"/>
    <col min="2056" max="2056" width="12.6640625" style="1" bestFit="1" customWidth="1"/>
    <col min="2057" max="2057" width="13.33203125" style="1" customWidth="1"/>
    <col min="2058" max="2058" width="14" style="1" customWidth="1"/>
    <col min="2059" max="2303" width="9.109375" style="1"/>
    <col min="2304" max="2304" width="33.6640625" style="1" customWidth="1"/>
    <col min="2305" max="2306" width="15.44140625" style="1" customWidth="1"/>
    <col min="2307" max="2307" width="13.44140625" style="1" customWidth="1"/>
    <col min="2308" max="2308" width="13.33203125" style="1" customWidth="1"/>
    <col min="2309" max="2309" width="11.33203125" style="1" customWidth="1"/>
    <col min="2310" max="2310" width="20.33203125" style="1" bestFit="1" customWidth="1"/>
    <col min="2311" max="2311" width="13.6640625" style="1" customWidth="1"/>
    <col min="2312" max="2312" width="12.6640625" style="1" bestFit="1" customWidth="1"/>
    <col min="2313" max="2313" width="13.33203125" style="1" customWidth="1"/>
    <col min="2314" max="2314" width="14" style="1" customWidth="1"/>
    <col min="2315" max="2559" width="9.109375" style="1"/>
    <col min="2560" max="2560" width="33.6640625" style="1" customWidth="1"/>
    <col min="2561" max="2562" width="15.44140625" style="1" customWidth="1"/>
    <col min="2563" max="2563" width="13.44140625" style="1" customWidth="1"/>
    <col min="2564" max="2564" width="13.33203125" style="1" customWidth="1"/>
    <col min="2565" max="2565" width="11.33203125" style="1" customWidth="1"/>
    <col min="2566" max="2566" width="20.33203125" style="1" bestFit="1" customWidth="1"/>
    <col min="2567" max="2567" width="13.6640625" style="1" customWidth="1"/>
    <col min="2568" max="2568" width="12.6640625" style="1" bestFit="1" customWidth="1"/>
    <col min="2569" max="2569" width="13.33203125" style="1" customWidth="1"/>
    <col min="2570" max="2570" width="14" style="1" customWidth="1"/>
    <col min="2571" max="2815" width="9.109375" style="1"/>
    <col min="2816" max="2816" width="33.6640625" style="1" customWidth="1"/>
    <col min="2817" max="2818" width="15.44140625" style="1" customWidth="1"/>
    <col min="2819" max="2819" width="13.44140625" style="1" customWidth="1"/>
    <col min="2820" max="2820" width="13.33203125" style="1" customWidth="1"/>
    <col min="2821" max="2821" width="11.33203125" style="1" customWidth="1"/>
    <col min="2822" max="2822" width="20.33203125" style="1" bestFit="1" customWidth="1"/>
    <col min="2823" max="2823" width="13.6640625" style="1" customWidth="1"/>
    <col min="2824" max="2824" width="12.6640625" style="1" bestFit="1" customWidth="1"/>
    <col min="2825" max="2825" width="13.33203125" style="1" customWidth="1"/>
    <col min="2826" max="2826" width="14" style="1" customWidth="1"/>
    <col min="2827" max="3071" width="9.109375" style="1"/>
    <col min="3072" max="3072" width="33.6640625" style="1" customWidth="1"/>
    <col min="3073" max="3074" width="15.44140625" style="1" customWidth="1"/>
    <col min="3075" max="3075" width="13.44140625" style="1" customWidth="1"/>
    <col min="3076" max="3076" width="13.33203125" style="1" customWidth="1"/>
    <col min="3077" max="3077" width="11.33203125" style="1" customWidth="1"/>
    <col min="3078" max="3078" width="20.33203125" style="1" bestFit="1" customWidth="1"/>
    <col min="3079" max="3079" width="13.6640625" style="1" customWidth="1"/>
    <col min="3080" max="3080" width="12.6640625" style="1" bestFit="1" customWidth="1"/>
    <col min="3081" max="3081" width="13.33203125" style="1" customWidth="1"/>
    <col min="3082" max="3082" width="14" style="1" customWidth="1"/>
    <col min="3083" max="3327" width="9.109375" style="1"/>
    <col min="3328" max="3328" width="33.6640625" style="1" customWidth="1"/>
    <col min="3329" max="3330" width="15.44140625" style="1" customWidth="1"/>
    <col min="3331" max="3331" width="13.44140625" style="1" customWidth="1"/>
    <col min="3332" max="3332" width="13.33203125" style="1" customWidth="1"/>
    <col min="3333" max="3333" width="11.33203125" style="1" customWidth="1"/>
    <col min="3334" max="3334" width="20.33203125" style="1" bestFit="1" customWidth="1"/>
    <col min="3335" max="3335" width="13.6640625" style="1" customWidth="1"/>
    <col min="3336" max="3336" width="12.6640625" style="1" bestFit="1" customWidth="1"/>
    <col min="3337" max="3337" width="13.33203125" style="1" customWidth="1"/>
    <col min="3338" max="3338" width="14" style="1" customWidth="1"/>
    <col min="3339" max="3583" width="9.109375" style="1"/>
    <col min="3584" max="3584" width="33.6640625" style="1" customWidth="1"/>
    <col min="3585" max="3586" width="15.44140625" style="1" customWidth="1"/>
    <col min="3587" max="3587" width="13.44140625" style="1" customWidth="1"/>
    <col min="3588" max="3588" width="13.33203125" style="1" customWidth="1"/>
    <col min="3589" max="3589" width="11.33203125" style="1" customWidth="1"/>
    <col min="3590" max="3590" width="20.33203125" style="1" bestFit="1" customWidth="1"/>
    <col min="3591" max="3591" width="13.6640625" style="1" customWidth="1"/>
    <col min="3592" max="3592" width="12.6640625" style="1" bestFit="1" customWidth="1"/>
    <col min="3593" max="3593" width="13.33203125" style="1" customWidth="1"/>
    <col min="3594" max="3594" width="14" style="1" customWidth="1"/>
    <col min="3595" max="3839" width="9.109375" style="1"/>
    <col min="3840" max="3840" width="33.6640625" style="1" customWidth="1"/>
    <col min="3841" max="3842" width="15.44140625" style="1" customWidth="1"/>
    <col min="3843" max="3843" width="13.44140625" style="1" customWidth="1"/>
    <col min="3844" max="3844" width="13.33203125" style="1" customWidth="1"/>
    <col min="3845" max="3845" width="11.33203125" style="1" customWidth="1"/>
    <col min="3846" max="3846" width="20.33203125" style="1" bestFit="1" customWidth="1"/>
    <col min="3847" max="3847" width="13.6640625" style="1" customWidth="1"/>
    <col min="3848" max="3848" width="12.6640625" style="1" bestFit="1" customWidth="1"/>
    <col min="3849" max="3849" width="13.33203125" style="1" customWidth="1"/>
    <col min="3850" max="3850" width="14" style="1" customWidth="1"/>
    <col min="3851" max="4095" width="9.109375" style="1"/>
    <col min="4096" max="4096" width="33.6640625" style="1" customWidth="1"/>
    <col min="4097" max="4098" width="15.44140625" style="1" customWidth="1"/>
    <col min="4099" max="4099" width="13.44140625" style="1" customWidth="1"/>
    <col min="4100" max="4100" width="13.33203125" style="1" customWidth="1"/>
    <col min="4101" max="4101" width="11.33203125" style="1" customWidth="1"/>
    <col min="4102" max="4102" width="20.33203125" style="1" bestFit="1" customWidth="1"/>
    <col min="4103" max="4103" width="13.6640625" style="1" customWidth="1"/>
    <col min="4104" max="4104" width="12.6640625" style="1" bestFit="1" customWidth="1"/>
    <col min="4105" max="4105" width="13.33203125" style="1" customWidth="1"/>
    <col min="4106" max="4106" width="14" style="1" customWidth="1"/>
    <col min="4107" max="4351" width="9.109375" style="1"/>
    <col min="4352" max="4352" width="33.6640625" style="1" customWidth="1"/>
    <col min="4353" max="4354" width="15.44140625" style="1" customWidth="1"/>
    <col min="4355" max="4355" width="13.44140625" style="1" customWidth="1"/>
    <col min="4356" max="4356" width="13.33203125" style="1" customWidth="1"/>
    <col min="4357" max="4357" width="11.33203125" style="1" customWidth="1"/>
    <col min="4358" max="4358" width="20.33203125" style="1" bestFit="1" customWidth="1"/>
    <col min="4359" max="4359" width="13.6640625" style="1" customWidth="1"/>
    <col min="4360" max="4360" width="12.6640625" style="1" bestFit="1" customWidth="1"/>
    <col min="4361" max="4361" width="13.33203125" style="1" customWidth="1"/>
    <col min="4362" max="4362" width="14" style="1" customWidth="1"/>
    <col min="4363" max="4607" width="9.109375" style="1"/>
    <col min="4608" max="4608" width="33.6640625" style="1" customWidth="1"/>
    <col min="4609" max="4610" width="15.44140625" style="1" customWidth="1"/>
    <col min="4611" max="4611" width="13.44140625" style="1" customWidth="1"/>
    <col min="4612" max="4612" width="13.33203125" style="1" customWidth="1"/>
    <col min="4613" max="4613" width="11.33203125" style="1" customWidth="1"/>
    <col min="4614" max="4614" width="20.33203125" style="1" bestFit="1" customWidth="1"/>
    <col min="4615" max="4615" width="13.6640625" style="1" customWidth="1"/>
    <col min="4616" max="4616" width="12.6640625" style="1" bestFit="1" customWidth="1"/>
    <col min="4617" max="4617" width="13.33203125" style="1" customWidth="1"/>
    <col min="4618" max="4618" width="14" style="1" customWidth="1"/>
    <col min="4619" max="4863" width="9.109375" style="1"/>
    <col min="4864" max="4864" width="33.6640625" style="1" customWidth="1"/>
    <col min="4865" max="4866" width="15.44140625" style="1" customWidth="1"/>
    <col min="4867" max="4867" width="13.44140625" style="1" customWidth="1"/>
    <col min="4868" max="4868" width="13.33203125" style="1" customWidth="1"/>
    <col min="4869" max="4869" width="11.33203125" style="1" customWidth="1"/>
    <col min="4870" max="4870" width="20.33203125" style="1" bestFit="1" customWidth="1"/>
    <col min="4871" max="4871" width="13.6640625" style="1" customWidth="1"/>
    <col min="4872" max="4872" width="12.6640625" style="1" bestFit="1" customWidth="1"/>
    <col min="4873" max="4873" width="13.33203125" style="1" customWidth="1"/>
    <col min="4874" max="4874" width="14" style="1" customWidth="1"/>
    <col min="4875" max="5119" width="9.109375" style="1"/>
    <col min="5120" max="5120" width="33.6640625" style="1" customWidth="1"/>
    <col min="5121" max="5122" width="15.44140625" style="1" customWidth="1"/>
    <col min="5123" max="5123" width="13.44140625" style="1" customWidth="1"/>
    <col min="5124" max="5124" width="13.33203125" style="1" customWidth="1"/>
    <col min="5125" max="5125" width="11.33203125" style="1" customWidth="1"/>
    <col min="5126" max="5126" width="20.33203125" style="1" bestFit="1" customWidth="1"/>
    <col min="5127" max="5127" width="13.6640625" style="1" customWidth="1"/>
    <col min="5128" max="5128" width="12.6640625" style="1" bestFit="1" customWidth="1"/>
    <col min="5129" max="5129" width="13.33203125" style="1" customWidth="1"/>
    <col min="5130" max="5130" width="14" style="1" customWidth="1"/>
    <col min="5131" max="5375" width="9.109375" style="1"/>
    <col min="5376" max="5376" width="33.6640625" style="1" customWidth="1"/>
    <col min="5377" max="5378" width="15.44140625" style="1" customWidth="1"/>
    <col min="5379" max="5379" width="13.44140625" style="1" customWidth="1"/>
    <col min="5380" max="5380" width="13.33203125" style="1" customWidth="1"/>
    <col min="5381" max="5381" width="11.33203125" style="1" customWidth="1"/>
    <col min="5382" max="5382" width="20.33203125" style="1" bestFit="1" customWidth="1"/>
    <col min="5383" max="5383" width="13.6640625" style="1" customWidth="1"/>
    <col min="5384" max="5384" width="12.6640625" style="1" bestFit="1" customWidth="1"/>
    <col min="5385" max="5385" width="13.33203125" style="1" customWidth="1"/>
    <col min="5386" max="5386" width="14" style="1" customWidth="1"/>
    <col min="5387" max="5631" width="9.109375" style="1"/>
    <col min="5632" max="5632" width="33.6640625" style="1" customWidth="1"/>
    <col min="5633" max="5634" width="15.44140625" style="1" customWidth="1"/>
    <col min="5635" max="5635" width="13.44140625" style="1" customWidth="1"/>
    <col min="5636" max="5636" width="13.33203125" style="1" customWidth="1"/>
    <col min="5637" max="5637" width="11.33203125" style="1" customWidth="1"/>
    <col min="5638" max="5638" width="20.33203125" style="1" bestFit="1" customWidth="1"/>
    <col min="5639" max="5639" width="13.6640625" style="1" customWidth="1"/>
    <col min="5640" max="5640" width="12.6640625" style="1" bestFit="1" customWidth="1"/>
    <col min="5641" max="5641" width="13.33203125" style="1" customWidth="1"/>
    <col min="5642" max="5642" width="14" style="1" customWidth="1"/>
    <col min="5643" max="5887" width="9.109375" style="1"/>
    <col min="5888" max="5888" width="33.6640625" style="1" customWidth="1"/>
    <col min="5889" max="5890" width="15.44140625" style="1" customWidth="1"/>
    <col min="5891" max="5891" width="13.44140625" style="1" customWidth="1"/>
    <col min="5892" max="5892" width="13.33203125" style="1" customWidth="1"/>
    <col min="5893" max="5893" width="11.33203125" style="1" customWidth="1"/>
    <col min="5894" max="5894" width="20.33203125" style="1" bestFit="1" customWidth="1"/>
    <col min="5895" max="5895" width="13.6640625" style="1" customWidth="1"/>
    <col min="5896" max="5896" width="12.6640625" style="1" bestFit="1" customWidth="1"/>
    <col min="5897" max="5897" width="13.33203125" style="1" customWidth="1"/>
    <col min="5898" max="5898" width="14" style="1" customWidth="1"/>
    <col min="5899" max="6143" width="9.109375" style="1"/>
    <col min="6144" max="6144" width="33.6640625" style="1" customWidth="1"/>
    <col min="6145" max="6146" width="15.44140625" style="1" customWidth="1"/>
    <col min="6147" max="6147" width="13.44140625" style="1" customWidth="1"/>
    <col min="6148" max="6148" width="13.33203125" style="1" customWidth="1"/>
    <col min="6149" max="6149" width="11.33203125" style="1" customWidth="1"/>
    <col min="6150" max="6150" width="20.33203125" style="1" bestFit="1" customWidth="1"/>
    <col min="6151" max="6151" width="13.6640625" style="1" customWidth="1"/>
    <col min="6152" max="6152" width="12.6640625" style="1" bestFit="1" customWidth="1"/>
    <col min="6153" max="6153" width="13.33203125" style="1" customWidth="1"/>
    <col min="6154" max="6154" width="14" style="1" customWidth="1"/>
    <col min="6155" max="6399" width="9.109375" style="1"/>
    <col min="6400" max="6400" width="33.6640625" style="1" customWidth="1"/>
    <col min="6401" max="6402" width="15.44140625" style="1" customWidth="1"/>
    <col min="6403" max="6403" width="13.44140625" style="1" customWidth="1"/>
    <col min="6404" max="6404" width="13.33203125" style="1" customWidth="1"/>
    <col min="6405" max="6405" width="11.33203125" style="1" customWidth="1"/>
    <col min="6406" max="6406" width="20.33203125" style="1" bestFit="1" customWidth="1"/>
    <col min="6407" max="6407" width="13.6640625" style="1" customWidth="1"/>
    <col min="6408" max="6408" width="12.6640625" style="1" bestFit="1" customWidth="1"/>
    <col min="6409" max="6409" width="13.33203125" style="1" customWidth="1"/>
    <col min="6410" max="6410" width="14" style="1" customWidth="1"/>
    <col min="6411" max="6655" width="9.109375" style="1"/>
    <col min="6656" max="6656" width="33.6640625" style="1" customWidth="1"/>
    <col min="6657" max="6658" width="15.44140625" style="1" customWidth="1"/>
    <col min="6659" max="6659" width="13.44140625" style="1" customWidth="1"/>
    <col min="6660" max="6660" width="13.33203125" style="1" customWidth="1"/>
    <col min="6661" max="6661" width="11.33203125" style="1" customWidth="1"/>
    <col min="6662" max="6662" width="20.33203125" style="1" bestFit="1" customWidth="1"/>
    <col min="6663" max="6663" width="13.6640625" style="1" customWidth="1"/>
    <col min="6664" max="6664" width="12.6640625" style="1" bestFit="1" customWidth="1"/>
    <col min="6665" max="6665" width="13.33203125" style="1" customWidth="1"/>
    <col min="6666" max="6666" width="14" style="1" customWidth="1"/>
    <col min="6667" max="6911" width="9.109375" style="1"/>
    <col min="6912" max="6912" width="33.6640625" style="1" customWidth="1"/>
    <col min="6913" max="6914" width="15.44140625" style="1" customWidth="1"/>
    <col min="6915" max="6915" width="13.44140625" style="1" customWidth="1"/>
    <col min="6916" max="6916" width="13.33203125" style="1" customWidth="1"/>
    <col min="6917" max="6917" width="11.33203125" style="1" customWidth="1"/>
    <col min="6918" max="6918" width="20.33203125" style="1" bestFit="1" customWidth="1"/>
    <col min="6919" max="6919" width="13.6640625" style="1" customWidth="1"/>
    <col min="6920" max="6920" width="12.6640625" style="1" bestFit="1" customWidth="1"/>
    <col min="6921" max="6921" width="13.33203125" style="1" customWidth="1"/>
    <col min="6922" max="6922" width="14" style="1" customWidth="1"/>
    <col min="6923" max="7167" width="9.109375" style="1"/>
    <col min="7168" max="7168" width="33.6640625" style="1" customWidth="1"/>
    <col min="7169" max="7170" width="15.44140625" style="1" customWidth="1"/>
    <col min="7171" max="7171" width="13.44140625" style="1" customWidth="1"/>
    <col min="7172" max="7172" width="13.33203125" style="1" customWidth="1"/>
    <col min="7173" max="7173" width="11.33203125" style="1" customWidth="1"/>
    <col min="7174" max="7174" width="20.33203125" style="1" bestFit="1" customWidth="1"/>
    <col min="7175" max="7175" width="13.6640625" style="1" customWidth="1"/>
    <col min="7176" max="7176" width="12.6640625" style="1" bestFit="1" customWidth="1"/>
    <col min="7177" max="7177" width="13.33203125" style="1" customWidth="1"/>
    <col min="7178" max="7178" width="14" style="1" customWidth="1"/>
    <col min="7179" max="7423" width="9.109375" style="1"/>
    <col min="7424" max="7424" width="33.6640625" style="1" customWidth="1"/>
    <col min="7425" max="7426" width="15.44140625" style="1" customWidth="1"/>
    <col min="7427" max="7427" width="13.44140625" style="1" customWidth="1"/>
    <col min="7428" max="7428" width="13.33203125" style="1" customWidth="1"/>
    <col min="7429" max="7429" width="11.33203125" style="1" customWidth="1"/>
    <col min="7430" max="7430" width="20.33203125" style="1" bestFit="1" customWidth="1"/>
    <col min="7431" max="7431" width="13.6640625" style="1" customWidth="1"/>
    <col min="7432" max="7432" width="12.6640625" style="1" bestFit="1" customWidth="1"/>
    <col min="7433" max="7433" width="13.33203125" style="1" customWidth="1"/>
    <col min="7434" max="7434" width="14" style="1" customWidth="1"/>
    <col min="7435" max="7679" width="9.109375" style="1"/>
    <col min="7680" max="7680" width="33.6640625" style="1" customWidth="1"/>
    <col min="7681" max="7682" width="15.44140625" style="1" customWidth="1"/>
    <col min="7683" max="7683" width="13.44140625" style="1" customWidth="1"/>
    <col min="7684" max="7684" width="13.33203125" style="1" customWidth="1"/>
    <col min="7685" max="7685" width="11.33203125" style="1" customWidth="1"/>
    <col min="7686" max="7686" width="20.33203125" style="1" bestFit="1" customWidth="1"/>
    <col min="7687" max="7687" width="13.6640625" style="1" customWidth="1"/>
    <col min="7688" max="7688" width="12.6640625" style="1" bestFit="1" customWidth="1"/>
    <col min="7689" max="7689" width="13.33203125" style="1" customWidth="1"/>
    <col min="7690" max="7690" width="14" style="1" customWidth="1"/>
    <col min="7691" max="7935" width="9.109375" style="1"/>
    <col min="7936" max="7936" width="33.6640625" style="1" customWidth="1"/>
    <col min="7937" max="7938" width="15.44140625" style="1" customWidth="1"/>
    <col min="7939" max="7939" width="13.44140625" style="1" customWidth="1"/>
    <col min="7940" max="7940" width="13.33203125" style="1" customWidth="1"/>
    <col min="7941" max="7941" width="11.33203125" style="1" customWidth="1"/>
    <col min="7942" max="7942" width="20.33203125" style="1" bestFit="1" customWidth="1"/>
    <col min="7943" max="7943" width="13.6640625" style="1" customWidth="1"/>
    <col min="7944" max="7944" width="12.6640625" style="1" bestFit="1" customWidth="1"/>
    <col min="7945" max="7945" width="13.33203125" style="1" customWidth="1"/>
    <col min="7946" max="7946" width="14" style="1" customWidth="1"/>
    <col min="7947" max="8191" width="9.109375" style="1"/>
    <col min="8192" max="8192" width="33.6640625" style="1" customWidth="1"/>
    <col min="8193" max="8194" width="15.44140625" style="1" customWidth="1"/>
    <col min="8195" max="8195" width="13.44140625" style="1" customWidth="1"/>
    <col min="8196" max="8196" width="13.33203125" style="1" customWidth="1"/>
    <col min="8197" max="8197" width="11.33203125" style="1" customWidth="1"/>
    <col min="8198" max="8198" width="20.33203125" style="1" bestFit="1" customWidth="1"/>
    <col min="8199" max="8199" width="13.6640625" style="1" customWidth="1"/>
    <col min="8200" max="8200" width="12.6640625" style="1" bestFit="1" customWidth="1"/>
    <col min="8201" max="8201" width="13.33203125" style="1" customWidth="1"/>
    <col min="8202" max="8202" width="14" style="1" customWidth="1"/>
    <col min="8203" max="8447" width="9.109375" style="1"/>
    <col min="8448" max="8448" width="33.6640625" style="1" customWidth="1"/>
    <col min="8449" max="8450" width="15.44140625" style="1" customWidth="1"/>
    <col min="8451" max="8451" width="13.44140625" style="1" customWidth="1"/>
    <col min="8452" max="8452" width="13.33203125" style="1" customWidth="1"/>
    <col min="8453" max="8453" width="11.33203125" style="1" customWidth="1"/>
    <col min="8454" max="8454" width="20.33203125" style="1" bestFit="1" customWidth="1"/>
    <col min="8455" max="8455" width="13.6640625" style="1" customWidth="1"/>
    <col min="8456" max="8456" width="12.6640625" style="1" bestFit="1" customWidth="1"/>
    <col min="8457" max="8457" width="13.33203125" style="1" customWidth="1"/>
    <col min="8458" max="8458" width="14" style="1" customWidth="1"/>
    <col min="8459" max="8703" width="9.109375" style="1"/>
    <col min="8704" max="8704" width="33.6640625" style="1" customWidth="1"/>
    <col min="8705" max="8706" width="15.44140625" style="1" customWidth="1"/>
    <col min="8707" max="8707" width="13.44140625" style="1" customWidth="1"/>
    <col min="8708" max="8708" width="13.33203125" style="1" customWidth="1"/>
    <col min="8709" max="8709" width="11.33203125" style="1" customWidth="1"/>
    <col min="8710" max="8710" width="20.33203125" style="1" bestFit="1" customWidth="1"/>
    <col min="8711" max="8711" width="13.6640625" style="1" customWidth="1"/>
    <col min="8712" max="8712" width="12.6640625" style="1" bestFit="1" customWidth="1"/>
    <col min="8713" max="8713" width="13.33203125" style="1" customWidth="1"/>
    <col min="8714" max="8714" width="14" style="1" customWidth="1"/>
    <col min="8715" max="8959" width="9.109375" style="1"/>
    <col min="8960" max="8960" width="33.6640625" style="1" customWidth="1"/>
    <col min="8961" max="8962" width="15.44140625" style="1" customWidth="1"/>
    <col min="8963" max="8963" width="13.44140625" style="1" customWidth="1"/>
    <col min="8964" max="8964" width="13.33203125" style="1" customWidth="1"/>
    <col min="8965" max="8965" width="11.33203125" style="1" customWidth="1"/>
    <col min="8966" max="8966" width="20.33203125" style="1" bestFit="1" customWidth="1"/>
    <col min="8967" max="8967" width="13.6640625" style="1" customWidth="1"/>
    <col min="8968" max="8968" width="12.6640625" style="1" bestFit="1" customWidth="1"/>
    <col min="8969" max="8969" width="13.33203125" style="1" customWidth="1"/>
    <col min="8970" max="8970" width="14" style="1" customWidth="1"/>
    <col min="8971" max="9215" width="9.109375" style="1"/>
    <col min="9216" max="9216" width="33.6640625" style="1" customWidth="1"/>
    <col min="9217" max="9218" width="15.44140625" style="1" customWidth="1"/>
    <col min="9219" max="9219" width="13.44140625" style="1" customWidth="1"/>
    <col min="9220" max="9220" width="13.33203125" style="1" customWidth="1"/>
    <col min="9221" max="9221" width="11.33203125" style="1" customWidth="1"/>
    <col min="9222" max="9222" width="20.33203125" style="1" bestFit="1" customWidth="1"/>
    <col min="9223" max="9223" width="13.6640625" style="1" customWidth="1"/>
    <col min="9224" max="9224" width="12.6640625" style="1" bestFit="1" customWidth="1"/>
    <col min="9225" max="9225" width="13.33203125" style="1" customWidth="1"/>
    <col min="9226" max="9226" width="14" style="1" customWidth="1"/>
    <col min="9227" max="9471" width="9.109375" style="1"/>
    <col min="9472" max="9472" width="33.6640625" style="1" customWidth="1"/>
    <col min="9473" max="9474" width="15.44140625" style="1" customWidth="1"/>
    <col min="9475" max="9475" width="13.44140625" style="1" customWidth="1"/>
    <col min="9476" max="9476" width="13.33203125" style="1" customWidth="1"/>
    <col min="9477" max="9477" width="11.33203125" style="1" customWidth="1"/>
    <col min="9478" max="9478" width="20.33203125" style="1" bestFit="1" customWidth="1"/>
    <col min="9479" max="9479" width="13.6640625" style="1" customWidth="1"/>
    <col min="9480" max="9480" width="12.6640625" style="1" bestFit="1" customWidth="1"/>
    <col min="9481" max="9481" width="13.33203125" style="1" customWidth="1"/>
    <col min="9482" max="9482" width="14" style="1" customWidth="1"/>
    <col min="9483" max="9727" width="9.109375" style="1"/>
    <col min="9728" max="9728" width="33.6640625" style="1" customWidth="1"/>
    <col min="9729" max="9730" width="15.44140625" style="1" customWidth="1"/>
    <col min="9731" max="9731" width="13.44140625" style="1" customWidth="1"/>
    <col min="9732" max="9732" width="13.33203125" style="1" customWidth="1"/>
    <col min="9733" max="9733" width="11.33203125" style="1" customWidth="1"/>
    <col min="9734" max="9734" width="20.33203125" style="1" bestFit="1" customWidth="1"/>
    <col min="9735" max="9735" width="13.6640625" style="1" customWidth="1"/>
    <col min="9736" max="9736" width="12.6640625" style="1" bestFit="1" customWidth="1"/>
    <col min="9737" max="9737" width="13.33203125" style="1" customWidth="1"/>
    <col min="9738" max="9738" width="14" style="1" customWidth="1"/>
    <col min="9739" max="9983" width="9.109375" style="1"/>
    <col min="9984" max="9984" width="33.6640625" style="1" customWidth="1"/>
    <col min="9985" max="9986" width="15.44140625" style="1" customWidth="1"/>
    <col min="9987" max="9987" width="13.44140625" style="1" customWidth="1"/>
    <col min="9988" max="9988" width="13.33203125" style="1" customWidth="1"/>
    <col min="9989" max="9989" width="11.33203125" style="1" customWidth="1"/>
    <col min="9990" max="9990" width="20.33203125" style="1" bestFit="1" customWidth="1"/>
    <col min="9991" max="9991" width="13.6640625" style="1" customWidth="1"/>
    <col min="9992" max="9992" width="12.6640625" style="1" bestFit="1" customWidth="1"/>
    <col min="9993" max="9993" width="13.33203125" style="1" customWidth="1"/>
    <col min="9994" max="9994" width="14" style="1" customWidth="1"/>
    <col min="9995" max="10239" width="9.109375" style="1"/>
    <col min="10240" max="10240" width="33.6640625" style="1" customWidth="1"/>
    <col min="10241" max="10242" width="15.44140625" style="1" customWidth="1"/>
    <col min="10243" max="10243" width="13.44140625" style="1" customWidth="1"/>
    <col min="10244" max="10244" width="13.33203125" style="1" customWidth="1"/>
    <col min="10245" max="10245" width="11.33203125" style="1" customWidth="1"/>
    <col min="10246" max="10246" width="20.33203125" style="1" bestFit="1" customWidth="1"/>
    <col min="10247" max="10247" width="13.6640625" style="1" customWidth="1"/>
    <col min="10248" max="10248" width="12.6640625" style="1" bestFit="1" customWidth="1"/>
    <col min="10249" max="10249" width="13.33203125" style="1" customWidth="1"/>
    <col min="10250" max="10250" width="14" style="1" customWidth="1"/>
    <col min="10251" max="10495" width="9.109375" style="1"/>
    <col min="10496" max="10496" width="33.6640625" style="1" customWidth="1"/>
    <col min="10497" max="10498" width="15.44140625" style="1" customWidth="1"/>
    <col min="10499" max="10499" width="13.44140625" style="1" customWidth="1"/>
    <col min="10500" max="10500" width="13.33203125" style="1" customWidth="1"/>
    <col min="10501" max="10501" width="11.33203125" style="1" customWidth="1"/>
    <col min="10502" max="10502" width="20.33203125" style="1" bestFit="1" customWidth="1"/>
    <col min="10503" max="10503" width="13.6640625" style="1" customWidth="1"/>
    <col min="10504" max="10504" width="12.6640625" style="1" bestFit="1" customWidth="1"/>
    <col min="10505" max="10505" width="13.33203125" style="1" customWidth="1"/>
    <col min="10506" max="10506" width="14" style="1" customWidth="1"/>
    <col min="10507" max="10751" width="9.109375" style="1"/>
    <col min="10752" max="10752" width="33.6640625" style="1" customWidth="1"/>
    <col min="10753" max="10754" width="15.44140625" style="1" customWidth="1"/>
    <col min="10755" max="10755" width="13.44140625" style="1" customWidth="1"/>
    <col min="10756" max="10756" width="13.33203125" style="1" customWidth="1"/>
    <col min="10757" max="10757" width="11.33203125" style="1" customWidth="1"/>
    <col min="10758" max="10758" width="20.33203125" style="1" bestFit="1" customWidth="1"/>
    <col min="10759" max="10759" width="13.6640625" style="1" customWidth="1"/>
    <col min="10760" max="10760" width="12.6640625" style="1" bestFit="1" customWidth="1"/>
    <col min="10761" max="10761" width="13.33203125" style="1" customWidth="1"/>
    <col min="10762" max="10762" width="14" style="1" customWidth="1"/>
    <col min="10763" max="11007" width="9.109375" style="1"/>
    <col min="11008" max="11008" width="33.6640625" style="1" customWidth="1"/>
    <col min="11009" max="11010" width="15.44140625" style="1" customWidth="1"/>
    <col min="11011" max="11011" width="13.44140625" style="1" customWidth="1"/>
    <col min="11012" max="11012" width="13.33203125" style="1" customWidth="1"/>
    <col min="11013" max="11013" width="11.33203125" style="1" customWidth="1"/>
    <col min="11014" max="11014" width="20.33203125" style="1" bestFit="1" customWidth="1"/>
    <col min="11015" max="11015" width="13.6640625" style="1" customWidth="1"/>
    <col min="11016" max="11016" width="12.6640625" style="1" bestFit="1" customWidth="1"/>
    <col min="11017" max="11017" width="13.33203125" style="1" customWidth="1"/>
    <col min="11018" max="11018" width="14" style="1" customWidth="1"/>
    <col min="11019" max="11263" width="9.109375" style="1"/>
    <col min="11264" max="11264" width="33.6640625" style="1" customWidth="1"/>
    <col min="11265" max="11266" width="15.44140625" style="1" customWidth="1"/>
    <col min="11267" max="11267" width="13.44140625" style="1" customWidth="1"/>
    <col min="11268" max="11268" width="13.33203125" style="1" customWidth="1"/>
    <col min="11269" max="11269" width="11.33203125" style="1" customWidth="1"/>
    <col min="11270" max="11270" width="20.33203125" style="1" bestFit="1" customWidth="1"/>
    <col min="11271" max="11271" width="13.6640625" style="1" customWidth="1"/>
    <col min="11272" max="11272" width="12.6640625" style="1" bestFit="1" customWidth="1"/>
    <col min="11273" max="11273" width="13.33203125" style="1" customWidth="1"/>
    <col min="11274" max="11274" width="14" style="1" customWidth="1"/>
    <col min="11275" max="11519" width="9.109375" style="1"/>
    <col min="11520" max="11520" width="33.6640625" style="1" customWidth="1"/>
    <col min="11521" max="11522" width="15.44140625" style="1" customWidth="1"/>
    <col min="11523" max="11523" width="13.44140625" style="1" customWidth="1"/>
    <col min="11524" max="11524" width="13.33203125" style="1" customWidth="1"/>
    <col min="11525" max="11525" width="11.33203125" style="1" customWidth="1"/>
    <col min="11526" max="11526" width="20.33203125" style="1" bestFit="1" customWidth="1"/>
    <col min="11527" max="11527" width="13.6640625" style="1" customWidth="1"/>
    <col min="11528" max="11528" width="12.6640625" style="1" bestFit="1" customWidth="1"/>
    <col min="11529" max="11529" width="13.33203125" style="1" customWidth="1"/>
    <col min="11530" max="11530" width="14" style="1" customWidth="1"/>
    <col min="11531" max="11775" width="9.109375" style="1"/>
    <col min="11776" max="11776" width="33.6640625" style="1" customWidth="1"/>
    <col min="11777" max="11778" width="15.44140625" style="1" customWidth="1"/>
    <col min="11779" max="11779" width="13.44140625" style="1" customWidth="1"/>
    <col min="11780" max="11780" width="13.33203125" style="1" customWidth="1"/>
    <col min="11781" max="11781" width="11.33203125" style="1" customWidth="1"/>
    <col min="11782" max="11782" width="20.33203125" style="1" bestFit="1" customWidth="1"/>
    <col min="11783" max="11783" width="13.6640625" style="1" customWidth="1"/>
    <col min="11784" max="11784" width="12.6640625" style="1" bestFit="1" customWidth="1"/>
    <col min="11785" max="11785" width="13.33203125" style="1" customWidth="1"/>
    <col min="11786" max="11786" width="14" style="1" customWidth="1"/>
    <col min="11787" max="12031" width="9.109375" style="1"/>
    <col min="12032" max="12032" width="33.6640625" style="1" customWidth="1"/>
    <col min="12033" max="12034" width="15.44140625" style="1" customWidth="1"/>
    <col min="12035" max="12035" width="13.44140625" style="1" customWidth="1"/>
    <col min="12036" max="12036" width="13.33203125" style="1" customWidth="1"/>
    <col min="12037" max="12037" width="11.33203125" style="1" customWidth="1"/>
    <col min="12038" max="12038" width="20.33203125" style="1" bestFit="1" customWidth="1"/>
    <col min="12039" max="12039" width="13.6640625" style="1" customWidth="1"/>
    <col min="12040" max="12040" width="12.6640625" style="1" bestFit="1" customWidth="1"/>
    <col min="12041" max="12041" width="13.33203125" style="1" customWidth="1"/>
    <col min="12042" max="12042" width="14" style="1" customWidth="1"/>
    <col min="12043" max="12287" width="9.109375" style="1"/>
    <col min="12288" max="12288" width="33.6640625" style="1" customWidth="1"/>
    <col min="12289" max="12290" width="15.44140625" style="1" customWidth="1"/>
    <col min="12291" max="12291" width="13.44140625" style="1" customWidth="1"/>
    <col min="12292" max="12292" width="13.33203125" style="1" customWidth="1"/>
    <col min="12293" max="12293" width="11.33203125" style="1" customWidth="1"/>
    <col min="12294" max="12294" width="20.33203125" style="1" bestFit="1" customWidth="1"/>
    <col min="12295" max="12295" width="13.6640625" style="1" customWidth="1"/>
    <col min="12296" max="12296" width="12.6640625" style="1" bestFit="1" customWidth="1"/>
    <col min="12297" max="12297" width="13.33203125" style="1" customWidth="1"/>
    <col min="12298" max="12298" width="14" style="1" customWidth="1"/>
    <col min="12299" max="12543" width="9.109375" style="1"/>
    <col min="12544" max="12544" width="33.6640625" style="1" customWidth="1"/>
    <col min="12545" max="12546" width="15.44140625" style="1" customWidth="1"/>
    <col min="12547" max="12547" width="13.44140625" style="1" customWidth="1"/>
    <col min="12548" max="12548" width="13.33203125" style="1" customWidth="1"/>
    <col min="12549" max="12549" width="11.33203125" style="1" customWidth="1"/>
    <col min="12550" max="12550" width="20.33203125" style="1" bestFit="1" customWidth="1"/>
    <col min="12551" max="12551" width="13.6640625" style="1" customWidth="1"/>
    <col min="12552" max="12552" width="12.6640625" style="1" bestFit="1" customWidth="1"/>
    <col min="12553" max="12553" width="13.33203125" style="1" customWidth="1"/>
    <col min="12554" max="12554" width="14" style="1" customWidth="1"/>
    <col min="12555" max="12799" width="9.109375" style="1"/>
    <col min="12800" max="12800" width="33.6640625" style="1" customWidth="1"/>
    <col min="12801" max="12802" width="15.44140625" style="1" customWidth="1"/>
    <col min="12803" max="12803" width="13.44140625" style="1" customWidth="1"/>
    <col min="12804" max="12804" width="13.33203125" style="1" customWidth="1"/>
    <col min="12805" max="12805" width="11.33203125" style="1" customWidth="1"/>
    <col min="12806" max="12806" width="20.33203125" style="1" bestFit="1" customWidth="1"/>
    <col min="12807" max="12807" width="13.6640625" style="1" customWidth="1"/>
    <col min="12808" max="12808" width="12.6640625" style="1" bestFit="1" customWidth="1"/>
    <col min="12809" max="12809" width="13.33203125" style="1" customWidth="1"/>
    <col min="12810" max="12810" width="14" style="1" customWidth="1"/>
    <col min="12811" max="13055" width="9.109375" style="1"/>
    <col min="13056" max="13056" width="33.6640625" style="1" customWidth="1"/>
    <col min="13057" max="13058" width="15.44140625" style="1" customWidth="1"/>
    <col min="13059" max="13059" width="13.44140625" style="1" customWidth="1"/>
    <col min="13060" max="13060" width="13.33203125" style="1" customWidth="1"/>
    <col min="13061" max="13061" width="11.33203125" style="1" customWidth="1"/>
    <col min="13062" max="13062" width="20.33203125" style="1" bestFit="1" customWidth="1"/>
    <col min="13063" max="13063" width="13.6640625" style="1" customWidth="1"/>
    <col min="13064" max="13064" width="12.6640625" style="1" bestFit="1" customWidth="1"/>
    <col min="13065" max="13065" width="13.33203125" style="1" customWidth="1"/>
    <col min="13066" max="13066" width="14" style="1" customWidth="1"/>
    <col min="13067" max="13311" width="9.109375" style="1"/>
    <col min="13312" max="13312" width="33.6640625" style="1" customWidth="1"/>
    <col min="13313" max="13314" width="15.44140625" style="1" customWidth="1"/>
    <col min="13315" max="13315" width="13.44140625" style="1" customWidth="1"/>
    <col min="13316" max="13316" width="13.33203125" style="1" customWidth="1"/>
    <col min="13317" max="13317" width="11.33203125" style="1" customWidth="1"/>
    <col min="13318" max="13318" width="20.33203125" style="1" bestFit="1" customWidth="1"/>
    <col min="13319" max="13319" width="13.6640625" style="1" customWidth="1"/>
    <col min="13320" max="13320" width="12.6640625" style="1" bestFit="1" customWidth="1"/>
    <col min="13321" max="13321" width="13.33203125" style="1" customWidth="1"/>
    <col min="13322" max="13322" width="14" style="1" customWidth="1"/>
    <col min="13323" max="13567" width="9.109375" style="1"/>
    <col min="13568" max="13568" width="33.6640625" style="1" customWidth="1"/>
    <col min="13569" max="13570" width="15.44140625" style="1" customWidth="1"/>
    <col min="13571" max="13571" width="13.44140625" style="1" customWidth="1"/>
    <col min="13572" max="13572" width="13.33203125" style="1" customWidth="1"/>
    <col min="13573" max="13573" width="11.33203125" style="1" customWidth="1"/>
    <col min="13574" max="13574" width="20.33203125" style="1" bestFit="1" customWidth="1"/>
    <col min="13575" max="13575" width="13.6640625" style="1" customWidth="1"/>
    <col min="13576" max="13576" width="12.6640625" style="1" bestFit="1" customWidth="1"/>
    <col min="13577" max="13577" width="13.33203125" style="1" customWidth="1"/>
    <col min="13578" max="13578" width="14" style="1" customWidth="1"/>
    <col min="13579" max="13823" width="9.109375" style="1"/>
    <col min="13824" max="13824" width="33.6640625" style="1" customWidth="1"/>
    <col min="13825" max="13826" width="15.44140625" style="1" customWidth="1"/>
    <col min="13827" max="13827" width="13.44140625" style="1" customWidth="1"/>
    <col min="13828" max="13828" width="13.33203125" style="1" customWidth="1"/>
    <col min="13829" max="13829" width="11.33203125" style="1" customWidth="1"/>
    <col min="13830" max="13830" width="20.33203125" style="1" bestFit="1" customWidth="1"/>
    <col min="13831" max="13831" width="13.6640625" style="1" customWidth="1"/>
    <col min="13832" max="13832" width="12.6640625" style="1" bestFit="1" customWidth="1"/>
    <col min="13833" max="13833" width="13.33203125" style="1" customWidth="1"/>
    <col min="13834" max="13834" width="14" style="1" customWidth="1"/>
    <col min="13835" max="14079" width="9.109375" style="1"/>
    <col min="14080" max="14080" width="33.6640625" style="1" customWidth="1"/>
    <col min="14081" max="14082" width="15.44140625" style="1" customWidth="1"/>
    <col min="14083" max="14083" width="13.44140625" style="1" customWidth="1"/>
    <col min="14084" max="14084" width="13.33203125" style="1" customWidth="1"/>
    <col min="14085" max="14085" width="11.33203125" style="1" customWidth="1"/>
    <col min="14086" max="14086" width="20.33203125" style="1" bestFit="1" customWidth="1"/>
    <col min="14087" max="14087" width="13.6640625" style="1" customWidth="1"/>
    <col min="14088" max="14088" width="12.6640625" style="1" bestFit="1" customWidth="1"/>
    <col min="14089" max="14089" width="13.33203125" style="1" customWidth="1"/>
    <col min="14090" max="14090" width="14" style="1" customWidth="1"/>
    <col min="14091" max="14335" width="9.109375" style="1"/>
    <col min="14336" max="14336" width="33.6640625" style="1" customWidth="1"/>
    <col min="14337" max="14338" width="15.44140625" style="1" customWidth="1"/>
    <col min="14339" max="14339" width="13.44140625" style="1" customWidth="1"/>
    <col min="14340" max="14340" width="13.33203125" style="1" customWidth="1"/>
    <col min="14341" max="14341" width="11.33203125" style="1" customWidth="1"/>
    <col min="14342" max="14342" width="20.33203125" style="1" bestFit="1" customWidth="1"/>
    <col min="14343" max="14343" width="13.6640625" style="1" customWidth="1"/>
    <col min="14344" max="14344" width="12.6640625" style="1" bestFit="1" customWidth="1"/>
    <col min="14345" max="14345" width="13.33203125" style="1" customWidth="1"/>
    <col min="14346" max="14346" width="14" style="1" customWidth="1"/>
    <col min="14347" max="14591" width="9.109375" style="1"/>
    <col min="14592" max="14592" width="33.6640625" style="1" customWidth="1"/>
    <col min="14593" max="14594" width="15.44140625" style="1" customWidth="1"/>
    <col min="14595" max="14595" width="13.44140625" style="1" customWidth="1"/>
    <col min="14596" max="14596" width="13.33203125" style="1" customWidth="1"/>
    <col min="14597" max="14597" width="11.33203125" style="1" customWidth="1"/>
    <col min="14598" max="14598" width="20.33203125" style="1" bestFit="1" customWidth="1"/>
    <col min="14599" max="14599" width="13.6640625" style="1" customWidth="1"/>
    <col min="14600" max="14600" width="12.6640625" style="1" bestFit="1" customWidth="1"/>
    <col min="14601" max="14601" width="13.33203125" style="1" customWidth="1"/>
    <col min="14602" max="14602" width="14" style="1" customWidth="1"/>
    <col min="14603" max="14847" width="9.109375" style="1"/>
    <col min="14848" max="14848" width="33.6640625" style="1" customWidth="1"/>
    <col min="14849" max="14850" width="15.44140625" style="1" customWidth="1"/>
    <col min="14851" max="14851" width="13.44140625" style="1" customWidth="1"/>
    <col min="14852" max="14852" width="13.33203125" style="1" customWidth="1"/>
    <col min="14853" max="14853" width="11.33203125" style="1" customWidth="1"/>
    <col min="14854" max="14854" width="20.33203125" style="1" bestFit="1" customWidth="1"/>
    <col min="14855" max="14855" width="13.6640625" style="1" customWidth="1"/>
    <col min="14856" max="14856" width="12.6640625" style="1" bestFit="1" customWidth="1"/>
    <col min="14857" max="14857" width="13.33203125" style="1" customWidth="1"/>
    <col min="14858" max="14858" width="14" style="1" customWidth="1"/>
    <col min="14859" max="15103" width="9.109375" style="1"/>
    <col min="15104" max="15104" width="33.6640625" style="1" customWidth="1"/>
    <col min="15105" max="15106" width="15.44140625" style="1" customWidth="1"/>
    <col min="15107" max="15107" width="13.44140625" style="1" customWidth="1"/>
    <col min="15108" max="15108" width="13.33203125" style="1" customWidth="1"/>
    <col min="15109" max="15109" width="11.33203125" style="1" customWidth="1"/>
    <col min="15110" max="15110" width="20.33203125" style="1" bestFit="1" customWidth="1"/>
    <col min="15111" max="15111" width="13.6640625" style="1" customWidth="1"/>
    <col min="15112" max="15112" width="12.6640625" style="1" bestFit="1" customWidth="1"/>
    <col min="15113" max="15113" width="13.33203125" style="1" customWidth="1"/>
    <col min="15114" max="15114" width="14" style="1" customWidth="1"/>
    <col min="15115" max="15359" width="9.109375" style="1"/>
    <col min="15360" max="15360" width="33.6640625" style="1" customWidth="1"/>
    <col min="15361" max="15362" width="15.44140625" style="1" customWidth="1"/>
    <col min="15363" max="15363" width="13.44140625" style="1" customWidth="1"/>
    <col min="15364" max="15364" width="13.33203125" style="1" customWidth="1"/>
    <col min="15365" max="15365" width="11.33203125" style="1" customWidth="1"/>
    <col min="15366" max="15366" width="20.33203125" style="1" bestFit="1" customWidth="1"/>
    <col min="15367" max="15367" width="13.6640625" style="1" customWidth="1"/>
    <col min="15368" max="15368" width="12.6640625" style="1" bestFit="1" customWidth="1"/>
    <col min="15369" max="15369" width="13.33203125" style="1" customWidth="1"/>
    <col min="15370" max="15370" width="14" style="1" customWidth="1"/>
    <col min="15371" max="15615" width="9.109375" style="1"/>
    <col min="15616" max="15616" width="33.6640625" style="1" customWidth="1"/>
    <col min="15617" max="15618" width="15.44140625" style="1" customWidth="1"/>
    <col min="15619" max="15619" width="13.44140625" style="1" customWidth="1"/>
    <col min="15620" max="15620" width="13.33203125" style="1" customWidth="1"/>
    <col min="15621" max="15621" width="11.33203125" style="1" customWidth="1"/>
    <col min="15622" max="15622" width="20.33203125" style="1" bestFit="1" customWidth="1"/>
    <col min="15623" max="15623" width="13.6640625" style="1" customWidth="1"/>
    <col min="15624" max="15624" width="12.6640625" style="1" bestFit="1" customWidth="1"/>
    <col min="15625" max="15625" width="13.33203125" style="1" customWidth="1"/>
    <col min="15626" max="15626" width="14" style="1" customWidth="1"/>
    <col min="15627" max="15871" width="9.109375" style="1"/>
    <col min="15872" max="15872" width="33.6640625" style="1" customWidth="1"/>
    <col min="15873" max="15874" width="15.44140625" style="1" customWidth="1"/>
    <col min="15875" max="15875" width="13.44140625" style="1" customWidth="1"/>
    <col min="15876" max="15876" width="13.33203125" style="1" customWidth="1"/>
    <col min="15877" max="15877" width="11.33203125" style="1" customWidth="1"/>
    <col min="15878" max="15878" width="20.33203125" style="1" bestFit="1" customWidth="1"/>
    <col min="15879" max="15879" width="13.6640625" style="1" customWidth="1"/>
    <col min="15880" max="15880" width="12.6640625" style="1" bestFit="1" customWidth="1"/>
    <col min="15881" max="15881" width="13.33203125" style="1" customWidth="1"/>
    <col min="15882" max="15882" width="14" style="1" customWidth="1"/>
    <col min="15883" max="16127" width="9.109375" style="1"/>
    <col min="16128" max="16128" width="33.6640625" style="1" customWidth="1"/>
    <col min="16129" max="16130" width="15.44140625" style="1" customWidth="1"/>
    <col min="16131" max="16131" width="13.44140625" style="1" customWidth="1"/>
    <col min="16132" max="16132" width="13.33203125" style="1" customWidth="1"/>
    <col min="16133" max="16133" width="11.33203125" style="1" customWidth="1"/>
    <col min="16134" max="16134" width="20.33203125" style="1" bestFit="1" customWidth="1"/>
    <col min="16135" max="16135" width="13.6640625" style="1" customWidth="1"/>
    <col min="16136" max="16136" width="12.6640625" style="1" bestFit="1" customWidth="1"/>
    <col min="16137" max="16137" width="13.33203125" style="1" customWidth="1"/>
    <col min="16138" max="16138" width="14" style="1" customWidth="1"/>
    <col min="16139" max="16384" width="9.109375" style="1"/>
  </cols>
  <sheetData>
    <row r="1" spans="1:9" s="18" customFormat="1" ht="14.4" customHeight="1" x14ac:dyDescent="0.3">
      <c r="A1" s="377" t="s">
        <v>655</v>
      </c>
      <c r="B1" s="375"/>
      <c r="C1" s="375"/>
      <c r="D1" s="375"/>
      <c r="E1" s="375"/>
      <c r="F1" s="375"/>
    </row>
    <row r="2" spans="1:9" s="18" customFormat="1" ht="14.4" x14ac:dyDescent="0.3">
      <c r="A2" s="4" t="str">
        <f>IF('1. Stakeholders'!B4="","",'1. Stakeholders'!B4)&amp;": Pro Forma Output Page 1"</f>
        <v>: Pro Forma Output Page 1</v>
      </c>
      <c r="B2" s="146"/>
      <c r="C2" s="146"/>
      <c r="D2" s="146"/>
      <c r="E2" s="146"/>
      <c r="F2" s="147"/>
    </row>
    <row r="3" spans="1:9" x14ac:dyDescent="0.3">
      <c r="A3" s="148" t="s">
        <v>404</v>
      </c>
      <c r="B3" s="149"/>
      <c r="C3" s="149"/>
      <c r="D3" s="149"/>
      <c r="E3" s="150"/>
      <c r="F3" s="151">
        <f>B4</f>
        <v>0</v>
      </c>
    </row>
    <row r="4" spans="1:9" x14ac:dyDescent="0.3">
      <c r="A4" s="1" t="s">
        <v>405</v>
      </c>
      <c r="B4" s="47"/>
      <c r="F4" s="54"/>
      <c r="G4" s="54"/>
    </row>
    <row r="5" spans="1:9" x14ac:dyDescent="0.3">
      <c r="A5" s="10"/>
      <c r="G5" s="54"/>
    </row>
    <row r="6" spans="1:9" x14ac:dyDescent="0.3">
      <c r="A6" s="152" t="s">
        <v>406</v>
      </c>
      <c r="B6" s="153"/>
      <c r="C6" s="153"/>
      <c r="D6" s="153"/>
      <c r="E6" s="150"/>
      <c r="F6" s="151">
        <f>B15</f>
        <v>0</v>
      </c>
    </row>
    <row r="7" spans="1:9" x14ac:dyDescent="0.3">
      <c r="A7" s="154" t="s">
        <v>407</v>
      </c>
      <c r="B7" s="123">
        <f>'12. Pro Forma Data Inputs'!B4</f>
        <v>0</v>
      </c>
      <c r="F7" s="54"/>
      <c r="G7" s="54"/>
      <c r="H7" s="155"/>
      <c r="I7" s="10"/>
    </row>
    <row r="8" spans="1:9" x14ac:dyDescent="0.3">
      <c r="A8" s="1" t="s">
        <v>350</v>
      </c>
      <c r="B8" s="54">
        <f>'12. Pro Forma Data Inputs'!B5</f>
        <v>0</v>
      </c>
      <c r="F8" s="54"/>
      <c r="G8" s="54"/>
      <c r="H8" s="155"/>
      <c r="I8" s="10"/>
    </row>
    <row r="9" spans="1:9" x14ac:dyDescent="0.3">
      <c r="A9" s="1" t="s">
        <v>351</v>
      </c>
      <c r="B9" s="54">
        <f>'12. Pro Forma Data Inputs'!B6</f>
        <v>0</v>
      </c>
      <c r="F9" s="54"/>
      <c r="G9" s="54"/>
      <c r="H9" s="155"/>
      <c r="I9" s="10"/>
    </row>
    <row r="10" spans="1:9" x14ac:dyDescent="0.3">
      <c r="A10" s="48" t="s">
        <v>352</v>
      </c>
      <c r="B10" s="51">
        <f>'12. Pro Forma Data Inputs'!B7</f>
        <v>0</v>
      </c>
      <c r="F10" s="54"/>
      <c r="G10" s="54"/>
      <c r="H10" s="155"/>
      <c r="I10" s="10"/>
    </row>
    <row r="11" spans="1:9" x14ac:dyDescent="0.3">
      <c r="A11" s="10" t="s">
        <v>353</v>
      </c>
      <c r="B11" s="54">
        <f>SUM(B7:B10)</f>
        <v>0</v>
      </c>
      <c r="F11" s="54"/>
      <c r="G11" s="54"/>
      <c r="H11" s="155"/>
      <c r="I11" s="10"/>
    </row>
    <row r="12" spans="1:9" x14ac:dyDescent="0.3">
      <c r="A12" s="10"/>
      <c r="B12" s="54"/>
      <c r="F12" s="54"/>
      <c r="G12" s="54"/>
      <c r="H12" s="155"/>
      <c r="I12" s="10"/>
    </row>
    <row r="13" spans="1:9" ht="27.6" x14ac:dyDescent="0.3">
      <c r="A13" s="66" t="s">
        <v>408</v>
      </c>
      <c r="B13" s="47"/>
      <c r="F13" s="54"/>
      <c r="G13" s="54"/>
      <c r="H13" s="155"/>
      <c r="I13" s="10"/>
    </row>
    <row r="14" spans="1:9" x14ac:dyDescent="0.3">
      <c r="A14" s="10"/>
      <c r="B14" s="54"/>
      <c r="F14" s="54"/>
      <c r="G14" s="54"/>
      <c r="H14" s="155"/>
      <c r="I14" s="10"/>
    </row>
    <row r="15" spans="1:9" x14ac:dyDescent="0.3">
      <c r="A15" s="10" t="s">
        <v>409</v>
      </c>
      <c r="B15" s="54">
        <f>IF(B11-B13&lt;0,"Incentives are greater than cost of remediation; check data entry",B11-B13)</f>
        <v>0</v>
      </c>
      <c r="F15" s="54"/>
      <c r="G15" s="54"/>
      <c r="H15" s="155"/>
      <c r="I15" s="10"/>
    </row>
    <row r="16" spans="1:9" x14ac:dyDescent="0.3">
      <c r="B16" s="54"/>
      <c r="F16" s="54"/>
      <c r="G16" s="54"/>
      <c r="H16" s="155"/>
      <c r="I16" s="10"/>
    </row>
    <row r="17" spans="1:8" x14ac:dyDescent="0.3">
      <c r="A17" s="7" t="s">
        <v>410</v>
      </c>
      <c r="B17" s="149"/>
      <c r="C17" s="149"/>
      <c r="D17" s="149"/>
      <c r="E17" s="150"/>
      <c r="F17" s="151">
        <f>E38+E55</f>
        <v>0</v>
      </c>
      <c r="G17" s="54"/>
      <c r="H17" s="54"/>
    </row>
    <row r="18" spans="1:8" x14ac:dyDescent="0.3">
      <c r="A18" s="156" t="s">
        <v>411</v>
      </c>
      <c r="B18" s="157" t="str">
        <f>IF('4. Property Characteristics'!B64="No","No existing buildings/structures onsite","")</f>
        <v/>
      </c>
      <c r="C18" s="95"/>
      <c r="D18" s="156" t="s">
        <v>412</v>
      </c>
      <c r="G18" s="54"/>
      <c r="H18" s="54"/>
    </row>
    <row r="19" spans="1:8" x14ac:dyDescent="0.3">
      <c r="A19" s="10" t="s">
        <v>413</v>
      </c>
      <c r="B19" s="53">
        <f>('4. Property Characteristics'!C68)</f>
        <v>0</v>
      </c>
      <c r="C19" s="1" t="s">
        <v>283</v>
      </c>
      <c r="D19" s="1" t="s">
        <v>365</v>
      </c>
      <c r="E19" s="53">
        <f>'4. Property Characteristics'!K79</f>
        <v>0</v>
      </c>
      <c r="F19" s="1" t="s">
        <v>283</v>
      </c>
      <c r="G19" s="54"/>
      <c r="H19" s="54"/>
    </row>
    <row r="20" spans="1:8" x14ac:dyDescent="0.3">
      <c r="A20" s="10" t="s">
        <v>414</v>
      </c>
      <c r="B20" s="53">
        <f>('4. Property Characteristics'!C69)</f>
        <v>0</v>
      </c>
      <c r="C20" s="1" t="s">
        <v>283</v>
      </c>
      <c r="D20" s="1" t="s">
        <v>415</v>
      </c>
      <c r="E20" s="53">
        <f>'4. Property Characteristics'!J79</f>
        <v>0</v>
      </c>
      <c r="F20" s="1" t="s">
        <v>416</v>
      </c>
      <c r="G20" s="54"/>
      <c r="H20" s="54"/>
    </row>
    <row r="21" spans="1:8" x14ac:dyDescent="0.3">
      <c r="A21" s="10" t="s">
        <v>417</v>
      </c>
      <c r="B21" s="53">
        <f>('4. Property Characteristics'!C70)</f>
        <v>0</v>
      </c>
      <c r="C21" s="1" t="s">
        <v>283</v>
      </c>
      <c r="G21" s="54"/>
      <c r="H21" s="54"/>
    </row>
    <row r="22" spans="1:8" x14ac:dyDescent="0.3">
      <c r="A22" s="10" t="s">
        <v>418</v>
      </c>
      <c r="B22" s="53">
        <f>('4. Property Characteristics'!C71)</f>
        <v>0</v>
      </c>
      <c r="C22" s="1" t="s">
        <v>283</v>
      </c>
      <c r="G22" s="54"/>
      <c r="H22" s="54"/>
    </row>
    <row r="23" spans="1:8" x14ac:dyDescent="0.3">
      <c r="A23" s="10" t="s">
        <v>419</v>
      </c>
      <c r="B23" s="53">
        <f>('4. Property Characteristics'!C72)</f>
        <v>0</v>
      </c>
      <c r="C23" s="1" t="s">
        <v>283</v>
      </c>
      <c r="G23" s="54"/>
      <c r="H23" s="54"/>
    </row>
    <row r="24" spans="1:8" x14ac:dyDescent="0.3">
      <c r="A24" s="10" t="s">
        <v>420</v>
      </c>
      <c r="B24" s="53">
        <f>('4. Property Characteristics'!C73)</f>
        <v>0</v>
      </c>
      <c r="C24" s="1" t="s">
        <v>283</v>
      </c>
      <c r="G24" s="54"/>
      <c r="H24" s="54"/>
    </row>
    <row r="25" spans="1:8" x14ac:dyDescent="0.3">
      <c r="A25" s="10" t="s">
        <v>421</v>
      </c>
      <c r="B25" s="53">
        <f>('4. Property Characteristics'!C74)</f>
        <v>0</v>
      </c>
      <c r="C25" s="1" t="s">
        <v>283</v>
      </c>
      <c r="G25" s="54"/>
      <c r="H25" s="54"/>
    </row>
    <row r="26" spans="1:8" x14ac:dyDescent="0.3">
      <c r="A26" s="10" t="s">
        <v>422</v>
      </c>
      <c r="B26" s="53">
        <f>('4. Property Characteristics'!C75)</f>
        <v>0</v>
      </c>
      <c r="C26" s="1" t="s">
        <v>283</v>
      </c>
      <c r="G26" s="54"/>
      <c r="H26" s="54"/>
    </row>
    <row r="27" spans="1:8" x14ac:dyDescent="0.3">
      <c r="A27" s="10" t="s">
        <v>423</v>
      </c>
      <c r="B27" s="53">
        <f>('4. Property Characteristics'!C76)</f>
        <v>0</v>
      </c>
      <c r="C27" s="1" t="s">
        <v>283</v>
      </c>
      <c r="G27" s="54"/>
      <c r="H27" s="54"/>
    </row>
    <row r="28" spans="1:8" x14ac:dyDescent="0.3">
      <c r="A28" s="158" t="s">
        <v>424</v>
      </c>
      <c r="B28" s="49">
        <f>('4. Property Characteristics'!C77)</f>
        <v>0</v>
      </c>
      <c r="C28" s="48" t="s">
        <v>283</v>
      </c>
      <c r="G28" s="54"/>
      <c r="H28" s="54"/>
    </row>
    <row r="29" spans="1:8" x14ac:dyDescent="0.3">
      <c r="A29" s="10" t="s">
        <v>425</v>
      </c>
      <c r="B29" s="53">
        <f>SUM(B19:B28)</f>
        <v>0</v>
      </c>
      <c r="C29" s="1" t="s">
        <v>283</v>
      </c>
      <c r="G29" s="54"/>
      <c r="H29" s="54"/>
    </row>
    <row r="30" spans="1:8" x14ac:dyDescent="0.3">
      <c r="A30" s="156"/>
      <c r="G30" s="54"/>
      <c r="H30" s="54"/>
    </row>
    <row r="31" spans="1:8" ht="27.6" x14ac:dyDescent="0.3">
      <c r="A31" s="159" t="s">
        <v>426</v>
      </c>
      <c r="B31" s="160" t="s">
        <v>427</v>
      </c>
      <c r="C31" s="161" t="s">
        <v>359</v>
      </c>
      <c r="D31" s="160" t="s">
        <v>428</v>
      </c>
      <c r="E31" s="161" t="s">
        <v>429</v>
      </c>
      <c r="G31" s="54"/>
      <c r="H31" s="54"/>
    </row>
    <row r="32" spans="1:8" x14ac:dyDescent="0.3">
      <c r="A32" s="10" t="str">
        <f>"Renovate for "&amp;'12. Pro Forma Data Inputs'!A21</f>
        <v>Renovate for Residential</v>
      </c>
      <c r="B32" s="47"/>
      <c r="C32" s="54">
        <f>'12. Pro Forma Data Inputs'!B21</f>
        <v>0</v>
      </c>
      <c r="D32" s="47"/>
      <c r="E32" s="54">
        <f t="shared" ref="E32:E37" si="0">B32*C32</f>
        <v>0</v>
      </c>
      <c r="G32" s="54"/>
      <c r="H32" s="54"/>
    </row>
    <row r="33" spans="1:8" x14ac:dyDescent="0.3">
      <c r="A33" s="10" t="str">
        <f>"Renovate for "&amp;'12. Pro Forma Data Inputs'!A22</f>
        <v>Renovate for Commercial (Professional/Office)</v>
      </c>
      <c r="B33" s="47"/>
      <c r="C33" s="54">
        <f>'12. Pro Forma Data Inputs'!B22</f>
        <v>0</v>
      </c>
      <c r="E33" s="54">
        <f t="shared" si="0"/>
        <v>0</v>
      </c>
      <c r="G33" s="54"/>
      <c r="H33" s="54"/>
    </row>
    <row r="34" spans="1:8" x14ac:dyDescent="0.3">
      <c r="A34" s="10" t="str">
        <f>"Renovate for "&amp;'12. Pro Forma Data Inputs'!A23</f>
        <v>Renovate for Retail</v>
      </c>
      <c r="B34" s="47"/>
      <c r="C34" s="54">
        <f>'12. Pro Forma Data Inputs'!B23</f>
        <v>0</v>
      </c>
      <c r="E34" s="54">
        <f t="shared" si="0"/>
        <v>0</v>
      </c>
      <c r="G34" s="54"/>
      <c r="H34" s="54"/>
    </row>
    <row r="35" spans="1:8" x14ac:dyDescent="0.3">
      <c r="A35" s="10" t="str">
        <f>"Renovate for "&amp;'12. Pro Forma Data Inputs'!A24</f>
        <v>Renovate for Industrial</v>
      </c>
      <c r="B35" s="47"/>
      <c r="C35" s="54">
        <f>'12. Pro Forma Data Inputs'!B24</f>
        <v>0</v>
      </c>
      <c r="E35" s="54">
        <f t="shared" si="0"/>
        <v>0</v>
      </c>
      <c r="G35" s="54"/>
      <c r="H35" s="54"/>
    </row>
    <row r="36" spans="1:8" x14ac:dyDescent="0.3">
      <c r="A36" s="10" t="str">
        <f>"Renovate for "&amp;'12. Pro Forma Data Inputs'!A25</f>
        <v>Renovate for Warehouse</v>
      </c>
      <c r="B36" s="47"/>
      <c r="C36" s="54">
        <f>'12. Pro Forma Data Inputs'!B25</f>
        <v>0</v>
      </c>
      <c r="E36" s="54">
        <f t="shared" si="0"/>
        <v>0</v>
      </c>
      <c r="G36" s="54"/>
      <c r="H36" s="54"/>
    </row>
    <row r="37" spans="1:8" x14ac:dyDescent="0.3">
      <c r="A37" s="10" t="str">
        <f>"Renovate for "&amp;'12. Pro Forma Data Inputs'!A26</f>
        <v>Renovate for Hotel/Hospitality</v>
      </c>
      <c r="B37" s="47"/>
      <c r="C37" s="54">
        <f>'12. Pro Forma Data Inputs'!B26</f>
        <v>0</v>
      </c>
      <c r="D37" s="47"/>
      <c r="E37" s="54">
        <f t="shared" si="0"/>
        <v>0</v>
      </c>
      <c r="G37" s="54"/>
      <c r="H37" s="54"/>
    </row>
    <row r="38" spans="1:8" x14ac:dyDescent="0.3">
      <c r="A38" s="20"/>
      <c r="B38" s="162"/>
      <c r="C38" s="162"/>
      <c r="D38" s="163" t="s">
        <v>430</v>
      </c>
      <c r="E38" s="164">
        <f>SUM(E32:E37)</f>
        <v>0</v>
      </c>
      <c r="G38" s="54"/>
      <c r="H38" s="54"/>
    </row>
    <row r="39" spans="1:8" x14ac:dyDescent="0.3">
      <c r="A39" s="20"/>
      <c r="B39" s="18" t="str">
        <f>IF(SUM(B32:B37)&gt;B29,"Proposed renovation SF exceeds SF of existing buildings. Check data entry.","")</f>
        <v/>
      </c>
      <c r="C39" s="20"/>
      <c r="D39" s="20"/>
      <c r="E39" s="20"/>
      <c r="G39" s="54"/>
      <c r="H39" s="54"/>
    </row>
    <row r="40" spans="1:8" x14ac:dyDescent="0.3">
      <c r="A40" s="18"/>
      <c r="G40" s="54"/>
      <c r="H40" s="54"/>
    </row>
    <row r="41" spans="1:8" ht="27.6" x14ac:dyDescent="0.3">
      <c r="A41" s="165" t="s">
        <v>364</v>
      </c>
      <c r="B41" s="160" t="s">
        <v>427</v>
      </c>
      <c r="C41" s="161" t="s">
        <v>359</v>
      </c>
      <c r="D41" s="160" t="s">
        <v>428</v>
      </c>
      <c r="E41" s="161" t="s">
        <v>429</v>
      </c>
      <c r="H41" s="54"/>
    </row>
    <row r="42" spans="1:8" x14ac:dyDescent="0.3">
      <c r="A42" s="10" t="s">
        <v>431</v>
      </c>
      <c r="B42" s="47"/>
      <c r="C42" s="54">
        <f>'12. Pro Forma Data Inputs'!B17</f>
        <v>0</v>
      </c>
      <c r="E42" s="54">
        <f>B42*C42</f>
        <v>0</v>
      </c>
      <c r="H42" s="54"/>
    </row>
    <row r="43" spans="1:8" x14ac:dyDescent="0.3">
      <c r="A43" s="10" t="s">
        <v>432</v>
      </c>
      <c r="B43" s="47"/>
      <c r="C43" s="54">
        <f>'12. Pro Forma Data Inputs'!B18</f>
        <v>0</v>
      </c>
      <c r="E43" s="54">
        <f>B43*C43</f>
        <v>0</v>
      </c>
      <c r="H43" s="54"/>
    </row>
    <row r="44" spans="1:8" x14ac:dyDescent="0.3">
      <c r="A44" s="10"/>
      <c r="B44" s="10"/>
      <c r="C44" s="54"/>
      <c r="E44" s="54"/>
      <c r="H44" s="54"/>
    </row>
    <row r="45" spans="1:8" x14ac:dyDescent="0.3">
      <c r="A45" s="10" t="str">
        <f>"Construct New "&amp;'12. Pro Forma Data Inputs'!A29</f>
        <v>Construct New Residential</v>
      </c>
      <c r="B45" s="45"/>
      <c r="C45" s="54">
        <f>'12. Pro Forma Data Inputs'!B29</f>
        <v>0</v>
      </c>
      <c r="D45" s="45"/>
      <c r="E45" s="54">
        <f t="shared" ref="E45:E50" si="1">B45*C45</f>
        <v>0</v>
      </c>
      <c r="F45" s="386" t="str">
        <f>IF('9. Market Assessment'!$E$9="Fatal Flaw: Unviable Use","Fatal Flaw: Unviable Use","")</f>
        <v/>
      </c>
      <c r="H45" s="54"/>
    </row>
    <row r="46" spans="1:8" x14ac:dyDescent="0.3">
      <c r="A46" s="10" t="str">
        <f>"Construct New "&amp;'12. Pro Forma Data Inputs'!A30</f>
        <v>Construct New Commercial (Professional/Office)</v>
      </c>
      <c r="B46" s="45"/>
      <c r="C46" s="54">
        <f>'12. Pro Forma Data Inputs'!B30</f>
        <v>0</v>
      </c>
      <c r="E46" s="54">
        <f t="shared" si="1"/>
        <v>0</v>
      </c>
      <c r="F46" s="386" t="str">
        <f>IF('9. Market Assessment'!$E$31="Fatal Flaw: Unviable Use","Fatal Flaw: Unviable Use","")</f>
        <v/>
      </c>
      <c r="H46" s="54"/>
    </row>
    <row r="47" spans="1:8" x14ac:dyDescent="0.3">
      <c r="A47" s="10" t="str">
        <f>"Construct New "&amp;'12. Pro Forma Data Inputs'!A31</f>
        <v>Construct New Retail</v>
      </c>
      <c r="B47" s="45"/>
      <c r="C47" s="54">
        <f>'12. Pro Forma Data Inputs'!B31</f>
        <v>0</v>
      </c>
      <c r="E47" s="54">
        <f t="shared" si="1"/>
        <v>0</v>
      </c>
      <c r="F47" s="386" t="str">
        <f>IF('9. Market Assessment'!$E$43="Fatal Flaw: Unviable Use","Fatal Flaw: Unviable Use","")</f>
        <v/>
      </c>
      <c r="H47" s="54"/>
    </row>
    <row r="48" spans="1:8" x14ac:dyDescent="0.3">
      <c r="A48" s="10" t="str">
        <f>"Construct New "&amp;'12. Pro Forma Data Inputs'!A32</f>
        <v>Construct New Industrial</v>
      </c>
      <c r="B48" s="45"/>
      <c r="C48" s="54">
        <f>'12. Pro Forma Data Inputs'!B32</f>
        <v>0</v>
      </c>
      <c r="E48" s="54">
        <f t="shared" si="1"/>
        <v>0</v>
      </c>
      <c r="F48" s="386" t="str">
        <f>IF('9. Market Assessment'!$E$63="Fatal Flaw: Unviable Use","Fatal Flaw: Unviable Use","")</f>
        <v/>
      </c>
      <c r="H48" s="54"/>
    </row>
    <row r="49" spans="1:9" x14ac:dyDescent="0.3">
      <c r="A49" s="10" t="str">
        <f>"Construct New "&amp;'12. Pro Forma Data Inputs'!A33</f>
        <v>Construct New Warehouse</v>
      </c>
      <c r="B49" s="45"/>
      <c r="C49" s="54">
        <f>'12. Pro Forma Data Inputs'!B33</f>
        <v>0</v>
      </c>
      <c r="E49" s="54">
        <f t="shared" si="1"/>
        <v>0</v>
      </c>
      <c r="F49" s="386" t="str">
        <f>IF('9. Market Assessment'!$E$75="Fatal Flaw: Unviable Use","Fatal Flaw: Unviable Use","")</f>
        <v/>
      </c>
      <c r="H49" s="54"/>
    </row>
    <row r="50" spans="1:9" x14ac:dyDescent="0.3">
      <c r="A50" s="10" t="str">
        <f>"Construct New "&amp;'12. Pro Forma Data Inputs'!A34</f>
        <v>Construct New Hotel/Hospitality</v>
      </c>
      <c r="B50" s="45"/>
      <c r="C50" s="54">
        <f>'12. Pro Forma Data Inputs'!B34</f>
        <v>0</v>
      </c>
      <c r="D50" s="45"/>
      <c r="E50" s="54">
        <f t="shared" si="1"/>
        <v>0</v>
      </c>
      <c r="F50" s="386" t="str">
        <f>IF('9. Market Assessment'!$E$87="Fatal Flaw: Unviable Use","Fatal Flaw: Unviable Use","")</f>
        <v/>
      </c>
      <c r="H50" s="54"/>
    </row>
    <row r="51" spans="1:9" x14ac:dyDescent="0.3">
      <c r="A51" s="10"/>
      <c r="B51" s="24"/>
      <c r="E51" s="54"/>
      <c r="F51" s="54"/>
      <c r="H51" s="54"/>
    </row>
    <row r="52" spans="1:9" x14ac:dyDescent="0.3">
      <c r="A52" s="165" t="s">
        <v>365</v>
      </c>
      <c r="B52" s="24"/>
      <c r="E52" s="54"/>
      <c r="F52" s="54"/>
      <c r="H52" s="54"/>
    </row>
    <row r="53" spans="1:9" ht="27.6" x14ac:dyDescent="0.3">
      <c r="A53" s="10"/>
      <c r="B53" s="128" t="s">
        <v>433</v>
      </c>
      <c r="C53" s="129" t="s">
        <v>366</v>
      </c>
      <c r="E53" s="126" t="s">
        <v>429</v>
      </c>
      <c r="G53" s="54"/>
      <c r="H53" s="54"/>
    </row>
    <row r="54" spans="1:9" x14ac:dyDescent="0.3">
      <c r="A54" s="158" t="s">
        <v>434</v>
      </c>
      <c r="B54" s="124"/>
      <c r="C54" s="51">
        <f>'12. Pro Forma Data Inputs'!B37</f>
        <v>0</v>
      </c>
      <c r="D54" s="48"/>
      <c r="E54" s="51">
        <f>B54*C54</f>
        <v>0</v>
      </c>
      <c r="H54" s="54"/>
    </row>
    <row r="55" spans="1:9" x14ac:dyDescent="0.3">
      <c r="A55" s="20"/>
      <c r="B55" s="166"/>
      <c r="C55" s="166"/>
      <c r="D55" s="163" t="s">
        <v>435</v>
      </c>
      <c r="E55" s="164">
        <f>SUM(E45:E54)</f>
        <v>0</v>
      </c>
      <c r="H55" s="54"/>
    </row>
    <row r="56" spans="1:9" x14ac:dyDescent="0.3">
      <c r="G56" s="54"/>
      <c r="H56" s="54"/>
    </row>
    <row r="57" spans="1:9" ht="14.4" x14ac:dyDescent="0.3">
      <c r="A57" s="4" t="e">
        <f>IF('4. Property Characteristics'!#REF!="","",'4. Property Characteristics'!#REF!)&amp;": Pro Forma Output Page 2"</f>
        <v>#REF!</v>
      </c>
      <c r="B57" s="119"/>
      <c r="C57" s="119"/>
      <c r="D57" s="146"/>
      <c r="E57" s="146"/>
      <c r="F57" s="147"/>
      <c r="G57" s="54"/>
      <c r="H57" s="54"/>
    </row>
    <row r="58" spans="1:9" x14ac:dyDescent="0.3">
      <c r="A58" s="152" t="s">
        <v>369</v>
      </c>
      <c r="B58" s="153"/>
      <c r="C58" s="149"/>
      <c r="D58" s="149"/>
      <c r="E58" s="150"/>
      <c r="F58" s="151">
        <f>(F17+F6)*B59</f>
        <v>0</v>
      </c>
    </row>
    <row r="59" spans="1:9" x14ac:dyDescent="0.3">
      <c r="A59" s="10" t="s">
        <v>436</v>
      </c>
      <c r="B59" s="167">
        <f>'12. Pro Forma Data Inputs'!A40</f>
        <v>0.2</v>
      </c>
      <c r="H59" s="155"/>
      <c r="I59" s="10"/>
    </row>
    <row r="60" spans="1:9" x14ac:dyDescent="0.3">
      <c r="I60" s="10"/>
    </row>
    <row r="61" spans="1:9" x14ac:dyDescent="0.3">
      <c r="A61" s="152" t="s">
        <v>371</v>
      </c>
      <c r="B61" s="149"/>
      <c r="C61" s="150"/>
      <c r="D61" s="150"/>
      <c r="E61" s="149"/>
      <c r="F61" s="151">
        <f>SUM(C64+C68)</f>
        <v>0</v>
      </c>
      <c r="I61" s="10"/>
    </row>
    <row r="62" spans="1:9" x14ac:dyDescent="0.3">
      <c r="A62" s="10" t="s">
        <v>437</v>
      </c>
      <c r="B62" s="54">
        <f>F3</f>
        <v>0</v>
      </c>
      <c r="I62" s="10"/>
    </row>
    <row r="63" spans="1:9" x14ac:dyDescent="0.3">
      <c r="A63" s="10" t="s">
        <v>438</v>
      </c>
      <c r="B63" s="1">
        <f>VALUE('12. Pro Forma Data Inputs'!B44)</f>
        <v>0</v>
      </c>
      <c r="I63" s="10"/>
    </row>
    <row r="64" spans="1:9" x14ac:dyDescent="0.3">
      <c r="A64" s="10" t="s">
        <v>439</v>
      </c>
      <c r="B64" s="168">
        <f>VALUE('12. Pro Forma Data Inputs'!B45)</f>
        <v>0</v>
      </c>
      <c r="C64" s="54">
        <f>(B62*(B64/12))*B63</f>
        <v>0</v>
      </c>
      <c r="D64" s="54" t="s">
        <v>440</v>
      </c>
      <c r="F64" s="54"/>
      <c r="I64" s="10"/>
    </row>
    <row r="65" spans="1:9" x14ac:dyDescent="0.3">
      <c r="A65" s="10"/>
      <c r="I65" s="10"/>
    </row>
    <row r="66" spans="1:9" x14ac:dyDescent="0.3">
      <c r="A66" s="10" t="s">
        <v>441</v>
      </c>
      <c r="B66" s="54">
        <f>F58+F17+F6</f>
        <v>0</v>
      </c>
      <c r="I66" s="10"/>
    </row>
    <row r="67" spans="1:9" x14ac:dyDescent="0.3">
      <c r="A67" s="10" t="s">
        <v>438</v>
      </c>
      <c r="B67" s="1">
        <f>VALUE('12. Pro Forma Data Inputs'!B44)</f>
        <v>0</v>
      </c>
      <c r="C67" s="168"/>
      <c r="D67" s="168"/>
      <c r="F67" s="168"/>
      <c r="I67" s="10"/>
    </row>
    <row r="68" spans="1:9" x14ac:dyDescent="0.3">
      <c r="A68" s="10" t="s">
        <v>439</v>
      </c>
      <c r="B68" s="169">
        <f>VALUE('12. Pro Forma Data Inputs'!B45)</f>
        <v>0</v>
      </c>
      <c r="C68" s="54">
        <f>(B66*(B68/12))*B67</f>
        <v>0</v>
      </c>
      <c r="D68" s="54" t="s">
        <v>440</v>
      </c>
      <c r="F68" s="54"/>
      <c r="I68" s="10"/>
    </row>
    <row r="69" spans="1:9" x14ac:dyDescent="0.3">
      <c r="I69" s="10"/>
    </row>
    <row r="70" spans="1:9" s="113" customFormat="1" ht="15.6" x14ac:dyDescent="0.3">
      <c r="A70" s="170" t="s">
        <v>442</v>
      </c>
      <c r="B70" s="171"/>
      <c r="C70" s="171"/>
      <c r="D70" s="171"/>
      <c r="E70" s="171"/>
      <c r="F70" s="172">
        <f>F3+F6+F17+F58+F61</f>
        <v>0</v>
      </c>
      <c r="I70" s="173"/>
    </row>
    <row r="71" spans="1:9" x14ac:dyDescent="0.3">
      <c r="I71" s="10"/>
    </row>
    <row r="72" spans="1:9" x14ac:dyDescent="0.3">
      <c r="I72" s="10"/>
    </row>
    <row r="73" spans="1:9" x14ac:dyDescent="0.3">
      <c r="A73" s="152" t="s">
        <v>443</v>
      </c>
      <c r="B73" s="149"/>
      <c r="C73" s="149"/>
      <c r="D73" s="149"/>
      <c r="E73" s="174"/>
      <c r="F73" s="175">
        <f>F82-F84-F85-F86</f>
        <v>0</v>
      </c>
      <c r="G73" s="18"/>
      <c r="H73" s="18"/>
      <c r="I73" s="10"/>
    </row>
    <row r="75" spans="1:9" ht="41.4" x14ac:dyDescent="0.3">
      <c r="A75" s="156" t="s">
        <v>444</v>
      </c>
      <c r="B75" s="376" t="s">
        <v>445</v>
      </c>
      <c r="C75" s="376"/>
      <c r="D75" s="376" t="s">
        <v>229</v>
      </c>
      <c r="E75" s="376"/>
      <c r="F75" s="128" t="s">
        <v>446</v>
      </c>
    </row>
    <row r="76" spans="1:9" x14ac:dyDescent="0.3">
      <c r="A76" s="10" t="str">
        <f>'12. Pro Forma Data Inputs'!A49</f>
        <v>Residential</v>
      </c>
      <c r="B76" s="53">
        <f>D32+D45</f>
        <v>0</v>
      </c>
      <c r="C76" s="1" t="s">
        <v>447</v>
      </c>
      <c r="D76" s="176">
        <f>'12. Pro Forma Data Inputs'!B49</f>
        <v>0</v>
      </c>
      <c r="E76" s="176" t="s">
        <v>448</v>
      </c>
      <c r="F76" s="54">
        <f>+B76*D76*12</f>
        <v>0</v>
      </c>
    </row>
    <row r="77" spans="1:9" x14ac:dyDescent="0.3">
      <c r="A77" s="10" t="str">
        <f>'12. Pro Forma Data Inputs'!A50</f>
        <v>Commercial (Professional/Office)</v>
      </c>
      <c r="B77" s="53">
        <f>B33+B46</f>
        <v>0</v>
      </c>
      <c r="C77" s="1" t="s">
        <v>283</v>
      </c>
      <c r="D77" s="176">
        <f>'12. Pro Forma Data Inputs'!B50</f>
        <v>0</v>
      </c>
      <c r="E77" s="176" t="s">
        <v>376</v>
      </c>
      <c r="F77" s="54">
        <f>+B77*D77</f>
        <v>0</v>
      </c>
    </row>
    <row r="78" spans="1:9" x14ac:dyDescent="0.3">
      <c r="A78" s="10" t="str">
        <f>'12. Pro Forma Data Inputs'!A51</f>
        <v>Retail</v>
      </c>
      <c r="B78" s="53">
        <f>B34+B47</f>
        <v>0</v>
      </c>
      <c r="C78" s="1" t="s">
        <v>283</v>
      </c>
      <c r="D78" s="176">
        <f>'12. Pro Forma Data Inputs'!B51</f>
        <v>0</v>
      </c>
      <c r="E78" s="176" t="s">
        <v>376</v>
      </c>
      <c r="F78" s="54">
        <f>+B78*D78</f>
        <v>0</v>
      </c>
    </row>
    <row r="79" spans="1:9" x14ac:dyDescent="0.3">
      <c r="A79" s="10" t="str">
        <f>'12. Pro Forma Data Inputs'!A52</f>
        <v>Industrial</v>
      </c>
      <c r="B79" s="53">
        <f>B35+B48</f>
        <v>0</v>
      </c>
      <c r="C79" s="1" t="s">
        <v>283</v>
      </c>
      <c r="D79" s="176">
        <f>'12. Pro Forma Data Inputs'!B52</f>
        <v>0</v>
      </c>
      <c r="E79" s="176" t="s">
        <v>376</v>
      </c>
      <c r="F79" s="54">
        <f>+B79*D79</f>
        <v>0</v>
      </c>
    </row>
    <row r="80" spans="1:9" x14ac:dyDescent="0.3">
      <c r="A80" s="10" t="str">
        <f>'12. Pro Forma Data Inputs'!A53</f>
        <v>Warehouse</v>
      </c>
      <c r="B80" s="53">
        <f>B36+B49</f>
        <v>0</v>
      </c>
      <c r="C80" s="1" t="s">
        <v>283</v>
      </c>
      <c r="D80" s="176">
        <f>'12. Pro Forma Data Inputs'!B53</f>
        <v>0</v>
      </c>
      <c r="E80" s="176" t="s">
        <v>376</v>
      </c>
      <c r="F80" s="54">
        <f>+B80*D80</f>
        <v>0</v>
      </c>
    </row>
    <row r="81" spans="1:9" x14ac:dyDescent="0.3">
      <c r="A81" s="158" t="str">
        <f>'12. Pro Forma Data Inputs'!A54</f>
        <v>Hotel/Hospitality</v>
      </c>
      <c r="B81" s="49">
        <f>D37+D50</f>
        <v>0</v>
      </c>
      <c r="C81" s="48" t="s">
        <v>449</v>
      </c>
      <c r="D81" s="177">
        <f>'12. Pro Forma Data Inputs'!B54</f>
        <v>0</v>
      </c>
      <c r="E81" s="177" t="s">
        <v>377</v>
      </c>
      <c r="F81" s="51">
        <f>+B81*D81*365</f>
        <v>0</v>
      </c>
    </row>
    <row r="82" spans="1:9" x14ac:dyDescent="0.3">
      <c r="F82" s="54">
        <f>SUM(F76:F81)</f>
        <v>0</v>
      </c>
    </row>
    <row r="83" spans="1:9" x14ac:dyDescent="0.3">
      <c r="F83" s="54"/>
    </row>
    <row r="84" spans="1:9" x14ac:dyDescent="0.3">
      <c r="C84" s="54"/>
      <c r="E84" s="178" t="s">
        <v>450</v>
      </c>
      <c r="F84" s="54">
        <f>('12. Pro Forma Data Inputs'!B57*'13. Pro Forma Tool'!F76)+('12. Pro Forma Data Inputs'!B58*'13. Pro Forma Tool'!F77)+('12. Pro Forma Data Inputs'!B59*'13. Pro Forma Tool'!F78)+('12. Pro Forma Data Inputs'!B60*'13. Pro Forma Tool'!F79)+('12. Pro Forma Data Inputs'!B61*'13. Pro Forma Tool'!F80)+('12. Pro Forma Data Inputs'!B62*'13. Pro Forma Tool'!F81)</f>
        <v>0</v>
      </c>
      <c r="G84" s="179"/>
      <c r="H84" s="54"/>
    </row>
    <row r="85" spans="1:9" x14ac:dyDescent="0.3">
      <c r="E85" s="178" t="s">
        <v>451</v>
      </c>
      <c r="F85" s="54">
        <f>VALUE('12. Pro Forma Data Inputs'!B11)</f>
        <v>0</v>
      </c>
      <c r="H85" s="54"/>
    </row>
    <row r="86" spans="1:9" x14ac:dyDescent="0.3">
      <c r="E86" s="178" t="s">
        <v>452</v>
      </c>
      <c r="F86" s="54">
        <f>VALUE('12. Pro Forma Data Inputs'!B12)</f>
        <v>0</v>
      </c>
      <c r="H86" s="54"/>
    </row>
    <row r="88" spans="1:9" s="183" customFormat="1" x14ac:dyDescent="0.25">
      <c r="A88" s="180" t="s">
        <v>453</v>
      </c>
      <c r="B88" s="181"/>
      <c r="C88" s="181"/>
      <c r="D88" s="181"/>
      <c r="E88" s="181"/>
      <c r="F88" s="182">
        <f>IF(B89=0,0,F73/B89)</f>
        <v>0</v>
      </c>
    </row>
    <row r="89" spans="1:9" x14ac:dyDescent="0.3">
      <c r="A89" s="20" t="s">
        <v>379</v>
      </c>
      <c r="B89" s="184">
        <f>'12. Pro Forma Data Inputs'!B65</f>
        <v>0</v>
      </c>
    </row>
    <row r="91" spans="1:9" s="188" customFormat="1" x14ac:dyDescent="0.25">
      <c r="A91" s="185" t="s">
        <v>454</v>
      </c>
      <c r="B91" s="186"/>
      <c r="C91" s="187"/>
      <c r="D91" s="187"/>
      <c r="E91" s="186"/>
      <c r="F91" s="182">
        <f>IF(F88="",0,F88-F70)</f>
        <v>0</v>
      </c>
      <c r="G91" s="183"/>
      <c r="I91" s="183"/>
    </row>
    <row r="92" spans="1:9" s="18" customFormat="1" x14ac:dyDescent="0.3">
      <c r="A92" s="1"/>
      <c r="B92" s="1"/>
      <c r="E92" s="1"/>
      <c r="F92" s="1"/>
      <c r="G92" s="1"/>
      <c r="H92" s="1"/>
      <c r="I92" s="1"/>
    </row>
    <row r="93" spans="1:9" s="183" customFormat="1" x14ac:dyDescent="0.25">
      <c r="A93" s="185" t="s">
        <v>455</v>
      </c>
      <c r="B93" s="186"/>
      <c r="C93" s="181"/>
      <c r="D93" s="181"/>
      <c r="E93" s="186"/>
      <c r="F93" s="189">
        <f>IF(F70 = 0,0,F91/F70)</f>
        <v>0</v>
      </c>
    </row>
    <row r="94" spans="1:9" x14ac:dyDescent="0.3">
      <c r="A94" s="18"/>
    </row>
    <row r="95" spans="1:9" x14ac:dyDescent="0.3">
      <c r="A95" s="20"/>
      <c r="B95" s="18"/>
      <c r="G95" s="54"/>
      <c r="H95" s="155"/>
    </row>
    <row r="96" spans="1:9" x14ac:dyDescent="0.3">
      <c r="A96" s="17"/>
      <c r="B96" s="18"/>
      <c r="G96" s="10"/>
    </row>
    <row r="97" spans="1:8" x14ac:dyDescent="0.3">
      <c r="A97" s="18"/>
    </row>
    <row r="98" spans="1:8" x14ac:dyDescent="0.3">
      <c r="A98" s="18"/>
      <c r="E98" s="68"/>
      <c r="F98" s="68"/>
      <c r="G98" s="53"/>
    </row>
    <row r="99" spans="1:8" x14ac:dyDescent="0.3">
      <c r="A99" s="18"/>
      <c r="E99" s="68"/>
      <c r="F99" s="68"/>
      <c r="G99" s="53"/>
    </row>
    <row r="100" spans="1:8" x14ac:dyDescent="0.3">
      <c r="A100" s="18"/>
    </row>
    <row r="101" spans="1:8" x14ac:dyDescent="0.3">
      <c r="A101" s="18"/>
      <c r="E101" s="190"/>
      <c r="F101" s="190"/>
    </row>
    <row r="102" spans="1:8" x14ac:dyDescent="0.3">
      <c r="A102" s="18"/>
      <c r="G102" s="54"/>
    </row>
    <row r="103" spans="1:8" x14ac:dyDescent="0.3">
      <c r="A103" s="18"/>
    </row>
    <row r="104" spans="1:8" x14ac:dyDescent="0.3">
      <c r="A104" s="18"/>
      <c r="H104" s="54"/>
    </row>
    <row r="105" spans="1:8" x14ac:dyDescent="0.3">
      <c r="A105" s="18"/>
    </row>
    <row r="106" spans="1:8" x14ac:dyDescent="0.3">
      <c r="A106" s="18"/>
    </row>
    <row r="121" spans="9:9" x14ac:dyDescent="0.3">
      <c r="I121" s="168"/>
    </row>
  </sheetData>
  <sheetProtection sheet="1" objects="1" scenarios="1" selectLockedCells="1"/>
  <mergeCells count="3">
    <mergeCell ref="B75:C75"/>
    <mergeCell ref="D75:E75"/>
    <mergeCell ref="A1:F1"/>
  </mergeCells>
  <conditionalFormatting sqref="B54 B4 B13">
    <cfRule type="cellIs" dxfId="10" priority="1" stopIfTrue="1" operator="equal">
      <formula>0</formula>
    </cfRule>
  </conditionalFormatting>
  <conditionalFormatting sqref="D50 D45">
    <cfRule type="expression" priority="2" stopIfTrue="1">
      <formula>F45="Fatal Flaw: Unviable Use"</formula>
    </cfRule>
    <cfRule type="cellIs" dxfId="9" priority="3" stopIfTrue="1" operator="equal">
      <formula>0</formula>
    </cfRule>
  </conditionalFormatting>
  <conditionalFormatting sqref="B45:B50">
    <cfRule type="expression" priority="4" stopIfTrue="1">
      <formula>F45="Fatal Flaw: Unviable Use"</formula>
    </cfRule>
    <cfRule type="cellIs" dxfId="8" priority="5" stopIfTrue="1" operator="equal">
      <formula>0</formula>
    </cfRule>
  </conditionalFormatting>
  <conditionalFormatting sqref="B32:B37 D32 D37 B42:B43">
    <cfRule type="expression" dxfId="7" priority="6" stopIfTrue="1">
      <formula>$B$18="No existing buildings/structures onsite"</formula>
    </cfRule>
    <cfRule type="cellIs" dxfId="6" priority="7" stopIfTrue="1" operator="equal">
      <formula>0</formula>
    </cfRule>
  </conditionalFormatting>
  <conditionalFormatting sqref="B15">
    <cfRule type="cellIs" dxfId="5" priority="8" stopIfTrue="1" operator="equal">
      <formula>"Incentives are greater than cost of remediation; check data entry"</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5FA8C-A786-4FA0-A0FA-83529401731A}">
  <sheetPr codeName="Sheet14"/>
  <dimension ref="A1:G48"/>
  <sheetViews>
    <sheetView workbookViewId="0">
      <selection activeCell="C23" sqref="C23"/>
    </sheetView>
  </sheetViews>
  <sheetFormatPr defaultRowHeight="14.4" x14ac:dyDescent="0.3"/>
  <cols>
    <col min="1" max="1" width="36.77734375" customWidth="1"/>
    <col min="2" max="2" width="6.44140625" customWidth="1"/>
    <col min="3" max="3" width="21.88671875" bestFit="1" customWidth="1"/>
    <col min="5" max="5" width="30.5546875" customWidth="1"/>
  </cols>
  <sheetData>
    <row r="1" spans="1:7" s="18" customFormat="1" ht="14.4" customHeight="1" x14ac:dyDescent="0.3">
      <c r="A1" s="379" t="s">
        <v>656</v>
      </c>
      <c r="B1" s="380"/>
      <c r="C1" s="380"/>
      <c r="D1" s="380"/>
      <c r="E1" s="380"/>
      <c r="F1" s="381"/>
    </row>
    <row r="2" spans="1:7" s="18" customFormat="1" x14ac:dyDescent="0.3">
      <c r="A2" s="312" t="str">
        <f>IF('1. Stakeholders'!B4="","",'1. Stakeholders'!B4)&amp;": Sources and Uses"</f>
        <v>: Sources and Uses</v>
      </c>
      <c r="B2" s="322"/>
      <c r="C2" s="322"/>
      <c r="D2" s="322"/>
      <c r="E2" s="322"/>
      <c r="F2" s="323"/>
    </row>
    <row r="3" spans="1:7" ht="20.399999999999999" x14ac:dyDescent="0.3">
      <c r="A3" s="388" t="s">
        <v>65</v>
      </c>
      <c r="B3" s="352"/>
      <c r="C3" s="352"/>
      <c r="D3" s="352"/>
      <c r="E3" s="352"/>
      <c r="F3" s="352"/>
    </row>
    <row r="4" spans="1:7" x14ac:dyDescent="0.3">
      <c r="A4" s="71"/>
      <c r="B4" s="71"/>
      <c r="C4" s="71"/>
      <c r="D4" s="71"/>
      <c r="E4" s="71"/>
      <c r="F4" s="71"/>
    </row>
    <row r="5" spans="1:7" x14ac:dyDescent="0.3">
      <c r="A5" s="378" t="s">
        <v>66</v>
      </c>
      <c r="B5" s="378"/>
      <c r="C5" s="378"/>
      <c r="D5" s="71"/>
      <c r="E5" s="378" t="s">
        <v>67</v>
      </c>
      <c r="F5" s="378"/>
    </row>
    <row r="6" spans="1:7" x14ac:dyDescent="0.3">
      <c r="A6" s="71"/>
      <c r="B6" s="71"/>
      <c r="C6" s="71"/>
      <c r="D6" s="71"/>
      <c r="E6" s="71"/>
      <c r="F6" s="71"/>
    </row>
    <row r="7" spans="1:7" x14ac:dyDescent="0.3">
      <c r="A7" s="71" t="s">
        <v>68</v>
      </c>
      <c r="B7" s="71"/>
      <c r="C7" s="72">
        <f>'13. Pro Forma Tool'!B4</f>
        <v>0</v>
      </c>
      <c r="D7" s="71"/>
      <c r="E7" s="73" t="s">
        <v>69</v>
      </c>
      <c r="F7" s="73"/>
    </row>
    <row r="8" spans="1:7" x14ac:dyDescent="0.3">
      <c r="A8" s="71" t="s">
        <v>70</v>
      </c>
      <c r="B8" s="71"/>
      <c r="C8" s="74">
        <f>+C7*0.05</f>
        <v>0</v>
      </c>
      <c r="D8" s="71"/>
      <c r="E8" s="71"/>
      <c r="F8" s="71"/>
    </row>
    <row r="9" spans="1:7" x14ac:dyDescent="0.3">
      <c r="A9" s="71" t="s">
        <v>71</v>
      </c>
      <c r="B9" s="75"/>
      <c r="C9" s="72">
        <f>SUM(C7:C8)</f>
        <v>0</v>
      </c>
      <c r="D9" s="71"/>
      <c r="E9" s="71" t="s">
        <v>72</v>
      </c>
      <c r="F9" s="290"/>
    </row>
    <row r="10" spans="1:7" x14ac:dyDescent="0.3">
      <c r="A10" s="75"/>
      <c r="B10" s="75"/>
      <c r="C10" s="75"/>
      <c r="D10" s="71"/>
      <c r="E10" s="71" t="s">
        <v>73</v>
      </c>
      <c r="F10" s="290"/>
    </row>
    <row r="11" spans="1:7" x14ac:dyDescent="0.3">
      <c r="A11" s="76" t="s">
        <v>74</v>
      </c>
      <c r="B11" s="71"/>
      <c r="C11" s="77" t="s">
        <v>75</v>
      </c>
      <c r="D11" s="71"/>
      <c r="E11" s="71" t="s">
        <v>76</v>
      </c>
      <c r="F11" s="290"/>
    </row>
    <row r="12" spans="1:7" x14ac:dyDescent="0.3">
      <c r="A12" s="71" t="s">
        <v>77</v>
      </c>
      <c r="B12" s="71"/>
      <c r="C12" s="72">
        <f>'13. Pro Forma Tool'!E38+SUM('13. Pro Forma Tool'!E45:E50)</f>
        <v>0</v>
      </c>
      <c r="D12" s="71"/>
      <c r="E12" s="71" t="s">
        <v>78</v>
      </c>
      <c r="F12" s="290"/>
      <c r="G12" s="241" t="s">
        <v>564</v>
      </c>
    </row>
    <row r="13" spans="1:7" x14ac:dyDescent="0.3">
      <c r="A13" s="71" t="s">
        <v>79</v>
      </c>
      <c r="B13" s="71"/>
      <c r="C13" s="72">
        <f>+C12*0.025</f>
        <v>0</v>
      </c>
      <c r="D13" s="71"/>
      <c r="E13" s="71" t="s">
        <v>80</v>
      </c>
      <c r="F13" s="290"/>
      <c r="G13" s="241" t="s">
        <v>564</v>
      </c>
    </row>
    <row r="14" spans="1:7" x14ac:dyDescent="0.3">
      <c r="A14" s="71" t="s">
        <v>81</v>
      </c>
      <c r="B14" s="71"/>
      <c r="C14" s="72">
        <f>(+C12+C13)*0.05</f>
        <v>0</v>
      </c>
      <c r="D14" s="71"/>
      <c r="E14" s="71" t="s">
        <v>82</v>
      </c>
      <c r="F14" s="290"/>
    </row>
    <row r="15" spans="1:7" x14ac:dyDescent="0.3">
      <c r="A15" s="71" t="s">
        <v>83</v>
      </c>
      <c r="B15" s="71"/>
      <c r="C15" s="72">
        <f>'13. Pro Forma Tool'!E42+'13. Pro Forma Tool'!E43</f>
        <v>0</v>
      </c>
      <c r="D15" s="71"/>
      <c r="E15" s="71" t="s">
        <v>84</v>
      </c>
      <c r="F15" s="290"/>
    </row>
    <row r="16" spans="1:7" x14ac:dyDescent="0.3">
      <c r="A16" s="71" t="s">
        <v>85</v>
      </c>
      <c r="B16" s="71"/>
      <c r="C16" s="72">
        <f>'12. Pro Forma Data Inputs'!B8</f>
        <v>0</v>
      </c>
      <c r="D16" s="71"/>
      <c r="E16" s="71" t="s">
        <v>22</v>
      </c>
      <c r="F16" s="290"/>
    </row>
    <row r="17" spans="1:7" ht="15" thickBot="1" x14ac:dyDescent="0.35">
      <c r="A17" s="71" t="s">
        <v>86</v>
      </c>
      <c r="B17" s="293">
        <v>0.1</v>
      </c>
      <c r="C17" s="330">
        <f>+C12*0.1</f>
        <v>0</v>
      </c>
      <c r="D17" s="71"/>
      <c r="E17" s="71" t="s">
        <v>87</v>
      </c>
      <c r="F17" s="290"/>
    </row>
    <row r="18" spans="1:7" x14ac:dyDescent="0.3">
      <c r="A18" s="331" t="s">
        <v>88</v>
      </c>
      <c r="B18" s="71"/>
      <c r="C18" s="332">
        <f>SUM(C12:C17)</f>
        <v>0</v>
      </c>
      <c r="D18" s="71"/>
      <c r="E18" s="331" t="s">
        <v>89</v>
      </c>
      <c r="F18" s="332">
        <f>SUM(F9:F17)</f>
        <v>0</v>
      </c>
    </row>
    <row r="19" spans="1:7" x14ac:dyDescent="0.3">
      <c r="A19" s="71"/>
      <c r="B19" s="71"/>
      <c r="C19" s="77"/>
      <c r="D19" s="71"/>
      <c r="E19" s="71"/>
      <c r="F19" s="77"/>
    </row>
    <row r="20" spans="1:7" x14ac:dyDescent="0.3">
      <c r="A20" s="76" t="s">
        <v>90</v>
      </c>
      <c r="B20" s="71"/>
      <c r="C20" s="77"/>
      <c r="D20" s="71"/>
      <c r="E20" s="73" t="s">
        <v>91</v>
      </c>
      <c r="F20" s="73"/>
    </row>
    <row r="21" spans="1:7" x14ac:dyDescent="0.3">
      <c r="A21" s="71" t="s">
        <v>92</v>
      </c>
      <c r="B21" s="71"/>
      <c r="C21" s="292">
        <f>+C12*0.035</f>
        <v>0</v>
      </c>
      <c r="D21" s="71"/>
      <c r="E21" s="71"/>
      <c r="F21" s="77"/>
    </row>
    <row r="22" spans="1:7" x14ac:dyDescent="0.3">
      <c r="A22" s="71" t="s">
        <v>93</v>
      </c>
      <c r="B22" s="71"/>
      <c r="C22" s="292">
        <f>+C21*0.1</f>
        <v>0</v>
      </c>
      <c r="D22" s="71"/>
      <c r="E22" s="71" t="s">
        <v>94</v>
      </c>
      <c r="F22" s="290"/>
    </row>
    <row r="23" spans="1:7" x14ac:dyDescent="0.3">
      <c r="A23" s="71" t="s">
        <v>95</v>
      </c>
      <c r="B23" s="71"/>
      <c r="C23" s="290"/>
      <c r="D23" s="71"/>
      <c r="E23" s="71" t="s">
        <v>96</v>
      </c>
      <c r="F23" s="290"/>
    </row>
    <row r="24" spans="1:7" x14ac:dyDescent="0.3">
      <c r="A24" s="71" t="s">
        <v>97</v>
      </c>
      <c r="B24" s="71"/>
      <c r="C24" s="290"/>
      <c r="D24" s="71"/>
      <c r="E24" s="71" t="s">
        <v>76</v>
      </c>
      <c r="F24" s="290"/>
    </row>
    <row r="25" spans="1:7" x14ac:dyDescent="0.3">
      <c r="A25" s="71" t="s">
        <v>98</v>
      </c>
      <c r="B25" s="71"/>
      <c r="C25" s="290"/>
      <c r="D25" s="71"/>
      <c r="E25" s="71" t="s">
        <v>78</v>
      </c>
      <c r="F25" s="290"/>
      <c r="G25" s="241" t="s">
        <v>564</v>
      </c>
    </row>
    <row r="26" spans="1:7" x14ac:dyDescent="0.3">
      <c r="A26" s="71" t="s">
        <v>99</v>
      </c>
      <c r="B26" s="71"/>
      <c r="C26" s="290"/>
      <c r="D26" s="71"/>
      <c r="E26" s="71" t="s">
        <v>80</v>
      </c>
      <c r="F26" s="290"/>
      <c r="G26" s="241" t="s">
        <v>564</v>
      </c>
    </row>
    <row r="27" spans="1:7" x14ac:dyDescent="0.3">
      <c r="A27" s="71" t="s">
        <v>100</v>
      </c>
      <c r="B27" s="71"/>
      <c r="C27" s="290"/>
      <c r="D27" s="71"/>
      <c r="E27" s="71" t="s">
        <v>82</v>
      </c>
      <c r="F27" s="290"/>
    </row>
    <row r="28" spans="1:7" x14ac:dyDescent="0.3">
      <c r="A28" s="71" t="s">
        <v>101</v>
      </c>
      <c r="B28" s="71"/>
      <c r="C28" s="290"/>
      <c r="D28" s="71"/>
      <c r="E28" s="71" t="s">
        <v>84</v>
      </c>
      <c r="F28" s="290"/>
    </row>
    <row r="29" spans="1:7" x14ac:dyDescent="0.3">
      <c r="A29" s="71" t="s">
        <v>102</v>
      </c>
      <c r="B29" s="75"/>
      <c r="C29" s="290"/>
      <c r="D29" s="71"/>
      <c r="E29" s="71" t="s">
        <v>22</v>
      </c>
      <c r="F29" s="290"/>
    </row>
    <row r="30" spans="1:7" x14ac:dyDescent="0.3">
      <c r="A30" s="71" t="s">
        <v>103</v>
      </c>
      <c r="B30" s="71"/>
      <c r="C30" s="290"/>
      <c r="D30" s="71"/>
      <c r="E30" s="71" t="s">
        <v>87</v>
      </c>
      <c r="F30" s="290"/>
    </row>
    <row r="31" spans="1:7" x14ac:dyDescent="0.3">
      <c r="A31" s="71" t="s">
        <v>104</v>
      </c>
      <c r="B31" s="71"/>
      <c r="C31" s="290"/>
      <c r="D31" s="71"/>
      <c r="E31" s="331" t="s">
        <v>105</v>
      </c>
      <c r="F31" s="333">
        <f>SUM(F22:F30)</f>
        <v>0</v>
      </c>
    </row>
    <row r="32" spans="1:7" x14ac:dyDescent="0.3">
      <c r="A32" s="71" t="s">
        <v>106</v>
      </c>
      <c r="B32" s="71"/>
      <c r="C32" s="290"/>
      <c r="D32" s="71"/>
      <c r="E32" s="71"/>
      <c r="F32" s="71"/>
    </row>
    <row r="33" spans="1:6" x14ac:dyDescent="0.3">
      <c r="A33" s="71" t="s">
        <v>107</v>
      </c>
      <c r="B33" s="71"/>
      <c r="C33" s="290"/>
      <c r="D33" s="71"/>
      <c r="E33" s="71"/>
      <c r="F33" s="71"/>
    </row>
    <row r="34" spans="1:6" x14ac:dyDescent="0.3">
      <c r="A34" s="71" t="s">
        <v>108</v>
      </c>
      <c r="B34" s="71"/>
      <c r="C34" s="290"/>
      <c r="D34" s="71"/>
      <c r="E34" s="71"/>
      <c r="F34" s="71"/>
    </row>
    <row r="35" spans="1:6" x14ac:dyDescent="0.3">
      <c r="A35" s="71" t="s">
        <v>109</v>
      </c>
      <c r="B35" s="71"/>
      <c r="C35" s="290"/>
      <c r="D35" s="71"/>
      <c r="E35" s="71"/>
      <c r="F35" s="71"/>
    </row>
    <row r="36" spans="1:6" x14ac:dyDescent="0.3">
      <c r="A36" s="71" t="s">
        <v>110</v>
      </c>
      <c r="B36" s="71"/>
      <c r="C36" s="290"/>
      <c r="D36" s="71"/>
      <c r="E36" s="71"/>
      <c r="F36" s="71"/>
    </row>
    <row r="37" spans="1:6" x14ac:dyDescent="0.3">
      <c r="A37" s="71" t="s">
        <v>111</v>
      </c>
      <c r="B37" s="71"/>
      <c r="C37" s="290"/>
      <c r="D37" s="71"/>
      <c r="E37" s="71"/>
      <c r="F37" s="71"/>
    </row>
    <row r="38" spans="1:6" x14ac:dyDescent="0.3">
      <c r="A38" s="71" t="s">
        <v>22</v>
      </c>
      <c r="B38" s="71"/>
      <c r="C38" s="290"/>
      <c r="D38" s="71"/>
      <c r="E38" s="71"/>
      <c r="F38" s="71"/>
    </row>
    <row r="39" spans="1:6" x14ac:dyDescent="0.3">
      <c r="A39" s="71" t="s">
        <v>112</v>
      </c>
      <c r="B39" s="71"/>
      <c r="C39" s="290"/>
      <c r="D39" s="71"/>
      <c r="E39" s="71"/>
      <c r="F39" s="71"/>
    </row>
    <row r="40" spans="1:6" x14ac:dyDescent="0.3">
      <c r="A40" s="71" t="s">
        <v>113</v>
      </c>
      <c r="B40" s="78">
        <v>0.1</v>
      </c>
      <c r="C40" s="290"/>
      <c r="D40" s="71"/>
      <c r="E40" s="71"/>
      <c r="F40" s="71"/>
    </row>
    <row r="41" spans="1:6" ht="15" thickBot="1" x14ac:dyDescent="0.35">
      <c r="A41" s="71" t="s">
        <v>22</v>
      </c>
      <c r="B41" s="71"/>
      <c r="C41" s="291"/>
      <c r="D41" s="71"/>
      <c r="E41" s="71"/>
      <c r="F41" s="71"/>
    </row>
    <row r="42" spans="1:6" x14ac:dyDescent="0.3">
      <c r="A42" s="71" t="s">
        <v>114</v>
      </c>
      <c r="B42" s="71"/>
      <c r="C42" s="329">
        <f>SUM(C21:C41)</f>
        <v>0</v>
      </c>
      <c r="D42" s="71"/>
      <c r="E42" s="71"/>
      <c r="F42" s="71"/>
    </row>
    <row r="43" spans="1:6" x14ac:dyDescent="0.3">
      <c r="A43" s="71" t="s">
        <v>75</v>
      </c>
      <c r="B43" s="71"/>
      <c r="C43" s="77"/>
      <c r="D43" s="71"/>
      <c r="E43" s="71"/>
      <c r="F43" s="71"/>
    </row>
    <row r="44" spans="1:6" x14ac:dyDescent="0.3">
      <c r="A44" s="71" t="s">
        <v>565</v>
      </c>
      <c r="B44" s="71"/>
      <c r="C44" s="290"/>
      <c r="D44" s="71"/>
      <c r="E44" s="71"/>
      <c r="F44" s="71"/>
    </row>
    <row r="45" spans="1:6" x14ac:dyDescent="0.3">
      <c r="A45" s="71"/>
      <c r="B45" s="71"/>
      <c r="C45" s="77"/>
      <c r="D45" s="71"/>
      <c r="E45" s="71"/>
      <c r="F45" s="71"/>
    </row>
    <row r="46" spans="1:6" x14ac:dyDescent="0.3">
      <c r="A46" s="71" t="s">
        <v>115</v>
      </c>
      <c r="B46" s="71"/>
      <c r="C46" s="290"/>
      <c r="D46" s="75"/>
      <c r="E46" s="75"/>
      <c r="F46" s="75"/>
    </row>
    <row r="47" spans="1:6" ht="15" thickBot="1" x14ac:dyDescent="0.35">
      <c r="A47" s="71" t="s">
        <v>75</v>
      </c>
      <c r="B47" s="71"/>
      <c r="C47" s="77"/>
      <c r="D47" s="75"/>
      <c r="E47" s="75"/>
      <c r="F47" s="75"/>
    </row>
    <row r="48" spans="1:6" x14ac:dyDescent="0.3">
      <c r="A48" s="334" t="s">
        <v>116</v>
      </c>
      <c r="B48" s="71"/>
      <c r="C48" s="332">
        <f>C46+C44+C42+C18+C9</f>
        <v>0</v>
      </c>
      <c r="D48" s="75"/>
      <c r="E48" s="75"/>
      <c r="F48" s="75"/>
    </row>
  </sheetData>
  <sheetProtection sheet="1" objects="1" scenarios="1" selectLockedCells="1"/>
  <mergeCells count="3">
    <mergeCell ref="A5:C5"/>
    <mergeCell ref="E5:F5"/>
    <mergeCell ref="A1:F1"/>
  </mergeCells>
  <conditionalFormatting sqref="C23:C41">
    <cfRule type="expression" dxfId="4" priority="6">
      <formula>ISBLANK($C23)</formula>
    </cfRule>
  </conditionalFormatting>
  <conditionalFormatting sqref="C46">
    <cfRule type="expression" dxfId="3" priority="3">
      <formula>ISBLANK($C46)</formula>
    </cfRule>
  </conditionalFormatting>
  <conditionalFormatting sqref="C44">
    <cfRule type="expression" dxfId="2" priority="4">
      <formula>ISBLANK($C44)</formula>
    </cfRule>
  </conditionalFormatting>
  <conditionalFormatting sqref="F9:F17">
    <cfRule type="expression" dxfId="1" priority="2">
      <formula>ISBLANK($F9)</formula>
    </cfRule>
  </conditionalFormatting>
  <conditionalFormatting sqref="F22:F30">
    <cfRule type="expression" dxfId="0" priority="1">
      <formula>ISBLANK($F22)</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F0B90-198D-4123-9F5D-7F8671AEBD3B}">
  <sheetPr codeName="Sheet1"/>
  <dimension ref="A1:V50"/>
  <sheetViews>
    <sheetView workbookViewId="0">
      <selection activeCell="B4" sqref="B4:F4"/>
    </sheetView>
  </sheetViews>
  <sheetFormatPr defaultRowHeight="14.4" x14ac:dyDescent="0.3"/>
  <cols>
    <col min="1" max="1" width="40.5546875" customWidth="1"/>
    <col min="2" max="2" width="27.33203125" customWidth="1"/>
    <col min="3" max="3" width="15" customWidth="1"/>
    <col min="4" max="4" width="36.5546875" customWidth="1"/>
    <col min="5" max="5" width="16.109375" customWidth="1"/>
    <col min="6" max="6" width="33.6640625" customWidth="1"/>
    <col min="17" max="17" width="12.109375" hidden="1" customWidth="1"/>
  </cols>
  <sheetData>
    <row r="1" spans="1:22" s="1" customFormat="1" x14ac:dyDescent="0.3">
      <c r="A1" s="367" t="s">
        <v>638</v>
      </c>
      <c r="B1" s="368"/>
      <c r="C1" s="368"/>
      <c r="D1" s="368"/>
      <c r="E1" s="368"/>
      <c r="F1" s="369"/>
      <c r="G1" s="2"/>
      <c r="H1" s="2"/>
      <c r="I1" s="2"/>
      <c r="J1" s="2"/>
      <c r="K1" s="2"/>
      <c r="L1" s="2"/>
      <c r="M1" s="2"/>
      <c r="N1" s="2"/>
      <c r="O1" s="2"/>
      <c r="P1" s="2"/>
      <c r="Q1" s="2" t="s">
        <v>629</v>
      </c>
      <c r="R1" s="2"/>
      <c r="S1" s="2"/>
      <c r="T1" s="2"/>
      <c r="U1" s="2"/>
      <c r="V1" s="2"/>
    </row>
    <row r="2" spans="1:22" s="1" customFormat="1" x14ac:dyDescent="0.3">
      <c r="A2" s="305" t="str">
        <f>IF(B4="","",B4)</f>
        <v/>
      </c>
      <c r="B2" s="237"/>
      <c r="C2" s="306"/>
      <c r="D2" s="196"/>
      <c r="E2" s="196"/>
      <c r="F2" s="196"/>
      <c r="G2" s="2"/>
      <c r="H2" s="2"/>
      <c r="I2" s="2"/>
      <c r="J2" s="2"/>
      <c r="K2" s="2"/>
      <c r="L2" s="2"/>
      <c r="M2" s="2"/>
      <c r="N2" s="2"/>
      <c r="O2" s="2"/>
      <c r="P2" s="2"/>
      <c r="Q2" s="2"/>
      <c r="R2" s="2"/>
      <c r="S2" s="2"/>
      <c r="T2" s="2"/>
      <c r="U2" s="2"/>
      <c r="V2" s="2"/>
    </row>
    <row r="3" spans="1:22" s="1" customFormat="1" ht="13.8" x14ac:dyDescent="0.3">
      <c r="A3" s="7" t="s">
        <v>459</v>
      </c>
      <c r="B3" s="206"/>
      <c r="C3" s="206"/>
      <c r="D3" s="206"/>
      <c r="E3" s="206"/>
      <c r="F3" s="216"/>
      <c r="G3" s="24"/>
      <c r="H3" s="24"/>
      <c r="I3" s="24"/>
      <c r="J3" s="24"/>
      <c r="K3" s="24"/>
      <c r="L3" s="24"/>
      <c r="M3" s="24"/>
      <c r="N3" s="24"/>
      <c r="O3" s="24"/>
      <c r="P3" s="24"/>
    </row>
    <row r="4" spans="1:22" s="1" customFormat="1" x14ac:dyDescent="0.3">
      <c r="A4" s="271" t="s">
        <v>592</v>
      </c>
      <c r="B4" s="363"/>
      <c r="C4" s="364"/>
      <c r="D4" s="364"/>
      <c r="E4" s="365"/>
      <c r="F4" s="366"/>
      <c r="G4" s="2"/>
      <c r="H4" s="2"/>
      <c r="I4" s="2"/>
      <c r="J4" s="2"/>
      <c r="K4" s="2"/>
      <c r="L4" s="2"/>
      <c r="M4" s="2"/>
      <c r="N4" s="2"/>
      <c r="O4" s="2"/>
      <c r="P4" s="2"/>
      <c r="Q4" s="2"/>
      <c r="R4" s="2"/>
      <c r="S4" s="2"/>
      <c r="T4" s="2"/>
      <c r="U4" s="2"/>
      <c r="V4" s="2"/>
    </row>
    <row r="5" spans="1:22" ht="29.4" thickBot="1" x14ac:dyDescent="0.35">
      <c r="A5" s="272" t="s">
        <v>670</v>
      </c>
      <c r="B5" s="338" t="s">
        <v>463</v>
      </c>
      <c r="C5" s="338" t="s">
        <v>466</v>
      </c>
      <c r="D5" s="338" t="s">
        <v>381</v>
      </c>
      <c r="E5" s="338" t="s">
        <v>464</v>
      </c>
      <c r="F5" s="338" t="s">
        <v>595</v>
      </c>
      <c r="Q5" s="191" t="s">
        <v>466</v>
      </c>
    </row>
    <row r="6" spans="1:22" s="192" customFormat="1" x14ac:dyDescent="0.3">
      <c r="A6" s="281"/>
      <c r="B6" s="281"/>
      <c r="C6" s="281"/>
      <c r="D6" s="295"/>
      <c r="E6" s="283"/>
      <c r="F6" s="281"/>
      <c r="Q6" s="192" t="s">
        <v>593</v>
      </c>
    </row>
    <row r="7" spans="1:22" s="192" customFormat="1" x14ac:dyDescent="0.3">
      <c r="A7" s="282"/>
      <c r="B7" s="284"/>
      <c r="C7" s="284"/>
      <c r="D7" s="294"/>
      <c r="E7" s="285"/>
      <c r="F7" s="284"/>
      <c r="Q7" s="192" t="s">
        <v>465</v>
      </c>
    </row>
    <row r="8" spans="1:22" s="192" customFormat="1" x14ac:dyDescent="0.3">
      <c r="A8" s="282"/>
      <c r="B8" s="284"/>
      <c r="C8" s="284"/>
      <c r="D8" s="284"/>
      <c r="E8" s="285"/>
      <c r="F8" s="284"/>
    </row>
    <row r="9" spans="1:22" s="192" customFormat="1" x14ac:dyDescent="0.3">
      <c r="A9" s="282"/>
      <c r="B9" s="284"/>
      <c r="C9" s="284"/>
      <c r="D9" s="284"/>
      <c r="E9" s="285"/>
      <c r="F9" s="284"/>
      <c r="Q9" s="193" t="s">
        <v>463</v>
      </c>
    </row>
    <row r="10" spans="1:22" s="192" customFormat="1" x14ac:dyDescent="0.3">
      <c r="A10" s="282"/>
      <c r="B10" s="284"/>
      <c r="C10" s="284"/>
      <c r="D10" s="284"/>
      <c r="E10" s="285"/>
      <c r="F10" s="284"/>
      <c r="Q10" s="194" t="s">
        <v>467</v>
      </c>
    </row>
    <row r="11" spans="1:22" s="192" customFormat="1" x14ac:dyDescent="0.3">
      <c r="A11" s="282"/>
      <c r="B11" s="284"/>
      <c r="C11" s="284"/>
      <c r="D11" s="284"/>
      <c r="E11" s="285"/>
      <c r="F11" s="284"/>
      <c r="Q11" s="194" t="s">
        <v>468</v>
      </c>
    </row>
    <row r="12" spans="1:22" s="192" customFormat="1" x14ac:dyDescent="0.3">
      <c r="A12" s="282"/>
      <c r="B12" s="284"/>
      <c r="C12" s="284"/>
      <c r="D12" s="284"/>
      <c r="E12" s="285"/>
      <c r="F12" s="284"/>
      <c r="Q12" s="194" t="s">
        <v>644</v>
      </c>
    </row>
    <row r="13" spans="1:22" s="192" customFormat="1" x14ac:dyDescent="0.3">
      <c r="A13" s="282"/>
      <c r="B13" s="284"/>
      <c r="C13" s="284"/>
      <c r="D13" s="284"/>
      <c r="E13" s="285"/>
      <c r="F13" s="284"/>
      <c r="Q13" s="194" t="s">
        <v>469</v>
      </c>
    </row>
    <row r="14" spans="1:22" s="192" customFormat="1" x14ac:dyDescent="0.3">
      <c r="A14" s="282"/>
      <c r="B14" s="284"/>
      <c r="C14" s="284"/>
      <c r="D14" s="284"/>
      <c r="E14" s="285"/>
      <c r="F14" s="284"/>
      <c r="Q14" s="194" t="s">
        <v>639</v>
      </c>
    </row>
    <row r="15" spans="1:22" s="192" customFormat="1" x14ac:dyDescent="0.3">
      <c r="A15" s="282"/>
      <c r="B15" s="284"/>
      <c r="C15" s="284"/>
      <c r="D15" s="284"/>
      <c r="E15" s="285"/>
      <c r="F15" s="284"/>
      <c r="Q15" s="194" t="s">
        <v>640</v>
      </c>
    </row>
    <row r="16" spans="1:22" s="192" customFormat="1" x14ac:dyDescent="0.3">
      <c r="A16" s="282"/>
      <c r="B16" s="284"/>
      <c r="C16" s="284"/>
      <c r="D16" s="284"/>
      <c r="E16" s="285"/>
      <c r="F16" s="284"/>
      <c r="Q16" s="194" t="s">
        <v>473</v>
      </c>
    </row>
    <row r="17" spans="1:17" s="192" customFormat="1" x14ac:dyDescent="0.3">
      <c r="A17" s="282"/>
      <c r="B17" s="284"/>
      <c r="C17" s="284"/>
      <c r="D17" s="284"/>
      <c r="E17" s="285"/>
      <c r="F17" s="284"/>
      <c r="Q17" s="194" t="s">
        <v>477</v>
      </c>
    </row>
    <row r="18" spans="1:17" s="192" customFormat="1" x14ac:dyDescent="0.3">
      <c r="A18" s="282"/>
      <c r="B18" s="284"/>
      <c r="C18" s="284"/>
      <c r="D18" s="284"/>
      <c r="E18" s="285"/>
      <c r="F18" s="284"/>
      <c r="Q18" s="194" t="s">
        <v>478</v>
      </c>
    </row>
    <row r="19" spans="1:17" s="192" customFormat="1" x14ac:dyDescent="0.3">
      <c r="A19" s="282"/>
      <c r="B19" s="284"/>
      <c r="C19" s="284"/>
      <c r="D19" s="284"/>
      <c r="E19" s="285"/>
      <c r="F19" s="284"/>
      <c r="Q19" s="194" t="s">
        <v>479</v>
      </c>
    </row>
    <row r="20" spans="1:17" s="192" customFormat="1" x14ac:dyDescent="0.3">
      <c r="A20" s="282"/>
      <c r="B20" s="284"/>
      <c r="C20" s="284"/>
      <c r="D20" s="284"/>
      <c r="E20" s="285"/>
      <c r="F20" s="284"/>
      <c r="Q20" s="194" t="s">
        <v>480</v>
      </c>
    </row>
    <row r="21" spans="1:17" s="192" customFormat="1" x14ac:dyDescent="0.3">
      <c r="A21" s="282"/>
      <c r="B21" s="284"/>
      <c r="C21" s="284"/>
      <c r="D21" s="284"/>
      <c r="E21" s="285"/>
      <c r="F21" s="284"/>
      <c r="Q21" s="194" t="s">
        <v>481</v>
      </c>
    </row>
    <row r="22" spans="1:17" s="192" customFormat="1" x14ac:dyDescent="0.3">
      <c r="A22" s="282"/>
      <c r="B22" s="284"/>
      <c r="C22" s="284"/>
      <c r="D22" s="284"/>
      <c r="E22" s="285"/>
      <c r="F22" s="284"/>
      <c r="Q22" s="194" t="s">
        <v>482</v>
      </c>
    </row>
    <row r="23" spans="1:17" s="192" customFormat="1" x14ac:dyDescent="0.3">
      <c r="A23" s="282"/>
      <c r="B23" s="284"/>
      <c r="C23" s="284"/>
      <c r="D23" s="284"/>
      <c r="E23" s="285"/>
      <c r="F23" s="284"/>
      <c r="Q23" s="194" t="s">
        <v>470</v>
      </c>
    </row>
    <row r="24" spans="1:17" s="192" customFormat="1" x14ac:dyDescent="0.3">
      <c r="A24" s="282"/>
      <c r="B24" s="284"/>
      <c r="C24" s="284"/>
      <c r="D24" s="284"/>
      <c r="E24" s="285"/>
      <c r="F24" s="284"/>
      <c r="Q24" s="194" t="s">
        <v>641</v>
      </c>
    </row>
    <row r="25" spans="1:17" s="192" customFormat="1" x14ac:dyDescent="0.3">
      <c r="A25" s="282"/>
      <c r="B25" s="284"/>
      <c r="C25" s="284"/>
      <c r="D25" s="284"/>
      <c r="E25" s="285"/>
      <c r="F25" s="284"/>
      <c r="Q25" s="195" t="s">
        <v>642</v>
      </c>
    </row>
    <row r="26" spans="1:17" s="192" customFormat="1" x14ac:dyDescent="0.3">
      <c r="A26" s="282"/>
      <c r="B26" s="284"/>
      <c r="C26" s="284"/>
      <c r="D26" s="284"/>
      <c r="E26" s="285"/>
      <c r="F26" s="284"/>
      <c r="Q26" s="194" t="s">
        <v>643</v>
      </c>
    </row>
    <row r="27" spans="1:17" s="192" customFormat="1" x14ac:dyDescent="0.3">
      <c r="A27" s="282"/>
      <c r="B27" s="284"/>
      <c r="C27" s="284"/>
      <c r="D27" s="284"/>
      <c r="E27" s="285"/>
      <c r="F27" s="284"/>
      <c r="Q27" s="194" t="s">
        <v>471</v>
      </c>
    </row>
    <row r="28" spans="1:17" s="192" customFormat="1" x14ac:dyDescent="0.3">
      <c r="A28" s="282"/>
      <c r="B28" s="284"/>
      <c r="C28" s="284"/>
      <c r="D28" s="284"/>
      <c r="E28" s="285"/>
      <c r="F28" s="284"/>
      <c r="Q28" s="194" t="s">
        <v>472</v>
      </c>
    </row>
    <row r="29" spans="1:17" s="192" customFormat="1" x14ac:dyDescent="0.3">
      <c r="A29" s="282"/>
      <c r="B29" s="284"/>
      <c r="C29" s="284"/>
      <c r="D29" s="284"/>
      <c r="E29" s="285"/>
      <c r="F29" s="284"/>
      <c r="Q29" s="194" t="s">
        <v>474</v>
      </c>
    </row>
    <row r="30" spans="1:17" s="192" customFormat="1" x14ac:dyDescent="0.3">
      <c r="A30" s="282"/>
      <c r="B30" s="284"/>
      <c r="C30" s="284"/>
      <c r="D30" s="284"/>
      <c r="E30" s="285"/>
      <c r="F30" s="284"/>
      <c r="Q30" s="194" t="s">
        <v>475</v>
      </c>
    </row>
    <row r="31" spans="1:17" s="192" customFormat="1" x14ac:dyDescent="0.3">
      <c r="A31" s="282"/>
      <c r="B31" s="284"/>
      <c r="C31" s="284"/>
      <c r="D31" s="284"/>
      <c r="E31" s="285"/>
      <c r="F31" s="284"/>
      <c r="Q31" s="194" t="s">
        <v>476</v>
      </c>
    </row>
    <row r="32" spans="1:17" s="192" customFormat="1" x14ac:dyDescent="0.3">
      <c r="A32" s="282"/>
      <c r="B32" s="284"/>
      <c r="C32" s="284"/>
      <c r="D32" s="284"/>
      <c r="E32" s="285"/>
      <c r="F32" s="284"/>
      <c r="Q32" s="194" t="s">
        <v>22</v>
      </c>
    </row>
    <row r="33" spans="1:6" s="192" customFormat="1" x14ac:dyDescent="0.3">
      <c r="A33" s="282"/>
      <c r="B33" s="282"/>
      <c r="C33" s="282"/>
      <c r="D33" s="282"/>
      <c r="E33" s="286"/>
      <c r="F33" s="282"/>
    </row>
    <row r="34" spans="1:6" x14ac:dyDescent="0.3">
      <c r="A34" s="282"/>
      <c r="B34" s="282"/>
      <c r="C34" s="282"/>
      <c r="D34" s="282"/>
      <c r="E34" s="286"/>
      <c r="F34" s="282"/>
    </row>
    <row r="35" spans="1:6" x14ac:dyDescent="0.3">
      <c r="A35" s="282"/>
      <c r="B35" s="282"/>
      <c r="C35" s="282"/>
      <c r="D35" s="282"/>
      <c r="E35" s="286"/>
      <c r="F35" s="282"/>
    </row>
    <row r="36" spans="1:6" x14ac:dyDescent="0.3">
      <c r="A36" s="282"/>
      <c r="B36" s="282"/>
      <c r="C36" s="282"/>
      <c r="D36" s="282"/>
      <c r="E36" s="286"/>
      <c r="F36" s="282"/>
    </row>
    <row r="37" spans="1:6" x14ac:dyDescent="0.3">
      <c r="A37" s="282"/>
      <c r="B37" s="282"/>
      <c r="C37" s="282"/>
      <c r="D37" s="282"/>
      <c r="E37" s="286"/>
      <c r="F37" s="282"/>
    </row>
    <row r="38" spans="1:6" x14ac:dyDescent="0.3">
      <c r="A38" s="282"/>
      <c r="B38" s="282"/>
      <c r="C38" s="282"/>
      <c r="D38" s="282"/>
      <c r="E38" s="286"/>
      <c r="F38" s="282"/>
    </row>
    <row r="39" spans="1:6" x14ac:dyDescent="0.3">
      <c r="A39" s="282"/>
      <c r="B39" s="282"/>
      <c r="C39" s="282"/>
      <c r="D39" s="282"/>
      <c r="E39" s="286"/>
      <c r="F39" s="282"/>
    </row>
    <row r="40" spans="1:6" x14ac:dyDescent="0.3">
      <c r="A40" s="282"/>
      <c r="B40" s="282"/>
      <c r="C40" s="282"/>
      <c r="D40" s="282"/>
      <c r="E40" s="286"/>
      <c r="F40" s="282"/>
    </row>
    <row r="41" spans="1:6" x14ac:dyDescent="0.3">
      <c r="A41" s="282"/>
      <c r="B41" s="282"/>
      <c r="C41" s="282"/>
      <c r="D41" s="282"/>
      <c r="E41" s="286"/>
      <c r="F41" s="282"/>
    </row>
    <row r="42" spans="1:6" x14ac:dyDescent="0.3">
      <c r="A42" s="282"/>
      <c r="B42" s="282"/>
      <c r="C42" s="282"/>
      <c r="D42" s="282"/>
      <c r="E42" s="286"/>
      <c r="F42" s="282"/>
    </row>
    <row r="43" spans="1:6" x14ac:dyDescent="0.3">
      <c r="A43" s="282"/>
      <c r="B43" s="282"/>
      <c r="C43" s="282"/>
      <c r="D43" s="282"/>
      <c r="E43" s="286"/>
      <c r="F43" s="282"/>
    </row>
    <row r="44" spans="1:6" x14ac:dyDescent="0.3">
      <c r="A44" s="282"/>
      <c r="B44" s="282"/>
      <c r="C44" s="282"/>
      <c r="D44" s="282"/>
      <c r="E44" s="286"/>
      <c r="F44" s="282"/>
    </row>
    <row r="45" spans="1:6" x14ac:dyDescent="0.3">
      <c r="A45" s="282"/>
      <c r="B45" s="282"/>
      <c r="C45" s="282"/>
      <c r="D45" s="282"/>
      <c r="E45" s="286"/>
      <c r="F45" s="282"/>
    </row>
    <row r="46" spans="1:6" x14ac:dyDescent="0.3">
      <c r="A46" s="282"/>
      <c r="B46" s="282"/>
      <c r="C46" s="282"/>
      <c r="D46" s="282"/>
      <c r="E46" s="286"/>
      <c r="F46" s="282"/>
    </row>
    <row r="47" spans="1:6" x14ac:dyDescent="0.3">
      <c r="A47" s="282"/>
      <c r="B47" s="282"/>
      <c r="C47" s="282"/>
      <c r="D47" s="282"/>
      <c r="E47" s="286"/>
      <c r="F47" s="282"/>
    </row>
    <row r="48" spans="1:6" x14ac:dyDescent="0.3">
      <c r="A48" s="282"/>
      <c r="B48" s="282"/>
      <c r="C48" s="282"/>
      <c r="D48" s="282"/>
      <c r="E48" s="286"/>
      <c r="F48" s="282"/>
    </row>
    <row r="49" spans="1:6" x14ac:dyDescent="0.3">
      <c r="A49" s="282"/>
      <c r="B49" s="282"/>
      <c r="C49" s="282"/>
      <c r="D49" s="282"/>
      <c r="E49" s="286"/>
      <c r="F49" s="282"/>
    </row>
    <row r="50" spans="1:6" x14ac:dyDescent="0.3">
      <c r="A50" s="282"/>
      <c r="B50" s="282"/>
      <c r="C50" s="282"/>
      <c r="D50" s="282"/>
      <c r="E50" s="286"/>
      <c r="F50" s="282"/>
    </row>
  </sheetData>
  <sheetProtection sheet="1" selectLockedCells="1"/>
  <mergeCells count="2">
    <mergeCell ref="B4:F4"/>
    <mergeCell ref="A1:F1"/>
  </mergeCells>
  <conditionalFormatting sqref="A6">
    <cfRule type="cellIs" dxfId="356" priority="6" operator="equal">
      <formula>0</formula>
    </cfRule>
  </conditionalFormatting>
  <conditionalFormatting sqref="A7:A50">
    <cfRule type="expression" dxfId="355" priority="5">
      <formula>AND(NOT(ISBLANK($A6)),ISBLANK($A7))</formula>
    </cfRule>
  </conditionalFormatting>
  <conditionalFormatting sqref="B6:F50">
    <cfRule type="expression" dxfId="354" priority="4">
      <formula>AND($A6&lt;&gt;"",B6=0)</formula>
    </cfRule>
  </conditionalFormatting>
  <dataValidations count="2">
    <dataValidation type="list" showInputMessage="1" showErrorMessage="1" sqref="C6:C50" xr:uid="{C1C2CF58-714E-413E-B526-F0FBD6E1C2C6}">
      <formula1>$Q$6:$Q$7</formula1>
    </dataValidation>
    <dataValidation type="list" showInputMessage="1" showErrorMessage="1" sqref="B6:B50" xr:uid="{084261F7-1A34-4391-8B1F-DBF75BDE8896}">
      <formula1>$Q$10:$Q$32</formula1>
    </dataValidation>
  </dataValidation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8F2A0-34DA-457A-8F8C-B56FC548D119}">
  <sheetPr codeName="Sheet2"/>
  <dimension ref="A1:V21"/>
  <sheetViews>
    <sheetView workbookViewId="0">
      <selection activeCell="B4" sqref="B4"/>
    </sheetView>
  </sheetViews>
  <sheetFormatPr defaultColWidth="9.109375" defaultRowHeight="13.8" x14ac:dyDescent="0.3"/>
  <cols>
    <col min="1" max="1" width="56.5546875" style="197" customWidth="1"/>
    <col min="2" max="2" width="82.109375" style="197" customWidth="1"/>
    <col min="3" max="3" width="3.5546875" style="197" customWidth="1"/>
    <col min="4" max="16384" width="9.109375" style="197"/>
  </cols>
  <sheetData>
    <row r="1" spans="1:22" s="1" customFormat="1" x14ac:dyDescent="0.3">
      <c r="A1" s="367" t="s">
        <v>645</v>
      </c>
      <c r="B1" s="369"/>
      <c r="C1" s="339"/>
      <c r="D1" s="208"/>
      <c r="E1" s="208"/>
      <c r="F1" s="208"/>
      <c r="G1" s="198"/>
      <c r="H1" s="198"/>
      <c r="I1" s="198"/>
      <c r="J1" s="198"/>
      <c r="K1" s="198"/>
      <c r="L1" s="198"/>
      <c r="M1" s="198"/>
      <c r="N1" s="198"/>
      <c r="O1" s="198"/>
      <c r="P1" s="198"/>
      <c r="Q1" s="198"/>
      <c r="R1" s="198"/>
      <c r="S1" s="198"/>
      <c r="T1" s="198"/>
      <c r="U1" s="198"/>
      <c r="V1" s="198"/>
    </row>
    <row r="2" spans="1:22" s="1" customFormat="1" x14ac:dyDescent="0.3">
      <c r="A2" s="327" t="str">
        <f>IF('1. Stakeholders'!B4="","",'1. Stakeholders'!B4)</f>
        <v/>
      </c>
      <c r="B2" s="237"/>
      <c r="C2" s="209"/>
      <c r="D2" s="208"/>
      <c r="E2" s="208"/>
      <c r="F2" s="208"/>
      <c r="G2" s="198"/>
      <c r="H2" s="198"/>
      <c r="I2" s="198"/>
      <c r="J2" s="198"/>
      <c r="K2" s="198"/>
      <c r="L2" s="198"/>
      <c r="M2" s="198"/>
      <c r="N2" s="198"/>
      <c r="O2" s="198"/>
      <c r="P2" s="198"/>
      <c r="Q2" s="198"/>
      <c r="R2" s="198"/>
      <c r="S2" s="198"/>
      <c r="T2" s="198"/>
      <c r="U2" s="198"/>
      <c r="V2" s="198"/>
    </row>
    <row r="3" spans="1:22" s="1" customFormat="1" x14ac:dyDescent="0.3">
      <c r="A3" s="205" t="s">
        <v>493</v>
      </c>
      <c r="B3" s="206"/>
      <c r="C3" s="210"/>
      <c r="D3" s="211"/>
      <c r="E3" s="211"/>
      <c r="F3" s="211"/>
      <c r="G3" s="24"/>
      <c r="H3" s="24"/>
      <c r="I3" s="24"/>
      <c r="J3" s="24"/>
      <c r="K3" s="24"/>
      <c r="L3" s="24"/>
      <c r="M3" s="24"/>
      <c r="N3" s="24"/>
      <c r="O3" s="24"/>
      <c r="P3" s="24"/>
    </row>
    <row r="4" spans="1:22" x14ac:dyDescent="0.3">
      <c r="A4" s="217" t="s">
        <v>537</v>
      </c>
      <c r="B4" s="307"/>
      <c r="D4" s="207" t="s">
        <v>461</v>
      </c>
    </row>
    <row r="5" spans="1:22" x14ac:dyDescent="0.3">
      <c r="A5" s="217" t="s">
        <v>497</v>
      </c>
      <c r="B5" s="307"/>
    </row>
    <row r="6" spans="1:22" x14ac:dyDescent="0.3">
      <c r="A6" s="217" t="s">
        <v>538</v>
      </c>
      <c r="B6" s="307"/>
      <c r="D6" s="207" t="s">
        <v>460</v>
      </c>
    </row>
    <row r="7" spans="1:22" x14ac:dyDescent="0.3">
      <c r="A7" s="217" t="s">
        <v>494</v>
      </c>
      <c r="B7" s="307"/>
      <c r="D7" s="207" t="s">
        <v>462</v>
      </c>
    </row>
    <row r="8" spans="1:22" x14ac:dyDescent="0.3">
      <c r="A8" s="217" t="s">
        <v>496</v>
      </c>
      <c r="B8" s="307"/>
      <c r="H8" s="207"/>
    </row>
    <row r="9" spans="1:22" x14ac:dyDescent="0.3">
      <c r="A9" s="217" t="s">
        <v>495</v>
      </c>
      <c r="B9" s="307"/>
    </row>
    <row r="10" spans="1:22" x14ac:dyDescent="0.3">
      <c r="A10" s="217" t="s">
        <v>540</v>
      </c>
      <c r="B10" s="307"/>
    </row>
    <row r="11" spans="1:22" x14ac:dyDescent="0.3">
      <c r="A11" s="217" t="s">
        <v>591</v>
      </c>
      <c r="B11" s="307"/>
    </row>
    <row r="12" spans="1:22" x14ac:dyDescent="0.3">
      <c r="A12" s="217" t="s">
        <v>588</v>
      </c>
      <c r="B12" s="307"/>
    </row>
    <row r="13" spans="1:22" x14ac:dyDescent="0.3">
      <c r="A13" s="217" t="s">
        <v>539</v>
      </c>
      <c r="B13" s="307"/>
    </row>
    <row r="14" spans="1:22" x14ac:dyDescent="0.3">
      <c r="B14" s="217"/>
    </row>
    <row r="15" spans="1:22" x14ac:dyDescent="0.3">
      <c r="A15" s="297" t="s">
        <v>594</v>
      </c>
      <c r="B15" s="308"/>
    </row>
    <row r="16" spans="1:22" ht="13.95" customHeight="1" x14ac:dyDescent="0.3">
      <c r="A16" s="298"/>
      <c r="B16" s="296"/>
    </row>
    <row r="17" spans="1:2" ht="13.95" customHeight="1" x14ac:dyDescent="0.3">
      <c r="A17" s="298"/>
      <c r="B17" s="296"/>
    </row>
    <row r="18" spans="1:2" ht="13.95" customHeight="1" x14ac:dyDescent="0.3">
      <c r="A18" s="298"/>
      <c r="B18" s="296"/>
    </row>
    <row r="19" spans="1:2" ht="13.95" customHeight="1" x14ac:dyDescent="0.3">
      <c r="A19" s="298"/>
      <c r="B19" s="296"/>
    </row>
    <row r="20" spans="1:2" ht="13.95" customHeight="1" x14ac:dyDescent="0.3">
      <c r="A20" s="298"/>
      <c r="B20" s="296"/>
    </row>
    <row r="21" spans="1:2" ht="13.95" customHeight="1" x14ac:dyDescent="0.3">
      <c r="A21" s="298"/>
      <c r="B21" s="296"/>
    </row>
  </sheetData>
  <sheetProtection sheet="1" selectLockedCells="1"/>
  <mergeCells count="1">
    <mergeCell ref="A1:B1"/>
  </mergeCells>
  <conditionalFormatting sqref="B4">
    <cfRule type="cellIs" dxfId="353" priority="4" operator="equal">
      <formula>0</formula>
    </cfRule>
  </conditionalFormatting>
  <conditionalFormatting sqref="B5:B11">
    <cfRule type="cellIs" dxfId="352" priority="3" operator="equal">
      <formula>0</formula>
    </cfRule>
  </conditionalFormatting>
  <conditionalFormatting sqref="B12:B13">
    <cfRule type="cellIs" dxfId="351" priority="2" operator="equal">
      <formula>0</formula>
    </cfRule>
  </conditionalFormatting>
  <conditionalFormatting sqref="B15">
    <cfRule type="cellIs" dxfId="350" priority="1" operator="equal">
      <formula>0</formula>
    </cfRule>
  </conditionalFormatting>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FA3A4-AB88-4280-BB21-0F70B3BF5A26}">
  <sheetPr codeName="Sheet3"/>
  <dimension ref="A1:V75"/>
  <sheetViews>
    <sheetView zoomScaleNormal="100" workbookViewId="0">
      <selection activeCell="B4" sqref="B4"/>
    </sheetView>
  </sheetViews>
  <sheetFormatPr defaultColWidth="9.109375" defaultRowHeight="13.8" x14ac:dyDescent="0.3"/>
  <cols>
    <col min="1" max="1" width="27.33203125" style="197" bestFit="1" customWidth="1"/>
    <col min="2" max="2" width="23.88671875" style="197" bestFit="1" customWidth="1"/>
    <col min="3" max="11" width="20.6640625" style="197" customWidth="1"/>
    <col min="12" max="12" width="8.88671875" style="197"/>
    <col min="13" max="16" width="9.109375" style="197"/>
    <col min="17" max="17" width="9.109375" style="197" hidden="1" customWidth="1"/>
    <col min="18" max="18" width="11.6640625" style="197" hidden="1" customWidth="1"/>
    <col min="19" max="19" width="24.109375" style="197" hidden="1" customWidth="1"/>
    <col min="20" max="16384" width="9.109375" style="197"/>
  </cols>
  <sheetData>
    <row r="1" spans="1:22" s="1" customFormat="1" x14ac:dyDescent="0.3">
      <c r="A1" s="367" t="s">
        <v>646</v>
      </c>
      <c r="B1" s="368"/>
      <c r="C1" s="368"/>
      <c r="D1" s="368"/>
      <c r="E1" s="368"/>
      <c r="F1" s="368"/>
      <c r="G1" s="368"/>
      <c r="H1" s="368"/>
      <c r="I1" s="368"/>
      <c r="J1" s="368"/>
      <c r="K1" s="369"/>
      <c r="M1" s="198"/>
      <c r="N1" s="198"/>
      <c r="O1" s="198"/>
      <c r="P1" s="198"/>
      <c r="Q1" s="198"/>
      <c r="R1" s="198"/>
      <c r="S1" s="198"/>
      <c r="T1" s="198"/>
      <c r="U1" s="198"/>
      <c r="V1" s="198"/>
    </row>
    <row r="2" spans="1:22" s="1" customFormat="1" x14ac:dyDescent="0.3">
      <c r="A2" s="327" t="str">
        <f>IF('1. Stakeholders'!B4="","",'1. Stakeholders'!B4)</f>
        <v/>
      </c>
      <c r="B2" s="237"/>
      <c r="C2" s="306"/>
      <c r="D2" s="199"/>
      <c r="E2" s="199"/>
      <c r="F2" s="199"/>
      <c r="G2" s="199"/>
      <c r="H2" s="199"/>
      <c r="I2" s="199"/>
      <c r="J2" s="199"/>
      <c r="K2" s="199"/>
      <c r="M2" s="198"/>
      <c r="N2" s="198"/>
      <c r="O2" s="198"/>
      <c r="P2" s="198"/>
      <c r="Q2" s="198"/>
      <c r="R2" s="198"/>
      <c r="S2" s="198"/>
      <c r="T2" s="198"/>
      <c r="U2" s="198"/>
      <c r="V2" s="198"/>
    </row>
    <row r="3" spans="1:22" s="1" customFormat="1" x14ac:dyDescent="0.3">
      <c r="A3" s="7" t="s">
        <v>647</v>
      </c>
      <c r="B3" s="206"/>
      <c r="C3" s="206"/>
      <c r="D3" s="206"/>
      <c r="E3" s="206"/>
      <c r="F3" s="206"/>
      <c r="G3" s="206"/>
      <c r="H3" s="206"/>
      <c r="I3" s="206"/>
      <c r="J3" s="206"/>
      <c r="K3" s="216"/>
      <c r="M3" s="24"/>
      <c r="N3" s="24"/>
      <c r="O3" s="24"/>
      <c r="P3" s="24"/>
      <c r="R3" s="24"/>
    </row>
    <row r="4" spans="1:22" x14ac:dyDescent="0.3">
      <c r="A4" s="201" t="s">
        <v>500</v>
      </c>
      <c r="B4" s="309"/>
      <c r="C4" s="309"/>
      <c r="D4" s="309"/>
      <c r="E4" s="309"/>
      <c r="F4" s="309"/>
      <c r="G4" s="309"/>
      <c r="H4" s="309"/>
      <c r="I4" s="309"/>
      <c r="J4" s="309"/>
      <c r="K4" s="309"/>
    </row>
    <row r="5" spans="1:22" x14ac:dyDescent="0.3">
      <c r="A5" s="240" t="s">
        <v>544</v>
      </c>
      <c r="B5" s="309"/>
      <c r="C5" s="309"/>
      <c r="D5" s="309"/>
      <c r="E5" s="309"/>
      <c r="F5" s="309"/>
      <c r="G5" s="309"/>
      <c r="H5" s="309"/>
      <c r="I5" s="309"/>
      <c r="J5" s="309"/>
      <c r="K5" s="309"/>
    </row>
    <row r="6" spans="1:22" x14ac:dyDescent="0.3">
      <c r="A6" s="202" t="s">
        <v>456</v>
      </c>
      <c r="B6" s="309"/>
      <c r="C6" s="309"/>
      <c r="D6" s="309"/>
      <c r="E6" s="309"/>
      <c r="F6" s="309"/>
      <c r="G6" s="309"/>
      <c r="H6" s="309"/>
      <c r="I6" s="309"/>
      <c r="J6" s="309"/>
      <c r="K6" s="309"/>
    </row>
    <row r="7" spans="1:22" x14ac:dyDescent="0.3">
      <c r="A7" s="240" t="s">
        <v>545</v>
      </c>
      <c r="B7" s="309"/>
      <c r="C7" s="309"/>
      <c r="D7" s="309"/>
      <c r="E7" s="309"/>
      <c r="F7" s="309"/>
      <c r="G7" s="309"/>
      <c r="H7" s="309"/>
      <c r="I7" s="309"/>
      <c r="J7" s="309"/>
      <c r="K7" s="309"/>
    </row>
    <row r="8" spans="1:22" x14ac:dyDescent="0.3">
      <c r="A8" s="240" t="s">
        <v>547</v>
      </c>
      <c r="B8" s="309"/>
      <c r="C8" s="309"/>
      <c r="D8" s="309"/>
      <c r="E8" s="309"/>
      <c r="F8" s="309"/>
      <c r="G8" s="309"/>
      <c r="H8" s="309"/>
      <c r="I8" s="309"/>
      <c r="J8" s="309"/>
      <c r="K8" s="309"/>
    </row>
    <row r="9" spans="1:22" x14ac:dyDescent="0.3">
      <c r="A9" s="240" t="s">
        <v>548</v>
      </c>
      <c r="B9" s="309"/>
      <c r="C9" s="309"/>
      <c r="D9" s="309"/>
      <c r="E9" s="309"/>
      <c r="F9" s="309"/>
      <c r="G9" s="309"/>
      <c r="H9" s="309"/>
      <c r="I9" s="309"/>
      <c r="J9" s="309"/>
      <c r="K9" s="309"/>
    </row>
    <row r="10" spans="1:22" x14ac:dyDescent="0.3">
      <c r="A10" s="240" t="s">
        <v>549</v>
      </c>
      <c r="B10" s="309"/>
      <c r="C10" s="309"/>
      <c r="D10" s="309"/>
      <c r="E10" s="309"/>
      <c r="F10" s="309"/>
      <c r="G10" s="309"/>
      <c r="H10" s="309"/>
      <c r="I10" s="309"/>
      <c r="J10" s="309"/>
      <c r="K10" s="309"/>
    </row>
    <row r="11" spans="1:22" x14ac:dyDescent="0.3">
      <c r="A11" s="240" t="s">
        <v>457</v>
      </c>
      <c r="B11" s="309"/>
      <c r="C11" s="309"/>
      <c r="D11" s="309"/>
      <c r="E11" s="309"/>
      <c r="F11" s="309"/>
      <c r="G11" s="309"/>
      <c r="H11" s="309"/>
      <c r="I11" s="309"/>
      <c r="J11" s="309"/>
      <c r="K11" s="309"/>
    </row>
    <row r="12" spans="1:22" x14ac:dyDescent="0.3">
      <c r="A12" s="240" t="s">
        <v>546</v>
      </c>
      <c r="B12" s="309"/>
      <c r="C12" s="309"/>
      <c r="D12" s="309"/>
      <c r="E12" s="309"/>
      <c r="F12" s="309"/>
      <c r="G12" s="309"/>
      <c r="H12" s="309"/>
      <c r="I12" s="309"/>
      <c r="J12" s="309"/>
      <c r="K12" s="309"/>
    </row>
    <row r="13" spans="1:22" x14ac:dyDescent="0.3">
      <c r="A13" s="242" t="s">
        <v>498</v>
      </c>
      <c r="B13" s="309"/>
      <c r="C13" s="309"/>
      <c r="D13" s="309"/>
      <c r="E13" s="309"/>
      <c r="F13" s="309"/>
      <c r="G13" s="309"/>
      <c r="H13" s="309"/>
      <c r="I13" s="309"/>
      <c r="J13" s="309"/>
      <c r="K13" s="309"/>
    </row>
    <row r="14" spans="1:22" x14ac:dyDescent="0.3">
      <c r="A14" s="242" t="s">
        <v>557</v>
      </c>
      <c r="B14" s="309"/>
      <c r="C14" s="309"/>
      <c r="D14" s="309"/>
      <c r="E14" s="309"/>
      <c r="F14" s="309"/>
      <c r="G14" s="309"/>
      <c r="H14" s="309"/>
      <c r="I14" s="309"/>
      <c r="J14" s="309"/>
      <c r="K14" s="309"/>
    </row>
    <row r="15" spans="1:22" x14ac:dyDescent="0.3">
      <c r="A15" s="242" t="s">
        <v>458</v>
      </c>
      <c r="B15" s="309"/>
      <c r="C15" s="309"/>
      <c r="D15" s="309"/>
      <c r="E15" s="309"/>
      <c r="F15" s="309"/>
      <c r="G15" s="309"/>
      <c r="H15" s="309"/>
      <c r="I15" s="309"/>
      <c r="J15" s="309"/>
      <c r="K15" s="309"/>
    </row>
    <row r="16" spans="1:22" x14ac:dyDescent="0.3">
      <c r="A16" s="242" t="s">
        <v>550</v>
      </c>
      <c r="B16" s="309"/>
      <c r="C16" s="309"/>
      <c r="D16" s="309"/>
      <c r="E16" s="309"/>
      <c r="F16" s="309"/>
      <c r="G16" s="309"/>
      <c r="H16" s="309"/>
      <c r="I16" s="309"/>
      <c r="J16" s="309"/>
      <c r="K16" s="309"/>
    </row>
    <row r="17" spans="1:17" x14ac:dyDescent="0.3">
      <c r="A17" s="242" t="s">
        <v>572</v>
      </c>
      <c r="B17" s="309"/>
      <c r="C17" s="309"/>
      <c r="D17" s="309"/>
      <c r="E17" s="309"/>
      <c r="F17" s="309"/>
      <c r="G17" s="309"/>
      <c r="H17" s="309"/>
      <c r="I17" s="309"/>
      <c r="J17" s="309"/>
      <c r="K17" s="309"/>
    </row>
    <row r="18" spans="1:17" x14ac:dyDescent="0.3">
      <c r="A18" s="242" t="s">
        <v>571</v>
      </c>
      <c r="B18" s="309"/>
      <c r="C18" s="309"/>
      <c r="D18" s="309"/>
      <c r="E18" s="309"/>
      <c r="F18" s="309"/>
      <c r="G18" s="309"/>
      <c r="H18" s="309"/>
      <c r="I18" s="309"/>
      <c r="J18" s="309"/>
      <c r="K18" s="309"/>
    </row>
    <row r="19" spans="1:17" x14ac:dyDescent="0.3">
      <c r="A19" s="242" t="s">
        <v>551</v>
      </c>
      <c r="B19" s="309"/>
      <c r="C19" s="309"/>
      <c r="D19" s="309"/>
      <c r="E19" s="309"/>
      <c r="F19" s="309"/>
      <c r="G19" s="309"/>
      <c r="H19" s="309"/>
      <c r="I19" s="309"/>
      <c r="J19" s="309"/>
      <c r="K19" s="309"/>
    </row>
    <row r="20" spans="1:17" x14ac:dyDescent="0.3">
      <c r="A20" s="240" t="s">
        <v>552</v>
      </c>
      <c r="B20" s="309"/>
      <c r="C20" s="309"/>
      <c r="D20" s="309"/>
      <c r="E20" s="309"/>
      <c r="F20" s="309"/>
      <c r="G20" s="309"/>
      <c r="H20" s="309"/>
      <c r="I20" s="309"/>
      <c r="J20" s="309"/>
      <c r="K20" s="309"/>
    </row>
    <row r="21" spans="1:17" x14ac:dyDescent="0.3">
      <c r="A21" s="202" t="s">
        <v>563</v>
      </c>
      <c r="B21" s="309"/>
      <c r="C21" s="309"/>
      <c r="D21" s="309"/>
      <c r="E21" s="309"/>
      <c r="F21" s="309"/>
      <c r="G21" s="309"/>
      <c r="H21" s="309"/>
      <c r="I21" s="309"/>
      <c r="J21" s="309"/>
      <c r="K21" s="309"/>
    </row>
    <row r="22" spans="1:17" x14ac:dyDescent="0.3">
      <c r="A22" s="202" t="s">
        <v>492</v>
      </c>
      <c r="B22" s="309"/>
      <c r="C22" s="309"/>
      <c r="D22" s="309"/>
      <c r="E22" s="309"/>
      <c r="F22" s="309"/>
      <c r="G22" s="309"/>
      <c r="H22" s="309"/>
      <c r="I22" s="309"/>
      <c r="J22" s="309"/>
      <c r="K22" s="309"/>
    </row>
    <row r="23" spans="1:17" x14ac:dyDescent="0.3">
      <c r="A23" s="197" t="s">
        <v>566</v>
      </c>
      <c r="B23" s="309"/>
      <c r="C23" s="309"/>
      <c r="D23" s="309"/>
      <c r="E23" s="309"/>
      <c r="F23" s="309"/>
      <c r="G23" s="309"/>
      <c r="H23" s="309"/>
      <c r="I23" s="309"/>
      <c r="J23" s="309"/>
      <c r="K23" s="309"/>
    </row>
    <row r="24" spans="1:17" x14ac:dyDescent="0.3">
      <c r="A24" s="202" t="s">
        <v>499</v>
      </c>
      <c r="B24" s="309"/>
      <c r="C24" s="309"/>
      <c r="D24" s="309"/>
      <c r="E24" s="309"/>
      <c r="F24" s="309"/>
      <c r="G24" s="309"/>
      <c r="H24" s="309"/>
      <c r="I24" s="309"/>
      <c r="J24" s="309"/>
      <c r="K24" s="309"/>
    </row>
    <row r="31" spans="1:17" x14ac:dyDescent="0.3">
      <c r="Q31" s="203" t="s">
        <v>457</v>
      </c>
    </row>
    <row r="32" spans="1:17" x14ac:dyDescent="0.3">
      <c r="Q32" s="200" t="s">
        <v>483</v>
      </c>
    </row>
    <row r="33" spans="17:19" x14ac:dyDescent="0.3">
      <c r="Q33" s="200" t="s">
        <v>484</v>
      </c>
    </row>
    <row r="34" spans="17:19" x14ac:dyDescent="0.3">
      <c r="Q34" s="200" t="s">
        <v>485</v>
      </c>
    </row>
    <row r="35" spans="17:19" x14ac:dyDescent="0.3">
      <c r="Q35" s="200" t="s">
        <v>486</v>
      </c>
    </row>
    <row r="36" spans="17:19" x14ac:dyDescent="0.3">
      <c r="Q36" s="200" t="s">
        <v>10</v>
      </c>
    </row>
    <row r="37" spans="17:19" x14ac:dyDescent="0.3">
      <c r="Q37" s="200"/>
    </row>
    <row r="38" spans="17:19" x14ac:dyDescent="0.3">
      <c r="Q38" s="204" t="s">
        <v>458</v>
      </c>
    </row>
    <row r="39" spans="17:19" x14ac:dyDescent="0.3">
      <c r="Q39" s="200" t="s">
        <v>488</v>
      </c>
    </row>
    <row r="40" spans="17:19" x14ac:dyDescent="0.3">
      <c r="Q40" s="200" t="s">
        <v>487</v>
      </c>
    </row>
    <row r="41" spans="17:19" x14ac:dyDescent="0.3">
      <c r="Q41" s="200" t="s">
        <v>596</v>
      </c>
    </row>
    <row r="42" spans="17:19" x14ac:dyDescent="0.3">
      <c r="Q42" s="200" t="s">
        <v>10</v>
      </c>
    </row>
    <row r="43" spans="17:19" x14ac:dyDescent="0.3">
      <c r="Q43" s="200"/>
    </row>
    <row r="44" spans="17:19" x14ac:dyDescent="0.3">
      <c r="Q44" s="204" t="s">
        <v>555</v>
      </c>
      <c r="S44" s="203" t="s">
        <v>567</v>
      </c>
    </row>
    <row r="45" spans="17:19" x14ac:dyDescent="0.3">
      <c r="Q45" s="200" t="s">
        <v>15</v>
      </c>
      <c r="S45" s="297" t="s">
        <v>568</v>
      </c>
    </row>
    <row r="46" spans="17:19" x14ac:dyDescent="0.3">
      <c r="Q46" s="200" t="s">
        <v>558</v>
      </c>
      <c r="S46" s="297" t="s">
        <v>570</v>
      </c>
    </row>
    <row r="47" spans="17:19" x14ac:dyDescent="0.3">
      <c r="Q47" s="197" t="s">
        <v>597</v>
      </c>
      <c r="S47" s="297" t="s">
        <v>569</v>
      </c>
    </row>
    <row r="48" spans="17:19" x14ac:dyDescent="0.3">
      <c r="Q48" s="200" t="s">
        <v>170</v>
      </c>
      <c r="S48" s="297" t="s">
        <v>10</v>
      </c>
    </row>
    <row r="49" spans="17:19" x14ac:dyDescent="0.3">
      <c r="Q49" s="200" t="s">
        <v>17</v>
      </c>
    </row>
    <row r="50" spans="17:19" x14ac:dyDescent="0.3">
      <c r="Q50" s="200" t="s">
        <v>159</v>
      </c>
    </row>
    <row r="51" spans="17:19" x14ac:dyDescent="0.3">
      <c r="Q51" s="200"/>
    </row>
    <row r="52" spans="17:19" x14ac:dyDescent="0.3">
      <c r="Q52" s="203" t="s">
        <v>563</v>
      </c>
      <c r="S52" s="203" t="s">
        <v>562</v>
      </c>
    </row>
    <row r="53" spans="17:19" x14ac:dyDescent="0.3">
      <c r="Q53" s="200" t="s">
        <v>553</v>
      </c>
      <c r="S53" s="197" t="s">
        <v>598</v>
      </c>
    </row>
    <row r="54" spans="17:19" x14ac:dyDescent="0.3">
      <c r="Q54" s="200" t="s">
        <v>491</v>
      </c>
      <c r="S54" s="197" t="s">
        <v>491</v>
      </c>
    </row>
    <row r="55" spans="17:19" x14ac:dyDescent="0.3">
      <c r="Q55" s="200" t="s">
        <v>490</v>
      </c>
      <c r="S55" s="197" t="s">
        <v>490</v>
      </c>
    </row>
    <row r="56" spans="17:19" x14ac:dyDescent="0.3">
      <c r="Q56" s="200" t="s">
        <v>10</v>
      </c>
    </row>
    <row r="57" spans="17:19" x14ac:dyDescent="0.3">
      <c r="Q57" s="200"/>
    </row>
    <row r="58" spans="17:19" x14ac:dyDescent="0.3">
      <c r="Q58" s="204" t="s">
        <v>492</v>
      </c>
      <c r="S58" s="203" t="s">
        <v>573</v>
      </c>
    </row>
    <row r="59" spans="17:19" x14ac:dyDescent="0.3">
      <c r="Q59" s="200" t="s">
        <v>553</v>
      </c>
      <c r="S59" s="197" t="s">
        <v>574</v>
      </c>
    </row>
    <row r="60" spans="17:19" x14ac:dyDescent="0.3">
      <c r="Q60" s="200" t="s">
        <v>30</v>
      </c>
      <c r="S60" s="197" t="s">
        <v>575</v>
      </c>
    </row>
    <row r="61" spans="17:19" x14ac:dyDescent="0.3">
      <c r="Q61" s="200" t="s">
        <v>28</v>
      </c>
      <c r="S61" s="197" t="s">
        <v>576</v>
      </c>
    </row>
    <row r="62" spans="17:19" x14ac:dyDescent="0.3">
      <c r="Q62" s="200" t="s">
        <v>27</v>
      </c>
    </row>
    <row r="63" spans="17:19" x14ac:dyDescent="0.3">
      <c r="Q63" s="200" t="s">
        <v>26</v>
      </c>
    </row>
    <row r="64" spans="17:19" x14ac:dyDescent="0.3">
      <c r="Q64" s="200" t="s">
        <v>360</v>
      </c>
    </row>
    <row r="65" spans="17:19" x14ac:dyDescent="0.3">
      <c r="Q65" s="197" t="s">
        <v>556</v>
      </c>
    </row>
    <row r="67" spans="17:19" x14ac:dyDescent="0.3">
      <c r="Q67" s="203" t="s">
        <v>552</v>
      </c>
    </row>
    <row r="68" spans="17:19" x14ac:dyDescent="0.3">
      <c r="Q68" s="197" t="s">
        <v>553</v>
      </c>
      <c r="S68" s="203" t="s">
        <v>551</v>
      </c>
    </row>
    <row r="69" spans="17:19" x14ac:dyDescent="0.3">
      <c r="Q69" s="197" t="s">
        <v>554</v>
      </c>
      <c r="S69" s="197" t="s">
        <v>559</v>
      </c>
    </row>
    <row r="70" spans="17:19" x14ac:dyDescent="0.3">
      <c r="Q70" s="197" t="s">
        <v>648</v>
      </c>
      <c r="S70" s="197" t="s">
        <v>560</v>
      </c>
    </row>
    <row r="71" spans="17:19" x14ac:dyDescent="0.3">
      <c r="Q71" s="197" t="s">
        <v>558</v>
      </c>
      <c r="S71" s="197" t="s">
        <v>561</v>
      </c>
    </row>
    <row r="72" spans="17:19" x14ac:dyDescent="0.3">
      <c r="Q72" s="197" t="s">
        <v>489</v>
      </c>
    </row>
    <row r="73" spans="17:19" x14ac:dyDescent="0.3">
      <c r="Q73" s="197" t="s">
        <v>17</v>
      </c>
    </row>
    <row r="74" spans="17:19" x14ac:dyDescent="0.3">
      <c r="Q74" s="197" t="s">
        <v>159</v>
      </c>
    </row>
    <row r="75" spans="17:19" x14ac:dyDescent="0.3">
      <c r="Q75" s="197" t="s">
        <v>22</v>
      </c>
    </row>
  </sheetData>
  <sheetProtection sheet="1" selectLockedCells="1"/>
  <mergeCells count="1">
    <mergeCell ref="A1:K1"/>
  </mergeCells>
  <conditionalFormatting sqref="B5:K24">
    <cfRule type="expression" dxfId="349" priority="21">
      <formula>AND(B$4&lt;&gt;"",B5=0)</formula>
    </cfRule>
  </conditionalFormatting>
  <conditionalFormatting sqref="B4">
    <cfRule type="expression" dxfId="348" priority="3">
      <formula>ISBLANK(B4)</formula>
    </cfRule>
  </conditionalFormatting>
  <conditionalFormatting sqref="C4:K4">
    <cfRule type="expression" dxfId="347" priority="2">
      <formula>AND(NOT(ISBLANK(B4)),ISBLANK(C4))</formula>
    </cfRule>
  </conditionalFormatting>
  <conditionalFormatting sqref="D4:K4">
    <cfRule type="expression" dxfId="346" priority="1">
      <formula>NOT(ISBLANK(C4))</formula>
    </cfRule>
  </conditionalFormatting>
  <dataValidations count="9">
    <dataValidation type="list" allowBlank="1" showInputMessage="1" showErrorMessage="1" sqref="B15:K15" xr:uid="{5F3FECD5-063A-408F-8C64-677035461C25}">
      <formula1>$Q$39:$Q$42</formula1>
    </dataValidation>
    <dataValidation type="list" allowBlank="1" showInputMessage="1" showErrorMessage="1" sqref="B18:K18" xr:uid="{0F60D3C8-8BEE-4093-A812-22F5F2E4CF16}">
      <formula1>$S$53:$S$55</formula1>
    </dataValidation>
    <dataValidation type="list" allowBlank="1" showInputMessage="1" showErrorMessage="1" sqref="B17:K17" xr:uid="{A679F4E7-7CD4-47BA-B06C-F21965BA9D1A}">
      <formula1>$Q$45:$Q$50</formula1>
    </dataValidation>
    <dataValidation type="list" allowBlank="1" showInputMessage="1" showErrorMessage="1" sqref="B21:K21" xr:uid="{2B172743-65FD-4080-BDA2-ABF6C6AB51F7}">
      <formula1>$Q$53:$Q$56</formula1>
    </dataValidation>
    <dataValidation type="list" allowBlank="1" showInputMessage="1" showErrorMessage="1" sqref="B23:K23" xr:uid="{7A054845-FDD7-489C-AB32-368EFA5622EF}">
      <formula1>$S$45:$S$48</formula1>
    </dataValidation>
    <dataValidation type="list" allowBlank="1" showInputMessage="1" showErrorMessage="1" sqref="B19:K19" xr:uid="{CE977ECD-92B0-465F-9170-B978A1B9F109}">
      <formula1>$S$69:$S$71</formula1>
    </dataValidation>
    <dataValidation type="list" allowBlank="1" showInputMessage="1" showErrorMessage="1" sqref="B20:K20" xr:uid="{45EDD23E-A1B1-4BE2-8831-AE30ECEF03A7}">
      <formula1>$Q$68:$Q$75</formula1>
    </dataValidation>
    <dataValidation type="list" allowBlank="1" showInputMessage="1" showErrorMessage="1" sqref="B22:K22" xr:uid="{E7B0B045-FAC4-4B8D-9024-F544336DA126}">
      <formula1>$Q$59:$Q$65</formula1>
    </dataValidation>
    <dataValidation type="list" allowBlank="1" showInputMessage="1" showErrorMessage="1" sqref="B24:K24" xr:uid="{890594F6-BFE8-469A-AE68-1903A5DEF8F6}">
      <formula1>$S$59:$S$61</formula1>
    </dataValidation>
  </dataValidations>
  <pageMargins left="0.7" right="0.7" top="0.75" bottom="0.75" header="0.3" footer="0.3"/>
  <pageSetup orientation="portrait" horizontalDpi="1200" verticalDpi="120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EBFCC-7E02-444A-9DA1-EA3367AF8383}">
  <sheetPr codeName="Sheet4"/>
  <dimension ref="A1:IV65549"/>
  <sheetViews>
    <sheetView zoomScale="96" zoomScaleNormal="96" workbookViewId="0">
      <selection activeCell="B51" sqref="B51"/>
    </sheetView>
  </sheetViews>
  <sheetFormatPr defaultRowHeight="14.4" outlineLevelCol="1" x14ac:dyDescent="0.3"/>
  <cols>
    <col min="1" max="1" width="52.33203125" customWidth="1"/>
    <col min="2" max="2" width="12.109375" customWidth="1"/>
    <col min="3" max="3" width="8.5546875" customWidth="1"/>
    <col min="4" max="4" width="13.44140625" customWidth="1"/>
    <col min="5" max="5" width="10.44140625" customWidth="1"/>
    <col min="7" max="7" width="8.44140625" customWidth="1"/>
    <col min="8" max="8" width="16.6640625" bestFit="1" customWidth="1"/>
    <col min="9" max="9" width="15.33203125" bestFit="1" customWidth="1"/>
    <col min="10" max="10" width="11.6640625" bestFit="1" customWidth="1"/>
    <col min="11" max="11" width="9.6640625" bestFit="1" customWidth="1"/>
    <col min="12" max="12" width="9" bestFit="1" customWidth="1"/>
    <col min="14" max="14" width="15.5546875" hidden="1" customWidth="1" outlineLevel="1"/>
    <col min="15" max="15" width="9.109375" hidden="1" customWidth="1" outlineLevel="1"/>
    <col min="16" max="16" width="8.88671875" hidden="1" customWidth="1" collapsed="1"/>
    <col min="17" max="17" width="15.5546875" hidden="1" customWidth="1" outlineLevel="1"/>
    <col min="18" max="18" width="13.109375" customWidth="1" collapsed="1"/>
    <col min="257" max="257" width="52.33203125" customWidth="1"/>
    <col min="258" max="258" width="12.109375" customWidth="1"/>
    <col min="259" max="259" width="14.6640625" customWidth="1"/>
    <col min="261" max="261" width="10.44140625" customWidth="1"/>
    <col min="263" max="263" width="8.44140625" customWidth="1"/>
    <col min="264" max="264" width="16.6640625" bestFit="1" customWidth="1"/>
    <col min="265" max="265" width="15.33203125" bestFit="1" customWidth="1"/>
    <col min="266" max="266" width="11.6640625" bestFit="1" customWidth="1"/>
    <col min="267" max="267" width="9.6640625" bestFit="1" customWidth="1"/>
    <col min="268" max="268" width="9" bestFit="1" customWidth="1"/>
    <col min="270" max="271" width="0" hidden="1" customWidth="1"/>
    <col min="273" max="273" width="0" hidden="1" customWidth="1"/>
    <col min="274" max="274" width="13.109375" customWidth="1"/>
    <col min="513" max="513" width="52.33203125" customWidth="1"/>
    <col min="514" max="514" width="12.109375" customWidth="1"/>
    <col min="515" max="515" width="14.6640625" customWidth="1"/>
    <col min="517" max="517" width="10.44140625" customWidth="1"/>
    <col min="519" max="519" width="8.44140625" customWidth="1"/>
    <col min="520" max="520" width="16.6640625" bestFit="1" customWidth="1"/>
    <col min="521" max="521" width="15.33203125" bestFit="1" customWidth="1"/>
    <col min="522" max="522" width="11.6640625" bestFit="1" customWidth="1"/>
    <col min="523" max="523" width="9.6640625" bestFit="1" customWidth="1"/>
    <col min="524" max="524" width="9" bestFit="1" customWidth="1"/>
    <col min="526" max="527" width="0" hidden="1" customWidth="1"/>
    <col min="529" max="529" width="0" hidden="1" customWidth="1"/>
    <col min="530" max="530" width="13.109375" customWidth="1"/>
    <col min="769" max="769" width="52.33203125" customWidth="1"/>
    <col min="770" max="770" width="12.109375" customWidth="1"/>
    <col min="771" max="771" width="14.6640625" customWidth="1"/>
    <col min="773" max="773" width="10.44140625" customWidth="1"/>
    <col min="775" max="775" width="8.44140625" customWidth="1"/>
    <col min="776" max="776" width="16.6640625" bestFit="1" customWidth="1"/>
    <col min="777" max="777" width="15.33203125" bestFit="1" customWidth="1"/>
    <col min="778" max="778" width="11.6640625" bestFit="1" customWidth="1"/>
    <col min="779" max="779" width="9.6640625" bestFit="1" customWidth="1"/>
    <col min="780" max="780" width="9" bestFit="1" customWidth="1"/>
    <col min="782" max="783" width="0" hidden="1" customWidth="1"/>
    <col min="785" max="785" width="0" hidden="1" customWidth="1"/>
    <col min="786" max="786" width="13.109375" customWidth="1"/>
    <col min="1025" max="1025" width="52.33203125" customWidth="1"/>
    <col min="1026" max="1026" width="12.109375" customWidth="1"/>
    <col min="1027" max="1027" width="14.6640625" customWidth="1"/>
    <col min="1029" max="1029" width="10.44140625" customWidth="1"/>
    <col min="1031" max="1031" width="8.44140625" customWidth="1"/>
    <col min="1032" max="1032" width="16.6640625" bestFit="1" customWidth="1"/>
    <col min="1033" max="1033" width="15.33203125" bestFit="1" customWidth="1"/>
    <col min="1034" max="1034" width="11.6640625" bestFit="1" customWidth="1"/>
    <col min="1035" max="1035" width="9.6640625" bestFit="1" customWidth="1"/>
    <col min="1036" max="1036" width="9" bestFit="1" customWidth="1"/>
    <col min="1038" max="1039" width="0" hidden="1" customWidth="1"/>
    <col min="1041" max="1041" width="0" hidden="1" customWidth="1"/>
    <col min="1042" max="1042" width="13.109375" customWidth="1"/>
    <col min="1281" max="1281" width="52.33203125" customWidth="1"/>
    <col min="1282" max="1282" width="12.109375" customWidth="1"/>
    <col min="1283" max="1283" width="14.6640625" customWidth="1"/>
    <col min="1285" max="1285" width="10.44140625" customWidth="1"/>
    <col min="1287" max="1287" width="8.44140625" customWidth="1"/>
    <col min="1288" max="1288" width="16.6640625" bestFit="1" customWidth="1"/>
    <col min="1289" max="1289" width="15.33203125" bestFit="1" customWidth="1"/>
    <col min="1290" max="1290" width="11.6640625" bestFit="1" customWidth="1"/>
    <col min="1291" max="1291" width="9.6640625" bestFit="1" customWidth="1"/>
    <col min="1292" max="1292" width="9" bestFit="1" customWidth="1"/>
    <col min="1294" max="1295" width="0" hidden="1" customWidth="1"/>
    <col min="1297" max="1297" width="0" hidden="1" customWidth="1"/>
    <col min="1298" max="1298" width="13.109375" customWidth="1"/>
    <col min="1537" max="1537" width="52.33203125" customWidth="1"/>
    <col min="1538" max="1538" width="12.109375" customWidth="1"/>
    <col min="1539" max="1539" width="14.6640625" customWidth="1"/>
    <col min="1541" max="1541" width="10.44140625" customWidth="1"/>
    <col min="1543" max="1543" width="8.44140625" customWidth="1"/>
    <col min="1544" max="1544" width="16.6640625" bestFit="1" customWidth="1"/>
    <col min="1545" max="1545" width="15.33203125" bestFit="1" customWidth="1"/>
    <col min="1546" max="1546" width="11.6640625" bestFit="1" customWidth="1"/>
    <col min="1547" max="1547" width="9.6640625" bestFit="1" customWidth="1"/>
    <col min="1548" max="1548" width="9" bestFit="1" customWidth="1"/>
    <col min="1550" max="1551" width="0" hidden="1" customWidth="1"/>
    <col min="1553" max="1553" width="0" hidden="1" customWidth="1"/>
    <col min="1554" max="1554" width="13.109375" customWidth="1"/>
    <col min="1793" max="1793" width="52.33203125" customWidth="1"/>
    <col min="1794" max="1794" width="12.109375" customWidth="1"/>
    <col min="1795" max="1795" width="14.6640625" customWidth="1"/>
    <col min="1797" max="1797" width="10.44140625" customWidth="1"/>
    <col min="1799" max="1799" width="8.44140625" customWidth="1"/>
    <col min="1800" max="1800" width="16.6640625" bestFit="1" customWidth="1"/>
    <col min="1801" max="1801" width="15.33203125" bestFit="1" customWidth="1"/>
    <col min="1802" max="1802" width="11.6640625" bestFit="1" customWidth="1"/>
    <col min="1803" max="1803" width="9.6640625" bestFit="1" customWidth="1"/>
    <col min="1804" max="1804" width="9" bestFit="1" customWidth="1"/>
    <col min="1806" max="1807" width="0" hidden="1" customWidth="1"/>
    <col min="1809" max="1809" width="0" hidden="1" customWidth="1"/>
    <col min="1810" max="1810" width="13.109375" customWidth="1"/>
    <col min="2049" max="2049" width="52.33203125" customWidth="1"/>
    <col min="2050" max="2050" width="12.109375" customWidth="1"/>
    <col min="2051" max="2051" width="14.6640625" customWidth="1"/>
    <col min="2053" max="2053" width="10.44140625" customWidth="1"/>
    <col min="2055" max="2055" width="8.44140625" customWidth="1"/>
    <col min="2056" max="2056" width="16.6640625" bestFit="1" customWidth="1"/>
    <col min="2057" max="2057" width="15.33203125" bestFit="1" customWidth="1"/>
    <col min="2058" max="2058" width="11.6640625" bestFit="1" customWidth="1"/>
    <col min="2059" max="2059" width="9.6640625" bestFit="1" customWidth="1"/>
    <col min="2060" max="2060" width="9" bestFit="1" customWidth="1"/>
    <col min="2062" max="2063" width="0" hidden="1" customWidth="1"/>
    <col min="2065" max="2065" width="0" hidden="1" customWidth="1"/>
    <col min="2066" max="2066" width="13.109375" customWidth="1"/>
    <col min="2305" max="2305" width="52.33203125" customWidth="1"/>
    <col min="2306" max="2306" width="12.109375" customWidth="1"/>
    <col min="2307" max="2307" width="14.6640625" customWidth="1"/>
    <col min="2309" max="2309" width="10.44140625" customWidth="1"/>
    <col min="2311" max="2311" width="8.44140625" customWidth="1"/>
    <col min="2312" max="2312" width="16.6640625" bestFit="1" customWidth="1"/>
    <col min="2313" max="2313" width="15.33203125" bestFit="1" customWidth="1"/>
    <col min="2314" max="2314" width="11.6640625" bestFit="1" customWidth="1"/>
    <col min="2315" max="2315" width="9.6640625" bestFit="1" customWidth="1"/>
    <col min="2316" max="2316" width="9" bestFit="1" customWidth="1"/>
    <col min="2318" max="2319" width="0" hidden="1" customWidth="1"/>
    <col min="2321" max="2321" width="0" hidden="1" customWidth="1"/>
    <col min="2322" max="2322" width="13.109375" customWidth="1"/>
    <col min="2561" max="2561" width="52.33203125" customWidth="1"/>
    <col min="2562" max="2562" width="12.109375" customWidth="1"/>
    <col min="2563" max="2563" width="14.6640625" customWidth="1"/>
    <col min="2565" max="2565" width="10.44140625" customWidth="1"/>
    <col min="2567" max="2567" width="8.44140625" customWidth="1"/>
    <col min="2568" max="2568" width="16.6640625" bestFit="1" customWidth="1"/>
    <col min="2569" max="2569" width="15.33203125" bestFit="1" customWidth="1"/>
    <col min="2570" max="2570" width="11.6640625" bestFit="1" customWidth="1"/>
    <col min="2571" max="2571" width="9.6640625" bestFit="1" customWidth="1"/>
    <col min="2572" max="2572" width="9" bestFit="1" customWidth="1"/>
    <col min="2574" max="2575" width="0" hidden="1" customWidth="1"/>
    <col min="2577" max="2577" width="0" hidden="1" customWidth="1"/>
    <col min="2578" max="2578" width="13.109375" customWidth="1"/>
    <col min="2817" max="2817" width="52.33203125" customWidth="1"/>
    <col min="2818" max="2818" width="12.109375" customWidth="1"/>
    <col min="2819" max="2819" width="14.6640625" customWidth="1"/>
    <col min="2821" max="2821" width="10.44140625" customWidth="1"/>
    <col min="2823" max="2823" width="8.44140625" customWidth="1"/>
    <col min="2824" max="2824" width="16.6640625" bestFit="1" customWidth="1"/>
    <col min="2825" max="2825" width="15.33203125" bestFit="1" customWidth="1"/>
    <col min="2826" max="2826" width="11.6640625" bestFit="1" customWidth="1"/>
    <col min="2827" max="2827" width="9.6640625" bestFit="1" customWidth="1"/>
    <col min="2828" max="2828" width="9" bestFit="1" customWidth="1"/>
    <col min="2830" max="2831" width="0" hidden="1" customWidth="1"/>
    <col min="2833" max="2833" width="0" hidden="1" customWidth="1"/>
    <col min="2834" max="2834" width="13.109375" customWidth="1"/>
    <col min="3073" max="3073" width="52.33203125" customWidth="1"/>
    <col min="3074" max="3074" width="12.109375" customWidth="1"/>
    <col min="3075" max="3075" width="14.6640625" customWidth="1"/>
    <col min="3077" max="3077" width="10.44140625" customWidth="1"/>
    <col min="3079" max="3079" width="8.44140625" customWidth="1"/>
    <col min="3080" max="3080" width="16.6640625" bestFit="1" customWidth="1"/>
    <col min="3081" max="3081" width="15.33203125" bestFit="1" customWidth="1"/>
    <col min="3082" max="3082" width="11.6640625" bestFit="1" customWidth="1"/>
    <col min="3083" max="3083" width="9.6640625" bestFit="1" customWidth="1"/>
    <col min="3084" max="3084" width="9" bestFit="1" customWidth="1"/>
    <col min="3086" max="3087" width="0" hidden="1" customWidth="1"/>
    <col min="3089" max="3089" width="0" hidden="1" customWidth="1"/>
    <col min="3090" max="3090" width="13.109375" customWidth="1"/>
    <col min="3329" max="3329" width="52.33203125" customWidth="1"/>
    <col min="3330" max="3330" width="12.109375" customWidth="1"/>
    <col min="3331" max="3331" width="14.6640625" customWidth="1"/>
    <col min="3333" max="3333" width="10.44140625" customWidth="1"/>
    <col min="3335" max="3335" width="8.44140625" customWidth="1"/>
    <col min="3336" max="3336" width="16.6640625" bestFit="1" customWidth="1"/>
    <col min="3337" max="3337" width="15.33203125" bestFit="1" customWidth="1"/>
    <col min="3338" max="3338" width="11.6640625" bestFit="1" customWidth="1"/>
    <col min="3339" max="3339" width="9.6640625" bestFit="1" customWidth="1"/>
    <col min="3340" max="3340" width="9" bestFit="1" customWidth="1"/>
    <col min="3342" max="3343" width="0" hidden="1" customWidth="1"/>
    <col min="3345" max="3345" width="0" hidden="1" customWidth="1"/>
    <col min="3346" max="3346" width="13.109375" customWidth="1"/>
    <col min="3585" max="3585" width="52.33203125" customWidth="1"/>
    <col min="3586" max="3586" width="12.109375" customWidth="1"/>
    <col min="3587" max="3587" width="14.6640625" customWidth="1"/>
    <col min="3589" max="3589" width="10.44140625" customWidth="1"/>
    <col min="3591" max="3591" width="8.44140625" customWidth="1"/>
    <col min="3592" max="3592" width="16.6640625" bestFit="1" customWidth="1"/>
    <col min="3593" max="3593" width="15.33203125" bestFit="1" customWidth="1"/>
    <col min="3594" max="3594" width="11.6640625" bestFit="1" customWidth="1"/>
    <col min="3595" max="3595" width="9.6640625" bestFit="1" customWidth="1"/>
    <col min="3596" max="3596" width="9" bestFit="1" customWidth="1"/>
    <col min="3598" max="3599" width="0" hidden="1" customWidth="1"/>
    <col min="3601" max="3601" width="0" hidden="1" customWidth="1"/>
    <col min="3602" max="3602" width="13.109375" customWidth="1"/>
    <col min="3841" max="3841" width="52.33203125" customWidth="1"/>
    <col min="3842" max="3842" width="12.109375" customWidth="1"/>
    <col min="3843" max="3843" width="14.6640625" customWidth="1"/>
    <col min="3845" max="3845" width="10.44140625" customWidth="1"/>
    <col min="3847" max="3847" width="8.44140625" customWidth="1"/>
    <col min="3848" max="3848" width="16.6640625" bestFit="1" customWidth="1"/>
    <col min="3849" max="3849" width="15.33203125" bestFit="1" customWidth="1"/>
    <col min="3850" max="3850" width="11.6640625" bestFit="1" customWidth="1"/>
    <col min="3851" max="3851" width="9.6640625" bestFit="1" customWidth="1"/>
    <col min="3852" max="3852" width="9" bestFit="1" customWidth="1"/>
    <col min="3854" max="3855" width="0" hidden="1" customWidth="1"/>
    <col min="3857" max="3857" width="0" hidden="1" customWidth="1"/>
    <col min="3858" max="3858" width="13.109375" customWidth="1"/>
    <col min="4097" max="4097" width="52.33203125" customWidth="1"/>
    <col min="4098" max="4098" width="12.109375" customWidth="1"/>
    <col min="4099" max="4099" width="14.6640625" customWidth="1"/>
    <col min="4101" max="4101" width="10.44140625" customWidth="1"/>
    <col min="4103" max="4103" width="8.44140625" customWidth="1"/>
    <col min="4104" max="4104" width="16.6640625" bestFit="1" customWidth="1"/>
    <col min="4105" max="4105" width="15.33203125" bestFit="1" customWidth="1"/>
    <col min="4106" max="4106" width="11.6640625" bestFit="1" customWidth="1"/>
    <col min="4107" max="4107" width="9.6640625" bestFit="1" customWidth="1"/>
    <col min="4108" max="4108" width="9" bestFit="1" customWidth="1"/>
    <col min="4110" max="4111" width="0" hidden="1" customWidth="1"/>
    <col min="4113" max="4113" width="0" hidden="1" customWidth="1"/>
    <col min="4114" max="4114" width="13.109375" customWidth="1"/>
    <col min="4353" max="4353" width="52.33203125" customWidth="1"/>
    <col min="4354" max="4354" width="12.109375" customWidth="1"/>
    <col min="4355" max="4355" width="14.6640625" customWidth="1"/>
    <col min="4357" max="4357" width="10.44140625" customWidth="1"/>
    <col min="4359" max="4359" width="8.44140625" customWidth="1"/>
    <col min="4360" max="4360" width="16.6640625" bestFit="1" customWidth="1"/>
    <col min="4361" max="4361" width="15.33203125" bestFit="1" customWidth="1"/>
    <col min="4362" max="4362" width="11.6640625" bestFit="1" customWidth="1"/>
    <col min="4363" max="4363" width="9.6640625" bestFit="1" customWidth="1"/>
    <col min="4364" max="4364" width="9" bestFit="1" customWidth="1"/>
    <col min="4366" max="4367" width="0" hidden="1" customWidth="1"/>
    <col min="4369" max="4369" width="0" hidden="1" customWidth="1"/>
    <col min="4370" max="4370" width="13.109375" customWidth="1"/>
    <col min="4609" max="4609" width="52.33203125" customWidth="1"/>
    <col min="4610" max="4610" width="12.109375" customWidth="1"/>
    <col min="4611" max="4611" width="14.6640625" customWidth="1"/>
    <col min="4613" max="4613" width="10.44140625" customWidth="1"/>
    <col min="4615" max="4615" width="8.44140625" customWidth="1"/>
    <col min="4616" max="4616" width="16.6640625" bestFit="1" customWidth="1"/>
    <col min="4617" max="4617" width="15.33203125" bestFit="1" customWidth="1"/>
    <col min="4618" max="4618" width="11.6640625" bestFit="1" customWidth="1"/>
    <col min="4619" max="4619" width="9.6640625" bestFit="1" customWidth="1"/>
    <col min="4620" max="4620" width="9" bestFit="1" customWidth="1"/>
    <col min="4622" max="4623" width="0" hidden="1" customWidth="1"/>
    <col min="4625" max="4625" width="0" hidden="1" customWidth="1"/>
    <col min="4626" max="4626" width="13.109375" customWidth="1"/>
    <col min="4865" max="4865" width="52.33203125" customWidth="1"/>
    <col min="4866" max="4866" width="12.109375" customWidth="1"/>
    <col min="4867" max="4867" width="14.6640625" customWidth="1"/>
    <col min="4869" max="4869" width="10.44140625" customWidth="1"/>
    <col min="4871" max="4871" width="8.44140625" customWidth="1"/>
    <col min="4872" max="4872" width="16.6640625" bestFit="1" customWidth="1"/>
    <col min="4873" max="4873" width="15.33203125" bestFit="1" customWidth="1"/>
    <col min="4874" max="4874" width="11.6640625" bestFit="1" customWidth="1"/>
    <col min="4875" max="4875" width="9.6640625" bestFit="1" customWidth="1"/>
    <col min="4876" max="4876" width="9" bestFit="1" customWidth="1"/>
    <col min="4878" max="4879" width="0" hidden="1" customWidth="1"/>
    <col min="4881" max="4881" width="0" hidden="1" customWidth="1"/>
    <col min="4882" max="4882" width="13.109375" customWidth="1"/>
    <col min="5121" max="5121" width="52.33203125" customWidth="1"/>
    <col min="5122" max="5122" width="12.109375" customWidth="1"/>
    <col min="5123" max="5123" width="14.6640625" customWidth="1"/>
    <col min="5125" max="5125" width="10.44140625" customWidth="1"/>
    <col min="5127" max="5127" width="8.44140625" customWidth="1"/>
    <col min="5128" max="5128" width="16.6640625" bestFit="1" customWidth="1"/>
    <col min="5129" max="5129" width="15.33203125" bestFit="1" customWidth="1"/>
    <col min="5130" max="5130" width="11.6640625" bestFit="1" customWidth="1"/>
    <col min="5131" max="5131" width="9.6640625" bestFit="1" customWidth="1"/>
    <col min="5132" max="5132" width="9" bestFit="1" customWidth="1"/>
    <col min="5134" max="5135" width="0" hidden="1" customWidth="1"/>
    <col min="5137" max="5137" width="0" hidden="1" customWidth="1"/>
    <col min="5138" max="5138" width="13.109375" customWidth="1"/>
    <col min="5377" max="5377" width="52.33203125" customWidth="1"/>
    <col min="5378" max="5378" width="12.109375" customWidth="1"/>
    <col min="5379" max="5379" width="14.6640625" customWidth="1"/>
    <col min="5381" max="5381" width="10.44140625" customWidth="1"/>
    <col min="5383" max="5383" width="8.44140625" customWidth="1"/>
    <col min="5384" max="5384" width="16.6640625" bestFit="1" customWidth="1"/>
    <col min="5385" max="5385" width="15.33203125" bestFit="1" customWidth="1"/>
    <col min="5386" max="5386" width="11.6640625" bestFit="1" customWidth="1"/>
    <col min="5387" max="5387" width="9.6640625" bestFit="1" customWidth="1"/>
    <col min="5388" max="5388" width="9" bestFit="1" customWidth="1"/>
    <col min="5390" max="5391" width="0" hidden="1" customWidth="1"/>
    <col min="5393" max="5393" width="0" hidden="1" customWidth="1"/>
    <col min="5394" max="5394" width="13.109375" customWidth="1"/>
    <col min="5633" max="5633" width="52.33203125" customWidth="1"/>
    <col min="5634" max="5634" width="12.109375" customWidth="1"/>
    <col min="5635" max="5635" width="14.6640625" customWidth="1"/>
    <col min="5637" max="5637" width="10.44140625" customWidth="1"/>
    <col min="5639" max="5639" width="8.44140625" customWidth="1"/>
    <col min="5640" max="5640" width="16.6640625" bestFit="1" customWidth="1"/>
    <col min="5641" max="5641" width="15.33203125" bestFit="1" customWidth="1"/>
    <col min="5642" max="5642" width="11.6640625" bestFit="1" customWidth="1"/>
    <col min="5643" max="5643" width="9.6640625" bestFit="1" customWidth="1"/>
    <col min="5644" max="5644" width="9" bestFit="1" customWidth="1"/>
    <col min="5646" max="5647" width="0" hidden="1" customWidth="1"/>
    <col min="5649" max="5649" width="0" hidden="1" customWidth="1"/>
    <col min="5650" max="5650" width="13.109375" customWidth="1"/>
    <col min="5889" max="5889" width="52.33203125" customWidth="1"/>
    <col min="5890" max="5890" width="12.109375" customWidth="1"/>
    <col min="5891" max="5891" width="14.6640625" customWidth="1"/>
    <col min="5893" max="5893" width="10.44140625" customWidth="1"/>
    <col min="5895" max="5895" width="8.44140625" customWidth="1"/>
    <col min="5896" max="5896" width="16.6640625" bestFit="1" customWidth="1"/>
    <col min="5897" max="5897" width="15.33203125" bestFit="1" customWidth="1"/>
    <col min="5898" max="5898" width="11.6640625" bestFit="1" customWidth="1"/>
    <col min="5899" max="5899" width="9.6640625" bestFit="1" customWidth="1"/>
    <col min="5900" max="5900" width="9" bestFit="1" customWidth="1"/>
    <col min="5902" max="5903" width="0" hidden="1" customWidth="1"/>
    <col min="5905" max="5905" width="0" hidden="1" customWidth="1"/>
    <col min="5906" max="5906" width="13.109375" customWidth="1"/>
    <col min="6145" max="6145" width="52.33203125" customWidth="1"/>
    <col min="6146" max="6146" width="12.109375" customWidth="1"/>
    <col min="6147" max="6147" width="14.6640625" customWidth="1"/>
    <col min="6149" max="6149" width="10.44140625" customWidth="1"/>
    <col min="6151" max="6151" width="8.44140625" customWidth="1"/>
    <col min="6152" max="6152" width="16.6640625" bestFit="1" customWidth="1"/>
    <col min="6153" max="6153" width="15.33203125" bestFit="1" customWidth="1"/>
    <col min="6154" max="6154" width="11.6640625" bestFit="1" customWidth="1"/>
    <col min="6155" max="6155" width="9.6640625" bestFit="1" customWidth="1"/>
    <col min="6156" max="6156" width="9" bestFit="1" customWidth="1"/>
    <col min="6158" max="6159" width="0" hidden="1" customWidth="1"/>
    <col min="6161" max="6161" width="0" hidden="1" customWidth="1"/>
    <col min="6162" max="6162" width="13.109375" customWidth="1"/>
    <col min="6401" max="6401" width="52.33203125" customWidth="1"/>
    <col min="6402" max="6402" width="12.109375" customWidth="1"/>
    <col min="6403" max="6403" width="14.6640625" customWidth="1"/>
    <col min="6405" max="6405" width="10.44140625" customWidth="1"/>
    <col min="6407" max="6407" width="8.44140625" customWidth="1"/>
    <col min="6408" max="6408" width="16.6640625" bestFit="1" customWidth="1"/>
    <col min="6409" max="6409" width="15.33203125" bestFit="1" customWidth="1"/>
    <col min="6410" max="6410" width="11.6640625" bestFit="1" customWidth="1"/>
    <col min="6411" max="6411" width="9.6640625" bestFit="1" customWidth="1"/>
    <col min="6412" max="6412" width="9" bestFit="1" customWidth="1"/>
    <col min="6414" max="6415" width="0" hidden="1" customWidth="1"/>
    <col min="6417" max="6417" width="0" hidden="1" customWidth="1"/>
    <col min="6418" max="6418" width="13.109375" customWidth="1"/>
    <col min="6657" max="6657" width="52.33203125" customWidth="1"/>
    <col min="6658" max="6658" width="12.109375" customWidth="1"/>
    <col min="6659" max="6659" width="14.6640625" customWidth="1"/>
    <col min="6661" max="6661" width="10.44140625" customWidth="1"/>
    <col min="6663" max="6663" width="8.44140625" customWidth="1"/>
    <col min="6664" max="6664" width="16.6640625" bestFit="1" customWidth="1"/>
    <col min="6665" max="6665" width="15.33203125" bestFit="1" customWidth="1"/>
    <col min="6666" max="6666" width="11.6640625" bestFit="1" customWidth="1"/>
    <col min="6667" max="6667" width="9.6640625" bestFit="1" customWidth="1"/>
    <col min="6668" max="6668" width="9" bestFit="1" customWidth="1"/>
    <col min="6670" max="6671" width="0" hidden="1" customWidth="1"/>
    <col min="6673" max="6673" width="0" hidden="1" customWidth="1"/>
    <col min="6674" max="6674" width="13.109375" customWidth="1"/>
    <col min="6913" max="6913" width="52.33203125" customWidth="1"/>
    <col min="6914" max="6914" width="12.109375" customWidth="1"/>
    <col min="6915" max="6915" width="14.6640625" customWidth="1"/>
    <col min="6917" max="6917" width="10.44140625" customWidth="1"/>
    <col min="6919" max="6919" width="8.44140625" customWidth="1"/>
    <col min="6920" max="6920" width="16.6640625" bestFit="1" customWidth="1"/>
    <col min="6921" max="6921" width="15.33203125" bestFit="1" customWidth="1"/>
    <col min="6922" max="6922" width="11.6640625" bestFit="1" customWidth="1"/>
    <col min="6923" max="6923" width="9.6640625" bestFit="1" customWidth="1"/>
    <col min="6924" max="6924" width="9" bestFit="1" customWidth="1"/>
    <col min="6926" max="6927" width="0" hidden="1" customWidth="1"/>
    <col min="6929" max="6929" width="0" hidden="1" customWidth="1"/>
    <col min="6930" max="6930" width="13.109375" customWidth="1"/>
    <col min="7169" max="7169" width="52.33203125" customWidth="1"/>
    <col min="7170" max="7170" width="12.109375" customWidth="1"/>
    <col min="7171" max="7171" width="14.6640625" customWidth="1"/>
    <col min="7173" max="7173" width="10.44140625" customWidth="1"/>
    <col min="7175" max="7175" width="8.44140625" customWidth="1"/>
    <col min="7176" max="7176" width="16.6640625" bestFit="1" customWidth="1"/>
    <col min="7177" max="7177" width="15.33203125" bestFit="1" customWidth="1"/>
    <col min="7178" max="7178" width="11.6640625" bestFit="1" customWidth="1"/>
    <col min="7179" max="7179" width="9.6640625" bestFit="1" customWidth="1"/>
    <col min="7180" max="7180" width="9" bestFit="1" customWidth="1"/>
    <col min="7182" max="7183" width="0" hidden="1" customWidth="1"/>
    <col min="7185" max="7185" width="0" hidden="1" customWidth="1"/>
    <col min="7186" max="7186" width="13.109375" customWidth="1"/>
    <col min="7425" max="7425" width="52.33203125" customWidth="1"/>
    <col min="7426" max="7426" width="12.109375" customWidth="1"/>
    <col min="7427" max="7427" width="14.6640625" customWidth="1"/>
    <col min="7429" max="7429" width="10.44140625" customWidth="1"/>
    <col min="7431" max="7431" width="8.44140625" customWidth="1"/>
    <col min="7432" max="7432" width="16.6640625" bestFit="1" customWidth="1"/>
    <col min="7433" max="7433" width="15.33203125" bestFit="1" customWidth="1"/>
    <col min="7434" max="7434" width="11.6640625" bestFit="1" customWidth="1"/>
    <col min="7435" max="7435" width="9.6640625" bestFit="1" customWidth="1"/>
    <col min="7436" max="7436" width="9" bestFit="1" customWidth="1"/>
    <col min="7438" max="7439" width="0" hidden="1" customWidth="1"/>
    <col min="7441" max="7441" width="0" hidden="1" customWidth="1"/>
    <col min="7442" max="7442" width="13.109375" customWidth="1"/>
    <col min="7681" max="7681" width="52.33203125" customWidth="1"/>
    <col min="7682" max="7682" width="12.109375" customWidth="1"/>
    <col min="7683" max="7683" width="14.6640625" customWidth="1"/>
    <col min="7685" max="7685" width="10.44140625" customWidth="1"/>
    <col min="7687" max="7687" width="8.44140625" customWidth="1"/>
    <col min="7688" max="7688" width="16.6640625" bestFit="1" customWidth="1"/>
    <col min="7689" max="7689" width="15.33203125" bestFit="1" customWidth="1"/>
    <col min="7690" max="7690" width="11.6640625" bestFit="1" customWidth="1"/>
    <col min="7691" max="7691" width="9.6640625" bestFit="1" customWidth="1"/>
    <col min="7692" max="7692" width="9" bestFit="1" customWidth="1"/>
    <col min="7694" max="7695" width="0" hidden="1" customWidth="1"/>
    <col min="7697" max="7697" width="0" hidden="1" customWidth="1"/>
    <col min="7698" max="7698" width="13.109375" customWidth="1"/>
    <col min="7937" max="7937" width="52.33203125" customWidth="1"/>
    <col min="7938" max="7938" width="12.109375" customWidth="1"/>
    <col min="7939" max="7939" width="14.6640625" customWidth="1"/>
    <col min="7941" max="7941" width="10.44140625" customWidth="1"/>
    <col min="7943" max="7943" width="8.44140625" customWidth="1"/>
    <col min="7944" max="7944" width="16.6640625" bestFit="1" customWidth="1"/>
    <col min="7945" max="7945" width="15.33203125" bestFit="1" customWidth="1"/>
    <col min="7946" max="7946" width="11.6640625" bestFit="1" customWidth="1"/>
    <col min="7947" max="7947" width="9.6640625" bestFit="1" customWidth="1"/>
    <col min="7948" max="7948" width="9" bestFit="1" customWidth="1"/>
    <col min="7950" max="7951" width="0" hidden="1" customWidth="1"/>
    <col min="7953" max="7953" width="0" hidden="1" customWidth="1"/>
    <col min="7954" max="7954" width="13.109375" customWidth="1"/>
    <col min="8193" max="8193" width="52.33203125" customWidth="1"/>
    <col min="8194" max="8194" width="12.109375" customWidth="1"/>
    <col min="8195" max="8195" width="14.6640625" customWidth="1"/>
    <col min="8197" max="8197" width="10.44140625" customWidth="1"/>
    <col min="8199" max="8199" width="8.44140625" customWidth="1"/>
    <col min="8200" max="8200" width="16.6640625" bestFit="1" customWidth="1"/>
    <col min="8201" max="8201" width="15.33203125" bestFit="1" customWidth="1"/>
    <col min="8202" max="8202" width="11.6640625" bestFit="1" customWidth="1"/>
    <col min="8203" max="8203" width="9.6640625" bestFit="1" customWidth="1"/>
    <col min="8204" max="8204" width="9" bestFit="1" customWidth="1"/>
    <col min="8206" max="8207" width="0" hidden="1" customWidth="1"/>
    <col min="8209" max="8209" width="0" hidden="1" customWidth="1"/>
    <col min="8210" max="8210" width="13.109375" customWidth="1"/>
    <col min="8449" max="8449" width="52.33203125" customWidth="1"/>
    <col min="8450" max="8450" width="12.109375" customWidth="1"/>
    <col min="8451" max="8451" width="14.6640625" customWidth="1"/>
    <col min="8453" max="8453" width="10.44140625" customWidth="1"/>
    <col min="8455" max="8455" width="8.44140625" customWidth="1"/>
    <col min="8456" max="8456" width="16.6640625" bestFit="1" customWidth="1"/>
    <col min="8457" max="8457" width="15.33203125" bestFit="1" customWidth="1"/>
    <col min="8458" max="8458" width="11.6640625" bestFit="1" customWidth="1"/>
    <col min="8459" max="8459" width="9.6640625" bestFit="1" customWidth="1"/>
    <col min="8460" max="8460" width="9" bestFit="1" customWidth="1"/>
    <col min="8462" max="8463" width="0" hidden="1" customWidth="1"/>
    <col min="8465" max="8465" width="0" hidden="1" customWidth="1"/>
    <col min="8466" max="8466" width="13.109375" customWidth="1"/>
    <col min="8705" max="8705" width="52.33203125" customWidth="1"/>
    <col min="8706" max="8706" width="12.109375" customWidth="1"/>
    <col min="8707" max="8707" width="14.6640625" customWidth="1"/>
    <col min="8709" max="8709" width="10.44140625" customWidth="1"/>
    <col min="8711" max="8711" width="8.44140625" customWidth="1"/>
    <col min="8712" max="8712" width="16.6640625" bestFit="1" customWidth="1"/>
    <col min="8713" max="8713" width="15.33203125" bestFit="1" customWidth="1"/>
    <col min="8714" max="8714" width="11.6640625" bestFit="1" customWidth="1"/>
    <col min="8715" max="8715" width="9.6640625" bestFit="1" customWidth="1"/>
    <col min="8716" max="8716" width="9" bestFit="1" customWidth="1"/>
    <col min="8718" max="8719" width="0" hidden="1" customWidth="1"/>
    <col min="8721" max="8721" width="0" hidden="1" customWidth="1"/>
    <col min="8722" max="8722" width="13.109375" customWidth="1"/>
    <col min="8961" max="8961" width="52.33203125" customWidth="1"/>
    <col min="8962" max="8962" width="12.109375" customWidth="1"/>
    <col min="8963" max="8963" width="14.6640625" customWidth="1"/>
    <col min="8965" max="8965" width="10.44140625" customWidth="1"/>
    <col min="8967" max="8967" width="8.44140625" customWidth="1"/>
    <col min="8968" max="8968" width="16.6640625" bestFit="1" customWidth="1"/>
    <col min="8969" max="8969" width="15.33203125" bestFit="1" customWidth="1"/>
    <col min="8970" max="8970" width="11.6640625" bestFit="1" customWidth="1"/>
    <col min="8971" max="8971" width="9.6640625" bestFit="1" customWidth="1"/>
    <col min="8972" max="8972" width="9" bestFit="1" customWidth="1"/>
    <col min="8974" max="8975" width="0" hidden="1" customWidth="1"/>
    <col min="8977" max="8977" width="0" hidden="1" customWidth="1"/>
    <col min="8978" max="8978" width="13.109375" customWidth="1"/>
    <col min="9217" max="9217" width="52.33203125" customWidth="1"/>
    <col min="9218" max="9218" width="12.109375" customWidth="1"/>
    <col min="9219" max="9219" width="14.6640625" customWidth="1"/>
    <col min="9221" max="9221" width="10.44140625" customWidth="1"/>
    <col min="9223" max="9223" width="8.44140625" customWidth="1"/>
    <col min="9224" max="9224" width="16.6640625" bestFit="1" customWidth="1"/>
    <col min="9225" max="9225" width="15.33203125" bestFit="1" customWidth="1"/>
    <col min="9226" max="9226" width="11.6640625" bestFit="1" customWidth="1"/>
    <col min="9227" max="9227" width="9.6640625" bestFit="1" customWidth="1"/>
    <col min="9228" max="9228" width="9" bestFit="1" customWidth="1"/>
    <col min="9230" max="9231" width="0" hidden="1" customWidth="1"/>
    <col min="9233" max="9233" width="0" hidden="1" customWidth="1"/>
    <col min="9234" max="9234" width="13.109375" customWidth="1"/>
    <col min="9473" max="9473" width="52.33203125" customWidth="1"/>
    <col min="9474" max="9474" width="12.109375" customWidth="1"/>
    <col min="9475" max="9475" width="14.6640625" customWidth="1"/>
    <col min="9477" max="9477" width="10.44140625" customWidth="1"/>
    <col min="9479" max="9479" width="8.44140625" customWidth="1"/>
    <col min="9480" max="9480" width="16.6640625" bestFit="1" customWidth="1"/>
    <col min="9481" max="9481" width="15.33203125" bestFit="1" customWidth="1"/>
    <col min="9482" max="9482" width="11.6640625" bestFit="1" customWidth="1"/>
    <col min="9483" max="9483" width="9.6640625" bestFit="1" customWidth="1"/>
    <col min="9484" max="9484" width="9" bestFit="1" customWidth="1"/>
    <col min="9486" max="9487" width="0" hidden="1" customWidth="1"/>
    <col min="9489" max="9489" width="0" hidden="1" customWidth="1"/>
    <col min="9490" max="9490" width="13.109375" customWidth="1"/>
    <col min="9729" max="9729" width="52.33203125" customWidth="1"/>
    <col min="9730" max="9730" width="12.109375" customWidth="1"/>
    <col min="9731" max="9731" width="14.6640625" customWidth="1"/>
    <col min="9733" max="9733" width="10.44140625" customWidth="1"/>
    <col min="9735" max="9735" width="8.44140625" customWidth="1"/>
    <col min="9736" max="9736" width="16.6640625" bestFit="1" customWidth="1"/>
    <col min="9737" max="9737" width="15.33203125" bestFit="1" customWidth="1"/>
    <col min="9738" max="9738" width="11.6640625" bestFit="1" customWidth="1"/>
    <col min="9739" max="9739" width="9.6640625" bestFit="1" customWidth="1"/>
    <col min="9740" max="9740" width="9" bestFit="1" customWidth="1"/>
    <col min="9742" max="9743" width="0" hidden="1" customWidth="1"/>
    <col min="9745" max="9745" width="0" hidden="1" customWidth="1"/>
    <col min="9746" max="9746" width="13.109375" customWidth="1"/>
    <col min="9985" max="9985" width="52.33203125" customWidth="1"/>
    <col min="9986" max="9986" width="12.109375" customWidth="1"/>
    <col min="9987" max="9987" width="14.6640625" customWidth="1"/>
    <col min="9989" max="9989" width="10.44140625" customWidth="1"/>
    <col min="9991" max="9991" width="8.44140625" customWidth="1"/>
    <col min="9992" max="9992" width="16.6640625" bestFit="1" customWidth="1"/>
    <col min="9993" max="9993" width="15.33203125" bestFit="1" customWidth="1"/>
    <col min="9994" max="9994" width="11.6640625" bestFit="1" customWidth="1"/>
    <col min="9995" max="9995" width="9.6640625" bestFit="1" customWidth="1"/>
    <col min="9996" max="9996" width="9" bestFit="1" customWidth="1"/>
    <col min="9998" max="9999" width="0" hidden="1" customWidth="1"/>
    <col min="10001" max="10001" width="0" hidden="1" customWidth="1"/>
    <col min="10002" max="10002" width="13.109375" customWidth="1"/>
    <col min="10241" max="10241" width="52.33203125" customWidth="1"/>
    <col min="10242" max="10242" width="12.109375" customWidth="1"/>
    <col min="10243" max="10243" width="14.6640625" customWidth="1"/>
    <col min="10245" max="10245" width="10.44140625" customWidth="1"/>
    <col min="10247" max="10247" width="8.44140625" customWidth="1"/>
    <col min="10248" max="10248" width="16.6640625" bestFit="1" customWidth="1"/>
    <col min="10249" max="10249" width="15.33203125" bestFit="1" customWidth="1"/>
    <col min="10250" max="10250" width="11.6640625" bestFit="1" customWidth="1"/>
    <col min="10251" max="10251" width="9.6640625" bestFit="1" customWidth="1"/>
    <col min="10252" max="10252" width="9" bestFit="1" customWidth="1"/>
    <col min="10254" max="10255" width="0" hidden="1" customWidth="1"/>
    <col min="10257" max="10257" width="0" hidden="1" customWidth="1"/>
    <col min="10258" max="10258" width="13.109375" customWidth="1"/>
    <col min="10497" max="10497" width="52.33203125" customWidth="1"/>
    <col min="10498" max="10498" width="12.109375" customWidth="1"/>
    <col min="10499" max="10499" width="14.6640625" customWidth="1"/>
    <col min="10501" max="10501" width="10.44140625" customWidth="1"/>
    <col min="10503" max="10503" width="8.44140625" customWidth="1"/>
    <col min="10504" max="10504" width="16.6640625" bestFit="1" customWidth="1"/>
    <col min="10505" max="10505" width="15.33203125" bestFit="1" customWidth="1"/>
    <col min="10506" max="10506" width="11.6640625" bestFit="1" customWidth="1"/>
    <col min="10507" max="10507" width="9.6640625" bestFit="1" customWidth="1"/>
    <col min="10508" max="10508" width="9" bestFit="1" customWidth="1"/>
    <col min="10510" max="10511" width="0" hidden="1" customWidth="1"/>
    <col min="10513" max="10513" width="0" hidden="1" customWidth="1"/>
    <col min="10514" max="10514" width="13.109375" customWidth="1"/>
    <col min="10753" max="10753" width="52.33203125" customWidth="1"/>
    <col min="10754" max="10754" width="12.109375" customWidth="1"/>
    <col min="10755" max="10755" width="14.6640625" customWidth="1"/>
    <col min="10757" max="10757" width="10.44140625" customWidth="1"/>
    <col min="10759" max="10759" width="8.44140625" customWidth="1"/>
    <col min="10760" max="10760" width="16.6640625" bestFit="1" customWidth="1"/>
    <col min="10761" max="10761" width="15.33203125" bestFit="1" customWidth="1"/>
    <col min="10762" max="10762" width="11.6640625" bestFit="1" customWidth="1"/>
    <col min="10763" max="10763" width="9.6640625" bestFit="1" customWidth="1"/>
    <col min="10764" max="10764" width="9" bestFit="1" customWidth="1"/>
    <col min="10766" max="10767" width="0" hidden="1" customWidth="1"/>
    <col min="10769" max="10769" width="0" hidden="1" customWidth="1"/>
    <col min="10770" max="10770" width="13.109375" customWidth="1"/>
    <col min="11009" max="11009" width="52.33203125" customWidth="1"/>
    <col min="11010" max="11010" width="12.109375" customWidth="1"/>
    <col min="11011" max="11011" width="14.6640625" customWidth="1"/>
    <col min="11013" max="11013" width="10.44140625" customWidth="1"/>
    <col min="11015" max="11015" width="8.44140625" customWidth="1"/>
    <col min="11016" max="11016" width="16.6640625" bestFit="1" customWidth="1"/>
    <col min="11017" max="11017" width="15.33203125" bestFit="1" customWidth="1"/>
    <col min="11018" max="11018" width="11.6640625" bestFit="1" customWidth="1"/>
    <col min="11019" max="11019" width="9.6640625" bestFit="1" customWidth="1"/>
    <col min="11020" max="11020" width="9" bestFit="1" customWidth="1"/>
    <col min="11022" max="11023" width="0" hidden="1" customWidth="1"/>
    <col min="11025" max="11025" width="0" hidden="1" customWidth="1"/>
    <col min="11026" max="11026" width="13.109375" customWidth="1"/>
    <col min="11265" max="11265" width="52.33203125" customWidth="1"/>
    <col min="11266" max="11266" width="12.109375" customWidth="1"/>
    <col min="11267" max="11267" width="14.6640625" customWidth="1"/>
    <col min="11269" max="11269" width="10.44140625" customWidth="1"/>
    <col min="11271" max="11271" width="8.44140625" customWidth="1"/>
    <col min="11272" max="11272" width="16.6640625" bestFit="1" customWidth="1"/>
    <col min="11273" max="11273" width="15.33203125" bestFit="1" customWidth="1"/>
    <col min="11274" max="11274" width="11.6640625" bestFit="1" customWidth="1"/>
    <col min="11275" max="11275" width="9.6640625" bestFit="1" customWidth="1"/>
    <col min="11276" max="11276" width="9" bestFit="1" customWidth="1"/>
    <col min="11278" max="11279" width="0" hidden="1" customWidth="1"/>
    <col min="11281" max="11281" width="0" hidden="1" customWidth="1"/>
    <col min="11282" max="11282" width="13.109375" customWidth="1"/>
    <col min="11521" max="11521" width="52.33203125" customWidth="1"/>
    <col min="11522" max="11522" width="12.109375" customWidth="1"/>
    <col min="11523" max="11523" width="14.6640625" customWidth="1"/>
    <col min="11525" max="11525" width="10.44140625" customWidth="1"/>
    <col min="11527" max="11527" width="8.44140625" customWidth="1"/>
    <col min="11528" max="11528" width="16.6640625" bestFit="1" customWidth="1"/>
    <col min="11529" max="11529" width="15.33203125" bestFit="1" customWidth="1"/>
    <col min="11530" max="11530" width="11.6640625" bestFit="1" customWidth="1"/>
    <col min="11531" max="11531" width="9.6640625" bestFit="1" customWidth="1"/>
    <col min="11532" max="11532" width="9" bestFit="1" customWidth="1"/>
    <col min="11534" max="11535" width="0" hidden="1" customWidth="1"/>
    <col min="11537" max="11537" width="0" hidden="1" customWidth="1"/>
    <col min="11538" max="11538" width="13.109375" customWidth="1"/>
    <col min="11777" max="11777" width="52.33203125" customWidth="1"/>
    <col min="11778" max="11778" width="12.109375" customWidth="1"/>
    <col min="11779" max="11779" width="14.6640625" customWidth="1"/>
    <col min="11781" max="11781" width="10.44140625" customWidth="1"/>
    <col min="11783" max="11783" width="8.44140625" customWidth="1"/>
    <col min="11784" max="11784" width="16.6640625" bestFit="1" customWidth="1"/>
    <col min="11785" max="11785" width="15.33203125" bestFit="1" customWidth="1"/>
    <col min="11786" max="11786" width="11.6640625" bestFit="1" customWidth="1"/>
    <col min="11787" max="11787" width="9.6640625" bestFit="1" customWidth="1"/>
    <col min="11788" max="11788" width="9" bestFit="1" customWidth="1"/>
    <col min="11790" max="11791" width="0" hidden="1" customWidth="1"/>
    <col min="11793" max="11793" width="0" hidden="1" customWidth="1"/>
    <col min="11794" max="11794" width="13.109375" customWidth="1"/>
    <col min="12033" max="12033" width="52.33203125" customWidth="1"/>
    <col min="12034" max="12034" width="12.109375" customWidth="1"/>
    <col min="12035" max="12035" width="14.6640625" customWidth="1"/>
    <col min="12037" max="12037" width="10.44140625" customWidth="1"/>
    <col min="12039" max="12039" width="8.44140625" customWidth="1"/>
    <col min="12040" max="12040" width="16.6640625" bestFit="1" customWidth="1"/>
    <col min="12041" max="12041" width="15.33203125" bestFit="1" customWidth="1"/>
    <col min="12042" max="12042" width="11.6640625" bestFit="1" customWidth="1"/>
    <col min="12043" max="12043" width="9.6640625" bestFit="1" customWidth="1"/>
    <col min="12044" max="12044" width="9" bestFit="1" customWidth="1"/>
    <col min="12046" max="12047" width="0" hidden="1" customWidth="1"/>
    <col min="12049" max="12049" width="0" hidden="1" customWidth="1"/>
    <col min="12050" max="12050" width="13.109375" customWidth="1"/>
    <col min="12289" max="12289" width="52.33203125" customWidth="1"/>
    <col min="12290" max="12290" width="12.109375" customWidth="1"/>
    <col min="12291" max="12291" width="14.6640625" customWidth="1"/>
    <col min="12293" max="12293" width="10.44140625" customWidth="1"/>
    <col min="12295" max="12295" width="8.44140625" customWidth="1"/>
    <col min="12296" max="12296" width="16.6640625" bestFit="1" customWidth="1"/>
    <col min="12297" max="12297" width="15.33203125" bestFit="1" customWidth="1"/>
    <col min="12298" max="12298" width="11.6640625" bestFit="1" customWidth="1"/>
    <col min="12299" max="12299" width="9.6640625" bestFit="1" customWidth="1"/>
    <col min="12300" max="12300" width="9" bestFit="1" customWidth="1"/>
    <col min="12302" max="12303" width="0" hidden="1" customWidth="1"/>
    <col min="12305" max="12305" width="0" hidden="1" customWidth="1"/>
    <col min="12306" max="12306" width="13.109375" customWidth="1"/>
    <col min="12545" max="12545" width="52.33203125" customWidth="1"/>
    <col min="12546" max="12546" width="12.109375" customWidth="1"/>
    <col min="12547" max="12547" width="14.6640625" customWidth="1"/>
    <col min="12549" max="12549" width="10.44140625" customWidth="1"/>
    <col min="12551" max="12551" width="8.44140625" customWidth="1"/>
    <col min="12552" max="12552" width="16.6640625" bestFit="1" customWidth="1"/>
    <col min="12553" max="12553" width="15.33203125" bestFit="1" customWidth="1"/>
    <col min="12554" max="12554" width="11.6640625" bestFit="1" customWidth="1"/>
    <col min="12555" max="12555" width="9.6640625" bestFit="1" customWidth="1"/>
    <col min="12556" max="12556" width="9" bestFit="1" customWidth="1"/>
    <col min="12558" max="12559" width="0" hidden="1" customWidth="1"/>
    <col min="12561" max="12561" width="0" hidden="1" customWidth="1"/>
    <col min="12562" max="12562" width="13.109375" customWidth="1"/>
    <col min="12801" max="12801" width="52.33203125" customWidth="1"/>
    <col min="12802" max="12802" width="12.109375" customWidth="1"/>
    <col min="12803" max="12803" width="14.6640625" customWidth="1"/>
    <col min="12805" max="12805" width="10.44140625" customWidth="1"/>
    <col min="12807" max="12807" width="8.44140625" customWidth="1"/>
    <col min="12808" max="12808" width="16.6640625" bestFit="1" customWidth="1"/>
    <col min="12809" max="12809" width="15.33203125" bestFit="1" customWidth="1"/>
    <col min="12810" max="12810" width="11.6640625" bestFit="1" customWidth="1"/>
    <col min="12811" max="12811" width="9.6640625" bestFit="1" customWidth="1"/>
    <col min="12812" max="12812" width="9" bestFit="1" customWidth="1"/>
    <col min="12814" max="12815" width="0" hidden="1" customWidth="1"/>
    <col min="12817" max="12817" width="0" hidden="1" customWidth="1"/>
    <col min="12818" max="12818" width="13.109375" customWidth="1"/>
    <col min="13057" max="13057" width="52.33203125" customWidth="1"/>
    <col min="13058" max="13058" width="12.109375" customWidth="1"/>
    <col min="13059" max="13059" width="14.6640625" customWidth="1"/>
    <col min="13061" max="13061" width="10.44140625" customWidth="1"/>
    <col min="13063" max="13063" width="8.44140625" customWidth="1"/>
    <col min="13064" max="13064" width="16.6640625" bestFit="1" customWidth="1"/>
    <col min="13065" max="13065" width="15.33203125" bestFit="1" customWidth="1"/>
    <col min="13066" max="13066" width="11.6640625" bestFit="1" customWidth="1"/>
    <col min="13067" max="13067" width="9.6640625" bestFit="1" customWidth="1"/>
    <col min="13068" max="13068" width="9" bestFit="1" customWidth="1"/>
    <col min="13070" max="13071" width="0" hidden="1" customWidth="1"/>
    <col min="13073" max="13073" width="0" hidden="1" customWidth="1"/>
    <col min="13074" max="13074" width="13.109375" customWidth="1"/>
    <col min="13313" max="13313" width="52.33203125" customWidth="1"/>
    <col min="13314" max="13314" width="12.109375" customWidth="1"/>
    <col min="13315" max="13315" width="14.6640625" customWidth="1"/>
    <col min="13317" max="13317" width="10.44140625" customWidth="1"/>
    <col min="13319" max="13319" width="8.44140625" customWidth="1"/>
    <col min="13320" max="13320" width="16.6640625" bestFit="1" customWidth="1"/>
    <col min="13321" max="13321" width="15.33203125" bestFit="1" customWidth="1"/>
    <col min="13322" max="13322" width="11.6640625" bestFit="1" customWidth="1"/>
    <col min="13323" max="13323" width="9.6640625" bestFit="1" customWidth="1"/>
    <col min="13324" max="13324" width="9" bestFit="1" customWidth="1"/>
    <col min="13326" max="13327" width="0" hidden="1" customWidth="1"/>
    <col min="13329" max="13329" width="0" hidden="1" customWidth="1"/>
    <col min="13330" max="13330" width="13.109375" customWidth="1"/>
    <col min="13569" max="13569" width="52.33203125" customWidth="1"/>
    <col min="13570" max="13570" width="12.109375" customWidth="1"/>
    <col min="13571" max="13571" width="14.6640625" customWidth="1"/>
    <col min="13573" max="13573" width="10.44140625" customWidth="1"/>
    <col min="13575" max="13575" width="8.44140625" customWidth="1"/>
    <col min="13576" max="13576" width="16.6640625" bestFit="1" customWidth="1"/>
    <col min="13577" max="13577" width="15.33203125" bestFit="1" customWidth="1"/>
    <col min="13578" max="13578" width="11.6640625" bestFit="1" customWidth="1"/>
    <col min="13579" max="13579" width="9.6640625" bestFit="1" customWidth="1"/>
    <col min="13580" max="13580" width="9" bestFit="1" customWidth="1"/>
    <col min="13582" max="13583" width="0" hidden="1" customWidth="1"/>
    <col min="13585" max="13585" width="0" hidden="1" customWidth="1"/>
    <col min="13586" max="13586" width="13.109375" customWidth="1"/>
    <col min="13825" max="13825" width="52.33203125" customWidth="1"/>
    <col min="13826" max="13826" width="12.109375" customWidth="1"/>
    <col min="13827" max="13827" width="14.6640625" customWidth="1"/>
    <col min="13829" max="13829" width="10.44140625" customWidth="1"/>
    <col min="13831" max="13831" width="8.44140625" customWidth="1"/>
    <col min="13832" max="13832" width="16.6640625" bestFit="1" customWidth="1"/>
    <col min="13833" max="13833" width="15.33203125" bestFit="1" customWidth="1"/>
    <col min="13834" max="13834" width="11.6640625" bestFit="1" customWidth="1"/>
    <col min="13835" max="13835" width="9.6640625" bestFit="1" customWidth="1"/>
    <col min="13836" max="13836" width="9" bestFit="1" customWidth="1"/>
    <col min="13838" max="13839" width="0" hidden="1" customWidth="1"/>
    <col min="13841" max="13841" width="0" hidden="1" customWidth="1"/>
    <col min="13842" max="13842" width="13.109375" customWidth="1"/>
    <col min="14081" max="14081" width="52.33203125" customWidth="1"/>
    <col min="14082" max="14082" width="12.109375" customWidth="1"/>
    <col min="14083" max="14083" width="14.6640625" customWidth="1"/>
    <col min="14085" max="14085" width="10.44140625" customWidth="1"/>
    <col min="14087" max="14087" width="8.44140625" customWidth="1"/>
    <col min="14088" max="14088" width="16.6640625" bestFit="1" customWidth="1"/>
    <col min="14089" max="14089" width="15.33203125" bestFit="1" customWidth="1"/>
    <col min="14090" max="14090" width="11.6640625" bestFit="1" customWidth="1"/>
    <col min="14091" max="14091" width="9.6640625" bestFit="1" customWidth="1"/>
    <col min="14092" max="14092" width="9" bestFit="1" customWidth="1"/>
    <col min="14094" max="14095" width="0" hidden="1" customWidth="1"/>
    <col min="14097" max="14097" width="0" hidden="1" customWidth="1"/>
    <col min="14098" max="14098" width="13.109375" customWidth="1"/>
    <col min="14337" max="14337" width="52.33203125" customWidth="1"/>
    <col min="14338" max="14338" width="12.109375" customWidth="1"/>
    <col min="14339" max="14339" width="14.6640625" customWidth="1"/>
    <col min="14341" max="14341" width="10.44140625" customWidth="1"/>
    <col min="14343" max="14343" width="8.44140625" customWidth="1"/>
    <col min="14344" max="14344" width="16.6640625" bestFit="1" customWidth="1"/>
    <col min="14345" max="14345" width="15.33203125" bestFit="1" customWidth="1"/>
    <col min="14346" max="14346" width="11.6640625" bestFit="1" customWidth="1"/>
    <col min="14347" max="14347" width="9.6640625" bestFit="1" customWidth="1"/>
    <col min="14348" max="14348" width="9" bestFit="1" customWidth="1"/>
    <col min="14350" max="14351" width="0" hidden="1" customWidth="1"/>
    <col min="14353" max="14353" width="0" hidden="1" customWidth="1"/>
    <col min="14354" max="14354" width="13.109375" customWidth="1"/>
    <col min="14593" max="14593" width="52.33203125" customWidth="1"/>
    <col min="14594" max="14594" width="12.109375" customWidth="1"/>
    <col min="14595" max="14595" width="14.6640625" customWidth="1"/>
    <col min="14597" max="14597" width="10.44140625" customWidth="1"/>
    <col min="14599" max="14599" width="8.44140625" customWidth="1"/>
    <col min="14600" max="14600" width="16.6640625" bestFit="1" customWidth="1"/>
    <col min="14601" max="14601" width="15.33203125" bestFit="1" customWidth="1"/>
    <col min="14602" max="14602" width="11.6640625" bestFit="1" customWidth="1"/>
    <col min="14603" max="14603" width="9.6640625" bestFit="1" customWidth="1"/>
    <col min="14604" max="14604" width="9" bestFit="1" customWidth="1"/>
    <col min="14606" max="14607" width="0" hidden="1" customWidth="1"/>
    <col min="14609" max="14609" width="0" hidden="1" customWidth="1"/>
    <col min="14610" max="14610" width="13.109375" customWidth="1"/>
    <col min="14849" max="14849" width="52.33203125" customWidth="1"/>
    <col min="14850" max="14850" width="12.109375" customWidth="1"/>
    <col min="14851" max="14851" width="14.6640625" customWidth="1"/>
    <col min="14853" max="14853" width="10.44140625" customWidth="1"/>
    <col min="14855" max="14855" width="8.44140625" customWidth="1"/>
    <col min="14856" max="14856" width="16.6640625" bestFit="1" customWidth="1"/>
    <col min="14857" max="14857" width="15.33203125" bestFit="1" customWidth="1"/>
    <col min="14858" max="14858" width="11.6640625" bestFit="1" customWidth="1"/>
    <col min="14859" max="14859" width="9.6640625" bestFit="1" customWidth="1"/>
    <col min="14860" max="14860" width="9" bestFit="1" customWidth="1"/>
    <col min="14862" max="14863" width="0" hidden="1" customWidth="1"/>
    <col min="14865" max="14865" width="0" hidden="1" customWidth="1"/>
    <col min="14866" max="14866" width="13.109375" customWidth="1"/>
    <col min="15105" max="15105" width="52.33203125" customWidth="1"/>
    <col min="15106" max="15106" width="12.109375" customWidth="1"/>
    <col min="15107" max="15107" width="14.6640625" customWidth="1"/>
    <col min="15109" max="15109" width="10.44140625" customWidth="1"/>
    <col min="15111" max="15111" width="8.44140625" customWidth="1"/>
    <col min="15112" max="15112" width="16.6640625" bestFit="1" customWidth="1"/>
    <col min="15113" max="15113" width="15.33203125" bestFit="1" customWidth="1"/>
    <col min="15114" max="15114" width="11.6640625" bestFit="1" customWidth="1"/>
    <col min="15115" max="15115" width="9.6640625" bestFit="1" customWidth="1"/>
    <col min="15116" max="15116" width="9" bestFit="1" customWidth="1"/>
    <col min="15118" max="15119" width="0" hidden="1" customWidth="1"/>
    <col min="15121" max="15121" width="0" hidden="1" customWidth="1"/>
    <col min="15122" max="15122" width="13.109375" customWidth="1"/>
    <col min="15361" max="15361" width="52.33203125" customWidth="1"/>
    <col min="15362" max="15362" width="12.109375" customWidth="1"/>
    <col min="15363" max="15363" width="14.6640625" customWidth="1"/>
    <col min="15365" max="15365" width="10.44140625" customWidth="1"/>
    <col min="15367" max="15367" width="8.44140625" customWidth="1"/>
    <col min="15368" max="15368" width="16.6640625" bestFit="1" customWidth="1"/>
    <col min="15369" max="15369" width="15.33203125" bestFit="1" customWidth="1"/>
    <col min="15370" max="15370" width="11.6640625" bestFit="1" customWidth="1"/>
    <col min="15371" max="15371" width="9.6640625" bestFit="1" customWidth="1"/>
    <col min="15372" max="15372" width="9" bestFit="1" customWidth="1"/>
    <col min="15374" max="15375" width="0" hidden="1" customWidth="1"/>
    <col min="15377" max="15377" width="0" hidden="1" customWidth="1"/>
    <col min="15378" max="15378" width="13.109375" customWidth="1"/>
    <col min="15617" max="15617" width="52.33203125" customWidth="1"/>
    <col min="15618" max="15618" width="12.109375" customWidth="1"/>
    <col min="15619" max="15619" width="14.6640625" customWidth="1"/>
    <col min="15621" max="15621" width="10.44140625" customWidth="1"/>
    <col min="15623" max="15623" width="8.44140625" customWidth="1"/>
    <col min="15624" max="15624" width="16.6640625" bestFit="1" customWidth="1"/>
    <col min="15625" max="15625" width="15.33203125" bestFit="1" customWidth="1"/>
    <col min="15626" max="15626" width="11.6640625" bestFit="1" customWidth="1"/>
    <col min="15627" max="15627" width="9.6640625" bestFit="1" customWidth="1"/>
    <col min="15628" max="15628" width="9" bestFit="1" customWidth="1"/>
    <col min="15630" max="15631" width="0" hidden="1" customWidth="1"/>
    <col min="15633" max="15633" width="0" hidden="1" customWidth="1"/>
    <col min="15634" max="15634" width="13.109375" customWidth="1"/>
    <col min="15873" max="15873" width="52.33203125" customWidth="1"/>
    <col min="15874" max="15874" width="12.109375" customWidth="1"/>
    <col min="15875" max="15875" width="14.6640625" customWidth="1"/>
    <col min="15877" max="15877" width="10.44140625" customWidth="1"/>
    <col min="15879" max="15879" width="8.44140625" customWidth="1"/>
    <col min="15880" max="15880" width="16.6640625" bestFit="1" customWidth="1"/>
    <col min="15881" max="15881" width="15.33203125" bestFit="1" customWidth="1"/>
    <col min="15882" max="15882" width="11.6640625" bestFit="1" customWidth="1"/>
    <col min="15883" max="15883" width="9.6640625" bestFit="1" customWidth="1"/>
    <col min="15884" max="15884" width="9" bestFit="1" customWidth="1"/>
    <col min="15886" max="15887" width="0" hidden="1" customWidth="1"/>
    <col min="15889" max="15889" width="0" hidden="1" customWidth="1"/>
    <col min="15890" max="15890" width="13.109375" customWidth="1"/>
    <col min="16129" max="16129" width="52.33203125" customWidth="1"/>
    <col min="16130" max="16130" width="12.109375" customWidth="1"/>
    <col min="16131" max="16131" width="14.6640625" customWidth="1"/>
    <col min="16133" max="16133" width="10.44140625" customWidth="1"/>
    <col min="16135" max="16135" width="8.44140625" customWidth="1"/>
    <col min="16136" max="16136" width="16.6640625" bestFit="1" customWidth="1"/>
    <col min="16137" max="16137" width="15.33203125" bestFit="1" customWidth="1"/>
    <col min="16138" max="16138" width="11.6640625" bestFit="1" customWidth="1"/>
    <col min="16139" max="16139" width="9.6640625" bestFit="1" customWidth="1"/>
    <col min="16140" max="16140" width="9" bestFit="1" customWidth="1"/>
    <col min="16142" max="16143" width="0" hidden="1" customWidth="1"/>
    <col min="16145" max="16145" width="0" hidden="1" customWidth="1"/>
    <col min="16146" max="16146" width="13.109375" customWidth="1"/>
  </cols>
  <sheetData>
    <row r="1" spans="1:256" s="3" customFormat="1" ht="15" thickBot="1" x14ac:dyDescent="0.35">
      <c r="A1" s="370" t="s">
        <v>649</v>
      </c>
      <c r="B1" s="371"/>
      <c r="C1" s="371"/>
      <c r="D1" s="371"/>
      <c r="E1" s="371"/>
      <c r="F1" s="371"/>
      <c r="G1" s="371"/>
      <c r="H1" s="371"/>
      <c r="I1" s="371"/>
      <c r="J1" s="371"/>
      <c r="K1" s="371"/>
      <c r="L1" s="371"/>
      <c r="M1" s="2"/>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s="1" customFormat="1" x14ac:dyDescent="0.3">
      <c r="A2" s="4" t="str">
        <f>IF('1. Stakeholders'!B4="","",'1. Stakeholders'!B4)</f>
        <v/>
      </c>
      <c r="B2" s="5"/>
      <c r="C2" s="6"/>
      <c r="D2" s="6"/>
      <c r="E2" s="6"/>
      <c r="F2" s="6"/>
      <c r="G2" s="6"/>
      <c r="H2" s="6"/>
      <c r="I2" s="6"/>
      <c r="J2" s="6"/>
      <c r="K2" s="6"/>
      <c r="L2" s="6"/>
      <c r="M2" s="2"/>
    </row>
    <row r="3" spans="1:256" s="1" customFormat="1" ht="13.8" x14ac:dyDescent="0.3">
      <c r="A3" s="7" t="s">
        <v>0</v>
      </c>
      <c r="B3" s="8"/>
      <c r="C3" s="8"/>
      <c r="D3" s="8"/>
      <c r="E3" s="8"/>
      <c r="F3" s="8"/>
      <c r="G3" s="8"/>
      <c r="H3" s="8"/>
      <c r="I3" s="8"/>
      <c r="J3" s="8"/>
      <c r="K3" s="8"/>
      <c r="L3" s="9"/>
      <c r="M3" s="10"/>
      <c r="N3" s="11" t="s">
        <v>1</v>
      </c>
      <c r="O3" s="12"/>
      <c r="Q3" s="13" t="s">
        <v>2</v>
      </c>
      <c r="R3" s="14"/>
    </row>
    <row r="4" spans="1:256" s="1" customFormat="1" ht="13.8" x14ac:dyDescent="0.3">
      <c r="A4" s="18"/>
      <c r="B4" s="10"/>
      <c r="C4" s="10"/>
      <c r="F4" s="10"/>
      <c r="G4" s="10"/>
      <c r="H4" s="10"/>
      <c r="I4" s="10"/>
      <c r="J4" s="10"/>
      <c r="K4" s="10"/>
      <c r="L4" s="10"/>
      <c r="M4" s="10"/>
      <c r="N4" s="15"/>
      <c r="O4" s="16"/>
      <c r="Q4" s="19" t="s">
        <v>5</v>
      </c>
      <c r="R4" s="14"/>
    </row>
    <row r="5" spans="1:256" s="1" customFormat="1" ht="13.8" x14ac:dyDescent="0.3">
      <c r="A5" s="20" t="s">
        <v>6</v>
      </c>
      <c r="B5" s="21"/>
      <c r="C5" s="1" t="s">
        <v>7</v>
      </c>
      <c r="L5" s="10"/>
      <c r="M5" s="10"/>
      <c r="N5" s="22" t="s">
        <v>8</v>
      </c>
      <c r="O5" s="212">
        <f>B5</f>
        <v>0</v>
      </c>
      <c r="Q5" s="19" t="s">
        <v>9</v>
      </c>
      <c r="R5" s="24"/>
    </row>
    <row r="6" spans="1:256" s="1" customFormat="1" ht="13.8" x14ac:dyDescent="0.3">
      <c r="A6" s="18"/>
      <c r="L6" s="10"/>
      <c r="M6" s="10"/>
      <c r="N6" s="22"/>
      <c r="O6" s="23"/>
      <c r="Q6" s="19" t="s">
        <v>10</v>
      </c>
      <c r="R6" s="24"/>
    </row>
    <row r="7" spans="1:256" s="1" customFormat="1" ht="27" customHeight="1" x14ac:dyDescent="0.3">
      <c r="A7" s="25" t="s">
        <v>11</v>
      </c>
      <c r="G7" s="24"/>
      <c r="L7" s="10"/>
      <c r="M7" s="10"/>
      <c r="N7" s="22"/>
      <c r="O7" s="23"/>
      <c r="Q7" s="26"/>
    </row>
    <row r="8" spans="1:256" s="1" customFormat="1" ht="13.8" x14ac:dyDescent="0.3">
      <c r="A8" s="27" t="s">
        <v>12</v>
      </c>
      <c r="B8" s="28"/>
      <c r="L8" s="10"/>
      <c r="M8" s="10"/>
      <c r="N8" s="22"/>
      <c r="O8" s="23"/>
      <c r="Q8" s="29" t="s">
        <v>13</v>
      </c>
      <c r="R8" s="18"/>
    </row>
    <row r="9" spans="1:256" s="1" customFormat="1" ht="13.8" x14ac:dyDescent="0.3">
      <c r="A9" s="340" t="str">
        <f>IF(B8="Yes","How much acreage?","")</f>
        <v/>
      </c>
      <c r="B9" s="30"/>
      <c r="C9" s="1" t="str">
        <f>IF(B8="Yes","acres","")</f>
        <v/>
      </c>
      <c r="D9" s="382" t="s">
        <v>668</v>
      </c>
      <c r="L9" s="10"/>
      <c r="M9" s="10"/>
      <c r="N9" s="22" t="s">
        <v>14</v>
      </c>
      <c r="O9" s="23">
        <f>IF(B9&gt;0,O5-B9,IF(B11&gt;0,(O5-($O$5*B11)),O5))</f>
        <v>0</v>
      </c>
      <c r="Q9" s="26" t="s">
        <v>15</v>
      </c>
    </row>
    <row r="10" spans="1:256" s="1" customFormat="1" ht="13.8" x14ac:dyDescent="0.3">
      <c r="A10" s="336" t="str">
        <f>IF(B8="Yes","-OR-","")</f>
        <v/>
      </c>
      <c r="B10" s="337"/>
      <c r="L10" s="10"/>
      <c r="M10" s="10"/>
      <c r="N10" s="22"/>
      <c r="O10" s="23"/>
      <c r="Q10" s="26"/>
    </row>
    <row r="11" spans="1:256" s="1" customFormat="1" ht="13.8" x14ac:dyDescent="0.3">
      <c r="A11" s="340" t="str">
        <f>IF(B8="Yes"," Or what percentage of the property?","")</f>
        <v/>
      </c>
      <c r="B11" s="316"/>
      <c r="D11" s="382" t="s">
        <v>668</v>
      </c>
      <c r="L11" s="10"/>
      <c r="M11" s="10"/>
      <c r="N11" s="22"/>
      <c r="O11" s="23"/>
      <c r="Q11" s="26" t="s">
        <v>16</v>
      </c>
    </row>
    <row r="12" spans="1:256" s="1" customFormat="1" ht="13.8" x14ac:dyDescent="0.3">
      <c r="B12" s="10"/>
      <c r="L12" s="10"/>
      <c r="M12" s="10"/>
      <c r="N12" s="22"/>
      <c r="O12" s="23"/>
      <c r="Q12" s="26" t="s">
        <v>17</v>
      </c>
    </row>
    <row r="13" spans="1:256" s="1" customFormat="1" ht="13.8" x14ac:dyDescent="0.3">
      <c r="A13" s="27" t="s">
        <v>18</v>
      </c>
      <c r="B13" s="28"/>
      <c r="L13" s="10"/>
      <c r="M13" s="10"/>
      <c r="N13" s="22"/>
      <c r="O13" s="23"/>
      <c r="Q13" s="26" t="s">
        <v>19</v>
      </c>
    </row>
    <row r="14" spans="1:256" s="1" customFormat="1" ht="13.8" x14ac:dyDescent="0.3">
      <c r="A14" s="340" t="str">
        <f>IF(B13="Yes","How much acreage?","")</f>
        <v/>
      </c>
      <c r="B14" s="30"/>
      <c r="C14" s="1" t="str">
        <f>IF(B13="Yes","acres","")</f>
        <v/>
      </c>
      <c r="D14" s="382" t="s">
        <v>668</v>
      </c>
      <c r="L14" s="10"/>
      <c r="M14" s="10"/>
      <c r="N14" s="22" t="s">
        <v>20</v>
      </c>
      <c r="O14" s="23">
        <f>IF(B14&gt;0,O9-B14,IF(B16&gt;0,(O9-($O$5*B16)),O9))</f>
        <v>0</v>
      </c>
      <c r="Q14" s="26" t="s">
        <v>21</v>
      </c>
    </row>
    <row r="15" spans="1:256" s="1" customFormat="1" ht="13.8" x14ac:dyDescent="0.3">
      <c r="A15" s="336" t="str">
        <f>IF(B13="Yes","-OR-","")</f>
        <v/>
      </c>
      <c r="B15" s="337"/>
      <c r="L15" s="10"/>
      <c r="M15" s="10"/>
      <c r="N15" s="22"/>
      <c r="O15" s="23"/>
      <c r="Q15" s="26"/>
    </row>
    <row r="16" spans="1:256" s="1" customFormat="1" ht="13.8" x14ac:dyDescent="0.3">
      <c r="A16" s="340" t="str">
        <f>IF(B13="Yes"," What percentage of the property?","")</f>
        <v/>
      </c>
      <c r="B16" s="316"/>
      <c r="D16" s="382" t="s">
        <v>668</v>
      </c>
      <c r="L16" s="10"/>
      <c r="M16" s="10"/>
      <c r="N16" s="22"/>
      <c r="O16" s="23"/>
      <c r="Q16" s="26" t="s">
        <v>22</v>
      </c>
    </row>
    <row r="17" spans="1:18" s="1" customFormat="1" x14ac:dyDescent="0.3">
      <c r="A17" s="10" t="str">
        <f>IF(B13="Yes","Do state and local building codes allow structures in flood plain areas?","")</f>
        <v/>
      </c>
      <c r="B17" s="28"/>
      <c r="C17" s="156" t="str">
        <f>IF(AND(B17="Yes",OR(D17=0,D17&lt;&gt;"")),"Briefly describe limitations:","")</f>
        <v/>
      </c>
      <c r="D17" s="345"/>
      <c r="E17" s="346"/>
      <c r="F17" s="346"/>
      <c r="G17" s="346"/>
      <c r="H17" s="346"/>
      <c r="I17" s="346"/>
      <c r="J17" s="346"/>
      <c r="K17" s="344"/>
      <c r="L17" s="344"/>
      <c r="M17" s="10"/>
      <c r="N17" s="22"/>
      <c r="O17" s="23"/>
      <c r="Q17" s="26"/>
    </row>
    <row r="18" spans="1:18" s="1" customFormat="1" ht="13.8" x14ac:dyDescent="0.3">
      <c r="B18" s="10"/>
      <c r="L18" s="10"/>
      <c r="M18" s="10"/>
      <c r="N18" s="22"/>
      <c r="O18" s="23"/>
      <c r="Q18" s="26"/>
      <c r="R18" s="18"/>
    </row>
    <row r="19" spans="1:18" s="1" customFormat="1" ht="27.6" x14ac:dyDescent="0.3">
      <c r="A19" s="27" t="s">
        <v>23</v>
      </c>
      <c r="B19" s="28"/>
      <c r="L19" s="10"/>
      <c r="M19" s="10"/>
      <c r="N19" s="22"/>
      <c r="O19" s="23"/>
      <c r="Q19" s="29" t="s">
        <v>24</v>
      </c>
    </row>
    <row r="20" spans="1:18" s="1" customFormat="1" ht="13.8" x14ac:dyDescent="0.3">
      <c r="A20" s="340" t="str">
        <f>IF(B19="Yes","How much acreage?","")</f>
        <v/>
      </c>
      <c r="B20" s="30"/>
      <c r="C20" s="1" t="str">
        <f>IF(B19="Yes","acres","")</f>
        <v/>
      </c>
      <c r="D20" s="382" t="s">
        <v>668</v>
      </c>
      <c r="L20" s="10"/>
      <c r="M20" s="10"/>
      <c r="N20" s="22" t="s">
        <v>25</v>
      </c>
      <c r="O20" s="23">
        <f>IF(B20&gt;0,O14-B20,IF(B22&gt;0,(O14-($O$5*B22)),O14))</f>
        <v>0</v>
      </c>
      <c r="Q20" s="26" t="s">
        <v>26</v>
      </c>
    </row>
    <row r="21" spans="1:18" s="1" customFormat="1" ht="13.8" x14ac:dyDescent="0.3">
      <c r="A21" s="336" t="str">
        <f>IF(B19="Yes","-OR-","")</f>
        <v/>
      </c>
      <c r="B21" s="337"/>
      <c r="L21" s="10"/>
      <c r="M21" s="10"/>
      <c r="N21" s="22"/>
      <c r="O21" s="23"/>
      <c r="Q21" s="26"/>
    </row>
    <row r="22" spans="1:18" s="1" customFormat="1" ht="13.8" x14ac:dyDescent="0.3">
      <c r="A22" s="340" t="str">
        <f>IF(B19="Yes"," What percentage of the property?","")</f>
        <v/>
      </c>
      <c r="B22" s="316"/>
      <c r="D22" s="382" t="s">
        <v>668</v>
      </c>
      <c r="L22" s="10"/>
      <c r="M22" s="10"/>
      <c r="N22" s="22"/>
      <c r="O22" s="23"/>
      <c r="Q22" s="26" t="s">
        <v>27</v>
      </c>
    </row>
    <row r="23" spans="1:18" s="1" customFormat="1" ht="13.8" x14ac:dyDescent="0.3">
      <c r="B23" s="10"/>
      <c r="L23" s="10"/>
      <c r="M23" s="10"/>
      <c r="N23" s="22"/>
      <c r="O23" s="23"/>
      <c r="Q23" s="26" t="s">
        <v>28</v>
      </c>
    </row>
    <row r="24" spans="1:18" s="1" customFormat="1" ht="27.6" x14ac:dyDescent="0.3">
      <c r="A24" s="27" t="s">
        <v>29</v>
      </c>
      <c r="B24" s="28"/>
      <c r="L24" s="10"/>
      <c r="M24" s="10"/>
      <c r="N24" s="22"/>
      <c r="O24" s="23"/>
      <c r="Q24" s="26" t="s">
        <v>30</v>
      </c>
    </row>
    <row r="25" spans="1:18" s="1" customFormat="1" ht="13.8" x14ac:dyDescent="0.3">
      <c r="A25" s="340" t="str">
        <f>IF(B24="Yes","How much acreage?","")</f>
        <v/>
      </c>
      <c r="B25" s="30"/>
      <c r="C25" s="1" t="str">
        <f>IF(B24="Yes","acres","")</f>
        <v/>
      </c>
      <c r="D25" s="382" t="s">
        <v>668</v>
      </c>
      <c r="L25" s="10"/>
      <c r="M25" s="10"/>
      <c r="N25" s="22" t="s">
        <v>31</v>
      </c>
      <c r="O25" s="23">
        <f>IF(B25&gt;0,O20-B25,IF(B27&gt;0,(O20-($O$5*B27)),O20))</f>
        <v>0</v>
      </c>
      <c r="Q25" s="26"/>
    </row>
    <row r="26" spans="1:18" s="1" customFormat="1" ht="13.8" x14ac:dyDescent="0.3">
      <c r="A26" s="336" t="str">
        <f>IF(B24="Yes","-OR-","")</f>
        <v/>
      </c>
      <c r="B26" s="337"/>
      <c r="L26" s="10"/>
      <c r="M26" s="10"/>
      <c r="N26" s="22"/>
      <c r="O26" s="23"/>
      <c r="Q26" s="26"/>
    </row>
    <row r="27" spans="1:18" s="1" customFormat="1" ht="13.8" x14ac:dyDescent="0.3">
      <c r="A27" s="340" t="str">
        <f>IF(B24="Yes"," What percentage of the property?","")</f>
        <v/>
      </c>
      <c r="B27" s="316"/>
      <c r="D27" s="382" t="s">
        <v>668</v>
      </c>
      <c r="L27" s="10"/>
      <c r="M27" s="10"/>
      <c r="N27" s="22"/>
      <c r="O27" s="23"/>
      <c r="Q27" s="26" t="s">
        <v>15</v>
      </c>
    </row>
    <row r="28" spans="1:18" s="1" customFormat="1" ht="13.8" x14ac:dyDescent="0.3">
      <c r="B28" s="10"/>
      <c r="L28" s="10"/>
      <c r="M28" s="10"/>
      <c r="N28" s="22"/>
      <c r="O28" s="23"/>
      <c r="Q28" s="26" t="s">
        <v>32</v>
      </c>
    </row>
    <row r="29" spans="1:18" s="1" customFormat="1" ht="13.8" x14ac:dyDescent="0.3">
      <c r="A29" s="27" t="s">
        <v>33</v>
      </c>
      <c r="B29" s="28"/>
      <c r="L29" s="10"/>
      <c r="M29" s="10"/>
      <c r="N29" s="22"/>
      <c r="O29" s="23"/>
      <c r="Q29" s="26" t="s">
        <v>19</v>
      </c>
    </row>
    <row r="30" spans="1:18" s="1" customFormat="1" ht="13.8" x14ac:dyDescent="0.3">
      <c r="A30" s="340" t="str">
        <f>IF(B29="Yes","How much acreage?","")</f>
        <v/>
      </c>
      <c r="B30" s="30"/>
      <c r="C30" s="1" t="str">
        <f>IF(B29="Yes","acres","")</f>
        <v/>
      </c>
      <c r="D30" s="382" t="s">
        <v>668</v>
      </c>
      <c r="L30" s="10"/>
      <c r="M30" s="10"/>
      <c r="N30" s="22" t="s">
        <v>34</v>
      </c>
      <c r="O30" s="23">
        <f>IF(B30&gt;0,O25-B30,IF(B32&gt;0,(O25-($O$5*B32)),O25))</f>
        <v>0</v>
      </c>
      <c r="Q30" s="26" t="s">
        <v>35</v>
      </c>
    </row>
    <row r="31" spans="1:18" s="1" customFormat="1" ht="13.8" x14ac:dyDescent="0.3">
      <c r="A31" s="336" t="str">
        <f>IF(B29="Yes","-OR-","")</f>
        <v/>
      </c>
      <c r="B31" s="337"/>
      <c r="L31" s="10"/>
      <c r="M31" s="10"/>
      <c r="N31" s="22"/>
      <c r="O31" s="23"/>
      <c r="Q31" s="26"/>
    </row>
    <row r="32" spans="1:18" s="1" customFormat="1" ht="13.8" x14ac:dyDescent="0.3">
      <c r="A32" s="340" t="str">
        <f>IF(B29="Yes"," What percentage of the property?","")</f>
        <v/>
      </c>
      <c r="B32" s="316"/>
      <c r="D32" s="382" t="s">
        <v>668</v>
      </c>
      <c r="L32" s="10"/>
      <c r="M32" s="10"/>
      <c r="N32" s="22"/>
      <c r="O32" s="23"/>
      <c r="Q32" s="26" t="s">
        <v>36</v>
      </c>
    </row>
    <row r="33" spans="1:17" s="1" customFormat="1" ht="13.8" x14ac:dyDescent="0.3">
      <c r="A33" s="10"/>
      <c r="B33" s="32"/>
      <c r="L33" s="10"/>
      <c r="M33" s="10"/>
      <c r="N33" s="22"/>
      <c r="O33" s="23"/>
      <c r="Q33" s="26" t="s">
        <v>37</v>
      </c>
    </row>
    <row r="34" spans="1:17" s="1" customFormat="1" ht="27.6" x14ac:dyDescent="0.3">
      <c r="A34" s="27" t="s">
        <v>38</v>
      </c>
      <c r="B34" s="28"/>
      <c r="L34" s="10"/>
      <c r="M34" s="10"/>
      <c r="N34" s="22"/>
      <c r="O34" s="23"/>
      <c r="Q34" s="26" t="s">
        <v>21</v>
      </c>
    </row>
    <row r="35" spans="1:17" s="1" customFormat="1" ht="13.8" x14ac:dyDescent="0.3">
      <c r="A35" s="340" t="str">
        <f>IF(B34="Yes","How much acreage?","")</f>
        <v/>
      </c>
      <c r="B35" s="30"/>
      <c r="C35" s="1" t="str">
        <f>IF(B34="Yes","acres","")</f>
        <v/>
      </c>
      <c r="D35" s="382" t="s">
        <v>668</v>
      </c>
      <c r="L35" s="10"/>
      <c r="M35" s="10"/>
      <c r="N35" s="22" t="s">
        <v>39</v>
      </c>
      <c r="O35" s="23">
        <f>IF(B35&gt;0,O30-B35,IF(B37&gt;0,(O30-($O$5*B37)),O30))</f>
        <v>0</v>
      </c>
      <c r="Q35" s="26" t="s">
        <v>40</v>
      </c>
    </row>
    <row r="36" spans="1:17" s="1" customFormat="1" ht="13.8" x14ac:dyDescent="0.3">
      <c r="A36" s="336" t="str">
        <f>IF(B34="Yes","-OR-","")</f>
        <v/>
      </c>
      <c r="B36" s="337"/>
      <c r="L36" s="10"/>
      <c r="M36" s="10"/>
      <c r="N36" s="22"/>
      <c r="O36" s="23"/>
      <c r="Q36" s="26"/>
    </row>
    <row r="37" spans="1:17" s="1" customFormat="1" ht="13.8" x14ac:dyDescent="0.3">
      <c r="A37" s="340" t="str">
        <f>IF(B34="Yes"," What percentage of the property?","")</f>
        <v/>
      </c>
      <c r="B37" s="316"/>
      <c r="D37" s="382" t="s">
        <v>668</v>
      </c>
      <c r="L37" s="10"/>
      <c r="M37" s="10"/>
      <c r="N37" s="22"/>
      <c r="O37" s="23"/>
      <c r="Q37" s="26" t="s">
        <v>41</v>
      </c>
    </row>
    <row r="38" spans="1:17" s="1" customFormat="1" ht="13.8" x14ac:dyDescent="0.3">
      <c r="B38" s="10"/>
      <c r="L38" s="10"/>
      <c r="M38" s="10"/>
      <c r="N38" s="22"/>
      <c r="O38" s="23"/>
      <c r="Q38" s="33" t="s">
        <v>42</v>
      </c>
    </row>
    <row r="39" spans="1:17" s="1" customFormat="1" ht="27.6" x14ac:dyDescent="0.3">
      <c r="A39" s="27" t="s">
        <v>501</v>
      </c>
      <c r="B39" s="28"/>
      <c r="L39" s="10"/>
      <c r="M39" s="10"/>
      <c r="N39" s="22"/>
      <c r="O39" s="23"/>
    </row>
    <row r="40" spans="1:17" s="1" customFormat="1" ht="13.8" x14ac:dyDescent="0.3">
      <c r="A40" s="340" t="str">
        <f>IF(B39="Yes","How much acreage?","")</f>
        <v/>
      </c>
      <c r="B40" s="30"/>
      <c r="C40" s="1" t="str">
        <f>IF(B39="Yes","acres","")</f>
        <v/>
      </c>
      <c r="D40" s="382" t="s">
        <v>668</v>
      </c>
      <c r="L40" s="10"/>
      <c r="M40" s="10"/>
      <c r="N40" s="22" t="s">
        <v>43</v>
      </c>
      <c r="O40" s="23">
        <f>IF(B40&gt;0,O35-B40,IF(B42&gt;0,(O35-($O$5*B42)),O35))</f>
        <v>0</v>
      </c>
    </row>
    <row r="41" spans="1:17" s="1" customFormat="1" ht="13.8" x14ac:dyDescent="0.3">
      <c r="A41" s="336" t="str">
        <f>IF(B39="Yes","-OR-","")</f>
        <v/>
      </c>
      <c r="B41" s="337"/>
      <c r="L41" s="10"/>
      <c r="M41" s="10"/>
      <c r="N41" s="22"/>
      <c r="O41" s="23"/>
    </row>
    <row r="42" spans="1:17" s="1" customFormat="1" ht="13.8" x14ac:dyDescent="0.3">
      <c r="A42" s="340" t="str">
        <f>IF(B39="Yes"," What percentage of the property?","")</f>
        <v/>
      </c>
      <c r="B42" s="316"/>
      <c r="D42" s="382" t="s">
        <v>668</v>
      </c>
      <c r="L42" s="10"/>
      <c r="M42" s="10"/>
      <c r="N42" s="22"/>
      <c r="O42" s="23"/>
    </row>
    <row r="43" spans="1:17" s="1" customFormat="1" ht="13.8" x14ac:dyDescent="0.3">
      <c r="A43" s="10"/>
      <c r="B43" s="32"/>
      <c r="L43" s="10"/>
      <c r="M43" s="10"/>
      <c r="N43" s="22"/>
      <c r="O43" s="23"/>
    </row>
    <row r="44" spans="1:17" s="1" customFormat="1" ht="44.4" customHeight="1" x14ac:dyDescent="0.3">
      <c r="A44" s="214" t="s">
        <v>44</v>
      </c>
      <c r="B44" s="28"/>
      <c r="L44" s="10"/>
      <c r="M44" s="10"/>
      <c r="N44" s="22"/>
      <c r="O44" s="23"/>
    </row>
    <row r="45" spans="1:17" s="1" customFormat="1" ht="13.8" x14ac:dyDescent="0.3">
      <c r="A45" s="340" t="str">
        <f>IF(B44="Yes","How much acreage?","")</f>
        <v/>
      </c>
      <c r="B45" s="30"/>
      <c r="C45" s="1" t="str">
        <f>IF(B44="Yes","acres","")</f>
        <v/>
      </c>
      <c r="D45" s="382" t="s">
        <v>668</v>
      </c>
      <c r="L45" s="10"/>
      <c r="M45" s="10"/>
      <c r="N45" s="34" t="s">
        <v>45</v>
      </c>
      <c r="O45" s="35">
        <f>IF(B45&gt;0,O40-B45,IF(B47&gt;0,(O40-($O$5*B47)),O40))</f>
        <v>0</v>
      </c>
    </row>
    <row r="46" spans="1:17" s="1" customFormat="1" ht="13.8" x14ac:dyDescent="0.3">
      <c r="A46" s="336" t="str">
        <f>IF(B44="Yes","-OR-","")</f>
        <v/>
      </c>
      <c r="B46" s="337"/>
      <c r="L46" s="10"/>
      <c r="M46" s="10"/>
      <c r="N46" s="335"/>
      <c r="O46" s="224"/>
    </row>
    <row r="47" spans="1:17" s="1" customFormat="1" ht="13.8" x14ac:dyDescent="0.3">
      <c r="A47" s="340" t="str">
        <f>IF(B44="Yes"," What percentage of the property?","")</f>
        <v/>
      </c>
      <c r="B47" s="316"/>
      <c r="D47" s="382" t="s">
        <v>668</v>
      </c>
      <c r="L47" s="10"/>
      <c r="M47" s="10"/>
    </row>
    <row r="48" spans="1:17" s="1" customFormat="1" ht="13.8" x14ac:dyDescent="0.3">
      <c r="B48" s="10"/>
      <c r="L48" s="10"/>
      <c r="M48" s="10"/>
    </row>
    <row r="49" spans="1:13" s="1" customFormat="1" ht="13.8" x14ac:dyDescent="0.3">
      <c r="A49" s="36" t="s">
        <v>46</v>
      </c>
      <c r="B49" s="37">
        <f>IF(O45&gt;=0,O45,"")</f>
        <v>0</v>
      </c>
      <c r="C49" s="38" t="str">
        <f>IF(B49="","","acres")</f>
        <v>acres</v>
      </c>
      <c r="L49" s="10"/>
      <c r="M49" s="10"/>
    </row>
    <row r="50" spans="1:13" s="1" customFormat="1" ht="13.8" x14ac:dyDescent="0.3">
      <c r="A50" s="39"/>
      <c r="B50" s="40"/>
      <c r="C50" s="41"/>
      <c r="L50" s="10"/>
      <c r="M50" s="10"/>
    </row>
    <row r="51" spans="1:13" s="1" customFormat="1" ht="27" customHeight="1" x14ac:dyDescent="0.3">
      <c r="A51" s="27" t="s">
        <v>599</v>
      </c>
      <c r="B51" s="28"/>
      <c r="L51" s="10"/>
      <c r="M51" s="10"/>
    </row>
    <row r="52" spans="1:13" s="1" customFormat="1" x14ac:dyDescent="0.3">
      <c r="A52" s="10" t="str">
        <f>IF($B$51="Yes",Q27,"")</f>
        <v/>
      </c>
      <c r="B52" s="28"/>
      <c r="C52" s="156" t="str">
        <f t="shared" ref="C52:C61" si="0">IF(AND(B52="Yes",D52=0),"Provide rationale:",IF(AND(B52="yes",D52&lt;&gt;""),"Rationale:",""))</f>
        <v/>
      </c>
      <c r="D52" s="372"/>
      <c r="E52" s="373"/>
      <c r="F52" s="373"/>
      <c r="G52" s="373"/>
      <c r="H52" s="373"/>
      <c r="I52" s="373"/>
      <c r="J52" s="373"/>
      <c r="K52" s="373"/>
      <c r="L52" s="373"/>
      <c r="M52" s="10"/>
    </row>
    <row r="53" spans="1:13" s="1" customFormat="1" x14ac:dyDescent="0.3">
      <c r="A53" s="10" t="str">
        <f>IF($B$51="Yes",Q28,"")</f>
        <v/>
      </c>
      <c r="B53" s="28"/>
      <c r="C53" s="156" t="str">
        <f t="shared" si="0"/>
        <v/>
      </c>
      <c r="D53" s="372"/>
      <c r="E53" s="373"/>
      <c r="F53" s="373"/>
      <c r="G53" s="373"/>
      <c r="H53" s="373"/>
      <c r="I53" s="373"/>
      <c r="J53" s="373"/>
      <c r="K53" s="373"/>
      <c r="L53" s="373"/>
      <c r="M53" s="10"/>
    </row>
    <row r="54" spans="1:13" s="1" customFormat="1" x14ac:dyDescent="0.3">
      <c r="A54" s="10" t="str">
        <f>IF($B$51="Yes",Q29,"")</f>
        <v/>
      </c>
      <c r="B54" s="28"/>
      <c r="C54" s="156" t="str">
        <f t="shared" si="0"/>
        <v/>
      </c>
      <c r="D54" s="372"/>
      <c r="E54" s="373"/>
      <c r="F54" s="373"/>
      <c r="G54" s="373"/>
      <c r="H54" s="373"/>
      <c r="I54" s="373"/>
      <c r="J54" s="373"/>
      <c r="K54" s="373"/>
      <c r="L54" s="373"/>
      <c r="M54" s="10"/>
    </row>
    <row r="55" spans="1:13" s="1" customFormat="1" x14ac:dyDescent="0.3">
      <c r="A55" s="10" t="str">
        <f>IF($B$51="Yes",Q30,"")</f>
        <v/>
      </c>
      <c r="B55" s="28"/>
      <c r="C55" s="156" t="str">
        <f t="shared" si="0"/>
        <v/>
      </c>
      <c r="D55" s="372"/>
      <c r="E55" s="373"/>
      <c r="F55" s="373"/>
      <c r="G55" s="373"/>
      <c r="H55" s="373"/>
      <c r="I55" s="373"/>
      <c r="J55" s="373"/>
      <c r="K55" s="373"/>
      <c r="L55" s="373"/>
      <c r="M55" s="10"/>
    </row>
    <row r="56" spans="1:13" s="1" customFormat="1" x14ac:dyDescent="0.3">
      <c r="A56" s="10" t="str">
        <f>IF($B$51="Yes",Q32,"")</f>
        <v/>
      </c>
      <c r="B56" s="28"/>
      <c r="C56" s="156" t="str">
        <f>IF(AND(B56="Yes",D56=0),"Provide rationale:",IF(AND(B56="yes",D56&lt;&gt;""),"Rationale:",""))</f>
        <v/>
      </c>
      <c r="D56" s="372"/>
      <c r="E56" s="373"/>
      <c r="F56" s="373"/>
      <c r="G56" s="373"/>
      <c r="H56" s="373"/>
      <c r="I56" s="373"/>
      <c r="J56" s="373"/>
      <c r="K56" s="373"/>
      <c r="L56" s="373"/>
      <c r="M56" s="10"/>
    </row>
    <row r="57" spans="1:13" s="1" customFormat="1" x14ac:dyDescent="0.3">
      <c r="A57" s="10" t="str">
        <f>IF($B$51="Yes",Q33,"")</f>
        <v/>
      </c>
      <c r="B57" s="28"/>
      <c r="C57" s="156" t="str">
        <f t="shared" si="0"/>
        <v/>
      </c>
      <c r="D57" s="372"/>
      <c r="E57" s="373"/>
      <c r="F57" s="373"/>
      <c r="G57" s="373"/>
      <c r="H57" s="373"/>
      <c r="I57" s="373"/>
      <c r="J57" s="373"/>
      <c r="K57" s="373"/>
      <c r="L57" s="373"/>
      <c r="M57" s="10"/>
    </row>
    <row r="58" spans="1:13" s="1" customFormat="1" x14ac:dyDescent="0.3">
      <c r="A58" s="10" t="str">
        <f>IF($B$51="Yes",Q34,"")</f>
        <v/>
      </c>
      <c r="B58" s="28"/>
      <c r="C58" s="156" t="str">
        <f t="shared" si="0"/>
        <v/>
      </c>
      <c r="D58" s="372"/>
      <c r="E58" s="373"/>
      <c r="F58" s="373"/>
      <c r="G58" s="373"/>
      <c r="H58" s="373"/>
      <c r="I58" s="373"/>
      <c r="J58" s="373"/>
      <c r="K58" s="373"/>
      <c r="L58" s="373"/>
      <c r="M58" s="10"/>
    </row>
    <row r="59" spans="1:13" s="1" customFormat="1" x14ac:dyDescent="0.3">
      <c r="A59" s="10" t="str">
        <f>IF($B$51="Yes",Q35,"")</f>
        <v/>
      </c>
      <c r="B59" s="28"/>
      <c r="C59" s="156" t="str">
        <f t="shared" si="0"/>
        <v/>
      </c>
      <c r="D59" s="372"/>
      <c r="E59" s="373"/>
      <c r="F59" s="373"/>
      <c r="G59" s="373"/>
      <c r="H59" s="373"/>
      <c r="I59" s="373"/>
      <c r="J59" s="373"/>
      <c r="K59" s="373"/>
      <c r="L59" s="373"/>
      <c r="M59" s="10"/>
    </row>
    <row r="60" spans="1:13" s="1" customFormat="1" x14ac:dyDescent="0.3">
      <c r="A60" s="10" t="str">
        <f>IF($B$51="Yes",Q37,"")</f>
        <v/>
      </c>
      <c r="B60" s="28"/>
      <c r="C60" s="156" t="str">
        <f t="shared" si="0"/>
        <v/>
      </c>
      <c r="D60" s="372"/>
      <c r="E60" s="373"/>
      <c r="F60" s="373"/>
      <c r="G60" s="373"/>
      <c r="H60" s="373"/>
      <c r="I60" s="373"/>
      <c r="J60" s="373"/>
      <c r="K60" s="373"/>
      <c r="L60" s="373"/>
      <c r="M60" s="10"/>
    </row>
    <row r="61" spans="1:13" s="1" customFormat="1" x14ac:dyDescent="0.3">
      <c r="A61" s="10" t="str">
        <f>IF($B$51="Yes",Q38,"")</f>
        <v/>
      </c>
      <c r="B61" s="28"/>
      <c r="C61" s="156" t="str">
        <f t="shared" si="0"/>
        <v/>
      </c>
      <c r="D61" s="372"/>
      <c r="E61" s="373"/>
      <c r="F61" s="373"/>
      <c r="G61" s="373"/>
      <c r="H61" s="373"/>
      <c r="I61" s="373"/>
      <c r="J61" s="373"/>
      <c r="K61" s="373"/>
      <c r="L61" s="373"/>
      <c r="M61" s="10"/>
    </row>
    <row r="62" spans="1:13" s="1" customFormat="1" ht="13.8" x14ac:dyDescent="0.3">
      <c r="A62" s="10"/>
      <c r="B62" s="32"/>
      <c r="L62" s="10"/>
      <c r="M62" s="10"/>
    </row>
    <row r="63" spans="1:13" s="1" customFormat="1" ht="13.8" x14ac:dyDescent="0.3">
      <c r="A63" s="7" t="s">
        <v>47</v>
      </c>
      <c r="B63" s="8"/>
      <c r="C63" s="8"/>
      <c r="D63" s="8"/>
      <c r="E63" s="8"/>
      <c r="F63" s="8"/>
      <c r="G63" s="8"/>
      <c r="H63" s="8"/>
      <c r="I63" s="8"/>
      <c r="J63" s="8"/>
      <c r="K63" s="8"/>
      <c r="L63" s="9"/>
      <c r="M63" s="10"/>
    </row>
    <row r="64" spans="1:13" s="1" customFormat="1" ht="18" customHeight="1" x14ac:dyDescent="0.3">
      <c r="A64" s="1" t="s">
        <v>48</v>
      </c>
      <c r="B64" s="28"/>
      <c r="L64" s="10"/>
      <c r="M64" s="10"/>
    </row>
    <row r="65" spans="1:13" s="1" customFormat="1" ht="18" customHeight="1" x14ac:dyDescent="0.3">
      <c r="A65" s="10" t="str">
        <f>IF(B64="Yes","How many buildings or structures are onsite? (Can enter up to ten)","")</f>
        <v/>
      </c>
      <c r="B65" s="28"/>
      <c r="C65" s="1" t="str">
        <f>IF(AND(B64="Yes",B65&gt;10),"Enter the ten most significant buildings/structures onsite","")</f>
        <v/>
      </c>
      <c r="L65" s="10"/>
      <c r="M65" s="10"/>
    </row>
    <row r="66" spans="1:13" s="1" customFormat="1" ht="18" customHeight="1" x14ac:dyDescent="0.3">
      <c r="B66" s="20"/>
      <c r="L66" s="10"/>
      <c r="M66" s="10"/>
    </row>
    <row r="67" spans="1:13" s="1" customFormat="1" ht="110.4" x14ac:dyDescent="0.3">
      <c r="A67" s="18"/>
      <c r="B67" s="43" t="s">
        <v>49</v>
      </c>
      <c r="C67" s="43" t="s">
        <v>50</v>
      </c>
      <c r="D67" s="43" t="s">
        <v>51</v>
      </c>
      <c r="E67" s="43" t="s">
        <v>52</v>
      </c>
      <c r="F67" s="44" t="s">
        <v>53</v>
      </c>
      <c r="G67" s="43" t="s">
        <v>54</v>
      </c>
      <c r="H67" s="43" t="s">
        <v>55</v>
      </c>
      <c r="I67" s="43" t="s">
        <v>56</v>
      </c>
      <c r="J67" s="43" t="s">
        <v>57</v>
      </c>
      <c r="K67" s="43" t="s">
        <v>58</v>
      </c>
      <c r="L67" s="43" t="s">
        <v>59</v>
      </c>
      <c r="M67" s="43"/>
    </row>
    <row r="68" spans="1:13" s="1" customFormat="1" ht="13.8" x14ac:dyDescent="0.3">
      <c r="A68" s="10" t="str">
        <f>IF($B$65&gt;=1,"Building/structure #1","")</f>
        <v/>
      </c>
      <c r="B68" s="42"/>
      <c r="C68" s="45"/>
      <c r="D68" s="45"/>
      <c r="E68" s="45"/>
      <c r="F68" s="46"/>
      <c r="G68" s="46"/>
      <c r="H68" s="46"/>
      <c r="I68" s="47"/>
      <c r="J68" s="45"/>
      <c r="K68" s="45"/>
      <c r="L68" s="46"/>
    </row>
    <row r="69" spans="1:13" s="1" customFormat="1" ht="13.8" x14ac:dyDescent="0.3">
      <c r="A69" s="10" t="str">
        <f>IF($B$65&gt;1,"Building/structure #2","")</f>
        <v/>
      </c>
      <c r="B69" s="42"/>
      <c r="C69" s="45"/>
      <c r="D69" s="45"/>
      <c r="E69" s="45"/>
      <c r="F69" s="46"/>
      <c r="G69" s="46"/>
      <c r="H69" s="46"/>
      <c r="I69" s="47"/>
      <c r="J69" s="45"/>
      <c r="K69" s="45"/>
      <c r="L69" s="46"/>
    </row>
    <row r="70" spans="1:13" s="1" customFormat="1" ht="13.8" x14ac:dyDescent="0.3">
      <c r="A70" s="10" t="str">
        <f>IF($B$65&gt;2,"Building/structure #3","")</f>
        <v/>
      </c>
      <c r="B70" s="42"/>
      <c r="C70" s="45"/>
      <c r="D70" s="45"/>
      <c r="E70" s="45"/>
      <c r="F70" s="46"/>
      <c r="G70" s="46"/>
      <c r="H70" s="46"/>
      <c r="I70" s="47"/>
      <c r="J70" s="45"/>
      <c r="K70" s="45"/>
      <c r="L70" s="46"/>
    </row>
    <row r="71" spans="1:13" s="1" customFormat="1" ht="13.8" x14ac:dyDescent="0.3">
      <c r="A71" s="10" t="str">
        <f>IF($B$65&gt;3,"Building/structure #4","")</f>
        <v/>
      </c>
      <c r="B71" s="42"/>
      <c r="C71" s="45"/>
      <c r="D71" s="45"/>
      <c r="E71" s="45"/>
      <c r="F71" s="46"/>
      <c r="G71" s="46"/>
      <c r="H71" s="46"/>
      <c r="I71" s="47"/>
      <c r="J71" s="45"/>
      <c r="K71" s="45"/>
      <c r="L71" s="46"/>
    </row>
    <row r="72" spans="1:13" s="1" customFormat="1" ht="13.8" x14ac:dyDescent="0.3">
      <c r="A72" s="10" t="str">
        <f>IF($B$65&gt;3,"Building/structure #5","")</f>
        <v/>
      </c>
      <c r="B72" s="42"/>
      <c r="C72" s="45"/>
      <c r="D72" s="45"/>
      <c r="E72" s="45"/>
      <c r="F72" s="46"/>
      <c r="G72" s="46"/>
      <c r="H72" s="46"/>
      <c r="I72" s="47"/>
      <c r="J72" s="45"/>
      <c r="K72" s="45"/>
      <c r="L72" s="46"/>
    </row>
    <row r="73" spans="1:13" s="1" customFormat="1" ht="13.8" x14ac:dyDescent="0.3">
      <c r="A73" s="10" t="str">
        <f>IF($B$65&gt;5,"Building/structure #6","")</f>
        <v/>
      </c>
      <c r="B73" s="42"/>
      <c r="C73" s="45"/>
      <c r="D73" s="45"/>
      <c r="E73" s="45"/>
      <c r="F73" s="46"/>
      <c r="G73" s="46"/>
      <c r="H73" s="46"/>
      <c r="I73" s="47"/>
      <c r="J73" s="45"/>
      <c r="K73" s="45"/>
      <c r="L73" s="46"/>
    </row>
    <row r="74" spans="1:13" s="1" customFormat="1" ht="13.8" x14ac:dyDescent="0.3">
      <c r="A74" s="10" t="str">
        <f>IF($B$65&gt;6,"Building/structure #7","")</f>
        <v/>
      </c>
      <c r="B74" s="42"/>
      <c r="C74" s="45"/>
      <c r="D74" s="45"/>
      <c r="E74" s="45"/>
      <c r="F74" s="46"/>
      <c r="G74" s="46"/>
      <c r="H74" s="46"/>
      <c r="I74" s="47"/>
      <c r="J74" s="45"/>
      <c r="K74" s="45"/>
      <c r="L74" s="46"/>
    </row>
    <row r="75" spans="1:13" s="1" customFormat="1" ht="13.8" x14ac:dyDescent="0.3">
      <c r="A75" s="10" t="str">
        <f>IF($B$65&gt;7,"Building/structure #8","")</f>
        <v/>
      </c>
      <c r="B75" s="42"/>
      <c r="C75" s="45"/>
      <c r="D75" s="45"/>
      <c r="E75" s="45"/>
      <c r="F75" s="46"/>
      <c r="G75" s="46"/>
      <c r="H75" s="46"/>
      <c r="I75" s="47"/>
      <c r="J75" s="45"/>
      <c r="K75" s="45"/>
      <c r="L75" s="46"/>
    </row>
    <row r="76" spans="1:13" s="1" customFormat="1" ht="13.8" x14ac:dyDescent="0.3">
      <c r="A76" s="10" t="str">
        <f>IF($B$65&gt;8,"Building/structure #9","")</f>
        <v/>
      </c>
      <c r="B76" s="42"/>
      <c r="C76" s="45"/>
      <c r="D76" s="45"/>
      <c r="E76" s="45"/>
      <c r="F76" s="46"/>
      <c r="G76" s="46"/>
      <c r="H76" s="46"/>
      <c r="I76" s="47"/>
      <c r="J76" s="45"/>
      <c r="K76" s="45"/>
      <c r="L76" s="46"/>
    </row>
    <row r="77" spans="1:13" s="1" customFormat="1" ht="13.8" x14ac:dyDescent="0.3">
      <c r="A77" s="10" t="str">
        <f>IF($B$65&gt;9,"Building/structure #10","")</f>
        <v/>
      </c>
      <c r="B77" s="42"/>
      <c r="C77" s="45"/>
      <c r="D77" s="45"/>
      <c r="E77" s="45"/>
      <c r="F77" s="46"/>
      <c r="G77" s="46"/>
      <c r="H77" s="46"/>
      <c r="I77" s="47"/>
      <c r="J77" s="45"/>
      <c r="K77" s="45"/>
      <c r="L77" s="46"/>
    </row>
    <row r="78" spans="1:13" s="1" customFormat="1" ht="13.8" x14ac:dyDescent="0.3">
      <c r="A78" s="48"/>
      <c r="B78" s="49"/>
      <c r="C78" s="49"/>
      <c r="D78" s="49"/>
      <c r="E78" s="48"/>
      <c r="F78" s="50"/>
      <c r="G78" s="50"/>
      <c r="H78" s="50"/>
      <c r="I78" s="51"/>
      <c r="J78" s="49"/>
      <c r="K78" s="49"/>
      <c r="L78" s="50"/>
    </row>
    <row r="79" spans="1:13" s="1" customFormat="1" ht="13.8" x14ac:dyDescent="0.3">
      <c r="A79" s="20" t="s">
        <v>60</v>
      </c>
      <c r="B79" s="10"/>
      <c r="C79" s="52">
        <f>SUM(C68:C77)</f>
        <v>0</v>
      </c>
      <c r="D79" s="53"/>
      <c r="F79" s="24"/>
      <c r="G79" s="24"/>
      <c r="H79" s="24"/>
      <c r="I79" s="54">
        <f>SUM(I68:I77)</f>
        <v>0</v>
      </c>
      <c r="J79" s="53">
        <f>SUM(J68:J77)</f>
        <v>0</v>
      </c>
      <c r="K79" s="53">
        <f>SUM(K68:K77)</f>
        <v>0</v>
      </c>
      <c r="L79" s="24"/>
    </row>
    <row r="80" spans="1:13" s="1" customFormat="1" ht="13.8" x14ac:dyDescent="0.3">
      <c r="B80" s="10"/>
      <c r="C80" s="53"/>
      <c r="L80" s="10"/>
    </row>
    <row r="81" spans="2:13" s="1" customFormat="1" ht="13.8" x14ac:dyDescent="0.3">
      <c r="B81" s="10"/>
      <c r="L81" s="10"/>
    </row>
    <row r="82" spans="2:13" s="1" customFormat="1" ht="13.8" x14ac:dyDescent="0.3">
      <c r="B82" s="10"/>
      <c r="L82" s="10"/>
    </row>
    <row r="83" spans="2:13" s="1" customFormat="1" ht="13.8" x14ac:dyDescent="0.3">
      <c r="B83" s="10"/>
      <c r="L83" s="10"/>
      <c r="M83" s="10"/>
    </row>
    <row r="84" spans="2:13" s="1" customFormat="1" ht="13.8" x14ac:dyDescent="0.3">
      <c r="B84" s="10"/>
      <c r="L84" s="10"/>
      <c r="M84" s="10"/>
    </row>
    <row r="85" spans="2:13" s="1" customFormat="1" ht="13.8" x14ac:dyDescent="0.3">
      <c r="B85" s="10"/>
      <c r="L85" s="10"/>
      <c r="M85" s="10"/>
    </row>
    <row r="86" spans="2:13" s="1" customFormat="1" ht="13.8" x14ac:dyDescent="0.3">
      <c r="B86" s="10"/>
      <c r="L86" s="10"/>
      <c r="M86" s="10"/>
    </row>
    <row r="87" spans="2:13" s="1" customFormat="1" ht="13.8" x14ac:dyDescent="0.3">
      <c r="B87" s="10"/>
      <c r="L87" s="10"/>
      <c r="M87" s="10"/>
    </row>
    <row r="88" spans="2:13" s="1" customFormat="1" ht="13.8" x14ac:dyDescent="0.3">
      <c r="B88" s="10"/>
      <c r="L88" s="10"/>
      <c r="M88" s="10"/>
    </row>
    <row r="89" spans="2:13" s="1" customFormat="1" ht="13.8" x14ac:dyDescent="0.3">
      <c r="B89" s="10"/>
      <c r="L89" s="10"/>
      <c r="M89" s="10"/>
    </row>
    <row r="90" spans="2:13" s="1" customFormat="1" ht="13.8" x14ac:dyDescent="0.3">
      <c r="B90" s="10"/>
      <c r="L90" s="10"/>
      <c r="M90" s="10"/>
    </row>
    <row r="91" spans="2:13" s="1" customFormat="1" ht="13.8" x14ac:dyDescent="0.3">
      <c r="B91" s="10"/>
      <c r="L91" s="10"/>
      <c r="M91" s="10"/>
    </row>
    <row r="92" spans="2:13" s="1" customFormat="1" ht="13.8" x14ac:dyDescent="0.3">
      <c r="B92" s="10"/>
      <c r="L92" s="10"/>
      <c r="M92" s="10"/>
    </row>
    <row r="93" spans="2:13" s="1" customFormat="1" ht="13.8" x14ac:dyDescent="0.3">
      <c r="B93" s="10"/>
      <c r="L93" s="10"/>
      <c r="M93" s="10"/>
    </row>
    <row r="94" spans="2:13" s="1" customFormat="1" ht="13.8" x14ac:dyDescent="0.3">
      <c r="B94" s="10"/>
      <c r="L94" s="10"/>
      <c r="M94" s="10"/>
    </row>
    <row r="95" spans="2:13" s="1" customFormat="1" ht="13.8" x14ac:dyDescent="0.3">
      <c r="B95" s="10"/>
      <c r="L95" s="10"/>
      <c r="M95" s="10"/>
    </row>
    <row r="96" spans="2:13" s="1" customFormat="1" ht="13.8" x14ac:dyDescent="0.3">
      <c r="B96" s="10"/>
      <c r="L96" s="10"/>
      <c r="M96" s="10"/>
    </row>
    <row r="97" spans="2:13" s="1" customFormat="1" ht="13.8" x14ac:dyDescent="0.3">
      <c r="B97" s="10"/>
      <c r="L97" s="10"/>
      <c r="M97" s="10"/>
    </row>
    <row r="98" spans="2:13" s="1" customFormat="1" ht="13.8" x14ac:dyDescent="0.3">
      <c r="B98" s="10"/>
      <c r="L98" s="10"/>
      <c r="M98" s="10"/>
    </row>
    <row r="99" spans="2:13" s="1" customFormat="1" ht="13.8" x14ac:dyDescent="0.3">
      <c r="B99" s="10"/>
      <c r="L99" s="10"/>
      <c r="M99" s="10"/>
    </row>
    <row r="100" spans="2:13" s="1" customFormat="1" ht="13.8" x14ac:dyDescent="0.3">
      <c r="B100" s="10"/>
      <c r="L100" s="10"/>
      <c r="M100" s="10"/>
    </row>
    <row r="101" spans="2:13" s="1" customFormat="1" ht="13.8" x14ac:dyDescent="0.3">
      <c r="B101" s="10"/>
      <c r="L101" s="10"/>
      <c r="M101" s="10"/>
    </row>
    <row r="102" spans="2:13" s="1" customFormat="1" ht="13.8" x14ac:dyDescent="0.3">
      <c r="B102" s="10"/>
      <c r="L102" s="10"/>
      <c r="M102" s="10"/>
    </row>
    <row r="103" spans="2:13" s="1" customFormat="1" ht="13.8" x14ac:dyDescent="0.3">
      <c r="B103" s="10"/>
      <c r="L103" s="10"/>
      <c r="M103" s="10"/>
    </row>
    <row r="104" spans="2:13" s="1" customFormat="1" ht="13.8" x14ac:dyDescent="0.3">
      <c r="B104" s="10"/>
      <c r="L104" s="10"/>
      <c r="M104" s="10"/>
    </row>
    <row r="105" spans="2:13" s="1" customFormat="1" ht="13.8" x14ac:dyDescent="0.3">
      <c r="B105" s="10"/>
      <c r="L105" s="10"/>
      <c r="M105" s="10"/>
    </row>
    <row r="106" spans="2:13" s="1" customFormat="1" ht="13.8" x14ac:dyDescent="0.3">
      <c r="B106" s="10"/>
      <c r="L106" s="10"/>
      <c r="M106" s="10"/>
    </row>
    <row r="107" spans="2:13" s="1" customFormat="1" ht="13.8" x14ac:dyDescent="0.3">
      <c r="B107" s="10"/>
      <c r="L107" s="10"/>
      <c r="M107" s="10"/>
    </row>
    <row r="108" spans="2:13" s="1" customFormat="1" ht="13.8" x14ac:dyDescent="0.3">
      <c r="B108" s="10"/>
      <c r="L108" s="10"/>
      <c r="M108" s="10"/>
    </row>
    <row r="109" spans="2:13" s="1" customFormat="1" ht="13.8" x14ac:dyDescent="0.3">
      <c r="B109" s="10"/>
      <c r="L109" s="10"/>
      <c r="M109" s="10"/>
    </row>
    <row r="110" spans="2:13" s="1" customFormat="1" ht="13.8" x14ac:dyDescent="0.3">
      <c r="B110" s="10"/>
      <c r="L110" s="10"/>
      <c r="M110" s="10"/>
    </row>
    <row r="111" spans="2:13" s="1" customFormat="1" ht="13.8" x14ac:dyDescent="0.3">
      <c r="B111" s="10"/>
      <c r="L111" s="10"/>
      <c r="M111" s="10"/>
    </row>
    <row r="112" spans="2:13" s="1" customFormat="1" ht="13.8" x14ac:dyDescent="0.3">
      <c r="B112" s="10"/>
      <c r="L112" s="10"/>
      <c r="M112" s="10"/>
    </row>
    <row r="113" spans="2:13" s="1" customFormat="1" ht="13.8" x14ac:dyDescent="0.3">
      <c r="B113" s="10"/>
      <c r="L113" s="10"/>
      <c r="M113" s="10"/>
    </row>
    <row r="114" spans="2:13" s="1" customFormat="1" ht="13.8" x14ac:dyDescent="0.3">
      <c r="B114" s="10"/>
      <c r="L114" s="10"/>
      <c r="M114" s="10"/>
    </row>
    <row r="115" spans="2:13" s="1" customFormat="1" ht="13.8" x14ac:dyDescent="0.3">
      <c r="B115" s="10"/>
      <c r="L115" s="10"/>
      <c r="M115" s="10"/>
    </row>
    <row r="116" spans="2:13" s="1" customFormat="1" ht="13.8" x14ac:dyDescent="0.3">
      <c r="B116" s="10"/>
      <c r="L116" s="10"/>
      <c r="M116" s="10"/>
    </row>
    <row r="117" spans="2:13" s="1" customFormat="1" ht="13.8" x14ac:dyDescent="0.3">
      <c r="B117" s="10"/>
      <c r="L117" s="10"/>
      <c r="M117" s="10"/>
    </row>
    <row r="118" spans="2:13" s="1" customFormat="1" ht="13.8" x14ac:dyDescent="0.3">
      <c r="B118" s="10"/>
      <c r="L118" s="10"/>
      <c r="M118" s="10"/>
    </row>
    <row r="119" spans="2:13" s="1" customFormat="1" ht="13.8" x14ac:dyDescent="0.3">
      <c r="B119" s="10"/>
      <c r="L119" s="10"/>
      <c r="M119" s="10"/>
    </row>
    <row r="120" spans="2:13" s="1" customFormat="1" ht="13.8" x14ac:dyDescent="0.3">
      <c r="B120" s="10"/>
      <c r="L120" s="10"/>
      <c r="M120" s="10"/>
    </row>
    <row r="121" spans="2:13" s="1" customFormat="1" ht="13.8" x14ac:dyDescent="0.3">
      <c r="B121" s="10"/>
      <c r="L121" s="10"/>
      <c r="M121" s="10"/>
    </row>
    <row r="122" spans="2:13" s="1" customFormat="1" ht="13.8" x14ac:dyDescent="0.3">
      <c r="B122" s="10"/>
      <c r="L122" s="10"/>
      <c r="M122" s="10"/>
    </row>
    <row r="123" spans="2:13" s="1" customFormat="1" ht="13.8" x14ac:dyDescent="0.3">
      <c r="B123" s="10"/>
      <c r="L123" s="10"/>
      <c r="M123" s="10"/>
    </row>
    <row r="124" spans="2:13" s="1" customFormat="1" ht="13.8" x14ac:dyDescent="0.3">
      <c r="B124" s="10"/>
      <c r="L124" s="10"/>
      <c r="M124" s="10"/>
    </row>
    <row r="125" spans="2:13" s="1" customFormat="1" ht="13.8" x14ac:dyDescent="0.3">
      <c r="B125" s="10"/>
      <c r="L125" s="10"/>
      <c r="M125" s="10"/>
    </row>
    <row r="126" spans="2:13" s="1" customFormat="1" ht="13.8" x14ac:dyDescent="0.3">
      <c r="B126" s="10"/>
      <c r="L126" s="10"/>
      <c r="M126" s="10"/>
    </row>
    <row r="127" spans="2:13" s="1" customFormat="1" ht="13.8" x14ac:dyDescent="0.3">
      <c r="B127" s="10"/>
      <c r="L127" s="10"/>
      <c r="M127" s="10"/>
    </row>
    <row r="128" spans="2:13" s="1" customFormat="1" ht="13.8" x14ac:dyDescent="0.3">
      <c r="B128" s="10"/>
      <c r="L128" s="10"/>
      <c r="M128" s="10"/>
    </row>
    <row r="129" spans="2:13" s="1" customFormat="1" ht="13.8" x14ac:dyDescent="0.3">
      <c r="B129" s="10"/>
      <c r="L129" s="10"/>
      <c r="M129" s="10"/>
    </row>
    <row r="130" spans="2:13" s="1" customFormat="1" ht="13.8" x14ac:dyDescent="0.3">
      <c r="B130" s="10"/>
      <c r="L130" s="10"/>
      <c r="M130" s="10"/>
    </row>
    <row r="131" spans="2:13" s="1" customFormat="1" ht="13.8" x14ac:dyDescent="0.3">
      <c r="B131" s="10"/>
      <c r="L131" s="10"/>
      <c r="M131" s="10"/>
    </row>
    <row r="132" spans="2:13" s="1" customFormat="1" ht="13.8" x14ac:dyDescent="0.3">
      <c r="B132" s="10"/>
      <c r="L132" s="10"/>
      <c r="M132" s="10"/>
    </row>
    <row r="133" spans="2:13" s="1" customFormat="1" ht="13.8" x14ac:dyDescent="0.3">
      <c r="B133" s="10"/>
      <c r="L133" s="10"/>
      <c r="M133" s="10"/>
    </row>
    <row r="134" spans="2:13" s="1" customFormat="1" ht="13.8" x14ac:dyDescent="0.3">
      <c r="B134" s="10"/>
      <c r="L134" s="10"/>
      <c r="M134" s="10"/>
    </row>
    <row r="135" spans="2:13" s="1" customFormat="1" ht="13.8" x14ac:dyDescent="0.3">
      <c r="B135" s="10"/>
      <c r="L135" s="10"/>
      <c r="M135" s="10"/>
    </row>
    <row r="136" spans="2:13" s="1" customFormat="1" ht="13.8" x14ac:dyDescent="0.3">
      <c r="B136" s="10"/>
      <c r="L136" s="10"/>
      <c r="M136" s="10"/>
    </row>
    <row r="137" spans="2:13" s="1" customFormat="1" ht="13.8" x14ac:dyDescent="0.3">
      <c r="B137" s="10"/>
      <c r="L137" s="10"/>
      <c r="M137" s="10"/>
    </row>
    <row r="138" spans="2:13" s="1" customFormat="1" ht="13.8" x14ac:dyDescent="0.3">
      <c r="B138" s="10"/>
      <c r="L138" s="10"/>
      <c r="M138" s="10"/>
    </row>
    <row r="139" spans="2:13" s="1" customFormat="1" ht="13.8" x14ac:dyDescent="0.3">
      <c r="B139" s="10"/>
      <c r="L139" s="10"/>
      <c r="M139" s="10"/>
    </row>
    <row r="140" spans="2:13" s="1" customFormat="1" ht="13.8" x14ac:dyDescent="0.3">
      <c r="B140" s="10"/>
      <c r="L140" s="10"/>
      <c r="M140" s="10"/>
    </row>
    <row r="141" spans="2:13" s="1" customFormat="1" ht="13.8" x14ac:dyDescent="0.3">
      <c r="B141" s="10"/>
      <c r="L141" s="10"/>
      <c r="M141" s="10"/>
    </row>
    <row r="142" spans="2:13" s="1" customFormat="1" ht="13.8" x14ac:dyDescent="0.3">
      <c r="B142" s="10"/>
      <c r="L142" s="10"/>
      <c r="M142" s="10"/>
    </row>
    <row r="143" spans="2:13" s="1" customFormat="1" ht="13.8" x14ac:dyDescent="0.3">
      <c r="B143" s="10"/>
      <c r="L143" s="10"/>
      <c r="M143" s="10"/>
    </row>
    <row r="144" spans="2:13" s="1" customFormat="1" ht="13.8" x14ac:dyDescent="0.3">
      <c r="B144" s="10"/>
      <c r="L144" s="10"/>
      <c r="M144" s="10"/>
    </row>
    <row r="145" spans="2:13" s="1" customFormat="1" ht="13.8" x14ac:dyDescent="0.3">
      <c r="B145" s="10"/>
      <c r="L145" s="10"/>
      <c r="M145" s="10"/>
    </row>
    <row r="146" spans="2:13" s="1" customFormat="1" ht="13.8" x14ac:dyDescent="0.3">
      <c r="B146" s="10"/>
      <c r="L146" s="10"/>
      <c r="M146" s="10"/>
    </row>
    <row r="147" spans="2:13" s="1" customFormat="1" ht="13.8" x14ac:dyDescent="0.3">
      <c r="B147" s="10"/>
      <c r="L147" s="10"/>
      <c r="M147" s="10"/>
    </row>
    <row r="148" spans="2:13" s="1" customFormat="1" ht="13.8" x14ac:dyDescent="0.3">
      <c r="B148" s="10"/>
      <c r="L148" s="10"/>
      <c r="M148" s="10"/>
    </row>
    <row r="149" spans="2:13" s="1" customFormat="1" ht="13.8" x14ac:dyDescent="0.3">
      <c r="B149" s="10"/>
      <c r="L149" s="10"/>
      <c r="M149" s="10"/>
    </row>
    <row r="150" spans="2:13" s="1" customFormat="1" ht="13.8" x14ac:dyDescent="0.3">
      <c r="B150" s="10"/>
      <c r="L150" s="10"/>
      <c r="M150" s="10"/>
    </row>
    <row r="151" spans="2:13" s="1" customFormat="1" ht="13.8" x14ac:dyDescent="0.3">
      <c r="B151" s="10"/>
      <c r="L151" s="10"/>
      <c r="M151" s="10"/>
    </row>
    <row r="152" spans="2:13" s="1" customFormat="1" ht="13.8" x14ac:dyDescent="0.3">
      <c r="B152" s="10"/>
      <c r="L152" s="10"/>
      <c r="M152" s="10"/>
    </row>
    <row r="153" spans="2:13" s="1" customFormat="1" ht="13.8" x14ac:dyDescent="0.3">
      <c r="B153" s="10"/>
      <c r="L153" s="10"/>
      <c r="M153" s="10"/>
    </row>
    <row r="154" spans="2:13" s="1" customFormat="1" ht="13.8" x14ac:dyDescent="0.3">
      <c r="B154" s="10"/>
      <c r="L154" s="10"/>
      <c r="M154" s="10"/>
    </row>
    <row r="155" spans="2:13" s="1" customFormat="1" ht="13.8" x14ac:dyDescent="0.3">
      <c r="B155" s="10"/>
      <c r="L155" s="10"/>
      <c r="M155" s="10"/>
    </row>
    <row r="156" spans="2:13" s="1" customFormat="1" ht="13.8" x14ac:dyDescent="0.3">
      <c r="B156" s="10"/>
      <c r="L156" s="10"/>
      <c r="M156" s="10"/>
    </row>
    <row r="157" spans="2:13" s="1" customFormat="1" ht="13.8" x14ac:dyDescent="0.3">
      <c r="B157" s="10"/>
      <c r="L157" s="10"/>
      <c r="M157" s="10"/>
    </row>
    <row r="158" spans="2:13" s="1" customFormat="1" ht="13.8" x14ac:dyDescent="0.3">
      <c r="B158" s="10"/>
      <c r="L158" s="10"/>
      <c r="M158" s="10"/>
    </row>
    <row r="159" spans="2:13" s="1" customFormat="1" ht="13.8" x14ac:dyDescent="0.3">
      <c r="B159" s="10"/>
      <c r="L159" s="10"/>
      <c r="M159" s="10"/>
    </row>
    <row r="160" spans="2:13" s="1" customFormat="1" ht="13.8" x14ac:dyDescent="0.3">
      <c r="B160" s="10"/>
      <c r="L160" s="10"/>
      <c r="M160" s="10"/>
    </row>
    <row r="161" spans="2:13" s="1" customFormat="1" ht="13.8" x14ac:dyDescent="0.3">
      <c r="B161" s="10"/>
      <c r="L161" s="10"/>
      <c r="M161" s="10"/>
    </row>
    <row r="162" spans="2:13" s="1" customFormat="1" ht="13.8" x14ac:dyDescent="0.3">
      <c r="B162" s="10"/>
      <c r="L162" s="10"/>
      <c r="M162" s="10"/>
    </row>
    <row r="163" spans="2:13" s="1" customFormat="1" ht="13.8" x14ac:dyDescent="0.3">
      <c r="B163" s="10"/>
      <c r="L163" s="10"/>
      <c r="M163" s="10"/>
    </row>
    <row r="164" spans="2:13" s="1" customFormat="1" ht="13.8" x14ac:dyDescent="0.3">
      <c r="B164" s="10"/>
      <c r="L164" s="10"/>
      <c r="M164" s="10"/>
    </row>
    <row r="165" spans="2:13" s="1" customFormat="1" ht="13.8" x14ac:dyDescent="0.3">
      <c r="B165" s="10"/>
      <c r="L165" s="10"/>
      <c r="M165" s="10"/>
    </row>
    <row r="166" spans="2:13" s="1" customFormat="1" ht="13.8" x14ac:dyDescent="0.3">
      <c r="B166" s="10"/>
      <c r="L166" s="10"/>
      <c r="M166" s="10"/>
    </row>
    <row r="167" spans="2:13" s="1" customFormat="1" ht="13.8" x14ac:dyDescent="0.3">
      <c r="B167" s="10"/>
      <c r="L167" s="10"/>
      <c r="M167" s="10"/>
    </row>
    <row r="168" spans="2:13" s="1" customFormat="1" ht="13.8" x14ac:dyDescent="0.3">
      <c r="B168" s="10"/>
      <c r="L168" s="10"/>
      <c r="M168" s="10"/>
    </row>
    <row r="169" spans="2:13" s="1" customFormat="1" ht="13.8" x14ac:dyDescent="0.3">
      <c r="B169" s="10"/>
      <c r="L169" s="10"/>
      <c r="M169" s="10"/>
    </row>
    <row r="170" spans="2:13" s="1" customFormat="1" ht="13.8" x14ac:dyDescent="0.3">
      <c r="B170" s="10"/>
      <c r="L170" s="10"/>
      <c r="M170" s="10"/>
    </row>
    <row r="171" spans="2:13" s="1" customFormat="1" ht="13.8" x14ac:dyDescent="0.3">
      <c r="B171" s="10"/>
      <c r="L171" s="10"/>
      <c r="M171" s="10"/>
    </row>
    <row r="172" spans="2:13" s="1" customFormat="1" ht="13.8" x14ac:dyDescent="0.3">
      <c r="B172" s="10"/>
      <c r="L172" s="10"/>
      <c r="M172" s="10"/>
    </row>
    <row r="173" spans="2:13" s="1" customFormat="1" ht="13.8" x14ac:dyDescent="0.3">
      <c r="B173" s="10"/>
      <c r="L173" s="10"/>
      <c r="M173" s="10"/>
    </row>
    <row r="174" spans="2:13" s="1" customFormat="1" ht="13.8" x14ac:dyDescent="0.3">
      <c r="B174" s="10"/>
      <c r="L174" s="10"/>
      <c r="M174" s="10"/>
    </row>
    <row r="175" spans="2:13" s="1" customFormat="1" ht="13.8" x14ac:dyDescent="0.3">
      <c r="B175" s="10"/>
      <c r="L175" s="10"/>
      <c r="M175" s="10"/>
    </row>
    <row r="176" spans="2:13" s="1" customFormat="1" ht="13.8" x14ac:dyDescent="0.3">
      <c r="B176" s="10"/>
      <c r="L176" s="10"/>
      <c r="M176" s="10"/>
    </row>
    <row r="177" spans="2:13" s="1" customFormat="1" ht="13.8" x14ac:dyDescent="0.3">
      <c r="B177" s="10"/>
      <c r="L177" s="10"/>
      <c r="M177" s="10"/>
    </row>
    <row r="178" spans="2:13" s="1" customFormat="1" ht="13.8" x14ac:dyDescent="0.3">
      <c r="B178" s="10"/>
      <c r="L178" s="10"/>
      <c r="M178" s="10"/>
    </row>
    <row r="179" spans="2:13" s="1" customFormat="1" ht="13.8" x14ac:dyDescent="0.3">
      <c r="B179" s="10"/>
      <c r="L179" s="10"/>
      <c r="M179" s="10"/>
    </row>
    <row r="180" spans="2:13" s="1" customFormat="1" ht="13.8" x14ac:dyDescent="0.3">
      <c r="B180" s="10"/>
      <c r="L180" s="10"/>
      <c r="M180" s="10"/>
    </row>
    <row r="181" spans="2:13" s="1" customFormat="1" ht="13.8" x14ac:dyDescent="0.3">
      <c r="B181" s="10"/>
      <c r="L181" s="10"/>
      <c r="M181" s="10"/>
    </row>
    <row r="182" spans="2:13" s="1" customFormat="1" ht="13.8" x14ac:dyDescent="0.3">
      <c r="B182" s="10"/>
      <c r="L182" s="10"/>
      <c r="M182" s="10"/>
    </row>
    <row r="183" spans="2:13" s="1" customFormat="1" ht="13.8" x14ac:dyDescent="0.3">
      <c r="B183" s="10"/>
      <c r="L183" s="10"/>
      <c r="M183" s="10"/>
    </row>
    <row r="184" spans="2:13" s="1" customFormat="1" ht="13.8" x14ac:dyDescent="0.3">
      <c r="B184" s="10"/>
      <c r="L184" s="10"/>
      <c r="M184" s="10"/>
    </row>
    <row r="185" spans="2:13" s="1" customFormat="1" ht="13.8" x14ac:dyDescent="0.3">
      <c r="B185" s="10"/>
      <c r="L185" s="10"/>
      <c r="M185" s="10"/>
    </row>
    <row r="186" spans="2:13" s="1" customFormat="1" ht="13.8" x14ac:dyDescent="0.3">
      <c r="B186" s="10"/>
      <c r="L186" s="10"/>
      <c r="M186" s="10"/>
    </row>
    <row r="187" spans="2:13" s="1" customFormat="1" ht="13.8" x14ac:dyDescent="0.3">
      <c r="B187" s="10"/>
      <c r="L187" s="10"/>
      <c r="M187" s="10"/>
    </row>
    <row r="188" spans="2:13" s="1" customFormat="1" ht="13.8" x14ac:dyDescent="0.3">
      <c r="B188" s="10"/>
      <c r="L188" s="10"/>
      <c r="M188" s="10"/>
    </row>
    <row r="189" spans="2:13" s="1" customFormat="1" ht="13.8" x14ac:dyDescent="0.3">
      <c r="B189" s="10"/>
      <c r="L189" s="10"/>
      <c r="M189" s="10"/>
    </row>
    <row r="190" spans="2:13" s="1" customFormat="1" ht="13.8" x14ac:dyDescent="0.3">
      <c r="B190" s="10"/>
      <c r="L190" s="10"/>
      <c r="M190" s="10"/>
    </row>
    <row r="191" spans="2:13" s="1" customFormat="1" ht="13.8" x14ac:dyDescent="0.3">
      <c r="B191" s="10"/>
      <c r="L191" s="10"/>
      <c r="M191" s="10"/>
    </row>
    <row r="192" spans="2:13" s="1" customFormat="1" ht="13.8" x14ac:dyDescent="0.3">
      <c r="B192" s="10"/>
      <c r="L192" s="10"/>
      <c r="M192" s="10"/>
    </row>
    <row r="193" spans="2:13" s="1" customFormat="1" ht="13.8" x14ac:dyDescent="0.3">
      <c r="B193" s="10"/>
      <c r="L193" s="10"/>
      <c r="M193" s="10"/>
    </row>
    <row r="194" spans="2:13" s="1" customFormat="1" ht="13.8" x14ac:dyDescent="0.3">
      <c r="B194" s="10"/>
      <c r="L194" s="10"/>
      <c r="M194" s="10"/>
    </row>
    <row r="195" spans="2:13" s="1" customFormat="1" ht="13.8" x14ac:dyDescent="0.3">
      <c r="B195" s="10"/>
      <c r="L195" s="10"/>
      <c r="M195" s="10"/>
    </row>
    <row r="196" spans="2:13" s="1" customFormat="1" ht="13.8" x14ac:dyDescent="0.3">
      <c r="B196" s="10"/>
      <c r="L196" s="10"/>
      <c r="M196" s="10"/>
    </row>
    <row r="197" spans="2:13" s="1" customFormat="1" ht="13.8" x14ac:dyDescent="0.3">
      <c r="B197" s="10"/>
      <c r="L197" s="10"/>
      <c r="M197" s="10"/>
    </row>
    <row r="198" spans="2:13" s="1" customFormat="1" ht="13.8" x14ac:dyDescent="0.3">
      <c r="B198" s="10"/>
      <c r="L198" s="10"/>
      <c r="M198" s="10"/>
    </row>
    <row r="199" spans="2:13" s="1" customFormat="1" ht="13.8" x14ac:dyDescent="0.3">
      <c r="B199" s="10"/>
      <c r="L199" s="10"/>
      <c r="M199" s="10"/>
    </row>
    <row r="200" spans="2:13" s="1" customFormat="1" ht="13.8" x14ac:dyDescent="0.3">
      <c r="B200" s="10"/>
      <c r="L200" s="10"/>
      <c r="M200" s="10"/>
    </row>
    <row r="201" spans="2:13" s="1" customFormat="1" ht="13.8" x14ac:dyDescent="0.3">
      <c r="B201" s="10"/>
      <c r="L201" s="10"/>
      <c r="M201" s="10"/>
    </row>
    <row r="202" spans="2:13" s="1" customFormat="1" ht="13.8" x14ac:dyDescent="0.3">
      <c r="B202" s="10"/>
      <c r="L202" s="10"/>
      <c r="M202" s="10"/>
    </row>
    <row r="203" spans="2:13" s="1" customFormat="1" ht="13.8" x14ac:dyDescent="0.3">
      <c r="B203" s="10"/>
      <c r="L203" s="10"/>
      <c r="M203" s="10"/>
    </row>
    <row r="204" spans="2:13" s="1" customFormat="1" ht="13.8" x14ac:dyDescent="0.3">
      <c r="B204" s="10"/>
      <c r="L204" s="10"/>
      <c r="M204" s="10"/>
    </row>
    <row r="205" spans="2:13" s="1" customFormat="1" ht="13.8" x14ac:dyDescent="0.3">
      <c r="B205" s="10"/>
      <c r="L205" s="10"/>
      <c r="M205" s="10"/>
    </row>
    <row r="206" spans="2:13" s="1" customFormat="1" ht="13.8" x14ac:dyDescent="0.3">
      <c r="B206" s="10"/>
      <c r="L206" s="10"/>
      <c r="M206" s="10"/>
    </row>
    <row r="207" spans="2:13" s="1" customFormat="1" ht="13.8" x14ac:dyDescent="0.3">
      <c r="B207" s="10"/>
      <c r="L207" s="10"/>
      <c r="M207" s="10"/>
    </row>
    <row r="208" spans="2:13" s="1" customFormat="1" ht="13.8" x14ac:dyDescent="0.3">
      <c r="B208" s="10"/>
      <c r="L208" s="10"/>
      <c r="M208" s="10"/>
    </row>
    <row r="209" spans="2:13" s="1" customFormat="1" ht="13.8" x14ac:dyDescent="0.3">
      <c r="B209" s="10"/>
      <c r="L209" s="10"/>
      <c r="M209" s="10"/>
    </row>
    <row r="210" spans="2:13" s="1" customFormat="1" ht="13.8" x14ac:dyDescent="0.3">
      <c r="B210" s="10"/>
      <c r="L210" s="10"/>
      <c r="M210" s="10"/>
    </row>
    <row r="211" spans="2:13" s="1" customFormat="1" ht="13.8" x14ac:dyDescent="0.3">
      <c r="B211" s="10"/>
      <c r="L211" s="10"/>
      <c r="M211" s="10"/>
    </row>
    <row r="212" spans="2:13" s="1" customFormat="1" ht="13.8" x14ac:dyDescent="0.3">
      <c r="B212" s="10"/>
      <c r="L212" s="10"/>
      <c r="M212" s="10"/>
    </row>
    <row r="213" spans="2:13" s="1" customFormat="1" ht="13.8" x14ac:dyDescent="0.3">
      <c r="B213" s="10"/>
      <c r="L213" s="10"/>
      <c r="M213" s="10"/>
    </row>
    <row r="214" spans="2:13" s="1" customFormat="1" ht="13.8" x14ac:dyDescent="0.3">
      <c r="B214" s="10"/>
      <c r="L214" s="10"/>
      <c r="M214" s="10"/>
    </row>
    <row r="215" spans="2:13" s="1" customFormat="1" ht="13.8" x14ac:dyDescent="0.3">
      <c r="B215" s="10"/>
      <c r="L215" s="10"/>
      <c r="M215" s="10"/>
    </row>
    <row r="216" spans="2:13" s="1" customFormat="1" ht="13.8" x14ac:dyDescent="0.3">
      <c r="B216" s="10"/>
      <c r="L216" s="10"/>
      <c r="M216" s="10"/>
    </row>
    <row r="217" spans="2:13" s="1" customFormat="1" ht="13.8" x14ac:dyDescent="0.3">
      <c r="B217" s="10"/>
      <c r="L217" s="10"/>
      <c r="M217" s="10"/>
    </row>
    <row r="218" spans="2:13" s="1" customFormat="1" ht="13.8" x14ac:dyDescent="0.3">
      <c r="B218" s="10"/>
      <c r="L218" s="10"/>
      <c r="M218" s="10"/>
    </row>
    <row r="219" spans="2:13" s="1" customFormat="1" ht="13.8" x14ac:dyDescent="0.3">
      <c r="B219" s="10"/>
      <c r="L219" s="10"/>
      <c r="M219" s="10"/>
    </row>
    <row r="220" spans="2:13" s="1" customFormat="1" ht="13.8" x14ac:dyDescent="0.3">
      <c r="B220" s="10"/>
      <c r="L220" s="10"/>
      <c r="M220" s="10"/>
    </row>
    <row r="221" spans="2:13" s="1" customFormat="1" ht="13.8" x14ac:dyDescent="0.3">
      <c r="B221" s="10"/>
      <c r="L221" s="10"/>
      <c r="M221" s="10"/>
    </row>
    <row r="222" spans="2:13" s="1" customFormat="1" ht="13.8" x14ac:dyDescent="0.3">
      <c r="B222" s="10"/>
      <c r="L222" s="10"/>
      <c r="M222" s="10"/>
    </row>
    <row r="223" spans="2:13" s="1" customFormat="1" ht="13.8" x14ac:dyDescent="0.3">
      <c r="B223" s="10"/>
      <c r="L223" s="10"/>
      <c r="M223" s="10"/>
    </row>
    <row r="224" spans="2:13" s="1" customFormat="1" ht="13.8" x14ac:dyDescent="0.3">
      <c r="B224" s="10"/>
      <c r="L224" s="10"/>
      <c r="M224" s="10"/>
    </row>
    <row r="225" spans="2:13" s="1" customFormat="1" ht="13.8" x14ac:dyDescent="0.3">
      <c r="B225" s="10"/>
      <c r="L225" s="10"/>
      <c r="M225" s="10"/>
    </row>
    <row r="226" spans="2:13" s="1" customFormat="1" ht="13.8" x14ac:dyDescent="0.3">
      <c r="B226" s="10"/>
      <c r="L226" s="10"/>
      <c r="M226" s="10"/>
    </row>
    <row r="227" spans="2:13" s="1" customFormat="1" ht="13.8" x14ac:dyDescent="0.3">
      <c r="B227" s="10"/>
      <c r="L227" s="10"/>
      <c r="M227" s="10"/>
    </row>
    <row r="228" spans="2:13" s="1" customFormat="1" ht="13.8" x14ac:dyDescent="0.3">
      <c r="B228" s="10"/>
      <c r="L228" s="10"/>
      <c r="M228" s="10"/>
    </row>
    <row r="229" spans="2:13" s="1" customFormat="1" ht="13.8" x14ac:dyDescent="0.3">
      <c r="B229" s="10"/>
      <c r="L229" s="10"/>
      <c r="M229" s="10"/>
    </row>
    <row r="230" spans="2:13" s="1" customFormat="1" ht="13.8" x14ac:dyDescent="0.3">
      <c r="B230" s="10"/>
      <c r="L230" s="10"/>
      <c r="M230" s="10"/>
    </row>
    <row r="231" spans="2:13" s="1" customFormat="1" ht="13.8" x14ac:dyDescent="0.3">
      <c r="B231" s="10"/>
      <c r="L231" s="10"/>
      <c r="M231" s="10"/>
    </row>
    <row r="232" spans="2:13" s="1" customFormat="1" ht="13.8" x14ac:dyDescent="0.3">
      <c r="B232" s="10"/>
      <c r="L232" s="10"/>
      <c r="M232" s="10"/>
    </row>
    <row r="233" spans="2:13" s="1" customFormat="1" ht="13.8" x14ac:dyDescent="0.3">
      <c r="B233" s="10"/>
      <c r="L233" s="10"/>
      <c r="M233" s="10"/>
    </row>
    <row r="234" spans="2:13" s="1" customFormat="1" ht="13.8" x14ac:dyDescent="0.3">
      <c r="B234" s="10"/>
      <c r="L234" s="10"/>
      <c r="M234" s="10"/>
    </row>
    <row r="235" spans="2:13" s="1" customFormat="1" ht="13.8" x14ac:dyDescent="0.3">
      <c r="B235" s="10"/>
      <c r="L235" s="10"/>
      <c r="M235" s="10"/>
    </row>
    <row r="236" spans="2:13" s="1" customFormat="1" ht="13.8" x14ac:dyDescent="0.3">
      <c r="B236" s="10"/>
      <c r="L236" s="10"/>
      <c r="M236" s="10"/>
    </row>
    <row r="237" spans="2:13" s="1" customFormat="1" ht="13.8" x14ac:dyDescent="0.3">
      <c r="B237" s="10"/>
      <c r="L237" s="10"/>
      <c r="M237" s="10"/>
    </row>
    <row r="238" spans="2:13" s="1" customFormat="1" ht="13.8" x14ac:dyDescent="0.3">
      <c r="B238" s="10"/>
      <c r="L238" s="10"/>
      <c r="M238" s="10"/>
    </row>
    <row r="239" spans="2:13" s="1" customFormat="1" ht="13.8" x14ac:dyDescent="0.3">
      <c r="B239" s="10"/>
      <c r="L239" s="10"/>
      <c r="M239" s="10"/>
    </row>
    <row r="240" spans="2:13" s="1" customFormat="1" ht="13.8" x14ac:dyDescent="0.3">
      <c r="B240" s="10"/>
      <c r="L240" s="10"/>
      <c r="M240" s="10"/>
    </row>
    <row r="241" spans="2:13" s="1" customFormat="1" ht="13.8" x14ac:dyDescent="0.3">
      <c r="B241" s="10"/>
      <c r="L241" s="10"/>
      <c r="M241" s="10"/>
    </row>
    <row r="242" spans="2:13" s="1" customFormat="1" ht="13.8" x14ac:dyDescent="0.3">
      <c r="B242" s="10"/>
      <c r="L242" s="10"/>
      <c r="M242" s="10"/>
    </row>
    <row r="243" spans="2:13" s="1" customFormat="1" ht="13.8" x14ac:dyDescent="0.3">
      <c r="B243" s="10"/>
      <c r="L243" s="10"/>
      <c r="M243" s="10"/>
    </row>
    <row r="244" spans="2:13" s="1" customFormat="1" ht="13.8" x14ac:dyDescent="0.3">
      <c r="B244" s="10"/>
      <c r="L244" s="10"/>
      <c r="M244" s="10"/>
    </row>
    <row r="245" spans="2:13" s="1" customFormat="1" ht="13.8" x14ac:dyDescent="0.3">
      <c r="B245" s="10"/>
      <c r="L245" s="10"/>
      <c r="M245" s="10"/>
    </row>
    <row r="246" spans="2:13" s="1" customFormat="1" ht="13.8" x14ac:dyDescent="0.3">
      <c r="B246" s="10"/>
      <c r="L246" s="10"/>
      <c r="M246" s="10"/>
    </row>
    <row r="247" spans="2:13" s="1" customFormat="1" ht="13.8" x14ac:dyDescent="0.3">
      <c r="B247" s="10"/>
      <c r="L247" s="10"/>
      <c r="M247" s="10"/>
    </row>
    <row r="248" spans="2:13" s="1" customFormat="1" ht="13.8" x14ac:dyDescent="0.3">
      <c r="B248" s="10"/>
      <c r="L248" s="10"/>
      <c r="M248" s="10"/>
    </row>
    <row r="249" spans="2:13" s="1" customFormat="1" ht="13.8" x14ac:dyDescent="0.3">
      <c r="B249" s="10"/>
      <c r="L249" s="10"/>
      <c r="M249" s="10"/>
    </row>
    <row r="250" spans="2:13" s="1" customFormat="1" ht="13.8" x14ac:dyDescent="0.3">
      <c r="B250" s="10"/>
      <c r="L250" s="10"/>
      <c r="M250" s="10"/>
    </row>
    <row r="251" spans="2:13" s="1" customFormat="1" ht="13.8" x14ac:dyDescent="0.3">
      <c r="B251" s="10"/>
      <c r="L251" s="10"/>
      <c r="M251" s="10"/>
    </row>
    <row r="252" spans="2:13" s="1" customFormat="1" ht="13.8" x14ac:dyDescent="0.3">
      <c r="B252" s="10"/>
      <c r="L252" s="10"/>
      <c r="M252" s="10"/>
    </row>
    <row r="253" spans="2:13" s="1" customFormat="1" ht="13.8" x14ac:dyDescent="0.3">
      <c r="B253" s="10"/>
      <c r="L253" s="10"/>
      <c r="M253" s="10"/>
    </row>
    <row r="254" spans="2:13" s="1" customFormat="1" ht="13.8" x14ac:dyDescent="0.3">
      <c r="B254" s="10"/>
      <c r="L254" s="10"/>
      <c r="M254" s="10"/>
    </row>
    <row r="255" spans="2:13" s="1" customFormat="1" ht="13.8" x14ac:dyDescent="0.3">
      <c r="B255" s="10"/>
      <c r="L255" s="10"/>
      <c r="M255" s="10"/>
    </row>
    <row r="256" spans="2:13" s="1" customFormat="1" ht="13.8" x14ac:dyDescent="0.3">
      <c r="B256" s="10"/>
      <c r="L256" s="10"/>
      <c r="M256" s="10"/>
    </row>
    <row r="257" spans="2:13" s="1" customFormat="1" ht="13.8" x14ac:dyDescent="0.3">
      <c r="B257" s="10"/>
      <c r="L257" s="10"/>
      <c r="M257" s="10"/>
    </row>
    <row r="258" spans="2:13" s="1" customFormat="1" ht="13.8" x14ac:dyDescent="0.3">
      <c r="B258" s="10"/>
      <c r="L258" s="10"/>
      <c r="M258" s="10"/>
    </row>
    <row r="259" spans="2:13" s="1" customFormat="1" ht="13.8" x14ac:dyDescent="0.3">
      <c r="B259" s="10"/>
      <c r="L259" s="10"/>
      <c r="M259" s="10"/>
    </row>
    <row r="260" spans="2:13" s="1" customFormat="1" ht="13.8" x14ac:dyDescent="0.3">
      <c r="B260" s="10"/>
      <c r="L260" s="10"/>
      <c r="M260" s="10"/>
    </row>
    <row r="261" spans="2:13" s="1" customFormat="1" ht="13.8" x14ac:dyDescent="0.3">
      <c r="B261" s="10"/>
      <c r="L261" s="10"/>
      <c r="M261" s="10"/>
    </row>
    <row r="262" spans="2:13" s="1" customFormat="1" ht="13.8" x14ac:dyDescent="0.3">
      <c r="B262" s="10"/>
      <c r="L262" s="10"/>
      <c r="M262" s="10"/>
    </row>
    <row r="263" spans="2:13" s="1" customFormat="1" ht="13.8" x14ac:dyDescent="0.3">
      <c r="B263" s="10"/>
      <c r="L263" s="10"/>
      <c r="M263" s="10"/>
    </row>
    <row r="264" spans="2:13" s="1" customFormat="1" ht="13.8" x14ac:dyDescent="0.3">
      <c r="B264" s="10"/>
      <c r="L264" s="10"/>
      <c r="M264" s="10"/>
    </row>
    <row r="265" spans="2:13" s="1" customFormat="1" ht="13.8" x14ac:dyDescent="0.3">
      <c r="B265" s="10"/>
      <c r="L265" s="10"/>
      <c r="M265" s="10"/>
    </row>
    <row r="266" spans="2:13" s="1" customFormat="1" ht="13.8" x14ac:dyDescent="0.3">
      <c r="B266" s="10"/>
      <c r="L266" s="10"/>
      <c r="M266" s="10"/>
    </row>
    <row r="267" spans="2:13" s="1" customFormat="1" ht="13.8" x14ac:dyDescent="0.3">
      <c r="B267" s="10"/>
      <c r="L267" s="10"/>
      <c r="M267" s="10"/>
    </row>
    <row r="268" spans="2:13" s="1" customFormat="1" ht="13.8" x14ac:dyDescent="0.3">
      <c r="B268" s="10"/>
      <c r="L268" s="10"/>
      <c r="M268" s="10"/>
    </row>
    <row r="269" spans="2:13" s="1" customFormat="1" ht="13.8" x14ac:dyDescent="0.3">
      <c r="B269" s="10"/>
      <c r="L269" s="10"/>
      <c r="M269" s="10"/>
    </row>
    <row r="270" spans="2:13" s="1" customFormat="1" ht="13.8" x14ac:dyDescent="0.3">
      <c r="B270" s="10"/>
      <c r="L270" s="10"/>
      <c r="M270" s="10"/>
    </row>
    <row r="271" spans="2:13" s="1" customFormat="1" ht="13.8" x14ac:dyDescent="0.3">
      <c r="B271" s="10"/>
      <c r="L271" s="10"/>
      <c r="M271" s="10"/>
    </row>
    <row r="272" spans="2:13" s="1" customFormat="1" ht="13.8" x14ac:dyDescent="0.3">
      <c r="B272" s="10"/>
      <c r="L272" s="10"/>
      <c r="M272" s="10"/>
    </row>
    <row r="273" spans="2:13" s="1" customFormat="1" ht="13.8" x14ac:dyDescent="0.3">
      <c r="B273" s="10"/>
      <c r="L273" s="10"/>
      <c r="M273" s="10"/>
    </row>
    <row r="274" spans="2:13" s="1" customFormat="1" ht="13.8" x14ac:dyDescent="0.3">
      <c r="B274" s="10"/>
      <c r="L274" s="10"/>
      <c r="M274" s="10"/>
    </row>
    <row r="275" spans="2:13" s="1" customFormat="1" ht="13.8" x14ac:dyDescent="0.3">
      <c r="B275" s="10"/>
      <c r="L275" s="10"/>
      <c r="M275" s="10"/>
    </row>
    <row r="276" spans="2:13" s="1" customFormat="1" ht="13.8" x14ac:dyDescent="0.3">
      <c r="B276" s="10"/>
      <c r="L276" s="10"/>
      <c r="M276" s="10"/>
    </row>
    <row r="277" spans="2:13" s="1" customFormat="1" ht="13.8" x14ac:dyDescent="0.3">
      <c r="B277" s="10"/>
      <c r="L277" s="10"/>
      <c r="M277" s="10"/>
    </row>
    <row r="278" spans="2:13" s="1" customFormat="1" ht="13.8" x14ac:dyDescent="0.3">
      <c r="B278" s="10"/>
      <c r="L278" s="10"/>
      <c r="M278" s="10"/>
    </row>
    <row r="279" spans="2:13" s="1" customFormat="1" ht="13.8" x14ac:dyDescent="0.3">
      <c r="B279" s="10"/>
      <c r="L279" s="10"/>
      <c r="M279" s="10"/>
    </row>
    <row r="280" spans="2:13" s="1" customFormat="1" ht="13.8" x14ac:dyDescent="0.3">
      <c r="B280" s="10"/>
      <c r="L280" s="10"/>
      <c r="M280" s="10"/>
    </row>
    <row r="281" spans="2:13" s="1" customFormat="1" ht="13.8" x14ac:dyDescent="0.3">
      <c r="B281" s="10"/>
      <c r="L281" s="10"/>
      <c r="M281" s="10"/>
    </row>
    <row r="282" spans="2:13" s="1" customFormat="1" ht="13.8" x14ac:dyDescent="0.3">
      <c r="B282" s="10"/>
      <c r="L282" s="10"/>
      <c r="M282" s="10"/>
    </row>
    <row r="283" spans="2:13" s="1" customFormat="1" ht="13.8" x14ac:dyDescent="0.3">
      <c r="B283" s="10"/>
      <c r="L283" s="10"/>
      <c r="M283" s="10"/>
    </row>
    <row r="284" spans="2:13" s="1" customFormat="1" ht="13.8" x14ac:dyDescent="0.3">
      <c r="B284" s="10"/>
      <c r="L284" s="10"/>
      <c r="M284" s="10"/>
    </row>
    <row r="285" spans="2:13" s="1" customFormat="1" ht="13.8" x14ac:dyDescent="0.3">
      <c r="B285" s="10"/>
      <c r="L285" s="10"/>
      <c r="M285" s="10"/>
    </row>
    <row r="286" spans="2:13" s="1" customFormat="1" ht="13.8" x14ac:dyDescent="0.3">
      <c r="B286" s="10"/>
      <c r="L286" s="10"/>
      <c r="M286" s="10"/>
    </row>
    <row r="287" spans="2:13" s="1" customFormat="1" ht="13.8" x14ac:dyDescent="0.3">
      <c r="B287" s="10"/>
      <c r="L287" s="10"/>
      <c r="M287" s="10"/>
    </row>
    <row r="288" spans="2:13" s="1" customFormat="1" ht="13.8" x14ac:dyDescent="0.3">
      <c r="B288" s="10"/>
      <c r="L288" s="10"/>
      <c r="M288" s="10"/>
    </row>
    <row r="289" spans="2:13" s="1" customFormat="1" ht="13.8" x14ac:dyDescent="0.3">
      <c r="B289" s="10"/>
      <c r="L289" s="10"/>
      <c r="M289" s="10"/>
    </row>
    <row r="290" spans="2:13" s="1" customFormat="1" ht="13.8" x14ac:dyDescent="0.3">
      <c r="B290" s="10"/>
      <c r="L290" s="10"/>
      <c r="M290" s="10"/>
    </row>
    <row r="291" spans="2:13" s="1" customFormat="1" ht="13.8" x14ac:dyDescent="0.3">
      <c r="B291" s="10"/>
      <c r="L291" s="10"/>
      <c r="M291" s="10"/>
    </row>
    <row r="292" spans="2:13" s="1" customFormat="1" ht="13.8" x14ac:dyDescent="0.3">
      <c r="B292" s="10"/>
      <c r="L292" s="10"/>
      <c r="M292" s="10"/>
    </row>
    <row r="293" spans="2:13" s="1" customFormat="1" ht="13.8" x14ac:dyDescent="0.3">
      <c r="B293" s="10"/>
      <c r="L293" s="10"/>
      <c r="M293" s="10"/>
    </row>
    <row r="294" spans="2:13" s="1" customFormat="1" ht="13.8" x14ac:dyDescent="0.3">
      <c r="B294" s="10"/>
      <c r="L294" s="10"/>
      <c r="M294" s="10"/>
    </row>
    <row r="295" spans="2:13" s="1" customFormat="1" ht="13.8" x14ac:dyDescent="0.3">
      <c r="B295" s="10"/>
      <c r="L295" s="10"/>
      <c r="M295" s="10"/>
    </row>
    <row r="296" spans="2:13" s="1" customFormat="1" ht="13.8" x14ac:dyDescent="0.3">
      <c r="B296" s="10"/>
      <c r="L296" s="10"/>
      <c r="M296" s="10"/>
    </row>
    <row r="297" spans="2:13" s="1" customFormat="1" ht="13.8" x14ac:dyDescent="0.3">
      <c r="B297" s="10"/>
      <c r="L297" s="10"/>
      <c r="M297" s="10"/>
    </row>
    <row r="298" spans="2:13" s="1" customFormat="1" ht="13.8" x14ac:dyDescent="0.3">
      <c r="B298" s="10"/>
      <c r="L298" s="10"/>
      <c r="M298" s="10"/>
    </row>
    <row r="299" spans="2:13" s="1" customFormat="1" ht="13.8" x14ac:dyDescent="0.3">
      <c r="B299" s="10"/>
      <c r="L299" s="10"/>
      <c r="M299" s="10"/>
    </row>
    <row r="300" spans="2:13" s="1" customFormat="1" ht="13.8" x14ac:dyDescent="0.3">
      <c r="B300" s="10"/>
      <c r="L300" s="10"/>
      <c r="M300" s="10"/>
    </row>
    <row r="301" spans="2:13" s="1" customFormat="1" ht="13.8" x14ac:dyDescent="0.3">
      <c r="B301" s="10"/>
      <c r="L301" s="10"/>
      <c r="M301" s="10"/>
    </row>
    <row r="302" spans="2:13" s="1" customFormat="1" ht="13.8" x14ac:dyDescent="0.3">
      <c r="B302" s="10"/>
      <c r="L302" s="10"/>
      <c r="M302" s="10"/>
    </row>
    <row r="303" spans="2:13" s="1" customFormat="1" ht="13.8" x14ac:dyDescent="0.3">
      <c r="B303" s="10"/>
      <c r="L303" s="10"/>
      <c r="M303" s="10"/>
    </row>
    <row r="304" spans="2:13" s="1" customFormat="1" ht="13.8" x14ac:dyDescent="0.3">
      <c r="B304" s="10"/>
      <c r="L304" s="10"/>
      <c r="M304" s="10"/>
    </row>
    <row r="305" spans="2:13" s="1" customFormat="1" ht="13.8" x14ac:dyDescent="0.3">
      <c r="B305" s="10"/>
      <c r="L305" s="10"/>
      <c r="M305" s="10"/>
    </row>
    <row r="306" spans="2:13" s="1" customFormat="1" ht="13.8" x14ac:dyDescent="0.3">
      <c r="B306" s="10"/>
      <c r="L306" s="10"/>
      <c r="M306" s="10"/>
    </row>
    <row r="307" spans="2:13" s="1" customFormat="1" ht="13.8" x14ac:dyDescent="0.3">
      <c r="B307" s="10"/>
      <c r="L307" s="10"/>
      <c r="M307" s="10"/>
    </row>
    <row r="308" spans="2:13" s="1" customFormat="1" ht="13.8" x14ac:dyDescent="0.3">
      <c r="B308" s="10"/>
      <c r="L308" s="10"/>
      <c r="M308" s="10"/>
    </row>
    <row r="309" spans="2:13" s="1" customFormat="1" ht="13.8" x14ac:dyDescent="0.3">
      <c r="B309" s="10"/>
      <c r="L309" s="10"/>
      <c r="M309" s="10"/>
    </row>
    <row r="310" spans="2:13" s="1" customFormat="1" ht="13.8" x14ac:dyDescent="0.3">
      <c r="B310" s="10"/>
      <c r="L310" s="10"/>
      <c r="M310" s="10"/>
    </row>
    <row r="311" spans="2:13" s="1" customFormat="1" ht="13.8" x14ac:dyDescent="0.3">
      <c r="B311" s="10"/>
      <c r="L311" s="10"/>
      <c r="M311" s="10"/>
    </row>
    <row r="312" spans="2:13" s="1" customFormat="1" ht="13.8" x14ac:dyDescent="0.3">
      <c r="B312" s="10"/>
      <c r="L312" s="10"/>
      <c r="M312" s="10"/>
    </row>
    <row r="313" spans="2:13" s="1" customFormat="1" ht="13.8" x14ac:dyDescent="0.3">
      <c r="B313" s="10"/>
      <c r="L313" s="10"/>
      <c r="M313" s="10"/>
    </row>
    <row r="314" spans="2:13" s="1" customFormat="1" ht="13.8" x14ac:dyDescent="0.3">
      <c r="B314" s="10"/>
      <c r="L314" s="10"/>
      <c r="M314" s="10"/>
    </row>
    <row r="315" spans="2:13" s="1" customFormat="1" ht="13.8" x14ac:dyDescent="0.3">
      <c r="B315" s="10"/>
      <c r="L315" s="10"/>
      <c r="M315" s="10"/>
    </row>
    <row r="316" spans="2:13" s="1" customFormat="1" ht="13.8" x14ac:dyDescent="0.3">
      <c r="B316" s="10"/>
      <c r="L316" s="10"/>
      <c r="M316" s="10"/>
    </row>
    <row r="317" spans="2:13" s="1" customFormat="1" ht="13.8" x14ac:dyDescent="0.3">
      <c r="B317" s="10"/>
      <c r="L317" s="10"/>
      <c r="M317" s="10"/>
    </row>
    <row r="318" spans="2:13" s="1" customFormat="1" ht="13.8" x14ac:dyDescent="0.3">
      <c r="B318" s="10"/>
      <c r="L318" s="10"/>
      <c r="M318" s="10"/>
    </row>
    <row r="319" spans="2:13" s="1" customFormat="1" ht="13.8" x14ac:dyDescent="0.3">
      <c r="B319" s="10"/>
      <c r="L319" s="10"/>
      <c r="M319" s="10"/>
    </row>
    <row r="320" spans="2:13" s="1" customFormat="1" ht="13.8" x14ac:dyDescent="0.3">
      <c r="B320" s="10"/>
      <c r="L320" s="10"/>
      <c r="M320" s="10"/>
    </row>
    <row r="321" spans="2:13" s="1" customFormat="1" ht="13.8" x14ac:dyDescent="0.3">
      <c r="B321" s="10"/>
      <c r="L321" s="10"/>
      <c r="M321" s="10"/>
    </row>
    <row r="322" spans="2:13" s="1" customFormat="1" ht="13.8" x14ac:dyDescent="0.3">
      <c r="B322" s="10"/>
      <c r="L322" s="10"/>
      <c r="M322" s="10"/>
    </row>
    <row r="323" spans="2:13" s="1" customFormat="1" ht="13.8" x14ac:dyDescent="0.3">
      <c r="B323" s="10"/>
      <c r="L323" s="10"/>
      <c r="M323" s="10"/>
    </row>
    <row r="324" spans="2:13" s="1" customFormat="1" ht="13.8" x14ac:dyDescent="0.3">
      <c r="B324" s="10"/>
      <c r="L324" s="10"/>
      <c r="M324" s="10"/>
    </row>
    <row r="325" spans="2:13" s="1" customFormat="1" ht="13.8" x14ac:dyDescent="0.3">
      <c r="B325" s="10"/>
      <c r="L325" s="10"/>
      <c r="M325" s="10"/>
    </row>
    <row r="326" spans="2:13" s="1" customFormat="1" ht="13.8" x14ac:dyDescent="0.3">
      <c r="B326" s="10"/>
      <c r="L326" s="10"/>
      <c r="M326" s="10"/>
    </row>
    <row r="327" spans="2:13" s="1" customFormat="1" ht="13.8" x14ac:dyDescent="0.3">
      <c r="B327" s="10"/>
      <c r="L327" s="10"/>
      <c r="M327" s="10"/>
    </row>
    <row r="328" spans="2:13" s="1" customFormat="1" ht="13.8" x14ac:dyDescent="0.3">
      <c r="B328" s="10"/>
      <c r="L328" s="10"/>
      <c r="M328" s="10"/>
    </row>
    <row r="329" spans="2:13" s="1" customFormat="1" ht="13.8" x14ac:dyDescent="0.3">
      <c r="B329" s="10"/>
      <c r="L329" s="10"/>
      <c r="M329" s="10"/>
    </row>
    <row r="330" spans="2:13" s="1" customFormat="1" ht="13.8" x14ac:dyDescent="0.3">
      <c r="B330" s="10"/>
      <c r="L330" s="10"/>
      <c r="M330" s="10"/>
    </row>
    <row r="331" spans="2:13" s="1" customFormat="1" ht="13.8" x14ac:dyDescent="0.3">
      <c r="B331" s="10"/>
      <c r="L331" s="10"/>
      <c r="M331" s="10"/>
    </row>
    <row r="332" spans="2:13" s="1" customFormat="1" ht="13.8" x14ac:dyDescent="0.3">
      <c r="B332" s="10"/>
      <c r="L332" s="10"/>
      <c r="M332" s="10"/>
    </row>
    <row r="333" spans="2:13" s="1" customFormat="1" ht="13.8" x14ac:dyDescent="0.3">
      <c r="B333" s="10"/>
      <c r="L333" s="10"/>
      <c r="M333" s="10"/>
    </row>
    <row r="334" spans="2:13" s="1" customFormat="1" ht="13.8" x14ac:dyDescent="0.3">
      <c r="B334" s="10"/>
      <c r="L334" s="10"/>
      <c r="M334" s="10"/>
    </row>
    <row r="335" spans="2:13" s="1" customFormat="1" ht="13.8" x14ac:dyDescent="0.3">
      <c r="B335" s="10"/>
      <c r="L335" s="10"/>
      <c r="M335" s="10"/>
    </row>
    <row r="336" spans="2:13" s="1" customFormat="1" ht="13.8" x14ac:dyDescent="0.3">
      <c r="B336" s="10"/>
      <c r="L336" s="10"/>
      <c r="M336" s="10"/>
    </row>
    <row r="337" spans="2:13" s="1" customFormat="1" ht="13.8" x14ac:dyDescent="0.3">
      <c r="B337" s="10"/>
      <c r="L337" s="10"/>
      <c r="M337" s="10"/>
    </row>
    <row r="338" spans="2:13" s="1" customFormat="1" ht="13.8" x14ac:dyDescent="0.3">
      <c r="B338" s="10"/>
      <c r="L338" s="10"/>
      <c r="M338" s="10"/>
    </row>
    <row r="339" spans="2:13" s="1" customFormat="1" ht="13.8" x14ac:dyDescent="0.3">
      <c r="B339" s="10"/>
      <c r="L339" s="10"/>
      <c r="M339" s="10"/>
    </row>
    <row r="340" spans="2:13" s="1" customFormat="1" ht="13.8" x14ac:dyDescent="0.3">
      <c r="B340" s="10"/>
      <c r="L340" s="10"/>
      <c r="M340" s="10"/>
    </row>
    <row r="341" spans="2:13" s="1" customFormat="1" ht="13.8" x14ac:dyDescent="0.3">
      <c r="B341" s="10"/>
      <c r="L341" s="10"/>
      <c r="M341" s="10"/>
    </row>
    <row r="342" spans="2:13" s="1" customFormat="1" ht="13.8" x14ac:dyDescent="0.3">
      <c r="B342" s="10"/>
      <c r="L342" s="10"/>
      <c r="M342" s="10"/>
    </row>
    <row r="343" spans="2:13" s="1" customFormat="1" ht="13.8" x14ac:dyDescent="0.3">
      <c r="B343" s="10"/>
      <c r="L343" s="10"/>
      <c r="M343" s="10"/>
    </row>
    <row r="344" spans="2:13" s="1" customFormat="1" ht="13.8" x14ac:dyDescent="0.3">
      <c r="B344" s="10"/>
      <c r="L344" s="10"/>
      <c r="M344" s="10"/>
    </row>
    <row r="345" spans="2:13" s="1" customFormat="1" ht="13.8" x14ac:dyDescent="0.3">
      <c r="B345" s="10"/>
      <c r="L345" s="10"/>
      <c r="M345" s="10"/>
    </row>
    <row r="346" spans="2:13" s="1" customFormat="1" ht="13.8" x14ac:dyDescent="0.3">
      <c r="B346" s="10"/>
      <c r="L346" s="10"/>
      <c r="M346" s="10"/>
    </row>
    <row r="347" spans="2:13" s="1" customFormat="1" ht="13.8" x14ac:dyDescent="0.3">
      <c r="B347" s="10"/>
      <c r="L347" s="10"/>
      <c r="M347" s="10"/>
    </row>
    <row r="348" spans="2:13" s="1" customFormat="1" ht="13.8" x14ac:dyDescent="0.3">
      <c r="B348" s="10"/>
      <c r="L348" s="10"/>
      <c r="M348" s="10"/>
    </row>
    <row r="349" spans="2:13" s="1" customFormat="1" ht="13.8" x14ac:dyDescent="0.3">
      <c r="B349" s="10"/>
      <c r="L349" s="10"/>
      <c r="M349" s="10"/>
    </row>
    <row r="350" spans="2:13" s="1" customFormat="1" ht="13.8" x14ac:dyDescent="0.3">
      <c r="B350" s="10"/>
      <c r="L350" s="10"/>
      <c r="M350" s="10"/>
    </row>
    <row r="351" spans="2:13" s="1" customFormat="1" ht="13.8" x14ac:dyDescent="0.3">
      <c r="B351" s="10"/>
      <c r="L351" s="10"/>
      <c r="M351" s="10"/>
    </row>
    <row r="352" spans="2:13" s="1" customFormat="1" ht="13.8" x14ac:dyDescent="0.3">
      <c r="B352" s="10"/>
      <c r="L352" s="10"/>
      <c r="M352" s="10"/>
    </row>
    <row r="353" spans="2:13" s="1" customFormat="1" ht="13.8" x14ac:dyDescent="0.3">
      <c r="B353" s="10"/>
      <c r="L353" s="10"/>
      <c r="M353" s="10"/>
    </row>
    <row r="354" spans="2:13" s="1" customFormat="1" ht="13.8" x14ac:dyDescent="0.3">
      <c r="B354" s="10"/>
      <c r="L354" s="10"/>
      <c r="M354" s="10"/>
    </row>
    <row r="355" spans="2:13" s="1" customFormat="1" ht="13.8" x14ac:dyDescent="0.3">
      <c r="B355" s="10"/>
      <c r="L355" s="10"/>
      <c r="M355" s="10"/>
    </row>
    <row r="356" spans="2:13" s="1" customFormat="1" ht="13.8" x14ac:dyDescent="0.3">
      <c r="B356" s="10"/>
      <c r="L356" s="10"/>
      <c r="M356" s="10"/>
    </row>
    <row r="357" spans="2:13" s="1" customFormat="1" ht="13.8" x14ac:dyDescent="0.3">
      <c r="B357" s="10"/>
      <c r="L357" s="10"/>
      <c r="M357" s="10"/>
    </row>
    <row r="358" spans="2:13" s="1" customFormat="1" ht="13.8" x14ac:dyDescent="0.3">
      <c r="B358" s="10"/>
      <c r="L358" s="10"/>
      <c r="M358" s="10"/>
    </row>
    <row r="359" spans="2:13" s="1" customFormat="1" ht="13.8" x14ac:dyDescent="0.3">
      <c r="B359" s="10"/>
      <c r="L359" s="10"/>
      <c r="M359" s="10"/>
    </row>
    <row r="360" spans="2:13" s="1" customFormat="1" ht="13.8" x14ac:dyDescent="0.3">
      <c r="B360" s="10"/>
      <c r="L360" s="10"/>
      <c r="M360" s="10"/>
    </row>
    <row r="361" spans="2:13" s="1" customFormat="1" ht="13.8" x14ac:dyDescent="0.3">
      <c r="B361" s="10"/>
      <c r="L361" s="10"/>
      <c r="M361" s="10"/>
    </row>
    <row r="362" spans="2:13" s="1" customFormat="1" ht="13.8" x14ac:dyDescent="0.3">
      <c r="B362" s="10"/>
      <c r="L362" s="10"/>
      <c r="M362" s="10"/>
    </row>
    <row r="363" spans="2:13" s="1" customFormat="1" ht="13.8" x14ac:dyDescent="0.3">
      <c r="B363" s="10"/>
      <c r="L363" s="10"/>
      <c r="M363" s="10"/>
    </row>
    <row r="364" spans="2:13" s="1" customFormat="1" ht="13.8" x14ac:dyDescent="0.3">
      <c r="B364" s="10"/>
      <c r="L364" s="10"/>
      <c r="M364" s="10"/>
    </row>
    <row r="365" spans="2:13" s="1" customFormat="1" ht="13.8" x14ac:dyDescent="0.3">
      <c r="B365" s="10"/>
      <c r="L365" s="10"/>
      <c r="M365" s="10"/>
    </row>
    <row r="366" spans="2:13" s="1" customFormat="1" ht="13.8" x14ac:dyDescent="0.3">
      <c r="B366" s="10"/>
      <c r="L366" s="10"/>
      <c r="M366" s="10"/>
    </row>
    <row r="367" spans="2:13" s="1" customFormat="1" ht="13.8" x14ac:dyDescent="0.3">
      <c r="B367" s="10"/>
      <c r="L367" s="10"/>
      <c r="M367" s="10"/>
    </row>
    <row r="368" spans="2:13" s="1" customFormat="1" ht="13.8" x14ac:dyDescent="0.3">
      <c r="B368" s="10"/>
      <c r="L368" s="10"/>
      <c r="M368" s="10"/>
    </row>
    <row r="369" spans="2:13" s="1" customFormat="1" ht="13.8" x14ac:dyDescent="0.3">
      <c r="B369" s="10"/>
      <c r="L369" s="10"/>
      <c r="M369" s="10"/>
    </row>
    <row r="370" spans="2:13" s="1" customFormat="1" ht="13.8" x14ac:dyDescent="0.3">
      <c r="B370" s="10"/>
      <c r="L370" s="10"/>
      <c r="M370" s="10"/>
    </row>
    <row r="371" spans="2:13" s="1" customFormat="1" ht="13.8" x14ac:dyDescent="0.3">
      <c r="B371" s="10"/>
      <c r="L371" s="10"/>
      <c r="M371" s="10"/>
    </row>
    <row r="372" spans="2:13" s="1" customFormat="1" ht="13.8" x14ac:dyDescent="0.3">
      <c r="B372" s="10"/>
      <c r="L372" s="10"/>
      <c r="M372" s="10"/>
    </row>
    <row r="373" spans="2:13" s="1" customFormat="1" ht="13.8" x14ac:dyDescent="0.3">
      <c r="B373" s="10"/>
      <c r="L373" s="10"/>
      <c r="M373" s="10"/>
    </row>
    <row r="374" spans="2:13" s="1" customFormat="1" ht="13.8" x14ac:dyDescent="0.3">
      <c r="B374" s="10"/>
      <c r="L374" s="10"/>
      <c r="M374" s="10"/>
    </row>
    <row r="375" spans="2:13" s="1" customFormat="1" ht="13.8" x14ac:dyDescent="0.3">
      <c r="B375" s="10"/>
      <c r="L375" s="10"/>
      <c r="M375" s="10"/>
    </row>
    <row r="376" spans="2:13" s="1" customFormat="1" ht="13.8" x14ac:dyDescent="0.3">
      <c r="B376" s="10"/>
      <c r="L376" s="10"/>
      <c r="M376" s="10"/>
    </row>
    <row r="377" spans="2:13" s="1" customFormat="1" ht="13.8" x14ac:dyDescent="0.3">
      <c r="B377" s="10"/>
      <c r="L377" s="10"/>
      <c r="M377" s="10"/>
    </row>
    <row r="378" spans="2:13" s="1" customFormat="1" ht="13.8" x14ac:dyDescent="0.3">
      <c r="B378" s="10"/>
      <c r="L378" s="10"/>
      <c r="M378" s="10"/>
    </row>
    <row r="379" spans="2:13" s="1" customFormat="1" ht="13.8" x14ac:dyDescent="0.3">
      <c r="B379" s="10"/>
      <c r="L379" s="10"/>
      <c r="M379" s="10"/>
    </row>
    <row r="380" spans="2:13" s="1" customFormat="1" ht="13.8" x14ac:dyDescent="0.3">
      <c r="B380" s="10"/>
      <c r="L380" s="10"/>
      <c r="M380" s="10"/>
    </row>
    <row r="381" spans="2:13" s="1" customFormat="1" ht="13.8" x14ac:dyDescent="0.3">
      <c r="B381" s="10"/>
      <c r="L381" s="10"/>
      <c r="M381" s="10"/>
    </row>
    <row r="382" spans="2:13" s="1" customFormat="1" ht="13.8" x14ac:dyDescent="0.3">
      <c r="B382" s="10"/>
      <c r="L382" s="10"/>
      <c r="M382" s="10"/>
    </row>
    <row r="383" spans="2:13" s="1" customFormat="1" ht="13.8" x14ac:dyDescent="0.3">
      <c r="B383" s="10"/>
      <c r="L383" s="10"/>
      <c r="M383" s="10"/>
    </row>
    <row r="384" spans="2:13" s="1" customFormat="1" ht="13.8" x14ac:dyDescent="0.3">
      <c r="B384" s="10"/>
      <c r="L384" s="10"/>
      <c r="M384" s="10"/>
    </row>
    <row r="385" spans="2:13" s="1" customFormat="1" ht="13.8" x14ac:dyDescent="0.3">
      <c r="B385" s="10"/>
      <c r="L385" s="10"/>
      <c r="M385" s="10"/>
    </row>
    <row r="386" spans="2:13" s="1" customFormat="1" ht="13.8" x14ac:dyDescent="0.3">
      <c r="B386" s="10"/>
      <c r="L386" s="10"/>
      <c r="M386" s="10"/>
    </row>
    <row r="387" spans="2:13" s="1" customFormat="1" ht="13.8" x14ac:dyDescent="0.3">
      <c r="B387" s="10"/>
      <c r="L387" s="10"/>
      <c r="M387" s="10"/>
    </row>
    <row r="388" spans="2:13" s="1" customFormat="1" ht="13.8" x14ac:dyDescent="0.3">
      <c r="B388" s="10"/>
      <c r="L388" s="10"/>
      <c r="M388" s="10"/>
    </row>
    <row r="389" spans="2:13" s="1" customFormat="1" ht="13.8" x14ac:dyDescent="0.3">
      <c r="B389" s="10"/>
      <c r="L389" s="10"/>
      <c r="M389" s="10"/>
    </row>
    <row r="390" spans="2:13" s="1" customFormat="1" ht="13.8" x14ac:dyDescent="0.3">
      <c r="B390" s="10"/>
      <c r="L390" s="10"/>
      <c r="M390" s="10"/>
    </row>
    <row r="391" spans="2:13" s="1" customFormat="1" ht="13.8" x14ac:dyDescent="0.3">
      <c r="B391" s="10"/>
      <c r="L391" s="10"/>
      <c r="M391" s="10"/>
    </row>
    <row r="392" spans="2:13" s="1" customFormat="1" ht="13.8" x14ac:dyDescent="0.3">
      <c r="B392" s="10"/>
      <c r="L392" s="10"/>
      <c r="M392" s="10"/>
    </row>
    <row r="393" spans="2:13" s="1" customFormat="1" ht="13.8" x14ac:dyDescent="0.3">
      <c r="B393" s="10"/>
      <c r="L393" s="10"/>
      <c r="M393" s="10"/>
    </row>
    <row r="394" spans="2:13" s="1" customFormat="1" ht="13.8" x14ac:dyDescent="0.3">
      <c r="B394" s="10"/>
      <c r="L394" s="10"/>
      <c r="M394" s="10"/>
    </row>
    <row r="395" spans="2:13" s="1" customFormat="1" ht="13.8" x14ac:dyDescent="0.3">
      <c r="B395" s="10"/>
      <c r="L395" s="10"/>
      <c r="M395" s="10"/>
    </row>
    <row r="396" spans="2:13" s="1" customFormat="1" ht="13.8" x14ac:dyDescent="0.3">
      <c r="B396" s="10"/>
      <c r="L396" s="10"/>
      <c r="M396" s="10"/>
    </row>
    <row r="397" spans="2:13" s="1" customFormat="1" ht="13.8" x14ac:dyDescent="0.3">
      <c r="B397" s="10"/>
      <c r="L397" s="10"/>
      <c r="M397" s="10"/>
    </row>
    <row r="398" spans="2:13" s="1" customFormat="1" ht="13.8" x14ac:dyDescent="0.3">
      <c r="B398" s="10"/>
      <c r="L398" s="10"/>
      <c r="M398" s="10"/>
    </row>
    <row r="399" spans="2:13" s="1" customFormat="1" ht="13.8" x14ac:dyDescent="0.3">
      <c r="B399" s="10"/>
      <c r="L399" s="10"/>
      <c r="M399" s="10"/>
    </row>
    <row r="400" spans="2:13" s="1" customFormat="1" ht="13.8" x14ac:dyDescent="0.3">
      <c r="B400" s="10"/>
      <c r="L400" s="10"/>
      <c r="M400" s="10"/>
    </row>
    <row r="401" spans="2:13" s="1" customFormat="1" ht="13.8" x14ac:dyDescent="0.3">
      <c r="B401" s="10"/>
      <c r="L401" s="10"/>
      <c r="M401" s="10"/>
    </row>
    <row r="402" spans="2:13" s="1" customFormat="1" ht="13.8" x14ac:dyDescent="0.3">
      <c r="B402" s="10"/>
      <c r="L402" s="10"/>
      <c r="M402" s="10"/>
    </row>
    <row r="403" spans="2:13" s="1" customFormat="1" ht="13.8" x14ac:dyDescent="0.3">
      <c r="B403" s="10"/>
      <c r="L403" s="10"/>
      <c r="M403" s="10"/>
    </row>
    <row r="404" spans="2:13" s="1" customFormat="1" ht="13.8" x14ac:dyDescent="0.3">
      <c r="B404" s="10"/>
      <c r="L404" s="10"/>
      <c r="M404" s="10"/>
    </row>
    <row r="405" spans="2:13" s="1" customFormat="1" ht="13.8" x14ac:dyDescent="0.3">
      <c r="B405" s="10"/>
      <c r="L405" s="10"/>
      <c r="M405" s="10"/>
    </row>
    <row r="406" spans="2:13" s="1" customFormat="1" ht="13.8" x14ac:dyDescent="0.3">
      <c r="B406" s="10"/>
      <c r="L406" s="10"/>
      <c r="M406" s="10"/>
    </row>
    <row r="407" spans="2:13" s="1" customFormat="1" ht="13.8" x14ac:dyDescent="0.3">
      <c r="B407" s="10"/>
      <c r="L407" s="10"/>
      <c r="M407" s="10"/>
    </row>
    <row r="408" spans="2:13" s="1" customFormat="1" ht="13.8" x14ac:dyDescent="0.3">
      <c r="B408" s="10"/>
      <c r="L408" s="10"/>
      <c r="M408" s="10"/>
    </row>
    <row r="409" spans="2:13" s="1" customFormat="1" ht="13.8" x14ac:dyDescent="0.3">
      <c r="B409" s="10"/>
      <c r="L409" s="10"/>
      <c r="M409" s="10"/>
    </row>
    <row r="410" spans="2:13" s="1" customFormat="1" ht="13.8" x14ac:dyDescent="0.3">
      <c r="B410" s="10"/>
      <c r="L410" s="10"/>
      <c r="M410" s="10"/>
    </row>
    <row r="411" spans="2:13" s="1" customFormat="1" ht="13.8" x14ac:dyDescent="0.3">
      <c r="B411" s="10"/>
      <c r="L411" s="10"/>
      <c r="M411" s="10"/>
    </row>
    <row r="412" spans="2:13" s="1" customFormat="1" ht="13.8" x14ac:dyDescent="0.3">
      <c r="B412" s="10"/>
      <c r="L412" s="10"/>
      <c r="M412" s="10"/>
    </row>
    <row r="413" spans="2:13" s="1" customFormat="1" ht="13.8" x14ac:dyDescent="0.3">
      <c r="B413" s="10"/>
      <c r="L413" s="10"/>
      <c r="M413" s="10"/>
    </row>
    <row r="414" spans="2:13" s="1" customFormat="1" ht="13.8" x14ac:dyDescent="0.3">
      <c r="B414" s="10"/>
      <c r="L414" s="10"/>
      <c r="M414" s="10"/>
    </row>
    <row r="415" spans="2:13" s="1" customFormat="1" ht="13.8" x14ac:dyDescent="0.3">
      <c r="B415" s="10"/>
      <c r="L415" s="10"/>
      <c r="M415" s="10"/>
    </row>
    <row r="416" spans="2:13" s="1" customFormat="1" ht="13.8" x14ac:dyDescent="0.3">
      <c r="B416" s="10"/>
      <c r="L416" s="10"/>
      <c r="M416" s="10"/>
    </row>
    <row r="417" spans="2:13" s="1" customFormat="1" ht="13.8" x14ac:dyDescent="0.3">
      <c r="B417" s="10"/>
      <c r="L417" s="10"/>
      <c r="M417" s="10"/>
    </row>
    <row r="418" spans="2:13" s="1" customFormat="1" ht="13.8" x14ac:dyDescent="0.3">
      <c r="B418" s="10"/>
      <c r="L418" s="10"/>
      <c r="M418" s="10"/>
    </row>
    <row r="419" spans="2:13" s="1" customFormat="1" ht="13.8" x14ac:dyDescent="0.3">
      <c r="B419" s="10"/>
      <c r="L419" s="10"/>
      <c r="M419" s="10"/>
    </row>
    <row r="420" spans="2:13" s="1" customFormat="1" ht="13.8" x14ac:dyDescent="0.3">
      <c r="B420" s="10"/>
      <c r="L420" s="10"/>
      <c r="M420" s="10"/>
    </row>
    <row r="421" spans="2:13" s="1" customFormat="1" ht="13.8" x14ac:dyDescent="0.3">
      <c r="B421" s="10"/>
      <c r="L421" s="10"/>
      <c r="M421" s="10"/>
    </row>
    <row r="422" spans="2:13" s="1" customFormat="1" ht="13.8" x14ac:dyDescent="0.3">
      <c r="B422" s="10"/>
      <c r="L422" s="10"/>
      <c r="M422" s="10"/>
    </row>
    <row r="423" spans="2:13" s="1" customFormat="1" ht="13.8" x14ac:dyDescent="0.3">
      <c r="B423" s="10"/>
      <c r="L423" s="10"/>
      <c r="M423" s="10"/>
    </row>
    <row r="424" spans="2:13" s="1" customFormat="1" ht="13.8" x14ac:dyDescent="0.3">
      <c r="B424" s="10"/>
      <c r="L424" s="10"/>
      <c r="M424" s="10"/>
    </row>
    <row r="425" spans="2:13" s="1" customFormat="1" ht="13.8" x14ac:dyDescent="0.3">
      <c r="B425" s="10"/>
      <c r="L425" s="10"/>
      <c r="M425" s="10"/>
    </row>
    <row r="426" spans="2:13" s="1" customFormat="1" ht="13.8" x14ac:dyDescent="0.3">
      <c r="B426" s="10"/>
      <c r="L426" s="10"/>
      <c r="M426" s="10"/>
    </row>
    <row r="427" spans="2:13" s="1" customFormat="1" ht="13.8" x14ac:dyDescent="0.3">
      <c r="B427" s="10"/>
      <c r="L427" s="10"/>
      <c r="M427" s="10"/>
    </row>
    <row r="428" spans="2:13" s="1" customFormat="1" ht="13.8" x14ac:dyDescent="0.3">
      <c r="B428" s="10"/>
      <c r="L428" s="10"/>
      <c r="M428" s="10"/>
    </row>
    <row r="429" spans="2:13" s="1" customFormat="1" ht="13.8" x14ac:dyDescent="0.3">
      <c r="B429" s="10"/>
      <c r="L429" s="10"/>
      <c r="M429" s="10"/>
    </row>
    <row r="430" spans="2:13" s="1" customFormat="1" ht="13.8" x14ac:dyDescent="0.3">
      <c r="B430" s="10"/>
      <c r="L430" s="10"/>
      <c r="M430" s="10"/>
    </row>
    <row r="431" spans="2:13" s="1" customFormat="1" ht="13.8" x14ac:dyDescent="0.3">
      <c r="B431" s="10"/>
      <c r="L431" s="10"/>
      <c r="M431" s="10"/>
    </row>
    <row r="432" spans="2:13" s="1" customFormat="1" ht="13.8" x14ac:dyDescent="0.3">
      <c r="B432" s="10"/>
      <c r="L432" s="10"/>
      <c r="M432" s="10"/>
    </row>
    <row r="433" spans="2:13" s="1" customFormat="1" ht="13.8" x14ac:dyDescent="0.3">
      <c r="B433" s="10"/>
      <c r="L433" s="10"/>
      <c r="M433" s="10"/>
    </row>
    <row r="434" spans="2:13" s="1" customFormat="1" ht="13.8" x14ac:dyDescent="0.3">
      <c r="B434" s="10"/>
      <c r="L434" s="10"/>
      <c r="M434" s="10"/>
    </row>
    <row r="435" spans="2:13" s="1" customFormat="1" ht="13.8" x14ac:dyDescent="0.3">
      <c r="B435" s="10"/>
      <c r="L435" s="10"/>
      <c r="M435" s="10"/>
    </row>
    <row r="436" spans="2:13" s="1" customFormat="1" ht="13.8" x14ac:dyDescent="0.3">
      <c r="B436" s="10"/>
      <c r="L436" s="10"/>
      <c r="M436" s="10"/>
    </row>
    <row r="437" spans="2:13" s="1" customFormat="1" ht="13.8" x14ac:dyDescent="0.3">
      <c r="B437" s="10"/>
      <c r="L437" s="10"/>
      <c r="M437" s="10"/>
    </row>
    <row r="438" spans="2:13" s="1" customFormat="1" ht="13.8" x14ac:dyDescent="0.3">
      <c r="B438" s="10"/>
      <c r="L438" s="10"/>
      <c r="M438" s="10"/>
    </row>
    <row r="439" spans="2:13" s="1" customFormat="1" ht="13.8" x14ac:dyDescent="0.3">
      <c r="B439" s="10"/>
      <c r="L439" s="10"/>
      <c r="M439" s="10"/>
    </row>
    <row r="440" spans="2:13" s="1" customFormat="1" ht="13.8" x14ac:dyDescent="0.3">
      <c r="B440" s="10"/>
      <c r="L440" s="10"/>
      <c r="M440" s="10"/>
    </row>
    <row r="441" spans="2:13" s="1" customFormat="1" ht="13.8" x14ac:dyDescent="0.3">
      <c r="B441" s="10"/>
      <c r="L441" s="10"/>
      <c r="M441" s="10"/>
    </row>
    <row r="442" spans="2:13" s="1" customFormat="1" ht="13.8" x14ac:dyDescent="0.3">
      <c r="B442" s="10"/>
      <c r="L442" s="10"/>
      <c r="M442" s="10"/>
    </row>
    <row r="443" spans="2:13" s="1" customFormat="1" ht="13.8" x14ac:dyDescent="0.3">
      <c r="B443" s="10"/>
      <c r="L443" s="10"/>
      <c r="M443" s="10"/>
    </row>
    <row r="444" spans="2:13" s="1" customFormat="1" ht="13.8" x14ac:dyDescent="0.3">
      <c r="B444" s="10"/>
      <c r="L444" s="10"/>
      <c r="M444" s="10"/>
    </row>
    <row r="445" spans="2:13" s="1" customFormat="1" ht="13.8" x14ac:dyDescent="0.3">
      <c r="B445" s="10"/>
      <c r="L445" s="10"/>
      <c r="M445" s="10"/>
    </row>
    <row r="446" spans="2:13" s="1" customFormat="1" ht="13.8" x14ac:dyDescent="0.3">
      <c r="B446" s="10"/>
      <c r="L446" s="10"/>
      <c r="M446" s="10"/>
    </row>
    <row r="447" spans="2:13" s="1" customFormat="1" ht="13.8" x14ac:dyDescent="0.3">
      <c r="B447" s="10"/>
      <c r="L447" s="10"/>
      <c r="M447" s="10"/>
    </row>
    <row r="448" spans="2:13" s="1" customFormat="1" ht="13.8" x14ac:dyDescent="0.3">
      <c r="B448" s="10"/>
      <c r="L448" s="10"/>
      <c r="M448" s="10"/>
    </row>
    <row r="449" spans="2:13" s="1" customFormat="1" ht="13.8" x14ac:dyDescent="0.3">
      <c r="B449" s="10"/>
      <c r="L449" s="10"/>
      <c r="M449" s="10"/>
    </row>
    <row r="450" spans="2:13" s="1" customFormat="1" ht="13.8" x14ac:dyDescent="0.3">
      <c r="B450" s="10"/>
      <c r="L450" s="10"/>
      <c r="M450" s="10"/>
    </row>
    <row r="451" spans="2:13" s="1" customFormat="1" ht="13.8" x14ac:dyDescent="0.3">
      <c r="B451" s="10"/>
      <c r="L451" s="10"/>
      <c r="M451" s="10"/>
    </row>
    <row r="452" spans="2:13" s="1" customFormat="1" ht="13.8" x14ac:dyDescent="0.3">
      <c r="B452" s="10"/>
      <c r="L452" s="10"/>
      <c r="M452" s="10"/>
    </row>
    <row r="453" spans="2:13" s="1" customFormat="1" ht="13.8" x14ac:dyDescent="0.3">
      <c r="B453" s="10"/>
      <c r="L453" s="10"/>
      <c r="M453" s="10"/>
    </row>
    <row r="454" spans="2:13" s="1" customFormat="1" ht="13.8" x14ac:dyDescent="0.3">
      <c r="B454" s="10"/>
      <c r="L454" s="10"/>
      <c r="M454" s="10"/>
    </row>
    <row r="455" spans="2:13" s="1" customFormat="1" ht="13.8" x14ac:dyDescent="0.3">
      <c r="B455" s="10"/>
      <c r="L455" s="10"/>
      <c r="M455" s="10"/>
    </row>
    <row r="456" spans="2:13" s="1" customFormat="1" ht="13.8" x14ac:dyDescent="0.3">
      <c r="B456" s="10"/>
      <c r="L456" s="10"/>
      <c r="M456" s="10"/>
    </row>
    <row r="457" spans="2:13" s="1" customFormat="1" ht="13.8" x14ac:dyDescent="0.3">
      <c r="B457" s="10"/>
      <c r="L457" s="10"/>
      <c r="M457" s="10"/>
    </row>
    <row r="458" spans="2:13" s="1" customFormat="1" ht="13.8" x14ac:dyDescent="0.3">
      <c r="B458" s="10"/>
      <c r="L458" s="10"/>
      <c r="M458" s="10"/>
    </row>
    <row r="459" spans="2:13" s="1" customFormat="1" ht="13.8" x14ac:dyDescent="0.3">
      <c r="B459" s="10"/>
      <c r="L459" s="10"/>
      <c r="M459" s="10"/>
    </row>
    <row r="460" spans="2:13" s="1" customFormat="1" ht="13.8" x14ac:dyDescent="0.3">
      <c r="B460" s="10"/>
      <c r="L460" s="10"/>
      <c r="M460" s="10"/>
    </row>
    <row r="461" spans="2:13" s="1" customFormat="1" ht="13.8" x14ac:dyDescent="0.3">
      <c r="B461" s="10"/>
      <c r="L461" s="10"/>
      <c r="M461" s="10"/>
    </row>
    <row r="462" spans="2:13" s="1" customFormat="1" ht="13.8" x14ac:dyDescent="0.3">
      <c r="B462" s="10"/>
      <c r="L462" s="10"/>
      <c r="M462" s="10"/>
    </row>
    <row r="463" spans="2:13" s="1" customFormat="1" ht="13.8" x14ac:dyDescent="0.3">
      <c r="B463" s="10"/>
      <c r="L463" s="10"/>
      <c r="M463" s="10"/>
    </row>
    <row r="464" spans="2:13" s="1" customFormat="1" ht="13.8" x14ac:dyDescent="0.3">
      <c r="B464" s="10"/>
      <c r="L464" s="10"/>
      <c r="M464" s="10"/>
    </row>
    <row r="465" spans="2:13" s="1" customFormat="1" ht="13.8" x14ac:dyDescent="0.3">
      <c r="B465" s="10"/>
      <c r="L465" s="10"/>
      <c r="M465" s="10"/>
    </row>
    <row r="466" spans="2:13" s="1" customFormat="1" ht="13.8" x14ac:dyDescent="0.3">
      <c r="B466" s="10"/>
      <c r="L466" s="10"/>
      <c r="M466" s="10"/>
    </row>
    <row r="467" spans="2:13" s="1" customFormat="1" ht="13.8" x14ac:dyDescent="0.3">
      <c r="B467" s="10"/>
      <c r="L467" s="10"/>
      <c r="M467" s="10"/>
    </row>
    <row r="468" spans="2:13" s="1" customFormat="1" ht="13.8" x14ac:dyDescent="0.3">
      <c r="B468" s="10"/>
      <c r="L468" s="10"/>
      <c r="M468" s="10"/>
    </row>
    <row r="469" spans="2:13" s="1" customFormat="1" ht="13.8" x14ac:dyDescent="0.3">
      <c r="B469" s="10"/>
      <c r="L469" s="10"/>
      <c r="M469" s="10"/>
    </row>
    <row r="470" spans="2:13" s="1" customFormat="1" ht="13.8" x14ac:dyDescent="0.3">
      <c r="B470" s="10"/>
      <c r="L470" s="10"/>
      <c r="M470" s="10"/>
    </row>
    <row r="471" spans="2:13" s="1" customFormat="1" ht="13.8" x14ac:dyDescent="0.3">
      <c r="B471" s="10"/>
      <c r="L471" s="10"/>
      <c r="M471" s="10"/>
    </row>
    <row r="472" spans="2:13" s="1" customFormat="1" ht="13.8" x14ac:dyDescent="0.3">
      <c r="B472" s="10"/>
      <c r="L472" s="10"/>
      <c r="M472" s="10"/>
    </row>
    <row r="473" spans="2:13" s="1" customFormat="1" ht="13.8" x14ac:dyDescent="0.3">
      <c r="B473" s="10"/>
      <c r="L473" s="10"/>
      <c r="M473" s="10"/>
    </row>
    <row r="474" spans="2:13" s="1" customFormat="1" ht="13.8" x14ac:dyDescent="0.3">
      <c r="B474" s="10"/>
      <c r="L474" s="10"/>
      <c r="M474" s="10"/>
    </row>
    <row r="475" spans="2:13" s="1" customFormat="1" ht="13.8" x14ac:dyDescent="0.3">
      <c r="B475" s="10"/>
      <c r="L475" s="10"/>
      <c r="M475" s="10"/>
    </row>
    <row r="476" spans="2:13" s="1" customFormat="1" ht="13.8" x14ac:dyDescent="0.3">
      <c r="B476" s="10"/>
      <c r="L476" s="10"/>
      <c r="M476" s="10"/>
    </row>
    <row r="477" spans="2:13" s="1" customFormat="1" ht="13.8" x14ac:dyDescent="0.3">
      <c r="B477" s="10"/>
      <c r="L477" s="10"/>
      <c r="M477" s="10"/>
    </row>
    <row r="478" spans="2:13" s="1" customFormat="1" ht="13.8" x14ac:dyDescent="0.3">
      <c r="B478" s="10"/>
      <c r="L478" s="10"/>
      <c r="M478" s="10"/>
    </row>
    <row r="479" spans="2:13" s="1" customFormat="1" ht="13.8" x14ac:dyDescent="0.3">
      <c r="B479" s="10"/>
      <c r="L479" s="10"/>
      <c r="M479" s="10"/>
    </row>
    <row r="480" spans="2:13" s="1" customFormat="1" ht="13.8" x14ac:dyDescent="0.3">
      <c r="B480" s="10"/>
      <c r="L480" s="10"/>
      <c r="M480" s="10"/>
    </row>
    <row r="481" spans="2:13" s="1" customFormat="1" ht="13.8" x14ac:dyDescent="0.3">
      <c r="B481" s="10"/>
      <c r="L481" s="10"/>
      <c r="M481" s="10"/>
    </row>
    <row r="482" spans="2:13" s="1" customFormat="1" ht="13.8" x14ac:dyDescent="0.3">
      <c r="B482" s="10"/>
      <c r="L482" s="10"/>
      <c r="M482" s="10"/>
    </row>
    <row r="483" spans="2:13" s="1" customFormat="1" ht="13.8" x14ac:dyDescent="0.3">
      <c r="B483" s="10"/>
      <c r="L483" s="10"/>
      <c r="M483" s="10"/>
    </row>
    <row r="484" spans="2:13" s="1" customFormat="1" ht="13.8" x14ac:dyDescent="0.3">
      <c r="B484" s="10"/>
      <c r="L484" s="10"/>
      <c r="M484" s="10"/>
    </row>
    <row r="485" spans="2:13" s="1" customFormat="1" ht="13.8" x14ac:dyDescent="0.3">
      <c r="B485" s="10"/>
      <c r="L485" s="10"/>
      <c r="M485" s="10"/>
    </row>
    <row r="486" spans="2:13" s="1" customFormat="1" ht="13.8" x14ac:dyDescent="0.3">
      <c r="B486" s="10"/>
      <c r="L486" s="10"/>
      <c r="M486" s="10"/>
    </row>
    <row r="487" spans="2:13" s="1" customFormat="1" ht="13.8" x14ac:dyDescent="0.3">
      <c r="B487" s="10"/>
      <c r="L487" s="10"/>
      <c r="M487" s="10"/>
    </row>
    <row r="488" spans="2:13" s="1" customFormat="1" ht="13.8" x14ac:dyDescent="0.3">
      <c r="B488" s="10"/>
      <c r="L488" s="10"/>
      <c r="M488" s="10"/>
    </row>
    <row r="489" spans="2:13" s="1" customFormat="1" ht="13.8" x14ac:dyDescent="0.3">
      <c r="B489" s="10"/>
      <c r="L489" s="10"/>
      <c r="M489" s="10"/>
    </row>
    <row r="490" spans="2:13" s="1" customFormat="1" ht="13.8" x14ac:dyDescent="0.3">
      <c r="B490" s="10"/>
      <c r="L490" s="10"/>
      <c r="M490" s="10"/>
    </row>
    <row r="491" spans="2:13" s="1" customFormat="1" ht="13.8" x14ac:dyDescent="0.3">
      <c r="B491" s="10"/>
      <c r="L491" s="10"/>
      <c r="M491" s="10"/>
    </row>
    <row r="492" spans="2:13" s="1" customFormat="1" ht="13.8" x14ac:dyDescent="0.3">
      <c r="B492" s="10"/>
      <c r="L492" s="10"/>
      <c r="M492" s="10"/>
    </row>
    <row r="493" spans="2:13" s="1" customFormat="1" ht="13.8" x14ac:dyDescent="0.3">
      <c r="B493" s="10"/>
      <c r="L493" s="10"/>
      <c r="M493" s="10"/>
    </row>
    <row r="494" spans="2:13" s="1" customFormat="1" ht="13.8" x14ac:dyDescent="0.3">
      <c r="B494" s="10"/>
      <c r="L494" s="10"/>
      <c r="M494" s="10"/>
    </row>
    <row r="495" spans="2:13" s="1" customFormat="1" ht="13.8" x14ac:dyDescent="0.3">
      <c r="B495" s="10"/>
      <c r="L495" s="10"/>
      <c r="M495" s="10"/>
    </row>
    <row r="496" spans="2:13" s="1" customFormat="1" ht="13.8" x14ac:dyDescent="0.3">
      <c r="B496" s="10"/>
      <c r="L496" s="10"/>
      <c r="M496" s="10"/>
    </row>
    <row r="497" spans="2:13" s="1" customFormat="1" ht="13.8" x14ac:dyDescent="0.3">
      <c r="B497" s="10"/>
      <c r="L497" s="10"/>
      <c r="M497" s="10"/>
    </row>
    <row r="498" spans="2:13" s="1" customFormat="1" ht="13.8" x14ac:dyDescent="0.3">
      <c r="B498" s="10"/>
      <c r="L498" s="10"/>
      <c r="M498" s="10"/>
    </row>
    <row r="499" spans="2:13" s="1" customFormat="1" ht="13.8" x14ac:dyDescent="0.3">
      <c r="B499" s="10"/>
      <c r="L499" s="10"/>
      <c r="M499" s="10"/>
    </row>
    <row r="500" spans="2:13" s="1" customFormat="1" ht="13.8" x14ac:dyDescent="0.3">
      <c r="B500" s="10"/>
      <c r="L500" s="10"/>
      <c r="M500" s="10"/>
    </row>
    <row r="501" spans="2:13" s="1" customFormat="1" ht="13.8" x14ac:dyDescent="0.3">
      <c r="B501" s="10"/>
      <c r="L501" s="10"/>
      <c r="M501" s="10"/>
    </row>
    <row r="502" spans="2:13" s="1" customFormat="1" ht="13.8" x14ac:dyDescent="0.3">
      <c r="B502" s="10"/>
      <c r="L502" s="10"/>
      <c r="M502" s="10"/>
    </row>
    <row r="503" spans="2:13" s="1" customFormat="1" ht="13.8" x14ac:dyDescent="0.3">
      <c r="B503" s="10"/>
      <c r="L503" s="10"/>
      <c r="M503" s="10"/>
    </row>
    <row r="504" spans="2:13" s="1" customFormat="1" ht="13.8" x14ac:dyDescent="0.3">
      <c r="B504" s="10"/>
      <c r="L504" s="10"/>
      <c r="M504" s="10"/>
    </row>
    <row r="505" spans="2:13" s="1" customFormat="1" ht="13.8" x14ac:dyDescent="0.3">
      <c r="B505" s="10"/>
      <c r="L505" s="10"/>
      <c r="M505" s="10"/>
    </row>
    <row r="506" spans="2:13" s="1" customFormat="1" ht="13.8" x14ac:dyDescent="0.3">
      <c r="B506" s="10"/>
      <c r="L506" s="10"/>
      <c r="M506" s="10"/>
    </row>
    <row r="507" spans="2:13" s="1" customFormat="1" ht="13.8" x14ac:dyDescent="0.3">
      <c r="B507" s="10"/>
      <c r="L507" s="10"/>
      <c r="M507" s="10"/>
    </row>
    <row r="508" spans="2:13" s="1" customFormat="1" ht="13.8" x14ac:dyDescent="0.3">
      <c r="B508" s="10"/>
      <c r="L508" s="10"/>
      <c r="M508" s="10"/>
    </row>
    <row r="509" spans="2:13" s="1" customFormat="1" ht="13.8" x14ac:dyDescent="0.3">
      <c r="B509" s="10"/>
      <c r="L509" s="10"/>
      <c r="M509" s="10"/>
    </row>
    <row r="510" spans="2:13" s="1" customFormat="1" ht="13.8" x14ac:dyDescent="0.3">
      <c r="B510" s="10"/>
      <c r="L510" s="10"/>
      <c r="M510" s="10"/>
    </row>
    <row r="511" spans="2:13" s="1" customFormat="1" ht="13.8" x14ac:dyDescent="0.3">
      <c r="B511" s="10"/>
      <c r="L511" s="10"/>
      <c r="M511" s="10"/>
    </row>
    <row r="512" spans="2:13" s="1" customFormat="1" ht="13.8" x14ac:dyDescent="0.3">
      <c r="B512" s="10"/>
      <c r="L512" s="10"/>
      <c r="M512" s="10"/>
    </row>
    <row r="513" spans="2:13" s="1" customFormat="1" ht="13.8" x14ac:dyDescent="0.3">
      <c r="B513" s="10"/>
      <c r="L513" s="10"/>
      <c r="M513" s="10"/>
    </row>
    <row r="514" spans="2:13" s="1" customFormat="1" ht="13.8" x14ac:dyDescent="0.3">
      <c r="B514" s="10"/>
      <c r="L514" s="10"/>
      <c r="M514" s="10"/>
    </row>
    <row r="515" spans="2:13" s="1" customFormat="1" ht="13.8" x14ac:dyDescent="0.3">
      <c r="B515" s="10"/>
      <c r="L515" s="10"/>
      <c r="M515" s="10"/>
    </row>
    <row r="516" spans="2:13" s="1" customFormat="1" ht="13.8" x14ac:dyDescent="0.3">
      <c r="B516" s="10"/>
      <c r="L516" s="10"/>
      <c r="M516" s="10"/>
    </row>
    <row r="517" spans="2:13" s="1" customFormat="1" ht="13.8" x14ac:dyDescent="0.3">
      <c r="B517" s="10"/>
      <c r="L517" s="10"/>
      <c r="M517" s="10"/>
    </row>
    <row r="518" spans="2:13" s="1" customFormat="1" ht="13.8" x14ac:dyDescent="0.3">
      <c r="B518" s="10"/>
      <c r="L518" s="10"/>
      <c r="M518" s="10"/>
    </row>
    <row r="519" spans="2:13" s="1" customFormat="1" ht="13.8" x14ac:dyDescent="0.3">
      <c r="B519" s="10"/>
      <c r="L519" s="10"/>
      <c r="M519" s="10"/>
    </row>
    <row r="520" spans="2:13" s="1" customFormat="1" ht="13.8" x14ac:dyDescent="0.3">
      <c r="B520" s="10"/>
      <c r="L520" s="10"/>
      <c r="M520" s="10"/>
    </row>
    <row r="521" spans="2:13" s="1" customFormat="1" ht="13.8" x14ac:dyDescent="0.3">
      <c r="B521" s="10"/>
      <c r="L521" s="10"/>
      <c r="M521" s="10"/>
    </row>
    <row r="522" spans="2:13" s="1" customFormat="1" ht="13.8" x14ac:dyDescent="0.3">
      <c r="B522" s="10"/>
      <c r="L522" s="10"/>
      <c r="M522" s="10"/>
    </row>
    <row r="523" spans="2:13" s="1" customFormat="1" ht="13.8" x14ac:dyDescent="0.3">
      <c r="B523" s="10"/>
      <c r="L523" s="10"/>
      <c r="M523" s="10"/>
    </row>
    <row r="524" spans="2:13" s="1" customFormat="1" ht="13.8" x14ac:dyDescent="0.3">
      <c r="B524" s="10"/>
      <c r="L524" s="10"/>
      <c r="M524" s="10"/>
    </row>
    <row r="525" spans="2:13" s="1" customFormat="1" ht="13.8" x14ac:dyDescent="0.3">
      <c r="B525" s="10"/>
      <c r="L525" s="10"/>
      <c r="M525" s="10"/>
    </row>
    <row r="526" spans="2:13" s="1" customFormat="1" ht="13.8" x14ac:dyDescent="0.3">
      <c r="B526" s="10"/>
      <c r="L526" s="10"/>
      <c r="M526" s="10"/>
    </row>
    <row r="527" spans="2:13" s="1" customFormat="1" ht="13.8" x14ac:dyDescent="0.3">
      <c r="B527" s="10"/>
      <c r="L527" s="10"/>
      <c r="M527" s="10"/>
    </row>
    <row r="528" spans="2:13" s="1" customFormat="1" ht="13.8" x14ac:dyDescent="0.3">
      <c r="B528" s="10"/>
      <c r="L528" s="10"/>
      <c r="M528" s="10"/>
    </row>
    <row r="529" spans="2:13" s="1" customFormat="1" ht="13.8" x14ac:dyDescent="0.3">
      <c r="B529" s="10"/>
      <c r="L529" s="10"/>
      <c r="M529" s="10"/>
    </row>
    <row r="530" spans="2:13" s="1" customFormat="1" ht="13.8" x14ac:dyDescent="0.3">
      <c r="B530" s="10"/>
      <c r="L530" s="10"/>
      <c r="M530" s="10"/>
    </row>
    <row r="531" spans="2:13" s="1" customFormat="1" ht="13.8" x14ac:dyDescent="0.3">
      <c r="B531" s="10"/>
      <c r="L531" s="10"/>
      <c r="M531" s="10"/>
    </row>
    <row r="532" spans="2:13" s="1" customFormat="1" ht="13.8" x14ac:dyDescent="0.3">
      <c r="B532" s="10"/>
      <c r="L532" s="10"/>
      <c r="M532" s="10"/>
    </row>
    <row r="533" spans="2:13" s="1" customFormat="1" ht="13.8" x14ac:dyDescent="0.3">
      <c r="B533" s="10"/>
      <c r="L533" s="10"/>
      <c r="M533" s="10"/>
    </row>
    <row r="534" spans="2:13" s="1" customFormat="1" ht="13.8" x14ac:dyDescent="0.3">
      <c r="B534" s="10"/>
      <c r="L534" s="10"/>
      <c r="M534" s="10"/>
    </row>
    <row r="535" spans="2:13" s="1" customFormat="1" ht="13.8" x14ac:dyDescent="0.3">
      <c r="B535" s="10"/>
      <c r="L535" s="10"/>
      <c r="M535" s="10"/>
    </row>
    <row r="536" spans="2:13" s="1" customFormat="1" ht="13.8" x14ac:dyDescent="0.3">
      <c r="B536" s="10"/>
      <c r="L536" s="10"/>
      <c r="M536" s="10"/>
    </row>
    <row r="537" spans="2:13" s="1" customFormat="1" ht="13.8" x14ac:dyDescent="0.3">
      <c r="B537" s="10"/>
      <c r="L537" s="10"/>
      <c r="M537" s="10"/>
    </row>
    <row r="538" spans="2:13" s="1" customFormat="1" ht="13.8" x14ac:dyDescent="0.3">
      <c r="B538" s="10"/>
      <c r="L538" s="10"/>
      <c r="M538" s="10"/>
    </row>
    <row r="539" spans="2:13" s="1" customFormat="1" ht="13.8" x14ac:dyDescent="0.3">
      <c r="B539" s="10"/>
      <c r="L539" s="10"/>
      <c r="M539" s="10"/>
    </row>
    <row r="540" spans="2:13" s="1" customFormat="1" ht="13.8" x14ac:dyDescent="0.3">
      <c r="B540" s="10"/>
      <c r="L540" s="10"/>
      <c r="M540" s="10"/>
    </row>
    <row r="541" spans="2:13" s="1" customFormat="1" ht="13.8" x14ac:dyDescent="0.3">
      <c r="B541" s="10"/>
      <c r="L541" s="10"/>
      <c r="M541" s="10"/>
    </row>
    <row r="542" spans="2:13" s="1" customFormat="1" ht="13.8" x14ac:dyDescent="0.3">
      <c r="B542" s="10"/>
      <c r="L542" s="10"/>
      <c r="M542" s="10"/>
    </row>
    <row r="543" spans="2:13" s="1" customFormat="1" ht="13.8" x14ac:dyDescent="0.3">
      <c r="B543" s="10"/>
      <c r="L543" s="10"/>
      <c r="M543" s="10"/>
    </row>
    <row r="544" spans="2:13" s="1" customFormat="1" ht="13.8" x14ac:dyDescent="0.3">
      <c r="B544" s="10"/>
      <c r="L544" s="10"/>
      <c r="M544" s="10"/>
    </row>
    <row r="545" spans="2:13" s="1" customFormat="1" ht="13.8" x14ac:dyDescent="0.3">
      <c r="B545" s="10"/>
      <c r="L545" s="10"/>
      <c r="M545" s="10"/>
    </row>
    <row r="546" spans="2:13" s="1" customFormat="1" ht="13.8" x14ac:dyDescent="0.3">
      <c r="B546" s="10"/>
      <c r="L546" s="10"/>
      <c r="M546" s="10"/>
    </row>
    <row r="547" spans="2:13" s="1" customFormat="1" ht="13.8" x14ac:dyDescent="0.3">
      <c r="B547" s="10"/>
      <c r="L547" s="10"/>
      <c r="M547" s="10"/>
    </row>
    <row r="548" spans="2:13" s="1" customFormat="1" ht="13.8" x14ac:dyDescent="0.3">
      <c r="B548" s="10"/>
      <c r="L548" s="10"/>
      <c r="M548" s="10"/>
    </row>
    <row r="549" spans="2:13" s="1" customFormat="1" ht="13.8" x14ac:dyDescent="0.3">
      <c r="B549" s="10"/>
      <c r="L549" s="10"/>
      <c r="M549" s="10"/>
    </row>
    <row r="550" spans="2:13" s="1" customFormat="1" ht="13.8" x14ac:dyDescent="0.3">
      <c r="B550" s="10"/>
      <c r="L550" s="10"/>
      <c r="M550" s="10"/>
    </row>
    <row r="551" spans="2:13" s="1" customFormat="1" ht="13.8" x14ac:dyDescent="0.3">
      <c r="B551" s="10"/>
      <c r="L551" s="10"/>
      <c r="M551" s="10"/>
    </row>
    <row r="552" spans="2:13" s="1" customFormat="1" ht="13.8" x14ac:dyDescent="0.3">
      <c r="B552" s="10"/>
      <c r="L552" s="10"/>
      <c r="M552" s="10"/>
    </row>
    <row r="553" spans="2:13" s="1" customFormat="1" ht="13.8" x14ac:dyDescent="0.3">
      <c r="B553" s="10"/>
      <c r="L553" s="10"/>
      <c r="M553" s="10"/>
    </row>
    <row r="554" spans="2:13" s="1" customFormat="1" ht="13.8" x14ac:dyDescent="0.3">
      <c r="B554" s="10"/>
      <c r="L554" s="10"/>
      <c r="M554" s="10"/>
    </row>
    <row r="555" spans="2:13" s="1" customFormat="1" ht="13.8" x14ac:dyDescent="0.3">
      <c r="B555" s="10"/>
      <c r="L555" s="10"/>
      <c r="M555" s="10"/>
    </row>
    <row r="556" spans="2:13" s="1" customFormat="1" ht="13.8" x14ac:dyDescent="0.3">
      <c r="B556" s="10"/>
      <c r="L556" s="10"/>
      <c r="M556" s="10"/>
    </row>
    <row r="557" spans="2:13" s="1" customFormat="1" ht="13.8" x14ac:dyDescent="0.3">
      <c r="B557" s="10"/>
      <c r="L557" s="10"/>
      <c r="M557" s="10"/>
    </row>
    <row r="558" spans="2:13" s="1" customFormat="1" ht="13.8" x14ac:dyDescent="0.3">
      <c r="B558" s="10"/>
      <c r="L558" s="10"/>
      <c r="M558" s="10"/>
    </row>
    <row r="559" spans="2:13" s="1" customFormat="1" ht="13.8" x14ac:dyDescent="0.3">
      <c r="B559" s="10"/>
      <c r="L559" s="10"/>
      <c r="M559" s="10"/>
    </row>
    <row r="560" spans="2:13" s="1" customFormat="1" ht="13.8" x14ac:dyDescent="0.3">
      <c r="B560" s="10"/>
      <c r="L560" s="10"/>
      <c r="M560" s="10"/>
    </row>
    <row r="561" spans="2:13" s="1" customFormat="1" ht="13.8" x14ac:dyDescent="0.3">
      <c r="B561" s="10"/>
      <c r="L561" s="10"/>
      <c r="M561" s="10"/>
    </row>
    <row r="562" spans="2:13" s="1" customFormat="1" ht="13.8" x14ac:dyDescent="0.3">
      <c r="B562" s="10"/>
      <c r="L562" s="10"/>
      <c r="M562" s="10"/>
    </row>
    <row r="563" spans="2:13" s="1" customFormat="1" ht="13.8" x14ac:dyDescent="0.3">
      <c r="B563" s="10"/>
      <c r="L563" s="10"/>
      <c r="M563" s="10"/>
    </row>
    <row r="564" spans="2:13" s="1" customFormat="1" ht="13.8" x14ac:dyDescent="0.3">
      <c r="B564" s="10"/>
      <c r="L564" s="10"/>
      <c r="M564" s="10"/>
    </row>
    <row r="565" spans="2:13" s="1" customFormat="1" ht="13.8" x14ac:dyDescent="0.3">
      <c r="B565" s="10"/>
      <c r="L565" s="10"/>
      <c r="M565" s="10"/>
    </row>
    <row r="566" spans="2:13" s="1" customFormat="1" ht="13.8" x14ac:dyDescent="0.3">
      <c r="B566" s="10"/>
      <c r="L566" s="10"/>
      <c r="M566" s="10"/>
    </row>
    <row r="567" spans="2:13" s="1" customFormat="1" ht="13.8" x14ac:dyDescent="0.3">
      <c r="B567" s="10"/>
      <c r="L567" s="10"/>
      <c r="M567" s="10"/>
    </row>
    <row r="568" spans="2:13" s="1" customFormat="1" ht="13.8" x14ac:dyDescent="0.3">
      <c r="B568" s="10"/>
      <c r="L568" s="10"/>
      <c r="M568" s="10"/>
    </row>
    <row r="569" spans="2:13" s="1" customFormat="1" ht="13.8" x14ac:dyDescent="0.3">
      <c r="B569" s="10"/>
      <c r="L569" s="10"/>
      <c r="M569" s="10"/>
    </row>
    <row r="570" spans="2:13" s="1" customFormat="1" ht="13.8" x14ac:dyDescent="0.3">
      <c r="B570" s="10"/>
      <c r="L570" s="10"/>
      <c r="M570" s="10"/>
    </row>
    <row r="571" spans="2:13" s="1" customFormat="1" ht="13.8" x14ac:dyDescent="0.3">
      <c r="B571" s="10"/>
      <c r="L571" s="10"/>
      <c r="M571" s="10"/>
    </row>
    <row r="572" spans="2:13" s="1" customFormat="1" ht="13.8" x14ac:dyDescent="0.3">
      <c r="B572" s="10"/>
      <c r="L572" s="10"/>
      <c r="M572" s="10"/>
    </row>
    <row r="573" spans="2:13" s="1" customFormat="1" ht="13.8" x14ac:dyDescent="0.3">
      <c r="B573" s="10"/>
      <c r="L573" s="10"/>
      <c r="M573" s="10"/>
    </row>
    <row r="574" spans="2:13" s="1" customFormat="1" ht="13.8" x14ac:dyDescent="0.3">
      <c r="B574" s="10"/>
      <c r="L574" s="10"/>
      <c r="M574" s="10"/>
    </row>
    <row r="575" spans="2:13" s="1" customFormat="1" ht="13.8" x14ac:dyDescent="0.3">
      <c r="B575" s="10"/>
      <c r="L575" s="10"/>
      <c r="M575" s="10"/>
    </row>
    <row r="576" spans="2:13" s="1" customFormat="1" ht="13.8" x14ac:dyDescent="0.3">
      <c r="B576" s="10"/>
      <c r="L576" s="10"/>
      <c r="M576" s="10"/>
    </row>
    <row r="577" spans="2:13" s="1" customFormat="1" ht="13.8" x14ac:dyDescent="0.3">
      <c r="B577" s="10"/>
      <c r="L577" s="10"/>
      <c r="M577" s="10"/>
    </row>
    <row r="578" spans="2:13" s="1" customFormat="1" ht="13.8" x14ac:dyDescent="0.3">
      <c r="B578" s="10"/>
      <c r="L578" s="10"/>
      <c r="M578" s="10"/>
    </row>
    <row r="579" spans="2:13" s="1" customFormat="1" ht="13.8" x14ac:dyDescent="0.3">
      <c r="B579" s="10"/>
      <c r="L579" s="10"/>
      <c r="M579" s="10"/>
    </row>
    <row r="580" spans="2:13" s="1" customFormat="1" ht="13.8" x14ac:dyDescent="0.3">
      <c r="B580" s="10"/>
      <c r="L580" s="10"/>
      <c r="M580" s="10"/>
    </row>
    <row r="581" spans="2:13" s="1" customFormat="1" ht="13.8" x14ac:dyDescent="0.3">
      <c r="B581" s="10"/>
      <c r="L581" s="10"/>
      <c r="M581" s="10"/>
    </row>
    <row r="582" spans="2:13" s="1" customFormat="1" ht="13.8" x14ac:dyDescent="0.3">
      <c r="B582" s="10"/>
      <c r="L582" s="10"/>
      <c r="M582" s="10"/>
    </row>
    <row r="583" spans="2:13" s="1" customFormat="1" ht="13.8" x14ac:dyDescent="0.3">
      <c r="B583" s="10"/>
      <c r="L583" s="10"/>
      <c r="M583" s="10"/>
    </row>
    <row r="584" spans="2:13" s="1" customFormat="1" ht="13.8" x14ac:dyDescent="0.3">
      <c r="B584" s="10"/>
      <c r="L584" s="10"/>
      <c r="M584" s="10"/>
    </row>
    <row r="585" spans="2:13" s="1" customFormat="1" ht="13.8" x14ac:dyDescent="0.3">
      <c r="B585" s="10"/>
      <c r="L585" s="10"/>
      <c r="M585" s="10"/>
    </row>
    <row r="586" spans="2:13" s="1" customFormat="1" ht="13.8" x14ac:dyDescent="0.3">
      <c r="B586" s="10"/>
      <c r="L586" s="10"/>
      <c r="M586" s="10"/>
    </row>
    <row r="587" spans="2:13" s="1" customFormat="1" ht="13.8" x14ac:dyDescent="0.3">
      <c r="B587" s="10"/>
      <c r="L587" s="10"/>
      <c r="M587" s="10"/>
    </row>
    <row r="588" spans="2:13" s="1" customFormat="1" ht="13.8" x14ac:dyDescent="0.3">
      <c r="B588" s="10"/>
      <c r="L588" s="10"/>
      <c r="M588" s="10"/>
    </row>
    <row r="589" spans="2:13" s="1" customFormat="1" ht="13.8" x14ac:dyDescent="0.3">
      <c r="B589" s="10"/>
      <c r="L589" s="10"/>
      <c r="M589" s="10"/>
    </row>
    <row r="590" spans="2:13" s="1" customFormat="1" ht="13.8" x14ac:dyDescent="0.3">
      <c r="B590" s="10"/>
      <c r="L590" s="10"/>
      <c r="M590" s="10"/>
    </row>
    <row r="591" spans="2:13" s="1" customFormat="1" ht="13.8" x14ac:dyDescent="0.3">
      <c r="B591" s="10"/>
      <c r="L591" s="10"/>
      <c r="M591" s="10"/>
    </row>
    <row r="592" spans="2:13" s="1" customFormat="1" ht="13.8" x14ac:dyDescent="0.3">
      <c r="B592" s="10"/>
      <c r="L592" s="10"/>
      <c r="M592" s="10"/>
    </row>
    <row r="593" spans="2:13" s="1" customFormat="1" ht="13.8" x14ac:dyDescent="0.3">
      <c r="B593" s="10"/>
      <c r="L593" s="10"/>
      <c r="M593" s="10"/>
    </row>
    <row r="594" spans="2:13" s="1" customFormat="1" ht="13.8" x14ac:dyDescent="0.3">
      <c r="B594" s="10"/>
      <c r="L594" s="10"/>
      <c r="M594" s="10"/>
    </row>
    <row r="595" spans="2:13" s="1" customFormat="1" ht="13.8" x14ac:dyDescent="0.3">
      <c r="B595" s="10"/>
      <c r="L595" s="10"/>
      <c r="M595" s="10"/>
    </row>
    <row r="596" spans="2:13" s="1" customFormat="1" ht="13.8" x14ac:dyDescent="0.3">
      <c r="B596" s="10"/>
      <c r="L596" s="10"/>
      <c r="M596" s="10"/>
    </row>
    <row r="597" spans="2:13" s="1" customFormat="1" ht="13.8" x14ac:dyDescent="0.3">
      <c r="B597" s="10"/>
      <c r="L597" s="10"/>
      <c r="M597" s="10"/>
    </row>
    <row r="598" spans="2:13" s="1" customFormat="1" ht="13.8" x14ac:dyDescent="0.3">
      <c r="B598" s="10"/>
      <c r="L598" s="10"/>
      <c r="M598" s="10"/>
    </row>
    <row r="599" spans="2:13" s="1" customFormat="1" ht="13.8" x14ac:dyDescent="0.3">
      <c r="B599" s="10"/>
      <c r="L599" s="10"/>
      <c r="M599" s="10"/>
    </row>
    <row r="600" spans="2:13" s="1" customFormat="1" ht="13.8" x14ac:dyDescent="0.3">
      <c r="B600" s="10"/>
      <c r="L600" s="10"/>
      <c r="M600" s="10"/>
    </row>
    <row r="601" spans="2:13" s="1" customFormat="1" ht="13.8" x14ac:dyDescent="0.3">
      <c r="B601" s="10"/>
      <c r="L601" s="10"/>
      <c r="M601" s="10"/>
    </row>
    <row r="602" spans="2:13" s="1" customFormat="1" ht="13.8" x14ac:dyDescent="0.3">
      <c r="B602" s="10"/>
      <c r="L602" s="10"/>
      <c r="M602" s="10"/>
    </row>
    <row r="603" spans="2:13" s="1" customFormat="1" ht="13.8" x14ac:dyDescent="0.3">
      <c r="B603" s="10"/>
      <c r="L603" s="10"/>
      <c r="M603" s="10"/>
    </row>
    <row r="604" spans="2:13" s="1" customFormat="1" ht="13.8" x14ac:dyDescent="0.3">
      <c r="B604" s="10"/>
      <c r="L604" s="10"/>
      <c r="M604" s="10"/>
    </row>
    <row r="605" spans="2:13" s="1" customFormat="1" ht="13.8" x14ac:dyDescent="0.3">
      <c r="B605" s="10"/>
      <c r="L605" s="10"/>
      <c r="M605" s="10"/>
    </row>
    <row r="606" spans="2:13" s="1" customFormat="1" ht="13.8" x14ac:dyDescent="0.3">
      <c r="B606" s="10"/>
      <c r="L606" s="10"/>
      <c r="M606" s="10"/>
    </row>
    <row r="607" spans="2:13" s="1" customFormat="1" ht="13.8" x14ac:dyDescent="0.3">
      <c r="B607" s="10"/>
      <c r="L607" s="10"/>
      <c r="M607" s="10"/>
    </row>
    <row r="608" spans="2:13" s="1" customFormat="1" ht="13.8" x14ac:dyDescent="0.3">
      <c r="B608" s="10"/>
      <c r="L608" s="10"/>
      <c r="M608" s="10"/>
    </row>
    <row r="609" spans="2:13" s="1" customFormat="1" ht="13.8" x14ac:dyDescent="0.3">
      <c r="B609" s="10"/>
      <c r="L609" s="10"/>
      <c r="M609" s="10"/>
    </row>
    <row r="610" spans="2:13" s="1" customFormat="1" ht="13.8" x14ac:dyDescent="0.3">
      <c r="B610" s="10"/>
      <c r="L610" s="10"/>
      <c r="M610" s="10"/>
    </row>
    <row r="611" spans="2:13" s="1" customFormat="1" ht="13.8" x14ac:dyDescent="0.3">
      <c r="B611" s="10"/>
      <c r="L611" s="10"/>
      <c r="M611" s="10"/>
    </row>
    <row r="612" spans="2:13" s="1" customFormat="1" ht="13.8" x14ac:dyDescent="0.3">
      <c r="B612" s="10"/>
      <c r="L612" s="10"/>
      <c r="M612" s="10"/>
    </row>
    <row r="613" spans="2:13" s="1" customFormat="1" ht="13.8" x14ac:dyDescent="0.3">
      <c r="B613" s="10"/>
      <c r="L613" s="10"/>
      <c r="M613" s="10"/>
    </row>
    <row r="614" spans="2:13" s="1" customFormat="1" ht="13.8" x14ac:dyDescent="0.3">
      <c r="B614" s="10"/>
      <c r="L614" s="10"/>
      <c r="M614" s="10"/>
    </row>
    <row r="615" spans="2:13" s="1" customFormat="1" ht="13.8" x14ac:dyDescent="0.3">
      <c r="B615" s="10"/>
      <c r="L615" s="10"/>
      <c r="M615" s="10"/>
    </row>
    <row r="616" spans="2:13" s="1" customFormat="1" ht="13.8" x14ac:dyDescent="0.3">
      <c r="B616" s="10"/>
      <c r="L616" s="10"/>
      <c r="M616" s="10"/>
    </row>
    <row r="617" spans="2:13" s="1" customFormat="1" ht="13.8" x14ac:dyDescent="0.3">
      <c r="B617" s="10"/>
      <c r="L617" s="10"/>
      <c r="M617" s="10"/>
    </row>
    <row r="618" spans="2:13" s="1" customFormat="1" ht="13.8" x14ac:dyDescent="0.3">
      <c r="B618" s="10"/>
      <c r="L618" s="10"/>
      <c r="M618" s="10"/>
    </row>
    <row r="619" spans="2:13" s="1" customFormat="1" ht="13.8" x14ac:dyDescent="0.3">
      <c r="B619" s="10"/>
      <c r="L619" s="10"/>
      <c r="M619" s="10"/>
    </row>
    <row r="620" spans="2:13" s="1" customFormat="1" ht="13.8" x14ac:dyDescent="0.3">
      <c r="B620" s="10"/>
      <c r="L620" s="10"/>
      <c r="M620" s="10"/>
    </row>
    <row r="621" spans="2:13" s="1" customFormat="1" ht="13.8" x14ac:dyDescent="0.3">
      <c r="B621" s="10"/>
      <c r="L621" s="10"/>
      <c r="M621" s="10"/>
    </row>
    <row r="622" spans="2:13" s="1" customFormat="1" ht="13.8" x14ac:dyDescent="0.3">
      <c r="B622" s="10"/>
      <c r="L622" s="10"/>
      <c r="M622" s="10"/>
    </row>
    <row r="623" spans="2:13" s="1" customFormat="1" ht="13.8" x14ac:dyDescent="0.3">
      <c r="B623" s="10"/>
      <c r="L623" s="10"/>
      <c r="M623" s="10"/>
    </row>
    <row r="624" spans="2:13" s="1" customFormat="1" ht="13.8" x14ac:dyDescent="0.3">
      <c r="B624" s="10"/>
      <c r="L624" s="10"/>
      <c r="M624" s="10"/>
    </row>
    <row r="625" spans="2:13" s="1" customFormat="1" ht="13.8" x14ac:dyDescent="0.3">
      <c r="B625" s="10"/>
      <c r="L625" s="10"/>
      <c r="M625" s="10"/>
    </row>
    <row r="626" spans="2:13" s="1" customFormat="1" ht="13.8" x14ac:dyDescent="0.3">
      <c r="B626" s="10"/>
      <c r="L626" s="10"/>
      <c r="M626" s="10"/>
    </row>
    <row r="627" spans="2:13" s="1" customFormat="1" ht="13.8" x14ac:dyDescent="0.3">
      <c r="B627" s="10"/>
      <c r="L627" s="10"/>
      <c r="M627" s="10"/>
    </row>
    <row r="628" spans="2:13" s="1" customFormat="1" ht="13.8" x14ac:dyDescent="0.3">
      <c r="B628" s="10"/>
      <c r="L628" s="10"/>
      <c r="M628" s="10"/>
    </row>
    <row r="629" spans="2:13" s="1" customFormat="1" ht="13.8" x14ac:dyDescent="0.3">
      <c r="B629" s="10"/>
      <c r="L629" s="10"/>
      <c r="M629" s="10"/>
    </row>
    <row r="630" spans="2:13" s="1" customFormat="1" ht="13.8" x14ac:dyDescent="0.3">
      <c r="B630" s="10"/>
      <c r="L630" s="10"/>
      <c r="M630" s="10"/>
    </row>
    <row r="631" spans="2:13" s="1" customFormat="1" ht="13.8" x14ac:dyDescent="0.3">
      <c r="B631" s="10"/>
      <c r="L631" s="10"/>
      <c r="M631" s="10"/>
    </row>
    <row r="632" spans="2:13" s="1" customFormat="1" ht="13.8" x14ac:dyDescent="0.3">
      <c r="B632" s="10"/>
      <c r="L632" s="10"/>
      <c r="M632" s="10"/>
    </row>
    <row r="633" spans="2:13" s="1" customFormat="1" ht="13.8" x14ac:dyDescent="0.3">
      <c r="B633" s="10"/>
      <c r="L633" s="10"/>
      <c r="M633" s="10"/>
    </row>
    <row r="634" spans="2:13" s="1" customFormat="1" ht="13.8" x14ac:dyDescent="0.3">
      <c r="B634" s="10"/>
      <c r="L634" s="10"/>
      <c r="M634" s="10"/>
    </row>
    <row r="635" spans="2:13" s="1" customFormat="1" ht="13.8" x14ac:dyDescent="0.3">
      <c r="B635" s="10"/>
      <c r="L635" s="10"/>
      <c r="M635" s="10"/>
    </row>
    <row r="636" spans="2:13" s="1" customFormat="1" ht="13.8" x14ac:dyDescent="0.3">
      <c r="B636" s="10"/>
      <c r="L636" s="10"/>
      <c r="M636" s="10"/>
    </row>
    <row r="637" spans="2:13" s="1" customFormat="1" ht="13.8" x14ac:dyDescent="0.3">
      <c r="B637" s="10"/>
      <c r="L637" s="10"/>
      <c r="M637" s="10"/>
    </row>
    <row r="638" spans="2:13" s="1" customFormat="1" ht="13.8" x14ac:dyDescent="0.3">
      <c r="B638" s="10"/>
      <c r="L638" s="10"/>
      <c r="M638" s="10"/>
    </row>
    <row r="639" spans="2:13" s="1" customFormat="1" ht="13.8" x14ac:dyDescent="0.3">
      <c r="B639" s="10"/>
      <c r="L639" s="10"/>
      <c r="M639" s="10"/>
    </row>
    <row r="640" spans="2:13" s="1" customFormat="1" ht="13.8" x14ac:dyDescent="0.3">
      <c r="B640" s="10"/>
      <c r="L640" s="10"/>
      <c r="M640" s="10"/>
    </row>
    <row r="641" spans="2:13" s="1" customFormat="1" ht="13.8" x14ac:dyDescent="0.3">
      <c r="B641" s="10"/>
      <c r="L641" s="10"/>
      <c r="M641" s="10"/>
    </row>
    <row r="642" spans="2:13" s="1" customFormat="1" ht="13.8" x14ac:dyDescent="0.3">
      <c r="B642" s="10"/>
      <c r="L642" s="10"/>
      <c r="M642" s="10"/>
    </row>
    <row r="643" spans="2:13" s="1" customFormat="1" ht="13.8" x14ac:dyDescent="0.3">
      <c r="B643" s="10"/>
      <c r="L643" s="10"/>
      <c r="M643" s="10"/>
    </row>
    <row r="644" spans="2:13" s="1" customFormat="1" ht="13.8" x14ac:dyDescent="0.3">
      <c r="B644" s="10"/>
      <c r="L644" s="10"/>
      <c r="M644" s="10"/>
    </row>
    <row r="645" spans="2:13" s="1" customFormat="1" ht="13.8" x14ac:dyDescent="0.3">
      <c r="B645" s="10"/>
      <c r="L645" s="10"/>
      <c r="M645" s="10"/>
    </row>
    <row r="646" spans="2:13" s="1" customFormat="1" ht="13.8" x14ac:dyDescent="0.3">
      <c r="B646" s="10"/>
      <c r="L646" s="10"/>
      <c r="M646" s="10"/>
    </row>
    <row r="647" spans="2:13" s="1" customFormat="1" ht="13.8" x14ac:dyDescent="0.3">
      <c r="B647" s="10"/>
      <c r="L647" s="10"/>
      <c r="M647" s="10"/>
    </row>
    <row r="648" spans="2:13" s="1" customFormat="1" ht="13.8" x14ac:dyDescent="0.3">
      <c r="B648" s="10"/>
      <c r="L648" s="10"/>
      <c r="M648" s="10"/>
    </row>
    <row r="649" spans="2:13" s="1" customFormat="1" ht="13.8" x14ac:dyDescent="0.3">
      <c r="B649" s="10"/>
      <c r="L649" s="10"/>
      <c r="M649" s="10"/>
    </row>
    <row r="650" spans="2:13" s="1" customFormat="1" ht="13.8" x14ac:dyDescent="0.3">
      <c r="B650" s="10"/>
      <c r="L650" s="10"/>
      <c r="M650" s="10"/>
    </row>
    <row r="651" spans="2:13" s="1" customFormat="1" ht="13.8" x14ac:dyDescent="0.3">
      <c r="B651" s="10"/>
      <c r="L651" s="10"/>
      <c r="M651" s="10"/>
    </row>
    <row r="652" spans="2:13" s="1" customFormat="1" ht="13.8" x14ac:dyDescent="0.3">
      <c r="B652" s="10"/>
      <c r="L652" s="10"/>
      <c r="M652" s="10"/>
    </row>
    <row r="653" spans="2:13" s="1" customFormat="1" ht="13.8" x14ac:dyDescent="0.3">
      <c r="B653" s="10"/>
      <c r="L653" s="10"/>
      <c r="M653" s="10"/>
    </row>
    <row r="654" spans="2:13" s="1" customFormat="1" ht="13.8" x14ac:dyDescent="0.3">
      <c r="B654" s="10"/>
      <c r="L654" s="10"/>
      <c r="M654" s="10"/>
    </row>
    <row r="655" spans="2:13" s="1" customFormat="1" ht="13.8" x14ac:dyDescent="0.3">
      <c r="B655" s="10"/>
      <c r="L655" s="10"/>
      <c r="M655" s="10"/>
    </row>
    <row r="656" spans="2:13" s="1" customFormat="1" ht="13.8" x14ac:dyDescent="0.3">
      <c r="B656" s="10"/>
      <c r="L656" s="10"/>
      <c r="M656" s="10"/>
    </row>
    <row r="657" spans="2:13" s="1" customFormat="1" ht="13.8" x14ac:dyDescent="0.3">
      <c r="B657" s="10"/>
      <c r="L657" s="10"/>
      <c r="M657" s="10"/>
    </row>
    <row r="658" spans="2:13" s="1" customFormat="1" ht="13.8" x14ac:dyDescent="0.3">
      <c r="B658" s="10"/>
      <c r="L658" s="10"/>
      <c r="M658" s="10"/>
    </row>
    <row r="659" spans="2:13" s="1" customFormat="1" ht="13.8" x14ac:dyDescent="0.3">
      <c r="B659" s="10"/>
      <c r="L659" s="10"/>
      <c r="M659" s="10"/>
    </row>
    <row r="660" spans="2:13" s="1" customFormat="1" ht="13.8" x14ac:dyDescent="0.3">
      <c r="B660" s="10"/>
      <c r="L660" s="10"/>
      <c r="M660" s="10"/>
    </row>
    <row r="661" spans="2:13" s="1" customFormat="1" ht="13.8" x14ac:dyDescent="0.3">
      <c r="B661" s="10"/>
      <c r="L661" s="10"/>
      <c r="M661" s="10"/>
    </row>
    <row r="662" spans="2:13" s="1" customFormat="1" ht="13.8" x14ac:dyDescent="0.3">
      <c r="B662" s="10"/>
      <c r="L662" s="10"/>
      <c r="M662" s="10"/>
    </row>
    <row r="663" spans="2:13" s="1" customFormat="1" ht="13.8" x14ac:dyDescent="0.3">
      <c r="B663" s="10"/>
      <c r="L663" s="10"/>
      <c r="M663" s="10"/>
    </row>
    <row r="664" spans="2:13" s="1" customFormat="1" ht="13.8" x14ac:dyDescent="0.3">
      <c r="B664" s="10"/>
      <c r="L664" s="10"/>
      <c r="M664" s="10"/>
    </row>
    <row r="665" spans="2:13" s="1" customFormat="1" ht="13.8" x14ac:dyDescent="0.3">
      <c r="B665" s="10"/>
      <c r="L665" s="10"/>
      <c r="M665" s="10"/>
    </row>
    <row r="666" spans="2:13" s="1" customFormat="1" ht="13.8" x14ac:dyDescent="0.3">
      <c r="B666" s="10"/>
      <c r="L666" s="10"/>
      <c r="M666" s="10"/>
    </row>
    <row r="667" spans="2:13" s="1" customFormat="1" ht="13.8" x14ac:dyDescent="0.3">
      <c r="B667" s="10"/>
      <c r="L667" s="10"/>
      <c r="M667" s="10"/>
    </row>
    <row r="668" spans="2:13" s="1" customFormat="1" ht="13.8" x14ac:dyDescent="0.3">
      <c r="B668" s="10"/>
      <c r="L668" s="10"/>
      <c r="M668" s="10"/>
    </row>
    <row r="669" spans="2:13" s="1" customFormat="1" ht="13.8" x14ac:dyDescent="0.3">
      <c r="B669" s="10"/>
      <c r="L669" s="10"/>
      <c r="M669" s="10"/>
    </row>
    <row r="670" spans="2:13" s="1" customFormat="1" ht="13.8" x14ac:dyDescent="0.3">
      <c r="B670" s="10"/>
      <c r="L670" s="10"/>
      <c r="M670" s="10"/>
    </row>
    <row r="671" spans="2:13" s="1" customFormat="1" ht="13.8" x14ac:dyDescent="0.3">
      <c r="B671" s="10"/>
      <c r="L671" s="10"/>
      <c r="M671" s="10"/>
    </row>
    <row r="672" spans="2:13" s="1" customFormat="1" ht="13.8" x14ac:dyDescent="0.3">
      <c r="B672" s="10"/>
      <c r="L672" s="10"/>
      <c r="M672" s="10"/>
    </row>
    <row r="673" spans="2:13" s="1" customFormat="1" ht="13.8" x14ac:dyDescent="0.3">
      <c r="B673" s="10"/>
      <c r="L673" s="10"/>
      <c r="M673" s="10"/>
    </row>
    <row r="674" spans="2:13" s="1" customFormat="1" ht="13.8" x14ac:dyDescent="0.3">
      <c r="B674" s="10"/>
      <c r="L674" s="10"/>
      <c r="M674" s="10"/>
    </row>
    <row r="675" spans="2:13" s="1" customFormat="1" ht="13.8" x14ac:dyDescent="0.3">
      <c r="B675" s="10"/>
      <c r="L675" s="10"/>
      <c r="M675" s="10"/>
    </row>
    <row r="676" spans="2:13" s="1" customFormat="1" ht="13.8" x14ac:dyDescent="0.3">
      <c r="B676" s="10"/>
      <c r="L676" s="10"/>
      <c r="M676" s="10"/>
    </row>
    <row r="677" spans="2:13" s="1" customFormat="1" ht="13.8" x14ac:dyDescent="0.3">
      <c r="B677" s="10"/>
      <c r="L677" s="10"/>
      <c r="M677" s="10"/>
    </row>
    <row r="678" spans="2:13" s="1" customFormat="1" ht="13.8" x14ac:dyDescent="0.3">
      <c r="B678" s="10"/>
      <c r="L678" s="10"/>
      <c r="M678" s="10"/>
    </row>
    <row r="679" spans="2:13" s="1" customFormat="1" ht="13.8" x14ac:dyDescent="0.3">
      <c r="B679" s="10"/>
      <c r="L679" s="10"/>
      <c r="M679" s="10"/>
    </row>
    <row r="680" spans="2:13" s="1" customFormat="1" ht="13.8" x14ac:dyDescent="0.3">
      <c r="B680" s="10"/>
      <c r="L680" s="10"/>
      <c r="M680" s="10"/>
    </row>
    <row r="681" spans="2:13" s="1" customFormat="1" ht="13.8" x14ac:dyDescent="0.3">
      <c r="B681" s="10"/>
      <c r="L681" s="10"/>
      <c r="M681" s="10"/>
    </row>
    <row r="682" spans="2:13" s="1" customFormat="1" ht="13.8" x14ac:dyDescent="0.3">
      <c r="B682" s="10"/>
      <c r="L682" s="10"/>
      <c r="M682" s="10"/>
    </row>
    <row r="683" spans="2:13" s="1" customFormat="1" ht="13.8" x14ac:dyDescent="0.3">
      <c r="B683" s="10"/>
      <c r="L683" s="10"/>
      <c r="M683" s="10"/>
    </row>
    <row r="684" spans="2:13" s="1" customFormat="1" ht="13.8" x14ac:dyDescent="0.3">
      <c r="B684" s="10"/>
      <c r="L684" s="10"/>
      <c r="M684" s="10"/>
    </row>
    <row r="685" spans="2:13" s="1" customFormat="1" ht="13.8" x14ac:dyDescent="0.3">
      <c r="B685" s="10"/>
      <c r="L685" s="10"/>
      <c r="M685" s="10"/>
    </row>
    <row r="686" spans="2:13" s="1" customFormat="1" ht="13.8" x14ac:dyDescent="0.3">
      <c r="B686" s="10"/>
      <c r="L686" s="10"/>
      <c r="M686" s="10"/>
    </row>
    <row r="687" spans="2:13" s="1" customFormat="1" ht="13.8" x14ac:dyDescent="0.3">
      <c r="B687" s="10"/>
      <c r="L687" s="10"/>
      <c r="M687" s="10"/>
    </row>
    <row r="688" spans="2:13" s="1" customFormat="1" ht="13.8" x14ac:dyDescent="0.3">
      <c r="B688" s="10"/>
      <c r="L688" s="10"/>
      <c r="M688" s="10"/>
    </row>
    <row r="689" spans="2:13" s="1" customFormat="1" ht="13.8" x14ac:dyDescent="0.3">
      <c r="B689" s="10"/>
      <c r="L689" s="10"/>
      <c r="M689" s="10"/>
    </row>
    <row r="690" spans="2:13" s="1" customFormat="1" ht="13.8" x14ac:dyDescent="0.3">
      <c r="B690" s="10"/>
      <c r="L690" s="10"/>
      <c r="M690" s="10"/>
    </row>
    <row r="691" spans="2:13" s="1" customFormat="1" ht="13.8" x14ac:dyDescent="0.3">
      <c r="B691" s="10"/>
      <c r="L691" s="10"/>
      <c r="M691" s="10"/>
    </row>
    <row r="692" spans="2:13" s="1" customFormat="1" ht="13.8" x14ac:dyDescent="0.3">
      <c r="B692" s="10"/>
      <c r="L692" s="10"/>
      <c r="M692" s="10"/>
    </row>
    <row r="693" spans="2:13" s="1" customFormat="1" ht="13.8" x14ac:dyDescent="0.3">
      <c r="B693" s="10"/>
      <c r="L693" s="10"/>
      <c r="M693" s="10"/>
    </row>
    <row r="694" spans="2:13" s="1" customFormat="1" ht="13.8" x14ac:dyDescent="0.3">
      <c r="B694" s="10"/>
      <c r="L694" s="10"/>
      <c r="M694" s="10"/>
    </row>
    <row r="695" spans="2:13" s="1" customFormat="1" ht="13.8" x14ac:dyDescent="0.3">
      <c r="B695" s="10"/>
      <c r="L695" s="10"/>
      <c r="M695" s="10"/>
    </row>
    <row r="696" spans="2:13" s="1" customFormat="1" ht="13.8" x14ac:dyDescent="0.3">
      <c r="B696" s="10"/>
      <c r="L696" s="10"/>
      <c r="M696" s="10"/>
    </row>
    <row r="697" spans="2:13" s="1" customFormat="1" ht="13.8" x14ac:dyDescent="0.3">
      <c r="B697" s="10"/>
      <c r="L697" s="10"/>
      <c r="M697" s="10"/>
    </row>
    <row r="698" spans="2:13" s="1" customFormat="1" ht="13.8" x14ac:dyDescent="0.3">
      <c r="B698" s="10"/>
      <c r="L698" s="10"/>
      <c r="M698" s="10"/>
    </row>
    <row r="699" spans="2:13" s="1" customFormat="1" ht="13.8" x14ac:dyDescent="0.3">
      <c r="B699" s="10"/>
      <c r="L699" s="10"/>
      <c r="M699" s="10"/>
    </row>
    <row r="700" spans="2:13" s="1" customFormat="1" ht="13.8" x14ac:dyDescent="0.3">
      <c r="B700" s="10"/>
      <c r="L700" s="10"/>
      <c r="M700" s="10"/>
    </row>
    <row r="701" spans="2:13" s="1" customFormat="1" ht="13.8" x14ac:dyDescent="0.3">
      <c r="B701" s="10"/>
      <c r="L701" s="10"/>
      <c r="M701" s="10"/>
    </row>
    <row r="702" spans="2:13" s="1" customFormat="1" ht="13.8" x14ac:dyDescent="0.3">
      <c r="B702" s="10"/>
      <c r="L702" s="10"/>
      <c r="M702" s="10"/>
    </row>
    <row r="703" spans="2:13" s="1" customFormat="1" ht="13.8" x14ac:dyDescent="0.3">
      <c r="B703" s="10"/>
      <c r="L703" s="10"/>
      <c r="M703" s="10"/>
    </row>
    <row r="704" spans="2:13" s="1" customFormat="1" ht="13.8" x14ac:dyDescent="0.3">
      <c r="B704" s="10"/>
      <c r="L704" s="10"/>
      <c r="M704" s="10"/>
    </row>
    <row r="705" spans="2:13" s="1" customFormat="1" ht="13.8" x14ac:dyDescent="0.3">
      <c r="B705" s="10"/>
      <c r="L705" s="10"/>
      <c r="M705" s="10"/>
    </row>
    <row r="706" spans="2:13" s="1" customFormat="1" ht="13.8" x14ac:dyDescent="0.3">
      <c r="B706" s="10"/>
      <c r="L706" s="10"/>
      <c r="M706" s="10"/>
    </row>
    <row r="707" spans="2:13" s="1" customFormat="1" ht="13.8" x14ac:dyDescent="0.3">
      <c r="B707" s="10"/>
      <c r="L707" s="10"/>
      <c r="M707" s="10"/>
    </row>
    <row r="708" spans="2:13" s="1" customFormat="1" ht="13.8" x14ac:dyDescent="0.3">
      <c r="B708" s="10"/>
      <c r="L708" s="10"/>
      <c r="M708" s="10"/>
    </row>
    <row r="709" spans="2:13" s="1" customFormat="1" ht="13.8" x14ac:dyDescent="0.3">
      <c r="B709" s="10"/>
      <c r="L709" s="10"/>
      <c r="M709" s="10"/>
    </row>
    <row r="710" spans="2:13" s="1" customFormat="1" ht="13.8" x14ac:dyDescent="0.3">
      <c r="B710" s="10"/>
      <c r="L710" s="10"/>
      <c r="M710" s="10"/>
    </row>
    <row r="711" spans="2:13" s="1" customFormat="1" ht="13.8" x14ac:dyDescent="0.3">
      <c r="B711" s="10"/>
      <c r="L711" s="10"/>
      <c r="M711" s="10"/>
    </row>
    <row r="712" spans="2:13" s="1" customFormat="1" ht="13.8" x14ac:dyDescent="0.3">
      <c r="B712" s="10"/>
      <c r="L712" s="10"/>
      <c r="M712" s="10"/>
    </row>
    <row r="713" spans="2:13" s="1" customFormat="1" ht="13.8" x14ac:dyDescent="0.3">
      <c r="B713" s="10"/>
      <c r="L713" s="10"/>
      <c r="M713" s="10"/>
    </row>
    <row r="714" spans="2:13" s="1" customFormat="1" ht="13.8" x14ac:dyDescent="0.3">
      <c r="B714" s="10"/>
      <c r="L714" s="10"/>
      <c r="M714" s="10"/>
    </row>
    <row r="715" spans="2:13" s="1" customFormat="1" ht="13.8" x14ac:dyDescent="0.3">
      <c r="B715" s="10"/>
      <c r="L715" s="10"/>
      <c r="M715" s="10"/>
    </row>
    <row r="716" spans="2:13" s="1" customFormat="1" ht="13.8" x14ac:dyDescent="0.3">
      <c r="B716" s="10"/>
      <c r="L716" s="10"/>
      <c r="M716" s="10"/>
    </row>
    <row r="717" spans="2:13" s="1" customFormat="1" ht="13.8" x14ac:dyDescent="0.3">
      <c r="B717" s="10"/>
      <c r="L717" s="10"/>
      <c r="M717" s="10"/>
    </row>
    <row r="718" spans="2:13" s="1" customFormat="1" ht="13.8" x14ac:dyDescent="0.3">
      <c r="B718" s="10"/>
      <c r="L718" s="10"/>
      <c r="M718" s="10"/>
    </row>
    <row r="719" spans="2:13" s="1" customFormat="1" ht="13.8" x14ac:dyDescent="0.3">
      <c r="B719" s="10"/>
      <c r="L719" s="10"/>
      <c r="M719" s="10"/>
    </row>
    <row r="720" spans="2:13" s="1" customFormat="1" ht="13.8" x14ac:dyDescent="0.3">
      <c r="B720" s="10"/>
      <c r="L720" s="10"/>
      <c r="M720" s="10"/>
    </row>
    <row r="721" spans="2:13" s="1" customFormat="1" ht="13.8" x14ac:dyDescent="0.3">
      <c r="B721" s="10"/>
      <c r="L721" s="10"/>
      <c r="M721" s="10"/>
    </row>
    <row r="722" spans="2:13" s="1" customFormat="1" ht="13.8" x14ac:dyDescent="0.3">
      <c r="B722" s="10"/>
      <c r="L722" s="10"/>
      <c r="M722" s="10"/>
    </row>
    <row r="723" spans="2:13" s="1" customFormat="1" ht="13.8" x14ac:dyDescent="0.3">
      <c r="B723" s="10"/>
      <c r="L723" s="10"/>
      <c r="M723" s="10"/>
    </row>
    <row r="724" spans="2:13" s="1" customFormat="1" ht="13.8" x14ac:dyDescent="0.3">
      <c r="B724" s="10"/>
      <c r="L724" s="10"/>
      <c r="M724" s="10"/>
    </row>
    <row r="725" spans="2:13" s="1" customFormat="1" ht="13.8" x14ac:dyDescent="0.3">
      <c r="B725" s="10"/>
      <c r="L725" s="10"/>
      <c r="M725" s="10"/>
    </row>
    <row r="726" spans="2:13" s="1" customFormat="1" ht="13.8" x14ac:dyDescent="0.3">
      <c r="B726" s="10"/>
      <c r="L726" s="10"/>
      <c r="M726" s="10"/>
    </row>
    <row r="727" spans="2:13" s="1" customFormat="1" ht="13.8" x14ac:dyDescent="0.3">
      <c r="B727" s="10"/>
      <c r="L727" s="10"/>
      <c r="M727" s="10"/>
    </row>
    <row r="728" spans="2:13" s="1" customFormat="1" ht="13.8" x14ac:dyDescent="0.3">
      <c r="B728" s="10"/>
      <c r="L728" s="10"/>
      <c r="M728" s="10"/>
    </row>
    <row r="729" spans="2:13" s="1" customFormat="1" ht="13.8" x14ac:dyDescent="0.3">
      <c r="B729" s="10"/>
      <c r="L729" s="10"/>
      <c r="M729" s="10"/>
    </row>
    <row r="730" spans="2:13" s="1" customFormat="1" ht="13.8" x14ac:dyDescent="0.3">
      <c r="B730" s="10"/>
      <c r="L730" s="10"/>
      <c r="M730" s="10"/>
    </row>
    <row r="731" spans="2:13" s="1" customFormat="1" ht="13.8" x14ac:dyDescent="0.3">
      <c r="B731" s="10"/>
      <c r="L731" s="10"/>
      <c r="M731" s="10"/>
    </row>
    <row r="732" spans="2:13" s="1" customFormat="1" ht="13.8" x14ac:dyDescent="0.3">
      <c r="B732" s="10"/>
      <c r="L732" s="10"/>
      <c r="M732" s="10"/>
    </row>
    <row r="733" spans="2:13" s="1" customFormat="1" ht="13.8" x14ac:dyDescent="0.3">
      <c r="B733" s="10"/>
      <c r="L733" s="10"/>
      <c r="M733" s="10"/>
    </row>
    <row r="734" spans="2:13" s="1" customFormat="1" ht="13.8" x14ac:dyDescent="0.3">
      <c r="B734" s="10"/>
      <c r="L734" s="10"/>
      <c r="M734" s="10"/>
    </row>
    <row r="735" spans="2:13" s="1" customFormat="1" ht="13.8" x14ac:dyDescent="0.3">
      <c r="B735" s="10"/>
      <c r="L735" s="10"/>
      <c r="M735" s="10"/>
    </row>
    <row r="736" spans="2:13" s="1" customFormat="1" ht="13.8" x14ac:dyDescent="0.3">
      <c r="B736" s="10"/>
      <c r="L736" s="10"/>
      <c r="M736" s="10"/>
    </row>
    <row r="737" spans="2:13" s="1" customFormat="1" ht="13.8" x14ac:dyDescent="0.3">
      <c r="B737" s="10"/>
      <c r="L737" s="10"/>
      <c r="M737" s="10"/>
    </row>
    <row r="738" spans="2:13" s="1" customFormat="1" ht="13.8" x14ac:dyDescent="0.3">
      <c r="B738" s="10"/>
      <c r="L738" s="10"/>
      <c r="M738" s="10"/>
    </row>
    <row r="739" spans="2:13" s="1" customFormat="1" ht="13.8" x14ac:dyDescent="0.3">
      <c r="B739" s="10"/>
      <c r="L739" s="10"/>
      <c r="M739" s="10"/>
    </row>
    <row r="740" spans="2:13" s="1" customFormat="1" ht="13.8" x14ac:dyDescent="0.3">
      <c r="B740" s="10"/>
      <c r="L740" s="10"/>
      <c r="M740" s="10"/>
    </row>
    <row r="741" spans="2:13" s="1" customFormat="1" ht="13.8" x14ac:dyDescent="0.3">
      <c r="B741" s="10"/>
      <c r="L741" s="10"/>
      <c r="M741" s="10"/>
    </row>
    <row r="742" spans="2:13" s="1" customFormat="1" ht="13.8" x14ac:dyDescent="0.3">
      <c r="B742" s="10"/>
      <c r="L742" s="10"/>
      <c r="M742" s="10"/>
    </row>
    <row r="743" spans="2:13" s="1" customFormat="1" ht="13.8" x14ac:dyDescent="0.3">
      <c r="B743" s="10"/>
      <c r="L743" s="10"/>
      <c r="M743" s="10"/>
    </row>
    <row r="744" spans="2:13" s="1" customFormat="1" ht="13.8" x14ac:dyDescent="0.3">
      <c r="B744" s="10"/>
      <c r="L744" s="10"/>
      <c r="M744" s="10"/>
    </row>
    <row r="745" spans="2:13" s="1" customFormat="1" ht="13.8" x14ac:dyDescent="0.3">
      <c r="B745" s="10"/>
      <c r="L745" s="10"/>
      <c r="M745" s="10"/>
    </row>
    <row r="746" spans="2:13" s="1" customFormat="1" ht="13.8" x14ac:dyDescent="0.3">
      <c r="B746" s="10"/>
      <c r="L746" s="10"/>
      <c r="M746" s="10"/>
    </row>
    <row r="747" spans="2:13" s="1" customFormat="1" ht="13.8" x14ac:dyDescent="0.3">
      <c r="B747" s="10"/>
      <c r="L747" s="10"/>
      <c r="M747" s="10"/>
    </row>
    <row r="748" spans="2:13" s="1" customFormat="1" ht="13.8" x14ac:dyDescent="0.3">
      <c r="B748" s="10"/>
      <c r="L748" s="10"/>
      <c r="M748" s="10"/>
    </row>
    <row r="749" spans="2:13" s="1" customFormat="1" ht="13.8" x14ac:dyDescent="0.3">
      <c r="B749" s="10"/>
      <c r="L749" s="10"/>
      <c r="M749" s="10"/>
    </row>
    <row r="750" spans="2:13" s="1" customFormat="1" ht="13.8" x14ac:dyDescent="0.3">
      <c r="B750" s="10"/>
      <c r="L750" s="10"/>
      <c r="M750" s="10"/>
    </row>
    <row r="751" spans="2:13" s="1" customFormat="1" ht="13.8" x14ac:dyDescent="0.3">
      <c r="B751" s="10"/>
      <c r="L751" s="10"/>
      <c r="M751" s="10"/>
    </row>
    <row r="752" spans="2:13" s="1" customFormat="1" ht="13.8" x14ac:dyDescent="0.3">
      <c r="B752" s="10"/>
      <c r="L752" s="10"/>
      <c r="M752" s="10"/>
    </row>
    <row r="753" spans="2:13" s="1" customFormat="1" ht="13.8" x14ac:dyDescent="0.3">
      <c r="B753" s="10"/>
      <c r="L753" s="10"/>
      <c r="M753" s="10"/>
    </row>
    <row r="754" spans="2:13" s="1" customFormat="1" ht="13.8" x14ac:dyDescent="0.3">
      <c r="B754" s="10"/>
      <c r="L754" s="10"/>
      <c r="M754" s="10"/>
    </row>
    <row r="755" spans="2:13" s="1" customFormat="1" ht="13.8" x14ac:dyDescent="0.3">
      <c r="B755" s="10"/>
      <c r="L755" s="10"/>
      <c r="M755" s="10"/>
    </row>
    <row r="756" spans="2:13" s="1" customFormat="1" ht="13.8" x14ac:dyDescent="0.3">
      <c r="B756" s="10"/>
      <c r="L756" s="10"/>
      <c r="M756" s="10"/>
    </row>
    <row r="757" spans="2:13" s="1" customFormat="1" ht="13.8" x14ac:dyDescent="0.3">
      <c r="B757" s="10"/>
      <c r="L757" s="10"/>
      <c r="M757" s="10"/>
    </row>
    <row r="758" spans="2:13" s="1" customFormat="1" ht="13.8" x14ac:dyDescent="0.3">
      <c r="B758" s="10"/>
      <c r="L758" s="10"/>
      <c r="M758" s="10"/>
    </row>
    <row r="759" spans="2:13" s="1" customFormat="1" ht="13.8" x14ac:dyDescent="0.3">
      <c r="B759" s="10"/>
      <c r="L759" s="10"/>
      <c r="M759" s="10"/>
    </row>
    <row r="760" spans="2:13" s="1" customFormat="1" ht="13.8" x14ac:dyDescent="0.3">
      <c r="B760" s="10"/>
      <c r="L760" s="10"/>
      <c r="M760" s="10"/>
    </row>
    <row r="761" spans="2:13" s="1" customFormat="1" ht="13.8" x14ac:dyDescent="0.3">
      <c r="B761" s="10"/>
      <c r="L761" s="10"/>
      <c r="M761" s="10"/>
    </row>
    <row r="762" spans="2:13" s="1" customFormat="1" ht="13.8" x14ac:dyDescent="0.3">
      <c r="B762" s="10"/>
      <c r="L762" s="10"/>
      <c r="M762" s="10"/>
    </row>
    <row r="763" spans="2:13" s="1" customFormat="1" ht="13.8" x14ac:dyDescent="0.3">
      <c r="B763" s="10"/>
      <c r="L763" s="10"/>
      <c r="M763" s="10"/>
    </row>
    <row r="764" spans="2:13" s="1" customFormat="1" ht="13.8" x14ac:dyDescent="0.3">
      <c r="B764" s="10"/>
      <c r="L764" s="10"/>
      <c r="M764" s="10"/>
    </row>
    <row r="765" spans="2:13" s="1" customFormat="1" ht="13.8" x14ac:dyDescent="0.3">
      <c r="B765" s="10"/>
      <c r="L765" s="10"/>
      <c r="M765" s="10"/>
    </row>
    <row r="766" spans="2:13" s="1" customFormat="1" ht="13.8" x14ac:dyDescent="0.3">
      <c r="B766" s="10"/>
      <c r="L766" s="10"/>
      <c r="M766" s="10"/>
    </row>
    <row r="767" spans="2:13" s="1" customFormat="1" ht="13.8" x14ac:dyDescent="0.3">
      <c r="B767" s="10"/>
      <c r="L767" s="10"/>
      <c r="M767" s="10"/>
    </row>
    <row r="768" spans="2:13" s="1" customFormat="1" ht="13.8" x14ac:dyDescent="0.3">
      <c r="B768" s="10"/>
      <c r="L768" s="10"/>
      <c r="M768" s="10"/>
    </row>
    <row r="769" spans="2:13" s="1" customFormat="1" ht="13.8" x14ac:dyDescent="0.3">
      <c r="B769" s="10"/>
      <c r="L769" s="10"/>
      <c r="M769" s="10"/>
    </row>
    <row r="770" spans="2:13" s="1" customFormat="1" ht="13.8" x14ac:dyDescent="0.3">
      <c r="B770" s="10"/>
      <c r="L770" s="10"/>
      <c r="M770" s="10"/>
    </row>
    <row r="771" spans="2:13" s="1" customFormat="1" ht="13.8" x14ac:dyDescent="0.3">
      <c r="B771" s="10"/>
      <c r="L771" s="10"/>
      <c r="M771" s="10"/>
    </row>
    <row r="772" spans="2:13" s="1" customFormat="1" ht="13.8" x14ac:dyDescent="0.3">
      <c r="B772" s="10"/>
      <c r="L772" s="10"/>
      <c r="M772" s="10"/>
    </row>
    <row r="773" spans="2:13" s="1" customFormat="1" ht="13.8" x14ac:dyDescent="0.3">
      <c r="B773" s="10"/>
      <c r="L773" s="10"/>
      <c r="M773" s="10"/>
    </row>
    <row r="774" spans="2:13" s="1" customFormat="1" ht="13.8" x14ac:dyDescent="0.3">
      <c r="B774" s="10"/>
      <c r="L774" s="10"/>
      <c r="M774" s="10"/>
    </row>
    <row r="775" spans="2:13" s="1" customFormat="1" ht="13.8" x14ac:dyDescent="0.3">
      <c r="B775" s="10"/>
      <c r="L775" s="10"/>
      <c r="M775" s="10"/>
    </row>
    <row r="776" spans="2:13" s="1" customFormat="1" ht="13.8" x14ac:dyDescent="0.3">
      <c r="B776" s="10"/>
      <c r="L776" s="10"/>
      <c r="M776" s="10"/>
    </row>
    <row r="777" spans="2:13" s="1" customFormat="1" ht="13.8" x14ac:dyDescent="0.3">
      <c r="B777" s="10"/>
      <c r="L777" s="10"/>
      <c r="M777" s="10"/>
    </row>
    <row r="778" spans="2:13" s="1" customFormat="1" ht="13.8" x14ac:dyDescent="0.3">
      <c r="B778" s="10"/>
      <c r="L778" s="10"/>
      <c r="M778" s="10"/>
    </row>
    <row r="779" spans="2:13" s="1" customFormat="1" ht="13.8" x14ac:dyDescent="0.3">
      <c r="B779" s="10"/>
      <c r="L779" s="10"/>
      <c r="M779" s="10"/>
    </row>
    <row r="780" spans="2:13" s="1" customFormat="1" ht="13.8" x14ac:dyDescent="0.3">
      <c r="B780" s="10"/>
      <c r="L780" s="10"/>
      <c r="M780" s="10"/>
    </row>
    <row r="781" spans="2:13" s="1" customFormat="1" ht="13.8" x14ac:dyDescent="0.3">
      <c r="B781" s="10"/>
      <c r="L781" s="10"/>
      <c r="M781" s="10"/>
    </row>
    <row r="782" spans="2:13" s="1" customFormat="1" ht="13.8" x14ac:dyDescent="0.3">
      <c r="B782" s="10"/>
      <c r="L782" s="10"/>
      <c r="M782" s="10"/>
    </row>
    <row r="783" spans="2:13" s="1" customFormat="1" ht="13.8" x14ac:dyDescent="0.3">
      <c r="B783" s="10"/>
      <c r="L783" s="10"/>
      <c r="M783" s="10"/>
    </row>
    <row r="784" spans="2:13" s="1" customFormat="1" ht="13.8" x14ac:dyDescent="0.3">
      <c r="B784" s="10"/>
      <c r="L784" s="10"/>
      <c r="M784" s="10"/>
    </row>
    <row r="785" spans="2:13" s="1" customFormat="1" ht="13.8" x14ac:dyDescent="0.3">
      <c r="B785" s="10"/>
      <c r="L785" s="10"/>
      <c r="M785" s="10"/>
    </row>
    <row r="786" spans="2:13" s="1" customFormat="1" ht="13.8" x14ac:dyDescent="0.3">
      <c r="B786" s="10"/>
      <c r="L786" s="10"/>
      <c r="M786" s="10"/>
    </row>
    <row r="787" spans="2:13" s="1" customFormat="1" ht="13.8" x14ac:dyDescent="0.3">
      <c r="B787" s="10"/>
      <c r="L787" s="10"/>
      <c r="M787" s="10"/>
    </row>
    <row r="788" spans="2:13" s="1" customFormat="1" ht="13.8" x14ac:dyDescent="0.3">
      <c r="B788" s="10"/>
      <c r="L788" s="10"/>
      <c r="M788" s="10"/>
    </row>
    <row r="789" spans="2:13" s="1" customFormat="1" ht="13.8" x14ac:dyDescent="0.3">
      <c r="B789" s="10"/>
      <c r="L789" s="10"/>
      <c r="M789" s="10"/>
    </row>
    <row r="790" spans="2:13" s="1" customFormat="1" ht="13.8" x14ac:dyDescent="0.3">
      <c r="B790" s="10"/>
      <c r="L790" s="10"/>
      <c r="M790" s="10"/>
    </row>
    <row r="791" spans="2:13" s="1" customFormat="1" ht="13.8" x14ac:dyDescent="0.3">
      <c r="B791" s="10"/>
      <c r="L791" s="10"/>
      <c r="M791" s="10"/>
    </row>
    <row r="792" spans="2:13" s="1" customFormat="1" ht="13.8" x14ac:dyDescent="0.3">
      <c r="B792" s="10"/>
      <c r="L792" s="10"/>
      <c r="M792" s="10"/>
    </row>
    <row r="793" spans="2:13" s="1" customFormat="1" ht="13.8" x14ac:dyDescent="0.3">
      <c r="B793" s="10"/>
      <c r="L793" s="10"/>
      <c r="M793" s="10"/>
    </row>
    <row r="794" spans="2:13" s="1" customFormat="1" ht="13.8" x14ac:dyDescent="0.3">
      <c r="B794" s="10"/>
      <c r="L794" s="10"/>
      <c r="M794" s="10"/>
    </row>
    <row r="795" spans="2:13" s="1" customFormat="1" ht="13.8" x14ac:dyDescent="0.3">
      <c r="B795" s="10"/>
      <c r="L795" s="10"/>
      <c r="M795" s="10"/>
    </row>
    <row r="796" spans="2:13" s="1" customFormat="1" ht="13.8" x14ac:dyDescent="0.3">
      <c r="B796" s="10"/>
      <c r="L796" s="10"/>
      <c r="M796" s="10"/>
    </row>
    <row r="797" spans="2:13" s="1" customFormat="1" ht="13.8" x14ac:dyDescent="0.3">
      <c r="B797" s="10"/>
      <c r="L797" s="10"/>
      <c r="M797" s="10"/>
    </row>
    <row r="798" spans="2:13" s="1" customFormat="1" ht="13.8" x14ac:dyDescent="0.3">
      <c r="B798" s="10"/>
      <c r="L798" s="10"/>
      <c r="M798" s="10"/>
    </row>
    <row r="799" spans="2:13" s="1" customFormat="1" ht="13.8" x14ac:dyDescent="0.3">
      <c r="B799" s="10"/>
      <c r="L799" s="10"/>
      <c r="M799" s="10"/>
    </row>
    <row r="800" spans="2:13" s="1" customFormat="1" ht="13.8" x14ac:dyDescent="0.3">
      <c r="B800" s="10"/>
      <c r="L800" s="10"/>
      <c r="M800" s="10"/>
    </row>
    <row r="801" spans="2:13" s="1" customFormat="1" ht="13.8" x14ac:dyDescent="0.3">
      <c r="B801" s="10"/>
      <c r="L801" s="10"/>
      <c r="M801" s="10"/>
    </row>
    <row r="802" spans="2:13" s="1" customFormat="1" ht="13.8" x14ac:dyDescent="0.3">
      <c r="B802" s="10"/>
      <c r="L802" s="10"/>
      <c r="M802" s="10"/>
    </row>
    <row r="803" spans="2:13" s="1" customFormat="1" ht="13.8" x14ac:dyDescent="0.3">
      <c r="B803" s="10"/>
      <c r="L803" s="10"/>
      <c r="M803" s="10"/>
    </row>
    <row r="804" spans="2:13" s="1" customFormat="1" ht="13.8" x14ac:dyDescent="0.3">
      <c r="B804" s="10"/>
      <c r="L804" s="10"/>
      <c r="M804" s="10"/>
    </row>
    <row r="805" spans="2:13" s="1" customFormat="1" ht="13.8" x14ac:dyDescent="0.3">
      <c r="B805" s="10"/>
      <c r="L805" s="10"/>
      <c r="M805" s="10"/>
    </row>
    <row r="806" spans="2:13" s="1" customFormat="1" ht="13.8" x14ac:dyDescent="0.3">
      <c r="B806" s="10"/>
      <c r="L806" s="10"/>
      <c r="M806" s="10"/>
    </row>
    <row r="807" spans="2:13" s="1" customFormat="1" ht="13.8" x14ac:dyDescent="0.3">
      <c r="B807" s="10"/>
      <c r="L807" s="10"/>
      <c r="M807" s="10"/>
    </row>
    <row r="808" spans="2:13" s="1" customFormat="1" ht="13.8" x14ac:dyDescent="0.3">
      <c r="B808" s="10"/>
      <c r="L808" s="10"/>
      <c r="M808" s="10"/>
    </row>
    <row r="809" spans="2:13" s="1" customFormat="1" ht="13.8" x14ac:dyDescent="0.3">
      <c r="B809" s="10"/>
      <c r="L809" s="10"/>
      <c r="M809" s="10"/>
    </row>
    <row r="810" spans="2:13" s="1" customFormat="1" ht="13.8" x14ac:dyDescent="0.3">
      <c r="B810" s="10"/>
      <c r="L810" s="10"/>
      <c r="M810" s="10"/>
    </row>
    <row r="811" spans="2:13" s="1" customFormat="1" ht="13.8" x14ac:dyDescent="0.3">
      <c r="B811" s="10"/>
      <c r="L811" s="10"/>
      <c r="M811" s="10"/>
    </row>
    <row r="812" spans="2:13" s="1" customFormat="1" ht="13.8" x14ac:dyDescent="0.3">
      <c r="B812" s="10"/>
      <c r="L812" s="10"/>
      <c r="M812" s="10"/>
    </row>
    <row r="813" spans="2:13" s="1" customFormat="1" ht="13.8" x14ac:dyDescent="0.3">
      <c r="B813" s="10"/>
      <c r="L813" s="10"/>
      <c r="M813" s="10"/>
    </row>
    <row r="814" spans="2:13" s="1" customFormat="1" ht="13.8" x14ac:dyDescent="0.3">
      <c r="B814" s="10"/>
      <c r="L814" s="10"/>
      <c r="M814" s="10"/>
    </row>
    <row r="815" spans="2:13" s="1" customFormat="1" ht="13.8" x14ac:dyDescent="0.3">
      <c r="B815" s="10"/>
      <c r="L815" s="10"/>
      <c r="M815" s="10"/>
    </row>
    <row r="816" spans="2:13" s="1" customFormat="1" ht="13.8" x14ac:dyDescent="0.3">
      <c r="B816" s="10"/>
      <c r="L816" s="10"/>
      <c r="M816" s="10"/>
    </row>
    <row r="817" spans="2:13" s="1" customFormat="1" ht="13.8" x14ac:dyDescent="0.3">
      <c r="B817" s="10"/>
      <c r="L817" s="10"/>
      <c r="M817" s="10"/>
    </row>
    <row r="818" spans="2:13" s="1" customFormat="1" ht="13.8" x14ac:dyDescent="0.3">
      <c r="B818" s="10"/>
      <c r="L818" s="10"/>
      <c r="M818" s="10"/>
    </row>
    <row r="819" spans="2:13" s="1" customFormat="1" ht="13.8" x14ac:dyDescent="0.3">
      <c r="B819" s="10"/>
      <c r="L819" s="10"/>
      <c r="M819" s="10"/>
    </row>
    <row r="820" spans="2:13" s="1" customFormat="1" ht="13.8" x14ac:dyDescent="0.3">
      <c r="B820" s="10"/>
      <c r="L820" s="10"/>
      <c r="M820" s="10"/>
    </row>
    <row r="821" spans="2:13" s="1" customFormat="1" ht="13.8" x14ac:dyDescent="0.3">
      <c r="B821" s="10"/>
      <c r="L821" s="10"/>
      <c r="M821" s="10"/>
    </row>
    <row r="822" spans="2:13" s="1" customFormat="1" ht="13.8" x14ac:dyDescent="0.3">
      <c r="B822" s="10"/>
      <c r="L822" s="10"/>
      <c r="M822" s="10"/>
    </row>
    <row r="823" spans="2:13" s="1" customFormat="1" ht="13.8" x14ac:dyDescent="0.3">
      <c r="B823" s="10"/>
      <c r="L823" s="10"/>
      <c r="M823" s="10"/>
    </row>
    <row r="824" spans="2:13" s="1" customFormat="1" ht="13.8" x14ac:dyDescent="0.3">
      <c r="B824" s="10"/>
      <c r="L824" s="10"/>
      <c r="M824" s="10"/>
    </row>
    <row r="825" spans="2:13" s="1" customFormat="1" ht="13.8" x14ac:dyDescent="0.3">
      <c r="B825" s="10"/>
      <c r="L825" s="10"/>
      <c r="M825" s="10"/>
    </row>
    <row r="826" spans="2:13" s="1" customFormat="1" ht="13.8" x14ac:dyDescent="0.3">
      <c r="B826" s="10"/>
      <c r="L826" s="10"/>
      <c r="M826" s="10"/>
    </row>
    <row r="827" spans="2:13" s="1" customFormat="1" ht="13.8" x14ac:dyDescent="0.3">
      <c r="B827" s="10"/>
      <c r="L827" s="10"/>
      <c r="M827" s="10"/>
    </row>
    <row r="828" spans="2:13" s="1" customFormat="1" ht="13.8" x14ac:dyDescent="0.3">
      <c r="B828" s="10"/>
      <c r="L828" s="10"/>
      <c r="M828" s="10"/>
    </row>
    <row r="829" spans="2:13" s="1" customFormat="1" ht="13.8" x14ac:dyDescent="0.3">
      <c r="B829" s="10"/>
      <c r="L829" s="10"/>
      <c r="M829" s="10"/>
    </row>
    <row r="830" spans="2:13" s="1" customFormat="1" ht="13.8" x14ac:dyDescent="0.3">
      <c r="B830" s="10"/>
      <c r="L830" s="10"/>
      <c r="M830" s="10"/>
    </row>
    <row r="831" spans="2:13" s="1" customFormat="1" ht="13.8" x14ac:dyDescent="0.3">
      <c r="B831" s="10"/>
      <c r="L831" s="10"/>
      <c r="M831" s="10"/>
    </row>
    <row r="832" spans="2:13" s="1" customFormat="1" ht="13.8" x14ac:dyDescent="0.3">
      <c r="B832" s="10"/>
      <c r="L832" s="10"/>
      <c r="M832" s="10"/>
    </row>
    <row r="833" spans="2:13" s="1" customFormat="1" ht="13.8" x14ac:dyDescent="0.3">
      <c r="B833" s="10"/>
      <c r="L833" s="10"/>
      <c r="M833" s="10"/>
    </row>
    <row r="834" spans="2:13" s="1" customFormat="1" ht="13.8" x14ac:dyDescent="0.3">
      <c r="B834" s="10"/>
      <c r="L834" s="10"/>
      <c r="M834" s="10"/>
    </row>
    <row r="835" spans="2:13" s="1" customFormat="1" ht="13.8" x14ac:dyDescent="0.3">
      <c r="B835" s="10"/>
      <c r="L835" s="10"/>
      <c r="M835" s="10"/>
    </row>
    <row r="836" spans="2:13" s="1" customFormat="1" ht="13.8" x14ac:dyDescent="0.3">
      <c r="B836" s="10"/>
      <c r="L836" s="10"/>
      <c r="M836" s="10"/>
    </row>
    <row r="837" spans="2:13" s="1" customFormat="1" ht="13.8" x14ac:dyDescent="0.3">
      <c r="B837" s="10"/>
      <c r="L837" s="10"/>
      <c r="M837" s="10"/>
    </row>
    <row r="838" spans="2:13" s="1" customFormat="1" ht="13.8" x14ac:dyDescent="0.3">
      <c r="B838" s="10"/>
      <c r="L838" s="10"/>
      <c r="M838" s="10"/>
    </row>
    <row r="839" spans="2:13" s="1" customFormat="1" ht="13.8" x14ac:dyDescent="0.3">
      <c r="B839" s="10"/>
      <c r="L839" s="10"/>
      <c r="M839" s="10"/>
    </row>
    <row r="840" spans="2:13" s="1" customFormat="1" ht="13.8" x14ac:dyDescent="0.3">
      <c r="B840" s="10"/>
      <c r="L840" s="10"/>
      <c r="M840" s="10"/>
    </row>
    <row r="841" spans="2:13" s="1" customFormat="1" ht="13.8" x14ac:dyDescent="0.3">
      <c r="B841" s="10"/>
      <c r="L841" s="10"/>
      <c r="M841" s="10"/>
    </row>
    <row r="842" spans="2:13" s="1" customFormat="1" ht="13.8" x14ac:dyDescent="0.3">
      <c r="B842" s="10"/>
      <c r="L842" s="10"/>
      <c r="M842" s="10"/>
    </row>
    <row r="843" spans="2:13" s="1" customFormat="1" ht="13.8" x14ac:dyDescent="0.3">
      <c r="B843" s="10"/>
      <c r="L843" s="10"/>
      <c r="M843" s="10"/>
    </row>
    <row r="844" spans="2:13" s="1" customFormat="1" ht="13.8" x14ac:dyDescent="0.3">
      <c r="B844" s="10"/>
      <c r="L844" s="10"/>
      <c r="M844" s="10"/>
    </row>
    <row r="845" spans="2:13" s="1" customFormat="1" ht="13.8" x14ac:dyDescent="0.3">
      <c r="B845" s="10"/>
      <c r="L845" s="10"/>
      <c r="M845" s="10"/>
    </row>
    <row r="846" spans="2:13" s="1" customFormat="1" ht="13.8" x14ac:dyDescent="0.3">
      <c r="B846" s="10"/>
      <c r="L846" s="10"/>
      <c r="M846" s="10"/>
    </row>
    <row r="847" spans="2:13" s="1" customFormat="1" ht="13.8" x14ac:dyDescent="0.3">
      <c r="B847" s="10"/>
      <c r="L847" s="10"/>
      <c r="M847" s="10"/>
    </row>
    <row r="848" spans="2:13" s="1" customFormat="1" ht="13.8" x14ac:dyDescent="0.3">
      <c r="B848" s="10"/>
      <c r="L848" s="10"/>
      <c r="M848" s="10"/>
    </row>
    <row r="849" spans="2:13" s="1" customFormat="1" ht="13.8" x14ac:dyDescent="0.3">
      <c r="B849" s="10"/>
      <c r="L849" s="10"/>
      <c r="M849" s="10"/>
    </row>
    <row r="850" spans="2:13" s="1" customFormat="1" ht="13.8" x14ac:dyDescent="0.3">
      <c r="B850" s="10"/>
      <c r="L850" s="10"/>
      <c r="M850" s="10"/>
    </row>
    <row r="851" spans="2:13" s="1" customFormat="1" ht="13.8" x14ac:dyDescent="0.3">
      <c r="B851" s="10"/>
      <c r="L851" s="10"/>
      <c r="M851" s="10"/>
    </row>
    <row r="852" spans="2:13" s="1" customFormat="1" ht="13.8" x14ac:dyDescent="0.3">
      <c r="B852" s="10"/>
      <c r="L852" s="10"/>
      <c r="M852" s="10"/>
    </row>
    <row r="853" spans="2:13" s="1" customFormat="1" ht="13.8" x14ac:dyDescent="0.3">
      <c r="B853" s="10"/>
      <c r="L853" s="10"/>
      <c r="M853" s="10"/>
    </row>
    <row r="854" spans="2:13" s="1" customFormat="1" ht="13.8" x14ac:dyDescent="0.3">
      <c r="B854" s="10"/>
      <c r="L854" s="10"/>
      <c r="M854" s="10"/>
    </row>
    <row r="855" spans="2:13" s="1" customFormat="1" ht="13.8" x14ac:dyDescent="0.3">
      <c r="B855" s="10"/>
      <c r="L855" s="10"/>
      <c r="M855" s="10"/>
    </row>
    <row r="856" spans="2:13" s="1" customFormat="1" ht="13.8" x14ac:dyDescent="0.3">
      <c r="B856" s="10"/>
      <c r="L856" s="10"/>
      <c r="M856" s="10"/>
    </row>
    <row r="857" spans="2:13" s="1" customFormat="1" ht="13.8" x14ac:dyDescent="0.3">
      <c r="B857" s="10"/>
      <c r="L857" s="10"/>
      <c r="M857" s="10"/>
    </row>
    <row r="858" spans="2:13" s="1" customFormat="1" ht="13.8" x14ac:dyDescent="0.3">
      <c r="B858" s="10"/>
      <c r="L858" s="10"/>
      <c r="M858" s="10"/>
    </row>
    <row r="859" spans="2:13" s="1" customFormat="1" ht="13.8" x14ac:dyDescent="0.3">
      <c r="B859" s="10"/>
      <c r="L859" s="10"/>
      <c r="M859" s="10"/>
    </row>
    <row r="860" spans="2:13" s="1" customFormat="1" ht="13.8" x14ac:dyDescent="0.3">
      <c r="B860" s="10"/>
      <c r="L860" s="10"/>
      <c r="M860" s="10"/>
    </row>
    <row r="861" spans="2:13" s="1" customFormat="1" ht="13.8" x14ac:dyDescent="0.3">
      <c r="B861" s="10"/>
      <c r="L861" s="10"/>
      <c r="M861" s="10"/>
    </row>
    <row r="862" spans="2:13" s="1" customFormat="1" ht="13.8" x14ac:dyDescent="0.3">
      <c r="B862" s="10"/>
      <c r="L862" s="10"/>
      <c r="M862" s="10"/>
    </row>
    <row r="863" spans="2:13" s="1" customFormat="1" ht="13.8" x14ac:dyDescent="0.3">
      <c r="B863" s="10"/>
      <c r="L863" s="10"/>
      <c r="M863" s="10"/>
    </row>
    <row r="864" spans="2:13" s="1" customFormat="1" ht="13.8" x14ac:dyDescent="0.3">
      <c r="B864" s="10"/>
      <c r="L864" s="10"/>
      <c r="M864" s="10"/>
    </row>
    <row r="865" spans="2:13" s="1" customFormat="1" ht="13.8" x14ac:dyDescent="0.3">
      <c r="B865" s="10"/>
      <c r="L865" s="10"/>
      <c r="M865" s="10"/>
    </row>
    <row r="866" spans="2:13" s="1" customFormat="1" ht="13.8" x14ac:dyDescent="0.3">
      <c r="B866" s="10"/>
      <c r="L866" s="10"/>
      <c r="M866" s="10"/>
    </row>
    <row r="867" spans="2:13" s="1" customFormat="1" ht="13.8" x14ac:dyDescent="0.3">
      <c r="B867" s="10"/>
      <c r="L867" s="10"/>
      <c r="M867" s="10"/>
    </row>
    <row r="868" spans="2:13" s="1" customFormat="1" ht="13.8" x14ac:dyDescent="0.3">
      <c r="B868" s="10"/>
      <c r="L868" s="10"/>
      <c r="M868" s="10"/>
    </row>
    <row r="869" spans="2:13" s="1" customFormat="1" ht="13.8" x14ac:dyDescent="0.3">
      <c r="B869" s="10"/>
      <c r="L869" s="10"/>
      <c r="M869" s="10"/>
    </row>
    <row r="870" spans="2:13" s="1" customFormat="1" ht="13.8" x14ac:dyDescent="0.3">
      <c r="B870" s="10"/>
      <c r="L870" s="10"/>
      <c r="M870" s="10"/>
    </row>
    <row r="871" spans="2:13" s="1" customFormat="1" ht="13.8" x14ac:dyDescent="0.3">
      <c r="B871" s="10"/>
      <c r="L871" s="10"/>
      <c r="M871" s="10"/>
    </row>
    <row r="872" spans="2:13" s="1" customFormat="1" ht="13.8" x14ac:dyDescent="0.3">
      <c r="B872" s="10"/>
      <c r="L872" s="10"/>
      <c r="M872" s="10"/>
    </row>
    <row r="873" spans="2:13" s="1" customFormat="1" ht="13.8" x14ac:dyDescent="0.3">
      <c r="B873" s="10"/>
      <c r="L873" s="10"/>
      <c r="M873" s="10"/>
    </row>
    <row r="874" spans="2:13" s="1" customFormat="1" ht="13.8" x14ac:dyDescent="0.3">
      <c r="B874" s="10"/>
      <c r="L874" s="10"/>
      <c r="M874" s="10"/>
    </row>
    <row r="875" spans="2:13" s="1" customFormat="1" ht="13.8" x14ac:dyDescent="0.3">
      <c r="B875" s="10"/>
      <c r="L875" s="10"/>
      <c r="M875" s="10"/>
    </row>
    <row r="876" spans="2:13" s="1" customFormat="1" ht="13.8" x14ac:dyDescent="0.3">
      <c r="B876" s="10"/>
      <c r="L876" s="10"/>
      <c r="M876" s="10"/>
    </row>
    <row r="877" spans="2:13" s="1" customFormat="1" ht="13.8" x14ac:dyDescent="0.3">
      <c r="B877" s="10"/>
      <c r="L877" s="10"/>
      <c r="M877" s="10"/>
    </row>
    <row r="878" spans="2:13" s="1" customFormat="1" ht="13.8" x14ac:dyDescent="0.3">
      <c r="B878" s="10"/>
      <c r="L878" s="10"/>
      <c r="M878" s="10"/>
    </row>
    <row r="879" spans="2:13" s="1" customFormat="1" ht="13.8" x14ac:dyDescent="0.3">
      <c r="B879" s="10"/>
      <c r="L879" s="10"/>
      <c r="M879" s="10"/>
    </row>
    <row r="880" spans="2:13" s="1" customFormat="1" ht="13.8" x14ac:dyDescent="0.3">
      <c r="B880" s="10"/>
      <c r="L880" s="10"/>
      <c r="M880" s="10"/>
    </row>
    <row r="881" spans="2:13" s="1" customFormat="1" ht="13.8" x14ac:dyDescent="0.3">
      <c r="B881" s="10"/>
      <c r="L881" s="10"/>
      <c r="M881" s="10"/>
    </row>
    <row r="882" spans="2:13" s="1" customFormat="1" ht="13.8" x14ac:dyDescent="0.3">
      <c r="B882" s="10"/>
      <c r="L882" s="10"/>
      <c r="M882" s="10"/>
    </row>
    <row r="883" spans="2:13" s="1" customFormat="1" ht="13.8" x14ac:dyDescent="0.3">
      <c r="B883" s="10"/>
      <c r="L883" s="10"/>
      <c r="M883" s="10"/>
    </row>
    <row r="884" spans="2:13" s="1" customFormat="1" ht="13.8" x14ac:dyDescent="0.3">
      <c r="B884" s="10"/>
      <c r="L884" s="10"/>
      <c r="M884" s="10"/>
    </row>
    <row r="885" spans="2:13" s="1" customFormat="1" ht="13.8" x14ac:dyDescent="0.3">
      <c r="B885" s="10"/>
      <c r="L885" s="10"/>
      <c r="M885" s="10"/>
    </row>
    <row r="886" spans="2:13" s="1" customFormat="1" ht="13.8" x14ac:dyDescent="0.3">
      <c r="B886" s="10"/>
      <c r="L886" s="10"/>
      <c r="M886" s="10"/>
    </row>
    <row r="887" spans="2:13" s="1" customFormat="1" ht="13.8" x14ac:dyDescent="0.3">
      <c r="B887" s="10"/>
      <c r="L887" s="10"/>
      <c r="M887" s="10"/>
    </row>
    <row r="888" spans="2:13" s="1" customFormat="1" ht="13.8" x14ac:dyDescent="0.3">
      <c r="B888" s="10"/>
      <c r="L888" s="10"/>
      <c r="M888" s="10"/>
    </row>
    <row r="889" spans="2:13" s="1" customFormat="1" ht="13.8" x14ac:dyDescent="0.3">
      <c r="B889" s="10"/>
      <c r="L889" s="10"/>
      <c r="M889" s="10"/>
    </row>
    <row r="890" spans="2:13" s="1" customFormat="1" ht="13.8" x14ac:dyDescent="0.3">
      <c r="B890" s="10"/>
      <c r="L890" s="10"/>
      <c r="M890" s="10"/>
    </row>
    <row r="891" spans="2:13" s="1" customFormat="1" ht="13.8" x14ac:dyDescent="0.3">
      <c r="B891" s="10"/>
      <c r="L891" s="10"/>
      <c r="M891" s="10"/>
    </row>
    <row r="892" spans="2:13" s="1" customFormat="1" ht="13.8" x14ac:dyDescent="0.3">
      <c r="B892" s="10"/>
      <c r="L892" s="10"/>
      <c r="M892" s="10"/>
    </row>
    <row r="893" spans="2:13" s="1" customFormat="1" ht="13.8" x14ac:dyDescent="0.3">
      <c r="B893" s="10"/>
      <c r="L893" s="10"/>
      <c r="M893" s="10"/>
    </row>
    <row r="894" spans="2:13" s="1" customFormat="1" ht="13.8" x14ac:dyDescent="0.3">
      <c r="B894" s="10"/>
      <c r="L894" s="10"/>
      <c r="M894" s="10"/>
    </row>
    <row r="895" spans="2:13" s="1" customFormat="1" ht="13.8" x14ac:dyDescent="0.3">
      <c r="B895" s="10"/>
      <c r="L895" s="10"/>
      <c r="M895" s="10"/>
    </row>
    <row r="896" spans="2:13" s="1" customFormat="1" ht="13.8" x14ac:dyDescent="0.3">
      <c r="B896" s="10"/>
      <c r="L896" s="10"/>
      <c r="M896" s="10"/>
    </row>
    <row r="897" spans="2:13" s="1" customFormat="1" ht="13.8" x14ac:dyDescent="0.3">
      <c r="B897" s="10"/>
      <c r="L897" s="10"/>
      <c r="M897" s="10"/>
    </row>
    <row r="898" spans="2:13" s="1" customFormat="1" ht="13.8" x14ac:dyDescent="0.3">
      <c r="B898" s="10"/>
      <c r="L898" s="10"/>
      <c r="M898" s="10"/>
    </row>
    <row r="899" spans="2:13" s="1" customFormat="1" ht="13.8" x14ac:dyDescent="0.3">
      <c r="B899" s="10"/>
      <c r="L899" s="10"/>
      <c r="M899" s="10"/>
    </row>
    <row r="900" spans="2:13" s="1" customFormat="1" ht="13.8" x14ac:dyDescent="0.3">
      <c r="B900" s="10"/>
      <c r="L900" s="10"/>
      <c r="M900" s="10"/>
    </row>
    <row r="901" spans="2:13" s="1" customFormat="1" ht="13.8" x14ac:dyDescent="0.3">
      <c r="B901" s="10"/>
      <c r="L901" s="10"/>
      <c r="M901" s="10"/>
    </row>
    <row r="902" spans="2:13" s="1" customFormat="1" ht="13.8" x14ac:dyDescent="0.3">
      <c r="B902" s="10"/>
      <c r="L902" s="10"/>
      <c r="M902" s="10"/>
    </row>
    <row r="903" spans="2:13" s="1" customFormat="1" ht="13.8" x14ac:dyDescent="0.3">
      <c r="B903" s="10"/>
      <c r="L903" s="10"/>
      <c r="M903" s="10"/>
    </row>
    <row r="904" spans="2:13" s="1" customFormat="1" ht="13.8" x14ac:dyDescent="0.3">
      <c r="B904" s="10"/>
      <c r="L904" s="10"/>
      <c r="M904" s="10"/>
    </row>
    <row r="905" spans="2:13" s="1" customFormat="1" ht="13.8" x14ac:dyDescent="0.3">
      <c r="B905" s="10"/>
      <c r="L905" s="10"/>
      <c r="M905" s="10"/>
    </row>
    <row r="906" spans="2:13" s="1" customFormat="1" ht="13.8" x14ac:dyDescent="0.3">
      <c r="B906" s="10"/>
      <c r="L906" s="10"/>
      <c r="M906" s="10"/>
    </row>
    <row r="907" spans="2:13" s="1" customFormat="1" ht="13.8" x14ac:dyDescent="0.3">
      <c r="B907" s="10"/>
      <c r="L907" s="10"/>
      <c r="M907" s="10"/>
    </row>
    <row r="908" spans="2:13" s="1" customFormat="1" ht="13.8" x14ac:dyDescent="0.3">
      <c r="B908" s="10"/>
      <c r="L908" s="10"/>
      <c r="M908" s="10"/>
    </row>
    <row r="909" spans="2:13" s="1" customFormat="1" ht="13.8" x14ac:dyDescent="0.3">
      <c r="B909" s="10"/>
      <c r="L909" s="10"/>
      <c r="M909" s="10"/>
    </row>
    <row r="910" spans="2:13" s="1" customFormat="1" ht="13.8" x14ac:dyDescent="0.3">
      <c r="B910" s="10"/>
      <c r="L910" s="10"/>
      <c r="M910" s="10"/>
    </row>
    <row r="911" spans="2:13" s="1" customFormat="1" ht="13.8" x14ac:dyDescent="0.3">
      <c r="B911" s="10"/>
      <c r="L911" s="10"/>
      <c r="M911" s="10"/>
    </row>
    <row r="912" spans="2:13" s="1" customFormat="1" ht="13.8" x14ac:dyDescent="0.3">
      <c r="B912" s="10"/>
      <c r="L912" s="10"/>
      <c r="M912" s="10"/>
    </row>
    <row r="913" spans="2:13" s="1" customFormat="1" ht="13.8" x14ac:dyDescent="0.3">
      <c r="B913" s="10"/>
      <c r="L913" s="10"/>
      <c r="M913" s="10"/>
    </row>
    <row r="914" spans="2:13" s="1" customFormat="1" ht="13.8" x14ac:dyDescent="0.3">
      <c r="B914" s="10"/>
      <c r="L914" s="10"/>
      <c r="M914" s="10"/>
    </row>
    <row r="915" spans="2:13" s="1" customFormat="1" ht="13.8" x14ac:dyDescent="0.3">
      <c r="B915" s="10"/>
      <c r="L915" s="10"/>
      <c r="M915" s="10"/>
    </row>
    <row r="916" spans="2:13" s="1" customFormat="1" ht="13.8" x14ac:dyDescent="0.3">
      <c r="B916" s="10"/>
      <c r="L916" s="10"/>
      <c r="M916" s="10"/>
    </row>
    <row r="917" spans="2:13" s="1" customFormat="1" ht="13.8" x14ac:dyDescent="0.3">
      <c r="B917" s="10"/>
      <c r="L917" s="10"/>
      <c r="M917" s="10"/>
    </row>
    <row r="918" spans="2:13" s="1" customFormat="1" ht="13.8" x14ac:dyDescent="0.3">
      <c r="B918" s="10"/>
      <c r="L918" s="10"/>
      <c r="M918" s="10"/>
    </row>
    <row r="919" spans="2:13" s="1" customFormat="1" ht="13.8" x14ac:dyDescent="0.3">
      <c r="B919" s="10"/>
      <c r="L919" s="10"/>
      <c r="M919" s="10"/>
    </row>
    <row r="920" spans="2:13" s="1" customFormat="1" ht="13.8" x14ac:dyDescent="0.3">
      <c r="B920" s="10"/>
      <c r="L920" s="10"/>
      <c r="M920" s="10"/>
    </row>
    <row r="921" spans="2:13" s="1" customFormat="1" ht="13.8" x14ac:dyDescent="0.3">
      <c r="B921" s="10"/>
      <c r="L921" s="10"/>
      <c r="M921" s="10"/>
    </row>
    <row r="922" spans="2:13" s="1" customFormat="1" ht="13.8" x14ac:dyDescent="0.3">
      <c r="B922" s="10"/>
      <c r="L922" s="10"/>
      <c r="M922" s="10"/>
    </row>
    <row r="923" spans="2:13" s="1" customFormat="1" ht="13.8" x14ac:dyDescent="0.3">
      <c r="B923" s="10"/>
      <c r="L923" s="10"/>
      <c r="M923" s="10"/>
    </row>
    <row r="924" spans="2:13" s="1" customFormat="1" ht="13.8" x14ac:dyDescent="0.3">
      <c r="B924" s="10"/>
      <c r="L924" s="10"/>
      <c r="M924" s="10"/>
    </row>
    <row r="925" spans="2:13" s="1" customFormat="1" ht="13.8" x14ac:dyDescent="0.3">
      <c r="B925" s="10"/>
      <c r="L925" s="10"/>
      <c r="M925" s="10"/>
    </row>
    <row r="926" spans="2:13" s="1" customFormat="1" ht="13.8" x14ac:dyDescent="0.3">
      <c r="B926" s="10"/>
      <c r="L926" s="10"/>
      <c r="M926" s="10"/>
    </row>
    <row r="927" spans="2:13" s="1" customFormat="1" ht="13.8" x14ac:dyDescent="0.3">
      <c r="B927" s="10"/>
      <c r="L927" s="10"/>
      <c r="M927" s="10"/>
    </row>
    <row r="928" spans="2:13" s="1" customFormat="1" ht="13.8" x14ac:dyDescent="0.3">
      <c r="B928" s="10"/>
      <c r="L928" s="10"/>
      <c r="M928" s="10"/>
    </row>
    <row r="929" spans="2:13" s="1" customFormat="1" ht="13.8" x14ac:dyDescent="0.3">
      <c r="B929" s="10"/>
      <c r="L929" s="10"/>
      <c r="M929" s="10"/>
    </row>
    <row r="930" spans="2:13" s="1" customFormat="1" ht="13.8" x14ac:dyDescent="0.3">
      <c r="B930" s="10"/>
      <c r="L930" s="10"/>
      <c r="M930" s="10"/>
    </row>
    <row r="931" spans="2:13" s="1" customFormat="1" ht="13.8" x14ac:dyDescent="0.3">
      <c r="B931" s="10"/>
      <c r="L931" s="10"/>
      <c r="M931" s="10"/>
    </row>
    <row r="932" spans="2:13" s="1" customFormat="1" ht="13.8" x14ac:dyDescent="0.3">
      <c r="B932" s="10"/>
      <c r="L932" s="10"/>
      <c r="M932" s="10"/>
    </row>
    <row r="933" spans="2:13" s="1" customFormat="1" ht="13.8" x14ac:dyDescent="0.3">
      <c r="B933" s="10"/>
      <c r="L933" s="10"/>
      <c r="M933" s="10"/>
    </row>
    <row r="934" spans="2:13" s="1" customFormat="1" ht="13.8" x14ac:dyDescent="0.3">
      <c r="B934" s="10"/>
      <c r="L934" s="10"/>
      <c r="M934" s="10"/>
    </row>
    <row r="935" spans="2:13" s="1" customFormat="1" ht="13.8" x14ac:dyDescent="0.3">
      <c r="B935" s="10"/>
      <c r="L935" s="10"/>
      <c r="M935" s="10"/>
    </row>
    <row r="936" spans="2:13" s="1" customFormat="1" ht="13.8" x14ac:dyDescent="0.3">
      <c r="B936" s="10"/>
      <c r="L936" s="10"/>
      <c r="M936" s="10"/>
    </row>
    <row r="937" spans="2:13" s="1" customFormat="1" ht="13.8" x14ac:dyDescent="0.3">
      <c r="B937" s="10"/>
      <c r="L937" s="10"/>
      <c r="M937" s="10"/>
    </row>
    <row r="938" spans="2:13" s="1" customFormat="1" ht="13.8" x14ac:dyDescent="0.3">
      <c r="B938" s="10"/>
      <c r="L938" s="10"/>
      <c r="M938" s="10"/>
    </row>
    <row r="939" spans="2:13" s="1" customFormat="1" ht="13.8" x14ac:dyDescent="0.3">
      <c r="B939" s="10"/>
      <c r="L939" s="10"/>
      <c r="M939" s="10"/>
    </row>
    <row r="940" spans="2:13" s="1" customFormat="1" ht="13.8" x14ac:dyDescent="0.3">
      <c r="B940" s="10"/>
      <c r="L940" s="10"/>
      <c r="M940" s="10"/>
    </row>
    <row r="941" spans="2:13" s="1" customFormat="1" ht="13.8" x14ac:dyDescent="0.3">
      <c r="B941" s="10"/>
      <c r="L941" s="10"/>
      <c r="M941" s="10"/>
    </row>
    <row r="942" spans="2:13" s="1" customFormat="1" ht="13.8" x14ac:dyDescent="0.3">
      <c r="B942" s="10"/>
      <c r="L942" s="10"/>
      <c r="M942" s="10"/>
    </row>
    <row r="943" spans="2:13" s="1" customFormat="1" ht="13.8" x14ac:dyDescent="0.3">
      <c r="B943" s="10"/>
      <c r="L943" s="10"/>
      <c r="M943" s="10"/>
    </row>
    <row r="944" spans="2:13" s="1" customFormat="1" ht="13.8" x14ac:dyDescent="0.3">
      <c r="B944" s="10"/>
      <c r="L944" s="10"/>
      <c r="M944" s="10"/>
    </row>
    <row r="945" spans="2:13" s="1" customFormat="1" ht="13.8" x14ac:dyDescent="0.3">
      <c r="B945" s="10"/>
      <c r="L945" s="10"/>
      <c r="M945" s="10"/>
    </row>
    <row r="946" spans="2:13" s="1" customFormat="1" ht="13.8" x14ac:dyDescent="0.3">
      <c r="B946" s="10"/>
      <c r="L946" s="10"/>
      <c r="M946" s="10"/>
    </row>
    <row r="947" spans="2:13" s="1" customFormat="1" ht="13.8" x14ac:dyDescent="0.3">
      <c r="B947" s="10"/>
      <c r="L947" s="10"/>
      <c r="M947" s="10"/>
    </row>
    <row r="948" spans="2:13" s="1" customFormat="1" ht="13.8" x14ac:dyDescent="0.3">
      <c r="B948" s="10"/>
      <c r="L948" s="10"/>
      <c r="M948" s="10"/>
    </row>
    <row r="949" spans="2:13" s="1" customFormat="1" ht="13.8" x14ac:dyDescent="0.3">
      <c r="B949" s="10"/>
      <c r="L949" s="10"/>
      <c r="M949" s="10"/>
    </row>
    <row r="950" spans="2:13" s="1" customFormat="1" ht="13.8" x14ac:dyDescent="0.3">
      <c r="B950" s="10"/>
      <c r="L950" s="10"/>
      <c r="M950" s="10"/>
    </row>
    <row r="951" spans="2:13" s="1" customFormat="1" ht="13.8" x14ac:dyDescent="0.3">
      <c r="B951" s="10"/>
      <c r="L951" s="10"/>
      <c r="M951" s="10"/>
    </row>
    <row r="952" spans="2:13" s="1" customFormat="1" ht="13.8" x14ac:dyDescent="0.3">
      <c r="B952" s="10"/>
      <c r="L952" s="10"/>
      <c r="M952" s="10"/>
    </row>
    <row r="953" spans="2:13" s="1" customFormat="1" ht="13.8" x14ac:dyDescent="0.3">
      <c r="B953" s="10"/>
      <c r="L953" s="10"/>
      <c r="M953" s="10"/>
    </row>
    <row r="954" spans="2:13" s="1" customFormat="1" ht="13.8" x14ac:dyDescent="0.3">
      <c r="B954" s="10"/>
      <c r="L954" s="10"/>
      <c r="M954" s="10"/>
    </row>
    <row r="955" spans="2:13" s="1" customFormat="1" ht="13.8" x14ac:dyDescent="0.3">
      <c r="B955" s="10"/>
      <c r="L955" s="10"/>
      <c r="M955" s="10"/>
    </row>
    <row r="956" spans="2:13" s="1" customFormat="1" ht="13.8" x14ac:dyDescent="0.3">
      <c r="B956" s="10"/>
      <c r="L956" s="10"/>
      <c r="M956" s="10"/>
    </row>
    <row r="957" spans="2:13" s="1" customFormat="1" ht="13.8" x14ac:dyDescent="0.3">
      <c r="B957" s="10"/>
      <c r="L957" s="10"/>
      <c r="M957" s="10"/>
    </row>
    <row r="958" spans="2:13" s="1" customFormat="1" ht="13.8" x14ac:dyDescent="0.3">
      <c r="B958" s="10"/>
      <c r="L958" s="10"/>
      <c r="M958" s="10"/>
    </row>
    <row r="959" spans="2:13" s="1" customFormat="1" ht="13.8" x14ac:dyDescent="0.3">
      <c r="B959" s="10"/>
      <c r="L959" s="10"/>
      <c r="M959" s="10"/>
    </row>
    <row r="960" spans="2:13" s="1" customFormat="1" ht="13.8" x14ac:dyDescent="0.3">
      <c r="B960" s="10"/>
      <c r="L960" s="10"/>
      <c r="M960" s="10"/>
    </row>
    <row r="961" spans="2:13" s="1" customFormat="1" ht="13.8" x14ac:dyDescent="0.3">
      <c r="B961" s="10"/>
      <c r="L961" s="10"/>
      <c r="M961" s="10"/>
    </row>
    <row r="962" spans="2:13" s="1" customFormat="1" ht="13.8" x14ac:dyDescent="0.3">
      <c r="B962" s="10"/>
      <c r="L962" s="10"/>
      <c r="M962" s="10"/>
    </row>
    <row r="963" spans="2:13" s="1" customFormat="1" ht="13.8" x14ac:dyDescent="0.3">
      <c r="B963" s="10"/>
      <c r="L963" s="10"/>
      <c r="M963" s="10"/>
    </row>
    <row r="964" spans="2:13" s="1" customFormat="1" ht="13.8" x14ac:dyDescent="0.3">
      <c r="B964" s="10"/>
      <c r="L964" s="10"/>
      <c r="M964" s="10"/>
    </row>
    <row r="965" spans="2:13" s="1" customFormat="1" ht="13.8" x14ac:dyDescent="0.3">
      <c r="B965" s="10"/>
      <c r="L965" s="10"/>
      <c r="M965" s="10"/>
    </row>
    <row r="966" spans="2:13" s="1" customFormat="1" ht="13.8" x14ac:dyDescent="0.3">
      <c r="B966" s="10"/>
      <c r="L966" s="10"/>
      <c r="M966" s="10"/>
    </row>
    <row r="967" spans="2:13" s="1" customFormat="1" ht="13.8" x14ac:dyDescent="0.3">
      <c r="B967" s="10"/>
      <c r="L967" s="10"/>
      <c r="M967" s="10"/>
    </row>
    <row r="968" spans="2:13" s="1" customFormat="1" ht="13.8" x14ac:dyDescent="0.3">
      <c r="B968" s="10"/>
      <c r="L968" s="10"/>
      <c r="M968" s="10"/>
    </row>
    <row r="969" spans="2:13" s="1" customFormat="1" ht="13.8" x14ac:dyDescent="0.3">
      <c r="B969" s="10"/>
      <c r="L969" s="10"/>
      <c r="M969" s="10"/>
    </row>
    <row r="970" spans="2:13" s="1" customFormat="1" ht="13.8" x14ac:dyDescent="0.3">
      <c r="B970" s="10"/>
      <c r="L970" s="10"/>
      <c r="M970" s="10"/>
    </row>
    <row r="971" spans="2:13" s="1" customFormat="1" ht="13.8" x14ac:dyDescent="0.3">
      <c r="B971" s="10"/>
      <c r="L971" s="10"/>
      <c r="M971" s="10"/>
    </row>
    <row r="972" spans="2:13" s="1" customFormat="1" ht="13.8" x14ac:dyDescent="0.3">
      <c r="B972" s="10"/>
      <c r="L972" s="10"/>
      <c r="M972" s="10"/>
    </row>
    <row r="973" spans="2:13" s="1" customFormat="1" ht="13.8" x14ac:dyDescent="0.3">
      <c r="B973" s="10"/>
      <c r="L973" s="10"/>
      <c r="M973" s="10"/>
    </row>
    <row r="974" spans="2:13" s="1" customFormat="1" ht="13.8" x14ac:dyDescent="0.3">
      <c r="B974" s="10"/>
      <c r="L974" s="10"/>
      <c r="M974" s="10"/>
    </row>
    <row r="975" spans="2:13" s="1" customFormat="1" ht="13.8" x14ac:dyDescent="0.3">
      <c r="B975" s="10"/>
      <c r="L975" s="10"/>
      <c r="M975" s="10"/>
    </row>
    <row r="976" spans="2:13" s="1" customFormat="1" ht="13.8" x14ac:dyDescent="0.3">
      <c r="B976" s="10"/>
      <c r="L976" s="10"/>
      <c r="M976" s="10"/>
    </row>
    <row r="977" spans="2:13" s="1" customFormat="1" ht="13.8" x14ac:dyDescent="0.3">
      <c r="B977" s="10"/>
      <c r="L977" s="10"/>
      <c r="M977" s="10"/>
    </row>
    <row r="978" spans="2:13" s="1" customFormat="1" ht="13.8" x14ac:dyDescent="0.3">
      <c r="B978" s="10"/>
      <c r="L978" s="10"/>
      <c r="M978" s="10"/>
    </row>
    <row r="979" spans="2:13" s="1" customFormat="1" ht="13.8" x14ac:dyDescent="0.3">
      <c r="B979" s="10"/>
      <c r="L979" s="10"/>
      <c r="M979" s="10"/>
    </row>
    <row r="980" spans="2:13" s="1" customFormat="1" ht="13.8" x14ac:dyDescent="0.3">
      <c r="B980" s="10"/>
      <c r="L980" s="10"/>
      <c r="M980" s="10"/>
    </row>
    <row r="981" spans="2:13" s="1" customFormat="1" ht="13.8" x14ac:dyDescent="0.3">
      <c r="B981" s="10"/>
      <c r="L981" s="10"/>
      <c r="M981" s="10"/>
    </row>
    <row r="982" spans="2:13" s="1" customFormat="1" ht="13.8" x14ac:dyDescent="0.3">
      <c r="B982" s="10"/>
      <c r="L982" s="10"/>
      <c r="M982" s="10"/>
    </row>
    <row r="983" spans="2:13" s="1" customFormat="1" ht="13.8" x14ac:dyDescent="0.3">
      <c r="B983" s="10"/>
      <c r="L983" s="10"/>
      <c r="M983" s="10"/>
    </row>
    <row r="984" spans="2:13" s="1" customFormat="1" ht="13.8" x14ac:dyDescent="0.3">
      <c r="B984" s="10"/>
      <c r="L984" s="10"/>
      <c r="M984" s="10"/>
    </row>
    <row r="985" spans="2:13" s="1" customFormat="1" ht="13.8" x14ac:dyDescent="0.3">
      <c r="B985" s="10"/>
      <c r="L985" s="10"/>
      <c r="M985" s="10"/>
    </row>
    <row r="986" spans="2:13" s="1" customFormat="1" ht="13.8" x14ac:dyDescent="0.3">
      <c r="B986" s="10"/>
      <c r="L986" s="10"/>
      <c r="M986" s="10"/>
    </row>
    <row r="987" spans="2:13" s="1" customFormat="1" ht="13.8" x14ac:dyDescent="0.3">
      <c r="B987" s="10"/>
      <c r="L987" s="10"/>
      <c r="M987" s="10"/>
    </row>
    <row r="988" spans="2:13" s="1" customFormat="1" ht="13.8" x14ac:dyDescent="0.3">
      <c r="B988" s="10"/>
      <c r="L988" s="10"/>
      <c r="M988" s="10"/>
    </row>
    <row r="989" spans="2:13" s="1" customFormat="1" ht="13.8" x14ac:dyDescent="0.3">
      <c r="B989" s="10"/>
      <c r="L989" s="10"/>
      <c r="M989" s="10"/>
    </row>
    <row r="990" spans="2:13" s="1" customFormat="1" ht="13.8" x14ac:dyDescent="0.3">
      <c r="B990" s="10"/>
      <c r="L990" s="10"/>
      <c r="M990" s="10"/>
    </row>
    <row r="991" spans="2:13" s="1" customFormat="1" ht="13.8" x14ac:dyDescent="0.3">
      <c r="B991" s="10"/>
      <c r="L991" s="10"/>
      <c r="M991" s="10"/>
    </row>
    <row r="992" spans="2:13" s="1" customFormat="1" ht="13.8" x14ac:dyDescent="0.3">
      <c r="B992" s="10"/>
      <c r="L992" s="10"/>
      <c r="M992" s="10"/>
    </row>
    <row r="993" spans="2:13" s="1" customFormat="1" ht="13.8" x14ac:dyDescent="0.3">
      <c r="B993" s="10"/>
      <c r="L993" s="10"/>
      <c r="M993" s="10"/>
    </row>
    <row r="994" spans="2:13" s="1" customFormat="1" ht="13.8" x14ac:dyDescent="0.3">
      <c r="B994" s="10"/>
      <c r="L994" s="10"/>
      <c r="M994" s="10"/>
    </row>
    <row r="995" spans="2:13" s="1" customFormat="1" ht="13.8" x14ac:dyDescent="0.3">
      <c r="B995" s="10"/>
      <c r="L995" s="10"/>
      <c r="M995" s="10"/>
    </row>
    <row r="996" spans="2:13" s="1" customFormat="1" ht="13.8" x14ac:dyDescent="0.3">
      <c r="B996" s="10"/>
      <c r="L996" s="10"/>
      <c r="M996" s="10"/>
    </row>
    <row r="997" spans="2:13" s="1" customFormat="1" ht="13.8" x14ac:dyDescent="0.3">
      <c r="B997" s="10"/>
      <c r="L997" s="10"/>
      <c r="M997" s="10"/>
    </row>
    <row r="998" spans="2:13" s="1" customFormat="1" ht="13.8" x14ac:dyDescent="0.3">
      <c r="B998" s="10"/>
      <c r="L998" s="10"/>
      <c r="M998" s="10"/>
    </row>
    <row r="999" spans="2:13" s="1" customFormat="1" ht="13.8" x14ac:dyDescent="0.3">
      <c r="B999" s="10"/>
      <c r="L999" s="10"/>
      <c r="M999" s="10"/>
    </row>
    <row r="1000" spans="2:13" s="1" customFormat="1" ht="13.8" x14ac:dyDescent="0.3">
      <c r="B1000" s="10"/>
      <c r="L1000" s="10"/>
      <c r="M1000" s="10"/>
    </row>
    <row r="1001" spans="2:13" s="1" customFormat="1" ht="13.8" x14ac:dyDescent="0.3">
      <c r="B1001" s="10"/>
      <c r="L1001" s="10"/>
      <c r="M1001" s="10"/>
    </row>
    <row r="1002" spans="2:13" s="1" customFormat="1" ht="13.8" x14ac:dyDescent="0.3">
      <c r="B1002" s="10"/>
      <c r="L1002" s="10"/>
      <c r="M1002" s="10"/>
    </row>
    <row r="1003" spans="2:13" s="1" customFormat="1" ht="13.8" x14ac:dyDescent="0.3">
      <c r="B1003" s="10"/>
      <c r="L1003" s="10"/>
      <c r="M1003" s="10"/>
    </row>
    <row r="1004" spans="2:13" s="1" customFormat="1" ht="13.8" x14ac:dyDescent="0.3">
      <c r="B1004" s="10"/>
      <c r="L1004" s="10"/>
      <c r="M1004" s="10"/>
    </row>
    <row r="1005" spans="2:13" s="1" customFormat="1" ht="13.8" x14ac:dyDescent="0.3">
      <c r="B1005" s="10"/>
      <c r="L1005" s="10"/>
      <c r="M1005" s="10"/>
    </row>
    <row r="1006" spans="2:13" s="1" customFormat="1" ht="13.8" x14ac:dyDescent="0.3">
      <c r="B1006" s="10"/>
      <c r="L1006" s="10"/>
      <c r="M1006" s="10"/>
    </row>
    <row r="1007" spans="2:13" s="1" customFormat="1" ht="13.8" x14ac:dyDescent="0.3">
      <c r="B1007" s="10"/>
      <c r="L1007" s="10"/>
      <c r="M1007" s="10"/>
    </row>
    <row r="1008" spans="2:13" s="1" customFormat="1" ht="13.8" x14ac:dyDescent="0.3">
      <c r="B1008" s="10"/>
      <c r="L1008" s="10"/>
      <c r="M1008" s="10"/>
    </row>
    <row r="1009" spans="2:13" s="1" customFormat="1" ht="13.8" x14ac:dyDescent="0.3">
      <c r="B1009" s="10"/>
      <c r="L1009" s="10"/>
      <c r="M1009" s="10"/>
    </row>
    <row r="1010" spans="2:13" s="1" customFormat="1" ht="13.8" x14ac:dyDescent="0.3">
      <c r="B1010" s="10"/>
      <c r="L1010" s="10"/>
      <c r="M1010" s="10"/>
    </row>
    <row r="1011" spans="2:13" s="1" customFormat="1" ht="13.8" x14ac:dyDescent="0.3">
      <c r="B1011" s="10"/>
      <c r="L1011" s="10"/>
      <c r="M1011" s="10"/>
    </row>
    <row r="1012" spans="2:13" s="1" customFormat="1" ht="13.8" x14ac:dyDescent="0.3">
      <c r="B1012" s="10"/>
      <c r="L1012" s="10"/>
      <c r="M1012" s="10"/>
    </row>
    <row r="1013" spans="2:13" s="1" customFormat="1" ht="13.8" x14ac:dyDescent="0.3">
      <c r="B1013" s="10"/>
      <c r="L1013" s="10"/>
      <c r="M1013" s="10"/>
    </row>
    <row r="1014" spans="2:13" s="1" customFormat="1" ht="13.8" x14ac:dyDescent="0.3">
      <c r="B1014" s="10"/>
      <c r="L1014" s="10"/>
      <c r="M1014" s="10"/>
    </row>
    <row r="1015" spans="2:13" s="1" customFormat="1" ht="13.8" x14ac:dyDescent="0.3">
      <c r="B1015" s="10"/>
      <c r="L1015" s="10"/>
      <c r="M1015" s="10"/>
    </row>
    <row r="1016" spans="2:13" s="1" customFormat="1" ht="13.8" x14ac:dyDescent="0.3">
      <c r="B1016" s="10"/>
      <c r="L1016" s="10"/>
      <c r="M1016" s="10"/>
    </row>
    <row r="1017" spans="2:13" s="1" customFormat="1" ht="13.8" x14ac:dyDescent="0.3">
      <c r="B1017" s="10"/>
      <c r="L1017" s="10"/>
      <c r="M1017" s="10"/>
    </row>
    <row r="1018" spans="2:13" s="1" customFormat="1" ht="13.8" x14ac:dyDescent="0.3">
      <c r="B1018" s="10"/>
      <c r="L1018" s="10"/>
      <c r="M1018" s="10"/>
    </row>
    <row r="1019" spans="2:13" s="1" customFormat="1" ht="13.8" x14ac:dyDescent="0.3">
      <c r="B1019" s="10"/>
      <c r="L1019" s="10"/>
      <c r="M1019" s="10"/>
    </row>
    <row r="1020" spans="2:13" s="1" customFormat="1" ht="13.8" x14ac:dyDescent="0.3">
      <c r="B1020" s="10"/>
      <c r="L1020" s="10"/>
      <c r="M1020" s="10"/>
    </row>
    <row r="1021" spans="2:13" s="1" customFormat="1" ht="13.8" x14ac:dyDescent="0.3">
      <c r="B1021" s="10"/>
      <c r="L1021" s="10"/>
      <c r="M1021" s="10"/>
    </row>
    <row r="1022" spans="2:13" s="1" customFormat="1" ht="13.8" x14ac:dyDescent="0.3">
      <c r="B1022" s="10"/>
      <c r="L1022" s="10"/>
      <c r="M1022" s="10"/>
    </row>
    <row r="1023" spans="2:13" s="1" customFormat="1" ht="13.8" x14ac:dyDescent="0.3">
      <c r="B1023" s="10"/>
      <c r="L1023" s="10"/>
      <c r="M1023" s="10"/>
    </row>
    <row r="1024" spans="2:13" s="1" customFormat="1" ht="13.8" x14ac:dyDescent="0.3">
      <c r="B1024" s="10"/>
      <c r="L1024" s="10"/>
      <c r="M1024" s="10"/>
    </row>
    <row r="1025" spans="2:13" s="1" customFormat="1" ht="13.8" x14ac:dyDescent="0.3">
      <c r="B1025" s="10"/>
      <c r="L1025" s="10"/>
      <c r="M1025" s="10"/>
    </row>
    <row r="1026" spans="2:13" s="1" customFormat="1" ht="13.8" x14ac:dyDescent="0.3">
      <c r="B1026" s="10"/>
      <c r="L1026" s="10"/>
      <c r="M1026" s="10"/>
    </row>
    <row r="1027" spans="2:13" s="1" customFormat="1" ht="13.8" x14ac:dyDescent="0.3">
      <c r="B1027" s="10"/>
      <c r="L1027" s="10"/>
      <c r="M1027" s="10"/>
    </row>
    <row r="1028" spans="2:13" s="1" customFormat="1" ht="13.8" x14ac:dyDescent="0.3">
      <c r="B1028" s="10"/>
      <c r="L1028" s="10"/>
      <c r="M1028" s="10"/>
    </row>
    <row r="1029" spans="2:13" s="1" customFormat="1" ht="13.8" x14ac:dyDescent="0.3">
      <c r="B1029" s="10"/>
      <c r="L1029" s="10"/>
      <c r="M1029" s="10"/>
    </row>
    <row r="1030" spans="2:13" s="1" customFormat="1" ht="13.8" x14ac:dyDescent="0.3">
      <c r="B1030" s="10"/>
      <c r="L1030" s="10"/>
      <c r="M1030" s="10"/>
    </row>
    <row r="1031" spans="2:13" s="1" customFormat="1" ht="13.8" x14ac:dyDescent="0.3">
      <c r="B1031" s="10"/>
      <c r="L1031" s="10"/>
      <c r="M1031" s="10"/>
    </row>
    <row r="1032" spans="2:13" s="1" customFormat="1" ht="13.8" x14ac:dyDescent="0.3">
      <c r="B1032" s="10"/>
      <c r="L1032" s="10"/>
      <c r="M1032" s="10"/>
    </row>
    <row r="1033" spans="2:13" s="1" customFormat="1" ht="13.8" x14ac:dyDescent="0.3">
      <c r="B1033" s="10"/>
      <c r="L1033" s="10"/>
      <c r="M1033" s="10"/>
    </row>
    <row r="1034" spans="2:13" s="1" customFormat="1" ht="13.8" x14ac:dyDescent="0.3">
      <c r="B1034" s="10"/>
      <c r="L1034" s="10"/>
      <c r="M1034" s="10"/>
    </row>
    <row r="1035" spans="2:13" s="1" customFormat="1" ht="13.8" x14ac:dyDescent="0.3">
      <c r="B1035" s="10"/>
      <c r="L1035" s="10"/>
      <c r="M1035" s="10"/>
    </row>
    <row r="1036" spans="2:13" s="1" customFormat="1" ht="13.8" x14ac:dyDescent="0.3">
      <c r="B1036" s="10"/>
      <c r="L1036" s="10"/>
      <c r="M1036" s="10"/>
    </row>
    <row r="1037" spans="2:13" s="1" customFormat="1" ht="13.8" x14ac:dyDescent="0.3">
      <c r="B1037" s="10"/>
      <c r="L1037" s="10"/>
      <c r="M1037" s="10"/>
    </row>
    <row r="1038" spans="2:13" s="1" customFormat="1" ht="13.8" x14ac:dyDescent="0.3">
      <c r="B1038" s="10"/>
      <c r="L1038" s="10"/>
      <c r="M1038" s="10"/>
    </row>
    <row r="1039" spans="2:13" s="1" customFormat="1" ht="13.8" x14ac:dyDescent="0.3">
      <c r="B1039" s="10"/>
      <c r="L1039" s="10"/>
      <c r="M1039" s="10"/>
    </row>
    <row r="1040" spans="2:13" s="1" customFormat="1" ht="13.8" x14ac:dyDescent="0.3">
      <c r="B1040" s="10"/>
      <c r="L1040" s="10"/>
      <c r="M1040" s="10"/>
    </row>
    <row r="1041" spans="2:13" s="1" customFormat="1" ht="13.8" x14ac:dyDescent="0.3">
      <c r="B1041" s="10"/>
      <c r="L1041" s="10"/>
      <c r="M1041" s="10"/>
    </row>
    <row r="1042" spans="2:13" s="1" customFormat="1" ht="13.8" x14ac:dyDescent="0.3">
      <c r="B1042" s="10"/>
      <c r="L1042" s="10"/>
      <c r="M1042" s="10"/>
    </row>
    <row r="1043" spans="2:13" s="1" customFormat="1" ht="13.8" x14ac:dyDescent="0.3">
      <c r="B1043" s="10"/>
      <c r="L1043" s="10"/>
      <c r="M1043" s="10"/>
    </row>
    <row r="1044" spans="2:13" s="1" customFormat="1" ht="13.8" x14ac:dyDescent="0.3">
      <c r="B1044" s="10"/>
      <c r="L1044" s="10"/>
      <c r="M1044" s="10"/>
    </row>
    <row r="1045" spans="2:13" s="1" customFormat="1" ht="13.8" x14ac:dyDescent="0.3">
      <c r="B1045" s="10"/>
      <c r="L1045" s="10"/>
      <c r="M1045" s="10"/>
    </row>
    <row r="1046" spans="2:13" s="1" customFormat="1" ht="13.8" x14ac:dyDescent="0.3">
      <c r="B1046" s="10"/>
      <c r="L1046" s="10"/>
      <c r="M1046" s="10"/>
    </row>
    <row r="1047" spans="2:13" s="1" customFormat="1" ht="13.8" x14ac:dyDescent="0.3">
      <c r="B1047" s="10"/>
      <c r="L1047" s="10"/>
      <c r="M1047" s="10"/>
    </row>
    <row r="1048" spans="2:13" s="1" customFormat="1" ht="13.8" x14ac:dyDescent="0.3">
      <c r="B1048" s="10"/>
      <c r="L1048" s="10"/>
      <c r="M1048" s="10"/>
    </row>
    <row r="1049" spans="2:13" s="1" customFormat="1" ht="13.8" x14ac:dyDescent="0.3">
      <c r="B1049" s="10"/>
      <c r="L1049" s="10"/>
      <c r="M1049" s="10"/>
    </row>
    <row r="1050" spans="2:13" s="1" customFormat="1" ht="13.8" x14ac:dyDescent="0.3">
      <c r="B1050" s="10"/>
      <c r="L1050" s="10"/>
      <c r="M1050" s="10"/>
    </row>
    <row r="1051" spans="2:13" s="1" customFormat="1" ht="13.8" x14ac:dyDescent="0.3">
      <c r="B1051" s="10"/>
      <c r="L1051" s="10"/>
      <c r="M1051" s="10"/>
    </row>
    <row r="1052" spans="2:13" s="1" customFormat="1" ht="13.8" x14ac:dyDescent="0.3">
      <c r="B1052" s="10"/>
      <c r="L1052" s="10"/>
      <c r="M1052" s="10"/>
    </row>
    <row r="1053" spans="2:13" s="1" customFormat="1" ht="13.8" x14ac:dyDescent="0.3">
      <c r="B1053" s="10"/>
      <c r="L1053" s="10"/>
      <c r="M1053" s="10"/>
    </row>
    <row r="1054" spans="2:13" s="1" customFormat="1" ht="13.8" x14ac:dyDescent="0.3">
      <c r="B1054" s="10"/>
      <c r="L1054" s="10"/>
      <c r="M1054" s="10"/>
    </row>
    <row r="1055" spans="2:13" s="1" customFormat="1" ht="13.8" x14ac:dyDescent="0.3">
      <c r="B1055" s="10"/>
      <c r="L1055" s="10"/>
      <c r="M1055" s="10"/>
    </row>
    <row r="1056" spans="2:13" s="1" customFormat="1" ht="13.8" x14ac:dyDescent="0.3">
      <c r="B1056" s="10"/>
      <c r="L1056" s="10"/>
      <c r="M1056" s="10"/>
    </row>
    <row r="1057" spans="2:13" s="1" customFormat="1" ht="13.8" x14ac:dyDescent="0.3">
      <c r="B1057" s="10"/>
      <c r="L1057" s="10"/>
      <c r="M1057" s="10"/>
    </row>
    <row r="1058" spans="2:13" s="1" customFormat="1" ht="13.8" x14ac:dyDescent="0.3">
      <c r="B1058" s="10"/>
      <c r="L1058" s="10"/>
      <c r="M1058" s="10"/>
    </row>
    <row r="1059" spans="2:13" s="1" customFormat="1" ht="13.8" x14ac:dyDescent="0.3">
      <c r="B1059" s="10"/>
      <c r="L1059" s="10"/>
      <c r="M1059" s="10"/>
    </row>
    <row r="1060" spans="2:13" s="1" customFormat="1" ht="13.8" x14ac:dyDescent="0.3">
      <c r="B1060" s="10"/>
      <c r="L1060" s="10"/>
      <c r="M1060" s="10"/>
    </row>
    <row r="1061" spans="2:13" s="1" customFormat="1" ht="13.8" x14ac:dyDescent="0.3">
      <c r="B1061" s="10"/>
      <c r="L1061" s="10"/>
      <c r="M1061" s="10"/>
    </row>
    <row r="1062" spans="2:13" s="1" customFormat="1" ht="13.8" x14ac:dyDescent="0.3">
      <c r="B1062" s="10"/>
      <c r="L1062" s="10"/>
      <c r="M1062" s="10"/>
    </row>
    <row r="1063" spans="2:13" s="1" customFormat="1" ht="13.8" x14ac:dyDescent="0.3">
      <c r="B1063" s="10"/>
      <c r="L1063" s="10"/>
      <c r="M1063" s="10"/>
    </row>
    <row r="1064" spans="2:13" s="1" customFormat="1" ht="13.8" x14ac:dyDescent="0.3">
      <c r="B1064" s="10"/>
      <c r="L1064" s="10"/>
      <c r="M1064" s="10"/>
    </row>
    <row r="1065" spans="2:13" s="1" customFormat="1" ht="13.8" x14ac:dyDescent="0.3">
      <c r="B1065" s="10"/>
      <c r="L1065" s="10"/>
      <c r="M1065" s="10"/>
    </row>
    <row r="1066" spans="2:13" s="1" customFormat="1" ht="13.8" x14ac:dyDescent="0.3">
      <c r="B1066" s="10"/>
      <c r="L1066" s="10"/>
      <c r="M1066" s="10"/>
    </row>
    <row r="1067" spans="2:13" s="1" customFormat="1" ht="13.8" x14ac:dyDescent="0.3">
      <c r="B1067" s="10"/>
      <c r="L1067" s="10"/>
      <c r="M1067" s="10"/>
    </row>
    <row r="1068" spans="2:13" s="1" customFormat="1" ht="13.8" x14ac:dyDescent="0.3">
      <c r="B1068" s="10"/>
      <c r="L1068" s="10"/>
      <c r="M1068" s="10"/>
    </row>
    <row r="1069" spans="2:13" s="1" customFormat="1" ht="13.8" x14ac:dyDescent="0.3">
      <c r="B1069" s="10"/>
      <c r="L1069" s="10"/>
      <c r="M1069" s="10"/>
    </row>
    <row r="1070" spans="2:13" s="1" customFormat="1" ht="13.8" x14ac:dyDescent="0.3">
      <c r="B1070" s="10"/>
      <c r="L1070" s="10"/>
      <c r="M1070" s="10"/>
    </row>
    <row r="1071" spans="2:13" s="1" customFormat="1" ht="13.8" x14ac:dyDescent="0.3">
      <c r="B1071" s="10"/>
      <c r="L1071" s="10"/>
      <c r="M1071" s="10"/>
    </row>
    <row r="1072" spans="2:13" s="1" customFormat="1" ht="13.8" x14ac:dyDescent="0.3">
      <c r="B1072" s="10"/>
      <c r="L1072" s="10"/>
      <c r="M1072" s="10"/>
    </row>
    <row r="1073" spans="2:13" s="1" customFormat="1" ht="13.8" x14ac:dyDescent="0.3">
      <c r="B1073" s="10"/>
      <c r="L1073" s="10"/>
      <c r="M1073" s="10"/>
    </row>
    <row r="1074" spans="2:13" s="1" customFormat="1" ht="13.8" x14ac:dyDescent="0.3">
      <c r="B1074" s="10"/>
      <c r="L1074" s="10"/>
      <c r="M1074" s="10"/>
    </row>
    <row r="1075" spans="2:13" s="1" customFormat="1" ht="13.8" x14ac:dyDescent="0.3">
      <c r="B1075" s="10"/>
      <c r="L1075" s="10"/>
      <c r="M1075" s="10"/>
    </row>
    <row r="1076" spans="2:13" s="1" customFormat="1" ht="13.8" x14ac:dyDescent="0.3">
      <c r="B1076" s="10"/>
      <c r="L1076" s="10"/>
      <c r="M1076" s="10"/>
    </row>
    <row r="1077" spans="2:13" s="1" customFormat="1" ht="13.8" x14ac:dyDescent="0.3">
      <c r="B1077" s="10"/>
      <c r="L1077" s="10"/>
      <c r="M1077" s="10"/>
    </row>
    <row r="1078" spans="2:13" s="1" customFormat="1" ht="13.8" x14ac:dyDescent="0.3">
      <c r="B1078" s="10"/>
      <c r="L1078" s="10"/>
      <c r="M1078" s="10"/>
    </row>
    <row r="1079" spans="2:13" s="1" customFormat="1" ht="13.8" x14ac:dyDescent="0.3">
      <c r="B1079" s="10"/>
      <c r="L1079" s="10"/>
      <c r="M1079" s="10"/>
    </row>
    <row r="1080" spans="2:13" s="1" customFormat="1" ht="13.8" x14ac:dyDescent="0.3">
      <c r="B1080" s="10"/>
      <c r="L1080" s="10"/>
      <c r="M1080" s="10"/>
    </row>
    <row r="1081" spans="2:13" s="1" customFormat="1" ht="13.8" x14ac:dyDescent="0.3">
      <c r="B1081" s="10"/>
      <c r="L1081" s="10"/>
      <c r="M1081" s="10"/>
    </row>
    <row r="1082" spans="2:13" s="1" customFormat="1" ht="13.8" x14ac:dyDescent="0.3">
      <c r="B1082" s="10"/>
      <c r="L1082" s="10"/>
      <c r="M1082" s="10"/>
    </row>
    <row r="1083" spans="2:13" s="1" customFormat="1" ht="13.8" x14ac:dyDescent="0.3">
      <c r="B1083" s="10"/>
      <c r="L1083" s="10"/>
      <c r="M1083" s="10"/>
    </row>
    <row r="1084" spans="2:13" s="1" customFormat="1" ht="13.8" x14ac:dyDescent="0.3">
      <c r="B1084" s="10"/>
      <c r="L1084" s="10"/>
      <c r="M1084" s="10"/>
    </row>
    <row r="1085" spans="2:13" s="1" customFormat="1" ht="13.8" x14ac:dyDescent="0.3">
      <c r="B1085" s="10"/>
      <c r="L1085" s="10"/>
      <c r="M1085" s="10"/>
    </row>
    <row r="1086" spans="2:13" s="1" customFormat="1" ht="13.8" x14ac:dyDescent="0.3">
      <c r="B1086" s="10"/>
      <c r="L1086" s="10"/>
      <c r="M1086" s="10"/>
    </row>
    <row r="1087" spans="2:13" s="1" customFormat="1" ht="13.8" x14ac:dyDescent="0.3">
      <c r="B1087" s="10"/>
      <c r="L1087" s="10"/>
      <c r="M1087" s="10"/>
    </row>
    <row r="1088" spans="2:13" s="1" customFormat="1" ht="13.8" x14ac:dyDescent="0.3">
      <c r="B1088" s="10"/>
      <c r="L1088" s="10"/>
      <c r="M1088" s="10"/>
    </row>
    <row r="1089" spans="2:13" s="1" customFormat="1" ht="13.8" x14ac:dyDescent="0.3">
      <c r="B1089" s="10"/>
      <c r="L1089" s="10"/>
      <c r="M1089" s="10"/>
    </row>
    <row r="1090" spans="2:13" s="1" customFormat="1" ht="13.8" x14ac:dyDescent="0.3">
      <c r="B1090" s="10"/>
      <c r="L1090" s="10"/>
      <c r="M1090" s="10"/>
    </row>
    <row r="1091" spans="2:13" s="1" customFormat="1" ht="13.8" x14ac:dyDescent="0.3">
      <c r="B1091" s="10"/>
      <c r="L1091" s="10"/>
      <c r="M1091" s="10"/>
    </row>
    <row r="1092" spans="2:13" s="1" customFormat="1" ht="13.8" x14ac:dyDescent="0.3">
      <c r="B1092" s="10"/>
      <c r="L1092" s="10"/>
      <c r="M1092" s="10"/>
    </row>
    <row r="1093" spans="2:13" s="1" customFormat="1" ht="13.8" x14ac:dyDescent="0.3">
      <c r="B1093" s="10"/>
      <c r="L1093" s="10"/>
      <c r="M1093" s="10"/>
    </row>
    <row r="1094" spans="2:13" s="1" customFormat="1" ht="13.8" x14ac:dyDescent="0.3">
      <c r="B1094" s="10"/>
      <c r="L1094" s="10"/>
      <c r="M1094" s="10"/>
    </row>
    <row r="1095" spans="2:13" s="1" customFormat="1" ht="13.8" x14ac:dyDescent="0.3">
      <c r="B1095" s="10"/>
      <c r="L1095" s="10"/>
      <c r="M1095" s="10"/>
    </row>
    <row r="1096" spans="2:13" s="1" customFormat="1" ht="13.8" x14ac:dyDescent="0.3">
      <c r="B1096" s="10"/>
      <c r="L1096" s="10"/>
      <c r="M1096" s="10"/>
    </row>
    <row r="1097" spans="2:13" s="1" customFormat="1" ht="13.8" x14ac:dyDescent="0.3">
      <c r="B1097" s="10"/>
      <c r="L1097" s="10"/>
      <c r="M1097" s="10"/>
    </row>
    <row r="1098" spans="2:13" s="1" customFormat="1" ht="13.8" x14ac:dyDescent="0.3">
      <c r="B1098" s="10"/>
      <c r="L1098" s="10"/>
      <c r="M1098" s="10"/>
    </row>
    <row r="1099" spans="2:13" s="1" customFormat="1" ht="13.8" x14ac:dyDescent="0.3">
      <c r="B1099" s="10"/>
      <c r="L1099" s="10"/>
      <c r="M1099" s="10"/>
    </row>
    <row r="1100" spans="2:13" s="1" customFormat="1" ht="13.8" x14ac:dyDescent="0.3">
      <c r="B1100" s="10"/>
      <c r="L1100" s="10"/>
      <c r="M1100" s="10"/>
    </row>
    <row r="1101" spans="2:13" s="1" customFormat="1" ht="13.8" x14ac:dyDescent="0.3">
      <c r="B1101" s="10"/>
      <c r="L1101" s="10"/>
      <c r="M1101" s="10"/>
    </row>
    <row r="1102" spans="2:13" s="1" customFormat="1" ht="13.8" x14ac:dyDescent="0.3">
      <c r="B1102" s="10"/>
      <c r="L1102" s="10"/>
      <c r="M1102" s="10"/>
    </row>
    <row r="1103" spans="2:13" s="1" customFormat="1" ht="13.8" x14ac:dyDescent="0.3">
      <c r="B1103" s="10"/>
      <c r="L1103" s="10"/>
      <c r="M1103" s="10"/>
    </row>
    <row r="1104" spans="2:13" s="1" customFormat="1" ht="13.8" x14ac:dyDescent="0.3">
      <c r="B1104" s="10"/>
      <c r="L1104" s="10"/>
      <c r="M1104" s="10"/>
    </row>
    <row r="1105" spans="2:13" s="1" customFormat="1" ht="13.8" x14ac:dyDescent="0.3">
      <c r="B1105" s="10"/>
      <c r="L1105" s="10"/>
      <c r="M1105" s="10"/>
    </row>
    <row r="1106" spans="2:13" s="1" customFormat="1" ht="13.8" x14ac:dyDescent="0.3">
      <c r="B1106" s="10"/>
      <c r="L1106" s="10"/>
      <c r="M1106" s="10"/>
    </row>
    <row r="1107" spans="2:13" s="1" customFormat="1" ht="13.8" x14ac:dyDescent="0.3">
      <c r="B1107" s="10"/>
      <c r="L1107" s="10"/>
      <c r="M1107" s="10"/>
    </row>
    <row r="1108" spans="2:13" s="1" customFormat="1" ht="13.8" x14ac:dyDescent="0.3">
      <c r="B1108" s="10"/>
      <c r="L1108" s="10"/>
      <c r="M1108" s="10"/>
    </row>
    <row r="1109" spans="2:13" s="1" customFormat="1" ht="13.8" x14ac:dyDescent="0.3">
      <c r="B1109" s="10"/>
      <c r="L1109" s="10"/>
      <c r="M1109" s="10"/>
    </row>
    <row r="1110" spans="2:13" s="1" customFormat="1" ht="13.8" x14ac:dyDescent="0.3">
      <c r="B1110" s="10"/>
      <c r="L1110" s="10"/>
      <c r="M1110" s="10"/>
    </row>
    <row r="1111" spans="2:13" s="1" customFormat="1" ht="13.8" x14ac:dyDescent="0.3">
      <c r="B1111" s="10"/>
      <c r="L1111" s="10"/>
      <c r="M1111" s="10"/>
    </row>
    <row r="1112" spans="2:13" s="1" customFormat="1" ht="13.8" x14ac:dyDescent="0.3">
      <c r="B1112" s="10"/>
      <c r="L1112" s="10"/>
      <c r="M1112" s="10"/>
    </row>
    <row r="1113" spans="2:13" s="1" customFormat="1" ht="13.8" x14ac:dyDescent="0.3">
      <c r="B1113" s="10"/>
      <c r="L1113" s="10"/>
      <c r="M1113" s="10"/>
    </row>
    <row r="1114" spans="2:13" s="1" customFormat="1" ht="13.8" x14ac:dyDescent="0.3">
      <c r="B1114" s="10"/>
      <c r="L1114" s="10"/>
      <c r="M1114" s="10"/>
    </row>
    <row r="1115" spans="2:13" s="1" customFormat="1" ht="13.8" x14ac:dyDescent="0.3">
      <c r="B1115" s="10"/>
      <c r="L1115" s="10"/>
      <c r="M1115" s="10"/>
    </row>
    <row r="1116" spans="2:13" s="1" customFormat="1" ht="13.8" x14ac:dyDescent="0.3">
      <c r="B1116" s="10"/>
      <c r="L1116" s="10"/>
      <c r="M1116" s="10"/>
    </row>
    <row r="1117" spans="2:13" s="1" customFormat="1" ht="13.8" x14ac:dyDescent="0.3">
      <c r="B1117" s="10"/>
      <c r="L1117" s="10"/>
      <c r="M1117" s="10"/>
    </row>
    <row r="1118" spans="2:13" s="1" customFormat="1" ht="13.8" x14ac:dyDescent="0.3">
      <c r="B1118" s="10"/>
      <c r="L1118" s="10"/>
      <c r="M1118" s="10"/>
    </row>
    <row r="1119" spans="2:13" s="1" customFormat="1" ht="13.8" x14ac:dyDescent="0.3">
      <c r="B1119" s="10"/>
      <c r="L1119" s="10"/>
      <c r="M1119" s="10"/>
    </row>
    <row r="1120" spans="2:13" s="1" customFormat="1" ht="13.8" x14ac:dyDescent="0.3">
      <c r="B1120" s="10"/>
      <c r="L1120" s="10"/>
      <c r="M1120" s="10"/>
    </row>
    <row r="1121" spans="2:13" s="1" customFormat="1" ht="13.8" x14ac:dyDescent="0.3">
      <c r="B1121" s="10"/>
      <c r="L1121" s="10"/>
      <c r="M1121" s="10"/>
    </row>
    <row r="1122" spans="2:13" s="1" customFormat="1" ht="13.8" x14ac:dyDescent="0.3">
      <c r="B1122" s="10"/>
      <c r="L1122" s="10"/>
      <c r="M1122" s="10"/>
    </row>
    <row r="1123" spans="2:13" s="1" customFormat="1" ht="13.8" x14ac:dyDescent="0.3">
      <c r="B1123" s="10"/>
      <c r="L1123" s="10"/>
      <c r="M1123" s="10"/>
    </row>
    <row r="1124" spans="2:13" s="1" customFormat="1" ht="13.8" x14ac:dyDescent="0.3">
      <c r="B1124" s="10"/>
      <c r="L1124" s="10"/>
      <c r="M1124" s="10"/>
    </row>
    <row r="1125" spans="2:13" s="1" customFormat="1" ht="13.8" x14ac:dyDescent="0.3">
      <c r="B1125" s="10"/>
      <c r="L1125" s="10"/>
      <c r="M1125" s="10"/>
    </row>
    <row r="1126" spans="2:13" s="1" customFormat="1" ht="13.8" x14ac:dyDescent="0.3">
      <c r="B1126" s="10"/>
      <c r="L1126" s="10"/>
      <c r="M1126" s="10"/>
    </row>
    <row r="1127" spans="2:13" s="1" customFormat="1" ht="13.8" x14ac:dyDescent="0.3">
      <c r="B1127" s="10"/>
      <c r="L1127" s="10"/>
      <c r="M1127" s="10"/>
    </row>
    <row r="1128" spans="2:13" s="1" customFormat="1" ht="13.8" x14ac:dyDescent="0.3">
      <c r="B1128" s="10"/>
      <c r="L1128" s="10"/>
      <c r="M1128" s="10"/>
    </row>
    <row r="1129" spans="2:13" s="1" customFormat="1" ht="13.8" x14ac:dyDescent="0.3">
      <c r="B1129" s="10"/>
      <c r="L1129" s="10"/>
      <c r="M1129" s="10"/>
    </row>
    <row r="1130" spans="2:13" s="1" customFormat="1" ht="13.8" x14ac:dyDescent="0.3">
      <c r="B1130" s="10"/>
      <c r="L1130" s="10"/>
      <c r="M1130" s="10"/>
    </row>
    <row r="1131" spans="2:13" s="1" customFormat="1" ht="13.8" x14ac:dyDescent="0.3">
      <c r="B1131" s="10"/>
      <c r="L1131" s="10"/>
      <c r="M1131" s="10"/>
    </row>
    <row r="1132" spans="2:13" s="1" customFormat="1" ht="13.8" x14ac:dyDescent="0.3">
      <c r="B1132" s="10"/>
      <c r="L1132" s="10"/>
      <c r="M1132" s="10"/>
    </row>
    <row r="1133" spans="2:13" s="1" customFormat="1" ht="13.8" x14ac:dyDescent="0.3">
      <c r="B1133" s="10"/>
      <c r="L1133" s="10"/>
      <c r="M1133" s="10"/>
    </row>
    <row r="1134" spans="2:13" s="1" customFormat="1" ht="13.8" x14ac:dyDescent="0.3">
      <c r="B1134" s="10"/>
      <c r="L1134" s="10"/>
      <c r="M1134" s="10"/>
    </row>
    <row r="1135" spans="2:13" s="1" customFormat="1" ht="13.8" x14ac:dyDescent="0.3">
      <c r="B1135" s="10"/>
      <c r="L1135" s="10"/>
      <c r="M1135" s="10"/>
    </row>
    <row r="1136" spans="2:13" s="1" customFormat="1" ht="13.8" x14ac:dyDescent="0.3">
      <c r="B1136" s="10"/>
      <c r="L1136" s="10"/>
      <c r="M1136" s="10"/>
    </row>
    <row r="1137" spans="2:13" s="1" customFormat="1" ht="13.8" x14ac:dyDescent="0.3">
      <c r="B1137" s="10"/>
      <c r="L1137" s="10"/>
      <c r="M1137" s="10"/>
    </row>
    <row r="1138" spans="2:13" s="1" customFormat="1" ht="13.8" x14ac:dyDescent="0.3">
      <c r="B1138" s="10"/>
      <c r="L1138" s="10"/>
      <c r="M1138" s="10"/>
    </row>
    <row r="1139" spans="2:13" s="1" customFormat="1" ht="13.8" x14ac:dyDescent="0.3">
      <c r="B1139" s="10"/>
      <c r="L1139" s="10"/>
      <c r="M1139" s="10"/>
    </row>
    <row r="1140" spans="2:13" s="1" customFormat="1" ht="13.8" x14ac:dyDescent="0.3">
      <c r="B1140" s="10"/>
      <c r="L1140" s="10"/>
      <c r="M1140" s="10"/>
    </row>
    <row r="1141" spans="2:13" s="1" customFormat="1" ht="13.8" x14ac:dyDescent="0.3">
      <c r="B1141" s="10"/>
      <c r="L1141" s="10"/>
      <c r="M1141" s="10"/>
    </row>
    <row r="1142" spans="2:13" s="1" customFormat="1" ht="13.8" x14ac:dyDescent="0.3">
      <c r="B1142" s="10"/>
      <c r="L1142" s="10"/>
      <c r="M1142" s="10"/>
    </row>
    <row r="1143" spans="2:13" s="1" customFormat="1" ht="13.8" x14ac:dyDescent="0.3">
      <c r="B1143" s="10"/>
      <c r="L1143" s="10"/>
      <c r="M1143" s="10"/>
    </row>
    <row r="1144" spans="2:13" s="1" customFormat="1" ht="13.8" x14ac:dyDescent="0.3">
      <c r="B1144" s="10"/>
      <c r="L1144" s="10"/>
      <c r="M1144" s="10"/>
    </row>
    <row r="1145" spans="2:13" s="1" customFormat="1" ht="13.8" x14ac:dyDescent="0.3">
      <c r="B1145" s="10"/>
      <c r="L1145" s="10"/>
      <c r="M1145" s="10"/>
    </row>
    <row r="1146" spans="2:13" s="1" customFormat="1" ht="13.8" x14ac:dyDescent="0.3">
      <c r="B1146" s="10"/>
      <c r="L1146" s="10"/>
      <c r="M1146" s="10"/>
    </row>
    <row r="1147" spans="2:13" s="1" customFormat="1" ht="13.8" x14ac:dyDescent="0.3">
      <c r="B1147" s="10"/>
      <c r="L1147" s="10"/>
      <c r="M1147" s="10"/>
    </row>
    <row r="1148" spans="2:13" s="1" customFormat="1" ht="13.8" x14ac:dyDescent="0.3">
      <c r="B1148" s="10"/>
      <c r="L1148" s="10"/>
      <c r="M1148" s="10"/>
    </row>
    <row r="1149" spans="2:13" s="1" customFormat="1" ht="13.8" x14ac:dyDescent="0.3">
      <c r="B1149" s="10"/>
      <c r="L1149" s="10"/>
      <c r="M1149" s="10"/>
    </row>
    <row r="1150" spans="2:13" s="1" customFormat="1" ht="13.8" x14ac:dyDescent="0.3">
      <c r="B1150" s="10"/>
      <c r="L1150" s="10"/>
      <c r="M1150" s="10"/>
    </row>
    <row r="1151" spans="2:13" s="1" customFormat="1" ht="13.8" x14ac:dyDescent="0.3">
      <c r="B1151" s="10"/>
      <c r="L1151" s="10"/>
      <c r="M1151" s="10"/>
    </row>
    <row r="1152" spans="2:13" s="1" customFormat="1" ht="13.8" x14ac:dyDescent="0.3">
      <c r="B1152" s="10"/>
      <c r="L1152" s="10"/>
      <c r="M1152" s="10"/>
    </row>
    <row r="1153" spans="2:13" s="1" customFormat="1" ht="13.8" x14ac:dyDescent="0.3">
      <c r="B1153" s="10"/>
      <c r="L1153" s="10"/>
      <c r="M1153" s="10"/>
    </row>
    <row r="1154" spans="2:13" s="1" customFormat="1" ht="13.8" x14ac:dyDescent="0.3">
      <c r="B1154" s="10"/>
      <c r="L1154" s="10"/>
      <c r="M1154" s="10"/>
    </row>
    <row r="1155" spans="2:13" s="1" customFormat="1" ht="13.8" x14ac:dyDescent="0.3">
      <c r="B1155" s="10"/>
      <c r="L1155" s="10"/>
      <c r="M1155" s="10"/>
    </row>
    <row r="1156" spans="2:13" s="1" customFormat="1" ht="13.8" x14ac:dyDescent="0.3">
      <c r="B1156" s="10"/>
      <c r="L1156" s="10"/>
      <c r="M1156" s="10"/>
    </row>
    <row r="1157" spans="2:13" s="1" customFormat="1" ht="13.8" x14ac:dyDescent="0.3">
      <c r="B1157" s="10"/>
      <c r="L1157" s="10"/>
      <c r="M1157" s="10"/>
    </row>
    <row r="1158" spans="2:13" s="1" customFormat="1" ht="13.8" x14ac:dyDescent="0.3">
      <c r="B1158" s="10"/>
      <c r="L1158" s="10"/>
      <c r="M1158" s="10"/>
    </row>
    <row r="1159" spans="2:13" s="1" customFormat="1" ht="13.8" x14ac:dyDescent="0.3">
      <c r="B1159" s="10"/>
      <c r="L1159" s="10"/>
      <c r="M1159" s="10"/>
    </row>
    <row r="1160" spans="2:13" s="1" customFormat="1" ht="13.8" x14ac:dyDescent="0.3">
      <c r="B1160" s="10"/>
      <c r="L1160" s="10"/>
      <c r="M1160" s="10"/>
    </row>
    <row r="1161" spans="2:13" s="1" customFormat="1" ht="13.8" x14ac:dyDescent="0.3">
      <c r="B1161" s="10"/>
      <c r="L1161" s="10"/>
      <c r="M1161" s="10"/>
    </row>
    <row r="1162" spans="2:13" s="1" customFormat="1" ht="13.8" x14ac:dyDescent="0.3">
      <c r="B1162" s="10"/>
      <c r="L1162" s="10"/>
      <c r="M1162" s="10"/>
    </row>
    <row r="1163" spans="2:13" s="1" customFormat="1" ht="13.8" x14ac:dyDescent="0.3">
      <c r="B1163" s="10"/>
      <c r="L1163" s="10"/>
      <c r="M1163" s="10"/>
    </row>
    <row r="1164" spans="2:13" s="1" customFormat="1" ht="13.8" x14ac:dyDescent="0.3">
      <c r="B1164" s="10"/>
      <c r="L1164" s="10"/>
      <c r="M1164" s="10"/>
    </row>
    <row r="1165" spans="2:13" s="1" customFormat="1" ht="13.8" x14ac:dyDescent="0.3">
      <c r="B1165" s="10"/>
      <c r="L1165" s="10"/>
      <c r="M1165" s="10"/>
    </row>
    <row r="1166" spans="2:13" s="1" customFormat="1" ht="13.8" x14ac:dyDescent="0.3">
      <c r="B1166" s="10"/>
      <c r="L1166" s="10"/>
      <c r="M1166" s="10"/>
    </row>
    <row r="1167" spans="2:13" s="1" customFormat="1" ht="13.8" x14ac:dyDescent="0.3">
      <c r="B1167" s="10"/>
      <c r="L1167" s="10"/>
      <c r="M1167" s="10"/>
    </row>
    <row r="1168" spans="2:13" s="1" customFormat="1" ht="13.8" x14ac:dyDescent="0.3">
      <c r="B1168" s="10"/>
      <c r="L1168" s="10"/>
      <c r="M1168" s="10"/>
    </row>
    <row r="1169" spans="2:13" s="1" customFormat="1" ht="13.8" x14ac:dyDescent="0.3">
      <c r="B1169" s="10"/>
      <c r="L1169" s="10"/>
      <c r="M1169" s="10"/>
    </row>
    <row r="1170" spans="2:13" s="1" customFormat="1" ht="13.8" x14ac:dyDescent="0.3">
      <c r="B1170" s="10"/>
      <c r="L1170" s="10"/>
      <c r="M1170" s="10"/>
    </row>
    <row r="1171" spans="2:13" s="1" customFormat="1" ht="13.8" x14ac:dyDescent="0.3">
      <c r="B1171" s="10"/>
      <c r="L1171" s="10"/>
      <c r="M1171" s="10"/>
    </row>
    <row r="1172" spans="2:13" s="1" customFormat="1" ht="13.8" x14ac:dyDescent="0.3">
      <c r="B1172" s="10"/>
      <c r="L1172" s="10"/>
      <c r="M1172" s="10"/>
    </row>
    <row r="1173" spans="2:13" s="1" customFormat="1" ht="13.8" x14ac:dyDescent="0.3">
      <c r="B1173" s="10"/>
      <c r="L1173" s="10"/>
      <c r="M1173" s="10"/>
    </row>
    <row r="1174" spans="2:13" s="1" customFormat="1" ht="13.8" x14ac:dyDescent="0.3">
      <c r="B1174" s="10"/>
      <c r="L1174" s="10"/>
      <c r="M1174" s="10"/>
    </row>
    <row r="1175" spans="2:13" s="1" customFormat="1" ht="13.8" x14ac:dyDescent="0.3">
      <c r="B1175" s="10"/>
      <c r="L1175" s="10"/>
      <c r="M1175" s="10"/>
    </row>
    <row r="1176" spans="2:13" s="1" customFormat="1" ht="13.8" x14ac:dyDescent="0.3">
      <c r="B1176" s="10"/>
      <c r="L1176" s="10"/>
      <c r="M1176" s="10"/>
    </row>
    <row r="1177" spans="2:13" s="1" customFormat="1" ht="13.8" x14ac:dyDescent="0.3">
      <c r="B1177" s="10"/>
      <c r="L1177" s="10"/>
      <c r="M1177" s="10"/>
    </row>
    <row r="1178" spans="2:13" s="1" customFormat="1" ht="13.8" x14ac:dyDescent="0.3">
      <c r="B1178" s="10"/>
      <c r="L1178" s="10"/>
      <c r="M1178" s="10"/>
    </row>
    <row r="1179" spans="2:13" s="1" customFormat="1" ht="13.8" x14ac:dyDescent="0.3">
      <c r="B1179" s="10"/>
      <c r="L1179" s="10"/>
      <c r="M1179" s="10"/>
    </row>
    <row r="1180" spans="2:13" s="1" customFormat="1" ht="13.8" x14ac:dyDescent="0.3">
      <c r="B1180" s="10"/>
      <c r="L1180" s="10"/>
      <c r="M1180" s="10"/>
    </row>
    <row r="1181" spans="2:13" s="1" customFormat="1" ht="13.8" x14ac:dyDescent="0.3">
      <c r="B1181" s="10"/>
      <c r="L1181" s="10"/>
      <c r="M1181" s="10"/>
    </row>
    <row r="1182" spans="2:13" s="1" customFormat="1" ht="13.8" x14ac:dyDescent="0.3">
      <c r="B1182" s="10"/>
      <c r="L1182" s="10"/>
      <c r="M1182" s="10"/>
    </row>
    <row r="1183" spans="2:13" s="1" customFormat="1" ht="13.8" x14ac:dyDescent="0.3">
      <c r="B1183" s="10"/>
      <c r="L1183" s="10"/>
      <c r="M1183" s="10"/>
    </row>
    <row r="1184" spans="2:13" s="1" customFormat="1" ht="13.8" x14ac:dyDescent="0.3">
      <c r="B1184" s="10"/>
      <c r="L1184" s="10"/>
      <c r="M1184" s="10"/>
    </row>
    <row r="1185" spans="2:13" s="1" customFormat="1" ht="13.8" x14ac:dyDescent="0.3">
      <c r="B1185" s="10"/>
      <c r="L1185" s="10"/>
      <c r="M1185" s="10"/>
    </row>
    <row r="1186" spans="2:13" s="1" customFormat="1" ht="13.8" x14ac:dyDescent="0.3">
      <c r="B1186" s="10"/>
      <c r="L1186" s="10"/>
      <c r="M1186" s="10"/>
    </row>
    <row r="1187" spans="2:13" s="1" customFormat="1" ht="13.8" x14ac:dyDescent="0.3">
      <c r="B1187" s="10"/>
      <c r="L1187" s="10"/>
      <c r="M1187" s="10"/>
    </row>
    <row r="1188" spans="2:13" s="1" customFormat="1" ht="13.8" x14ac:dyDescent="0.3">
      <c r="B1188" s="10"/>
      <c r="L1188" s="10"/>
      <c r="M1188" s="10"/>
    </row>
    <row r="1189" spans="2:13" s="1" customFormat="1" ht="13.8" x14ac:dyDescent="0.3">
      <c r="B1189" s="10"/>
      <c r="L1189" s="10"/>
      <c r="M1189" s="10"/>
    </row>
    <row r="1190" spans="2:13" s="1" customFormat="1" ht="13.8" x14ac:dyDescent="0.3">
      <c r="B1190" s="10"/>
      <c r="L1190" s="10"/>
      <c r="M1190" s="10"/>
    </row>
    <row r="1191" spans="2:13" s="1" customFormat="1" ht="13.8" x14ac:dyDescent="0.3">
      <c r="B1191" s="10"/>
      <c r="L1191" s="10"/>
      <c r="M1191" s="10"/>
    </row>
    <row r="1192" spans="2:13" s="1" customFormat="1" ht="13.8" x14ac:dyDescent="0.3">
      <c r="B1192" s="10"/>
      <c r="L1192" s="10"/>
      <c r="M1192" s="10"/>
    </row>
    <row r="1193" spans="2:13" s="1" customFormat="1" ht="13.8" x14ac:dyDescent="0.3">
      <c r="B1193" s="10"/>
      <c r="L1193" s="10"/>
      <c r="M1193" s="10"/>
    </row>
    <row r="1194" spans="2:13" s="1" customFormat="1" ht="13.8" x14ac:dyDescent="0.3">
      <c r="B1194" s="10"/>
      <c r="L1194" s="10"/>
      <c r="M1194" s="10"/>
    </row>
    <row r="1195" spans="2:13" s="1" customFormat="1" ht="13.8" x14ac:dyDescent="0.3">
      <c r="B1195" s="10"/>
      <c r="L1195" s="10"/>
      <c r="M1195" s="10"/>
    </row>
    <row r="1196" spans="2:13" s="1" customFormat="1" ht="13.8" x14ac:dyDescent="0.3">
      <c r="B1196" s="10"/>
      <c r="L1196" s="10"/>
      <c r="M1196" s="10"/>
    </row>
    <row r="1197" spans="2:13" s="1" customFormat="1" ht="13.8" x14ac:dyDescent="0.3">
      <c r="B1197" s="10"/>
      <c r="L1197" s="10"/>
      <c r="M1197" s="10"/>
    </row>
    <row r="1198" spans="2:13" s="1" customFormat="1" ht="13.8" x14ac:dyDescent="0.3">
      <c r="B1198" s="10"/>
      <c r="L1198" s="10"/>
      <c r="M1198" s="10"/>
    </row>
    <row r="1199" spans="2:13" s="1" customFormat="1" ht="13.8" x14ac:dyDescent="0.3">
      <c r="B1199" s="10"/>
      <c r="L1199" s="10"/>
      <c r="M1199" s="10"/>
    </row>
    <row r="1200" spans="2:13" s="1" customFormat="1" ht="13.8" x14ac:dyDescent="0.3">
      <c r="B1200" s="10"/>
      <c r="L1200" s="10"/>
      <c r="M1200" s="10"/>
    </row>
    <row r="1201" spans="2:13" s="1" customFormat="1" ht="13.8" x14ac:dyDescent="0.3">
      <c r="B1201" s="10"/>
      <c r="L1201" s="10"/>
      <c r="M1201" s="10"/>
    </row>
    <row r="1202" spans="2:13" s="1" customFormat="1" ht="13.8" x14ac:dyDescent="0.3">
      <c r="B1202" s="10"/>
      <c r="L1202" s="10"/>
      <c r="M1202" s="10"/>
    </row>
    <row r="1203" spans="2:13" s="1" customFormat="1" ht="13.8" x14ac:dyDescent="0.3">
      <c r="B1203" s="10"/>
      <c r="L1203" s="10"/>
      <c r="M1203" s="10"/>
    </row>
    <row r="1204" spans="2:13" s="1" customFormat="1" ht="13.8" x14ac:dyDescent="0.3">
      <c r="B1204" s="10"/>
      <c r="L1204" s="10"/>
      <c r="M1204" s="10"/>
    </row>
    <row r="1205" spans="2:13" s="1" customFormat="1" ht="13.8" x14ac:dyDescent="0.3">
      <c r="B1205" s="10"/>
      <c r="L1205" s="10"/>
      <c r="M1205" s="10"/>
    </row>
    <row r="1206" spans="2:13" s="1" customFormat="1" ht="13.8" x14ac:dyDescent="0.3">
      <c r="B1206" s="10"/>
      <c r="L1206" s="10"/>
      <c r="M1206" s="10"/>
    </row>
    <row r="1207" spans="2:13" s="1" customFormat="1" ht="13.8" x14ac:dyDescent="0.3">
      <c r="B1207" s="10"/>
      <c r="L1207" s="10"/>
      <c r="M1207" s="10"/>
    </row>
    <row r="1208" spans="2:13" s="1" customFormat="1" ht="13.8" x14ac:dyDescent="0.3">
      <c r="B1208" s="10"/>
      <c r="L1208" s="10"/>
      <c r="M1208" s="10"/>
    </row>
    <row r="1209" spans="2:13" s="1" customFormat="1" ht="13.8" x14ac:dyDescent="0.3">
      <c r="B1209" s="10"/>
      <c r="L1209" s="10"/>
      <c r="M1209" s="10"/>
    </row>
    <row r="1210" spans="2:13" s="1" customFormat="1" ht="13.8" x14ac:dyDescent="0.3">
      <c r="B1210" s="10"/>
      <c r="L1210" s="10"/>
      <c r="M1210" s="10"/>
    </row>
    <row r="1211" spans="2:13" s="1" customFormat="1" ht="13.8" x14ac:dyDescent="0.3">
      <c r="B1211" s="10"/>
      <c r="L1211" s="10"/>
      <c r="M1211" s="10"/>
    </row>
    <row r="1212" spans="2:13" s="1" customFormat="1" ht="13.8" x14ac:dyDescent="0.3">
      <c r="B1212" s="10"/>
      <c r="L1212" s="10"/>
      <c r="M1212" s="10"/>
    </row>
    <row r="1213" spans="2:13" s="1" customFormat="1" ht="13.8" x14ac:dyDescent="0.3">
      <c r="B1213" s="10"/>
      <c r="L1213" s="10"/>
      <c r="M1213" s="10"/>
    </row>
    <row r="1214" spans="2:13" s="1" customFormat="1" ht="13.8" x14ac:dyDescent="0.3">
      <c r="B1214" s="10"/>
      <c r="L1214" s="10"/>
      <c r="M1214" s="10"/>
    </row>
    <row r="1215" spans="2:13" s="1" customFormat="1" ht="13.8" x14ac:dyDescent="0.3">
      <c r="B1215" s="10"/>
      <c r="L1215" s="10"/>
      <c r="M1215" s="10"/>
    </row>
    <row r="1216" spans="2:13" s="1" customFormat="1" ht="13.8" x14ac:dyDescent="0.3">
      <c r="B1216" s="10"/>
      <c r="L1216" s="10"/>
      <c r="M1216" s="10"/>
    </row>
    <row r="1217" spans="2:13" s="1" customFormat="1" ht="13.8" x14ac:dyDescent="0.3">
      <c r="B1217" s="10"/>
      <c r="L1217" s="10"/>
      <c r="M1217" s="10"/>
    </row>
    <row r="1218" spans="2:13" s="1" customFormat="1" ht="13.8" x14ac:dyDescent="0.3">
      <c r="B1218" s="10"/>
      <c r="L1218" s="10"/>
      <c r="M1218" s="10"/>
    </row>
    <row r="1219" spans="2:13" s="1" customFormat="1" ht="13.8" x14ac:dyDescent="0.3">
      <c r="B1219" s="10"/>
      <c r="L1219" s="10"/>
      <c r="M1219" s="10"/>
    </row>
    <row r="1220" spans="2:13" s="1" customFormat="1" ht="13.8" x14ac:dyDescent="0.3">
      <c r="B1220" s="10"/>
      <c r="L1220" s="10"/>
      <c r="M1220" s="10"/>
    </row>
    <row r="1221" spans="2:13" s="1" customFormat="1" ht="13.8" x14ac:dyDescent="0.3">
      <c r="B1221" s="10"/>
      <c r="L1221" s="10"/>
      <c r="M1221" s="10"/>
    </row>
    <row r="1222" spans="2:13" s="1" customFormat="1" ht="13.8" x14ac:dyDescent="0.3">
      <c r="B1222" s="10"/>
      <c r="L1222" s="10"/>
      <c r="M1222" s="10"/>
    </row>
    <row r="1223" spans="2:13" s="1" customFormat="1" ht="13.8" x14ac:dyDescent="0.3">
      <c r="B1223" s="10"/>
      <c r="L1223" s="10"/>
      <c r="M1223" s="10"/>
    </row>
    <row r="1224" spans="2:13" s="1" customFormat="1" ht="13.8" x14ac:dyDescent="0.3">
      <c r="B1224" s="10"/>
      <c r="L1224" s="10"/>
      <c r="M1224" s="10"/>
    </row>
    <row r="1225" spans="2:13" s="1" customFormat="1" ht="13.8" x14ac:dyDescent="0.3">
      <c r="B1225" s="10"/>
      <c r="L1225" s="10"/>
      <c r="M1225" s="10"/>
    </row>
    <row r="1226" spans="2:13" s="1" customFormat="1" ht="13.8" x14ac:dyDescent="0.3">
      <c r="B1226" s="10"/>
      <c r="L1226" s="10"/>
      <c r="M1226" s="10"/>
    </row>
    <row r="1227" spans="2:13" s="1" customFormat="1" ht="13.8" x14ac:dyDescent="0.3">
      <c r="B1227" s="10"/>
      <c r="L1227" s="10"/>
      <c r="M1227" s="10"/>
    </row>
    <row r="1228" spans="2:13" s="1" customFormat="1" ht="13.8" x14ac:dyDescent="0.3">
      <c r="B1228" s="10"/>
      <c r="L1228" s="10"/>
      <c r="M1228" s="10"/>
    </row>
    <row r="1229" spans="2:13" s="1" customFormat="1" ht="13.8" x14ac:dyDescent="0.3">
      <c r="B1229" s="10"/>
      <c r="L1229" s="10"/>
      <c r="M1229" s="10"/>
    </row>
    <row r="1230" spans="2:13" s="1" customFormat="1" ht="13.8" x14ac:dyDescent="0.3">
      <c r="B1230" s="10"/>
      <c r="L1230" s="10"/>
      <c r="M1230" s="10"/>
    </row>
    <row r="1231" spans="2:13" s="1" customFormat="1" ht="13.8" x14ac:dyDescent="0.3">
      <c r="B1231" s="10"/>
      <c r="L1231" s="10"/>
      <c r="M1231" s="10"/>
    </row>
    <row r="1232" spans="2:13" s="1" customFormat="1" ht="13.8" x14ac:dyDescent="0.3">
      <c r="B1232" s="10"/>
      <c r="L1232" s="10"/>
      <c r="M1232" s="10"/>
    </row>
    <row r="1233" spans="2:13" s="1" customFormat="1" ht="13.8" x14ac:dyDescent="0.3">
      <c r="B1233" s="10"/>
      <c r="L1233" s="10"/>
      <c r="M1233" s="10"/>
    </row>
    <row r="1234" spans="2:13" s="1" customFormat="1" ht="13.8" x14ac:dyDescent="0.3">
      <c r="B1234" s="10"/>
      <c r="L1234" s="10"/>
      <c r="M1234" s="10"/>
    </row>
    <row r="1235" spans="2:13" s="1" customFormat="1" ht="13.8" x14ac:dyDescent="0.3">
      <c r="B1235" s="10"/>
      <c r="L1235" s="10"/>
      <c r="M1235" s="10"/>
    </row>
    <row r="1236" spans="2:13" s="1" customFormat="1" ht="13.8" x14ac:dyDescent="0.3">
      <c r="B1236" s="10"/>
      <c r="L1236" s="10"/>
      <c r="M1236" s="10"/>
    </row>
    <row r="1237" spans="2:13" s="1" customFormat="1" ht="13.8" x14ac:dyDescent="0.3">
      <c r="B1237" s="10"/>
      <c r="L1237" s="10"/>
      <c r="M1237" s="10"/>
    </row>
    <row r="1238" spans="2:13" s="1" customFormat="1" ht="13.8" x14ac:dyDescent="0.3">
      <c r="B1238" s="10"/>
      <c r="L1238" s="10"/>
      <c r="M1238" s="10"/>
    </row>
    <row r="1239" spans="2:13" s="1" customFormat="1" ht="13.8" x14ac:dyDescent="0.3">
      <c r="B1239" s="10"/>
      <c r="L1239" s="10"/>
      <c r="M1239" s="10"/>
    </row>
    <row r="1240" spans="2:13" s="1" customFormat="1" ht="13.8" x14ac:dyDescent="0.3">
      <c r="B1240" s="10"/>
      <c r="L1240" s="10"/>
      <c r="M1240" s="10"/>
    </row>
    <row r="1241" spans="2:13" s="1" customFormat="1" ht="13.8" x14ac:dyDescent="0.3">
      <c r="B1241" s="10"/>
      <c r="L1241" s="10"/>
      <c r="M1241" s="10"/>
    </row>
    <row r="1242" spans="2:13" s="1" customFormat="1" ht="13.8" x14ac:dyDescent="0.3">
      <c r="B1242" s="10"/>
      <c r="L1242" s="10"/>
      <c r="M1242" s="10"/>
    </row>
    <row r="1243" spans="2:13" s="1" customFormat="1" ht="13.8" x14ac:dyDescent="0.3">
      <c r="B1243" s="10"/>
      <c r="L1243" s="10"/>
      <c r="M1243" s="10"/>
    </row>
    <row r="1244" spans="2:13" s="1" customFormat="1" ht="13.8" x14ac:dyDescent="0.3">
      <c r="B1244" s="10"/>
      <c r="L1244" s="10"/>
      <c r="M1244" s="10"/>
    </row>
    <row r="1245" spans="2:13" s="1" customFormat="1" ht="13.8" x14ac:dyDescent="0.3">
      <c r="B1245" s="10"/>
      <c r="L1245" s="10"/>
      <c r="M1245" s="10"/>
    </row>
    <row r="1246" spans="2:13" s="1" customFormat="1" ht="13.8" x14ac:dyDescent="0.3">
      <c r="B1246" s="10"/>
      <c r="L1246" s="10"/>
      <c r="M1246" s="10"/>
    </row>
    <row r="1247" spans="2:13" s="1" customFormat="1" ht="13.8" x14ac:dyDescent="0.3">
      <c r="B1247" s="10"/>
      <c r="L1247" s="10"/>
      <c r="M1247" s="10"/>
    </row>
    <row r="1248" spans="2:13" s="1" customFormat="1" ht="13.8" x14ac:dyDescent="0.3">
      <c r="B1248" s="10"/>
      <c r="L1248" s="10"/>
      <c r="M1248" s="10"/>
    </row>
    <row r="1249" spans="2:13" s="1" customFormat="1" ht="13.8" x14ac:dyDescent="0.3">
      <c r="B1249" s="10"/>
      <c r="L1249" s="10"/>
      <c r="M1249" s="10"/>
    </row>
    <row r="1250" spans="2:13" s="1" customFormat="1" ht="13.8" x14ac:dyDescent="0.3">
      <c r="B1250" s="10"/>
      <c r="L1250" s="10"/>
      <c r="M1250" s="10"/>
    </row>
    <row r="1251" spans="2:13" s="1" customFormat="1" ht="13.8" x14ac:dyDescent="0.3">
      <c r="B1251" s="10"/>
      <c r="L1251" s="10"/>
      <c r="M1251" s="10"/>
    </row>
    <row r="1252" spans="2:13" s="1" customFormat="1" ht="13.8" x14ac:dyDescent="0.3">
      <c r="B1252" s="10"/>
      <c r="L1252" s="10"/>
      <c r="M1252" s="10"/>
    </row>
    <row r="1253" spans="2:13" s="1" customFormat="1" ht="13.8" x14ac:dyDescent="0.3">
      <c r="B1253" s="10"/>
      <c r="L1253" s="10"/>
      <c r="M1253" s="10"/>
    </row>
    <row r="1254" spans="2:13" s="1" customFormat="1" ht="13.8" x14ac:dyDescent="0.3">
      <c r="B1254" s="10"/>
      <c r="L1254" s="10"/>
      <c r="M1254" s="10"/>
    </row>
    <row r="1255" spans="2:13" s="1" customFormat="1" ht="13.8" x14ac:dyDescent="0.3">
      <c r="B1255" s="10"/>
      <c r="L1255" s="10"/>
      <c r="M1255" s="10"/>
    </row>
    <row r="1256" spans="2:13" s="1" customFormat="1" ht="13.8" x14ac:dyDescent="0.3">
      <c r="B1256" s="10"/>
      <c r="L1256" s="10"/>
      <c r="M1256" s="10"/>
    </row>
    <row r="1257" spans="2:13" s="1" customFormat="1" ht="13.8" x14ac:dyDescent="0.3">
      <c r="B1257" s="10"/>
      <c r="L1257" s="10"/>
      <c r="M1257" s="10"/>
    </row>
    <row r="1258" spans="2:13" s="1" customFormat="1" ht="13.8" x14ac:dyDescent="0.3">
      <c r="B1258" s="10"/>
      <c r="L1258" s="10"/>
      <c r="M1258" s="10"/>
    </row>
    <row r="1259" spans="2:13" s="1" customFormat="1" ht="13.8" x14ac:dyDescent="0.3">
      <c r="B1259" s="10"/>
      <c r="L1259" s="10"/>
      <c r="M1259" s="10"/>
    </row>
    <row r="1260" spans="2:13" s="1" customFormat="1" ht="13.8" x14ac:dyDescent="0.3">
      <c r="B1260" s="10"/>
      <c r="L1260" s="10"/>
      <c r="M1260" s="10"/>
    </row>
    <row r="1261" spans="2:13" s="1" customFormat="1" ht="13.8" x14ac:dyDescent="0.3">
      <c r="B1261" s="10"/>
      <c r="L1261" s="10"/>
      <c r="M1261" s="10"/>
    </row>
    <row r="1262" spans="2:13" s="1" customFormat="1" ht="13.8" x14ac:dyDescent="0.3">
      <c r="B1262" s="10"/>
      <c r="L1262" s="10"/>
      <c r="M1262" s="10"/>
    </row>
    <row r="1263" spans="2:13" s="1" customFormat="1" ht="13.8" x14ac:dyDescent="0.3">
      <c r="B1263" s="10"/>
      <c r="L1263" s="10"/>
      <c r="M1263" s="10"/>
    </row>
    <row r="1264" spans="2:13" s="1" customFormat="1" ht="13.8" x14ac:dyDescent="0.3">
      <c r="B1264" s="10"/>
      <c r="L1264" s="10"/>
      <c r="M1264" s="10"/>
    </row>
    <row r="1265" spans="2:13" s="1" customFormat="1" ht="13.8" x14ac:dyDescent="0.3">
      <c r="B1265" s="10"/>
      <c r="L1265" s="10"/>
      <c r="M1265" s="10"/>
    </row>
    <row r="1266" spans="2:13" s="1" customFormat="1" ht="13.8" x14ac:dyDescent="0.3">
      <c r="B1266" s="10"/>
      <c r="L1266" s="10"/>
      <c r="M1266" s="10"/>
    </row>
    <row r="1267" spans="2:13" s="1" customFormat="1" ht="13.8" x14ac:dyDescent="0.3">
      <c r="B1267" s="10"/>
      <c r="L1267" s="10"/>
      <c r="M1267" s="10"/>
    </row>
    <row r="1268" spans="2:13" s="1" customFormat="1" ht="13.8" x14ac:dyDescent="0.3">
      <c r="B1268" s="10"/>
      <c r="L1268" s="10"/>
      <c r="M1268" s="10"/>
    </row>
    <row r="1269" spans="2:13" s="1" customFormat="1" ht="13.8" x14ac:dyDescent="0.3">
      <c r="B1269" s="10"/>
      <c r="L1269" s="10"/>
      <c r="M1269" s="10"/>
    </row>
    <row r="1270" spans="2:13" s="1" customFormat="1" ht="13.8" x14ac:dyDescent="0.3">
      <c r="B1270" s="10"/>
      <c r="L1270" s="10"/>
      <c r="M1270" s="10"/>
    </row>
    <row r="1271" spans="2:13" s="1" customFormat="1" ht="13.8" x14ac:dyDescent="0.3">
      <c r="B1271" s="10"/>
      <c r="L1271" s="10"/>
      <c r="M1271" s="10"/>
    </row>
    <row r="1272" spans="2:13" s="1" customFormat="1" ht="13.8" x14ac:dyDescent="0.3">
      <c r="B1272" s="10"/>
      <c r="L1272" s="10"/>
      <c r="M1272" s="10"/>
    </row>
    <row r="1273" spans="2:13" s="1" customFormat="1" ht="13.8" x14ac:dyDescent="0.3">
      <c r="B1273" s="10"/>
      <c r="L1273" s="10"/>
      <c r="M1273" s="10"/>
    </row>
    <row r="1274" spans="2:13" s="1" customFormat="1" ht="13.8" x14ac:dyDescent="0.3">
      <c r="B1274" s="10"/>
      <c r="L1274" s="10"/>
      <c r="M1274" s="10"/>
    </row>
    <row r="1275" spans="2:13" s="1" customFormat="1" ht="13.8" x14ac:dyDescent="0.3">
      <c r="B1275" s="10"/>
      <c r="L1275" s="10"/>
      <c r="M1275" s="10"/>
    </row>
    <row r="1276" spans="2:13" s="1" customFormat="1" ht="13.8" x14ac:dyDescent="0.3">
      <c r="B1276" s="10"/>
      <c r="L1276" s="10"/>
      <c r="M1276" s="10"/>
    </row>
    <row r="1277" spans="2:13" s="1" customFormat="1" ht="13.8" x14ac:dyDescent="0.3">
      <c r="B1277" s="10"/>
      <c r="L1277" s="10"/>
      <c r="M1277" s="10"/>
    </row>
    <row r="1278" spans="2:13" s="1" customFormat="1" ht="13.8" x14ac:dyDescent="0.3">
      <c r="B1278" s="10"/>
      <c r="L1278" s="10"/>
      <c r="M1278" s="10"/>
    </row>
    <row r="1279" spans="2:13" s="1" customFormat="1" ht="13.8" x14ac:dyDescent="0.3">
      <c r="B1279" s="10"/>
      <c r="L1279" s="10"/>
      <c r="M1279" s="10"/>
    </row>
    <row r="1280" spans="2:13" s="1" customFormat="1" ht="13.8" x14ac:dyDescent="0.3">
      <c r="B1280" s="10"/>
      <c r="L1280" s="10"/>
      <c r="M1280" s="10"/>
    </row>
    <row r="1281" spans="2:13" s="1" customFormat="1" ht="13.8" x14ac:dyDescent="0.3">
      <c r="B1281" s="10"/>
      <c r="L1281" s="10"/>
      <c r="M1281" s="10"/>
    </row>
    <row r="1282" spans="2:13" s="1" customFormat="1" ht="13.8" x14ac:dyDescent="0.3">
      <c r="B1282" s="10"/>
      <c r="L1282" s="10"/>
      <c r="M1282" s="10"/>
    </row>
    <row r="1283" spans="2:13" s="1" customFormat="1" ht="13.8" x14ac:dyDescent="0.3">
      <c r="B1283" s="10"/>
      <c r="L1283" s="10"/>
      <c r="M1283" s="10"/>
    </row>
    <row r="1284" spans="2:13" s="1" customFormat="1" ht="13.8" x14ac:dyDescent="0.3">
      <c r="B1284" s="10"/>
      <c r="L1284" s="10"/>
      <c r="M1284" s="10"/>
    </row>
    <row r="1285" spans="2:13" s="1" customFormat="1" ht="13.8" x14ac:dyDescent="0.3">
      <c r="B1285" s="10"/>
      <c r="L1285" s="10"/>
      <c r="M1285" s="10"/>
    </row>
    <row r="1286" spans="2:13" s="1" customFormat="1" ht="13.8" x14ac:dyDescent="0.3">
      <c r="B1286" s="10"/>
      <c r="L1286" s="10"/>
      <c r="M1286" s="10"/>
    </row>
    <row r="1287" spans="2:13" s="1" customFormat="1" ht="13.8" x14ac:dyDescent="0.3">
      <c r="B1287" s="10"/>
      <c r="L1287" s="10"/>
      <c r="M1287" s="10"/>
    </row>
    <row r="1288" spans="2:13" s="1" customFormat="1" ht="13.8" x14ac:dyDescent="0.3">
      <c r="B1288" s="10"/>
      <c r="L1288" s="10"/>
      <c r="M1288" s="10"/>
    </row>
    <row r="1289" spans="2:13" s="1" customFormat="1" ht="13.8" x14ac:dyDescent="0.3">
      <c r="B1289" s="10"/>
      <c r="L1289" s="10"/>
      <c r="M1289" s="10"/>
    </row>
    <row r="1290" spans="2:13" s="1" customFormat="1" ht="13.8" x14ac:dyDescent="0.3">
      <c r="B1290" s="10"/>
      <c r="L1290" s="10"/>
      <c r="M1290" s="10"/>
    </row>
    <row r="1291" spans="2:13" s="1" customFormat="1" ht="13.8" x14ac:dyDescent="0.3">
      <c r="B1291" s="10"/>
      <c r="L1291" s="10"/>
      <c r="M1291" s="10"/>
    </row>
    <row r="1292" spans="2:13" s="1" customFormat="1" ht="13.8" x14ac:dyDescent="0.3">
      <c r="B1292" s="10"/>
      <c r="L1292" s="10"/>
      <c r="M1292" s="10"/>
    </row>
    <row r="1293" spans="2:13" s="1" customFormat="1" ht="13.8" x14ac:dyDescent="0.3">
      <c r="B1293" s="10"/>
      <c r="L1293" s="10"/>
      <c r="M1293" s="10"/>
    </row>
    <row r="1294" spans="2:13" s="1" customFormat="1" ht="13.8" x14ac:dyDescent="0.3">
      <c r="B1294" s="10"/>
      <c r="L1294" s="10"/>
      <c r="M1294" s="10"/>
    </row>
    <row r="1295" spans="2:13" s="1" customFormat="1" ht="13.8" x14ac:dyDescent="0.3">
      <c r="B1295" s="10"/>
      <c r="L1295" s="10"/>
      <c r="M1295" s="10"/>
    </row>
    <row r="1296" spans="2:13" s="1" customFormat="1" ht="13.8" x14ac:dyDescent="0.3">
      <c r="B1296" s="10"/>
      <c r="L1296" s="10"/>
      <c r="M1296" s="10"/>
    </row>
    <row r="1297" spans="2:13" s="1" customFormat="1" ht="13.8" x14ac:dyDescent="0.3">
      <c r="B1297" s="10"/>
      <c r="L1297" s="10"/>
      <c r="M1297" s="10"/>
    </row>
    <row r="1298" spans="2:13" s="1" customFormat="1" ht="13.8" x14ac:dyDescent="0.3">
      <c r="B1298" s="10"/>
      <c r="L1298" s="10"/>
      <c r="M1298" s="10"/>
    </row>
    <row r="1299" spans="2:13" s="1" customFormat="1" ht="13.8" x14ac:dyDescent="0.3">
      <c r="B1299" s="10"/>
      <c r="L1299" s="10"/>
      <c r="M1299" s="10"/>
    </row>
    <row r="1300" spans="2:13" s="1" customFormat="1" ht="13.8" x14ac:dyDescent="0.3">
      <c r="B1300" s="10"/>
      <c r="L1300" s="10"/>
      <c r="M1300" s="10"/>
    </row>
    <row r="1301" spans="2:13" s="1" customFormat="1" ht="13.8" x14ac:dyDescent="0.3">
      <c r="B1301" s="10"/>
      <c r="L1301" s="10"/>
      <c r="M1301" s="10"/>
    </row>
    <row r="1302" spans="2:13" s="1" customFormat="1" ht="13.8" x14ac:dyDescent="0.3">
      <c r="B1302" s="10"/>
      <c r="L1302" s="10"/>
      <c r="M1302" s="10"/>
    </row>
    <row r="1303" spans="2:13" s="1" customFormat="1" ht="13.8" x14ac:dyDescent="0.3">
      <c r="B1303" s="10"/>
      <c r="L1303" s="10"/>
      <c r="M1303" s="10"/>
    </row>
    <row r="1304" spans="2:13" s="1" customFormat="1" ht="13.8" x14ac:dyDescent="0.3">
      <c r="B1304" s="10"/>
      <c r="L1304" s="10"/>
      <c r="M1304" s="10"/>
    </row>
    <row r="1305" spans="2:13" s="1" customFormat="1" ht="13.8" x14ac:dyDescent="0.3">
      <c r="B1305" s="10"/>
      <c r="L1305" s="10"/>
      <c r="M1305" s="10"/>
    </row>
    <row r="1306" spans="2:13" s="1" customFormat="1" ht="13.8" x14ac:dyDescent="0.3">
      <c r="B1306" s="10"/>
      <c r="L1306" s="10"/>
      <c r="M1306" s="10"/>
    </row>
    <row r="1307" spans="2:13" s="1" customFormat="1" ht="13.8" x14ac:dyDescent="0.3">
      <c r="B1307" s="10"/>
      <c r="L1307" s="10"/>
      <c r="M1307" s="10"/>
    </row>
    <row r="1308" spans="2:13" s="1" customFormat="1" ht="13.8" x14ac:dyDescent="0.3">
      <c r="B1308" s="10"/>
      <c r="L1308" s="10"/>
      <c r="M1308" s="10"/>
    </row>
    <row r="1309" spans="2:13" s="1" customFormat="1" ht="13.8" x14ac:dyDescent="0.3">
      <c r="B1309" s="10"/>
      <c r="L1309" s="10"/>
      <c r="M1309" s="10"/>
    </row>
    <row r="1310" spans="2:13" s="1" customFormat="1" ht="13.8" x14ac:dyDescent="0.3">
      <c r="B1310" s="10"/>
      <c r="L1310" s="10"/>
      <c r="M1310" s="10"/>
    </row>
    <row r="1311" spans="2:13" s="1" customFormat="1" ht="13.8" x14ac:dyDescent="0.3">
      <c r="B1311" s="10"/>
      <c r="L1311" s="10"/>
      <c r="M1311" s="10"/>
    </row>
    <row r="1312" spans="2:13" s="1" customFormat="1" ht="13.8" x14ac:dyDescent="0.3">
      <c r="B1312" s="10"/>
      <c r="L1312" s="10"/>
      <c r="M1312" s="10"/>
    </row>
    <row r="1313" spans="2:13" s="1" customFormat="1" ht="13.8" x14ac:dyDescent="0.3">
      <c r="B1313" s="10"/>
      <c r="L1313" s="10"/>
      <c r="M1313" s="10"/>
    </row>
    <row r="1314" spans="2:13" s="1" customFormat="1" ht="13.8" x14ac:dyDescent="0.3">
      <c r="B1314" s="10"/>
      <c r="L1314" s="10"/>
      <c r="M1314" s="10"/>
    </row>
    <row r="1315" spans="2:13" s="1" customFormat="1" ht="13.8" x14ac:dyDescent="0.3">
      <c r="B1315" s="10"/>
      <c r="L1315" s="10"/>
      <c r="M1315" s="10"/>
    </row>
    <row r="1316" spans="2:13" s="1" customFormat="1" ht="13.8" x14ac:dyDescent="0.3">
      <c r="B1316" s="10"/>
      <c r="L1316" s="10"/>
      <c r="M1316" s="10"/>
    </row>
    <row r="1317" spans="2:13" s="1" customFormat="1" ht="13.8" x14ac:dyDescent="0.3">
      <c r="B1317" s="10"/>
      <c r="L1317" s="10"/>
      <c r="M1317" s="10"/>
    </row>
    <row r="1318" spans="2:13" s="1" customFormat="1" ht="13.8" x14ac:dyDescent="0.3">
      <c r="B1318" s="10"/>
      <c r="L1318" s="10"/>
      <c r="M1318" s="10"/>
    </row>
    <row r="1319" spans="2:13" s="1" customFormat="1" ht="13.8" x14ac:dyDescent="0.3">
      <c r="B1319" s="10"/>
      <c r="L1319" s="10"/>
      <c r="M1319" s="10"/>
    </row>
    <row r="1320" spans="2:13" s="1" customFormat="1" ht="13.8" x14ac:dyDescent="0.3">
      <c r="B1320" s="10"/>
      <c r="L1320" s="10"/>
      <c r="M1320" s="10"/>
    </row>
    <row r="1321" spans="2:13" s="1" customFormat="1" ht="13.8" x14ac:dyDescent="0.3">
      <c r="B1321" s="10"/>
      <c r="L1321" s="10"/>
      <c r="M1321" s="10"/>
    </row>
    <row r="1322" spans="2:13" s="1" customFormat="1" ht="13.8" x14ac:dyDescent="0.3">
      <c r="B1322" s="10"/>
      <c r="L1322" s="10"/>
      <c r="M1322" s="10"/>
    </row>
    <row r="1323" spans="2:13" s="1" customFormat="1" ht="13.8" x14ac:dyDescent="0.3">
      <c r="B1323" s="10"/>
      <c r="L1323" s="10"/>
      <c r="M1323" s="10"/>
    </row>
    <row r="1324" spans="2:13" s="1" customFormat="1" ht="13.8" x14ac:dyDescent="0.3">
      <c r="B1324" s="10"/>
      <c r="L1324" s="10"/>
      <c r="M1324" s="10"/>
    </row>
    <row r="1325" spans="2:13" s="1" customFormat="1" ht="13.8" x14ac:dyDescent="0.3">
      <c r="B1325" s="10"/>
      <c r="L1325" s="10"/>
      <c r="M1325" s="10"/>
    </row>
    <row r="1326" spans="2:13" s="1" customFormat="1" ht="13.8" x14ac:dyDescent="0.3">
      <c r="B1326" s="10"/>
      <c r="L1326" s="10"/>
      <c r="M1326" s="10"/>
    </row>
    <row r="1327" spans="2:13" s="1" customFormat="1" ht="13.8" x14ac:dyDescent="0.3">
      <c r="B1327" s="10"/>
      <c r="L1327" s="10"/>
      <c r="M1327" s="10"/>
    </row>
    <row r="1328" spans="2:13" s="1" customFormat="1" ht="13.8" x14ac:dyDescent="0.3">
      <c r="B1328" s="10"/>
      <c r="L1328" s="10"/>
      <c r="M1328" s="10"/>
    </row>
    <row r="1329" spans="2:13" s="1" customFormat="1" ht="13.8" x14ac:dyDescent="0.3">
      <c r="B1329" s="10"/>
      <c r="L1329" s="10"/>
      <c r="M1329" s="10"/>
    </row>
    <row r="1330" spans="2:13" s="1" customFormat="1" ht="13.8" x14ac:dyDescent="0.3">
      <c r="B1330" s="10"/>
      <c r="L1330" s="10"/>
      <c r="M1330" s="10"/>
    </row>
    <row r="1331" spans="2:13" s="1" customFormat="1" ht="13.8" x14ac:dyDescent="0.3">
      <c r="B1331" s="10"/>
      <c r="L1331" s="10"/>
      <c r="M1331" s="10"/>
    </row>
    <row r="1332" spans="2:13" s="1" customFormat="1" ht="13.8" x14ac:dyDescent="0.3">
      <c r="B1332" s="10"/>
      <c r="L1332" s="10"/>
      <c r="M1332" s="10"/>
    </row>
    <row r="1333" spans="2:13" s="1" customFormat="1" ht="13.8" x14ac:dyDescent="0.3">
      <c r="B1333" s="10"/>
      <c r="L1333" s="10"/>
      <c r="M1333" s="10"/>
    </row>
    <row r="1334" spans="2:13" s="1" customFormat="1" ht="13.8" x14ac:dyDescent="0.3">
      <c r="B1334" s="10"/>
      <c r="L1334" s="10"/>
      <c r="M1334" s="10"/>
    </row>
    <row r="1335" spans="2:13" s="1" customFormat="1" ht="13.8" x14ac:dyDescent="0.3">
      <c r="B1335" s="10"/>
      <c r="L1335" s="10"/>
      <c r="M1335" s="10"/>
    </row>
    <row r="1336" spans="2:13" s="1" customFormat="1" ht="13.8" x14ac:dyDescent="0.3">
      <c r="B1336" s="10"/>
      <c r="L1336" s="10"/>
      <c r="M1336" s="10"/>
    </row>
    <row r="1337" spans="2:13" s="1" customFormat="1" ht="13.8" x14ac:dyDescent="0.3">
      <c r="B1337" s="10"/>
      <c r="L1337" s="10"/>
      <c r="M1337" s="10"/>
    </row>
    <row r="1338" spans="2:13" s="1" customFormat="1" ht="13.8" x14ac:dyDescent="0.3">
      <c r="B1338" s="10"/>
      <c r="L1338" s="10"/>
      <c r="M1338" s="10"/>
    </row>
    <row r="1339" spans="2:13" s="1" customFormat="1" ht="13.8" x14ac:dyDescent="0.3">
      <c r="B1339" s="10"/>
      <c r="L1339" s="10"/>
      <c r="M1339" s="10"/>
    </row>
    <row r="1340" spans="2:13" s="1" customFormat="1" ht="13.8" x14ac:dyDescent="0.3">
      <c r="B1340" s="10"/>
      <c r="L1340" s="10"/>
      <c r="M1340" s="10"/>
    </row>
    <row r="1341" spans="2:13" s="1" customFormat="1" ht="13.8" x14ac:dyDescent="0.3">
      <c r="B1341" s="10"/>
      <c r="L1341" s="10"/>
      <c r="M1341" s="10"/>
    </row>
    <row r="1342" spans="2:13" s="1" customFormat="1" ht="13.8" x14ac:dyDescent="0.3">
      <c r="B1342" s="10"/>
      <c r="L1342" s="10"/>
      <c r="M1342" s="10"/>
    </row>
    <row r="1343" spans="2:13" s="1" customFormat="1" ht="13.8" x14ac:dyDescent="0.3">
      <c r="B1343" s="10"/>
      <c r="L1343" s="10"/>
      <c r="M1343" s="10"/>
    </row>
    <row r="1344" spans="2:13" s="1" customFormat="1" ht="13.8" x14ac:dyDescent="0.3">
      <c r="B1344" s="10"/>
      <c r="L1344" s="10"/>
      <c r="M1344" s="10"/>
    </row>
    <row r="1345" spans="2:13" s="1" customFormat="1" ht="13.8" x14ac:dyDescent="0.3">
      <c r="B1345" s="10"/>
      <c r="L1345" s="10"/>
      <c r="M1345" s="10"/>
    </row>
    <row r="1346" spans="2:13" s="1" customFormat="1" ht="13.8" x14ac:dyDescent="0.3">
      <c r="B1346" s="10"/>
      <c r="L1346" s="10"/>
      <c r="M1346" s="10"/>
    </row>
    <row r="1347" spans="2:13" s="1" customFormat="1" ht="13.8" x14ac:dyDescent="0.3">
      <c r="B1347" s="10"/>
      <c r="L1347" s="10"/>
      <c r="M1347" s="10"/>
    </row>
    <row r="1348" spans="2:13" s="1" customFormat="1" ht="13.8" x14ac:dyDescent="0.3">
      <c r="B1348" s="10"/>
      <c r="L1348" s="10"/>
      <c r="M1348" s="10"/>
    </row>
    <row r="1349" spans="2:13" s="1" customFormat="1" ht="13.8" x14ac:dyDescent="0.3">
      <c r="B1349" s="10"/>
      <c r="L1349" s="10"/>
      <c r="M1349" s="10"/>
    </row>
    <row r="1350" spans="2:13" s="1" customFormat="1" ht="13.8" x14ac:dyDescent="0.3">
      <c r="B1350" s="10"/>
      <c r="L1350" s="10"/>
      <c r="M1350" s="10"/>
    </row>
    <row r="1351" spans="2:13" s="1" customFormat="1" ht="13.8" x14ac:dyDescent="0.3">
      <c r="B1351" s="10"/>
      <c r="L1351" s="10"/>
      <c r="M1351" s="10"/>
    </row>
    <row r="1352" spans="2:13" s="1" customFormat="1" ht="13.8" x14ac:dyDescent="0.3">
      <c r="B1352" s="10"/>
      <c r="L1352" s="10"/>
      <c r="M1352" s="10"/>
    </row>
    <row r="1353" spans="2:13" s="1" customFormat="1" ht="13.8" x14ac:dyDescent="0.3">
      <c r="B1353" s="10"/>
      <c r="L1353" s="10"/>
      <c r="M1353" s="10"/>
    </row>
    <row r="1354" spans="2:13" s="1" customFormat="1" ht="13.8" x14ac:dyDescent="0.3">
      <c r="B1354" s="10"/>
      <c r="L1354" s="10"/>
      <c r="M1354" s="10"/>
    </row>
    <row r="1355" spans="2:13" s="1" customFormat="1" ht="13.8" x14ac:dyDescent="0.3">
      <c r="B1355" s="10"/>
      <c r="L1355" s="10"/>
      <c r="M1355" s="10"/>
    </row>
    <row r="1356" spans="2:13" s="1" customFormat="1" ht="13.8" x14ac:dyDescent="0.3">
      <c r="B1356" s="10"/>
      <c r="L1356" s="10"/>
      <c r="M1356" s="10"/>
    </row>
    <row r="1357" spans="2:13" s="1" customFormat="1" ht="13.8" x14ac:dyDescent="0.3">
      <c r="B1357" s="10"/>
      <c r="L1357" s="10"/>
      <c r="M1357" s="10"/>
    </row>
    <row r="1358" spans="2:13" s="1" customFormat="1" ht="13.8" x14ac:dyDescent="0.3">
      <c r="B1358" s="10"/>
      <c r="L1358" s="10"/>
      <c r="M1358" s="10"/>
    </row>
    <row r="1359" spans="2:13" s="1" customFormat="1" ht="13.8" x14ac:dyDescent="0.3">
      <c r="B1359" s="10"/>
      <c r="L1359" s="10"/>
      <c r="M1359" s="10"/>
    </row>
    <row r="1360" spans="2:13" s="1" customFormat="1" ht="13.8" x14ac:dyDescent="0.3">
      <c r="B1360" s="10"/>
      <c r="L1360" s="10"/>
      <c r="M1360" s="10"/>
    </row>
    <row r="1361" spans="2:13" s="1" customFormat="1" ht="13.8" x14ac:dyDescent="0.3">
      <c r="B1361" s="10"/>
      <c r="L1361" s="10"/>
      <c r="M1361" s="10"/>
    </row>
    <row r="1362" spans="2:13" s="1" customFormat="1" ht="13.8" x14ac:dyDescent="0.3">
      <c r="B1362" s="10"/>
      <c r="L1362" s="10"/>
      <c r="M1362" s="10"/>
    </row>
    <row r="1363" spans="2:13" s="1" customFormat="1" ht="13.8" x14ac:dyDescent="0.3">
      <c r="B1363" s="10"/>
      <c r="L1363" s="10"/>
      <c r="M1363" s="10"/>
    </row>
    <row r="1364" spans="2:13" s="1" customFormat="1" ht="13.8" x14ac:dyDescent="0.3">
      <c r="B1364" s="10"/>
      <c r="L1364" s="10"/>
      <c r="M1364" s="10"/>
    </row>
    <row r="1365" spans="2:13" s="1" customFormat="1" ht="13.8" x14ac:dyDescent="0.3">
      <c r="B1365" s="10"/>
      <c r="L1365" s="10"/>
      <c r="M1365" s="10"/>
    </row>
    <row r="1366" spans="2:13" s="1" customFormat="1" ht="13.8" x14ac:dyDescent="0.3">
      <c r="B1366" s="10"/>
      <c r="L1366" s="10"/>
      <c r="M1366" s="10"/>
    </row>
    <row r="1367" spans="2:13" s="1" customFormat="1" ht="13.8" x14ac:dyDescent="0.3">
      <c r="B1367" s="10"/>
      <c r="L1367" s="10"/>
      <c r="M1367" s="10"/>
    </row>
    <row r="1368" spans="2:13" s="1" customFormat="1" ht="13.8" x14ac:dyDescent="0.3">
      <c r="B1368" s="10"/>
      <c r="L1368" s="10"/>
      <c r="M1368" s="10"/>
    </row>
    <row r="1369" spans="2:13" s="1" customFormat="1" ht="13.8" x14ac:dyDescent="0.3">
      <c r="B1369" s="10"/>
      <c r="L1369" s="10"/>
      <c r="M1369" s="10"/>
    </row>
    <row r="1370" spans="2:13" s="1" customFormat="1" ht="13.8" x14ac:dyDescent="0.3">
      <c r="B1370" s="10"/>
      <c r="L1370" s="10"/>
      <c r="M1370" s="10"/>
    </row>
    <row r="1371" spans="2:13" s="1" customFormat="1" ht="13.8" x14ac:dyDescent="0.3">
      <c r="B1371" s="10"/>
      <c r="L1371" s="10"/>
      <c r="M1371" s="10"/>
    </row>
    <row r="1372" spans="2:13" s="1" customFormat="1" ht="13.8" x14ac:dyDescent="0.3">
      <c r="B1372" s="10"/>
      <c r="L1372" s="10"/>
      <c r="M1372" s="10"/>
    </row>
    <row r="1373" spans="2:13" s="1" customFormat="1" ht="13.8" x14ac:dyDescent="0.3">
      <c r="B1373" s="10"/>
      <c r="L1373" s="10"/>
      <c r="M1373" s="10"/>
    </row>
    <row r="1374" spans="2:13" s="1" customFormat="1" ht="13.8" x14ac:dyDescent="0.3">
      <c r="B1374" s="10"/>
      <c r="L1374" s="10"/>
      <c r="M1374" s="10"/>
    </row>
    <row r="1375" spans="2:13" s="1" customFormat="1" ht="13.8" x14ac:dyDescent="0.3">
      <c r="B1375" s="10"/>
      <c r="L1375" s="10"/>
      <c r="M1375" s="10"/>
    </row>
    <row r="1376" spans="2:13" s="1" customFormat="1" ht="13.8" x14ac:dyDescent="0.3">
      <c r="B1376" s="10"/>
      <c r="L1376" s="10"/>
      <c r="M1376" s="10"/>
    </row>
    <row r="1377" spans="2:13" s="1" customFormat="1" ht="13.8" x14ac:dyDescent="0.3">
      <c r="B1377" s="10"/>
      <c r="L1377" s="10"/>
      <c r="M1377" s="10"/>
    </row>
    <row r="1378" spans="2:13" s="1" customFormat="1" ht="13.8" x14ac:dyDescent="0.3">
      <c r="B1378" s="10"/>
      <c r="L1378" s="10"/>
      <c r="M1378" s="10"/>
    </row>
    <row r="1379" spans="2:13" s="1" customFormat="1" ht="13.8" x14ac:dyDescent="0.3">
      <c r="B1379" s="10"/>
      <c r="L1379" s="10"/>
      <c r="M1379" s="10"/>
    </row>
    <row r="1380" spans="2:13" s="1" customFormat="1" ht="13.8" x14ac:dyDescent="0.3">
      <c r="B1380" s="10"/>
      <c r="L1380" s="10"/>
      <c r="M1380" s="10"/>
    </row>
    <row r="1381" spans="2:13" s="1" customFormat="1" ht="13.8" x14ac:dyDescent="0.3">
      <c r="B1381" s="10"/>
      <c r="L1381" s="10"/>
      <c r="M1381" s="10"/>
    </row>
    <row r="1382" spans="2:13" s="1" customFormat="1" ht="13.8" x14ac:dyDescent="0.3">
      <c r="B1382" s="10"/>
      <c r="L1382" s="10"/>
      <c r="M1382" s="10"/>
    </row>
    <row r="1383" spans="2:13" s="1" customFormat="1" ht="13.8" x14ac:dyDescent="0.3">
      <c r="B1383" s="10"/>
      <c r="L1383" s="10"/>
      <c r="M1383" s="10"/>
    </row>
    <row r="1384" spans="2:13" s="1" customFormat="1" ht="13.8" x14ac:dyDescent="0.3">
      <c r="B1384" s="10"/>
      <c r="L1384" s="10"/>
      <c r="M1384" s="10"/>
    </row>
    <row r="1385" spans="2:13" s="1" customFormat="1" ht="13.8" x14ac:dyDescent="0.3">
      <c r="B1385" s="10"/>
      <c r="L1385" s="10"/>
      <c r="M1385" s="10"/>
    </row>
    <row r="1386" spans="2:13" s="1" customFormat="1" ht="13.8" x14ac:dyDescent="0.3">
      <c r="B1386" s="10"/>
      <c r="L1386" s="10"/>
      <c r="M1386" s="10"/>
    </row>
    <row r="1387" spans="2:13" s="1" customFormat="1" ht="13.8" x14ac:dyDescent="0.3">
      <c r="B1387" s="10"/>
      <c r="L1387" s="10"/>
      <c r="M1387" s="10"/>
    </row>
    <row r="1388" spans="2:13" s="1" customFormat="1" ht="13.8" x14ac:dyDescent="0.3">
      <c r="B1388" s="10"/>
      <c r="L1388" s="10"/>
      <c r="M1388" s="10"/>
    </row>
    <row r="1389" spans="2:13" s="1" customFormat="1" ht="13.8" x14ac:dyDescent="0.3">
      <c r="B1389" s="10"/>
      <c r="L1389" s="10"/>
      <c r="M1389" s="10"/>
    </row>
    <row r="1390" spans="2:13" s="1" customFormat="1" ht="13.8" x14ac:dyDescent="0.3">
      <c r="B1390" s="10"/>
      <c r="L1390" s="10"/>
      <c r="M1390" s="10"/>
    </row>
    <row r="1391" spans="2:13" s="1" customFormat="1" ht="13.8" x14ac:dyDescent="0.3">
      <c r="B1391" s="10"/>
      <c r="L1391" s="10"/>
      <c r="M1391" s="10"/>
    </row>
    <row r="1392" spans="2:13" s="1" customFormat="1" ht="13.8" x14ac:dyDescent="0.3">
      <c r="B1392" s="10"/>
      <c r="L1392" s="10"/>
      <c r="M1392" s="10"/>
    </row>
    <row r="1393" spans="2:13" s="1" customFormat="1" ht="13.8" x14ac:dyDescent="0.3">
      <c r="B1393" s="10"/>
      <c r="L1393" s="10"/>
      <c r="M1393" s="10"/>
    </row>
    <row r="1394" spans="2:13" s="1" customFormat="1" ht="13.8" x14ac:dyDescent="0.3">
      <c r="B1394" s="10"/>
      <c r="L1394" s="10"/>
      <c r="M1394" s="10"/>
    </row>
    <row r="1395" spans="2:13" s="1" customFormat="1" ht="13.8" x14ac:dyDescent="0.3">
      <c r="B1395" s="10"/>
      <c r="L1395" s="10"/>
      <c r="M1395" s="10"/>
    </row>
    <row r="1396" spans="2:13" s="1" customFormat="1" ht="13.8" x14ac:dyDescent="0.3">
      <c r="B1396" s="10"/>
      <c r="L1396" s="10"/>
      <c r="M1396" s="10"/>
    </row>
    <row r="1397" spans="2:13" s="1" customFormat="1" ht="13.8" x14ac:dyDescent="0.3">
      <c r="B1397" s="10"/>
      <c r="L1397" s="10"/>
      <c r="M1397" s="10"/>
    </row>
    <row r="1398" spans="2:13" s="1" customFormat="1" ht="13.8" x14ac:dyDescent="0.3">
      <c r="B1398" s="10"/>
      <c r="L1398" s="10"/>
      <c r="M1398" s="10"/>
    </row>
    <row r="1399" spans="2:13" s="1" customFormat="1" ht="13.8" x14ac:dyDescent="0.3">
      <c r="B1399" s="10"/>
      <c r="L1399" s="10"/>
      <c r="M1399" s="10"/>
    </row>
    <row r="1400" spans="2:13" s="1" customFormat="1" ht="13.8" x14ac:dyDescent="0.3">
      <c r="B1400" s="10"/>
      <c r="L1400" s="10"/>
      <c r="M1400" s="10"/>
    </row>
    <row r="1401" spans="2:13" s="1" customFormat="1" ht="13.8" x14ac:dyDescent="0.3">
      <c r="B1401" s="10"/>
      <c r="L1401" s="10"/>
      <c r="M1401" s="10"/>
    </row>
    <row r="1402" spans="2:13" s="1" customFormat="1" ht="13.8" x14ac:dyDescent="0.3">
      <c r="B1402" s="10"/>
      <c r="L1402" s="10"/>
      <c r="M1402" s="10"/>
    </row>
    <row r="1403" spans="2:13" s="1" customFormat="1" ht="13.8" x14ac:dyDescent="0.3">
      <c r="B1403" s="10"/>
      <c r="L1403" s="10"/>
      <c r="M1403" s="10"/>
    </row>
    <row r="1404" spans="2:13" s="1" customFormat="1" ht="13.8" x14ac:dyDescent="0.3">
      <c r="B1404" s="10"/>
      <c r="L1404" s="10"/>
      <c r="M1404" s="10"/>
    </row>
    <row r="1405" spans="2:13" s="1" customFormat="1" ht="13.8" x14ac:dyDescent="0.3">
      <c r="B1405" s="10"/>
      <c r="L1405" s="10"/>
      <c r="M1405" s="10"/>
    </row>
    <row r="1406" spans="2:13" s="1" customFormat="1" ht="13.8" x14ac:dyDescent="0.3">
      <c r="B1406" s="10"/>
      <c r="L1406" s="10"/>
      <c r="M1406" s="10"/>
    </row>
    <row r="1407" spans="2:13" s="1" customFormat="1" ht="13.8" x14ac:dyDescent="0.3">
      <c r="B1407" s="10"/>
      <c r="L1407" s="10"/>
      <c r="M1407" s="10"/>
    </row>
    <row r="1408" spans="2:13" s="1" customFormat="1" ht="13.8" x14ac:dyDescent="0.3">
      <c r="B1408" s="10"/>
      <c r="L1408" s="10"/>
      <c r="M1408" s="10"/>
    </row>
    <row r="1409" spans="2:13" s="1" customFormat="1" ht="13.8" x14ac:dyDescent="0.3">
      <c r="B1409" s="10"/>
      <c r="L1409" s="10"/>
      <c r="M1409" s="10"/>
    </row>
    <row r="1410" spans="2:13" s="1" customFormat="1" ht="13.8" x14ac:dyDescent="0.3">
      <c r="B1410" s="10"/>
      <c r="L1410" s="10"/>
      <c r="M1410" s="10"/>
    </row>
    <row r="1411" spans="2:13" s="1" customFormat="1" ht="13.8" x14ac:dyDescent="0.3">
      <c r="B1411" s="10"/>
      <c r="L1411" s="10"/>
      <c r="M1411" s="10"/>
    </row>
    <row r="1412" spans="2:13" s="1" customFormat="1" ht="13.8" x14ac:dyDescent="0.3">
      <c r="B1412" s="10"/>
      <c r="L1412" s="10"/>
      <c r="M1412" s="10"/>
    </row>
    <row r="1413" spans="2:13" s="1" customFormat="1" ht="13.8" x14ac:dyDescent="0.3">
      <c r="B1413" s="10"/>
      <c r="L1413" s="10"/>
      <c r="M1413" s="10"/>
    </row>
    <row r="1414" spans="2:13" s="1" customFormat="1" ht="13.8" x14ac:dyDescent="0.3">
      <c r="B1414" s="10"/>
      <c r="L1414" s="10"/>
      <c r="M1414" s="10"/>
    </row>
    <row r="1415" spans="2:13" s="1" customFormat="1" ht="13.8" x14ac:dyDescent="0.3">
      <c r="B1415" s="10"/>
      <c r="L1415" s="10"/>
      <c r="M1415" s="10"/>
    </row>
    <row r="1416" spans="2:13" s="1" customFormat="1" ht="13.8" x14ac:dyDescent="0.3">
      <c r="B1416" s="10"/>
      <c r="L1416" s="10"/>
      <c r="M1416" s="10"/>
    </row>
    <row r="1417" spans="2:13" s="1" customFormat="1" ht="13.8" x14ac:dyDescent="0.3">
      <c r="B1417" s="10"/>
      <c r="L1417" s="10"/>
      <c r="M1417" s="10"/>
    </row>
    <row r="1418" spans="2:13" s="1" customFormat="1" ht="13.8" x14ac:dyDescent="0.3">
      <c r="B1418" s="10"/>
      <c r="L1418" s="10"/>
      <c r="M1418" s="10"/>
    </row>
    <row r="1419" spans="2:13" s="1" customFormat="1" ht="13.8" x14ac:dyDescent="0.3">
      <c r="B1419" s="10"/>
      <c r="L1419" s="10"/>
      <c r="M1419" s="10"/>
    </row>
    <row r="1420" spans="2:13" s="1" customFormat="1" ht="13.8" x14ac:dyDescent="0.3">
      <c r="B1420" s="10"/>
      <c r="L1420" s="10"/>
      <c r="M1420" s="10"/>
    </row>
    <row r="1421" spans="2:13" s="1" customFormat="1" ht="13.8" x14ac:dyDescent="0.3">
      <c r="B1421" s="10"/>
      <c r="L1421" s="10"/>
      <c r="M1421" s="10"/>
    </row>
    <row r="1422" spans="2:13" s="1" customFormat="1" ht="13.8" x14ac:dyDescent="0.3">
      <c r="B1422" s="10"/>
      <c r="L1422" s="10"/>
      <c r="M1422" s="10"/>
    </row>
    <row r="1423" spans="2:13" s="1" customFormat="1" ht="13.8" x14ac:dyDescent="0.3">
      <c r="B1423" s="10"/>
      <c r="L1423" s="10"/>
      <c r="M1423" s="10"/>
    </row>
    <row r="1424" spans="2:13" s="1" customFormat="1" ht="13.8" x14ac:dyDescent="0.3">
      <c r="B1424" s="10"/>
      <c r="L1424" s="10"/>
      <c r="M1424" s="10"/>
    </row>
    <row r="1425" spans="2:13" s="1" customFormat="1" ht="13.8" x14ac:dyDescent="0.3">
      <c r="B1425" s="10"/>
      <c r="L1425" s="10"/>
      <c r="M1425" s="10"/>
    </row>
    <row r="1426" spans="2:13" s="1" customFormat="1" ht="13.8" x14ac:dyDescent="0.3">
      <c r="B1426" s="10"/>
      <c r="L1426" s="10"/>
      <c r="M1426" s="10"/>
    </row>
    <row r="1427" spans="2:13" s="1" customFormat="1" ht="13.8" x14ac:dyDescent="0.3">
      <c r="B1427" s="10"/>
      <c r="L1427" s="10"/>
      <c r="M1427" s="10"/>
    </row>
    <row r="1428" spans="2:13" s="1" customFormat="1" ht="13.8" x14ac:dyDescent="0.3">
      <c r="B1428" s="10"/>
      <c r="L1428" s="10"/>
      <c r="M1428" s="10"/>
    </row>
    <row r="1429" spans="2:13" s="1" customFormat="1" ht="13.8" x14ac:dyDescent="0.3">
      <c r="B1429" s="10"/>
      <c r="L1429" s="10"/>
      <c r="M1429" s="10"/>
    </row>
    <row r="1430" spans="2:13" s="1" customFormat="1" ht="13.8" x14ac:dyDescent="0.3">
      <c r="B1430" s="10"/>
      <c r="L1430" s="10"/>
      <c r="M1430" s="10"/>
    </row>
    <row r="1431" spans="2:13" s="1" customFormat="1" ht="13.8" x14ac:dyDescent="0.3">
      <c r="B1431" s="10"/>
      <c r="L1431" s="10"/>
      <c r="M1431" s="10"/>
    </row>
    <row r="1432" spans="2:13" s="1" customFormat="1" ht="13.8" x14ac:dyDescent="0.3">
      <c r="B1432" s="10"/>
      <c r="L1432" s="10"/>
      <c r="M1432" s="10"/>
    </row>
    <row r="1433" spans="2:13" s="1" customFormat="1" ht="13.8" x14ac:dyDescent="0.3">
      <c r="B1433" s="10"/>
      <c r="L1433" s="10"/>
      <c r="M1433" s="10"/>
    </row>
    <row r="1434" spans="2:13" s="1" customFormat="1" ht="13.8" x14ac:dyDescent="0.3">
      <c r="B1434" s="10"/>
      <c r="L1434" s="10"/>
      <c r="M1434" s="10"/>
    </row>
    <row r="1435" spans="2:13" s="1" customFormat="1" ht="13.8" x14ac:dyDescent="0.3">
      <c r="B1435" s="10"/>
      <c r="L1435" s="10"/>
      <c r="M1435" s="10"/>
    </row>
    <row r="1436" spans="2:13" s="1" customFormat="1" ht="13.8" x14ac:dyDescent="0.3">
      <c r="B1436" s="10"/>
      <c r="L1436" s="10"/>
      <c r="M1436" s="10"/>
    </row>
    <row r="1437" spans="2:13" s="1" customFormat="1" ht="13.8" x14ac:dyDescent="0.3">
      <c r="B1437" s="10"/>
      <c r="L1437" s="10"/>
      <c r="M1437" s="10"/>
    </row>
    <row r="1438" spans="2:13" s="1" customFormat="1" ht="13.8" x14ac:dyDescent="0.3">
      <c r="B1438" s="10"/>
      <c r="L1438" s="10"/>
      <c r="M1438" s="10"/>
    </row>
    <row r="1439" spans="2:13" s="1" customFormat="1" ht="13.8" x14ac:dyDescent="0.3">
      <c r="B1439" s="10"/>
      <c r="L1439" s="10"/>
      <c r="M1439" s="10"/>
    </row>
    <row r="1440" spans="2:13" s="1" customFormat="1" ht="13.8" x14ac:dyDescent="0.3">
      <c r="B1440" s="10"/>
      <c r="L1440" s="10"/>
      <c r="M1440" s="10"/>
    </row>
    <row r="1441" spans="2:13" s="1" customFormat="1" ht="13.8" x14ac:dyDescent="0.3">
      <c r="B1441" s="10"/>
      <c r="L1441" s="10"/>
      <c r="M1441" s="10"/>
    </row>
    <row r="1442" spans="2:13" s="1" customFormat="1" ht="13.8" x14ac:dyDescent="0.3">
      <c r="B1442" s="10"/>
      <c r="L1442" s="10"/>
      <c r="M1442" s="10"/>
    </row>
    <row r="1443" spans="2:13" s="1" customFormat="1" ht="13.8" x14ac:dyDescent="0.3">
      <c r="B1443" s="10"/>
      <c r="L1443" s="10"/>
      <c r="M1443" s="10"/>
    </row>
    <row r="1444" spans="2:13" s="1" customFormat="1" ht="13.8" x14ac:dyDescent="0.3">
      <c r="B1444" s="10"/>
      <c r="L1444" s="10"/>
      <c r="M1444" s="10"/>
    </row>
    <row r="1445" spans="2:13" s="1" customFormat="1" ht="13.8" x14ac:dyDescent="0.3">
      <c r="B1445" s="10"/>
      <c r="L1445" s="10"/>
      <c r="M1445" s="10"/>
    </row>
    <row r="1446" spans="2:13" s="1" customFormat="1" ht="13.8" x14ac:dyDescent="0.3">
      <c r="B1446" s="10"/>
      <c r="L1446" s="10"/>
      <c r="M1446" s="10"/>
    </row>
    <row r="1447" spans="2:13" s="1" customFormat="1" ht="13.8" x14ac:dyDescent="0.3">
      <c r="B1447" s="10"/>
      <c r="L1447" s="10"/>
      <c r="M1447" s="10"/>
    </row>
    <row r="1448" spans="2:13" s="1" customFormat="1" ht="13.8" x14ac:dyDescent="0.3">
      <c r="B1448" s="10"/>
      <c r="L1448" s="10"/>
      <c r="M1448" s="10"/>
    </row>
    <row r="1449" spans="2:13" s="1" customFormat="1" ht="13.8" x14ac:dyDescent="0.3">
      <c r="B1449" s="10"/>
      <c r="L1449" s="10"/>
      <c r="M1449" s="10"/>
    </row>
    <row r="1450" spans="2:13" s="1" customFormat="1" ht="13.8" x14ac:dyDescent="0.3">
      <c r="B1450" s="10"/>
      <c r="L1450" s="10"/>
      <c r="M1450" s="10"/>
    </row>
    <row r="1451" spans="2:13" s="1" customFormat="1" ht="13.8" x14ac:dyDescent="0.3">
      <c r="B1451" s="10"/>
      <c r="L1451" s="10"/>
      <c r="M1451" s="10"/>
    </row>
    <row r="1452" spans="2:13" s="1" customFormat="1" ht="13.8" x14ac:dyDescent="0.3">
      <c r="B1452" s="10"/>
      <c r="L1452" s="10"/>
      <c r="M1452" s="10"/>
    </row>
    <row r="1453" spans="2:13" s="1" customFormat="1" ht="13.8" x14ac:dyDescent="0.3">
      <c r="B1453" s="10"/>
      <c r="L1453" s="10"/>
      <c r="M1453" s="10"/>
    </row>
    <row r="1454" spans="2:13" s="1" customFormat="1" ht="13.8" x14ac:dyDescent="0.3">
      <c r="B1454" s="10"/>
      <c r="L1454" s="10"/>
      <c r="M1454" s="10"/>
    </row>
    <row r="1455" spans="2:13" s="1" customFormat="1" ht="13.8" x14ac:dyDescent="0.3">
      <c r="B1455" s="10"/>
      <c r="L1455" s="10"/>
      <c r="M1455" s="10"/>
    </row>
    <row r="1456" spans="2:13" s="1" customFormat="1" ht="13.8" x14ac:dyDescent="0.3">
      <c r="B1456" s="10"/>
      <c r="L1456" s="10"/>
      <c r="M1456" s="10"/>
    </row>
    <row r="1457" spans="2:13" s="1" customFormat="1" ht="13.8" x14ac:dyDescent="0.3">
      <c r="B1457" s="10"/>
      <c r="L1457" s="10"/>
      <c r="M1457" s="10"/>
    </row>
    <row r="1458" spans="2:13" s="1" customFormat="1" ht="13.8" x14ac:dyDescent="0.3">
      <c r="B1458" s="10"/>
      <c r="L1458" s="10"/>
      <c r="M1458" s="10"/>
    </row>
    <row r="1459" spans="2:13" s="1" customFormat="1" ht="13.8" x14ac:dyDescent="0.3">
      <c r="B1459" s="10"/>
      <c r="L1459" s="10"/>
      <c r="M1459" s="10"/>
    </row>
    <row r="1460" spans="2:13" s="1" customFormat="1" ht="13.8" x14ac:dyDescent="0.3">
      <c r="B1460" s="10"/>
      <c r="L1460" s="10"/>
      <c r="M1460" s="10"/>
    </row>
    <row r="1461" spans="2:13" s="1" customFormat="1" ht="13.8" x14ac:dyDescent="0.3">
      <c r="B1461" s="10"/>
      <c r="L1461" s="10"/>
      <c r="M1461" s="10"/>
    </row>
    <row r="1462" spans="2:13" s="1" customFormat="1" ht="13.8" x14ac:dyDescent="0.3">
      <c r="B1462" s="10"/>
      <c r="L1462" s="10"/>
      <c r="M1462" s="10"/>
    </row>
    <row r="1463" spans="2:13" s="1" customFormat="1" ht="13.8" x14ac:dyDescent="0.3">
      <c r="B1463" s="10"/>
      <c r="L1463" s="10"/>
      <c r="M1463" s="10"/>
    </row>
    <row r="1464" spans="2:13" s="1" customFormat="1" ht="13.8" x14ac:dyDescent="0.3">
      <c r="B1464" s="10"/>
      <c r="L1464" s="10"/>
      <c r="M1464" s="10"/>
    </row>
    <row r="1465" spans="2:13" s="1" customFormat="1" ht="13.8" x14ac:dyDescent="0.3">
      <c r="B1465" s="10"/>
      <c r="L1465" s="10"/>
      <c r="M1465" s="10"/>
    </row>
    <row r="1466" spans="2:13" s="1" customFormat="1" ht="13.8" x14ac:dyDescent="0.3">
      <c r="B1466" s="10"/>
      <c r="L1466" s="10"/>
      <c r="M1466" s="10"/>
    </row>
    <row r="1467" spans="2:13" s="1" customFormat="1" ht="13.8" x14ac:dyDescent="0.3">
      <c r="B1467" s="10"/>
      <c r="L1467" s="10"/>
      <c r="M1467" s="10"/>
    </row>
    <row r="1468" spans="2:13" s="1" customFormat="1" ht="13.8" x14ac:dyDescent="0.3">
      <c r="B1468" s="10"/>
      <c r="L1468" s="10"/>
      <c r="M1468" s="10"/>
    </row>
    <row r="1469" spans="2:13" s="1" customFormat="1" ht="13.8" x14ac:dyDescent="0.3">
      <c r="B1469" s="10"/>
      <c r="L1469" s="10"/>
      <c r="M1469" s="10"/>
    </row>
    <row r="1470" spans="2:13" s="1" customFormat="1" ht="13.8" x14ac:dyDescent="0.3">
      <c r="B1470" s="10"/>
      <c r="L1470" s="10"/>
      <c r="M1470" s="10"/>
    </row>
    <row r="1471" spans="2:13" s="1" customFormat="1" ht="13.8" x14ac:dyDescent="0.3">
      <c r="B1471" s="10"/>
      <c r="L1471" s="10"/>
      <c r="M1471" s="10"/>
    </row>
    <row r="1472" spans="2:13" s="1" customFormat="1" ht="13.8" x14ac:dyDescent="0.3">
      <c r="B1472" s="10"/>
      <c r="L1472" s="10"/>
      <c r="M1472" s="10"/>
    </row>
    <row r="1473" spans="2:13" s="1" customFormat="1" ht="13.8" x14ac:dyDescent="0.3">
      <c r="B1473" s="10"/>
      <c r="L1473" s="10"/>
      <c r="M1473" s="10"/>
    </row>
    <row r="1474" spans="2:13" s="1" customFormat="1" ht="13.8" x14ac:dyDescent="0.3">
      <c r="B1474" s="10"/>
      <c r="L1474" s="10"/>
      <c r="M1474" s="10"/>
    </row>
    <row r="1475" spans="2:13" s="1" customFormat="1" ht="13.8" x14ac:dyDescent="0.3">
      <c r="B1475" s="10"/>
      <c r="L1475" s="10"/>
      <c r="M1475" s="10"/>
    </row>
    <row r="1476" spans="2:13" s="1" customFormat="1" ht="13.8" x14ac:dyDescent="0.3">
      <c r="B1476" s="10"/>
      <c r="L1476" s="10"/>
      <c r="M1476" s="10"/>
    </row>
    <row r="1477" spans="2:13" s="1" customFormat="1" ht="13.8" x14ac:dyDescent="0.3">
      <c r="B1477" s="10"/>
      <c r="L1477" s="10"/>
      <c r="M1477" s="10"/>
    </row>
    <row r="1478" spans="2:13" s="1" customFormat="1" ht="13.8" x14ac:dyDescent="0.3">
      <c r="B1478" s="10"/>
      <c r="L1478" s="10"/>
      <c r="M1478" s="10"/>
    </row>
    <row r="1479" spans="2:13" s="1" customFormat="1" ht="13.8" x14ac:dyDescent="0.3">
      <c r="B1479" s="10"/>
      <c r="L1479" s="10"/>
      <c r="M1479" s="10"/>
    </row>
    <row r="1480" spans="2:13" s="1" customFormat="1" ht="13.8" x14ac:dyDescent="0.3">
      <c r="B1480" s="10"/>
      <c r="L1480" s="10"/>
      <c r="M1480" s="10"/>
    </row>
    <row r="1481" spans="2:13" s="1" customFormat="1" ht="13.8" x14ac:dyDescent="0.3">
      <c r="B1481" s="10"/>
      <c r="L1481" s="10"/>
      <c r="M1481" s="10"/>
    </row>
    <row r="1482" spans="2:13" s="1" customFormat="1" ht="13.8" x14ac:dyDescent="0.3">
      <c r="B1482" s="10"/>
      <c r="L1482" s="10"/>
      <c r="M1482" s="10"/>
    </row>
    <row r="1483" spans="2:13" s="1" customFormat="1" ht="13.8" x14ac:dyDescent="0.3">
      <c r="B1483" s="10"/>
      <c r="L1483" s="10"/>
      <c r="M1483" s="10"/>
    </row>
    <row r="1484" spans="2:13" s="1" customFormat="1" ht="13.8" x14ac:dyDescent="0.3">
      <c r="B1484" s="10"/>
      <c r="L1484" s="10"/>
      <c r="M1484" s="10"/>
    </row>
    <row r="1485" spans="2:13" s="1" customFormat="1" ht="13.8" x14ac:dyDescent="0.3">
      <c r="B1485" s="10"/>
      <c r="L1485" s="10"/>
      <c r="M1485" s="10"/>
    </row>
    <row r="1486" spans="2:13" s="1" customFormat="1" ht="13.8" x14ac:dyDescent="0.3">
      <c r="B1486" s="10"/>
      <c r="L1486" s="10"/>
      <c r="M1486" s="10"/>
    </row>
    <row r="1487" spans="2:13" s="1" customFormat="1" ht="13.8" x14ac:dyDescent="0.3">
      <c r="B1487" s="10"/>
      <c r="L1487" s="10"/>
      <c r="M1487" s="10"/>
    </row>
    <row r="1488" spans="2:13" s="1" customFormat="1" ht="13.8" x14ac:dyDescent="0.3">
      <c r="B1488" s="10"/>
      <c r="L1488" s="10"/>
      <c r="M1488" s="10"/>
    </row>
    <row r="1489" spans="2:13" s="1" customFormat="1" ht="13.8" x14ac:dyDescent="0.3">
      <c r="B1489" s="10"/>
      <c r="L1489" s="10"/>
      <c r="M1489" s="10"/>
    </row>
    <row r="1490" spans="2:13" s="1" customFormat="1" ht="13.8" x14ac:dyDescent="0.3">
      <c r="B1490" s="10"/>
      <c r="L1490" s="10"/>
      <c r="M1490" s="10"/>
    </row>
    <row r="1491" spans="2:13" s="1" customFormat="1" ht="13.8" x14ac:dyDescent="0.3">
      <c r="B1491" s="10"/>
      <c r="L1491" s="10"/>
      <c r="M1491" s="10"/>
    </row>
    <row r="1492" spans="2:13" s="1" customFormat="1" ht="13.8" x14ac:dyDescent="0.3">
      <c r="B1492" s="10"/>
      <c r="L1492" s="10"/>
      <c r="M1492" s="10"/>
    </row>
    <row r="1493" spans="2:13" s="1" customFormat="1" ht="13.8" x14ac:dyDescent="0.3">
      <c r="B1493" s="10"/>
      <c r="L1493" s="10"/>
      <c r="M1493" s="10"/>
    </row>
    <row r="1494" spans="2:13" s="1" customFormat="1" ht="13.8" x14ac:dyDescent="0.3">
      <c r="B1494" s="10"/>
      <c r="L1494" s="10"/>
      <c r="M1494" s="10"/>
    </row>
    <row r="1495" spans="2:13" s="1" customFormat="1" ht="13.8" x14ac:dyDescent="0.3">
      <c r="B1495" s="10"/>
      <c r="L1495" s="10"/>
      <c r="M1495" s="10"/>
    </row>
    <row r="1496" spans="2:13" s="1" customFormat="1" ht="13.8" x14ac:dyDescent="0.3">
      <c r="B1496" s="10"/>
      <c r="L1496" s="10"/>
      <c r="M1496" s="10"/>
    </row>
    <row r="1497" spans="2:13" s="1" customFormat="1" ht="13.8" x14ac:dyDescent="0.3">
      <c r="B1497" s="10"/>
      <c r="L1497" s="10"/>
      <c r="M1497" s="10"/>
    </row>
    <row r="1498" spans="2:13" s="1" customFormat="1" ht="13.8" x14ac:dyDescent="0.3">
      <c r="B1498" s="10"/>
      <c r="L1498" s="10"/>
      <c r="M1498" s="10"/>
    </row>
    <row r="1499" spans="2:13" s="1" customFormat="1" ht="13.8" x14ac:dyDescent="0.3">
      <c r="B1499" s="10"/>
      <c r="L1499" s="10"/>
      <c r="M1499" s="10"/>
    </row>
    <row r="1500" spans="2:13" s="1" customFormat="1" ht="13.8" x14ac:dyDescent="0.3">
      <c r="B1500" s="10"/>
      <c r="L1500" s="10"/>
      <c r="M1500" s="10"/>
    </row>
    <row r="1501" spans="2:13" s="1" customFormat="1" ht="13.8" x14ac:dyDescent="0.3">
      <c r="B1501" s="10"/>
      <c r="L1501" s="10"/>
      <c r="M1501" s="10"/>
    </row>
    <row r="1502" spans="2:13" s="1" customFormat="1" ht="13.8" x14ac:dyDescent="0.3">
      <c r="B1502" s="10"/>
      <c r="L1502" s="10"/>
      <c r="M1502" s="10"/>
    </row>
    <row r="1503" spans="2:13" s="1" customFormat="1" ht="13.8" x14ac:dyDescent="0.3">
      <c r="B1503" s="10"/>
      <c r="L1503" s="10"/>
      <c r="M1503" s="10"/>
    </row>
    <row r="1504" spans="2:13" s="1" customFormat="1" ht="13.8" x14ac:dyDescent="0.3">
      <c r="B1504" s="10"/>
      <c r="L1504" s="10"/>
      <c r="M1504" s="10"/>
    </row>
    <row r="1505" spans="2:13" s="1" customFormat="1" ht="13.8" x14ac:dyDescent="0.3">
      <c r="B1505" s="10"/>
      <c r="L1505" s="10"/>
      <c r="M1505" s="10"/>
    </row>
    <row r="1506" spans="2:13" s="1" customFormat="1" ht="13.8" x14ac:dyDescent="0.3">
      <c r="B1506" s="10"/>
      <c r="L1506" s="10"/>
      <c r="M1506" s="10"/>
    </row>
    <row r="1507" spans="2:13" s="1" customFormat="1" ht="13.8" x14ac:dyDescent="0.3">
      <c r="B1507" s="10"/>
      <c r="L1507" s="10"/>
      <c r="M1507" s="10"/>
    </row>
    <row r="1508" spans="2:13" s="1" customFormat="1" ht="13.8" x14ac:dyDescent="0.3">
      <c r="B1508" s="10"/>
      <c r="L1508" s="10"/>
      <c r="M1508" s="10"/>
    </row>
    <row r="1509" spans="2:13" s="1" customFormat="1" ht="13.8" x14ac:dyDescent="0.3">
      <c r="B1509" s="10"/>
      <c r="L1509" s="10"/>
      <c r="M1509" s="10"/>
    </row>
    <row r="1510" spans="2:13" s="1" customFormat="1" ht="13.8" x14ac:dyDescent="0.3">
      <c r="B1510" s="10"/>
      <c r="L1510" s="10"/>
      <c r="M1510" s="10"/>
    </row>
    <row r="1511" spans="2:13" s="1" customFormat="1" ht="13.8" x14ac:dyDescent="0.3">
      <c r="B1511" s="10"/>
      <c r="L1511" s="10"/>
      <c r="M1511" s="10"/>
    </row>
    <row r="1512" spans="2:13" s="1" customFormat="1" ht="13.8" x14ac:dyDescent="0.3">
      <c r="B1512" s="10"/>
      <c r="L1512" s="10"/>
      <c r="M1512" s="10"/>
    </row>
    <row r="1513" spans="2:13" s="1" customFormat="1" ht="13.8" x14ac:dyDescent="0.3">
      <c r="B1513" s="10"/>
      <c r="L1513" s="10"/>
      <c r="M1513" s="10"/>
    </row>
    <row r="1514" spans="2:13" s="1" customFormat="1" ht="13.8" x14ac:dyDescent="0.3">
      <c r="B1514" s="10"/>
      <c r="L1514" s="10"/>
      <c r="M1514" s="10"/>
    </row>
    <row r="1515" spans="2:13" s="1" customFormat="1" ht="13.8" x14ac:dyDescent="0.3">
      <c r="B1515" s="10"/>
      <c r="L1515" s="10"/>
      <c r="M1515" s="10"/>
    </row>
    <row r="1516" spans="2:13" s="1" customFormat="1" ht="13.8" x14ac:dyDescent="0.3">
      <c r="B1516" s="10"/>
      <c r="L1516" s="10"/>
      <c r="M1516" s="10"/>
    </row>
    <row r="1517" spans="2:13" s="1" customFormat="1" ht="13.8" x14ac:dyDescent="0.3">
      <c r="B1517" s="10"/>
      <c r="L1517" s="10"/>
      <c r="M1517" s="10"/>
    </row>
    <row r="1518" spans="2:13" s="1" customFormat="1" ht="13.8" x14ac:dyDescent="0.3">
      <c r="B1518" s="10"/>
      <c r="L1518" s="10"/>
      <c r="M1518" s="10"/>
    </row>
    <row r="1519" spans="2:13" s="1" customFormat="1" ht="13.8" x14ac:dyDescent="0.3">
      <c r="B1519" s="10"/>
      <c r="L1519" s="10"/>
      <c r="M1519" s="10"/>
    </row>
    <row r="1520" spans="2:13" s="1" customFormat="1" ht="13.8" x14ac:dyDescent="0.3">
      <c r="B1520" s="10"/>
      <c r="L1520" s="10"/>
      <c r="M1520" s="10"/>
    </row>
    <row r="1521" spans="2:13" s="1" customFormat="1" ht="13.8" x14ac:dyDescent="0.3">
      <c r="B1521" s="10"/>
      <c r="L1521" s="10"/>
      <c r="M1521" s="10"/>
    </row>
    <row r="1522" spans="2:13" s="1" customFormat="1" ht="13.8" x14ac:dyDescent="0.3">
      <c r="B1522" s="10"/>
      <c r="L1522" s="10"/>
      <c r="M1522" s="10"/>
    </row>
    <row r="1523" spans="2:13" s="1" customFormat="1" ht="13.8" x14ac:dyDescent="0.3">
      <c r="B1523" s="10"/>
      <c r="L1523" s="10"/>
      <c r="M1523" s="10"/>
    </row>
    <row r="1524" spans="2:13" s="1" customFormat="1" ht="13.8" x14ac:dyDescent="0.3">
      <c r="B1524" s="10"/>
      <c r="L1524" s="10"/>
      <c r="M1524" s="10"/>
    </row>
    <row r="1525" spans="2:13" s="1" customFormat="1" ht="13.8" x14ac:dyDescent="0.3">
      <c r="B1525" s="10"/>
      <c r="L1525" s="10"/>
      <c r="M1525" s="10"/>
    </row>
    <row r="1526" spans="2:13" s="1" customFormat="1" ht="13.8" x14ac:dyDescent="0.3">
      <c r="B1526" s="10"/>
      <c r="L1526" s="10"/>
      <c r="M1526" s="10"/>
    </row>
    <row r="1527" spans="2:13" s="1" customFormat="1" ht="13.8" x14ac:dyDescent="0.3">
      <c r="B1527" s="10"/>
      <c r="L1527" s="10"/>
      <c r="M1527" s="10"/>
    </row>
    <row r="1528" spans="2:13" s="1" customFormat="1" ht="13.8" x14ac:dyDescent="0.3">
      <c r="B1528" s="10"/>
      <c r="L1528" s="10"/>
      <c r="M1528" s="10"/>
    </row>
    <row r="1529" spans="2:13" s="1" customFormat="1" ht="13.8" x14ac:dyDescent="0.3">
      <c r="B1529" s="10"/>
      <c r="L1529" s="10"/>
      <c r="M1529" s="10"/>
    </row>
    <row r="1530" spans="2:13" s="1" customFormat="1" ht="13.8" x14ac:dyDescent="0.3">
      <c r="B1530" s="10"/>
      <c r="L1530" s="10"/>
      <c r="M1530" s="10"/>
    </row>
    <row r="1531" spans="2:13" s="1" customFormat="1" ht="13.8" x14ac:dyDescent="0.3">
      <c r="B1531" s="10"/>
      <c r="L1531" s="10"/>
      <c r="M1531" s="10"/>
    </row>
    <row r="1532" spans="2:13" s="1" customFormat="1" ht="13.8" x14ac:dyDescent="0.3">
      <c r="B1532" s="10"/>
      <c r="L1532" s="10"/>
      <c r="M1532" s="10"/>
    </row>
    <row r="1533" spans="2:13" s="1" customFormat="1" ht="13.8" x14ac:dyDescent="0.3">
      <c r="B1533" s="10"/>
      <c r="L1533" s="10"/>
      <c r="M1533" s="10"/>
    </row>
    <row r="1534" spans="2:13" s="1" customFormat="1" ht="13.8" x14ac:dyDescent="0.3">
      <c r="B1534" s="10"/>
      <c r="L1534" s="10"/>
      <c r="M1534" s="10"/>
    </row>
    <row r="1535" spans="2:13" s="1" customFormat="1" ht="13.8" x14ac:dyDescent="0.3">
      <c r="B1535" s="10"/>
      <c r="L1535" s="10"/>
      <c r="M1535" s="10"/>
    </row>
    <row r="1536" spans="2:13" s="1" customFormat="1" ht="13.8" x14ac:dyDescent="0.3">
      <c r="B1536" s="10"/>
      <c r="L1536" s="10"/>
      <c r="M1536" s="10"/>
    </row>
    <row r="1537" spans="2:13" s="1" customFormat="1" ht="13.8" x14ac:dyDescent="0.3">
      <c r="B1537" s="10"/>
      <c r="L1537" s="10"/>
      <c r="M1537" s="10"/>
    </row>
    <row r="1538" spans="2:13" s="1" customFormat="1" ht="13.8" x14ac:dyDescent="0.3">
      <c r="B1538" s="10"/>
      <c r="L1538" s="10"/>
      <c r="M1538" s="10"/>
    </row>
    <row r="1539" spans="2:13" s="1" customFormat="1" ht="13.8" x14ac:dyDescent="0.3">
      <c r="B1539" s="10"/>
      <c r="L1539" s="10"/>
      <c r="M1539" s="10"/>
    </row>
    <row r="1540" spans="2:13" s="1" customFormat="1" ht="13.8" x14ac:dyDescent="0.3">
      <c r="B1540" s="10"/>
      <c r="L1540" s="10"/>
      <c r="M1540" s="10"/>
    </row>
    <row r="1541" spans="2:13" s="1" customFormat="1" ht="13.8" x14ac:dyDescent="0.3">
      <c r="B1541" s="10"/>
      <c r="L1541" s="10"/>
      <c r="M1541" s="10"/>
    </row>
    <row r="1542" spans="2:13" s="1" customFormat="1" ht="13.8" x14ac:dyDescent="0.3">
      <c r="B1542" s="10"/>
      <c r="L1542" s="10"/>
      <c r="M1542" s="10"/>
    </row>
    <row r="1543" spans="2:13" s="1" customFormat="1" ht="13.8" x14ac:dyDescent="0.3">
      <c r="B1543" s="10"/>
      <c r="L1543" s="10"/>
      <c r="M1543" s="10"/>
    </row>
    <row r="1544" spans="2:13" s="1" customFormat="1" ht="13.8" x14ac:dyDescent="0.3">
      <c r="B1544" s="10"/>
      <c r="L1544" s="10"/>
      <c r="M1544" s="10"/>
    </row>
    <row r="1545" spans="2:13" s="1" customFormat="1" ht="13.8" x14ac:dyDescent="0.3">
      <c r="B1545" s="10"/>
      <c r="L1545" s="10"/>
      <c r="M1545" s="10"/>
    </row>
    <row r="1546" spans="2:13" s="1" customFormat="1" ht="13.8" x14ac:dyDescent="0.3">
      <c r="B1546" s="10"/>
      <c r="L1546" s="10"/>
      <c r="M1546" s="10"/>
    </row>
    <row r="1547" spans="2:13" s="1" customFormat="1" ht="13.8" x14ac:dyDescent="0.3">
      <c r="B1547" s="10"/>
      <c r="L1547" s="10"/>
      <c r="M1547" s="10"/>
    </row>
    <row r="1548" spans="2:13" s="1" customFormat="1" ht="13.8" x14ac:dyDescent="0.3">
      <c r="B1548" s="10"/>
      <c r="L1548" s="10"/>
      <c r="M1548" s="10"/>
    </row>
    <row r="1549" spans="2:13" s="1" customFormat="1" ht="13.8" x14ac:dyDescent="0.3">
      <c r="B1549" s="10"/>
      <c r="L1549" s="10"/>
      <c r="M1549" s="10"/>
    </row>
    <row r="1550" spans="2:13" s="1" customFormat="1" ht="13.8" x14ac:dyDescent="0.3">
      <c r="B1550" s="10"/>
      <c r="L1550" s="10"/>
      <c r="M1550" s="10"/>
    </row>
    <row r="1551" spans="2:13" s="1" customFormat="1" ht="13.8" x14ac:dyDescent="0.3">
      <c r="B1551" s="10"/>
      <c r="L1551" s="10"/>
      <c r="M1551" s="10"/>
    </row>
    <row r="1552" spans="2:13" s="1" customFormat="1" ht="13.8" x14ac:dyDescent="0.3">
      <c r="B1552" s="10"/>
      <c r="L1552" s="10"/>
      <c r="M1552" s="10"/>
    </row>
    <row r="1553" spans="2:13" s="1" customFormat="1" ht="13.8" x14ac:dyDescent="0.3">
      <c r="B1553" s="10"/>
      <c r="L1553" s="10"/>
      <c r="M1553" s="10"/>
    </row>
    <row r="1554" spans="2:13" s="1" customFormat="1" ht="13.8" x14ac:dyDescent="0.3">
      <c r="B1554" s="10"/>
      <c r="L1554" s="10"/>
      <c r="M1554" s="10"/>
    </row>
    <row r="1555" spans="2:13" s="1" customFormat="1" ht="13.8" x14ac:dyDescent="0.3">
      <c r="B1555" s="10"/>
      <c r="L1555" s="10"/>
      <c r="M1555" s="10"/>
    </row>
    <row r="1556" spans="2:13" s="1" customFormat="1" ht="13.8" x14ac:dyDescent="0.3">
      <c r="B1556" s="10"/>
      <c r="L1556" s="10"/>
      <c r="M1556" s="10"/>
    </row>
    <row r="1557" spans="2:13" s="1" customFormat="1" ht="13.8" x14ac:dyDescent="0.3">
      <c r="B1557" s="10"/>
      <c r="L1557" s="10"/>
      <c r="M1557" s="10"/>
    </row>
    <row r="1558" spans="2:13" s="1" customFormat="1" ht="13.8" x14ac:dyDescent="0.3">
      <c r="B1558" s="10"/>
      <c r="L1558" s="10"/>
      <c r="M1558" s="10"/>
    </row>
    <row r="1559" spans="2:13" s="1" customFormat="1" ht="13.8" x14ac:dyDescent="0.3">
      <c r="B1559" s="10"/>
      <c r="L1559" s="10"/>
      <c r="M1559" s="10"/>
    </row>
    <row r="1560" spans="2:13" s="1" customFormat="1" ht="13.8" x14ac:dyDescent="0.3">
      <c r="B1560" s="10"/>
      <c r="L1560" s="10"/>
      <c r="M1560" s="10"/>
    </row>
    <row r="1561" spans="2:13" s="1" customFormat="1" ht="13.8" x14ac:dyDescent="0.3">
      <c r="B1561" s="10"/>
      <c r="L1561" s="10"/>
      <c r="M1561" s="10"/>
    </row>
    <row r="1562" spans="2:13" s="1" customFormat="1" ht="13.8" x14ac:dyDescent="0.3">
      <c r="B1562" s="10"/>
      <c r="L1562" s="10"/>
      <c r="M1562" s="10"/>
    </row>
    <row r="1563" spans="2:13" s="1" customFormat="1" ht="13.8" x14ac:dyDescent="0.3">
      <c r="B1563" s="10"/>
      <c r="L1563" s="10"/>
      <c r="M1563" s="10"/>
    </row>
    <row r="1564" spans="2:13" s="1" customFormat="1" ht="13.8" x14ac:dyDescent="0.3">
      <c r="B1564" s="10"/>
      <c r="L1564" s="10"/>
      <c r="M1564" s="10"/>
    </row>
    <row r="1565" spans="2:13" s="1" customFormat="1" ht="13.8" x14ac:dyDescent="0.3">
      <c r="B1565" s="10"/>
      <c r="L1565" s="10"/>
      <c r="M1565" s="10"/>
    </row>
    <row r="1566" spans="2:13" s="1" customFormat="1" ht="13.8" x14ac:dyDescent="0.3">
      <c r="B1566" s="10"/>
      <c r="L1566" s="10"/>
      <c r="M1566" s="10"/>
    </row>
    <row r="1567" spans="2:13" s="1" customFormat="1" ht="13.8" x14ac:dyDescent="0.3">
      <c r="B1567" s="10"/>
      <c r="L1567" s="10"/>
      <c r="M1567" s="10"/>
    </row>
    <row r="1568" spans="2:13" s="1" customFormat="1" ht="13.8" x14ac:dyDescent="0.3">
      <c r="B1568" s="10"/>
      <c r="L1568" s="10"/>
      <c r="M1568" s="10"/>
    </row>
    <row r="1569" spans="2:13" s="1" customFormat="1" ht="13.8" x14ac:dyDescent="0.3">
      <c r="B1569" s="10"/>
      <c r="L1569" s="10"/>
      <c r="M1569" s="10"/>
    </row>
    <row r="1570" spans="2:13" s="1" customFormat="1" ht="13.8" x14ac:dyDescent="0.3">
      <c r="B1570" s="10"/>
      <c r="L1570" s="10"/>
      <c r="M1570" s="10"/>
    </row>
    <row r="1571" spans="2:13" s="1" customFormat="1" ht="13.8" x14ac:dyDescent="0.3">
      <c r="B1571" s="10"/>
      <c r="L1571" s="10"/>
      <c r="M1571" s="10"/>
    </row>
    <row r="1572" spans="2:13" s="1" customFormat="1" ht="13.8" x14ac:dyDescent="0.3">
      <c r="B1572" s="10"/>
      <c r="L1572" s="10"/>
      <c r="M1572" s="10"/>
    </row>
    <row r="1573" spans="2:13" s="1" customFormat="1" ht="13.8" x14ac:dyDescent="0.3">
      <c r="B1573" s="10"/>
      <c r="L1573" s="10"/>
      <c r="M1573" s="10"/>
    </row>
    <row r="1574" spans="2:13" s="1" customFormat="1" ht="13.8" x14ac:dyDescent="0.3">
      <c r="B1574" s="10"/>
      <c r="L1574" s="10"/>
      <c r="M1574" s="10"/>
    </row>
    <row r="1575" spans="2:13" s="1" customFormat="1" ht="13.8" x14ac:dyDescent="0.3">
      <c r="B1575" s="10"/>
      <c r="L1575" s="10"/>
      <c r="M1575" s="10"/>
    </row>
    <row r="1576" spans="2:13" s="1" customFormat="1" ht="13.8" x14ac:dyDescent="0.3">
      <c r="B1576" s="10"/>
      <c r="L1576" s="10"/>
      <c r="M1576" s="10"/>
    </row>
    <row r="1577" spans="2:13" s="1" customFormat="1" ht="13.8" x14ac:dyDescent="0.3">
      <c r="B1577" s="10"/>
      <c r="L1577" s="10"/>
      <c r="M1577" s="10"/>
    </row>
    <row r="1578" spans="2:13" s="1" customFormat="1" ht="13.8" x14ac:dyDescent="0.3">
      <c r="B1578" s="10"/>
      <c r="L1578" s="10"/>
      <c r="M1578" s="10"/>
    </row>
    <row r="1579" spans="2:13" s="1" customFormat="1" ht="13.8" x14ac:dyDescent="0.3">
      <c r="B1579" s="10"/>
      <c r="L1579" s="10"/>
      <c r="M1579" s="10"/>
    </row>
    <row r="1580" spans="2:13" s="1" customFormat="1" ht="13.8" x14ac:dyDescent="0.3">
      <c r="B1580" s="10"/>
      <c r="L1580" s="10"/>
      <c r="M1580" s="10"/>
    </row>
    <row r="1581" spans="2:13" s="1" customFormat="1" ht="13.8" x14ac:dyDescent="0.3">
      <c r="B1581" s="10"/>
      <c r="L1581" s="10"/>
      <c r="M1581" s="10"/>
    </row>
    <row r="1582" spans="2:13" s="1" customFormat="1" ht="13.8" x14ac:dyDescent="0.3">
      <c r="B1582" s="10"/>
      <c r="L1582" s="10"/>
      <c r="M1582" s="10"/>
    </row>
    <row r="1583" spans="2:13" s="1" customFormat="1" ht="13.8" x14ac:dyDescent="0.3">
      <c r="B1583" s="10"/>
      <c r="L1583" s="10"/>
      <c r="M1583" s="10"/>
    </row>
    <row r="1584" spans="2:13" s="1" customFormat="1" ht="13.8" x14ac:dyDescent="0.3">
      <c r="B1584" s="10"/>
      <c r="L1584" s="10"/>
      <c r="M1584" s="10"/>
    </row>
    <row r="1585" spans="2:13" s="1" customFormat="1" ht="13.8" x14ac:dyDescent="0.3">
      <c r="B1585" s="10"/>
      <c r="L1585" s="10"/>
      <c r="M1585" s="10"/>
    </row>
    <row r="1586" spans="2:13" s="1" customFormat="1" ht="13.8" x14ac:dyDescent="0.3">
      <c r="B1586" s="10"/>
      <c r="L1586" s="10"/>
      <c r="M1586" s="10"/>
    </row>
    <row r="1587" spans="2:13" s="1" customFormat="1" ht="13.8" x14ac:dyDescent="0.3">
      <c r="B1587" s="10"/>
      <c r="L1587" s="10"/>
      <c r="M1587" s="10"/>
    </row>
    <row r="1588" spans="2:13" s="1" customFormat="1" ht="13.8" x14ac:dyDescent="0.3">
      <c r="B1588" s="10"/>
      <c r="L1588" s="10"/>
      <c r="M1588" s="10"/>
    </row>
    <row r="1589" spans="2:13" s="1" customFormat="1" ht="13.8" x14ac:dyDescent="0.3">
      <c r="B1589" s="10"/>
      <c r="L1589" s="10"/>
      <c r="M1589" s="10"/>
    </row>
    <row r="1590" spans="2:13" s="1" customFormat="1" ht="13.8" x14ac:dyDescent="0.3">
      <c r="B1590" s="10"/>
      <c r="L1590" s="10"/>
      <c r="M1590" s="10"/>
    </row>
    <row r="1591" spans="2:13" s="1" customFormat="1" ht="13.8" x14ac:dyDescent="0.3">
      <c r="B1591" s="10"/>
      <c r="L1591" s="10"/>
      <c r="M1591" s="10"/>
    </row>
    <row r="1592" spans="2:13" s="1" customFormat="1" ht="13.8" x14ac:dyDescent="0.3">
      <c r="B1592" s="10"/>
      <c r="L1592" s="10"/>
      <c r="M1592" s="10"/>
    </row>
    <row r="1593" spans="2:13" s="1" customFormat="1" ht="13.8" x14ac:dyDescent="0.3">
      <c r="B1593" s="10"/>
      <c r="L1593" s="10"/>
      <c r="M1593" s="10"/>
    </row>
    <row r="1594" spans="2:13" s="1" customFormat="1" ht="13.8" x14ac:dyDescent="0.3">
      <c r="B1594" s="10"/>
      <c r="L1594" s="10"/>
      <c r="M1594" s="10"/>
    </row>
    <row r="1595" spans="2:13" s="1" customFormat="1" ht="13.8" x14ac:dyDescent="0.3">
      <c r="B1595" s="10"/>
      <c r="L1595" s="10"/>
      <c r="M1595" s="10"/>
    </row>
    <row r="1596" spans="2:13" s="1" customFormat="1" ht="13.8" x14ac:dyDescent="0.3">
      <c r="B1596" s="10"/>
      <c r="L1596" s="10"/>
      <c r="M1596" s="10"/>
    </row>
    <row r="1597" spans="2:13" s="1" customFormat="1" ht="13.8" x14ac:dyDescent="0.3">
      <c r="B1597" s="10"/>
      <c r="L1597" s="10"/>
      <c r="M1597" s="10"/>
    </row>
    <row r="1598" spans="2:13" s="1" customFormat="1" ht="13.8" x14ac:dyDescent="0.3">
      <c r="B1598" s="10"/>
      <c r="L1598" s="10"/>
      <c r="M1598" s="10"/>
    </row>
    <row r="1599" spans="2:13" s="1" customFormat="1" ht="13.8" x14ac:dyDescent="0.3">
      <c r="B1599" s="10"/>
      <c r="L1599" s="10"/>
      <c r="M1599" s="10"/>
    </row>
    <row r="1600" spans="2:13" s="1" customFormat="1" ht="13.8" x14ac:dyDescent="0.3">
      <c r="B1600" s="10"/>
      <c r="L1600" s="10"/>
      <c r="M1600" s="10"/>
    </row>
    <row r="1601" spans="2:13" s="1" customFormat="1" ht="13.8" x14ac:dyDescent="0.3">
      <c r="B1601" s="10"/>
      <c r="L1601" s="10"/>
      <c r="M1601" s="10"/>
    </row>
    <row r="1602" spans="2:13" s="1" customFormat="1" ht="13.8" x14ac:dyDescent="0.3">
      <c r="B1602" s="10"/>
      <c r="L1602" s="10"/>
      <c r="M1602" s="10"/>
    </row>
    <row r="1603" spans="2:13" s="1" customFormat="1" ht="13.8" x14ac:dyDescent="0.3">
      <c r="B1603" s="10"/>
      <c r="L1603" s="10"/>
      <c r="M1603" s="10"/>
    </row>
    <row r="1604" spans="2:13" s="1" customFormat="1" ht="13.8" x14ac:dyDescent="0.3">
      <c r="B1604" s="10"/>
      <c r="L1604" s="10"/>
      <c r="M1604" s="10"/>
    </row>
    <row r="1605" spans="2:13" s="1" customFormat="1" ht="13.8" x14ac:dyDescent="0.3">
      <c r="B1605" s="10"/>
      <c r="L1605" s="10"/>
      <c r="M1605" s="10"/>
    </row>
    <row r="1606" spans="2:13" s="1" customFormat="1" ht="13.8" x14ac:dyDescent="0.3">
      <c r="B1606" s="10"/>
      <c r="L1606" s="10"/>
      <c r="M1606" s="10"/>
    </row>
    <row r="1607" spans="2:13" s="1" customFormat="1" ht="13.8" x14ac:dyDescent="0.3">
      <c r="B1607" s="10"/>
      <c r="L1607" s="10"/>
      <c r="M1607" s="10"/>
    </row>
    <row r="1608" spans="2:13" s="1" customFormat="1" ht="13.8" x14ac:dyDescent="0.3">
      <c r="B1608" s="10"/>
      <c r="L1608" s="10"/>
      <c r="M1608" s="10"/>
    </row>
    <row r="1609" spans="2:13" s="1" customFormat="1" ht="13.8" x14ac:dyDescent="0.3">
      <c r="B1609" s="10"/>
      <c r="L1609" s="10"/>
      <c r="M1609" s="10"/>
    </row>
    <row r="1610" spans="2:13" s="1" customFormat="1" ht="13.8" x14ac:dyDescent="0.3">
      <c r="B1610" s="10"/>
      <c r="L1610" s="10"/>
      <c r="M1610" s="10"/>
    </row>
    <row r="1611" spans="2:13" s="1" customFormat="1" ht="13.8" x14ac:dyDescent="0.3">
      <c r="B1611" s="10"/>
      <c r="L1611" s="10"/>
      <c r="M1611" s="10"/>
    </row>
    <row r="1612" spans="2:13" s="1" customFormat="1" ht="13.8" x14ac:dyDescent="0.3">
      <c r="B1612" s="10"/>
      <c r="L1612" s="10"/>
      <c r="M1612" s="10"/>
    </row>
    <row r="1613" spans="2:13" s="1" customFormat="1" ht="13.8" x14ac:dyDescent="0.3">
      <c r="B1613" s="10"/>
      <c r="L1613" s="10"/>
      <c r="M1613" s="10"/>
    </row>
    <row r="1614" spans="2:13" s="1" customFormat="1" ht="13.8" x14ac:dyDescent="0.3">
      <c r="B1614" s="10"/>
      <c r="L1614" s="10"/>
      <c r="M1614" s="10"/>
    </row>
    <row r="1615" spans="2:13" s="1" customFormat="1" ht="13.8" x14ac:dyDescent="0.3">
      <c r="B1615" s="10"/>
      <c r="L1615" s="10"/>
      <c r="M1615" s="10"/>
    </row>
    <row r="1616" spans="2:13" s="1" customFormat="1" ht="13.8" x14ac:dyDescent="0.3">
      <c r="B1616" s="10"/>
      <c r="L1616" s="10"/>
      <c r="M1616" s="10"/>
    </row>
    <row r="1617" spans="2:13" s="1" customFormat="1" ht="13.8" x14ac:dyDescent="0.3">
      <c r="B1617" s="10"/>
      <c r="L1617" s="10"/>
      <c r="M1617" s="10"/>
    </row>
    <row r="1618" spans="2:13" s="1" customFormat="1" ht="13.8" x14ac:dyDescent="0.3">
      <c r="B1618" s="10"/>
      <c r="L1618" s="10"/>
      <c r="M1618" s="10"/>
    </row>
    <row r="1619" spans="2:13" s="1" customFormat="1" ht="13.8" x14ac:dyDescent="0.3">
      <c r="B1619" s="10"/>
      <c r="L1619" s="10"/>
      <c r="M1619" s="10"/>
    </row>
    <row r="1620" spans="2:13" s="1" customFormat="1" ht="13.8" x14ac:dyDescent="0.3">
      <c r="B1620" s="10"/>
      <c r="L1620" s="10"/>
      <c r="M1620" s="10"/>
    </row>
    <row r="1621" spans="2:13" s="1" customFormat="1" ht="13.8" x14ac:dyDescent="0.3">
      <c r="B1621" s="10"/>
      <c r="L1621" s="10"/>
      <c r="M1621" s="10"/>
    </row>
    <row r="1622" spans="2:13" s="1" customFormat="1" ht="13.8" x14ac:dyDescent="0.3">
      <c r="B1622" s="10"/>
      <c r="L1622" s="10"/>
      <c r="M1622" s="10"/>
    </row>
    <row r="1623" spans="2:13" s="1" customFormat="1" ht="13.8" x14ac:dyDescent="0.3">
      <c r="B1623" s="10"/>
      <c r="L1623" s="10"/>
      <c r="M1623" s="10"/>
    </row>
    <row r="1624" spans="2:13" s="1" customFormat="1" ht="13.8" x14ac:dyDescent="0.3">
      <c r="B1624" s="10"/>
      <c r="L1624" s="10"/>
      <c r="M1624" s="10"/>
    </row>
    <row r="1625" spans="2:13" s="1" customFormat="1" ht="13.8" x14ac:dyDescent="0.3">
      <c r="B1625" s="10"/>
      <c r="L1625" s="10"/>
      <c r="M1625" s="10"/>
    </row>
    <row r="1626" spans="2:13" s="1" customFormat="1" ht="13.8" x14ac:dyDescent="0.3">
      <c r="B1626" s="10"/>
      <c r="L1626" s="10"/>
      <c r="M1626" s="10"/>
    </row>
    <row r="1627" spans="2:13" s="1" customFormat="1" ht="13.8" x14ac:dyDescent="0.3">
      <c r="B1627" s="10"/>
      <c r="L1627" s="10"/>
      <c r="M1627" s="10"/>
    </row>
    <row r="1628" spans="2:13" s="1" customFormat="1" ht="13.8" x14ac:dyDescent="0.3">
      <c r="B1628" s="10"/>
      <c r="L1628" s="10"/>
      <c r="M1628" s="10"/>
    </row>
    <row r="1629" spans="2:13" s="1" customFormat="1" ht="13.8" x14ac:dyDescent="0.3">
      <c r="B1629" s="10"/>
      <c r="L1629" s="10"/>
      <c r="M1629" s="10"/>
    </row>
    <row r="1630" spans="2:13" s="1" customFormat="1" ht="13.8" x14ac:dyDescent="0.3">
      <c r="B1630" s="10"/>
      <c r="L1630" s="10"/>
      <c r="M1630" s="10"/>
    </row>
    <row r="1631" spans="2:13" s="1" customFormat="1" ht="13.8" x14ac:dyDescent="0.3">
      <c r="B1631" s="10"/>
      <c r="L1631" s="10"/>
      <c r="M1631" s="10"/>
    </row>
    <row r="1632" spans="2:13" s="1" customFormat="1" ht="13.8" x14ac:dyDescent="0.3">
      <c r="B1632" s="10"/>
      <c r="L1632" s="10"/>
      <c r="M1632" s="10"/>
    </row>
    <row r="1633" spans="2:13" s="1" customFormat="1" ht="13.8" x14ac:dyDescent="0.3">
      <c r="B1633" s="10"/>
      <c r="L1633" s="10"/>
      <c r="M1633" s="10"/>
    </row>
    <row r="1634" spans="2:13" s="1" customFormat="1" ht="13.8" x14ac:dyDescent="0.3">
      <c r="B1634" s="10"/>
      <c r="L1634" s="10"/>
      <c r="M1634" s="10"/>
    </row>
    <row r="1635" spans="2:13" s="1" customFormat="1" ht="13.8" x14ac:dyDescent="0.3">
      <c r="B1635" s="10"/>
      <c r="L1635" s="10"/>
      <c r="M1635" s="10"/>
    </row>
    <row r="1636" spans="2:13" s="1" customFormat="1" ht="13.8" x14ac:dyDescent="0.3">
      <c r="B1636" s="10"/>
      <c r="L1636" s="10"/>
      <c r="M1636" s="10"/>
    </row>
    <row r="1637" spans="2:13" s="1" customFormat="1" ht="13.8" x14ac:dyDescent="0.3">
      <c r="B1637" s="10"/>
      <c r="L1637" s="10"/>
      <c r="M1637" s="10"/>
    </row>
    <row r="1638" spans="2:13" s="1" customFormat="1" ht="13.8" x14ac:dyDescent="0.3">
      <c r="B1638" s="10"/>
      <c r="L1638" s="10"/>
      <c r="M1638" s="10"/>
    </row>
    <row r="1639" spans="2:13" s="1" customFormat="1" ht="13.8" x14ac:dyDescent="0.3">
      <c r="B1639" s="10"/>
      <c r="L1639" s="10"/>
      <c r="M1639" s="10"/>
    </row>
    <row r="1640" spans="2:13" s="1" customFormat="1" ht="13.8" x14ac:dyDescent="0.3">
      <c r="B1640" s="10"/>
      <c r="L1640" s="10"/>
      <c r="M1640" s="10"/>
    </row>
    <row r="1641" spans="2:13" s="1" customFormat="1" ht="13.8" x14ac:dyDescent="0.3">
      <c r="B1641" s="10"/>
      <c r="L1641" s="10"/>
      <c r="M1641" s="10"/>
    </row>
    <row r="1642" spans="2:13" s="1" customFormat="1" ht="13.8" x14ac:dyDescent="0.3">
      <c r="B1642" s="10"/>
      <c r="L1642" s="10"/>
      <c r="M1642" s="10"/>
    </row>
    <row r="1643" spans="2:13" s="1" customFormat="1" ht="13.8" x14ac:dyDescent="0.3">
      <c r="B1643" s="10"/>
      <c r="L1643" s="10"/>
      <c r="M1643" s="10"/>
    </row>
    <row r="1644" spans="2:13" s="1" customFormat="1" ht="13.8" x14ac:dyDescent="0.3">
      <c r="B1644" s="10"/>
      <c r="L1644" s="10"/>
      <c r="M1644" s="10"/>
    </row>
    <row r="1645" spans="2:13" s="1" customFormat="1" ht="13.8" x14ac:dyDescent="0.3">
      <c r="B1645" s="10"/>
      <c r="L1645" s="10"/>
      <c r="M1645" s="10"/>
    </row>
    <row r="1646" spans="2:13" s="1" customFormat="1" ht="13.8" x14ac:dyDescent="0.3">
      <c r="B1646" s="10"/>
      <c r="L1646" s="10"/>
      <c r="M1646" s="10"/>
    </row>
    <row r="1647" spans="2:13" s="1" customFormat="1" ht="13.8" x14ac:dyDescent="0.3">
      <c r="B1647" s="10"/>
      <c r="L1647" s="10"/>
      <c r="M1647" s="10"/>
    </row>
    <row r="1648" spans="2:13" s="1" customFormat="1" ht="13.8" x14ac:dyDescent="0.3">
      <c r="B1648" s="10"/>
      <c r="L1648" s="10"/>
      <c r="M1648" s="10"/>
    </row>
    <row r="1649" spans="2:13" s="1" customFormat="1" ht="13.8" x14ac:dyDescent="0.3">
      <c r="B1649" s="10"/>
      <c r="L1649" s="10"/>
      <c r="M1649" s="10"/>
    </row>
    <row r="1650" spans="2:13" s="1" customFormat="1" ht="13.8" x14ac:dyDescent="0.3">
      <c r="B1650" s="10"/>
      <c r="L1650" s="10"/>
      <c r="M1650" s="10"/>
    </row>
    <row r="1651" spans="2:13" s="1" customFormat="1" ht="13.8" x14ac:dyDescent="0.3">
      <c r="B1651" s="10"/>
      <c r="L1651" s="10"/>
      <c r="M1651" s="10"/>
    </row>
    <row r="1652" spans="2:13" s="1" customFormat="1" ht="13.8" x14ac:dyDescent="0.3">
      <c r="B1652" s="10"/>
      <c r="L1652" s="10"/>
      <c r="M1652" s="10"/>
    </row>
    <row r="1653" spans="2:13" s="1" customFormat="1" ht="13.8" x14ac:dyDescent="0.3">
      <c r="B1653" s="10"/>
      <c r="L1653" s="10"/>
      <c r="M1653" s="10"/>
    </row>
    <row r="1654" spans="2:13" s="1" customFormat="1" ht="13.8" x14ac:dyDescent="0.3">
      <c r="B1654" s="10"/>
      <c r="L1654" s="10"/>
      <c r="M1654" s="10"/>
    </row>
    <row r="1655" spans="2:13" s="1" customFormat="1" ht="13.8" x14ac:dyDescent="0.3">
      <c r="B1655" s="10"/>
      <c r="L1655" s="10"/>
      <c r="M1655" s="10"/>
    </row>
    <row r="1656" spans="2:13" s="1" customFormat="1" ht="13.8" x14ac:dyDescent="0.3">
      <c r="B1656" s="10"/>
      <c r="L1656" s="10"/>
      <c r="M1656" s="10"/>
    </row>
    <row r="1657" spans="2:13" s="1" customFormat="1" ht="13.8" x14ac:dyDescent="0.3">
      <c r="B1657" s="10"/>
      <c r="L1657" s="10"/>
      <c r="M1657" s="10"/>
    </row>
    <row r="1658" spans="2:13" s="1" customFormat="1" ht="13.8" x14ac:dyDescent="0.3">
      <c r="B1658" s="10"/>
      <c r="L1658" s="10"/>
      <c r="M1658" s="10"/>
    </row>
    <row r="1659" spans="2:13" s="1" customFormat="1" ht="13.8" x14ac:dyDescent="0.3">
      <c r="B1659" s="10"/>
      <c r="L1659" s="10"/>
      <c r="M1659" s="10"/>
    </row>
    <row r="1660" spans="2:13" s="1" customFormat="1" ht="13.8" x14ac:dyDescent="0.3">
      <c r="B1660" s="10"/>
      <c r="L1660" s="10"/>
      <c r="M1660" s="10"/>
    </row>
    <row r="1661" spans="2:13" s="1" customFormat="1" ht="13.8" x14ac:dyDescent="0.3">
      <c r="B1661" s="10"/>
      <c r="L1661" s="10"/>
      <c r="M1661" s="10"/>
    </row>
    <row r="1662" spans="2:13" s="1" customFormat="1" ht="13.8" x14ac:dyDescent="0.3">
      <c r="B1662" s="10"/>
      <c r="L1662" s="10"/>
      <c r="M1662" s="10"/>
    </row>
    <row r="1663" spans="2:13" s="1" customFormat="1" ht="13.8" x14ac:dyDescent="0.3">
      <c r="B1663" s="10"/>
      <c r="L1663" s="10"/>
      <c r="M1663" s="10"/>
    </row>
    <row r="1664" spans="2:13" s="1" customFormat="1" ht="13.8" x14ac:dyDescent="0.3">
      <c r="B1664" s="10"/>
      <c r="L1664" s="10"/>
      <c r="M1664" s="10"/>
    </row>
    <row r="1665" spans="2:13" s="1" customFormat="1" ht="13.8" x14ac:dyDescent="0.3">
      <c r="B1665" s="10"/>
      <c r="L1665" s="10"/>
      <c r="M1665" s="10"/>
    </row>
    <row r="1666" spans="2:13" s="1" customFormat="1" ht="13.8" x14ac:dyDescent="0.3">
      <c r="B1666" s="10"/>
      <c r="L1666" s="10"/>
      <c r="M1666" s="10"/>
    </row>
    <row r="1667" spans="2:13" s="1" customFormat="1" ht="13.8" x14ac:dyDescent="0.3">
      <c r="B1667" s="10"/>
      <c r="L1667" s="10"/>
      <c r="M1667" s="10"/>
    </row>
    <row r="1668" spans="2:13" s="1" customFormat="1" ht="13.8" x14ac:dyDescent="0.3">
      <c r="B1668" s="10"/>
      <c r="L1668" s="10"/>
      <c r="M1668" s="10"/>
    </row>
    <row r="1669" spans="2:13" s="1" customFormat="1" ht="13.8" x14ac:dyDescent="0.3">
      <c r="B1669" s="10"/>
      <c r="L1669" s="10"/>
      <c r="M1669" s="10"/>
    </row>
    <row r="1670" spans="2:13" s="1" customFormat="1" ht="13.8" x14ac:dyDescent="0.3">
      <c r="B1670" s="10"/>
      <c r="L1670" s="10"/>
      <c r="M1670" s="10"/>
    </row>
    <row r="1671" spans="2:13" s="1" customFormat="1" ht="13.8" x14ac:dyDescent="0.3">
      <c r="B1671" s="10"/>
      <c r="L1671" s="10"/>
      <c r="M1671" s="10"/>
    </row>
    <row r="1672" spans="2:13" s="1" customFormat="1" ht="13.8" x14ac:dyDescent="0.3">
      <c r="B1672" s="10"/>
      <c r="L1672" s="10"/>
      <c r="M1672" s="10"/>
    </row>
    <row r="1673" spans="2:13" s="1" customFormat="1" ht="13.8" x14ac:dyDescent="0.3">
      <c r="B1673" s="10"/>
      <c r="L1673" s="10"/>
      <c r="M1673" s="10"/>
    </row>
    <row r="1674" spans="2:13" s="1" customFormat="1" ht="13.8" x14ac:dyDescent="0.3">
      <c r="B1674" s="10"/>
      <c r="L1674" s="10"/>
      <c r="M1674" s="10"/>
    </row>
    <row r="1675" spans="2:13" s="1" customFormat="1" ht="13.8" x14ac:dyDescent="0.3">
      <c r="B1675" s="10"/>
      <c r="L1675" s="10"/>
      <c r="M1675" s="10"/>
    </row>
    <row r="1676" spans="2:13" s="1" customFormat="1" ht="13.8" x14ac:dyDescent="0.3">
      <c r="B1676" s="10"/>
      <c r="L1676" s="10"/>
      <c r="M1676" s="10"/>
    </row>
    <row r="1677" spans="2:13" s="1" customFormat="1" ht="13.8" x14ac:dyDescent="0.3">
      <c r="B1677" s="10"/>
      <c r="L1677" s="10"/>
      <c r="M1677" s="10"/>
    </row>
    <row r="1678" spans="2:13" s="1" customFormat="1" ht="13.8" x14ac:dyDescent="0.3">
      <c r="B1678" s="10"/>
      <c r="L1678" s="10"/>
      <c r="M1678" s="10"/>
    </row>
    <row r="1679" spans="2:13" s="1" customFormat="1" ht="13.8" x14ac:dyDescent="0.3">
      <c r="B1679" s="10"/>
      <c r="L1679" s="10"/>
      <c r="M1679" s="10"/>
    </row>
    <row r="1680" spans="2:13" s="1" customFormat="1" ht="13.8" x14ac:dyDescent="0.3">
      <c r="B1680" s="10"/>
      <c r="L1680" s="10"/>
      <c r="M1680" s="10"/>
    </row>
    <row r="1681" spans="2:13" s="1" customFormat="1" ht="13.8" x14ac:dyDescent="0.3">
      <c r="B1681" s="10"/>
      <c r="L1681" s="10"/>
      <c r="M1681" s="10"/>
    </row>
    <row r="1682" spans="2:13" s="1" customFormat="1" ht="13.8" x14ac:dyDescent="0.3">
      <c r="B1682" s="10"/>
      <c r="L1682" s="10"/>
      <c r="M1682" s="10"/>
    </row>
    <row r="1683" spans="2:13" s="1" customFormat="1" ht="13.8" x14ac:dyDescent="0.3">
      <c r="B1683" s="10"/>
      <c r="L1683" s="10"/>
      <c r="M1683" s="10"/>
    </row>
    <row r="1684" spans="2:13" s="1" customFormat="1" ht="13.8" x14ac:dyDescent="0.3">
      <c r="B1684" s="10"/>
      <c r="L1684" s="10"/>
      <c r="M1684" s="10"/>
    </row>
    <row r="1685" spans="2:13" s="1" customFormat="1" ht="13.8" x14ac:dyDescent="0.3">
      <c r="B1685" s="10"/>
      <c r="L1685" s="10"/>
      <c r="M1685" s="10"/>
    </row>
    <row r="1686" spans="2:13" s="1" customFormat="1" ht="13.8" x14ac:dyDescent="0.3">
      <c r="B1686" s="10"/>
      <c r="L1686" s="10"/>
      <c r="M1686" s="10"/>
    </row>
    <row r="1687" spans="2:13" s="1" customFormat="1" ht="13.8" x14ac:dyDescent="0.3">
      <c r="B1687" s="10"/>
      <c r="L1687" s="10"/>
      <c r="M1687" s="10"/>
    </row>
    <row r="1688" spans="2:13" s="1" customFormat="1" ht="13.8" x14ac:dyDescent="0.3">
      <c r="B1688" s="10"/>
      <c r="L1688" s="10"/>
      <c r="M1688" s="10"/>
    </row>
    <row r="1689" spans="2:13" s="1" customFormat="1" ht="13.8" x14ac:dyDescent="0.3">
      <c r="B1689" s="10"/>
      <c r="L1689" s="10"/>
      <c r="M1689" s="10"/>
    </row>
    <row r="1690" spans="2:13" s="1" customFormat="1" ht="13.8" x14ac:dyDescent="0.3">
      <c r="B1690" s="10"/>
      <c r="L1690" s="10"/>
      <c r="M1690" s="10"/>
    </row>
    <row r="1691" spans="2:13" s="1" customFormat="1" ht="13.8" x14ac:dyDescent="0.3">
      <c r="B1691" s="10"/>
      <c r="L1691" s="10"/>
      <c r="M1691" s="10"/>
    </row>
    <row r="1692" spans="2:13" s="1" customFormat="1" ht="13.8" x14ac:dyDescent="0.3">
      <c r="B1692" s="10"/>
      <c r="L1692" s="10"/>
      <c r="M1692" s="10"/>
    </row>
    <row r="1693" spans="2:13" s="1" customFormat="1" ht="13.8" x14ac:dyDescent="0.3">
      <c r="B1693" s="10"/>
      <c r="L1693" s="10"/>
      <c r="M1693" s="10"/>
    </row>
    <row r="1694" spans="2:13" s="1" customFormat="1" ht="13.8" x14ac:dyDescent="0.3">
      <c r="B1694" s="10"/>
      <c r="L1694" s="10"/>
      <c r="M1694" s="10"/>
    </row>
    <row r="1695" spans="2:13" s="1" customFormat="1" ht="13.8" x14ac:dyDescent="0.3">
      <c r="B1695" s="10"/>
      <c r="L1695" s="10"/>
      <c r="M1695" s="10"/>
    </row>
    <row r="1696" spans="2:13" s="1" customFormat="1" ht="13.8" x14ac:dyDescent="0.3">
      <c r="B1696" s="10"/>
      <c r="L1696" s="10"/>
      <c r="M1696" s="10"/>
    </row>
    <row r="1697" spans="2:13" s="1" customFormat="1" ht="13.8" x14ac:dyDescent="0.3">
      <c r="B1697" s="10"/>
      <c r="L1697" s="10"/>
      <c r="M1697" s="10"/>
    </row>
    <row r="1698" spans="2:13" s="1" customFormat="1" ht="13.8" x14ac:dyDescent="0.3">
      <c r="B1698" s="10"/>
      <c r="L1698" s="10"/>
      <c r="M1698" s="10"/>
    </row>
    <row r="1699" spans="2:13" s="1" customFormat="1" ht="13.8" x14ac:dyDescent="0.3">
      <c r="B1699" s="10"/>
      <c r="L1699" s="10"/>
      <c r="M1699" s="10"/>
    </row>
    <row r="1700" spans="2:13" s="1" customFormat="1" ht="13.8" x14ac:dyDescent="0.3">
      <c r="B1700" s="10"/>
      <c r="L1700" s="10"/>
      <c r="M1700" s="10"/>
    </row>
    <row r="1701" spans="2:13" s="1" customFormat="1" ht="13.8" x14ac:dyDescent="0.3">
      <c r="B1701" s="10"/>
      <c r="L1701" s="10"/>
      <c r="M1701" s="10"/>
    </row>
    <row r="1702" spans="2:13" s="1" customFormat="1" ht="13.8" x14ac:dyDescent="0.3">
      <c r="B1702" s="10"/>
      <c r="L1702" s="10"/>
      <c r="M1702" s="10"/>
    </row>
    <row r="1703" spans="2:13" s="1" customFormat="1" ht="13.8" x14ac:dyDescent="0.3">
      <c r="B1703" s="10"/>
      <c r="L1703" s="10"/>
      <c r="M1703" s="10"/>
    </row>
    <row r="1704" spans="2:13" s="1" customFormat="1" ht="13.8" x14ac:dyDescent="0.3">
      <c r="B1704" s="10"/>
      <c r="L1704" s="10"/>
      <c r="M1704" s="10"/>
    </row>
    <row r="1705" spans="2:13" s="1" customFormat="1" ht="13.8" x14ac:dyDescent="0.3">
      <c r="B1705" s="10"/>
      <c r="L1705" s="10"/>
      <c r="M1705" s="10"/>
    </row>
    <row r="1706" spans="2:13" s="1" customFormat="1" ht="13.8" x14ac:dyDescent="0.3">
      <c r="B1706" s="10"/>
      <c r="L1706" s="10"/>
      <c r="M1706" s="10"/>
    </row>
    <row r="1707" spans="2:13" s="1" customFormat="1" ht="13.8" x14ac:dyDescent="0.3">
      <c r="B1707" s="10"/>
      <c r="L1707" s="10"/>
      <c r="M1707" s="10"/>
    </row>
    <row r="1708" spans="2:13" s="1" customFormat="1" ht="13.8" x14ac:dyDescent="0.3">
      <c r="B1708" s="10"/>
      <c r="L1708" s="10"/>
      <c r="M1708" s="10"/>
    </row>
    <row r="1709" spans="2:13" s="1" customFormat="1" ht="13.8" x14ac:dyDescent="0.3">
      <c r="B1709" s="10"/>
      <c r="L1709" s="10"/>
      <c r="M1709" s="10"/>
    </row>
    <row r="1710" spans="2:13" s="1" customFormat="1" ht="13.8" x14ac:dyDescent="0.3">
      <c r="B1710" s="10"/>
      <c r="L1710" s="10"/>
      <c r="M1710" s="10"/>
    </row>
    <row r="1711" spans="2:13" s="1" customFormat="1" ht="13.8" x14ac:dyDescent="0.3">
      <c r="B1711" s="10"/>
      <c r="L1711" s="10"/>
      <c r="M1711" s="10"/>
    </row>
    <row r="1712" spans="2:13" s="1" customFormat="1" ht="13.8" x14ac:dyDescent="0.3">
      <c r="B1712" s="10"/>
      <c r="L1712" s="10"/>
      <c r="M1712" s="10"/>
    </row>
    <row r="1713" spans="2:13" s="1" customFormat="1" ht="13.8" x14ac:dyDescent="0.3">
      <c r="B1713" s="10"/>
      <c r="L1713" s="10"/>
      <c r="M1713" s="10"/>
    </row>
    <row r="1714" spans="2:13" s="1" customFormat="1" ht="13.8" x14ac:dyDescent="0.3">
      <c r="B1714" s="10"/>
      <c r="L1714" s="10"/>
      <c r="M1714" s="10"/>
    </row>
    <row r="1715" spans="2:13" s="1" customFormat="1" ht="13.8" x14ac:dyDescent="0.3">
      <c r="B1715" s="10"/>
      <c r="L1715" s="10"/>
      <c r="M1715" s="10"/>
    </row>
    <row r="1716" spans="2:13" s="1" customFormat="1" ht="13.8" x14ac:dyDescent="0.3">
      <c r="B1716" s="10"/>
      <c r="L1716" s="10"/>
      <c r="M1716" s="10"/>
    </row>
    <row r="1717" spans="2:13" s="1" customFormat="1" ht="13.8" x14ac:dyDescent="0.3">
      <c r="B1717" s="10"/>
      <c r="L1717" s="10"/>
      <c r="M1717" s="10"/>
    </row>
    <row r="1718" spans="2:13" s="1" customFormat="1" ht="13.8" x14ac:dyDescent="0.3">
      <c r="B1718" s="10"/>
      <c r="L1718" s="10"/>
      <c r="M1718" s="10"/>
    </row>
    <row r="1719" spans="2:13" s="1" customFormat="1" ht="13.8" x14ac:dyDescent="0.3">
      <c r="B1719" s="10"/>
      <c r="L1719" s="10"/>
      <c r="M1719" s="10"/>
    </row>
    <row r="1720" spans="2:13" s="1" customFormat="1" ht="13.8" x14ac:dyDescent="0.3">
      <c r="B1720" s="10"/>
      <c r="L1720" s="10"/>
      <c r="M1720" s="10"/>
    </row>
    <row r="1721" spans="2:13" s="1" customFormat="1" ht="13.8" x14ac:dyDescent="0.3">
      <c r="B1721" s="10"/>
      <c r="L1721" s="10"/>
      <c r="M1721" s="10"/>
    </row>
    <row r="1722" spans="2:13" s="1" customFormat="1" ht="13.8" x14ac:dyDescent="0.3">
      <c r="B1722" s="10"/>
      <c r="L1722" s="10"/>
      <c r="M1722" s="10"/>
    </row>
    <row r="1723" spans="2:13" s="1" customFormat="1" ht="13.8" x14ac:dyDescent="0.3">
      <c r="B1723" s="10"/>
      <c r="L1723" s="10"/>
      <c r="M1723" s="10"/>
    </row>
    <row r="1724" spans="2:13" s="1" customFormat="1" ht="13.8" x14ac:dyDescent="0.3">
      <c r="B1724" s="10"/>
      <c r="L1724" s="10"/>
      <c r="M1724" s="10"/>
    </row>
    <row r="1725" spans="2:13" s="1" customFormat="1" ht="13.8" x14ac:dyDescent="0.3">
      <c r="B1725" s="10"/>
      <c r="L1725" s="10"/>
      <c r="M1725" s="10"/>
    </row>
    <row r="1726" spans="2:13" s="1" customFormat="1" ht="13.8" x14ac:dyDescent="0.3">
      <c r="B1726" s="10"/>
      <c r="L1726" s="10"/>
      <c r="M1726" s="10"/>
    </row>
    <row r="1727" spans="2:13" s="1" customFormat="1" ht="13.8" x14ac:dyDescent="0.3">
      <c r="B1727" s="10"/>
      <c r="L1727" s="10"/>
      <c r="M1727" s="10"/>
    </row>
    <row r="1728" spans="2:13" s="1" customFormat="1" ht="13.8" x14ac:dyDescent="0.3">
      <c r="B1728" s="10"/>
      <c r="L1728" s="10"/>
      <c r="M1728" s="10"/>
    </row>
    <row r="1729" spans="2:13" s="1" customFormat="1" ht="13.8" x14ac:dyDescent="0.3">
      <c r="B1729" s="10"/>
      <c r="L1729" s="10"/>
      <c r="M1729" s="10"/>
    </row>
    <row r="1730" spans="2:13" s="1" customFormat="1" ht="13.8" x14ac:dyDescent="0.3">
      <c r="B1730" s="10"/>
      <c r="L1730" s="10"/>
      <c r="M1730" s="10"/>
    </row>
    <row r="1731" spans="2:13" s="1" customFormat="1" ht="13.8" x14ac:dyDescent="0.3">
      <c r="B1731" s="10"/>
      <c r="L1731" s="10"/>
      <c r="M1731" s="10"/>
    </row>
    <row r="1732" spans="2:13" s="1" customFormat="1" ht="13.8" x14ac:dyDescent="0.3">
      <c r="B1732" s="10"/>
      <c r="L1732" s="10"/>
      <c r="M1732" s="10"/>
    </row>
    <row r="1733" spans="2:13" s="1" customFormat="1" ht="13.8" x14ac:dyDescent="0.3">
      <c r="B1733" s="10"/>
      <c r="L1733" s="10"/>
      <c r="M1733" s="10"/>
    </row>
    <row r="1734" spans="2:13" s="1" customFormat="1" ht="13.8" x14ac:dyDescent="0.3">
      <c r="B1734" s="10"/>
      <c r="L1734" s="10"/>
      <c r="M1734" s="10"/>
    </row>
    <row r="1735" spans="2:13" s="1" customFormat="1" ht="13.8" x14ac:dyDescent="0.3">
      <c r="B1735" s="10"/>
      <c r="L1735" s="10"/>
      <c r="M1735" s="10"/>
    </row>
    <row r="1736" spans="2:13" s="1" customFormat="1" ht="13.8" x14ac:dyDescent="0.3">
      <c r="B1736" s="10"/>
      <c r="L1736" s="10"/>
      <c r="M1736" s="10"/>
    </row>
    <row r="1737" spans="2:13" s="1" customFormat="1" ht="13.8" x14ac:dyDescent="0.3">
      <c r="B1737" s="10"/>
      <c r="L1737" s="10"/>
      <c r="M1737" s="10"/>
    </row>
    <row r="1738" spans="2:13" s="1" customFormat="1" ht="13.8" x14ac:dyDescent="0.3">
      <c r="B1738" s="10"/>
      <c r="L1738" s="10"/>
      <c r="M1738" s="10"/>
    </row>
    <row r="1739" spans="2:13" s="1" customFormat="1" ht="13.8" x14ac:dyDescent="0.3">
      <c r="B1739" s="10"/>
      <c r="L1739" s="10"/>
      <c r="M1739" s="10"/>
    </row>
    <row r="1740" spans="2:13" s="1" customFormat="1" ht="13.8" x14ac:dyDescent="0.3">
      <c r="B1740" s="10"/>
      <c r="L1740" s="10"/>
      <c r="M1740" s="10"/>
    </row>
    <row r="1741" spans="2:13" s="1" customFormat="1" ht="13.8" x14ac:dyDescent="0.3">
      <c r="B1741" s="10"/>
      <c r="L1741" s="10"/>
      <c r="M1741" s="10"/>
    </row>
    <row r="1742" spans="2:13" s="1" customFormat="1" ht="13.8" x14ac:dyDescent="0.3">
      <c r="B1742" s="10"/>
      <c r="L1742" s="10"/>
      <c r="M1742" s="10"/>
    </row>
    <row r="1743" spans="2:13" s="1" customFormat="1" ht="13.8" x14ac:dyDescent="0.3">
      <c r="B1743" s="10"/>
      <c r="L1743" s="10"/>
      <c r="M1743" s="10"/>
    </row>
    <row r="1744" spans="2:13" s="1" customFormat="1" ht="13.8" x14ac:dyDescent="0.3">
      <c r="B1744" s="10"/>
      <c r="L1744" s="10"/>
      <c r="M1744" s="10"/>
    </row>
    <row r="1745" spans="2:13" s="1" customFormat="1" ht="13.8" x14ac:dyDescent="0.3">
      <c r="B1745" s="10"/>
      <c r="L1745" s="10"/>
      <c r="M1745" s="10"/>
    </row>
    <row r="1746" spans="2:13" s="1" customFormat="1" ht="13.8" x14ac:dyDescent="0.3">
      <c r="B1746" s="10"/>
      <c r="L1746" s="10"/>
      <c r="M1746" s="10"/>
    </row>
    <row r="1747" spans="2:13" s="1" customFormat="1" ht="13.8" x14ac:dyDescent="0.3">
      <c r="B1747" s="10"/>
      <c r="L1747" s="10"/>
      <c r="M1747" s="10"/>
    </row>
    <row r="1748" spans="2:13" s="1" customFormat="1" ht="13.8" x14ac:dyDescent="0.3">
      <c r="B1748" s="10"/>
      <c r="L1748" s="10"/>
      <c r="M1748" s="10"/>
    </row>
    <row r="1749" spans="2:13" s="1" customFormat="1" ht="13.8" x14ac:dyDescent="0.3">
      <c r="B1749" s="10"/>
      <c r="L1749" s="10"/>
      <c r="M1749" s="10"/>
    </row>
    <row r="1750" spans="2:13" s="1" customFormat="1" ht="13.8" x14ac:dyDescent="0.3">
      <c r="B1750" s="10"/>
      <c r="L1750" s="10"/>
      <c r="M1750" s="10"/>
    </row>
    <row r="1751" spans="2:13" s="1" customFormat="1" ht="13.8" x14ac:dyDescent="0.3">
      <c r="B1751" s="10"/>
      <c r="L1751" s="10"/>
      <c r="M1751" s="10"/>
    </row>
    <row r="1752" spans="2:13" s="1" customFormat="1" ht="13.8" x14ac:dyDescent="0.3">
      <c r="B1752" s="10"/>
      <c r="L1752" s="10"/>
      <c r="M1752" s="10"/>
    </row>
    <row r="1753" spans="2:13" s="1" customFormat="1" ht="13.8" x14ac:dyDescent="0.3">
      <c r="B1753" s="10"/>
      <c r="L1753" s="10"/>
      <c r="M1753" s="10"/>
    </row>
    <row r="1754" spans="2:13" s="1" customFormat="1" ht="13.8" x14ac:dyDescent="0.3">
      <c r="B1754" s="10"/>
      <c r="L1754" s="10"/>
      <c r="M1754" s="10"/>
    </row>
    <row r="1755" spans="2:13" s="1" customFormat="1" ht="13.8" x14ac:dyDescent="0.3">
      <c r="B1755" s="10"/>
      <c r="L1755" s="10"/>
      <c r="M1755" s="10"/>
    </row>
    <row r="1756" spans="2:13" s="1" customFormat="1" ht="13.8" x14ac:dyDescent="0.3">
      <c r="B1756" s="10"/>
      <c r="L1756" s="10"/>
      <c r="M1756" s="10"/>
    </row>
    <row r="1757" spans="2:13" s="1" customFormat="1" ht="13.8" x14ac:dyDescent="0.3">
      <c r="B1757" s="10"/>
      <c r="L1757" s="10"/>
      <c r="M1757" s="10"/>
    </row>
    <row r="1758" spans="2:13" s="1" customFormat="1" ht="13.8" x14ac:dyDescent="0.3">
      <c r="B1758" s="10"/>
      <c r="L1758" s="10"/>
      <c r="M1758" s="10"/>
    </row>
    <row r="1759" spans="2:13" s="1" customFormat="1" ht="13.8" x14ac:dyDescent="0.3">
      <c r="B1759" s="10"/>
      <c r="L1759" s="10"/>
      <c r="M1759" s="10"/>
    </row>
    <row r="1760" spans="2:13" s="1" customFormat="1" ht="13.8" x14ac:dyDescent="0.3">
      <c r="B1760" s="10"/>
      <c r="L1760" s="10"/>
      <c r="M1760" s="10"/>
    </row>
    <row r="1761" spans="2:13" s="1" customFormat="1" ht="13.8" x14ac:dyDescent="0.3">
      <c r="B1761" s="10"/>
      <c r="L1761" s="10"/>
      <c r="M1761" s="10"/>
    </row>
    <row r="1762" spans="2:13" s="1" customFormat="1" ht="13.8" x14ac:dyDescent="0.3">
      <c r="B1762" s="10"/>
      <c r="L1762" s="10"/>
      <c r="M1762" s="10"/>
    </row>
    <row r="1763" spans="2:13" s="1" customFormat="1" ht="13.8" x14ac:dyDescent="0.3">
      <c r="B1763" s="10"/>
      <c r="L1763" s="10"/>
      <c r="M1763" s="10"/>
    </row>
    <row r="1764" spans="2:13" s="1" customFormat="1" ht="13.8" x14ac:dyDescent="0.3">
      <c r="B1764" s="10"/>
      <c r="L1764" s="10"/>
      <c r="M1764" s="10"/>
    </row>
    <row r="1765" spans="2:13" s="1" customFormat="1" ht="13.8" x14ac:dyDescent="0.3">
      <c r="B1765" s="10"/>
      <c r="L1765" s="10"/>
      <c r="M1765" s="10"/>
    </row>
    <row r="1766" spans="2:13" s="1" customFormat="1" ht="13.8" x14ac:dyDescent="0.3">
      <c r="B1766" s="10"/>
      <c r="L1766" s="10"/>
      <c r="M1766" s="10"/>
    </row>
    <row r="1767" spans="2:13" s="1" customFormat="1" ht="13.8" x14ac:dyDescent="0.3">
      <c r="B1767" s="10"/>
      <c r="L1767" s="10"/>
      <c r="M1767" s="10"/>
    </row>
    <row r="1768" spans="2:13" s="1" customFormat="1" ht="13.8" x14ac:dyDescent="0.3">
      <c r="B1768" s="10"/>
      <c r="L1768" s="10"/>
      <c r="M1768" s="10"/>
    </row>
    <row r="1769" spans="2:13" s="1" customFormat="1" ht="13.8" x14ac:dyDescent="0.3">
      <c r="B1769" s="10"/>
      <c r="L1769" s="10"/>
      <c r="M1769" s="10"/>
    </row>
    <row r="1770" spans="2:13" s="1" customFormat="1" ht="13.8" x14ac:dyDescent="0.3">
      <c r="B1770" s="10"/>
      <c r="L1770" s="10"/>
      <c r="M1770" s="10"/>
    </row>
    <row r="1771" spans="2:13" s="1" customFormat="1" ht="13.8" x14ac:dyDescent="0.3">
      <c r="B1771" s="10"/>
      <c r="L1771" s="10"/>
      <c r="M1771" s="10"/>
    </row>
    <row r="1772" spans="2:13" s="1" customFormat="1" ht="13.8" x14ac:dyDescent="0.3">
      <c r="B1772" s="10"/>
      <c r="L1772" s="10"/>
      <c r="M1772" s="10"/>
    </row>
    <row r="1773" spans="2:13" s="1" customFormat="1" ht="13.8" x14ac:dyDescent="0.3">
      <c r="B1773" s="10"/>
      <c r="L1773" s="10"/>
      <c r="M1773" s="10"/>
    </row>
    <row r="1774" spans="2:13" s="1" customFormat="1" ht="13.8" x14ac:dyDescent="0.3">
      <c r="B1774" s="10"/>
      <c r="L1774" s="10"/>
      <c r="M1774" s="10"/>
    </row>
    <row r="1775" spans="2:13" s="1" customFormat="1" ht="13.8" x14ac:dyDescent="0.3">
      <c r="B1775" s="10"/>
      <c r="L1775" s="10"/>
      <c r="M1775" s="10"/>
    </row>
    <row r="1776" spans="2:13" s="1" customFormat="1" ht="13.8" x14ac:dyDescent="0.3">
      <c r="B1776" s="10"/>
      <c r="L1776" s="10"/>
      <c r="M1776" s="10"/>
    </row>
    <row r="1777" spans="2:13" s="1" customFormat="1" ht="13.8" x14ac:dyDescent="0.3">
      <c r="B1777" s="10"/>
      <c r="L1777" s="10"/>
      <c r="M1777" s="10"/>
    </row>
    <row r="1778" spans="2:13" s="1" customFormat="1" ht="13.8" x14ac:dyDescent="0.3">
      <c r="B1778" s="10"/>
      <c r="L1778" s="10"/>
      <c r="M1778" s="10"/>
    </row>
    <row r="1779" spans="2:13" s="1" customFormat="1" ht="13.8" x14ac:dyDescent="0.3">
      <c r="B1779" s="10"/>
      <c r="L1779" s="10"/>
      <c r="M1779" s="10"/>
    </row>
    <row r="1780" spans="2:13" s="1" customFormat="1" ht="13.8" x14ac:dyDescent="0.3">
      <c r="B1780" s="10"/>
      <c r="L1780" s="10"/>
      <c r="M1780" s="10"/>
    </row>
    <row r="1781" spans="2:13" s="1" customFormat="1" ht="13.8" x14ac:dyDescent="0.3">
      <c r="B1781" s="10"/>
      <c r="L1781" s="10"/>
      <c r="M1781" s="10"/>
    </row>
    <row r="1782" spans="2:13" s="1" customFormat="1" ht="13.8" x14ac:dyDescent="0.3">
      <c r="B1782" s="10"/>
      <c r="L1782" s="10"/>
      <c r="M1782" s="10"/>
    </row>
    <row r="1783" spans="2:13" s="1" customFormat="1" ht="13.8" x14ac:dyDescent="0.3">
      <c r="B1783" s="10"/>
      <c r="L1783" s="10"/>
      <c r="M1783" s="10"/>
    </row>
    <row r="1784" spans="2:13" s="1" customFormat="1" ht="13.8" x14ac:dyDescent="0.3">
      <c r="B1784" s="10"/>
      <c r="L1784" s="10"/>
      <c r="M1784" s="10"/>
    </row>
    <row r="1785" spans="2:13" s="1" customFormat="1" ht="13.8" x14ac:dyDescent="0.3">
      <c r="B1785" s="10"/>
      <c r="L1785" s="10"/>
      <c r="M1785" s="10"/>
    </row>
    <row r="1786" spans="2:13" s="1" customFormat="1" ht="13.8" x14ac:dyDescent="0.3">
      <c r="B1786" s="10"/>
      <c r="L1786" s="10"/>
      <c r="M1786" s="10"/>
    </row>
    <row r="1787" spans="2:13" s="1" customFormat="1" ht="13.8" x14ac:dyDescent="0.3">
      <c r="B1787" s="10"/>
      <c r="L1787" s="10"/>
      <c r="M1787" s="10"/>
    </row>
    <row r="1788" spans="2:13" s="1" customFormat="1" ht="13.8" x14ac:dyDescent="0.3">
      <c r="B1788" s="10"/>
      <c r="L1788" s="10"/>
      <c r="M1788" s="10"/>
    </row>
    <row r="1789" spans="2:13" s="1" customFormat="1" ht="13.8" x14ac:dyDescent="0.3">
      <c r="B1789" s="10"/>
      <c r="L1789" s="10"/>
      <c r="M1789" s="10"/>
    </row>
    <row r="1790" spans="2:13" s="1" customFormat="1" ht="13.8" x14ac:dyDescent="0.3">
      <c r="B1790" s="10"/>
      <c r="L1790" s="10"/>
      <c r="M1790" s="10"/>
    </row>
    <row r="1791" spans="2:13" s="1" customFormat="1" ht="13.8" x14ac:dyDescent="0.3">
      <c r="B1791" s="10"/>
      <c r="L1791" s="10"/>
      <c r="M1791" s="10"/>
    </row>
    <row r="1792" spans="2:13" s="1" customFormat="1" ht="13.8" x14ac:dyDescent="0.3">
      <c r="B1792" s="10"/>
      <c r="L1792" s="10"/>
      <c r="M1792" s="10"/>
    </row>
    <row r="1793" spans="2:13" s="1" customFormat="1" ht="13.8" x14ac:dyDescent="0.3">
      <c r="B1793" s="10"/>
      <c r="L1793" s="10"/>
      <c r="M1793" s="10"/>
    </row>
    <row r="1794" spans="2:13" s="1" customFormat="1" ht="13.8" x14ac:dyDescent="0.3">
      <c r="B1794" s="10"/>
      <c r="L1794" s="10"/>
      <c r="M1794" s="10"/>
    </row>
    <row r="1795" spans="2:13" s="1" customFormat="1" ht="13.8" x14ac:dyDescent="0.3">
      <c r="B1795" s="10"/>
      <c r="L1795" s="10"/>
      <c r="M1795" s="10"/>
    </row>
    <row r="1796" spans="2:13" s="1" customFormat="1" ht="13.8" x14ac:dyDescent="0.3">
      <c r="B1796" s="10"/>
      <c r="L1796" s="10"/>
      <c r="M1796" s="10"/>
    </row>
    <row r="1797" spans="2:13" s="1" customFormat="1" ht="13.8" x14ac:dyDescent="0.3">
      <c r="B1797" s="10"/>
      <c r="L1797" s="10"/>
      <c r="M1797" s="10"/>
    </row>
    <row r="1798" spans="2:13" s="1" customFormat="1" ht="13.8" x14ac:dyDescent="0.3">
      <c r="B1798" s="10"/>
      <c r="L1798" s="10"/>
      <c r="M1798" s="10"/>
    </row>
    <row r="1799" spans="2:13" s="1" customFormat="1" ht="13.8" x14ac:dyDescent="0.3">
      <c r="B1799" s="10"/>
      <c r="L1799" s="10"/>
      <c r="M1799" s="10"/>
    </row>
    <row r="1800" spans="2:13" s="1" customFormat="1" ht="13.8" x14ac:dyDescent="0.3">
      <c r="B1800" s="10"/>
      <c r="L1800" s="10"/>
      <c r="M1800" s="10"/>
    </row>
    <row r="1801" spans="2:13" s="1" customFormat="1" ht="13.8" x14ac:dyDescent="0.3">
      <c r="B1801" s="10"/>
      <c r="L1801" s="10"/>
      <c r="M1801" s="10"/>
    </row>
    <row r="1802" spans="2:13" s="1" customFormat="1" ht="13.8" x14ac:dyDescent="0.3">
      <c r="B1802" s="10"/>
      <c r="L1802" s="10"/>
      <c r="M1802" s="10"/>
    </row>
    <row r="1803" spans="2:13" s="1" customFormat="1" ht="13.8" x14ac:dyDescent="0.3">
      <c r="B1803" s="10"/>
      <c r="L1803" s="10"/>
      <c r="M1803" s="10"/>
    </row>
    <row r="1804" spans="2:13" s="1" customFormat="1" ht="13.8" x14ac:dyDescent="0.3">
      <c r="B1804" s="10"/>
      <c r="L1804" s="10"/>
      <c r="M1804" s="10"/>
    </row>
    <row r="1805" spans="2:13" s="1" customFormat="1" ht="13.8" x14ac:dyDescent="0.3">
      <c r="B1805" s="10"/>
      <c r="L1805" s="10"/>
      <c r="M1805" s="10"/>
    </row>
    <row r="1806" spans="2:13" s="1" customFormat="1" ht="13.8" x14ac:dyDescent="0.3">
      <c r="B1806" s="10"/>
      <c r="L1806" s="10"/>
      <c r="M1806" s="10"/>
    </row>
    <row r="1807" spans="2:13" s="1" customFormat="1" ht="13.8" x14ac:dyDescent="0.3">
      <c r="B1807" s="10"/>
      <c r="L1807" s="10"/>
      <c r="M1807" s="10"/>
    </row>
    <row r="1808" spans="2:13" s="1" customFormat="1" ht="13.8" x14ac:dyDescent="0.3">
      <c r="B1808" s="10"/>
      <c r="L1808" s="10"/>
      <c r="M1808" s="10"/>
    </row>
    <row r="1809" spans="2:13" s="1" customFormat="1" ht="13.8" x14ac:dyDescent="0.3">
      <c r="B1809" s="10"/>
      <c r="L1809" s="10"/>
      <c r="M1809" s="10"/>
    </row>
    <row r="1810" spans="2:13" s="1" customFormat="1" ht="13.8" x14ac:dyDescent="0.3">
      <c r="B1810" s="10"/>
      <c r="L1810" s="10"/>
      <c r="M1810" s="10"/>
    </row>
    <row r="1811" spans="2:13" s="1" customFormat="1" ht="13.8" x14ac:dyDescent="0.3">
      <c r="B1811" s="10"/>
      <c r="L1811" s="10"/>
      <c r="M1811" s="10"/>
    </row>
    <row r="1812" spans="2:13" s="1" customFormat="1" ht="13.8" x14ac:dyDescent="0.3">
      <c r="B1812" s="10"/>
      <c r="L1812" s="10"/>
      <c r="M1812" s="10"/>
    </row>
    <row r="1813" spans="2:13" s="1" customFormat="1" ht="13.8" x14ac:dyDescent="0.3">
      <c r="B1813" s="10"/>
      <c r="L1813" s="10"/>
      <c r="M1813" s="10"/>
    </row>
    <row r="1814" spans="2:13" s="1" customFormat="1" ht="13.8" x14ac:dyDescent="0.3">
      <c r="B1814" s="10"/>
      <c r="L1814" s="10"/>
      <c r="M1814" s="10"/>
    </row>
    <row r="1815" spans="2:13" s="1" customFormat="1" ht="13.8" x14ac:dyDescent="0.3">
      <c r="B1815" s="10"/>
      <c r="L1815" s="10"/>
      <c r="M1815" s="10"/>
    </row>
    <row r="1816" spans="2:13" s="1" customFormat="1" ht="13.8" x14ac:dyDescent="0.3">
      <c r="B1816" s="10"/>
      <c r="L1816" s="10"/>
      <c r="M1816" s="10"/>
    </row>
    <row r="1817" spans="2:13" s="1" customFormat="1" ht="13.8" x14ac:dyDescent="0.3">
      <c r="B1817" s="10"/>
      <c r="L1817" s="10"/>
      <c r="M1817" s="10"/>
    </row>
    <row r="1818" spans="2:13" s="1" customFormat="1" ht="13.8" x14ac:dyDescent="0.3">
      <c r="B1818" s="10"/>
      <c r="L1818" s="10"/>
      <c r="M1818" s="10"/>
    </row>
    <row r="1819" spans="2:13" s="1" customFormat="1" ht="13.8" x14ac:dyDescent="0.3">
      <c r="B1819" s="10"/>
      <c r="L1819" s="10"/>
      <c r="M1819" s="10"/>
    </row>
    <row r="1820" spans="2:13" s="1" customFormat="1" ht="13.8" x14ac:dyDescent="0.3">
      <c r="B1820" s="10"/>
      <c r="L1820" s="10"/>
      <c r="M1820" s="10"/>
    </row>
    <row r="1821" spans="2:13" s="1" customFormat="1" ht="13.8" x14ac:dyDescent="0.3">
      <c r="B1821" s="10"/>
      <c r="L1821" s="10"/>
      <c r="M1821" s="10"/>
    </row>
    <row r="1822" spans="2:13" s="1" customFormat="1" ht="13.8" x14ac:dyDescent="0.3">
      <c r="B1822" s="10"/>
      <c r="L1822" s="10"/>
      <c r="M1822" s="10"/>
    </row>
    <row r="1823" spans="2:13" s="1" customFormat="1" ht="13.8" x14ac:dyDescent="0.3">
      <c r="B1823" s="10"/>
      <c r="L1823" s="10"/>
      <c r="M1823" s="10"/>
    </row>
    <row r="1824" spans="2:13" s="1" customFormat="1" ht="13.8" x14ac:dyDescent="0.3">
      <c r="B1824" s="10"/>
      <c r="L1824" s="10"/>
      <c r="M1824" s="10"/>
    </row>
    <row r="1825" spans="2:13" s="1" customFormat="1" ht="13.8" x14ac:dyDescent="0.3">
      <c r="B1825" s="10"/>
      <c r="L1825" s="10"/>
      <c r="M1825" s="10"/>
    </row>
    <row r="1826" spans="2:13" s="1" customFormat="1" ht="13.8" x14ac:dyDescent="0.3">
      <c r="B1826" s="10"/>
      <c r="L1826" s="10"/>
      <c r="M1826" s="10"/>
    </row>
    <row r="1827" spans="2:13" s="1" customFormat="1" ht="13.8" x14ac:dyDescent="0.3">
      <c r="B1827" s="10"/>
      <c r="L1827" s="10"/>
      <c r="M1827" s="10"/>
    </row>
    <row r="1828" spans="2:13" s="1" customFormat="1" ht="13.8" x14ac:dyDescent="0.3">
      <c r="B1828" s="10"/>
      <c r="L1828" s="10"/>
      <c r="M1828" s="10"/>
    </row>
    <row r="1829" spans="2:13" s="1" customFormat="1" ht="13.8" x14ac:dyDescent="0.3">
      <c r="B1829" s="10"/>
      <c r="L1829" s="10"/>
      <c r="M1829" s="10"/>
    </row>
    <row r="1830" spans="2:13" s="1" customFormat="1" ht="13.8" x14ac:dyDescent="0.3">
      <c r="B1830" s="10"/>
      <c r="L1830" s="10"/>
      <c r="M1830" s="10"/>
    </row>
    <row r="1831" spans="2:13" s="1" customFormat="1" ht="13.8" x14ac:dyDescent="0.3">
      <c r="B1831" s="10"/>
      <c r="L1831" s="10"/>
      <c r="M1831" s="10"/>
    </row>
    <row r="1832" spans="2:13" s="1" customFormat="1" ht="13.8" x14ac:dyDescent="0.3">
      <c r="B1832" s="10"/>
      <c r="L1832" s="10"/>
      <c r="M1832" s="10"/>
    </row>
    <row r="1833" spans="2:13" s="1" customFormat="1" ht="13.8" x14ac:dyDescent="0.3">
      <c r="B1833" s="10"/>
      <c r="L1833" s="10"/>
      <c r="M1833" s="10"/>
    </row>
    <row r="1834" spans="2:13" s="1" customFormat="1" ht="13.8" x14ac:dyDescent="0.3">
      <c r="B1834" s="10"/>
      <c r="L1834" s="10"/>
      <c r="M1834" s="10"/>
    </row>
    <row r="1835" spans="2:13" s="1" customFormat="1" ht="13.8" x14ac:dyDescent="0.3">
      <c r="B1835" s="10"/>
      <c r="L1835" s="10"/>
      <c r="M1835" s="10"/>
    </row>
    <row r="1836" spans="2:13" s="1" customFormat="1" ht="13.8" x14ac:dyDescent="0.3">
      <c r="B1836" s="10"/>
      <c r="L1836" s="10"/>
      <c r="M1836" s="10"/>
    </row>
    <row r="1837" spans="2:13" s="1" customFormat="1" ht="13.8" x14ac:dyDescent="0.3">
      <c r="B1837" s="10"/>
      <c r="L1837" s="10"/>
      <c r="M1837" s="10"/>
    </row>
    <row r="1838" spans="2:13" s="1" customFormat="1" ht="13.8" x14ac:dyDescent="0.3">
      <c r="B1838" s="10"/>
      <c r="L1838" s="10"/>
      <c r="M1838" s="10"/>
    </row>
    <row r="1839" spans="2:13" s="1" customFormat="1" ht="13.8" x14ac:dyDescent="0.3">
      <c r="B1839" s="10"/>
      <c r="L1839" s="10"/>
      <c r="M1839" s="10"/>
    </row>
    <row r="1840" spans="2:13" s="1" customFormat="1" ht="13.8" x14ac:dyDescent="0.3">
      <c r="B1840" s="10"/>
      <c r="L1840" s="10"/>
      <c r="M1840" s="10"/>
    </row>
    <row r="1841" spans="2:13" s="1" customFormat="1" ht="13.8" x14ac:dyDescent="0.3">
      <c r="B1841" s="10"/>
      <c r="L1841" s="10"/>
      <c r="M1841" s="10"/>
    </row>
    <row r="1842" spans="2:13" s="1" customFormat="1" ht="13.8" x14ac:dyDescent="0.3">
      <c r="B1842" s="10"/>
      <c r="L1842" s="10"/>
      <c r="M1842" s="10"/>
    </row>
    <row r="1843" spans="2:13" s="1" customFormat="1" ht="13.8" x14ac:dyDescent="0.3">
      <c r="B1843" s="10"/>
      <c r="L1843" s="10"/>
      <c r="M1843" s="10"/>
    </row>
    <row r="1844" spans="2:13" s="1" customFormat="1" ht="13.8" x14ac:dyDescent="0.3">
      <c r="B1844" s="10"/>
      <c r="L1844" s="10"/>
      <c r="M1844" s="10"/>
    </row>
    <row r="1845" spans="2:13" s="1" customFormat="1" ht="13.8" x14ac:dyDescent="0.3">
      <c r="B1845" s="10"/>
      <c r="L1845" s="10"/>
      <c r="M1845" s="10"/>
    </row>
    <row r="1846" spans="2:13" s="1" customFormat="1" ht="13.8" x14ac:dyDescent="0.3">
      <c r="B1846" s="10"/>
      <c r="L1846" s="10"/>
      <c r="M1846" s="10"/>
    </row>
    <row r="1847" spans="2:13" s="1" customFormat="1" ht="13.8" x14ac:dyDescent="0.3">
      <c r="B1847" s="10"/>
      <c r="L1847" s="10"/>
      <c r="M1847" s="10"/>
    </row>
    <row r="1848" spans="2:13" s="1" customFormat="1" ht="13.8" x14ac:dyDescent="0.3">
      <c r="B1848" s="10"/>
      <c r="L1848" s="10"/>
      <c r="M1848" s="10"/>
    </row>
    <row r="1849" spans="2:13" s="1" customFormat="1" ht="13.8" x14ac:dyDescent="0.3">
      <c r="B1849" s="10"/>
      <c r="L1849" s="10"/>
      <c r="M1849" s="10"/>
    </row>
    <row r="1850" spans="2:13" s="1" customFormat="1" ht="13.8" x14ac:dyDescent="0.3">
      <c r="B1850" s="10"/>
      <c r="L1850" s="10"/>
      <c r="M1850" s="10"/>
    </row>
    <row r="1851" spans="2:13" s="1" customFormat="1" ht="13.8" x14ac:dyDescent="0.3">
      <c r="B1851" s="10"/>
      <c r="L1851" s="10"/>
      <c r="M1851" s="10"/>
    </row>
    <row r="1852" spans="2:13" s="1" customFormat="1" ht="13.8" x14ac:dyDescent="0.3">
      <c r="B1852" s="10"/>
      <c r="L1852" s="10"/>
      <c r="M1852" s="10"/>
    </row>
    <row r="1853" spans="2:13" s="1" customFormat="1" ht="13.8" x14ac:dyDescent="0.3">
      <c r="B1853" s="10"/>
      <c r="L1853" s="10"/>
      <c r="M1853" s="10"/>
    </row>
    <row r="1854" spans="2:13" s="1" customFormat="1" ht="13.8" x14ac:dyDescent="0.3">
      <c r="B1854" s="10"/>
      <c r="L1854" s="10"/>
      <c r="M1854" s="10"/>
    </row>
    <row r="1855" spans="2:13" s="1" customFormat="1" ht="13.8" x14ac:dyDescent="0.3">
      <c r="B1855" s="10"/>
      <c r="L1855" s="10"/>
      <c r="M1855" s="10"/>
    </row>
    <row r="1856" spans="2:13" s="1" customFormat="1" ht="13.8" x14ac:dyDescent="0.3">
      <c r="B1856" s="10"/>
      <c r="L1856" s="10"/>
      <c r="M1856" s="10"/>
    </row>
    <row r="1857" spans="2:13" s="1" customFormat="1" ht="13.8" x14ac:dyDescent="0.3">
      <c r="B1857" s="10"/>
      <c r="L1857" s="10"/>
      <c r="M1857" s="10"/>
    </row>
    <row r="1858" spans="2:13" s="1" customFormat="1" ht="13.8" x14ac:dyDescent="0.3">
      <c r="B1858" s="10"/>
      <c r="L1858" s="10"/>
      <c r="M1858" s="10"/>
    </row>
    <row r="1859" spans="2:13" s="1" customFormat="1" ht="13.8" x14ac:dyDescent="0.3">
      <c r="B1859" s="10"/>
      <c r="L1859" s="10"/>
      <c r="M1859" s="10"/>
    </row>
    <row r="1860" spans="2:13" s="1" customFormat="1" ht="13.8" x14ac:dyDescent="0.3">
      <c r="B1860" s="10"/>
      <c r="L1860" s="10"/>
      <c r="M1860" s="10"/>
    </row>
    <row r="1861" spans="2:13" s="1" customFormat="1" ht="13.8" x14ac:dyDescent="0.3">
      <c r="B1861" s="10"/>
      <c r="L1861" s="10"/>
      <c r="M1861" s="10"/>
    </row>
    <row r="1862" spans="2:13" s="1" customFormat="1" ht="13.8" x14ac:dyDescent="0.3">
      <c r="B1862" s="10"/>
      <c r="L1862" s="10"/>
      <c r="M1862" s="10"/>
    </row>
    <row r="1863" spans="2:13" s="1" customFormat="1" ht="13.8" x14ac:dyDescent="0.3">
      <c r="B1863" s="10"/>
      <c r="L1863" s="10"/>
      <c r="M1863" s="10"/>
    </row>
    <row r="1864" spans="2:13" s="1" customFormat="1" ht="13.8" x14ac:dyDescent="0.3">
      <c r="B1864" s="10"/>
      <c r="L1864" s="10"/>
      <c r="M1864" s="10"/>
    </row>
    <row r="1865" spans="2:13" s="1" customFormat="1" ht="13.8" x14ac:dyDescent="0.3">
      <c r="B1865" s="10"/>
      <c r="L1865" s="10"/>
      <c r="M1865" s="10"/>
    </row>
    <row r="1866" spans="2:13" s="1" customFormat="1" ht="13.8" x14ac:dyDescent="0.3">
      <c r="B1866" s="10"/>
      <c r="L1866" s="10"/>
      <c r="M1866" s="10"/>
    </row>
    <row r="1867" spans="2:13" s="1" customFormat="1" ht="13.8" x14ac:dyDescent="0.3">
      <c r="B1867" s="10"/>
      <c r="L1867" s="10"/>
      <c r="M1867" s="10"/>
    </row>
    <row r="1868" spans="2:13" s="1" customFormat="1" ht="13.8" x14ac:dyDescent="0.3">
      <c r="B1868" s="10"/>
      <c r="L1868" s="10"/>
      <c r="M1868" s="10"/>
    </row>
    <row r="1869" spans="2:13" s="1" customFormat="1" ht="13.8" x14ac:dyDescent="0.3">
      <c r="B1869" s="10"/>
      <c r="L1869" s="10"/>
      <c r="M1869" s="10"/>
    </row>
    <row r="1870" spans="2:13" s="1" customFormat="1" ht="13.8" x14ac:dyDescent="0.3">
      <c r="B1870" s="10"/>
      <c r="L1870" s="10"/>
      <c r="M1870" s="10"/>
    </row>
    <row r="1871" spans="2:13" s="1" customFormat="1" ht="13.8" x14ac:dyDescent="0.3">
      <c r="B1871" s="10"/>
      <c r="L1871" s="10"/>
      <c r="M1871" s="10"/>
    </row>
    <row r="1872" spans="2:13" s="1" customFormat="1" ht="13.8" x14ac:dyDescent="0.3">
      <c r="B1872" s="10"/>
      <c r="L1872" s="10"/>
      <c r="M1872" s="10"/>
    </row>
    <row r="1873" spans="2:13" s="1" customFormat="1" ht="13.8" x14ac:dyDescent="0.3">
      <c r="B1873" s="10"/>
      <c r="L1873" s="10"/>
      <c r="M1873" s="10"/>
    </row>
    <row r="1874" spans="2:13" s="1" customFormat="1" ht="13.8" x14ac:dyDescent="0.3">
      <c r="B1874" s="10"/>
      <c r="L1874" s="10"/>
      <c r="M1874" s="10"/>
    </row>
    <row r="1875" spans="2:13" s="1" customFormat="1" ht="13.8" x14ac:dyDescent="0.3">
      <c r="B1875" s="10"/>
      <c r="L1875" s="10"/>
      <c r="M1875" s="10"/>
    </row>
    <row r="1876" spans="2:13" s="1" customFormat="1" ht="13.8" x14ac:dyDescent="0.3">
      <c r="B1876" s="10"/>
      <c r="L1876" s="10"/>
      <c r="M1876" s="10"/>
    </row>
    <row r="1877" spans="2:13" s="1" customFormat="1" ht="13.8" x14ac:dyDescent="0.3">
      <c r="B1877" s="10"/>
      <c r="L1877" s="10"/>
      <c r="M1877" s="10"/>
    </row>
    <row r="1878" spans="2:13" s="1" customFormat="1" ht="13.8" x14ac:dyDescent="0.3">
      <c r="B1878" s="10"/>
      <c r="L1878" s="10"/>
      <c r="M1878" s="10"/>
    </row>
    <row r="1879" spans="2:13" s="1" customFormat="1" ht="13.8" x14ac:dyDescent="0.3">
      <c r="B1879" s="10"/>
      <c r="L1879" s="10"/>
      <c r="M1879" s="10"/>
    </row>
    <row r="1880" spans="2:13" s="1" customFormat="1" ht="13.8" x14ac:dyDescent="0.3">
      <c r="B1880" s="10"/>
      <c r="L1880" s="10"/>
      <c r="M1880" s="10"/>
    </row>
    <row r="1881" spans="2:13" s="1" customFormat="1" ht="13.8" x14ac:dyDescent="0.3">
      <c r="B1881" s="10"/>
      <c r="L1881" s="10"/>
      <c r="M1881" s="10"/>
    </row>
    <row r="1882" spans="2:13" s="1" customFormat="1" ht="13.8" x14ac:dyDescent="0.3">
      <c r="B1882" s="10"/>
      <c r="L1882" s="10"/>
      <c r="M1882" s="10"/>
    </row>
    <row r="1883" spans="2:13" s="1" customFormat="1" ht="13.8" x14ac:dyDescent="0.3">
      <c r="B1883" s="10"/>
      <c r="L1883" s="10"/>
      <c r="M1883" s="10"/>
    </row>
    <row r="1884" spans="2:13" s="1" customFormat="1" ht="13.8" x14ac:dyDescent="0.3">
      <c r="B1884" s="10"/>
      <c r="L1884" s="10"/>
      <c r="M1884" s="10"/>
    </row>
    <row r="1885" spans="2:13" s="1" customFormat="1" ht="13.8" x14ac:dyDescent="0.3">
      <c r="B1885" s="10"/>
      <c r="L1885" s="10"/>
      <c r="M1885" s="10"/>
    </row>
    <row r="1886" spans="2:13" s="1" customFormat="1" ht="13.8" x14ac:dyDescent="0.3">
      <c r="B1886" s="10"/>
      <c r="L1886" s="10"/>
      <c r="M1886" s="10"/>
    </row>
    <row r="1887" spans="2:13" s="1" customFormat="1" ht="13.8" x14ac:dyDescent="0.3">
      <c r="B1887" s="10"/>
      <c r="L1887" s="10"/>
      <c r="M1887" s="10"/>
    </row>
    <row r="1888" spans="2:13" s="1" customFormat="1" ht="13.8" x14ac:dyDescent="0.3">
      <c r="B1888" s="10"/>
      <c r="L1888" s="10"/>
      <c r="M1888" s="10"/>
    </row>
    <row r="1889" spans="2:13" s="1" customFormat="1" ht="13.8" x14ac:dyDescent="0.3">
      <c r="B1889" s="10"/>
      <c r="L1889" s="10"/>
      <c r="M1889" s="10"/>
    </row>
    <row r="1890" spans="2:13" s="1" customFormat="1" ht="13.8" x14ac:dyDescent="0.3">
      <c r="B1890" s="10"/>
      <c r="L1890" s="10"/>
      <c r="M1890" s="10"/>
    </row>
    <row r="1891" spans="2:13" s="1" customFormat="1" ht="13.8" x14ac:dyDescent="0.3">
      <c r="B1891" s="10"/>
      <c r="L1891" s="10"/>
      <c r="M1891" s="10"/>
    </row>
    <row r="1892" spans="2:13" s="1" customFormat="1" ht="13.8" x14ac:dyDescent="0.3">
      <c r="B1892" s="10"/>
      <c r="L1892" s="10"/>
      <c r="M1892" s="10"/>
    </row>
    <row r="1893" spans="2:13" s="1" customFormat="1" ht="13.8" x14ac:dyDescent="0.3">
      <c r="B1893" s="10"/>
      <c r="L1893" s="10"/>
      <c r="M1893" s="10"/>
    </row>
    <row r="1894" spans="2:13" s="1" customFormat="1" ht="13.8" x14ac:dyDescent="0.3">
      <c r="B1894" s="10"/>
      <c r="L1894" s="10"/>
      <c r="M1894" s="10"/>
    </row>
    <row r="1895" spans="2:13" s="1" customFormat="1" ht="13.8" x14ac:dyDescent="0.3">
      <c r="B1895" s="10"/>
      <c r="L1895" s="10"/>
      <c r="M1895" s="10"/>
    </row>
    <row r="1896" spans="2:13" s="1" customFormat="1" ht="13.8" x14ac:dyDescent="0.3">
      <c r="B1896" s="10"/>
      <c r="L1896" s="10"/>
      <c r="M1896" s="10"/>
    </row>
    <row r="1897" spans="2:13" s="1" customFormat="1" ht="13.8" x14ac:dyDescent="0.3">
      <c r="B1897" s="10"/>
      <c r="L1897" s="10"/>
      <c r="M1897" s="10"/>
    </row>
    <row r="1898" spans="2:13" s="1" customFormat="1" ht="13.8" x14ac:dyDescent="0.3">
      <c r="B1898" s="10"/>
      <c r="L1898" s="10"/>
      <c r="M1898" s="10"/>
    </row>
    <row r="1899" spans="2:13" s="1" customFormat="1" ht="13.8" x14ac:dyDescent="0.3">
      <c r="B1899" s="10"/>
      <c r="L1899" s="10"/>
      <c r="M1899" s="10"/>
    </row>
    <row r="1900" spans="2:13" s="1" customFormat="1" ht="13.8" x14ac:dyDescent="0.3">
      <c r="B1900" s="10"/>
      <c r="L1900" s="10"/>
      <c r="M1900" s="10"/>
    </row>
    <row r="1901" spans="2:13" s="1" customFormat="1" ht="13.8" x14ac:dyDescent="0.3">
      <c r="B1901" s="10"/>
      <c r="L1901" s="10"/>
      <c r="M1901" s="10"/>
    </row>
    <row r="1902" spans="2:13" s="1" customFormat="1" ht="13.8" x14ac:dyDescent="0.3">
      <c r="B1902" s="10"/>
      <c r="L1902" s="10"/>
      <c r="M1902" s="10"/>
    </row>
    <row r="1903" spans="2:13" s="1" customFormat="1" ht="13.8" x14ac:dyDescent="0.3">
      <c r="B1903" s="10"/>
      <c r="L1903" s="10"/>
      <c r="M1903" s="10"/>
    </row>
    <row r="1904" spans="2:13" s="1" customFormat="1" ht="13.8" x14ac:dyDescent="0.3">
      <c r="B1904" s="10"/>
      <c r="L1904" s="10"/>
      <c r="M1904" s="10"/>
    </row>
    <row r="1905" spans="2:13" s="1" customFormat="1" ht="13.8" x14ac:dyDescent="0.3">
      <c r="B1905" s="10"/>
      <c r="L1905" s="10"/>
      <c r="M1905" s="10"/>
    </row>
    <row r="1906" spans="2:13" s="1" customFormat="1" ht="13.8" x14ac:dyDescent="0.3">
      <c r="B1906" s="10"/>
      <c r="L1906" s="10"/>
      <c r="M1906" s="10"/>
    </row>
    <row r="1907" spans="2:13" s="1" customFormat="1" ht="13.8" x14ac:dyDescent="0.3">
      <c r="B1907" s="10"/>
      <c r="L1907" s="10"/>
      <c r="M1907" s="10"/>
    </row>
    <row r="1908" spans="2:13" s="1" customFormat="1" ht="13.8" x14ac:dyDescent="0.3">
      <c r="B1908" s="10"/>
      <c r="L1908" s="10"/>
      <c r="M1908" s="10"/>
    </row>
    <row r="1909" spans="2:13" s="1" customFormat="1" ht="13.8" x14ac:dyDescent="0.3">
      <c r="B1909" s="10"/>
      <c r="L1909" s="10"/>
      <c r="M1909" s="10"/>
    </row>
    <row r="1910" spans="2:13" s="1" customFormat="1" ht="13.8" x14ac:dyDescent="0.3">
      <c r="B1910" s="10"/>
      <c r="L1910" s="10"/>
      <c r="M1910" s="10"/>
    </row>
    <row r="1911" spans="2:13" s="1" customFormat="1" ht="13.8" x14ac:dyDescent="0.3">
      <c r="B1911" s="10"/>
      <c r="L1911" s="10"/>
      <c r="M1911" s="10"/>
    </row>
    <row r="1912" spans="2:13" s="1" customFormat="1" ht="13.8" x14ac:dyDescent="0.3">
      <c r="B1912" s="10"/>
      <c r="L1912" s="10"/>
      <c r="M1912" s="10"/>
    </row>
    <row r="1913" spans="2:13" s="1" customFormat="1" ht="13.8" x14ac:dyDescent="0.3">
      <c r="B1913" s="10"/>
      <c r="L1913" s="10"/>
      <c r="M1913" s="10"/>
    </row>
    <row r="1914" spans="2:13" s="1" customFormat="1" ht="13.8" x14ac:dyDescent="0.3">
      <c r="B1914" s="10"/>
      <c r="L1914" s="10"/>
      <c r="M1914" s="10"/>
    </row>
    <row r="1915" spans="2:13" s="1" customFormat="1" ht="13.8" x14ac:dyDescent="0.3">
      <c r="B1915" s="10"/>
      <c r="L1915" s="10"/>
      <c r="M1915" s="10"/>
    </row>
    <row r="1916" spans="2:13" s="1" customFormat="1" ht="13.8" x14ac:dyDescent="0.3">
      <c r="B1916" s="10"/>
      <c r="L1916" s="10"/>
      <c r="M1916" s="10"/>
    </row>
    <row r="1917" spans="2:13" s="1" customFormat="1" ht="13.8" x14ac:dyDescent="0.3">
      <c r="B1917" s="10"/>
      <c r="L1917" s="10"/>
      <c r="M1917" s="10"/>
    </row>
    <row r="1918" spans="2:13" s="1" customFormat="1" ht="13.8" x14ac:dyDescent="0.3">
      <c r="B1918" s="10"/>
      <c r="L1918" s="10"/>
      <c r="M1918" s="10"/>
    </row>
    <row r="1919" spans="2:13" s="1" customFormat="1" ht="13.8" x14ac:dyDescent="0.3">
      <c r="B1919" s="10"/>
      <c r="L1919" s="10"/>
      <c r="M1919" s="10"/>
    </row>
    <row r="1920" spans="2:13" s="1" customFormat="1" ht="13.8" x14ac:dyDescent="0.3">
      <c r="B1920" s="10"/>
      <c r="L1920" s="10"/>
      <c r="M1920" s="10"/>
    </row>
    <row r="1921" spans="2:13" s="1" customFormat="1" ht="13.8" x14ac:dyDescent="0.3">
      <c r="B1921" s="10"/>
      <c r="L1921" s="10"/>
      <c r="M1921" s="10"/>
    </row>
    <row r="1922" spans="2:13" s="1" customFormat="1" ht="13.8" x14ac:dyDescent="0.3">
      <c r="B1922" s="10"/>
      <c r="L1922" s="10"/>
      <c r="M1922" s="10"/>
    </row>
    <row r="1923" spans="2:13" s="1" customFormat="1" ht="13.8" x14ac:dyDescent="0.3">
      <c r="B1923" s="10"/>
      <c r="L1923" s="10"/>
      <c r="M1923" s="10"/>
    </row>
    <row r="1924" spans="2:13" s="1" customFormat="1" ht="13.8" x14ac:dyDescent="0.3">
      <c r="B1924" s="10"/>
      <c r="L1924" s="10"/>
      <c r="M1924" s="10"/>
    </row>
    <row r="1925" spans="2:13" s="1" customFormat="1" ht="13.8" x14ac:dyDescent="0.3">
      <c r="B1925" s="10"/>
      <c r="L1925" s="10"/>
      <c r="M1925" s="10"/>
    </row>
    <row r="1926" spans="2:13" s="1" customFormat="1" ht="13.8" x14ac:dyDescent="0.3">
      <c r="B1926" s="10"/>
      <c r="L1926" s="10"/>
      <c r="M1926" s="10"/>
    </row>
    <row r="1927" spans="2:13" s="1" customFormat="1" ht="13.8" x14ac:dyDescent="0.3">
      <c r="B1927" s="10"/>
      <c r="L1927" s="10"/>
      <c r="M1927" s="10"/>
    </row>
    <row r="1928" spans="2:13" s="1" customFormat="1" ht="13.8" x14ac:dyDescent="0.3">
      <c r="B1928" s="10"/>
      <c r="L1928" s="10"/>
      <c r="M1928" s="10"/>
    </row>
    <row r="1929" spans="2:13" s="1" customFormat="1" ht="13.8" x14ac:dyDescent="0.3">
      <c r="B1929" s="10"/>
      <c r="L1929" s="10"/>
      <c r="M1929" s="10"/>
    </row>
    <row r="1930" spans="2:13" s="1" customFormat="1" ht="13.8" x14ac:dyDescent="0.3">
      <c r="B1930" s="10"/>
      <c r="L1930" s="10"/>
      <c r="M1930" s="10"/>
    </row>
    <row r="1931" spans="2:13" s="1" customFormat="1" ht="13.8" x14ac:dyDescent="0.3">
      <c r="B1931" s="10"/>
      <c r="L1931" s="10"/>
      <c r="M1931" s="10"/>
    </row>
    <row r="1932" spans="2:13" s="1" customFormat="1" ht="13.8" x14ac:dyDescent="0.3">
      <c r="B1932" s="10"/>
      <c r="L1932" s="10"/>
      <c r="M1932" s="10"/>
    </row>
    <row r="1933" spans="2:13" s="1" customFormat="1" ht="13.8" x14ac:dyDescent="0.3">
      <c r="B1933" s="10"/>
      <c r="L1933" s="10"/>
      <c r="M1933" s="10"/>
    </row>
    <row r="1934" spans="2:13" s="1" customFormat="1" ht="13.8" x14ac:dyDescent="0.3">
      <c r="B1934" s="10"/>
      <c r="L1934" s="10"/>
      <c r="M1934" s="10"/>
    </row>
    <row r="1935" spans="2:13" s="1" customFormat="1" ht="13.8" x14ac:dyDescent="0.3">
      <c r="B1935" s="10"/>
      <c r="L1935" s="10"/>
      <c r="M1935" s="10"/>
    </row>
    <row r="1936" spans="2:13" s="1" customFormat="1" ht="13.8" x14ac:dyDescent="0.3">
      <c r="B1936" s="10"/>
      <c r="L1936" s="10"/>
      <c r="M1936" s="10"/>
    </row>
    <row r="1937" spans="2:13" s="1" customFormat="1" ht="13.8" x14ac:dyDescent="0.3">
      <c r="B1937" s="10"/>
      <c r="L1937" s="10"/>
      <c r="M1937" s="10"/>
    </row>
    <row r="1938" spans="2:13" s="1" customFormat="1" ht="13.8" x14ac:dyDescent="0.3">
      <c r="B1938" s="10"/>
      <c r="L1938" s="10"/>
      <c r="M1938" s="10"/>
    </row>
    <row r="1939" spans="2:13" s="1" customFormat="1" ht="13.8" x14ac:dyDescent="0.3">
      <c r="B1939" s="10"/>
      <c r="L1939" s="10"/>
      <c r="M1939" s="10"/>
    </row>
    <row r="1940" spans="2:13" s="1" customFormat="1" ht="13.8" x14ac:dyDescent="0.3">
      <c r="B1940" s="10"/>
      <c r="L1940" s="10"/>
      <c r="M1940" s="10"/>
    </row>
    <row r="1941" spans="2:13" s="1" customFormat="1" ht="13.8" x14ac:dyDescent="0.3">
      <c r="B1941" s="10"/>
      <c r="L1941" s="10"/>
      <c r="M1941" s="10"/>
    </row>
    <row r="1942" spans="2:13" s="1" customFormat="1" ht="13.8" x14ac:dyDescent="0.3">
      <c r="B1942" s="10"/>
      <c r="L1942" s="10"/>
      <c r="M1942" s="10"/>
    </row>
    <row r="1943" spans="2:13" s="1" customFormat="1" ht="13.8" x14ac:dyDescent="0.3">
      <c r="B1943" s="10"/>
      <c r="L1943" s="10"/>
      <c r="M1943" s="10"/>
    </row>
    <row r="1944" spans="2:13" s="1" customFormat="1" ht="13.8" x14ac:dyDescent="0.3">
      <c r="B1944" s="10"/>
      <c r="L1944" s="10"/>
      <c r="M1944" s="10"/>
    </row>
    <row r="1945" spans="2:13" s="1" customFormat="1" ht="13.8" x14ac:dyDescent="0.3">
      <c r="B1945" s="10"/>
      <c r="L1945" s="10"/>
      <c r="M1945" s="10"/>
    </row>
    <row r="1946" spans="2:13" s="1" customFormat="1" ht="13.8" x14ac:dyDescent="0.3">
      <c r="B1946" s="10"/>
      <c r="L1946" s="10"/>
      <c r="M1946" s="10"/>
    </row>
    <row r="1947" spans="2:13" s="1" customFormat="1" ht="13.8" x14ac:dyDescent="0.3">
      <c r="B1947" s="10"/>
      <c r="L1947" s="10"/>
      <c r="M1947" s="10"/>
    </row>
    <row r="1948" spans="2:13" s="1" customFormat="1" ht="13.8" x14ac:dyDescent="0.3">
      <c r="B1948" s="10"/>
      <c r="L1948" s="10"/>
      <c r="M1948" s="10"/>
    </row>
    <row r="1949" spans="2:13" s="1" customFormat="1" ht="13.8" x14ac:dyDescent="0.3">
      <c r="B1949" s="10"/>
      <c r="L1949" s="10"/>
      <c r="M1949" s="10"/>
    </row>
    <row r="1950" spans="2:13" s="1" customFormat="1" ht="13.8" x14ac:dyDescent="0.3">
      <c r="B1950" s="10"/>
      <c r="L1950" s="10"/>
      <c r="M1950" s="10"/>
    </row>
    <row r="1951" spans="2:13" s="1" customFormat="1" ht="13.8" x14ac:dyDescent="0.3">
      <c r="B1951" s="10"/>
      <c r="L1951" s="10"/>
      <c r="M1951" s="10"/>
    </row>
    <row r="1952" spans="2:13" s="1" customFormat="1" ht="13.8" x14ac:dyDescent="0.3">
      <c r="B1952" s="10"/>
      <c r="L1952" s="10"/>
      <c r="M1952" s="10"/>
    </row>
    <row r="1953" spans="2:13" s="1" customFormat="1" ht="13.8" x14ac:dyDescent="0.3">
      <c r="B1953" s="10"/>
      <c r="L1953" s="10"/>
      <c r="M1953" s="10"/>
    </row>
    <row r="1954" spans="2:13" s="1" customFormat="1" ht="13.8" x14ac:dyDescent="0.3">
      <c r="B1954" s="10"/>
      <c r="L1954" s="10"/>
      <c r="M1954" s="10"/>
    </row>
    <row r="1955" spans="2:13" s="1" customFormat="1" ht="13.8" x14ac:dyDescent="0.3">
      <c r="B1955" s="10"/>
      <c r="L1955" s="10"/>
      <c r="M1955" s="10"/>
    </row>
    <row r="1956" spans="2:13" s="1" customFormat="1" ht="13.8" x14ac:dyDescent="0.3">
      <c r="B1956" s="10"/>
      <c r="L1956" s="10"/>
      <c r="M1956" s="10"/>
    </row>
    <row r="1957" spans="2:13" s="1" customFormat="1" ht="13.8" x14ac:dyDescent="0.3">
      <c r="B1957" s="10"/>
      <c r="L1957" s="10"/>
      <c r="M1957" s="10"/>
    </row>
    <row r="1958" spans="2:13" s="1" customFormat="1" ht="13.8" x14ac:dyDescent="0.3">
      <c r="B1958" s="10"/>
      <c r="L1958" s="10"/>
      <c r="M1958" s="10"/>
    </row>
    <row r="1959" spans="2:13" s="1" customFormat="1" ht="13.8" x14ac:dyDescent="0.3">
      <c r="B1959" s="10"/>
      <c r="L1959" s="10"/>
      <c r="M1959" s="10"/>
    </row>
    <row r="1960" spans="2:13" s="1" customFormat="1" ht="13.8" x14ac:dyDescent="0.3">
      <c r="B1960" s="10"/>
      <c r="L1960" s="10"/>
      <c r="M1960" s="10"/>
    </row>
    <row r="1961" spans="2:13" s="1" customFormat="1" ht="13.8" x14ac:dyDescent="0.3">
      <c r="B1961" s="10"/>
      <c r="L1961" s="10"/>
      <c r="M1961" s="10"/>
    </row>
    <row r="1962" spans="2:13" s="1" customFormat="1" ht="13.8" x14ac:dyDescent="0.3">
      <c r="B1962" s="10"/>
      <c r="L1962" s="10"/>
      <c r="M1962" s="10"/>
    </row>
    <row r="1963" spans="2:13" s="1" customFormat="1" ht="13.8" x14ac:dyDescent="0.3">
      <c r="B1963" s="10"/>
      <c r="L1963" s="10"/>
      <c r="M1963" s="10"/>
    </row>
    <row r="1964" spans="2:13" s="1" customFormat="1" ht="13.8" x14ac:dyDescent="0.3">
      <c r="B1964" s="10"/>
      <c r="L1964" s="10"/>
      <c r="M1964" s="10"/>
    </row>
    <row r="1965" spans="2:13" s="1" customFormat="1" ht="13.8" x14ac:dyDescent="0.3">
      <c r="B1965" s="10"/>
      <c r="L1965" s="10"/>
      <c r="M1965" s="10"/>
    </row>
    <row r="1966" spans="2:13" s="1" customFormat="1" ht="13.8" x14ac:dyDescent="0.3">
      <c r="B1966" s="10"/>
      <c r="L1966" s="10"/>
      <c r="M1966" s="10"/>
    </row>
    <row r="1967" spans="2:13" s="1" customFormat="1" ht="13.8" x14ac:dyDescent="0.3">
      <c r="B1967" s="10"/>
      <c r="L1967" s="10"/>
      <c r="M1967" s="10"/>
    </row>
    <row r="1968" spans="2:13" s="1" customFormat="1" ht="13.8" x14ac:dyDescent="0.3">
      <c r="B1968" s="10"/>
      <c r="L1968" s="10"/>
      <c r="M1968" s="10"/>
    </row>
    <row r="1969" spans="2:13" s="1" customFormat="1" ht="13.8" x14ac:dyDescent="0.3">
      <c r="B1969" s="10"/>
      <c r="L1969" s="10"/>
      <c r="M1969" s="10"/>
    </row>
    <row r="1970" spans="2:13" s="1" customFormat="1" ht="13.8" x14ac:dyDescent="0.3">
      <c r="B1970" s="10"/>
      <c r="L1970" s="10"/>
      <c r="M1970" s="10"/>
    </row>
    <row r="1971" spans="2:13" s="1" customFormat="1" ht="13.8" x14ac:dyDescent="0.3">
      <c r="B1971" s="10"/>
      <c r="L1971" s="10"/>
      <c r="M1971" s="10"/>
    </row>
    <row r="1972" spans="2:13" s="1" customFormat="1" ht="13.8" x14ac:dyDescent="0.3">
      <c r="B1972" s="10"/>
      <c r="L1972" s="10"/>
      <c r="M1972" s="10"/>
    </row>
    <row r="1973" spans="2:13" s="1" customFormat="1" ht="13.8" x14ac:dyDescent="0.3">
      <c r="B1973" s="10"/>
      <c r="L1973" s="10"/>
      <c r="M1973" s="10"/>
    </row>
    <row r="1974" spans="2:13" s="1" customFormat="1" ht="13.8" x14ac:dyDescent="0.3">
      <c r="B1974" s="10"/>
      <c r="L1974" s="10"/>
      <c r="M1974" s="10"/>
    </row>
    <row r="1975" spans="2:13" s="1" customFormat="1" ht="13.8" x14ac:dyDescent="0.3">
      <c r="B1975" s="10"/>
      <c r="L1975" s="10"/>
      <c r="M1975" s="10"/>
    </row>
    <row r="1976" spans="2:13" s="1" customFormat="1" ht="13.8" x14ac:dyDescent="0.3">
      <c r="B1976" s="10"/>
      <c r="L1976" s="10"/>
      <c r="M1976" s="10"/>
    </row>
    <row r="1977" spans="2:13" s="1" customFormat="1" ht="13.8" x14ac:dyDescent="0.3">
      <c r="B1977" s="10"/>
      <c r="L1977" s="10"/>
      <c r="M1977" s="10"/>
    </row>
    <row r="1978" spans="2:13" s="1" customFormat="1" ht="13.8" x14ac:dyDescent="0.3">
      <c r="B1978" s="10"/>
      <c r="L1978" s="10"/>
      <c r="M1978" s="10"/>
    </row>
    <row r="1979" spans="2:13" s="1" customFormat="1" ht="13.8" x14ac:dyDescent="0.3">
      <c r="B1979" s="10"/>
      <c r="L1979" s="10"/>
      <c r="M1979" s="10"/>
    </row>
    <row r="1980" spans="2:13" s="1" customFormat="1" ht="13.8" x14ac:dyDescent="0.3">
      <c r="B1980" s="10"/>
      <c r="L1980" s="10"/>
      <c r="M1980" s="10"/>
    </row>
    <row r="1981" spans="2:13" s="1" customFormat="1" ht="13.8" x14ac:dyDescent="0.3">
      <c r="B1981" s="10"/>
      <c r="L1981" s="10"/>
      <c r="M1981" s="10"/>
    </row>
    <row r="1982" spans="2:13" s="1" customFormat="1" ht="13.8" x14ac:dyDescent="0.3">
      <c r="B1982" s="10"/>
      <c r="L1982" s="10"/>
      <c r="M1982" s="10"/>
    </row>
    <row r="1983" spans="2:13" s="1" customFormat="1" ht="13.8" x14ac:dyDescent="0.3">
      <c r="B1983" s="10"/>
      <c r="L1983" s="10"/>
      <c r="M1983" s="10"/>
    </row>
    <row r="1984" spans="2:13" s="1" customFormat="1" ht="13.8" x14ac:dyDescent="0.3">
      <c r="B1984" s="10"/>
      <c r="L1984" s="10"/>
      <c r="M1984" s="10"/>
    </row>
    <row r="1985" spans="2:13" s="1" customFormat="1" ht="13.8" x14ac:dyDescent="0.3">
      <c r="B1985" s="10"/>
      <c r="L1985" s="10"/>
      <c r="M1985" s="10"/>
    </row>
    <row r="1986" spans="2:13" s="1" customFormat="1" ht="13.8" x14ac:dyDescent="0.3">
      <c r="B1986" s="10"/>
      <c r="L1986" s="10"/>
      <c r="M1986" s="10"/>
    </row>
    <row r="1987" spans="2:13" s="1" customFormat="1" ht="13.8" x14ac:dyDescent="0.3">
      <c r="B1987" s="10"/>
      <c r="L1987" s="10"/>
      <c r="M1987" s="10"/>
    </row>
    <row r="1988" spans="2:13" s="1" customFormat="1" ht="13.8" x14ac:dyDescent="0.3">
      <c r="B1988" s="10"/>
      <c r="L1988" s="10"/>
      <c r="M1988" s="10"/>
    </row>
    <row r="1989" spans="2:13" s="1" customFormat="1" ht="13.8" x14ac:dyDescent="0.3">
      <c r="B1989" s="10"/>
      <c r="L1989" s="10"/>
      <c r="M1989" s="10"/>
    </row>
    <row r="1990" spans="2:13" s="1" customFormat="1" ht="13.8" x14ac:dyDescent="0.3">
      <c r="B1990" s="10"/>
      <c r="L1990" s="10"/>
      <c r="M1990" s="10"/>
    </row>
    <row r="1991" spans="2:13" s="1" customFormat="1" ht="13.8" x14ac:dyDescent="0.3">
      <c r="B1991" s="10"/>
      <c r="L1991" s="10"/>
      <c r="M1991" s="10"/>
    </row>
    <row r="1992" spans="2:13" s="1" customFormat="1" ht="13.8" x14ac:dyDescent="0.3">
      <c r="B1992" s="10"/>
      <c r="L1992" s="10"/>
      <c r="M1992" s="10"/>
    </row>
    <row r="1993" spans="2:13" s="1" customFormat="1" ht="13.8" x14ac:dyDescent="0.3">
      <c r="B1993" s="10"/>
      <c r="L1993" s="10"/>
      <c r="M1993" s="10"/>
    </row>
    <row r="1994" spans="2:13" s="1" customFormat="1" ht="13.8" x14ac:dyDescent="0.3">
      <c r="B1994" s="10"/>
      <c r="L1994" s="10"/>
      <c r="M1994" s="10"/>
    </row>
    <row r="1995" spans="2:13" s="1" customFormat="1" ht="13.8" x14ac:dyDescent="0.3">
      <c r="B1995" s="10"/>
      <c r="L1995" s="10"/>
      <c r="M1995" s="10"/>
    </row>
    <row r="1996" spans="2:13" s="1" customFormat="1" ht="13.8" x14ac:dyDescent="0.3">
      <c r="B1996" s="10"/>
      <c r="L1996" s="10"/>
      <c r="M1996" s="10"/>
    </row>
    <row r="1997" spans="2:13" s="1" customFormat="1" ht="13.8" x14ac:dyDescent="0.3">
      <c r="B1997" s="10"/>
      <c r="L1997" s="10"/>
      <c r="M1997" s="10"/>
    </row>
    <row r="1998" spans="2:13" s="1" customFormat="1" ht="13.8" x14ac:dyDescent="0.3">
      <c r="B1998" s="10"/>
      <c r="L1998" s="10"/>
      <c r="M1998" s="10"/>
    </row>
    <row r="1999" spans="2:13" s="1" customFormat="1" ht="13.8" x14ac:dyDescent="0.3">
      <c r="B1999" s="10"/>
      <c r="L1999" s="10"/>
      <c r="M1999" s="10"/>
    </row>
    <row r="2000" spans="2:13" s="1" customFormat="1" ht="13.8" x14ac:dyDescent="0.3">
      <c r="B2000" s="10"/>
      <c r="L2000" s="10"/>
      <c r="M2000" s="10"/>
    </row>
    <row r="2001" spans="2:13" s="1" customFormat="1" ht="13.8" x14ac:dyDescent="0.3">
      <c r="B2001" s="10"/>
      <c r="L2001" s="10"/>
      <c r="M2001" s="10"/>
    </row>
    <row r="2002" spans="2:13" s="1" customFormat="1" ht="13.8" x14ac:dyDescent="0.3">
      <c r="B2002" s="10"/>
      <c r="L2002" s="10"/>
      <c r="M2002" s="10"/>
    </row>
    <row r="2003" spans="2:13" s="1" customFormat="1" ht="13.8" x14ac:dyDescent="0.3">
      <c r="B2003" s="10"/>
      <c r="L2003" s="10"/>
      <c r="M2003" s="10"/>
    </row>
    <row r="2004" spans="2:13" s="1" customFormat="1" ht="13.8" x14ac:dyDescent="0.3">
      <c r="B2004" s="10"/>
      <c r="L2004" s="10"/>
      <c r="M2004" s="10"/>
    </row>
    <row r="2005" spans="2:13" s="1" customFormat="1" ht="13.8" x14ac:dyDescent="0.3">
      <c r="B2005" s="10"/>
      <c r="L2005" s="10"/>
      <c r="M2005" s="10"/>
    </row>
    <row r="2006" spans="2:13" s="1" customFormat="1" ht="13.8" x14ac:dyDescent="0.3">
      <c r="B2006" s="10"/>
      <c r="L2006" s="10"/>
      <c r="M2006" s="10"/>
    </row>
    <row r="2007" spans="2:13" s="1" customFormat="1" ht="13.8" x14ac:dyDescent="0.3">
      <c r="B2007" s="10"/>
      <c r="L2007" s="10"/>
      <c r="M2007" s="10"/>
    </row>
    <row r="2008" spans="2:13" s="1" customFormat="1" ht="13.8" x14ac:dyDescent="0.3">
      <c r="B2008" s="10"/>
      <c r="L2008" s="10"/>
      <c r="M2008" s="10"/>
    </row>
    <row r="2009" spans="2:13" s="1" customFormat="1" ht="13.8" x14ac:dyDescent="0.3">
      <c r="B2009" s="10"/>
      <c r="L2009" s="10"/>
      <c r="M2009" s="10"/>
    </row>
    <row r="2010" spans="2:13" s="1" customFormat="1" ht="13.8" x14ac:dyDescent="0.3">
      <c r="B2010" s="10"/>
      <c r="L2010" s="10"/>
      <c r="M2010" s="10"/>
    </row>
    <row r="2011" spans="2:13" s="1" customFormat="1" ht="13.8" x14ac:dyDescent="0.3">
      <c r="B2011" s="10"/>
      <c r="L2011" s="10"/>
      <c r="M2011" s="10"/>
    </row>
    <row r="2012" spans="2:13" s="1" customFormat="1" ht="13.8" x14ac:dyDescent="0.3">
      <c r="B2012" s="10"/>
      <c r="L2012" s="10"/>
      <c r="M2012" s="10"/>
    </row>
    <row r="2013" spans="2:13" s="1" customFormat="1" ht="13.8" x14ac:dyDescent="0.3">
      <c r="B2013" s="10"/>
      <c r="L2013" s="10"/>
      <c r="M2013" s="10"/>
    </row>
    <row r="2014" spans="2:13" s="1" customFormat="1" ht="13.8" x14ac:dyDescent="0.3">
      <c r="B2014" s="10"/>
      <c r="L2014" s="10"/>
      <c r="M2014" s="10"/>
    </row>
    <row r="2015" spans="2:13" s="1" customFormat="1" ht="13.8" x14ac:dyDescent="0.3">
      <c r="B2015" s="10"/>
      <c r="L2015" s="10"/>
      <c r="M2015" s="10"/>
    </row>
    <row r="2016" spans="2:13" s="1" customFormat="1" ht="13.8" x14ac:dyDescent="0.3">
      <c r="B2016" s="10"/>
      <c r="L2016" s="10"/>
      <c r="M2016" s="10"/>
    </row>
    <row r="2017" spans="2:13" s="1" customFormat="1" ht="13.8" x14ac:dyDescent="0.3">
      <c r="B2017" s="10"/>
      <c r="L2017" s="10"/>
      <c r="M2017" s="10"/>
    </row>
    <row r="2018" spans="2:13" s="1" customFormat="1" ht="13.8" x14ac:dyDescent="0.3">
      <c r="B2018" s="10"/>
      <c r="L2018" s="10"/>
      <c r="M2018" s="10"/>
    </row>
    <row r="2019" spans="2:13" s="1" customFormat="1" ht="13.8" x14ac:dyDescent="0.3">
      <c r="B2019" s="10"/>
      <c r="L2019" s="10"/>
      <c r="M2019" s="10"/>
    </row>
    <row r="2020" spans="2:13" s="1" customFormat="1" ht="13.8" x14ac:dyDescent="0.3">
      <c r="B2020" s="10"/>
      <c r="L2020" s="10"/>
      <c r="M2020" s="10"/>
    </row>
    <row r="2021" spans="2:13" s="1" customFormat="1" ht="13.8" x14ac:dyDescent="0.3">
      <c r="B2021" s="10"/>
      <c r="L2021" s="10"/>
      <c r="M2021" s="10"/>
    </row>
    <row r="2022" spans="2:13" s="1" customFormat="1" ht="13.8" x14ac:dyDescent="0.3">
      <c r="B2022" s="10"/>
      <c r="L2022" s="10"/>
      <c r="M2022" s="10"/>
    </row>
    <row r="2023" spans="2:13" s="1" customFormat="1" ht="13.8" x14ac:dyDescent="0.3">
      <c r="B2023" s="10"/>
      <c r="L2023" s="10"/>
      <c r="M2023" s="10"/>
    </row>
    <row r="2024" spans="2:13" s="1" customFormat="1" ht="13.8" x14ac:dyDescent="0.3">
      <c r="B2024" s="10"/>
      <c r="L2024" s="10"/>
      <c r="M2024" s="10"/>
    </row>
    <row r="2025" spans="2:13" s="1" customFormat="1" ht="13.8" x14ac:dyDescent="0.3">
      <c r="B2025" s="10"/>
      <c r="L2025" s="10"/>
      <c r="M2025" s="10"/>
    </row>
    <row r="2026" spans="2:13" s="1" customFormat="1" ht="13.8" x14ac:dyDescent="0.3">
      <c r="B2026" s="10"/>
      <c r="L2026" s="10"/>
      <c r="M2026" s="10"/>
    </row>
    <row r="2027" spans="2:13" s="1" customFormat="1" ht="13.8" x14ac:dyDescent="0.3">
      <c r="B2027" s="10"/>
      <c r="L2027" s="10"/>
      <c r="M2027" s="10"/>
    </row>
    <row r="2028" spans="2:13" s="1" customFormat="1" ht="13.8" x14ac:dyDescent="0.3">
      <c r="B2028" s="10"/>
      <c r="L2028" s="10"/>
      <c r="M2028" s="10"/>
    </row>
    <row r="2029" spans="2:13" s="1" customFormat="1" ht="13.8" x14ac:dyDescent="0.3">
      <c r="B2029" s="10"/>
      <c r="L2029" s="10"/>
      <c r="M2029" s="10"/>
    </row>
    <row r="2030" spans="2:13" s="1" customFormat="1" ht="13.8" x14ac:dyDescent="0.3">
      <c r="B2030" s="10"/>
      <c r="L2030" s="10"/>
      <c r="M2030" s="10"/>
    </row>
    <row r="2031" spans="2:13" s="1" customFormat="1" ht="13.8" x14ac:dyDescent="0.3">
      <c r="B2031" s="10"/>
      <c r="L2031" s="10"/>
      <c r="M2031" s="10"/>
    </row>
    <row r="2032" spans="2:13" s="1" customFormat="1" ht="13.8" x14ac:dyDescent="0.3">
      <c r="B2032" s="10"/>
      <c r="L2032" s="10"/>
      <c r="M2032" s="10"/>
    </row>
    <row r="2033" spans="2:13" s="1" customFormat="1" ht="13.8" x14ac:dyDescent="0.3">
      <c r="B2033" s="10"/>
      <c r="L2033" s="10"/>
      <c r="M2033" s="10"/>
    </row>
    <row r="2034" spans="2:13" s="1" customFormat="1" ht="13.8" x14ac:dyDescent="0.3">
      <c r="B2034" s="10"/>
      <c r="L2034" s="10"/>
      <c r="M2034" s="10"/>
    </row>
    <row r="2035" spans="2:13" s="1" customFormat="1" ht="13.8" x14ac:dyDescent="0.3">
      <c r="B2035" s="10"/>
      <c r="L2035" s="10"/>
      <c r="M2035" s="10"/>
    </row>
    <row r="2036" spans="2:13" s="1" customFormat="1" ht="13.8" x14ac:dyDescent="0.3">
      <c r="B2036" s="10"/>
      <c r="L2036" s="10"/>
      <c r="M2036" s="10"/>
    </row>
    <row r="2037" spans="2:13" s="1" customFormat="1" ht="13.8" x14ac:dyDescent="0.3">
      <c r="B2037" s="10"/>
      <c r="L2037" s="10"/>
      <c r="M2037" s="10"/>
    </row>
    <row r="2038" spans="2:13" s="1" customFormat="1" ht="13.8" x14ac:dyDescent="0.3">
      <c r="B2038" s="10"/>
      <c r="L2038" s="10"/>
      <c r="M2038" s="10"/>
    </row>
    <row r="2039" spans="2:13" s="1" customFormat="1" ht="13.8" x14ac:dyDescent="0.3">
      <c r="B2039" s="10"/>
      <c r="L2039" s="10"/>
      <c r="M2039" s="10"/>
    </row>
    <row r="2040" spans="2:13" s="1" customFormat="1" ht="13.8" x14ac:dyDescent="0.3">
      <c r="B2040" s="10"/>
      <c r="L2040" s="10"/>
      <c r="M2040" s="10"/>
    </row>
    <row r="2041" spans="2:13" s="1" customFormat="1" ht="13.8" x14ac:dyDescent="0.3">
      <c r="B2041" s="10"/>
      <c r="L2041" s="10"/>
      <c r="M2041" s="10"/>
    </row>
    <row r="2042" spans="2:13" s="1" customFormat="1" ht="13.8" x14ac:dyDescent="0.3">
      <c r="B2042" s="10"/>
      <c r="L2042" s="10"/>
      <c r="M2042" s="10"/>
    </row>
    <row r="2043" spans="2:13" s="1" customFormat="1" ht="13.8" x14ac:dyDescent="0.3">
      <c r="B2043" s="10"/>
      <c r="L2043" s="10"/>
      <c r="M2043" s="10"/>
    </row>
    <row r="2044" spans="2:13" s="1" customFormat="1" ht="13.8" x14ac:dyDescent="0.3">
      <c r="B2044" s="10"/>
      <c r="L2044" s="10"/>
      <c r="M2044" s="10"/>
    </row>
    <row r="2045" spans="2:13" s="1" customFormat="1" ht="13.8" x14ac:dyDescent="0.3">
      <c r="B2045" s="10"/>
      <c r="L2045" s="10"/>
      <c r="M2045" s="10"/>
    </row>
    <row r="2046" spans="2:13" s="1" customFormat="1" ht="13.8" x14ac:dyDescent="0.3">
      <c r="B2046" s="10"/>
      <c r="L2046" s="10"/>
      <c r="M2046" s="10"/>
    </row>
    <row r="2047" spans="2:13" s="1" customFormat="1" ht="13.8" x14ac:dyDescent="0.3">
      <c r="B2047" s="10"/>
      <c r="L2047" s="10"/>
      <c r="M2047" s="10"/>
    </row>
    <row r="2048" spans="2:13" s="1" customFormat="1" ht="13.8" x14ac:dyDescent="0.3">
      <c r="B2048" s="10"/>
      <c r="L2048" s="10"/>
      <c r="M2048" s="10"/>
    </row>
    <row r="2049" spans="2:13" s="1" customFormat="1" ht="13.8" x14ac:dyDescent="0.3">
      <c r="B2049" s="10"/>
      <c r="L2049" s="10"/>
      <c r="M2049" s="10"/>
    </row>
    <row r="2050" spans="2:13" s="1" customFormat="1" ht="13.8" x14ac:dyDescent="0.3">
      <c r="B2050" s="10"/>
      <c r="L2050" s="10"/>
      <c r="M2050" s="10"/>
    </row>
    <row r="2051" spans="2:13" s="1" customFormat="1" ht="13.8" x14ac:dyDescent="0.3">
      <c r="B2051" s="10"/>
      <c r="L2051" s="10"/>
      <c r="M2051" s="10"/>
    </row>
    <row r="2052" spans="2:13" s="1" customFormat="1" ht="13.8" x14ac:dyDescent="0.3">
      <c r="B2052" s="10"/>
      <c r="L2052" s="10"/>
      <c r="M2052" s="10"/>
    </row>
    <row r="2053" spans="2:13" s="1" customFormat="1" ht="13.8" x14ac:dyDescent="0.3">
      <c r="B2053" s="10"/>
      <c r="L2053" s="10"/>
      <c r="M2053" s="10"/>
    </row>
    <row r="2054" spans="2:13" s="1" customFormat="1" ht="13.8" x14ac:dyDescent="0.3">
      <c r="B2054" s="10"/>
      <c r="L2054" s="10"/>
      <c r="M2054" s="10"/>
    </row>
    <row r="2055" spans="2:13" s="1" customFormat="1" ht="13.8" x14ac:dyDescent="0.3">
      <c r="B2055" s="10"/>
      <c r="L2055" s="10"/>
      <c r="M2055" s="10"/>
    </row>
    <row r="2056" spans="2:13" s="1" customFormat="1" ht="13.8" x14ac:dyDescent="0.3">
      <c r="B2056" s="10"/>
      <c r="L2056" s="10"/>
      <c r="M2056" s="10"/>
    </row>
    <row r="2057" spans="2:13" s="1" customFormat="1" ht="13.8" x14ac:dyDescent="0.3">
      <c r="B2057" s="10"/>
      <c r="L2057" s="10"/>
      <c r="M2057" s="10"/>
    </row>
    <row r="2058" spans="2:13" s="1" customFormat="1" ht="13.8" x14ac:dyDescent="0.3">
      <c r="B2058" s="10"/>
      <c r="L2058" s="10"/>
      <c r="M2058" s="10"/>
    </row>
    <row r="2059" spans="2:13" s="1" customFormat="1" ht="13.8" x14ac:dyDescent="0.3">
      <c r="B2059" s="10"/>
      <c r="L2059" s="10"/>
      <c r="M2059" s="10"/>
    </row>
    <row r="2060" spans="2:13" s="1" customFormat="1" ht="13.8" x14ac:dyDescent="0.3">
      <c r="B2060" s="10"/>
      <c r="L2060" s="10"/>
      <c r="M2060" s="10"/>
    </row>
    <row r="2061" spans="2:13" s="1" customFormat="1" ht="13.8" x14ac:dyDescent="0.3">
      <c r="B2061" s="10"/>
      <c r="L2061" s="10"/>
      <c r="M2061" s="10"/>
    </row>
    <row r="2062" spans="2:13" s="1" customFormat="1" ht="13.8" x14ac:dyDescent="0.3">
      <c r="B2062" s="10"/>
      <c r="L2062" s="10"/>
      <c r="M2062" s="10"/>
    </row>
    <row r="2063" spans="2:13" s="1" customFormat="1" ht="13.8" x14ac:dyDescent="0.3">
      <c r="B2063" s="10"/>
      <c r="L2063" s="10"/>
      <c r="M2063" s="10"/>
    </row>
    <row r="2064" spans="2:13" s="1" customFormat="1" ht="13.8" x14ac:dyDescent="0.3">
      <c r="B2064" s="10"/>
      <c r="L2064" s="10"/>
      <c r="M2064" s="10"/>
    </row>
    <row r="2065" spans="2:13" s="1" customFormat="1" ht="13.8" x14ac:dyDescent="0.3">
      <c r="B2065" s="10"/>
      <c r="L2065" s="10"/>
      <c r="M2065" s="10"/>
    </row>
    <row r="2066" spans="2:13" s="1" customFormat="1" ht="13.8" x14ac:dyDescent="0.3">
      <c r="B2066" s="10"/>
      <c r="L2066" s="10"/>
      <c r="M2066" s="10"/>
    </row>
    <row r="2067" spans="2:13" s="1" customFormat="1" ht="13.8" x14ac:dyDescent="0.3">
      <c r="B2067" s="10"/>
      <c r="L2067" s="10"/>
      <c r="M2067" s="10"/>
    </row>
    <row r="2068" spans="2:13" s="1" customFormat="1" ht="13.8" x14ac:dyDescent="0.3">
      <c r="B2068" s="10"/>
      <c r="L2068" s="10"/>
      <c r="M2068" s="10"/>
    </row>
    <row r="2069" spans="2:13" s="1" customFormat="1" ht="13.8" x14ac:dyDescent="0.3">
      <c r="B2069" s="10"/>
      <c r="L2069" s="10"/>
      <c r="M2069" s="10"/>
    </row>
    <row r="2070" spans="2:13" s="1" customFormat="1" ht="13.8" x14ac:dyDescent="0.3">
      <c r="B2070" s="10"/>
      <c r="L2070" s="10"/>
      <c r="M2070" s="10"/>
    </row>
    <row r="2071" spans="2:13" s="1" customFormat="1" ht="13.8" x14ac:dyDescent="0.3">
      <c r="B2071" s="10"/>
      <c r="L2071" s="10"/>
      <c r="M2071" s="10"/>
    </row>
    <row r="2072" spans="2:13" s="1" customFormat="1" ht="13.8" x14ac:dyDescent="0.3">
      <c r="B2072" s="10"/>
      <c r="L2072" s="10"/>
      <c r="M2072" s="10"/>
    </row>
    <row r="2073" spans="2:13" s="1" customFormat="1" ht="13.8" x14ac:dyDescent="0.3">
      <c r="B2073" s="10"/>
      <c r="L2073" s="10"/>
      <c r="M2073" s="10"/>
    </row>
    <row r="2074" spans="2:13" s="1" customFormat="1" ht="13.8" x14ac:dyDescent="0.3">
      <c r="B2074" s="10"/>
      <c r="L2074" s="10"/>
      <c r="M2074" s="10"/>
    </row>
    <row r="2075" spans="2:13" s="1" customFormat="1" ht="13.8" x14ac:dyDescent="0.3">
      <c r="B2075" s="10"/>
      <c r="L2075" s="10"/>
      <c r="M2075" s="10"/>
    </row>
    <row r="2076" spans="2:13" s="1" customFormat="1" ht="13.8" x14ac:dyDescent="0.3">
      <c r="B2076" s="10"/>
      <c r="L2076" s="10"/>
      <c r="M2076" s="10"/>
    </row>
    <row r="2077" spans="2:13" s="1" customFormat="1" ht="13.8" x14ac:dyDescent="0.3">
      <c r="B2077" s="10"/>
      <c r="L2077" s="10"/>
      <c r="M2077" s="10"/>
    </row>
    <row r="2078" spans="2:13" s="1" customFormat="1" ht="13.8" x14ac:dyDescent="0.3">
      <c r="B2078" s="10"/>
      <c r="L2078" s="10"/>
      <c r="M2078" s="10"/>
    </row>
    <row r="2079" spans="2:13" s="1" customFormat="1" ht="13.8" x14ac:dyDescent="0.3">
      <c r="B2079" s="10"/>
      <c r="L2079" s="10"/>
      <c r="M2079" s="10"/>
    </row>
    <row r="2080" spans="2:13" s="1" customFormat="1" ht="13.8" x14ac:dyDescent="0.3">
      <c r="B2080" s="10"/>
      <c r="L2080" s="10"/>
      <c r="M2080" s="10"/>
    </row>
    <row r="2081" spans="2:13" s="1" customFormat="1" ht="13.8" x14ac:dyDescent="0.3">
      <c r="B2081" s="10"/>
      <c r="L2081" s="10"/>
      <c r="M2081" s="10"/>
    </row>
    <row r="2082" spans="2:13" s="1" customFormat="1" ht="13.8" x14ac:dyDescent="0.3">
      <c r="B2082" s="10"/>
      <c r="L2082" s="10"/>
      <c r="M2082" s="10"/>
    </row>
    <row r="2083" spans="2:13" s="1" customFormat="1" ht="13.8" x14ac:dyDescent="0.3">
      <c r="B2083" s="10"/>
      <c r="L2083" s="10"/>
      <c r="M2083" s="10"/>
    </row>
    <row r="2084" spans="2:13" s="1" customFormat="1" ht="13.8" x14ac:dyDescent="0.3">
      <c r="B2084" s="10"/>
      <c r="L2084" s="10"/>
      <c r="M2084" s="10"/>
    </row>
    <row r="2085" spans="2:13" s="1" customFormat="1" ht="13.8" x14ac:dyDescent="0.3">
      <c r="B2085" s="10"/>
      <c r="L2085" s="10"/>
      <c r="M2085" s="10"/>
    </row>
    <row r="2086" spans="2:13" s="1" customFormat="1" ht="13.8" x14ac:dyDescent="0.3">
      <c r="B2086" s="10"/>
      <c r="L2086" s="10"/>
      <c r="M2086" s="10"/>
    </row>
    <row r="2087" spans="2:13" s="1" customFormat="1" ht="13.8" x14ac:dyDescent="0.3">
      <c r="B2087" s="10"/>
      <c r="L2087" s="10"/>
      <c r="M2087" s="10"/>
    </row>
    <row r="2088" spans="2:13" s="1" customFormat="1" ht="13.8" x14ac:dyDescent="0.3">
      <c r="B2088" s="10"/>
      <c r="L2088" s="10"/>
      <c r="M2088" s="10"/>
    </row>
    <row r="2089" spans="2:13" s="1" customFormat="1" ht="13.8" x14ac:dyDescent="0.3">
      <c r="B2089" s="10"/>
      <c r="L2089" s="10"/>
      <c r="M2089" s="10"/>
    </row>
    <row r="2090" spans="2:13" s="1" customFormat="1" ht="13.8" x14ac:dyDescent="0.3">
      <c r="B2090" s="10"/>
      <c r="L2090" s="10"/>
      <c r="M2090" s="10"/>
    </row>
    <row r="2091" spans="2:13" s="1" customFormat="1" ht="13.8" x14ac:dyDescent="0.3">
      <c r="B2091" s="10"/>
      <c r="L2091" s="10"/>
      <c r="M2091" s="10"/>
    </row>
    <row r="2092" spans="2:13" s="1" customFormat="1" ht="13.8" x14ac:dyDescent="0.3">
      <c r="B2092" s="10"/>
      <c r="L2092" s="10"/>
      <c r="M2092" s="10"/>
    </row>
    <row r="2093" spans="2:13" s="1" customFormat="1" ht="13.8" x14ac:dyDescent="0.3">
      <c r="B2093" s="10"/>
      <c r="L2093" s="10"/>
      <c r="M2093" s="10"/>
    </row>
    <row r="2094" spans="2:13" s="1" customFormat="1" ht="13.8" x14ac:dyDescent="0.3">
      <c r="B2094" s="10"/>
      <c r="L2094" s="10"/>
      <c r="M2094" s="10"/>
    </row>
    <row r="2095" spans="2:13" s="1" customFormat="1" ht="13.8" x14ac:dyDescent="0.3">
      <c r="B2095" s="10"/>
      <c r="L2095" s="10"/>
      <c r="M2095" s="10"/>
    </row>
    <row r="2096" spans="2:13" s="1" customFormat="1" ht="13.8" x14ac:dyDescent="0.3">
      <c r="B2096" s="10"/>
      <c r="L2096" s="10"/>
      <c r="M2096" s="10"/>
    </row>
    <row r="2097" spans="2:13" s="1" customFormat="1" ht="13.8" x14ac:dyDescent="0.3">
      <c r="B2097" s="10"/>
      <c r="L2097" s="10"/>
      <c r="M2097" s="10"/>
    </row>
    <row r="2098" spans="2:13" s="1" customFormat="1" ht="13.8" x14ac:dyDescent="0.3">
      <c r="B2098" s="10"/>
      <c r="L2098" s="10"/>
      <c r="M2098" s="10"/>
    </row>
    <row r="2099" spans="2:13" s="1" customFormat="1" ht="13.8" x14ac:dyDescent="0.3">
      <c r="B2099" s="10"/>
      <c r="L2099" s="10"/>
      <c r="M2099" s="10"/>
    </row>
    <row r="2100" spans="2:13" s="1" customFormat="1" ht="13.8" x14ac:dyDescent="0.3">
      <c r="B2100" s="10"/>
      <c r="L2100" s="10"/>
      <c r="M2100" s="10"/>
    </row>
    <row r="2101" spans="2:13" s="1" customFormat="1" ht="13.8" x14ac:dyDescent="0.3">
      <c r="B2101" s="10"/>
      <c r="L2101" s="10"/>
      <c r="M2101" s="10"/>
    </row>
    <row r="2102" spans="2:13" s="1" customFormat="1" ht="13.8" x14ac:dyDescent="0.3">
      <c r="B2102" s="10"/>
      <c r="L2102" s="10"/>
      <c r="M2102" s="10"/>
    </row>
    <row r="2103" spans="2:13" s="1" customFormat="1" ht="13.8" x14ac:dyDescent="0.3">
      <c r="B2103" s="10"/>
      <c r="L2103" s="10"/>
      <c r="M2103" s="10"/>
    </row>
    <row r="2104" spans="2:13" s="1" customFormat="1" ht="13.8" x14ac:dyDescent="0.3">
      <c r="B2104" s="10"/>
      <c r="L2104" s="10"/>
      <c r="M2104" s="10"/>
    </row>
    <row r="2105" spans="2:13" s="1" customFormat="1" ht="13.8" x14ac:dyDescent="0.3">
      <c r="B2105" s="10"/>
      <c r="L2105" s="10"/>
      <c r="M2105" s="10"/>
    </row>
    <row r="2106" spans="2:13" s="1" customFormat="1" ht="13.8" x14ac:dyDescent="0.3">
      <c r="B2106" s="10"/>
      <c r="L2106" s="10"/>
      <c r="M2106" s="10"/>
    </row>
    <row r="2107" spans="2:13" s="1" customFormat="1" ht="13.8" x14ac:dyDescent="0.3">
      <c r="B2107" s="10"/>
      <c r="L2107" s="10"/>
      <c r="M2107" s="10"/>
    </row>
    <row r="2108" spans="2:13" s="1" customFormat="1" ht="13.8" x14ac:dyDescent="0.3">
      <c r="B2108" s="10"/>
      <c r="L2108" s="10"/>
      <c r="M2108" s="10"/>
    </row>
    <row r="2109" spans="2:13" s="1" customFormat="1" ht="13.8" x14ac:dyDescent="0.3">
      <c r="B2109" s="10"/>
      <c r="L2109" s="10"/>
      <c r="M2109" s="10"/>
    </row>
    <row r="2110" spans="2:13" s="1" customFormat="1" ht="13.8" x14ac:dyDescent="0.3">
      <c r="B2110" s="10"/>
      <c r="L2110" s="10"/>
      <c r="M2110" s="10"/>
    </row>
    <row r="2111" spans="2:13" s="1" customFormat="1" ht="13.8" x14ac:dyDescent="0.3">
      <c r="B2111" s="10"/>
      <c r="L2111" s="10"/>
      <c r="M2111" s="10"/>
    </row>
    <row r="2112" spans="2:13" s="1" customFormat="1" ht="13.8" x14ac:dyDescent="0.3">
      <c r="B2112" s="10"/>
      <c r="L2112" s="10"/>
      <c r="M2112" s="10"/>
    </row>
    <row r="2113" spans="2:13" s="1" customFormat="1" ht="13.8" x14ac:dyDescent="0.3">
      <c r="B2113" s="10"/>
      <c r="L2113" s="10"/>
      <c r="M2113" s="10"/>
    </row>
    <row r="2114" spans="2:13" s="1" customFormat="1" ht="13.8" x14ac:dyDescent="0.3">
      <c r="B2114" s="10"/>
      <c r="L2114" s="10"/>
      <c r="M2114" s="10"/>
    </row>
    <row r="2115" spans="2:13" s="1" customFormat="1" ht="13.8" x14ac:dyDescent="0.3">
      <c r="B2115" s="10"/>
      <c r="L2115" s="10"/>
      <c r="M2115" s="10"/>
    </row>
    <row r="2116" spans="2:13" s="1" customFormat="1" ht="13.8" x14ac:dyDescent="0.3">
      <c r="B2116" s="10"/>
      <c r="L2116" s="10"/>
      <c r="M2116" s="10"/>
    </row>
    <row r="2117" spans="2:13" s="1" customFormat="1" ht="13.8" x14ac:dyDescent="0.3">
      <c r="B2117" s="10"/>
      <c r="L2117" s="10"/>
      <c r="M2117" s="10"/>
    </row>
    <row r="2118" spans="2:13" s="1" customFormat="1" ht="13.8" x14ac:dyDescent="0.3">
      <c r="B2118" s="10"/>
      <c r="L2118" s="10"/>
      <c r="M2118" s="10"/>
    </row>
    <row r="2119" spans="2:13" s="1" customFormat="1" ht="13.8" x14ac:dyDescent="0.3">
      <c r="B2119" s="10"/>
      <c r="L2119" s="10"/>
      <c r="M2119" s="10"/>
    </row>
    <row r="2120" spans="2:13" s="1" customFormat="1" ht="13.8" x14ac:dyDescent="0.3">
      <c r="B2120" s="10"/>
      <c r="L2120" s="10"/>
      <c r="M2120" s="10"/>
    </row>
    <row r="2121" spans="2:13" s="1" customFormat="1" ht="13.8" x14ac:dyDescent="0.3">
      <c r="B2121" s="10"/>
      <c r="L2121" s="10"/>
      <c r="M2121" s="10"/>
    </row>
    <row r="2122" spans="2:13" s="1" customFormat="1" ht="13.8" x14ac:dyDescent="0.3">
      <c r="B2122" s="10"/>
      <c r="L2122" s="10"/>
      <c r="M2122" s="10"/>
    </row>
    <row r="2123" spans="2:13" s="1" customFormat="1" ht="13.8" x14ac:dyDescent="0.3">
      <c r="B2123" s="10"/>
      <c r="L2123" s="10"/>
      <c r="M2123" s="10"/>
    </row>
    <row r="2124" spans="2:13" s="1" customFormat="1" ht="13.8" x14ac:dyDescent="0.3">
      <c r="B2124" s="10"/>
      <c r="L2124" s="10"/>
      <c r="M2124" s="10"/>
    </row>
    <row r="2125" spans="2:13" s="1" customFormat="1" ht="13.8" x14ac:dyDescent="0.3">
      <c r="B2125" s="10"/>
      <c r="L2125" s="10"/>
      <c r="M2125" s="10"/>
    </row>
    <row r="2126" spans="2:13" s="1" customFormat="1" ht="13.8" x14ac:dyDescent="0.3">
      <c r="B2126" s="10"/>
      <c r="L2126" s="10"/>
      <c r="M2126" s="10"/>
    </row>
    <row r="2127" spans="2:13" s="1" customFormat="1" ht="13.8" x14ac:dyDescent="0.3">
      <c r="B2127" s="10"/>
      <c r="L2127" s="10"/>
      <c r="M2127" s="10"/>
    </row>
    <row r="2128" spans="2:13" s="1" customFormat="1" ht="13.8" x14ac:dyDescent="0.3">
      <c r="B2128" s="10"/>
      <c r="L2128" s="10"/>
      <c r="M2128" s="10"/>
    </row>
    <row r="2129" spans="2:13" s="1" customFormat="1" ht="13.8" x14ac:dyDescent="0.3">
      <c r="B2129" s="10"/>
      <c r="L2129" s="10"/>
      <c r="M2129" s="10"/>
    </row>
    <row r="2130" spans="2:13" s="1" customFormat="1" ht="13.8" x14ac:dyDescent="0.3">
      <c r="B2130" s="10"/>
      <c r="L2130" s="10"/>
      <c r="M2130" s="10"/>
    </row>
    <row r="2131" spans="2:13" s="1" customFormat="1" ht="13.8" x14ac:dyDescent="0.3">
      <c r="B2131" s="10"/>
      <c r="L2131" s="10"/>
      <c r="M2131" s="10"/>
    </row>
    <row r="2132" spans="2:13" s="1" customFormat="1" ht="13.8" x14ac:dyDescent="0.3">
      <c r="B2132" s="10"/>
      <c r="L2132" s="10"/>
      <c r="M2132" s="10"/>
    </row>
    <row r="2133" spans="2:13" s="1" customFormat="1" ht="13.8" x14ac:dyDescent="0.3">
      <c r="B2133" s="10"/>
      <c r="L2133" s="10"/>
      <c r="M2133" s="10"/>
    </row>
    <row r="2134" spans="2:13" s="1" customFormat="1" ht="13.8" x14ac:dyDescent="0.3">
      <c r="B2134" s="10"/>
      <c r="L2134" s="10"/>
      <c r="M2134" s="10"/>
    </row>
    <row r="2135" spans="2:13" s="1" customFormat="1" ht="13.8" x14ac:dyDescent="0.3">
      <c r="B2135" s="10"/>
      <c r="L2135" s="10"/>
      <c r="M2135" s="10"/>
    </row>
    <row r="2136" spans="2:13" s="1" customFormat="1" ht="13.8" x14ac:dyDescent="0.3">
      <c r="B2136" s="10"/>
      <c r="L2136" s="10"/>
      <c r="M2136" s="10"/>
    </row>
    <row r="2137" spans="2:13" s="1" customFormat="1" ht="13.8" x14ac:dyDescent="0.3">
      <c r="B2137" s="10"/>
      <c r="L2137" s="10"/>
      <c r="M2137" s="10"/>
    </row>
    <row r="2138" spans="2:13" s="1" customFormat="1" ht="13.8" x14ac:dyDescent="0.3">
      <c r="B2138" s="10"/>
      <c r="L2138" s="10"/>
      <c r="M2138" s="10"/>
    </row>
    <row r="2139" spans="2:13" s="1" customFormat="1" ht="13.8" x14ac:dyDescent="0.3">
      <c r="B2139" s="10"/>
      <c r="L2139" s="10"/>
      <c r="M2139" s="10"/>
    </row>
    <row r="2140" spans="2:13" s="1" customFormat="1" ht="13.8" x14ac:dyDescent="0.3">
      <c r="B2140" s="10"/>
      <c r="L2140" s="10"/>
      <c r="M2140" s="10"/>
    </row>
    <row r="2141" spans="2:13" s="1" customFormat="1" ht="13.8" x14ac:dyDescent="0.3">
      <c r="B2141" s="10"/>
      <c r="L2141" s="10"/>
      <c r="M2141" s="10"/>
    </row>
    <row r="2142" spans="2:13" s="1" customFormat="1" ht="13.8" x14ac:dyDescent="0.3">
      <c r="B2142" s="10"/>
      <c r="L2142" s="10"/>
      <c r="M2142" s="10"/>
    </row>
    <row r="2143" spans="2:13" s="1" customFormat="1" ht="13.8" x14ac:dyDescent="0.3">
      <c r="B2143" s="10"/>
      <c r="L2143" s="10"/>
      <c r="M2143" s="10"/>
    </row>
    <row r="2144" spans="2:13" s="1" customFormat="1" ht="13.8" x14ac:dyDescent="0.3">
      <c r="B2144" s="10"/>
      <c r="L2144" s="10"/>
      <c r="M2144" s="10"/>
    </row>
    <row r="2145" spans="2:13" s="1" customFormat="1" ht="13.8" x14ac:dyDescent="0.3">
      <c r="B2145" s="10"/>
      <c r="L2145" s="10"/>
      <c r="M2145" s="10"/>
    </row>
    <row r="2146" spans="2:13" s="1" customFormat="1" ht="13.8" x14ac:dyDescent="0.3">
      <c r="B2146" s="10"/>
      <c r="L2146" s="10"/>
      <c r="M2146" s="10"/>
    </row>
    <row r="2147" spans="2:13" s="1" customFormat="1" ht="13.8" x14ac:dyDescent="0.3">
      <c r="B2147" s="10"/>
      <c r="L2147" s="10"/>
      <c r="M2147" s="10"/>
    </row>
    <row r="2148" spans="2:13" s="1" customFormat="1" ht="13.8" x14ac:dyDescent="0.3">
      <c r="B2148" s="10"/>
      <c r="L2148" s="10"/>
      <c r="M2148" s="10"/>
    </row>
    <row r="2149" spans="2:13" s="1" customFormat="1" ht="13.8" x14ac:dyDescent="0.3">
      <c r="B2149" s="10"/>
      <c r="L2149" s="10"/>
      <c r="M2149" s="10"/>
    </row>
    <row r="2150" spans="2:13" s="1" customFormat="1" ht="13.8" x14ac:dyDescent="0.3">
      <c r="B2150" s="10"/>
      <c r="L2150" s="10"/>
      <c r="M2150" s="10"/>
    </row>
    <row r="2151" spans="2:13" s="1" customFormat="1" ht="13.8" x14ac:dyDescent="0.3">
      <c r="B2151" s="10"/>
      <c r="L2151" s="10"/>
      <c r="M2151" s="10"/>
    </row>
    <row r="2152" spans="2:13" s="1" customFormat="1" ht="13.8" x14ac:dyDescent="0.3">
      <c r="B2152" s="10"/>
      <c r="L2152" s="10"/>
      <c r="M2152" s="10"/>
    </row>
    <row r="2153" spans="2:13" s="1" customFormat="1" ht="13.8" x14ac:dyDescent="0.3">
      <c r="B2153" s="10"/>
      <c r="L2153" s="10"/>
      <c r="M2153" s="10"/>
    </row>
    <row r="2154" spans="2:13" s="1" customFormat="1" ht="13.8" x14ac:dyDescent="0.3">
      <c r="B2154" s="10"/>
      <c r="L2154" s="10"/>
      <c r="M2154" s="10"/>
    </row>
    <row r="2155" spans="2:13" s="1" customFormat="1" ht="13.8" x14ac:dyDescent="0.3">
      <c r="B2155" s="10"/>
      <c r="L2155" s="10"/>
      <c r="M2155" s="10"/>
    </row>
    <row r="2156" spans="2:13" s="1" customFormat="1" ht="13.8" x14ac:dyDescent="0.3">
      <c r="B2156" s="10"/>
      <c r="L2156" s="10"/>
      <c r="M2156" s="10"/>
    </row>
    <row r="2157" spans="2:13" s="1" customFormat="1" ht="13.8" x14ac:dyDescent="0.3">
      <c r="B2157" s="10"/>
      <c r="L2157" s="10"/>
      <c r="M2157" s="10"/>
    </row>
    <row r="2158" spans="2:13" s="1" customFormat="1" ht="13.8" x14ac:dyDescent="0.3">
      <c r="B2158" s="10"/>
      <c r="L2158" s="10"/>
      <c r="M2158" s="10"/>
    </row>
    <row r="2159" spans="2:13" s="1" customFormat="1" ht="13.8" x14ac:dyDescent="0.3">
      <c r="B2159" s="10"/>
      <c r="L2159" s="10"/>
      <c r="M2159" s="10"/>
    </row>
    <row r="2160" spans="2:13" s="1" customFormat="1" ht="13.8" x14ac:dyDescent="0.3">
      <c r="B2160" s="10"/>
      <c r="L2160" s="10"/>
      <c r="M2160" s="10"/>
    </row>
    <row r="2161" spans="2:13" s="1" customFormat="1" ht="13.8" x14ac:dyDescent="0.3">
      <c r="B2161" s="10"/>
      <c r="L2161" s="10"/>
      <c r="M2161" s="10"/>
    </row>
    <row r="2162" spans="2:13" s="1" customFormat="1" ht="13.8" x14ac:dyDescent="0.3">
      <c r="B2162" s="10"/>
      <c r="L2162" s="10"/>
      <c r="M2162" s="10"/>
    </row>
    <row r="2163" spans="2:13" s="1" customFormat="1" ht="13.8" x14ac:dyDescent="0.3">
      <c r="B2163" s="10"/>
      <c r="L2163" s="10"/>
      <c r="M2163" s="10"/>
    </row>
    <row r="2164" spans="2:13" s="1" customFormat="1" ht="13.8" x14ac:dyDescent="0.3">
      <c r="B2164" s="10"/>
      <c r="L2164" s="10"/>
      <c r="M2164" s="10"/>
    </row>
    <row r="2165" spans="2:13" s="1" customFormat="1" ht="13.8" x14ac:dyDescent="0.3">
      <c r="B2165" s="10"/>
      <c r="L2165" s="10"/>
      <c r="M2165" s="10"/>
    </row>
    <row r="2166" spans="2:13" s="1" customFormat="1" ht="13.8" x14ac:dyDescent="0.3">
      <c r="B2166" s="10"/>
      <c r="L2166" s="10"/>
      <c r="M2166" s="10"/>
    </row>
    <row r="2167" spans="2:13" s="1" customFormat="1" ht="13.8" x14ac:dyDescent="0.3">
      <c r="B2167" s="10"/>
      <c r="L2167" s="10"/>
      <c r="M2167" s="10"/>
    </row>
    <row r="2168" spans="2:13" s="1" customFormat="1" ht="13.8" x14ac:dyDescent="0.3">
      <c r="B2168" s="10"/>
      <c r="L2168" s="10"/>
      <c r="M2168" s="10"/>
    </row>
    <row r="2169" spans="2:13" s="1" customFormat="1" ht="13.8" x14ac:dyDescent="0.3">
      <c r="B2169" s="10"/>
      <c r="L2169" s="10"/>
      <c r="M2169" s="10"/>
    </row>
    <row r="2170" spans="2:13" s="1" customFormat="1" ht="13.8" x14ac:dyDescent="0.3">
      <c r="B2170" s="10"/>
      <c r="L2170" s="10"/>
      <c r="M2170" s="10"/>
    </row>
    <row r="2171" spans="2:13" s="1" customFormat="1" ht="13.8" x14ac:dyDescent="0.3">
      <c r="B2171" s="10"/>
      <c r="L2171" s="10"/>
      <c r="M2171" s="10"/>
    </row>
    <row r="2172" spans="2:13" s="1" customFormat="1" ht="13.8" x14ac:dyDescent="0.3">
      <c r="B2172" s="10"/>
      <c r="L2172" s="10"/>
      <c r="M2172" s="10"/>
    </row>
    <row r="2173" spans="2:13" s="1" customFormat="1" ht="13.8" x14ac:dyDescent="0.3">
      <c r="B2173" s="10"/>
      <c r="L2173" s="10"/>
      <c r="M2173" s="10"/>
    </row>
    <row r="2174" spans="2:13" s="1" customFormat="1" ht="13.8" x14ac:dyDescent="0.3">
      <c r="B2174" s="10"/>
      <c r="L2174" s="10"/>
      <c r="M2174" s="10"/>
    </row>
    <row r="2175" spans="2:13" s="1" customFormat="1" ht="13.8" x14ac:dyDescent="0.3">
      <c r="B2175" s="10"/>
      <c r="L2175" s="10"/>
      <c r="M2175" s="10"/>
    </row>
    <row r="2176" spans="2:13" s="1" customFormat="1" ht="13.8" x14ac:dyDescent="0.3">
      <c r="B2176" s="10"/>
      <c r="L2176" s="10"/>
      <c r="M2176" s="10"/>
    </row>
    <row r="2177" spans="2:13" s="1" customFormat="1" ht="13.8" x14ac:dyDescent="0.3">
      <c r="B2177" s="10"/>
      <c r="L2177" s="10"/>
      <c r="M2177" s="10"/>
    </row>
    <row r="2178" spans="2:13" s="1" customFormat="1" ht="13.8" x14ac:dyDescent="0.3">
      <c r="B2178" s="10"/>
      <c r="L2178" s="10"/>
      <c r="M2178" s="10"/>
    </row>
    <row r="2179" spans="2:13" s="1" customFormat="1" ht="13.8" x14ac:dyDescent="0.3">
      <c r="B2179" s="10"/>
      <c r="L2179" s="10"/>
      <c r="M2179" s="10"/>
    </row>
    <row r="2180" spans="2:13" s="1" customFormat="1" ht="13.8" x14ac:dyDescent="0.3">
      <c r="B2180" s="10"/>
      <c r="L2180" s="10"/>
      <c r="M2180" s="10"/>
    </row>
    <row r="2181" spans="2:13" s="1" customFormat="1" ht="13.8" x14ac:dyDescent="0.3">
      <c r="B2181" s="10"/>
      <c r="L2181" s="10"/>
      <c r="M2181" s="10"/>
    </row>
    <row r="2182" spans="2:13" s="1" customFormat="1" ht="13.8" x14ac:dyDescent="0.3">
      <c r="B2182" s="10"/>
      <c r="L2182" s="10"/>
      <c r="M2182" s="10"/>
    </row>
    <row r="2183" spans="2:13" s="1" customFormat="1" ht="13.8" x14ac:dyDescent="0.3">
      <c r="B2183" s="10"/>
      <c r="L2183" s="10"/>
      <c r="M2183" s="10"/>
    </row>
    <row r="2184" spans="2:13" s="1" customFormat="1" ht="13.8" x14ac:dyDescent="0.3">
      <c r="B2184" s="10"/>
      <c r="L2184" s="10"/>
      <c r="M2184" s="10"/>
    </row>
    <row r="2185" spans="2:13" s="1" customFormat="1" ht="13.8" x14ac:dyDescent="0.3">
      <c r="B2185" s="10"/>
      <c r="L2185" s="10"/>
      <c r="M2185" s="10"/>
    </row>
    <row r="2186" spans="2:13" s="1" customFormat="1" ht="13.8" x14ac:dyDescent="0.3">
      <c r="B2186" s="10"/>
      <c r="L2186" s="10"/>
      <c r="M2186" s="10"/>
    </row>
    <row r="2187" spans="2:13" s="1" customFormat="1" ht="13.8" x14ac:dyDescent="0.3">
      <c r="B2187" s="10"/>
      <c r="L2187" s="10"/>
      <c r="M2187" s="10"/>
    </row>
    <row r="2188" spans="2:13" s="1" customFormat="1" ht="13.8" x14ac:dyDescent="0.3">
      <c r="B2188" s="10"/>
      <c r="L2188" s="10"/>
      <c r="M2188" s="10"/>
    </row>
    <row r="2189" spans="2:13" s="1" customFormat="1" ht="13.8" x14ac:dyDescent="0.3">
      <c r="B2189" s="10"/>
      <c r="L2189" s="10"/>
      <c r="M2189" s="10"/>
    </row>
    <row r="2190" spans="2:13" s="1" customFormat="1" ht="13.8" x14ac:dyDescent="0.3">
      <c r="B2190" s="10"/>
      <c r="L2190" s="10"/>
      <c r="M2190" s="10"/>
    </row>
    <row r="2191" spans="2:13" s="1" customFormat="1" ht="13.8" x14ac:dyDescent="0.3">
      <c r="B2191" s="10"/>
      <c r="L2191" s="10"/>
      <c r="M2191" s="10"/>
    </row>
    <row r="2192" spans="2:13" s="1" customFormat="1" ht="13.8" x14ac:dyDescent="0.3">
      <c r="B2192" s="10"/>
      <c r="L2192" s="10"/>
      <c r="M2192" s="10"/>
    </row>
    <row r="2193" spans="2:13" s="1" customFormat="1" ht="13.8" x14ac:dyDescent="0.3">
      <c r="B2193" s="10"/>
      <c r="L2193" s="10"/>
      <c r="M2193" s="10"/>
    </row>
    <row r="2194" spans="2:13" s="1" customFormat="1" ht="13.8" x14ac:dyDescent="0.3">
      <c r="B2194" s="10"/>
      <c r="L2194" s="10"/>
      <c r="M2194" s="10"/>
    </row>
    <row r="2195" spans="2:13" s="1" customFormat="1" ht="13.8" x14ac:dyDescent="0.3">
      <c r="B2195" s="10"/>
      <c r="L2195" s="10"/>
      <c r="M2195" s="10"/>
    </row>
    <row r="2196" spans="2:13" s="1" customFormat="1" ht="13.8" x14ac:dyDescent="0.3">
      <c r="B2196" s="10"/>
      <c r="L2196" s="10"/>
      <c r="M2196" s="10"/>
    </row>
    <row r="2197" spans="2:13" s="1" customFormat="1" ht="13.8" x14ac:dyDescent="0.3">
      <c r="B2197" s="10"/>
      <c r="L2197" s="10"/>
      <c r="M2197" s="10"/>
    </row>
    <row r="2198" spans="2:13" s="1" customFormat="1" ht="13.8" x14ac:dyDescent="0.3">
      <c r="B2198" s="10"/>
      <c r="L2198" s="10"/>
      <c r="M2198" s="10"/>
    </row>
    <row r="2199" spans="2:13" s="1" customFormat="1" ht="13.8" x14ac:dyDescent="0.3">
      <c r="B2199" s="10"/>
      <c r="L2199" s="10"/>
      <c r="M2199" s="10"/>
    </row>
    <row r="2200" spans="2:13" s="1" customFormat="1" ht="13.8" x14ac:dyDescent="0.3">
      <c r="B2200" s="10"/>
      <c r="L2200" s="10"/>
      <c r="M2200" s="10"/>
    </row>
    <row r="2201" spans="2:13" s="1" customFormat="1" ht="13.8" x14ac:dyDescent="0.3">
      <c r="B2201" s="10"/>
      <c r="L2201" s="10"/>
      <c r="M2201" s="10"/>
    </row>
    <row r="2202" spans="2:13" s="1" customFormat="1" ht="13.8" x14ac:dyDescent="0.3">
      <c r="B2202" s="10"/>
      <c r="L2202" s="10"/>
      <c r="M2202" s="10"/>
    </row>
    <row r="2203" spans="2:13" s="1" customFormat="1" ht="13.8" x14ac:dyDescent="0.3">
      <c r="B2203" s="10"/>
      <c r="L2203" s="10"/>
      <c r="M2203" s="10"/>
    </row>
    <row r="2204" spans="2:13" s="1" customFormat="1" ht="13.8" x14ac:dyDescent="0.3">
      <c r="B2204" s="10"/>
      <c r="L2204" s="10"/>
      <c r="M2204" s="10"/>
    </row>
    <row r="2205" spans="2:13" s="1" customFormat="1" ht="13.8" x14ac:dyDescent="0.3">
      <c r="B2205" s="10"/>
      <c r="L2205" s="10"/>
      <c r="M2205" s="10"/>
    </row>
    <row r="2206" spans="2:13" s="1" customFormat="1" ht="13.8" x14ac:dyDescent="0.3">
      <c r="B2206" s="10"/>
      <c r="L2206" s="10"/>
      <c r="M2206" s="10"/>
    </row>
    <row r="2207" spans="2:13" s="1" customFormat="1" ht="13.8" x14ac:dyDescent="0.3">
      <c r="B2207" s="10"/>
      <c r="L2207" s="10"/>
      <c r="M2207" s="10"/>
    </row>
    <row r="2208" spans="2:13" s="1" customFormat="1" ht="13.8" x14ac:dyDescent="0.3">
      <c r="B2208" s="10"/>
      <c r="L2208" s="10"/>
      <c r="M2208" s="10"/>
    </row>
    <row r="2209" spans="2:13" s="1" customFormat="1" ht="13.8" x14ac:dyDescent="0.3">
      <c r="B2209" s="10"/>
      <c r="L2209" s="10"/>
      <c r="M2209" s="10"/>
    </row>
    <row r="2210" spans="2:13" s="1" customFormat="1" ht="13.8" x14ac:dyDescent="0.3">
      <c r="B2210" s="10"/>
      <c r="L2210" s="10"/>
      <c r="M2210" s="10"/>
    </row>
    <row r="2211" spans="2:13" s="1" customFormat="1" ht="13.8" x14ac:dyDescent="0.3">
      <c r="B2211" s="10"/>
      <c r="L2211" s="10"/>
      <c r="M2211" s="10"/>
    </row>
    <row r="2212" spans="2:13" s="1" customFormat="1" ht="13.8" x14ac:dyDescent="0.3">
      <c r="B2212" s="10"/>
      <c r="L2212" s="10"/>
      <c r="M2212" s="10"/>
    </row>
    <row r="2213" spans="2:13" s="1" customFormat="1" ht="13.8" x14ac:dyDescent="0.3">
      <c r="B2213" s="10"/>
      <c r="L2213" s="10"/>
      <c r="M2213" s="10"/>
    </row>
    <row r="2214" spans="2:13" s="1" customFormat="1" ht="13.8" x14ac:dyDescent="0.3">
      <c r="B2214" s="10"/>
      <c r="L2214" s="10"/>
      <c r="M2214" s="10"/>
    </row>
    <row r="2215" spans="2:13" s="1" customFormat="1" ht="13.8" x14ac:dyDescent="0.3">
      <c r="B2215" s="10"/>
      <c r="L2215" s="10"/>
      <c r="M2215" s="10"/>
    </row>
    <row r="2216" spans="2:13" s="1" customFormat="1" ht="13.8" x14ac:dyDescent="0.3">
      <c r="B2216" s="10"/>
      <c r="L2216" s="10"/>
      <c r="M2216" s="10"/>
    </row>
    <row r="2217" spans="2:13" s="1" customFormat="1" ht="13.8" x14ac:dyDescent="0.3">
      <c r="B2217" s="10"/>
      <c r="L2217" s="10"/>
      <c r="M2217" s="10"/>
    </row>
    <row r="2218" spans="2:13" s="1" customFormat="1" ht="13.8" x14ac:dyDescent="0.3">
      <c r="B2218" s="10"/>
      <c r="L2218" s="10"/>
      <c r="M2218" s="10"/>
    </row>
    <row r="2219" spans="2:13" s="1" customFormat="1" ht="13.8" x14ac:dyDescent="0.3">
      <c r="B2219" s="10"/>
      <c r="L2219" s="10"/>
      <c r="M2219" s="10"/>
    </row>
    <row r="2220" spans="2:13" s="1" customFormat="1" ht="13.8" x14ac:dyDescent="0.3">
      <c r="B2220" s="10"/>
      <c r="L2220" s="10"/>
      <c r="M2220" s="10"/>
    </row>
    <row r="2221" spans="2:13" s="1" customFormat="1" ht="13.8" x14ac:dyDescent="0.3">
      <c r="B2221" s="10"/>
      <c r="L2221" s="10"/>
      <c r="M2221" s="10"/>
    </row>
    <row r="2222" spans="2:13" s="1" customFormat="1" ht="13.8" x14ac:dyDescent="0.3">
      <c r="B2222" s="10"/>
      <c r="L2222" s="10"/>
      <c r="M2222" s="10"/>
    </row>
    <row r="2223" spans="2:13" s="1" customFormat="1" ht="13.8" x14ac:dyDescent="0.3">
      <c r="B2223" s="10"/>
      <c r="L2223" s="10"/>
      <c r="M2223" s="10"/>
    </row>
    <row r="2224" spans="2:13" s="1" customFormat="1" ht="13.8" x14ac:dyDescent="0.3">
      <c r="B2224" s="10"/>
      <c r="L2224" s="10"/>
      <c r="M2224" s="10"/>
    </row>
    <row r="2225" spans="2:13" s="1" customFormat="1" ht="13.8" x14ac:dyDescent="0.3">
      <c r="B2225" s="10"/>
      <c r="L2225" s="10"/>
      <c r="M2225" s="10"/>
    </row>
    <row r="2226" spans="2:13" s="1" customFormat="1" ht="13.8" x14ac:dyDescent="0.3">
      <c r="B2226" s="10"/>
      <c r="L2226" s="10"/>
      <c r="M2226" s="10"/>
    </row>
    <row r="2227" spans="2:13" s="1" customFormat="1" ht="13.8" x14ac:dyDescent="0.3">
      <c r="B2227" s="10"/>
      <c r="L2227" s="10"/>
      <c r="M2227" s="10"/>
    </row>
    <row r="2228" spans="2:13" s="1" customFormat="1" ht="13.8" x14ac:dyDescent="0.3">
      <c r="B2228" s="10"/>
      <c r="L2228" s="10"/>
      <c r="M2228" s="10"/>
    </row>
    <row r="2229" spans="2:13" s="1" customFormat="1" ht="13.8" x14ac:dyDescent="0.3">
      <c r="B2229" s="10"/>
      <c r="L2229" s="10"/>
      <c r="M2229" s="10"/>
    </row>
    <row r="2230" spans="2:13" s="1" customFormat="1" ht="13.8" x14ac:dyDescent="0.3">
      <c r="B2230" s="10"/>
      <c r="L2230" s="10"/>
      <c r="M2230" s="10"/>
    </row>
    <row r="2231" spans="2:13" s="1" customFormat="1" ht="13.8" x14ac:dyDescent="0.3">
      <c r="B2231" s="10"/>
      <c r="L2231" s="10"/>
      <c r="M2231" s="10"/>
    </row>
    <row r="2232" spans="2:13" s="1" customFormat="1" ht="13.8" x14ac:dyDescent="0.3">
      <c r="B2232" s="10"/>
      <c r="L2232" s="10"/>
      <c r="M2232" s="10"/>
    </row>
    <row r="2233" spans="2:13" s="1" customFormat="1" ht="13.8" x14ac:dyDescent="0.3">
      <c r="B2233" s="10"/>
      <c r="L2233" s="10"/>
      <c r="M2233" s="10"/>
    </row>
    <row r="2234" spans="2:13" s="1" customFormat="1" ht="13.8" x14ac:dyDescent="0.3">
      <c r="B2234" s="10"/>
      <c r="L2234" s="10"/>
      <c r="M2234" s="10"/>
    </row>
    <row r="2235" spans="2:13" s="1" customFormat="1" ht="13.8" x14ac:dyDescent="0.3">
      <c r="B2235" s="10"/>
      <c r="L2235" s="10"/>
      <c r="M2235" s="10"/>
    </row>
    <row r="2236" spans="2:13" s="1" customFormat="1" ht="13.8" x14ac:dyDescent="0.3">
      <c r="B2236" s="10"/>
      <c r="L2236" s="10"/>
      <c r="M2236" s="10"/>
    </row>
    <row r="2237" spans="2:13" s="1" customFormat="1" ht="13.8" x14ac:dyDescent="0.3">
      <c r="B2237" s="10"/>
      <c r="L2237" s="10"/>
      <c r="M2237" s="10"/>
    </row>
    <row r="2238" spans="2:13" s="1" customFormat="1" ht="13.8" x14ac:dyDescent="0.3">
      <c r="B2238" s="10"/>
      <c r="L2238" s="10"/>
      <c r="M2238" s="10"/>
    </row>
    <row r="2239" spans="2:13" s="1" customFormat="1" ht="13.8" x14ac:dyDescent="0.3">
      <c r="B2239" s="10"/>
      <c r="L2239" s="10"/>
      <c r="M2239" s="10"/>
    </row>
    <row r="2240" spans="2:13" s="1" customFormat="1" ht="13.8" x14ac:dyDescent="0.3">
      <c r="B2240" s="10"/>
      <c r="L2240" s="10"/>
      <c r="M2240" s="10"/>
    </row>
    <row r="2241" spans="2:13" s="1" customFormat="1" ht="13.8" x14ac:dyDescent="0.3">
      <c r="B2241" s="10"/>
      <c r="L2241" s="10"/>
      <c r="M2241" s="10"/>
    </row>
    <row r="2242" spans="2:13" s="1" customFormat="1" ht="13.8" x14ac:dyDescent="0.3">
      <c r="B2242" s="10"/>
      <c r="L2242" s="10"/>
      <c r="M2242" s="10"/>
    </row>
    <row r="2243" spans="2:13" s="1" customFormat="1" ht="13.8" x14ac:dyDescent="0.3">
      <c r="B2243" s="10"/>
      <c r="L2243" s="10"/>
      <c r="M2243" s="10"/>
    </row>
    <row r="2244" spans="2:13" s="1" customFormat="1" ht="13.8" x14ac:dyDescent="0.3">
      <c r="B2244" s="10"/>
      <c r="L2244" s="10"/>
      <c r="M2244" s="10"/>
    </row>
    <row r="2245" spans="2:13" s="1" customFormat="1" ht="13.8" x14ac:dyDescent="0.3">
      <c r="B2245" s="10"/>
      <c r="L2245" s="10"/>
      <c r="M2245" s="10"/>
    </row>
    <row r="2246" spans="2:13" s="1" customFormat="1" ht="13.8" x14ac:dyDescent="0.3">
      <c r="B2246" s="10"/>
      <c r="L2246" s="10"/>
      <c r="M2246" s="10"/>
    </row>
    <row r="2247" spans="2:13" s="1" customFormat="1" ht="13.8" x14ac:dyDescent="0.3">
      <c r="B2247" s="10"/>
      <c r="L2247" s="10"/>
      <c r="M2247" s="10"/>
    </row>
    <row r="2248" spans="2:13" s="1" customFormat="1" ht="13.8" x14ac:dyDescent="0.3">
      <c r="B2248" s="10"/>
      <c r="L2248" s="10"/>
      <c r="M2248" s="10"/>
    </row>
    <row r="2249" spans="2:13" s="1" customFormat="1" ht="13.8" x14ac:dyDescent="0.3">
      <c r="B2249" s="10"/>
      <c r="L2249" s="10"/>
      <c r="M2249" s="10"/>
    </row>
    <row r="2250" spans="2:13" s="1" customFormat="1" ht="13.8" x14ac:dyDescent="0.3">
      <c r="B2250" s="10"/>
      <c r="L2250" s="10"/>
      <c r="M2250" s="10"/>
    </row>
    <row r="2251" spans="2:13" s="1" customFormat="1" ht="13.8" x14ac:dyDescent="0.3">
      <c r="B2251" s="10"/>
      <c r="L2251" s="10"/>
      <c r="M2251" s="10"/>
    </row>
    <row r="2252" spans="2:13" s="1" customFormat="1" ht="13.8" x14ac:dyDescent="0.3">
      <c r="B2252" s="10"/>
      <c r="L2252" s="10"/>
      <c r="M2252" s="10"/>
    </row>
    <row r="2253" spans="2:13" s="1" customFormat="1" ht="13.8" x14ac:dyDescent="0.3">
      <c r="B2253" s="10"/>
      <c r="L2253" s="10"/>
      <c r="M2253" s="10"/>
    </row>
    <row r="2254" spans="2:13" s="1" customFormat="1" ht="13.8" x14ac:dyDescent="0.3">
      <c r="B2254" s="10"/>
      <c r="L2254" s="10"/>
      <c r="M2254" s="10"/>
    </row>
    <row r="2255" spans="2:13" s="1" customFormat="1" ht="13.8" x14ac:dyDescent="0.3">
      <c r="B2255" s="10"/>
      <c r="L2255" s="10"/>
      <c r="M2255" s="10"/>
    </row>
    <row r="2256" spans="2:13" s="1" customFormat="1" ht="13.8" x14ac:dyDescent="0.3">
      <c r="B2256" s="10"/>
      <c r="L2256" s="10"/>
      <c r="M2256" s="10"/>
    </row>
    <row r="2257" spans="2:13" s="1" customFormat="1" ht="13.8" x14ac:dyDescent="0.3">
      <c r="B2257" s="10"/>
      <c r="L2257" s="10"/>
      <c r="M2257" s="10"/>
    </row>
    <row r="2258" spans="2:13" s="1" customFormat="1" ht="13.8" x14ac:dyDescent="0.3">
      <c r="B2258" s="10"/>
      <c r="L2258" s="10"/>
      <c r="M2258" s="10"/>
    </row>
    <row r="2259" spans="2:13" s="1" customFormat="1" ht="13.8" x14ac:dyDescent="0.3">
      <c r="B2259" s="10"/>
      <c r="L2259" s="10"/>
      <c r="M2259" s="10"/>
    </row>
    <row r="2260" spans="2:13" s="1" customFormat="1" ht="13.8" x14ac:dyDescent="0.3">
      <c r="B2260" s="10"/>
      <c r="L2260" s="10"/>
      <c r="M2260" s="10"/>
    </row>
    <row r="2261" spans="2:13" s="1" customFormat="1" ht="13.8" x14ac:dyDescent="0.3">
      <c r="B2261" s="10"/>
      <c r="L2261" s="10"/>
      <c r="M2261" s="10"/>
    </row>
    <row r="2262" spans="2:13" s="1" customFormat="1" ht="13.8" x14ac:dyDescent="0.3">
      <c r="B2262" s="10"/>
      <c r="L2262" s="10"/>
      <c r="M2262" s="10"/>
    </row>
    <row r="2263" spans="2:13" s="1" customFormat="1" ht="13.8" x14ac:dyDescent="0.3">
      <c r="B2263" s="10"/>
      <c r="L2263" s="10"/>
      <c r="M2263" s="10"/>
    </row>
    <row r="2264" spans="2:13" s="1" customFormat="1" ht="13.8" x14ac:dyDescent="0.3">
      <c r="B2264" s="10"/>
      <c r="L2264" s="10"/>
      <c r="M2264" s="10"/>
    </row>
    <row r="2265" spans="2:13" s="1" customFormat="1" ht="13.8" x14ac:dyDescent="0.3">
      <c r="B2265" s="10"/>
      <c r="L2265" s="10"/>
      <c r="M2265" s="10"/>
    </row>
    <row r="2266" spans="2:13" s="1" customFormat="1" ht="13.8" x14ac:dyDescent="0.3">
      <c r="B2266" s="10"/>
      <c r="L2266" s="10"/>
      <c r="M2266" s="10"/>
    </row>
    <row r="2267" spans="2:13" s="1" customFormat="1" ht="13.8" x14ac:dyDescent="0.3">
      <c r="B2267" s="10"/>
      <c r="L2267" s="10"/>
      <c r="M2267" s="10"/>
    </row>
    <row r="2268" spans="2:13" s="1" customFormat="1" ht="13.8" x14ac:dyDescent="0.3">
      <c r="B2268" s="10"/>
      <c r="L2268" s="10"/>
      <c r="M2268" s="10"/>
    </row>
    <row r="2269" spans="2:13" s="1" customFormat="1" ht="13.8" x14ac:dyDescent="0.3">
      <c r="B2269" s="10"/>
      <c r="L2269" s="10"/>
      <c r="M2269" s="10"/>
    </row>
    <row r="2270" spans="2:13" s="1" customFormat="1" ht="13.8" x14ac:dyDescent="0.3">
      <c r="B2270" s="10"/>
      <c r="L2270" s="10"/>
      <c r="M2270" s="10"/>
    </row>
    <row r="2271" spans="2:13" s="1" customFormat="1" ht="13.8" x14ac:dyDescent="0.3">
      <c r="B2271" s="10"/>
      <c r="L2271" s="10"/>
      <c r="M2271" s="10"/>
    </row>
    <row r="2272" spans="2:13" s="1" customFormat="1" ht="13.8" x14ac:dyDescent="0.3">
      <c r="B2272" s="10"/>
      <c r="L2272" s="10"/>
      <c r="M2272" s="10"/>
    </row>
    <row r="2273" spans="2:13" s="1" customFormat="1" ht="13.8" x14ac:dyDescent="0.3">
      <c r="B2273" s="10"/>
      <c r="L2273" s="10"/>
      <c r="M2273" s="10"/>
    </row>
    <row r="2274" spans="2:13" s="1" customFormat="1" ht="13.8" x14ac:dyDescent="0.3">
      <c r="B2274" s="10"/>
      <c r="L2274" s="10"/>
      <c r="M2274" s="10"/>
    </row>
    <row r="2275" spans="2:13" s="1" customFormat="1" ht="13.8" x14ac:dyDescent="0.3">
      <c r="B2275" s="10"/>
      <c r="L2275" s="10"/>
      <c r="M2275" s="10"/>
    </row>
    <row r="2276" spans="2:13" s="1" customFormat="1" ht="13.8" x14ac:dyDescent="0.3">
      <c r="B2276" s="10"/>
      <c r="L2276" s="10"/>
      <c r="M2276" s="10"/>
    </row>
    <row r="2277" spans="2:13" s="1" customFormat="1" ht="13.8" x14ac:dyDescent="0.3">
      <c r="B2277" s="10"/>
      <c r="L2277" s="10"/>
      <c r="M2277" s="10"/>
    </row>
    <row r="2278" spans="2:13" s="1" customFormat="1" ht="13.8" x14ac:dyDescent="0.3">
      <c r="B2278" s="10"/>
      <c r="L2278" s="10"/>
      <c r="M2278" s="10"/>
    </row>
    <row r="2279" spans="2:13" s="1" customFormat="1" ht="13.8" x14ac:dyDescent="0.3">
      <c r="B2279" s="10"/>
      <c r="L2279" s="10"/>
      <c r="M2279" s="10"/>
    </row>
    <row r="2280" spans="2:13" s="1" customFormat="1" ht="13.8" x14ac:dyDescent="0.3">
      <c r="B2280" s="10"/>
      <c r="L2280" s="10"/>
      <c r="M2280" s="10"/>
    </row>
    <row r="2281" spans="2:13" s="1" customFormat="1" ht="13.8" x14ac:dyDescent="0.3">
      <c r="B2281" s="10"/>
      <c r="L2281" s="10"/>
      <c r="M2281" s="10"/>
    </row>
    <row r="2282" spans="2:13" s="1" customFormat="1" ht="13.8" x14ac:dyDescent="0.3">
      <c r="B2282" s="10"/>
      <c r="L2282" s="10"/>
      <c r="M2282" s="10"/>
    </row>
    <row r="2283" spans="2:13" s="1" customFormat="1" ht="13.8" x14ac:dyDescent="0.3">
      <c r="B2283" s="10"/>
      <c r="L2283" s="10"/>
      <c r="M2283" s="10"/>
    </row>
    <row r="2284" spans="2:13" s="1" customFormat="1" ht="13.8" x14ac:dyDescent="0.3">
      <c r="B2284" s="10"/>
      <c r="L2284" s="10"/>
      <c r="M2284" s="10"/>
    </row>
    <row r="2285" spans="2:13" s="1" customFormat="1" ht="13.8" x14ac:dyDescent="0.3">
      <c r="B2285" s="10"/>
      <c r="L2285" s="10"/>
      <c r="M2285" s="10"/>
    </row>
    <row r="2286" spans="2:13" s="1" customFormat="1" ht="13.8" x14ac:dyDescent="0.3">
      <c r="B2286" s="10"/>
      <c r="L2286" s="10"/>
      <c r="M2286" s="10"/>
    </row>
    <row r="2287" spans="2:13" s="1" customFormat="1" ht="13.8" x14ac:dyDescent="0.3">
      <c r="B2287" s="10"/>
      <c r="L2287" s="10"/>
      <c r="M2287" s="10"/>
    </row>
    <row r="2288" spans="2:13" s="1" customFormat="1" ht="13.8" x14ac:dyDescent="0.3">
      <c r="B2288" s="10"/>
      <c r="L2288" s="10"/>
      <c r="M2288" s="10"/>
    </row>
    <row r="2289" spans="2:13" s="1" customFormat="1" ht="13.8" x14ac:dyDescent="0.3">
      <c r="B2289" s="10"/>
      <c r="L2289" s="10"/>
      <c r="M2289" s="10"/>
    </row>
    <row r="2290" spans="2:13" s="1" customFormat="1" ht="13.8" x14ac:dyDescent="0.3">
      <c r="B2290" s="10"/>
      <c r="L2290" s="10"/>
      <c r="M2290" s="10"/>
    </row>
    <row r="2291" spans="2:13" s="1" customFormat="1" ht="13.8" x14ac:dyDescent="0.3">
      <c r="B2291" s="10"/>
      <c r="L2291" s="10"/>
      <c r="M2291" s="10"/>
    </row>
    <row r="2292" spans="2:13" s="1" customFormat="1" ht="13.8" x14ac:dyDescent="0.3">
      <c r="B2292" s="10"/>
      <c r="L2292" s="10"/>
      <c r="M2292" s="10"/>
    </row>
    <row r="2293" spans="2:13" s="1" customFormat="1" ht="13.8" x14ac:dyDescent="0.3">
      <c r="B2293" s="10"/>
      <c r="L2293" s="10"/>
      <c r="M2293" s="10"/>
    </row>
    <row r="2294" spans="2:13" s="1" customFormat="1" ht="13.8" x14ac:dyDescent="0.3">
      <c r="B2294" s="10"/>
      <c r="L2294" s="10"/>
      <c r="M2294" s="10"/>
    </row>
    <row r="2295" spans="2:13" s="1" customFormat="1" ht="13.8" x14ac:dyDescent="0.3">
      <c r="B2295" s="10"/>
      <c r="L2295" s="10"/>
      <c r="M2295" s="10"/>
    </row>
    <row r="2296" spans="2:13" s="1" customFormat="1" ht="13.8" x14ac:dyDescent="0.3">
      <c r="B2296" s="10"/>
      <c r="L2296" s="10"/>
      <c r="M2296" s="10"/>
    </row>
    <row r="2297" spans="2:13" s="1" customFormat="1" ht="13.8" x14ac:dyDescent="0.3">
      <c r="B2297" s="10"/>
      <c r="L2297" s="10"/>
      <c r="M2297" s="10"/>
    </row>
    <row r="2298" spans="2:13" s="1" customFormat="1" ht="13.8" x14ac:dyDescent="0.3">
      <c r="B2298" s="10"/>
      <c r="L2298" s="10"/>
      <c r="M2298" s="10"/>
    </row>
    <row r="2299" spans="2:13" s="1" customFormat="1" ht="13.8" x14ac:dyDescent="0.3">
      <c r="B2299" s="10"/>
      <c r="L2299" s="10"/>
      <c r="M2299" s="10"/>
    </row>
    <row r="2300" spans="2:13" s="1" customFormat="1" ht="13.8" x14ac:dyDescent="0.3">
      <c r="B2300" s="10"/>
      <c r="L2300" s="10"/>
      <c r="M2300" s="10"/>
    </row>
    <row r="2301" spans="2:13" s="1" customFormat="1" ht="13.8" x14ac:dyDescent="0.3">
      <c r="B2301" s="10"/>
      <c r="L2301" s="10"/>
      <c r="M2301" s="10"/>
    </row>
    <row r="2302" spans="2:13" s="1" customFormat="1" ht="13.8" x14ac:dyDescent="0.3">
      <c r="B2302" s="10"/>
      <c r="L2302" s="10"/>
      <c r="M2302" s="10"/>
    </row>
    <row r="2303" spans="2:13" s="1" customFormat="1" ht="13.8" x14ac:dyDescent="0.3">
      <c r="B2303" s="10"/>
      <c r="L2303" s="10"/>
      <c r="M2303" s="10"/>
    </row>
    <row r="2304" spans="2:13" s="1" customFormat="1" ht="13.8" x14ac:dyDescent="0.3">
      <c r="B2304" s="10"/>
      <c r="L2304" s="10"/>
      <c r="M2304" s="10"/>
    </row>
    <row r="2305" spans="2:13" s="1" customFormat="1" ht="13.8" x14ac:dyDescent="0.3">
      <c r="B2305" s="10"/>
      <c r="L2305" s="10"/>
      <c r="M2305" s="10"/>
    </row>
    <row r="2306" spans="2:13" s="1" customFormat="1" ht="13.8" x14ac:dyDescent="0.3">
      <c r="B2306" s="10"/>
      <c r="L2306" s="10"/>
      <c r="M2306" s="10"/>
    </row>
    <row r="2307" spans="2:13" s="1" customFormat="1" ht="13.8" x14ac:dyDescent="0.3">
      <c r="B2307" s="10"/>
      <c r="L2307" s="10"/>
      <c r="M2307" s="10"/>
    </row>
    <row r="2308" spans="2:13" s="1" customFormat="1" ht="13.8" x14ac:dyDescent="0.3">
      <c r="B2308" s="10"/>
      <c r="L2308" s="10"/>
      <c r="M2308" s="10"/>
    </row>
    <row r="2309" spans="2:13" s="1" customFormat="1" ht="13.8" x14ac:dyDescent="0.3">
      <c r="B2309" s="10"/>
      <c r="L2309" s="10"/>
      <c r="M2309" s="10"/>
    </row>
    <row r="2310" spans="2:13" s="1" customFormat="1" ht="13.8" x14ac:dyDescent="0.3">
      <c r="B2310" s="10"/>
      <c r="L2310" s="10"/>
      <c r="M2310" s="10"/>
    </row>
    <row r="2311" spans="2:13" s="1" customFormat="1" ht="13.8" x14ac:dyDescent="0.3">
      <c r="B2311" s="10"/>
      <c r="L2311" s="10"/>
      <c r="M2311" s="10"/>
    </row>
    <row r="2312" spans="2:13" s="1" customFormat="1" ht="13.8" x14ac:dyDescent="0.3">
      <c r="B2312" s="10"/>
      <c r="L2312" s="10"/>
      <c r="M2312" s="10"/>
    </row>
    <row r="2313" spans="2:13" s="1" customFormat="1" ht="13.8" x14ac:dyDescent="0.3">
      <c r="B2313" s="10"/>
      <c r="L2313" s="10"/>
      <c r="M2313" s="10"/>
    </row>
    <row r="2314" spans="2:13" s="1" customFormat="1" ht="13.8" x14ac:dyDescent="0.3">
      <c r="B2314" s="10"/>
      <c r="L2314" s="10"/>
      <c r="M2314" s="10"/>
    </row>
    <row r="2315" spans="2:13" s="1" customFormat="1" ht="13.8" x14ac:dyDescent="0.3">
      <c r="B2315" s="10"/>
      <c r="L2315" s="10"/>
      <c r="M2315" s="10"/>
    </row>
    <row r="2316" spans="2:13" s="1" customFormat="1" ht="13.8" x14ac:dyDescent="0.3">
      <c r="B2316" s="10"/>
      <c r="L2316" s="10"/>
      <c r="M2316" s="10"/>
    </row>
    <row r="2317" spans="2:13" s="1" customFormat="1" ht="13.8" x14ac:dyDescent="0.3">
      <c r="B2317" s="10"/>
      <c r="L2317" s="10"/>
      <c r="M2317" s="10"/>
    </row>
    <row r="2318" spans="2:13" s="1" customFormat="1" ht="13.8" x14ac:dyDescent="0.3">
      <c r="B2318" s="10"/>
      <c r="L2318" s="10"/>
      <c r="M2318" s="10"/>
    </row>
    <row r="2319" spans="2:13" s="1" customFormat="1" ht="13.8" x14ac:dyDescent="0.3">
      <c r="B2319" s="10"/>
      <c r="L2319" s="10"/>
      <c r="M2319" s="10"/>
    </row>
    <row r="2320" spans="2:13" s="1" customFormat="1" ht="13.8" x14ac:dyDescent="0.3">
      <c r="B2320" s="10"/>
      <c r="L2320" s="10"/>
      <c r="M2320" s="10"/>
    </row>
    <row r="2321" spans="2:13" s="1" customFormat="1" ht="13.8" x14ac:dyDescent="0.3">
      <c r="B2321" s="10"/>
      <c r="L2321" s="10"/>
      <c r="M2321" s="10"/>
    </row>
    <row r="2322" spans="2:13" s="1" customFormat="1" ht="13.8" x14ac:dyDescent="0.3">
      <c r="B2322" s="10"/>
      <c r="L2322" s="10"/>
      <c r="M2322" s="10"/>
    </row>
    <row r="2323" spans="2:13" s="1" customFormat="1" ht="13.8" x14ac:dyDescent="0.3">
      <c r="B2323" s="10"/>
      <c r="L2323" s="10"/>
      <c r="M2323" s="10"/>
    </row>
    <row r="2324" spans="2:13" s="1" customFormat="1" ht="13.8" x14ac:dyDescent="0.3">
      <c r="B2324" s="10"/>
      <c r="L2324" s="10"/>
      <c r="M2324" s="10"/>
    </row>
    <row r="2325" spans="2:13" s="1" customFormat="1" ht="13.8" x14ac:dyDescent="0.3">
      <c r="B2325" s="10"/>
      <c r="L2325" s="10"/>
      <c r="M2325" s="10"/>
    </row>
    <row r="2326" spans="2:13" s="1" customFormat="1" ht="13.8" x14ac:dyDescent="0.3">
      <c r="B2326" s="10"/>
      <c r="L2326" s="10"/>
      <c r="M2326" s="10"/>
    </row>
    <row r="2327" spans="2:13" s="1" customFormat="1" ht="13.8" x14ac:dyDescent="0.3">
      <c r="B2327" s="10"/>
      <c r="L2327" s="10"/>
      <c r="M2327" s="10"/>
    </row>
    <row r="2328" spans="2:13" s="1" customFormat="1" ht="13.8" x14ac:dyDescent="0.3">
      <c r="B2328" s="10"/>
      <c r="L2328" s="10"/>
      <c r="M2328" s="10"/>
    </row>
    <row r="2329" spans="2:13" s="1" customFormat="1" ht="13.8" x14ac:dyDescent="0.3">
      <c r="B2329" s="10"/>
      <c r="L2329" s="10"/>
      <c r="M2329" s="10"/>
    </row>
    <row r="2330" spans="2:13" s="1" customFormat="1" ht="13.8" x14ac:dyDescent="0.3">
      <c r="B2330" s="10"/>
      <c r="L2330" s="10"/>
      <c r="M2330" s="10"/>
    </row>
    <row r="2331" spans="2:13" s="1" customFormat="1" ht="13.8" x14ac:dyDescent="0.3">
      <c r="B2331" s="10"/>
      <c r="L2331" s="10"/>
      <c r="M2331" s="10"/>
    </row>
    <row r="2332" spans="2:13" s="1" customFormat="1" ht="13.8" x14ac:dyDescent="0.3">
      <c r="B2332" s="10"/>
      <c r="L2332" s="10"/>
      <c r="M2332" s="10"/>
    </row>
    <row r="2333" spans="2:13" s="1" customFormat="1" ht="13.8" x14ac:dyDescent="0.3">
      <c r="B2333" s="10"/>
      <c r="L2333" s="10"/>
      <c r="M2333" s="10"/>
    </row>
    <row r="2334" spans="2:13" s="1" customFormat="1" ht="13.8" x14ac:dyDescent="0.3">
      <c r="B2334" s="10"/>
      <c r="L2334" s="10"/>
      <c r="M2334" s="10"/>
    </row>
    <row r="2335" spans="2:13" s="1" customFormat="1" ht="13.8" x14ac:dyDescent="0.3">
      <c r="B2335" s="10"/>
      <c r="L2335" s="10"/>
      <c r="M2335" s="10"/>
    </row>
    <row r="2336" spans="2:13" s="1" customFormat="1" ht="13.8" x14ac:dyDescent="0.3">
      <c r="B2336" s="10"/>
      <c r="L2336" s="10"/>
      <c r="M2336" s="10"/>
    </row>
    <row r="2337" spans="2:13" s="1" customFormat="1" ht="13.8" x14ac:dyDescent="0.3">
      <c r="B2337" s="10"/>
      <c r="L2337" s="10"/>
      <c r="M2337" s="10"/>
    </row>
    <row r="2338" spans="2:13" s="1" customFormat="1" ht="13.8" x14ac:dyDescent="0.3">
      <c r="B2338" s="10"/>
      <c r="L2338" s="10"/>
      <c r="M2338" s="10"/>
    </row>
    <row r="2339" spans="2:13" s="1" customFormat="1" ht="13.8" x14ac:dyDescent="0.3">
      <c r="B2339" s="10"/>
      <c r="L2339" s="10"/>
      <c r="M2339" s="10"/>
    </row>
    <row r="2340" spans="2:13" s="1" customFormat="1" ht="13.8" x14ac:dyDescent="0.3">
      <c r="B2340" s="10"/>
      <c r="L2340" s="10"/>
      <c r="M2340" s="10"/>
    </row>
    <row r="2341" spans="2:13" s="1" customFormat="1" ht="13.8" x14ac:dyDescent="0.3">
      <c r="B2341" s="10"/>
      <c r="L2341" s="10"/>
      <c r="M2341" s="10"/>
    </row>
    <row r="2342" spans="2:13" s="1" customFormat="1" ht="13.8" x14ac:dyDescent="0.3">
      <c r="B2342" s="10"/>
      <c r="L2342" s="10"/>
      <c r="M2342" s="10"/>
    </row>
    <row r="2343" spans="2:13" s="1" customFormat="1" ht="13.8" x14ac:dyDescent="0.3">
      <c r="B2343" s="10"/>
      <c r="L2343" s="10"/>
      <c r="M2343" s="10"/>
    </row>
    <row r="2344" spans="2:13" s="1" customFormat="1" ht="13.8" x14ac:dyDescent="0.3">
      <c r="B2344" s="10"/>
      <c r="L2344" s="10"/>
      <c r="M2344" s="10"/>
    </row>
    <row r="2345" spans="2:13" s="1" customFormat="1" ht="13.8" x14ac:dyDescent="0.3">
      <c r="B2345" s="10"/>
      <c r="L2345" s="10"/>
      <c r="M2345" s="10"/>
    </row>
    <row r="2346" spans="2:13" s="1" customFormat="1" ht="13.8" x14ac:dyDescent="0.3">
      <c r="B2346" s="10"/>
      <c r="L2346" s="10"/>
      <c r="M2346" s="10"/>
    </row>
    <row r="2347" spans="2:13" s="1" customFormat="1" ht="13.8" x14ac:dyDescent="0.3">
      <c r="B2347" s="10"/>
      <c r="L2347" s="10"/>
      <c r="M2347" s="10"/>
    </row>
    <row r="2348" spans="2:13" s="1" customFormat="1" ht="13.8" x14ac:dyDescent="0.3">
      <c r="B2348" s="10"/>
      <c r="L2348" s="10"/>
      <c r="M2348" s="10"/>
    </row>
    <row r="2349" spans="2:13" s="1" customFormat="1" ht="13.8" x14ac:dyDescent="0.3">
      <c r="B2349" s="10"/>
      <c r="L2349" s="10"/>
      <c r="M2349" s="10"/>
    </row>
    <row r="2350" spans="2:13" s="1" customFormat="1" ht="13.8" x14ac:dyDescent="0.3">
      <c r="B2350" s="10"/>
      <c r="L2350" s="10"/>
      <c r="M2350" s="10"/>
    </row>
    <row r="2351" spans="2:13" s="1" customFormat="1" ht="13.8" x14ac:dyDescent="0.3">
      <c r="B2351" s="10"/>
      <c r="L2351" s="10"/>
      <c r="M2351" s="10"/>
    </row>
    <row r="2352" spans="2:13" s="1" customFormat="1" ht="13.8" x14ac:dyDescent="0.3">
      <c r="B2352" s="10"/>
      <c r="L2352" s="10"/>
      <c r="M2352" s="10"/>
    </row>
    <row r="2353" spans="2:13" s="1" customFormat="1" ht="13.8" x14ac:dyDescent="0.3">
      <c r="B2353" s="10"/>
      <c r="L2353" s="10"/>
      <c r="M2353" s="10"/>
    </row>
    <row r="2354" spans="2:13" s="1" customFormat="1" ht="13.8" x14ac:dyDescent="0.3">
      <c r="B2354" s="10"/>
      <c r="L2354" s="10"/>
      <c r="M2354" s="10"/>
    </row>
    <row r="2355" spans="2:13" s="1" customFormat="1" ht="13.8" x14ac:dyDescent="0.3">
      <c r="B2355" s="10"/>
      <c r="L2355" s="10"/>
      <c r="M2355" s="10"/>
    </row>
    <row r="2356" spans="2:13" s="1" customFormat="1" ht="13.8" x14ac:dyDescent="0.3">
      <c r="B2356" s="10"/>
      <c r="L2356" s="10"/>
      <c r="M2356" s="10"/>
    </row>
    <row r="2357" spans="2:13" s="1" customFormat="1" ht="13.8" x14ac:dyDescent="0.3">
      <c r="B2357" s="10"/>
      <c r="L2357" s="10"/>
      <c r="M2357" s="10"/>
    </row>
    <row r="2358" spans="2:13" s="1" customFormat="1" ht="13.8" x14ac:dyDescent="0.3">
      <c r="B2358" s="10"/>
      <c r="L2358" s="10"/>
      <c r="M2358" s="10"/>
    </row>
    <row r="2359" spans="2:13" s="1" customFormat="1" ht="13.8" x14ac:dyDescent="0.3">
      <c r="B2359" s="10"/>
      <c r="L2359" s="10"/>
      <c r="M2359" s="10"/>
    </row>
    <row r="2360" spans="2:13" s="1" customFormat="1" ht="13.8" x14ac:dyDescent="0.3">
      <c r="B2360" s="10"/>
      <c r="L2360" s="10"/>
      <c r="M2360" s="10"/>
    </row>
    <row r="2361" spans="2:13" s="1" customFormat="1" ht="13.8" x14ac:dyDescent="0.3">
      <c r="B2361" s="10"/>
      <c r="L2361" s="10"/>
      <c r="M2361" s="10"/>
    </row>
    <row r="2362" spans="2:13" s="1" customFormat="1" ht="13.8" x14ac:dyDescent="0.3">
      <c r="B2362" s="10"/>
      <c r="L2362" s="10"/>
      <c r="M2362" s="10"/>
    </row>
    <row r="2363" spans="2:13" s="1" customFormat="1" ht="13.8" x14ac:dyDescent="0.3">
      <c r="B2363" s="10"/>
      <c r="L2363" s="10"/>
      <c r="M2363" s="10"/>
    </row>
    <row r="2364" spans="2:13" s="1" customFormat="1" ht="13.8" x14ac:dyDescent="0.3">
      <c r="B2364" s="10"/>
      <c r="L2364" s="10"/>
      <c r="M2364" s="10"/>
    </row>
    <row r="2365" spans="2:13" s="1" customFormat="1" ht="13.8" x14ac:dyDescent="0.3">
      <c r="B2365" s="10"/>
      <c r="L2365" s="10"/>
      <c r="M2365" s="10"/>
    </row>
    <row r="2366" spans="2:13" s="1" customFormat="1" ht="13.8" x14ac:dyDescent="0.3">
      <c r="B2366" s="10"/>
      <c r="L2366" s="10"/>
      <c r="M2366" s="10"/>
    </row>
    <row r="2367" spans="2:13" s="1" customFormat="1" ht="13.8" x14ac:dyDescent="0.3">
      <c r="B2367" s="10"/>
      <c r="L2367" s="10"/>
      <c r="M2367" s="10"/>
    </row>
    <row r="2368" spans="2:13" s="1" customFormat="1" ht="13.8" x14ac:dyDescent="0.3">
      <c r="B2368" s="10"/>
      <c r="L2368" s="10"/>
      <c r="M2368" s="10"/>
    </row>
    <row r="2369" spans="2:13" s="1" customFormat="1" ht="13.8" x14ac:dyDescent="0.3">
      <c r="B2369" s="10"/>
      <c r="L2369" s="10"/>
      <c r="M2369" s="10"/>
    </row>
    <row r="2370" spans="2:13" s="1" customFormat="1" ht="13.8" x14ac:dyDescent="0.3">
      <c r="B2370" s="10"/>
      <c r="L2370" s="10"/>
      <c r="M2370" s="10"/>
    </row>
    <row r="2371" spans="2:13" s="1" customFormat="1" ht="13.8" x14ac:dyDescent="0.3">
      <c r="B2371" s="10"/>
      <c r="L2371" s="10"/>
      <c r="M2371" s="10"/>
    </row>
    <row r="2372" spans="2:13" s="1" customFormat="1" ht="13.8" x14ac:dyDescent="0.3">
      <c r="B2372" s="10"/>
      <c r="L2372" s="10"/>
      <c r="M2372" s="10"/>
    </row>
    <row r="2373" spans="2:13" s="1" customFormat="1" ht="13.8" x14ac:dyDescent="0.3">
      <c r="B2373" s="10"/>
      <c r="L2373" s="10"/>
      <c r="M2373" s="10"/>
    </row>
    <row r="2374" spans="2:13" s="1" customFormat="1" ht="13.8" x14ac:dyDescent="0.3">
      <c r="B2374" s="10"/>
      <c r="L2374" s="10"/>
      <c r="M2374" s="10"/>
    </row>
    <row r="2375" spans="2:13" s="1" customFormat="1" ht="13.8" x14ac:dyDescent="0.3">
      <c r="B2375" s="10"/>
      <c r="L2375" s="10"/>
      <c r="M2375" s="10"/>
    </row>
    <row r="2376" spans="2:13" s="1" customFormat="1" ht="13.8" x14ac:dyDescent="0.3">
      <c r="B2376" s="10"/>
      <c r="L2376" s="10"/>
      <c r="M2376" s="10"/>
    </row>
    <row r="2377" spans="2:13" s="1" customFormat="1" ht="13.8" x14ac:dyDescent="0.3">
      <c r="B2377" s="10"/>
      <c r="L2377" s="10"/>
      <c r="M2377" s="10"/>
    </row>
    <row r="2378" spans="2:13" s="1" customFormat="1" ht="13.8" x14ac:dyDescent="0.3">
      <c r="B2378" s="10"/>
      <c r="L2378" s="10"/>
      <c r="M2378" s="10"/>
    </row>
    <row r="2379" spans="2:13" s="1" customFormat="1" ht="13.8" x14ac:dyDescent="0.3">
      <c r="B2379" s="10"/>
      <c r="L2379" s="10"/>
      <c r="M2379" s="10"/>
    </row>
    <row r="2380" spans="2:13" s="1" customFormat="1" ht="13.8" x14ac:dyDescent="0.3">
      <c r="B2380" s="10"/>
      <c r="L2380" s="10"/>
      <c r="M2380" s="10"/>
    </row>
    <row r="2381" spans="2:13" s="1" customFormat="1" ht="13.8" x14ac:dyDescent="0.3">
      <c r="B2381" s="10"/>
      <c r="L2381" s="10"/>
      <c r="M2381" s="10"/>
    </row>
    <row r="2382" spans="2:13" s="1" customFormat="1" ht="13.8" x14ac:dyDescent="0.3">
      <c r="B2382" s="10"/>
      <c r="L2382" s="10"/>
      <c r="M2382" s="10"/>
    </row>
    <row r="2383" spans="2:13" s="1" customFormat="1" ht="13.8" x14ac:dyDescent="0.3">
      <c r="B2383" s="10"/>
      <c r="L2383" s="10"/>
      <c r="M2383" s="10"/>
    </row>
    <row r="2384" spans="2:13" s="1" customFormat="1" ht="13.8" x14ac:dyDescent="0.3">
      <c r="B2384" s="10"/>
      <c r="L2384" s="10"/>
      <c r="M2384" s="10"/>
    </row>
    <row r="2385" spans="2:13" s="1" customFormat="1" ht="13.8" x14ac:dyDescent="0.3">
      <c r="B2385" s="10"/>
      <c r="L2385" s="10"/>
      <c r="M2385" s="10"/>
    </row>
    <row r="2386" spans="2:13" s="1" customFormat="1" ht="13.8" x14ac:dyDescent="0.3">
      <c r="B2386" s="10"/>
      <c r="L2386" s="10"/>
      <c r="M2386" s="10"/>
    </row>
    <row r="2387" spans="2:13" s="1" customFormat="1" ht="13.8" x14ac:dyDescent="0.3">
      <c r="B2387" s="10"/>
      <c r="L2387" s="10"/>
      <c r="M2387" s="10"/>
    </row>
    <row r="2388" spans="2:13" s="1" customFormat="1" ht="13.8" x14ac:dyDescent="0.3">
      <c r="B2388" s="10"/>
      <c r="L2388" s="10"/>
      <c r="M2388" s="10"/>
    </row>
    <row r="2389" spans="2:13" s="1" customFormat="1" ht="13.8" x14ac:dyDescent="0.3">
      <c r="B2389" s="10"/>
      <c r="L2389" s="10"/>
      <c r="M2389" s="10"/>
    </row>
    <row r="2390" spans="2:13" s="1" customFormat="1" ht="13.8" x14ac:dyDescent="0.3">
      <c r="B2390" s="10"/>
      <c r="L2390" s="10"/>
      <c r="M2390" s="10"/>
    </row>
    <row r="2391" spans="2:13" s="1" customFormat="1" ht="13.8" x14ac:dyDescent="0.3">
      <c r="B2391" s="10"/>
      <c r="L2391" s="10"/>
      <c r="M2391" s="10"/>
    </row>
    <row r="2392" spans="2:13" s="1" customFormat="1" ht="13.8" x14ac:dyDescent="0.3">
      <c r="B2392" s="10"/>
      <c r="L2392" s="10"/>
      <c r="M2392" s="10"/>
    </row>
    <row r="2393" spans="2:13" s="1" customFormat="1" ht="13.8" x14ac:dyDescent="0.3">
      <c r="B2393" s="10"/>
      <c r="L2393" s="10"/>
      <c r="M2393" s="10"/>
    </row>
    <row r="2394" spans="2:13" s="1" customFormat="1" ht="13.8" x14ac:dyDescent="0.3">
      <c r="B2394" s="10"/>
      <c r="L2394" s="10"/>
      <c r="M2394" s="10"/>
    </row>
    <row r="2395" spans="2:13" s="1" customFormat="1" ht="13.8" x14ac:dyDescent="0.3">
      <c r="B2395" s="10"/>
      <c r="L2395" s="10"/>
      <c r="M2395" s="10"/>
    </row>
    <row r="2396" spans="2:13" s="1" customFormat="1" ht="13.8" x14ac:dyDescent="0.3">
      <c r="B2396" s="10"/>
      <c r="L2396" s="10"/>
      <c r="M2396" s="10"/>
    </row>
    <row r="2397" spans="2:13" s="1" customFormat="1" ht="13.8" x14ac:dyDescent="0.3">
      <c r="B2397" s="10"/>
      <c r="L2397" s="10"/>
      <c r="M2397" s="10"/>
    </row>
    <row r="2398" spans="2:13" s="1" customFormat="1" ht="13.8" x14ac:dyDescent="0.3">
      <c r="B2398" s="10"/>
      <c r="L2398" s="10"/>
      <c r="M2398" s="10"/>
    </row>
    <row r="2399" spans="2:13" s="1" customFormat="1" ht="13.8" x14ac:dyDescent="0.3">
      <c r="B2399" s="10"/>
      <c r="L2399" s="10"/>
      <c r="M2399" s="10"/>
    </row>
    <row r="2400" spans="2:13" s="1" customFormat="1" ht="13.8" x14ac:dyDescent="0.3">
      <c r="B2400" s="10"/>
      <c r="L2400" s="10"/>
      <c r="M2400" s="10"/>
    </row>
    <row r="2401" spans="2:13" s="1" customFormat="1" ht="13.8" x14ac:dyDescent="0.3">
      <c r="B2401" s="10"/>
      <c r="L2401" s="10"/>
      <c r="M2401" s="10"/>
    </row>
    <row r="2402" spans="2:13" s="1" customFormat="1" ht="13.8" x14ac:dyDescent="0.3">
      <c r="B2402" s="10"/>
      <c r="L2402" s="10"/>
      <c r="M2402" s="10"/>
    </row>
    <row r="2403" spans="2:13" s="1" customFormat="1" ht="13.8" x14ac:dyDescent="0.3">
      <c r="B2403" s="10"/>
      <c r="L2403" s="10"/>
      <c r="M2403" s="10"/>
    </row>
    <row r="2404" spans="2:13" s="1" customFormat="1" ht="13.8" x14ac:dyDescent="0.3">
      <c r="B2404" s="10"/>
      <c r="L2404" s="10"/>
      <c r="M2404" s="10"/>
    </row>
    <row r="2405" spans="2:13" s="1" customFormat="1" ht="13.8" x14ac:dyDescent="0.3">
      <c r="B2405" s="10"/>
      <c r="L2405" s="10"/>
      <c r="M2405" s="10"/>
    </row>
    <row r="2406" spans="2:13" s="1" customFormat="1" ht="13.8" x14ac:dyDescent="0.3">
      <c r="B2406" s="10"/>
      <c r="L2406" s="10"/>
      <c r="M2406" s="10"/>
    </row>
    <row r="2407" spans="2:13" s="1" customFormat="1" ht="13.8" x14ac:dyDescent="0.3">
      <c r="B2407" s="10"/>
      <c r="L2407" s="10"/>
      <c r="M2407" s="10"/>
    </row>
    <row r="2408" spans="2:13" s="1" customFormat="1" ht="13.8" x14ac:dyDescent="0.3">
      <c r="B2408" s="10"/>
      <c r="L2408" s="10"/>
      <c r="M2408" s="10"/>
    </row>
    <row r="2409" spans="2:13" s="1" customFormat="1" ht="13.8" x14ac:dyDescent="0.3">
      <c r="B2409" s="10"/>
      <c r="L2409" s="10"/>
      <c r="M2409" s="10"/>
    </row>
    <row r="2410" spans="2:13" s="1" customFormat="1" ht="13.8" x14ac:dyDescent="0.3">
      <c r="B2410" s="10"/>
      <c r="L2410" s="10"/>
      <c r="M2410" s="10"/>
    </row>
    <row r="2411" spans="2:13" s="1" customFormat="1" ht="13.8" x14ac:dyDescent="0.3">
      <c r="B2411" s="10"/>
      <c r="L2411" s="10"/>
      <c r="M2411" s="10"/>
    </row>
    <row r="2412" spans="2:13" s="1" customFormat="1" ht="13.8" x14ac:dyDescent="0.3">
      <c r="B2412" s="10"/>
      <c r="L2412" s="10"/>
      <c r="M2412" s="10"/>
    </row>
    <row r="2413" spans="2:13" s="1" customFormat="1" ht="13.8" x14ac:dyDescent="0.3">
      <c r="B2413" s="10"/>
      <c r="L2413" s="10"/>
      <c r="M2413" s="10"/>
    </row>
    <row r="2414" spans="2:13" s="1" customFormat="1" ht="13.8" x14ac:dyDescent="0.3">
      <c r="B2414" s="10"/>
      <c r="L2414" s="10"/>
      <c r="M2414" s="10"/>
    </row>
    <row r="2415" spans="2:13" s="1" customFormat="1" ht="13.8" x14ac:dyDescent="0.3">
      <c r="B2415" s="10"/>
      <c r="L2415" s="10"/>
      <c r="M2415" s="10"/>
    </row>
    <row r="2416" spans="2:13" s="1" customFormat="1" ht="13.8" x14ac:dyDescent="0.3">
      <c r="B2416" s="10"/>
      <c r="L2416" s="10"/>
      <c r="M2416" s="10"/>
    </row>
    <row r="2417" spans="2:13" s="1" customFormat="1" ht="13.8" x14ac:dyDescent="0.3">
      <c r="B2417" s="10"/>
      <c r="L2417" s="10"/>
      <c r="M2417" s="10"/>
    </row>
    <row r="2418" spans="2:13" s="1" customFormat="1" ht="13.8" x14ac:dyDescent="0.3">
      <c r="B2418" s="10"/>
      <c r="L2418" s="10"/>
      <c r="M2418" s="10"/>
    </row>
    <row r="2419" spans="2:13" s="1" customFormat="1" ht="13.8" x14ac:dyDescent="0.3">
      <c r="B2419" s="10"/>
      <c r="L2419" s="10"/>
      <c r="M2419" s="10"/>
    </row>
    <row r="2420" spans="2:13" s="1" customFormat="1" ht="13.8" x14ac:dyDescent="0.3">
      <c r="B2420" s="10"/>
      <c r="L2420" s="10"/>
      <c r="M2420" s="10"/>
    </row>
    <row r="2421" spans="2:13" s="1" customFormat="1" ht="13.8" x14ac:dyDescent="0.3">
      <c r="B2421" s="10"/>
      <c r="L2421" s="10"/>
      <c r="M2421" s="10"/>
    </row>
    <row r="2422" spans="2:13" s="1" customFormat="1" ht="13.8" x14ac:dyDescent="0.3">
      <c r="B2422" s="10"/>
      <c r="L2422" s="10"/>
      <c r="M2422" s="10"/>
    </row>
    <row r="2423" spans="2:13" s="1" customFormat="1" ht="13.8" x14ac:dyDescent="0.3">
      <c r="B2423" s="10"/>
      <c r="L2423" s="10"/>
      <c r="M2423" s="10"/>
    </row>
    <row r="2424" spans="2:13" s="1" customFormat="1" ht="13.8" x14ac:dyDescent="0.3">
      <c r="B2424" s="10"/>
      <c r="L2424" s="10"/>
      <c r="M2424" s="10"/>
    </row>
    <row r="2425" spans="2:13" s="1" customFormat="1" ht="13.8" x14ac:dyDescent="0.3">
      <c r="B2425" s="10"/>
      <c r="L2425" s="10"/>
      <c r="M2425" s="10"/>
    </row>
    <row r="2426" spans="2:13" s="1" customFormat="1" ht="13.8" x14ac:dyDescent="0.3">
      <c r="B2426" s="10"/>
      <c r="L2426" s="10"/>
      <c r="M2426" s="10"/>
    </row>
    <row r="2427" spans="2:13" s="1" customFormat="1" ht="13.8" x14ac:dyDescent="0.3">
      <c r="B2427" s="10"/>
      <c r="L2427" s="10"/>
      <c r="M2427" s="10"/>
    </row>
    <row r="2428" spans="2:13" s="1" customFormat="1" ht="13.8" x14ac:dyDescent="0.3">
      <c r="B2428" s="10"/>
      <c r="L2428" s="10"/>
      <c r="M2428" s="10"/>
    </row>
    <row r="2429" spans="2:13" s="1" customFormat="1" ht="13.8" x14ac:dyDescent="0.3">
      <c r="B2429" s="10"/>
      <c r="L2429" s="10"/>
      <c r="M2429" s="10"/>
    </row>
    <row r="2430" spans="2:13" s="1" customFormat="1" ht="13.8" x14ac:dyDescent="0.3">
      <c r="B2430" s="10"/>
      <c r="L2430" s="10"/>
      <c r="M2430" s="10"/>
    </row>
    <row r="2431" spans="2:13" s="1" customFormat="1" ht="13.8" x14ac:dyDescent="0.3">
      <c r="B2431" s="10"/>
      <c r="L2431" s="10"/>
      <c r="M2431" s="10"/>
    </row>
    <row r="2432" spans="2:13" s="1" customFormat="1" ht="13.8" x14ac:dyDescent="0.3">
      <c r="B2432" s="10"/>
      <c r="L2432" s="10"/>
      <c r="M2432" s="10"/>
    </row>
    <row r="2433" spans="2:13" s="1" customFormat="1" ht="13.8" x14ac:dyDescent="0.3">
      <c r="B2433" s="10"/>
      <c r="L2433" s="10"/>
      <c r="M2433" s="10"/>
    </row>
    <row r="2434" spans="2:13" s="1" customFormat="1" ht="13.8" x14ac:dyDescent="0.3">
      <c r="B2434" s="10"/>
      <c r="L2434" s="10"/>
      <c r="M2434" s="10"/>
    </row>
    <row r="2435" spans="2:13" s="1" customFormat="1" ht="13.8" x14ac:dyDescent="0.3">
      <c r="B2435" s="10"/>
      <c r="L2435" s="10"/>
      <c r="M2435" s="10"/>
    </row>
    <row r="2436" spans="2:13" s="1" customFormat="1" ht="13.8" x14ac:dyDescent="0.3">
      <c r="B2436" s="10"/>
      <c r="L2436" s="10"/>
      <c r="M2436" s="10"/>
    </row>
    <row r="2437" spans="2:13" s="1" customFormat="1" ht="13.8" x14ac:dyDescent="0.3">
      <c r="B2437" s="10"/>
      <c r="L2437" s="10"/>
      <c r="M2437" s="10"/>
    </row>
    <row r="2438" spans="2:13" s="1" customFormat="1" ht="13.8" x14ac:dyDescent="0.3">
      <c r="B2438" s="10"/>
      <c r="L2438" s="10"/>
      <c r="M2438" s="10"/>
    </row>
    <row r="2439" spans="2:13" s="1" customFormat="1" ht="13.8" x14ac:dyDescent="0.3">
      <c r="B2439" s="10"/>
      <c r="L2439" s="10"/>
      <c r="M2439" s="10"/>
    </row>
    <row r="2440" spans="2:13" s="1" customFormat="1" ht="13.8" x14ac:dyDescent="0.3">
      <c r="B2440" s="10"/>
      <c r="L2440" s="10"/>
      <c r="M2440" s="10"/>
    </row>
    <row r="2441" spans="2:13" s="1" customFormat="1" ht="13.8" x14ac:dyDescent="0.3">
      <c r="B2441" s="10"/>
      <c r="L2441" s="10"/>
      <c r="M2441" s="10"/>
    </row>
    <row r="2442" spans="2:13" s="1" customFormat="1" ht="13.8" x14ac:dyDescent="0.3">
      <c r="B2442" s="10"/>
      <c r="L2442" s="10"/>
      <c r="M2442" s="10"/>
    </row>
    <row r="2443" spans="2:13" s="1" customFormat="1" ht="13.8" x14ac:dyDescent="0.3">
      <c r="B2443" s="10"/>
      <c r="L2443" s="10"/>
      <c r="M2443" s="10"/>
    </row>
    <row r="2444" spans="2:13" s="1" customFormat="1" ht="13.8" x14ac:dyDescent="0.3">
      <c r="B2444" s="10"/>
      <c r="L2444" s="10"/>
      <c r="M2444" s="10"/>
    </row>
    <row r="2445" spans="2:13" s="1" customFormat="1" ht="13.8" x14ac:dyDescent="0.3">
      <c r="B2445" s="10"/>
      <c r="L2445" s="10"/>
      <c r="M2445" s="10"/>
    </row>
    <row r="2446" spans="2:13" s="1" customFormat="1" ht="13.8" x14ac:dyDescent="0.3">
      <c r="B2446" s="10"/>
      <c r="L2446" s="10"/>
      <c r="M2446" s="10"/>
    </row>
    <row r="2447" spans="2:13" s="1" customFormat="1" ht="13.8" x14ac:dyDescent="0.3">
      <c r="B2447" s="10"/>
      <c r="L2447" s="10"/>
      <c r="M2447" s="10"/>
    </row>
    <row r="2448" spans="2:13" s="1" customFormat="1" ht="13.8" x14ac:dyDescent="0.3">
      <c r="B2448" s="10"/>
      <c r="L2448" s="10"/>
      <c r="M2448" s="10"/>
    </row>
    <row r="2449" spans="2:13" s="1" customFormat="1" ht="13.8" x14ac:dyDescent="0.3">
      <c r="B2449" s="10"/>
      <c r="L2449" s="10"/>
      <c r="M2449" s="10"/>
    </row>
    <row r="2450" spans="2:13" s="1" customFormat="1" ht="13.8" x14ac:dyDescent="0.3">
      <c r="B2450" s="10"/>
      <c r="L2450" s="10"/>
      <c r="M2450" s="10"/>
    </row>
    <row r="2451" spans="2:13" s="1" customFormat="1" ht="13.8" x14ac:dyDescent="0.3">
      <c r="B2451" s="10"/>
      <c r="L2451" s="10"/>
      <c r="M2451" s="10"/>
    </row>
    <row r="2452" spans="2:13" s="1" customFormat="1" ht="13.8" x14ac:dyDescent="0.3">
      <c r="B2452" s="10"/>
      <c r="L2452" s="10"/>
      <c r="M2452" s="10"/>
    </row>
    <row r="2453" spans="2:13" s="1" customFormat="1" ht="13.8" x14ac:dyDescent="0.3">
      <c r="B2453" s="10"/>
      <c r="L2453" s="10"/>
      <c r="M2453" s="10"/>
    </row>
    <row r="2454" spans="2:13" s="1" customFormat="1" ht="13.8" x14ac:dyDescent="0.3">
      <c r="B2454" s="10"/>
      <c r="L2454" s="10"/>
      <c r="M2454" s="10"/>
    </row>
    <row r="2455" spans="2:13" s="1" customFormat="1" ht="13.8" x14ac:dyDescent="0.3">
      <c r="B2455" s="10"/>
      <c r="L2455" s="10"/>
      <c r="M2455" s="10"/>
    </row>
    <row r="2456" spans="2:13" s="1" customFormat="1" ht="13.8" x14ac:dyDescent="0.3">
      <c r="B2456" s="10"/>
      <c r="L2456" s="10"/>
      <c r="M2456" s="10"/>
    </row>
    <row r="2457" spans="2:13" s="1" customFormat="1" ht="13.8" x14ac:dyDescent="0.3">
      <c r="B2457" s="10"/>
      <c r="L2457" s="10"/>
      <c r="M2457" s="10"/>
    </row>
    <row r="2458" spans="2:13" s="1" customFormat="1" ht="13.8" x14ac:dyDescent="0.3">
      <c r="B2458" s="10"/>
      <c r="L2458" s="10"/>
      <c r="M2458" s="10"/>
    </row>
    <row r="2459" spans="2:13" s="1" customFormat="1" ht="13.8" x14ac:dyDescent="0.3">
      <c r="B2459" s="10"/>
      <c r="L2459" s="10"/>
      <c r="M2459" s="10"/>
    </row>
    <row r="2460" spans="2:13" s="1" customFormat="1" ht="13.8" x14ac:dyDescent="0.3">
      <c r="B2460" s="10"/>
      <c r="L2460" s="10"/>
      <c r="M2460" s="10"/>
    </row>
    <row r="2461" spans="2:13" s="1" customFormat="1" ht="13.8" x14ac:dyDescent="0.3">
      <c r="B2461" s="10"/>
      <c r="L2461" s="10"/>
      <c r="M2461" s="10"/>
    </row>
    <row r="2462" spans="2:13" s="1" customFormat="1" ht="13.8" x14ac:dyDescent="0.3">
      <c r="B2462" s="10"/>
      <c r="L2462" s="10"/>
      <c r="M2462" s="10"/>
    </row>
    <row r="2463" spans="2:13" s="1" customFormat="1" ht="13.8" x14ac:dyDescent="0.3">
      <c r="B2463" s="10"/>
      <c r="L2463" s="10"/>
      <c r="M2463" s="10"/>
    </row>
    <row r="2464" spans="2:13" s="1" customFormat="1" ht="13.8" x14ac:dyDescent="0.3">
      <c r="B2464" s="10"/>
      <c r="L2464" s="10"/>
      <c r="M2464" s="10"/>
    </row>
    <row r="2465" spans="2:13" s="1" customFormat="1" ht="13.8" x14ac:dyDescent="0.3">
      <c r="B2465" s="10"/>
      <c r="L2465" s="10"/>
      <c r="M2465" s="10"/>
    </row>
    <row r="2466" spans="2:13" s="1" customFormat="1" ht="13.8" x14ac:dyDescent="0.3">
      <c r="B2466" s="10"/>
      <c r="L2466" s="10"/>
      <c r="M2466" s="10"/>
    </row>
    <row r="2467" spans="2:13" s="1" customFormat="1" ht="13.8" x14ac:dyDescent="0.3">
      <c r="B2467" s="10"/>
      <c r="L2467" s="10"/>
      <c r="M2467" s="10"/>
    </row>
    <row r="2468" spans="2:13" s="1" customFormat="1" ht="13.8" x14ac:dyDescent="0.3">
      <c r="B2468" s="10"/>
      <c r="L2468" s="10"/>
      <c r="M2468" s="10"/>
    </row>
    <row r="2469" spans="2:13" s="1" customFormat="1" ht="13.8" x14ac:dyDescent="0.3">
      <c r="B2469" s="10"/>
      <c r="L2469" s="10"/>
      <c r="M2469" s="10"/>
    </row>
    <row r="2470" spans="2:13" s="1" customFormat="1" ht="13.8" x14ac:dyDescent="0.3">
      <c r="B2470" s="10"/>
      <c r="L2470" s="10"/>
      <c r="M2470" s="10"/>
    </row>
    <row r="2471" spans="2:13" s="1" customFormat="1" ht="13.8" x14ac:dyDescent="0.3">
      <c r="B2471" s="10"/>
      <c r="L2471" s="10"/>
      <c r="M2471" s="10"/>
    </row>
    <row r="2472" spans="2:13" s="1" customFormat="1" ht="13.8" x14ac:dyDescent="0.3">
      <c r="B2472" s="10"/>
      <c r="L2472" s="10"/>
      <c r="M2472" s="10"/>
    </row>
    <row r="2473" spans="2:13" s="1" customFormat="1" ht="13.8" x14ac:dyDescent="0.3">
      <c r="B2473" s="10"/>
      <c r="L2473" s="10"/>
      <c r="M2473" s="10"/>
    </row>
    <row r="2474" spans="2:13" s="1" customFormat="1" ht="13.8" x14ac:dyDescent="0.3">
      <c r="B2474" s="10"/>
      <c r="L2474" s="10"/>
      <c r="M2474" s="10"/>
    </row>
    <row r="2475" spans="2:13" s="1" customFormat="1" ht="13.8" x14ac:dyDescent="0.3">
      <c r="B2475" s="10"/>
      <c r="L2475" s="10"/>
      <c r="M2475" s="10"/>
    </row>
    <row r="2476" spans="2:13" s="1" customFormat="1" ht="13.8" x14ac:dyDescent="0.3">
      <c r="B2476" s="10"/>
      <c r="L2476" s="10"/>
      <c r="M2476" s="10"/>
    </row>
    <row r="2477" spans="2:13" s="1" customFormat="1" ht="13.8" x14ac:dyDescent="0.3">
      <c r="B2477" s="10"/>
      <c r="L2477" s="10"/>
      <c r="M2477" s="10"/>
    </row>
    <row r="2478" spans="2:13" s="1" customFormat="1" ht="13.8" x14ac:dyDescent="0.3">
      <c r="B2478" s="10"/>
      <c r="L2478" s="10"/>
      <c r="M2478" s="10"/>
    </row>
    <row r="2479" spans="2:13" s="1" customFormat="1" ht="13.8" x14ac:dyDescent="0.3">
      <c r="B2479" s="10"/>
      <c r="L2479" s="10"/>
      <c r="M2479" s="10"/>
    </row>
    <row r="2480" spans="2:13" s="1" customFormat="1" ht="13.8" x14ac:dyDescent="0.3">
      <c r="B2480" s="10"/>
      <c r="L2480" s="10"/>
      <c r="M2480" s="10"/>
    </row>
    <row r="2481" spans="2:13" s="1" customFormat="1" ht="13.8" x14ac:dyDescent="0.3">
      <c r="B2481" s="10"/>
      <c r="L2481" s="10"/>
      <c r="M2481" s="10"/>
    </row>
    <row r="2482" spans="2:13" s="1" customFormat="1" ht="13.8" x14ac:dyDescent="0.3">
      <c r="B2482" s="10"/>
      <c r="L2482" s="10"/>
      <c r="M2482" s="10"/>
    </row>
    <row r="2483" spans="2:13" s="1" customFormat="1" ht="13.8" x14ac:dyDescent="0.3">
      <c r="B2483" s="10"/>
      <c r="L2483" s="10"/>
      <c r="M2483" s="10"/>
    </row>
    <row r="2484" spans="2:13" s="1" customFormat="1" ht="13.8" x14ac:dyDescent="0.3">
      <c r="B2484" s="10"/>
      <c r="L2484" s="10"/>
      <c r="M2484" s="10"/>
    </row>
    <row r="2485" spans="2:13" s="1" customFormat="1" ht="13.8" x14ac:dyDescent="0.3">
      <c r="B2485" s="10"/>
      <c r="L2485" s="10"/>
      <c r="M2485" s="10"/>
    </row>
    <row r="2486" spans="2:13" s="1" customFormat="1" ht="13.8" x14ac:dyDescent="0.3">
      <c r="B2486" s="10"/>
      <c r="L2486" s="10"/>
      <c r="M2486" s="10"/>
    </row>
    <row r="2487" spans="2:13" s="1" customFormat="1" ht="13.8" x14ac:dyDescent="0.3">
      <c r="B2487" s="10"/>
      <c r="L2487" s="10"/>
      <c r="M2487" s="10"/>
    </row>
    <row r="2488" spans="2:13" s="1" customFormat="1" ht="13.8" x14ac:dyDescent="0.3">
      <c r="B2488" s="10"/>
      <c r="L2488" s="10"/>
      <c r="M2488" s="10"/>
    </row>
    <row r="2489" spans="2:13" s="1" customFormat="1" ht="13.8" x14ac:dyDescent="0.3">
      <c r="B2489" s="10"/>
      <c r="L2489" s="10"/>
      <c r="M2489" s="10"/>
    </row>
    <row r="2490" spans="2:13" s="1" customFormat="1" ht="13.8" x14ac:dyDescent="0.3">
      <c r="B2490" s="10"/>
      <c r="L2490" s="10"/>
      <c r="M2490" s="10"/>
    </row>
    <row r="2491" spans="2:13" s="1" customFormat="1" ht="13.8" x14ac:dyDescent="0.3">
      <c r="B2491" s="10"/>
      <c r="L2491" s="10"/>
      <c r="M2491" s="10"/>
    </row>
    <row r="2492" spans="2:13" s="1" customFormat="1" ht="13.8" x14ac:dyDescent="0.3">
      <c r="B2492" s="10"/>
      <c r="L2492" s="10"/>
      <c r="M2492" s="10"/>
    </row>
    <row r="2493" spans="2:13" s="1" customFormat="1" ht="13.8" x14ac:dyDescent="0.3">
      <c r="B2493" s="10"/>
      <c r="L2493" s="10"/>
      <c r="M2493" s="10"/>
    </row>
    <row r="2494" spans="2:13" s="1" customFormat="1" ht="13.8" x14ac:dyDescent="0.3">
      <c r="B2494" s="10"/>
      <c r="L2494" s="10"/>
      <c r="M2494" s="10"/>
    </row>
    <row r="2495" spans="2:13" s="1" customFormat="1" ht="13.8" x14ac:dyDescent="0.3">
      <c r="B2495" s="10"/>
      <c r="L2495" s="10"/>
      <c r="M2495" s="10"/>
    </row>
    <row r="2496" spans="2:13" s="1" customFormat="1" ht="13.8" x14ac:dyDescent="0.3">
      <c r="B2496" s="10"/>
      <c r="L2496" s="10"/>
      <c r="M2496" s="10"/>
    </row>
    <row r="2497" spans="2:13" s="1" customFormat="1" ht="13.8" x14ac:dyDescent="0.3">
      <c r="B2497" s="10"/>
      <c r="L2497" s="10"/>
      <c r="M2497" s="10"/>
    </row>
    <row r="2498" spans="2:13" s="1" customFormat="1" ht="13.8" x14ac:dyDescent="0.3">
      <c r="B2498" s="10"/>
      <c r="L2498" s="10"/>
      <c r="M2498" s="10"/>
    </row>
    <row r="2499" spans="2:13" s="1" customFormat="1" ht="13.8" x14ac:dyDescent="0.3">
      <c r="B2499" s="10"/>
      <c r="L2499" s="10"/>
      <c r="M2499" s="10"/>
    </row>
    <row r="2500" spans="2:13" s="1" customFormat="1" ht="13.8" x14ac:dyDescent="0.3">
      <c r="B2500" s="10"/>
      <c r="L2500" s="10"/>
      <c r="M2500" s="10"/>
    </row>
    <row r="2501" spans="2:13" s="1" customFormat="1" ht="13.8" x14ac:dyDescent="0.3">
      <c r="B2501" s="10"/>
      <c r="L2501" s="10"/>
      <c r="M2501" s="10"/>
    </row>
    <row r="2502" spans="2:13" s="1" customFormat="1" ht="13.8" x14ac:dyDescent="0.3">
      <c r="B2502" s="10"/>
      <c r="L2502" s="10"/>
      <c r="M2502" s="10"/>
    </row>
    <row r="2503" spans="2:13" s="1" customFormat="1" ht="13.8" x14ac:dyDescent="0.3">
      <c r="B2503" s="10"/>
      <c r="L2503" s="10"/>
      <c r="M2503" s="10"/>
    </row>
    <row r="2504" spans="2:13" s="1" customFormat="1" ht="13.8" x14ac:dyDescent="0.3">
      <c r="B2504" s="10"/>
      <c r="L2504" s="10"/>
      <c r="M2504" s="10"/>
    </row>
    <row r="2505" spans="2:13" s="1" customFormat="1" ht="13.8" x14ac:dyDescent="0.3">
      <c r="B2505" s="10"/>
      <c r="L2505" s="10"/>
      <c r="M2505" s="10"/>
    </row>
    <row r="2506" spans="2:13" s="1" customFormat="1" ht="13.8" x14ac:dyDescent="0.3">
      <c r="B2506" s="10"/>
      <c r="L2506" s="10"/>
      <c r="M2506" s="10"/>
    </row>
    <row r="2507" spans="2:13" s="1" customFormat="1" ht="13.8" x14ac:dyDescent="0.3">
      <c r="B2507" s="10"/>
      <c r="L2507" s="10"/>
      <c r="M2507" s="10"/>
    </row>
    <row r="2508" spans="2:13" s="1" customFormat="1" ht="13.8" x14ac:dyDescent="0.3">
      <c r="B2508" s="10"/>
      <c r="L2508" s="10"/>
      <c r="M2508" s="10"/>
    </row>
    <row r="2509" spans="2:13" s="1" customFormat="1" ht="13.8" x14ac:dyDescent="0.3">
      <c r="B2509" s="10"/>
      <c r="L2509" s="10"/>
      <c r="M2509" s="10"/>
    </row>
    <row r="2510" spans="2:13" s="1" customFormat="1" ht="13.8" x14ac:dyDescent="0.3">
      <c r="B2510" s="10"/>
      <c r="L2510" s="10"/>
      <c r="M2510" s="10"/>
    </row>
    <row r="2511" spans="2:13" s="1" customFormat="1" ht="13.8" x14ac:dyDescent="0.3">
      <c r="B2511" s="10"/>
      <c r="L2511" s="10"/>
      <c r="M2511" s="10"/>
    </row>
    <row r="2512" spans="2:13" s="1" customFormat="1" ht="13.8" x14ac:dyDescent="0.3">
      <c r="B2512" s="10"/>
      <c r="L2512" s="10"/>
      <c r="M2512" s="10"/>
    </row>
    <row r="2513" spans="2:13" s="1" customFormat="1" ht="13.8" x14ac:dyDescent="0.3">
      <c r="B2513" s="10"/>
      <c r="L2513" s="10"/>
      <c r="M2513" s="10"/>
    </row>
    <row r="2514" spans="2:13" s="1" customFormat="1" ht="13.8" x14ac:dyDescent="0.3">
      <c r="B2514" s="10"/>
      <c r="L2514" s="10"/>
      <c r="M2514" s="10"/>
    </row>
    <row r="2515" spans="2:13" s="1" customFormat="1" ht="13.8" x14ac:dyDescent="0.3">
      <c r="B2515" s="10"/>
      <c r="L2515" s="10"/>
      <c r="M2515" s="10"/>
    </row>
    <row r="2516" spans="2:13" s="1" customFormat="1" ht="13.8" x14ac:dyDescent="0.3">
      <c r="B2516" s="10"/>
      <c r="L2516" s="10"/>
      <c r="M2516" s="10"/>
    </row>
    <row r="2517" spans="2:13" s="1" customFormat="1" ht="13.8" x14ac:dyDescent="0.3">
      <c r="B2517" s="10"/>
      <c r="L2517" s="10"/>
      <c r="M2517" s="10"/>
    </row>
    <row r="2518" spans="2:13" s="1" customFormat="1" ht="13.8" x14ac:dyDescent="0.3">
      <c r="B2518" s="10"/>
      <c r="L2518" s="10"/>
      <c r="M2518" s="10"/>
    </row>
    <row r="2519" spans="2:13" s="1" customFormat="1" ht="13.8" x14ac:dyDescent="0.3">
      <c r="B2519" s="10"/>
      <c r="L2519" s="10"/>
      <c r="M2519" s="10"/>
    </row>
    <row r="2520" spans="2:13" s="1" customFormat="1" ht="13.8" x14ac:dyDescent="0.3">
      <c r="B2520" s="10"/>
      <c r="L2520" s="10"/>
      <c r="M2520" s="10"/>
    </row>
    <row r="2521" spans="2:13" s="1" customFormat="1" ht="13.8" x14ac:dyDescent="0.3">
      <c r="B2521" s="10"/>
      <c r="L2521" s="10"/>
      <c r="M2521" s="10"/>
    </row>
    <row r="2522" spans="2:13" s="1" customFormat="1" ht="13.8" x14ac:dyDescent="0.3">
      <c r="B2522" s="10"/>
      <c r="L2522" s="10"/>
      <c r="M2522" s="10"/>
    </row>
    <row r="2523" spans="2:13" s="1" customFormat="1" ht="13.8" x14ac:dyDescent="0.3">
      <c r="B2523" s="10"/>
      <c r="L2523" s="10"/>
      <c r="M2523" s="10"/>
    </row>
    <row r="2524" spans="2:13" s="1" customFormat="1" ht="13.8" x14ac:dyDescent="0.3">
      <c r="B2524" s="10"/>
      <c r="L2524" s="10"/>
      <c r="M2524" s="10"/>
    </row>
    <row r="2525" spans="2:13" s="1" customFormat="1" ht="13.8" x14ac:dyDescent="0.3">
      <c r="B2525" s="10"/>
      <c r="L2525" s="10"/>
      <c r="M2525" s="10"/>
    </row>
    <row r="2526" spans="2:13" s="1" customFormat="1" ht="13.8" x14ac:dyDescent="0.3">
      <c r="B2526" s="10"/>
      <c r="L2526" s="10"/>
      <c r="M2526" s="10"/>
    </row>
    <row r="2527" spans="2:13" s="1" customFormat="1" ht="13.8" x14ac:dyDescent="0.3">
      <c r="B2527" s="10"/>
      <c r="L2527" s="10"/>
      <c r="M2527" s="10"/>
    </row>
    <row r="2528" spans="2:13" s="1" customFormat="1" ht="13.8" x14ac:dyDescent="0.3">
      <c r="B2528" s="10"/>
      <c r="L2528" s="10"/>
      <c r="M2528" s="10"/>
    </row>
    <row r="2529" spans="2:13" s="1" customFormat="1" ht="13.8" x14ac:dyDescent="0.3">
      <c r="B2529" s="10"/>
      <c r="L2529" s="10"/>
      <c r="M2529" s="10"/>
    </row>
    <row r="2530" spans="2:13" s="1" customFormat="1" ht="13.8" x14ac:dyDescent="0.3">
      <c r="B2530" s="10"/>
      <c r="L2530" s="10"/>
      <c r="M2530" s="10"/>
    </row>
    <row r="2531" spans="2:13" s="1" customFormat="1" ht="13.8" x14ac:dyDescent="0.3">
      <c r="B2531" s="10"/>
      <c r="L2531" s="10"/>
      <c r="M2531" s="10"/>
    </row>
    <row r="2532" spans="2:13" s="1" customFormat="1" ht="13.8" x14ac:dyDescent="0.3">
      <c r="B2532" s="10"/>
      <c r="L2532" s="10"/>
      <c r="M2532" s="10"/>
    </row>
    <row r="2533" spans="2:13" s="1" customFormat="1" ht="13.8" x14ac:dyDescent="0.3">
      <c r="B2533" s="10"/>
      <c r="L2533" s="10"/>
      <c r="M2533" s="10"/>
    </row>
    <row r="2534" spans="2:13" s="1" customFormat="1" ht="13.8" x14ac:dyDescent="0.3">
      <c r="B2534" s="10"/>
      <c r="L2534" s="10"/>
      <c r="M2534" s="10"/>
    </row>
    <row r="2535" spans="2:13" s="1" customFormat="1" ht="13.8" x14ac:dyDescent="0.3">
      <c r="B2535" s="10"/>
      <c r="L2535" s="10"/>
      <c r="M2535" s="10"/>
    </row>
    <row r="2536" spans="2:13" s="1" customFormat="1" ht="13.8" x14ac:dyDescent="0.3">
      <c r="B2536" s="10"/>
      <c r="L2536" s="10"/>
      <c r="M2536" s="10"/>
    </row>
    <row r="2537" spans="2:13" s="1" customFormat="1" ht="13.8" x14ac:dyDescent="0.3">
      <c r="B2537" s="10"/>
      <c r="L2537" s="10"/>
      <c r="M2537" s="10"/>
    </row>
    <row r="2538" spans="2:13" s="1" customFormat="1" ht="13.8" x14ac:dyDescent="0.3">
      <c r="B2538" s="10"/>
      <c r="L2538" s="10"/>
      <c r="M2538" s="10"/>
    </row>
    <row r="2539" spans="2:13" s="1" customFormat="1" ht="13.8" x14ac:dyDescent="0.3">
      <c r="B2539" s="10"/>
      <c r="L2539" s="10"/>
      <c r="M2539" s="10"/>
    </row>
    <row r="2540" spans="2:13" s="1" customFormat="1" ht="13.8" x14ac:dyDescent="0.3">
      <c r="B2540" s="10"/>
      <c r="L2540" s="10"/>
      <c r="M2540" s="10"/>
    </row>
    <row r="2541" spans="2:13" s="1" customFormat="1" ht="13.8" x14ac:dyDescent="0.3">
      <c r="B2541" s="10"/>
      <c r="L2541" s="10"/>
      <c r="M2541" s="10"/>
    </row>
    <row r="2542" spans="2:13" s="1" customFormat="1" ht="13.8" x14ac:dyDescent="0.3">
      <c r="B2542" s="10"/>
      <c r="L2542" s="10"/>
      <c r="M2542" s="10"/>
    </row>
    <row r="2543" spans="2:13" s="1" customFormat="1" ht="13.8" x14ac:dyDescent="0.3">
      <c r="B2543" s="10"/>
      <c r="L2543" s="10"/>
      <c r="M2543" s="10"/>
    </row>
    <row r="2544" spans="2:13" s="1" customFormat="1" ht="13.8" x14ac:dyDescent="0.3">
      <c r="B2544" s="10"/>
      <c r="L2544" s="10"/>
      <c r="M2544" s="10"/>
    </row>
    <row r="2545" spans="2:13" s="1" customFormat="1" ht="13.8" x14ac:dyDescent="0.3">
      <c r="B2545" s="10"/>
      <c r="L2545" s="10"/>
      <c r="M2545" s="10"/>
    </row>
    <row r="2546" spans="2:13" s="1" customFormat="1" ht="13.8" x14ac:dyDescent="0.3">
      <c r="B2546" s="10"/>
      <c r="L2546" s="10"/>
      <c r="M2546" s="10"/>
    </row>
    <row r="2547" spans="2:13" s="1" customFormat="1" ht="13.8" x14ac:dyDescent="0.3">
      <c r="B2547" s="10"/>
      <c r="L2547" s="10"/>
      <c r="M2547" s="10"/>
    </row>
    <row r="2548" spans="2:13" s="1" customFormat="1" ht="13.8" x14ac:dyDescent="0.3">
      <c r="B2548" s="10"/>
      <c r="L2548" s="10"/>
      <c r="M2548" s="10"/>
    </row>
    <row r="2549" spans="2:13" s="1" customFormat="1" ht="13.8" x14ac:dyDescent="0.3">
      <c r="B2549" s="10"/>
      <c r="L2549" s="10"/>
      <c r="M2549" s="10"/>
    </row>
    <row r="2550" spans="2:13" s="1" customFormat="1" ht="13.8" x14ac:dyDescent="0.3">
      <c r="B2550" s="10"/>
      <c r="L2550" s="10"/>
      <c r="M2550" s="10"/>
    </row>
    <row r="2551" spans="2:13" s="1" customFormat="1" ht="13.8" x14ac:dyDescent="0.3">
      <c r="B2551" s="10"/>
      <c r="L2551" s="10"/>
      <c r="M2551" s="10"/>
    </row>
    <row r="2552" spans="2:13" s="1" customFormat="1" ht="13.8" x14ac:dyDescent="0.3">
      <c r="B2552" s="10"/>
      <c r="L2552" s="10"/>
      <c r="M2552" s="10"/>
    </row>
    <row r="2553" spans="2:13" s="1" customFormat="1" ht="13.8" x14ac:dyDescent="0.3">
      <c r="B2553" s="10"/>
      <c r="L2553" s="10"/>
      <c r="M2553" s="10"/>
    </row>
    <row r="2554" spans="2:13" s="1" customFormat="1" ht="13.8" x14ac:dyDescent="0.3">
      <c r="B2554" s="10"/>
      <c r="L2554" s="10"/>
      <c r="M2554" s="10"/>
    </row>
    <row r="2555" spans="2:13" s="1" customFormat="1" ht="13.8" x14ac:dyDescent="0.3">
      <c r="B2555" s="10"/>
      <c r="L2555" s="10"/>
      <c r="M2555" s="10"/>
    </row>
    <row r="2556" spans="2:13" s="1" customFormat="1" ht="13.8" x14ac:dyDescent="0.3">
      <c r="B2556" s="10"/>
      <c r="L2556" s="10"/>
      <c r="M2556" s="10"/>
    </row>
    <row r="2557" spans="2:13" s="1" customFormat="1" ht="13.8" x14ac:dyDescent="0.3">
      <c r="B2557" s="10"/>
      <c r="L2557" s="10"/>
      <c r="M2557" s="10"/>
    </row>
    <row r="2558" spans="2:13" s="1" customFormat="1" ht="13.8" x14ac:dyDescent="0.3">
      <c r="B2558" s="10"/>
      <c r="L2558" s="10"/>
      <c r="M2558" s="10"/>
    </row>
    <row r="2559" spans="2:13" s="1" customFormat="1" ht="13.8" x14ac:dyDescent="0.3">
      <c r="B2559" s="10"/>
      <c r="L2559" s="10"/>
      <c r="M2559" s="10"/>
    </row>
    <row r="2560" spans="2:13" s="1" customFormat="1" ht="13.8" x14ac:dyDescent="0.3">
      <c r="B2560" s="10"/>
      <c r="L2560" s="10"/>
      <c r="M2560" s="10"/>
    </row>
    <row r="2561" spans="2:13" s="1" customFormat="1" ht="13.8" x14ac:dyDescent="0.3">
      <c r="B2561" s="10"/>
      <c r="L2561" s="10"/>
      <c r="M2561" s="10"/>
    </row>
    <row r="2562" spans="2:13" s="1" customFormat="1" ht="13.8" x14ac:dyDescent="0.3">
      <c r="B2562" s="10"/>
      <c r="L2562" s="10"/>
      <c r="M2562" s="10"/>
    </row>
    <row r="2563" spans="2:13" s="1" customFormat="1" ht="13.8" x14ac:dyDescent="0.3">
      <c r="B2563" s="10"/>
      <c r="L2563" s="10"/>
      <c r="M2563" s="10"/>
    </row>
    <row r="2564" spans="2:13" s="1" customFormat="1" ht="13.8" x14ac:dyDescent="0.3">
      <c r="B2564" s="10"/>
      <c r="L2564" s="10"/>
      <c r="M2564" s="10"/>
    </row>
    <row r="2565" spans="2:13" s="1" customFormat="1" ht="13.8" x14ac:dyDescent="0.3">
      <c r="B2565" s="10"/>
      <c r="L2565" s="10"/>
      <c r="M2565" s="10"/>
    </row>
    <row r="2566" spans="2:13" s="1" customFormat="1" ht="13.8" x14ac:dyDescent="0.3">
      <c r="B2566" s="10"/>
      <c r="L2566" s="10"/>
      <c r="M2566" s="10"/>
    </row>
    <row r="2567" spans="2:13" s="1" customFormat="1" ht="13.8" x14ac:dyDescent="0.3">
      <c r="B2567" s="10"/>
      <c r="L2567" s="10"/>
      <c r="M2567" s="10"/>
    </row>
    <row r="2568" spans="2:13" s="1" customFormat="1" ht="13.8" x14ac:dyDescent="0.3">
      <c r="B2568" s="10"/>
      <c r="L2568" s="10"/>
      <c r="M2568" s="10"/>
    </row>
    <row r="2569" spans="2:13" s="1" customFormat="1" ht="13.8" x14ac:dyDescent="0.3">
      <c r="B2569" s="10"/>
      <c r="L2569" s="10"/>
      <c r="M2569" s="10"/>
    </row>
    <row r="2570" spans="2:13" s="1" customFormat="1" ht="13.8" x14ac:dyDescent="0.3">
      <c r="B2570" s="10"/>
      <c r="L2570" s="10"/>
      <c r="M2570" s="10"/>
    </row>
    <row r="2571" spans="2:13" s="1" customFormat="1" ht="13.8" x14ac:dyDescent="0.3">
      <c r="B2571" s="10"/>
      <c r="L2571" s="10"/>
      <c r="M2571" s="10"/>
    </row>
    <row r="2572" spans="2:13" s="1" customFormat="1" ht="13.8" x14ac:dyDescent="0.3">
      <c r="B2572" s="10"/>
      <c r="L2572" s="10"/>
      <c r="M2572" s="10"/>
    </row>
    <row r="2573" spans="2:13" s="1" customFormat="1" ht="13.8" x14ac:dyDescent="0.3">
      <c r="B2573" s="10"/>
      <c r="L2573" s="10"/>
      <c r="M2573" s="10"/>
    </row>
    <row r="2574" spans="2:13" s="1" customFormat="1" ht="13.8" x14ac:dyDescent="0.3">
      <c r="B2574" s="10"/>
      <c r="L2574" s="10"/>
      <c r="M2574" s="10"/>
    </row>
    <row r="2575" spans="2:13" s="1" customFormat="1" ht="13.8" x14ac:dyDescent="0.3">
      <c r="B2575" s="10"/>
      <c r="L2575" s="10"/>
      <c r="M2575" s="10"/>
    </row>
    <row r="2576" spans="2:13" s="1" customFormat="1" ht="13.8" x14ac:dyDescent="0.3">
      <c r="B2576" s="10"/>
      <c r="L2576" s="10"/>
      <c r="M2576" s="10"/>
    </row>
    <row r="2577" spans="2:13" s="1" customFormat="1" ht="13.8" x14ac:dyDescent="0.3">
      <c r="B2577" s="10"/>
      <c r="L2577" s="10"/>
      <c r="M2577" s="10"/>
    </row>
    <row r="2578" spans="2:13" s="1" customFormat="1" ht="13.8" x14ac:dyDescent="0.3">
      <c r="B2578" s="10"/>
      <c r="L2578" s="10"/>
      <c r="M2578" s="10"/>
    </row>
    <row r="2579" spans="2:13" s="1" customFormat="1" ht="13.8" x14ac:dyDescent="0.3">
      <c r="B2579" s="10"/>
      <c r="L2579" s="10"/>
      <c r="M2579" s="10"/>
    </row>
    <row r="2580" spans="2:13" s="1" customFormat="1" ht="13.8" x14ac:dyDescent="0.3">
      <c r="B2580" s="10"/>
      <c r="L2580" s="10"/>
      <c r="M2580" s="10"/>
    </row>
    <row r="2581" spans="2:13" s="1" customFormat="1" ht="13.8" x14ac:dyDescent="0.3">
      <c r="B2581" s="10"/>
      <c r="L2581" s="10"/>
      <c r="M2581" s="10"/>
    </row>
    <row r="2582" spans="2:13" s="1" customFormat="1" ht="13.8" x14ac:dyDescent="0.3">
      <c r="B2582" s="10"/>
      <c r="L2582" s="10"/>
      <c r="M2582" s="10"/>
    </row>
    <row r="2583" spans="2:13" s="1" customFormat="1" ht="13.8" x14ac:dyDescent="0.3">
      <c r="B2583" s="10"/>
      <c r="L2583" s="10"/>
      <c r="M2583" s="10"/>
    </row>
    <row r="2584" spans="2:13" s="1" customFormat="1" ht="13.8" x14ac:dyDescent="0.3">
      <c r="B2584" s="10"/>
      <c r="L2584" s="10"/>
      <c r="M2584" s="10"/>
    </row>
    <row r="2585" spans="2:13" s="1" customFormat="1" ht="13.8" x14ac:dyDescent="0.3">
      <c r="B2585" s="10"/>
      <c r="L2585" s="10"/>
      <c r="M2585" s="10"/>
    </row>
    <row r="2586" spans="2:13" s="1" customFormat="1" ht="13.8" x14ac:dyDescent="0.3">
      <c r="B2586" s="10"/>
      <c r="L2586" s="10"/>
      <c r="M2586" s="10"/>
    </row>
    <row r="2587" spans="2:13" s="1" customFormat="1" ht="13.8" x14ac:dyDescent="0.3">
      <c r="B2587" s="10"/>
      <c r="L2587" s="10"/>
      <c r="M2587" s="10"/>
    </row>
    <row r="2588" spans="2:13" s="1" customFormat="1" ht="13.8" x14ac:dyDescent="0.3">
      <c r="B2588" s="10"/>
      <c r="L2588" s="10"/>
      <c r="M2588" s="10"/>
    </row>
    <row r="2589" spans="2:13" s="1" customFormat="1" ht="13.8" x14ac:dyDescent="0.3">
      <c r="B2589" s="10"/>
      <c r="L2589" s="10"/>
      <c r="M2589" s="10"/>
    </row>
    <row r="2590" spans="2:13" s="1" customFormat="1" ht="13.8" x14ac:dyDescent="0.3">
      <c r="B2590" s="10"/>
      <c r="L2590" s="10"/>
      <c r="M2590" s="10"/>
    </row>
    <row r="2591" spans="2:13" s="1" customFormat="1" ht="13.8" x14ac:dyDescent="0.3">
      <c r="B2591" s="10"/>
      <c r="L2591" s="10"/>
      <c r="M2591" s="10"/>
    </row>
    <row r="2592" spans="2:13" s="1" customFormat="1" ht="13.8" x14ac:dyDescent="0.3">
      <c r="B2592" s="10"/>
      <c r="L2592" s="10"/>
      <c r="M2592" s="10"/>
    </row>
    <row r="2593" spans="2:13" s="1" customFormat="1" ht="13.8" x14ac:dyDescent="0.3">
      <c r="B2593" s="10"/>
      <c r="L2593" s="10"/>
      <c r="M2593" s="10"/>
    </row>
    <row r="2594" spans="2:13" s="1" customFormat="1" ht="13.8" x14ac:dyDescent="0.3">
      <c r="B2594" s="10"/>
      <c r="L2594" s="10"/>
      <c r="M2594" s="10"/>
    </row>
    <row r="2595" spans="2:13" s="1" customFormat="1" ht="13.8" x14ac:dyDescent="0.3">
      <c r="B2595" s="10"/>
      <c r="L2595" s="10"/>
      <c r="M2595" s="10"/>
    </row>
    <row r="2596" spans="2:13" s="1" customFormat="1" ht="13.8" x14ac:dyDescent="0.3">
      <c r="B2596" s="10"/>
      <c r="L2596" s="10"/>
      <c r="M2596" s="10"/>
    </row>
    <row r="2597" spans="2:13" s="1" customFormat="1" ht="13.8" x14ac:dyDescent="0.3">
      <c r="B2597" s="10"/>
      <c r="L2597" s="10"/>
      <c r="M2597" s="10"/>
    </row>
    <row r="2598" spans="2:13" s="1" customFormat="1" ht="13.8" x14ac:dyDescent="0.3">
      <c r="B2598" s="10"/>
      <c r="L2598" s="10"/>
      <c r="M2598" s="10"/>
    </row>
    <row r="2599" spans="2:13" s="1" customFormat="1" ht="13.8" x14ac:dyDescent="0.3">
      <c r="B2599" s="10"/>
      <c r="L2599" s="10"/>
      <c r="M2599" s="10"/>
    </row>
    <row r="2600" spans="2:13" s="1" customFormat="1" ht="13.8" x14ac:dyDescent="0.3">
      <c r="B2600" s="10"/>
      <c r="L2600" s="10"/>
      <c r="M2600" s="10"/>
    </row>
    <row r="2601" spans="2:13" s="1" customFormat="1" ht="13.8" x14ac:dyDescent="0.3">
      <c r="B2601" s="10"/>
      <c r="L2601" s="10"/>
      <c r="M2601" s="10"/>
    </row>
    <row r="2602" spans="2:13" s="1" customFormat="1" ht="13.8" x14ac:dyDescent="0.3">
      <c r="B2602" s="10"/>
      <c r="L2602" s="10"/>
      <c r="M2602" s="10"/>
    </row>
    <row r="2603" spans="2:13" s="1" customFormat="1" ht="13.8" x14ac:dyDescent="0.3">
      <c r="B2603" s="10"/>
      <c r="L2603" s="10"/>
      <c r="M2603" s="10"/>
    </row>
    <row r="2604" spans="2:13" s="1" customFormat="1" ht="13.8" x14ac:dyDescent="0.3">
      <c r="B2604" s="10"/>
      <c r="L2604" s="10"/>
      <c r="M2604" s="10"/>
    </row>
    <row r="2605" spans="2:13" s="1" customFormat="1" ht="13.8" x14ac:dyDescent="0.3">
      <c r="B2605" s="10"/>
      <c r="L2605" s="10"/>
      <c r="M2605" s="10"/>
    </row>
    <row r="2606" spans="2:13" s="1" customFormat="1" ht="13.8" x14ac:dyDescent="0.3">
      <c r="B2606" s="10"/>
      <c r="L2606" s="10"/>
      <c r="M2606" s="10"/>
    </row>
    <row r="2607" spans="2:13" s="1" customFormat="1" ht="13.8" x14ac:dyDescent="0.3">
      <c r="B2607" s="10"/>
      <c r="L2607" s="10"/>
      <c r="M2607" s="10"/>
    </row>
    <row r="2608" spans="2:13" s="1" customFormat="1" ht="13.8" x14ac:dyDescent="0.3">
      <c r="B2608" s="10"/>
      <c r="L2608" s="10"/>
      <c r="M2608" s="10"/>
    </row>
    <row r="2609" spans="2:13" s="1" customFormat="1" ht="13.8" x14ac:dyDescent="0.3">
      <c r="B2609" s="10"/>
      <c r="L2609" s="10"/>
      <c r="M2609" s="10"/>
    </row>
    <row r="2610" spans="2:13" s="1" customFormat="1" ht="13.8" x14ac:dyDescent="0.3">
      <c r="B2610" s="10"/>
      <c r="L2610" s="10"/>
      <c r="M2610" s="10"/>
    </row>
    <row r="2611" spans="2:13" s="1" customFormat="1" ht="13.8" x14ac:dyDescent="0.3">
      <c r="B2611" s="10"/>
      <c r="L2611" s="10"/>
      <c r="M2611" s="10"/>
    </row>
    <row r="2612" spans="2:13" s="1" customFormat="1" ht="13.8" x14ac:dyDescent="0.3">
      <c r="B2612" s="10"/>
      <c r="L2612" s="10"/>
      <c r="M2612" s="10"/>
    </row>
    <row r="2613" spans="2:13" s="1" customFormat="1" ht="13.8" x14ac:dyDescent="0.3">
      <c r="B2613" s="10"/>
      <c r="L2613" s="10"/>
      <c r="M2613" s="10"/>
    </row>
    <row r="2614" spans="2:13" s="1" customFormat="1" ht="13.8" x14ac:dyDescent="0.3">
      <c r="B2614" s="10"/>
      <c r="L2614" s="10"/>
      <c r="M2614" s="10"/>
    </row>
    <row r="2615" spans="2:13" s="1" customFormat="1" ht="13.8" x14ac:dyDescent="0.3">
      <c r="B2615" s="10"/>
      <c r="L2615" s="10"/>
      <c r="M2615" s="10"/>
    </row>
    <row r="2616" spans="2:13" s="1" customFormat="1" ht="13.8" x14ac:dyDescent="0.3">
      <c r="B2616" s="10"/>
      <c r="L2616" s="10"/>
      <c r="M2616" s="10"/>
    </row>
    <row r="2617" spans="2:13" s="1" customFormat="1" ht="13.8" x14ac:dyDescent="0.3">
      <c r="B2617" s="10"/>
      <c r="L2617" s="10"/>
      <c r="M2617" s="10"/>
    </row>
    <row r="2618" spans="2:13" s="1" customFormat="1" ht="13.8" x14ac:dyDescent="0.3">
      <c r="B2618" s="10"/>
      <c r="L2618" s="10"/>
      <c r="M2618" s="10"/>
    </row>
    <row r="2619" spans="2:13" s="1" customFormat="1" ht="13.8" x14ac:dyDescent="0.3">
      <c r="B2619" s="10"/>
      <c r="L2619" s="10"/>
      <c r="M2619" s="10"/>
    </row>
    <row r="2620" spans="2:13" s="1" customFormat="1" ht="13.8" x14ac:dyDescent="0.3">
      <c r="B2620" s="10"/>
      <c r="L2620" s="10"/>
      <c r="M2620" s="10"/>
    </row>
    <row r="2621" spans="2:13" s="1" customFormat="1" ht="13.8" x14ac:dyDescent="0.3">
      <c r="B2621" s="10"/>
      <c r="L2621" s="10"/>
      <c r="M2621" s="10"/>
    </row>
    <row r="2622" spans="2:13" s="1" customFormat="1" ht="13.8" x14ac:dyDescent="0.3">
      <c r="B2622" s="10"/>
      <c r="L2622" s="10"/>
      <c r="M2622" s="10"/>
    </row>
    <row r="2623" spans="2:13" s="1" customFormat="1" ht="13.8" x14ac:dyDescent="0.3">
      <c r="B2623" s="10"/>
      <c r="L2623" s="10"/>
      <c r="M2623" s="10"/>
    </row>
    <row r="2624" spans="2:13" s="1" customFormat="1" ht="13.8" x14ac:dyDescent="0.3">
      <c r="B2624" s="10"/>
      <c r="L2624" s="10"/>
      <c r="M2624" s="10"/>
    </row>
    <row r="2625" spans="2:13" s="1" customFormat="1" ht="13.8" x14ac:dyDescent="0.3">
      <c r="B2625" s="10"/>
      <c r="L2625" s="10"/>
      <c r="M2625" s="10"/>
    </row>
    <row r="2626" spans="2:13" s="1" customFormat="1" ht="13.8" x14ac:dyDescent="0.3">
      <c r="B2626" s="10"/>
      <c r="L2626" s="10"/>
      <c r="M2626" s="10"/>
    </row>
    <row r="2627" spans="2:13" s="1" customFormat="1" ht="13.8" x14ac:dyDescent="0.3">
      <c r="B2627" s="10"/>
      <c r="L2627" s="10"/>
      <c r="M2627" s="10"/>
    </row>
    <row r="2628" spans="2:13" s="1" customFormat="1" ht="13.8" x14ac:dyDescent="0.3">
      <c r="B2628" s="10"/>
      <c r="L2628" s="10"/>
      <c r="M2628" s="10"/>
    </row>
    <row r="2629" spans="2:13" s="1" customFormat="1" ht="13.8" x14ac:dyDescent="0.3">
      <c r="B2629" s="10"/>
      <c r="L2629" s="10"/>
      <c r="M2629" s="10"/>
    </row>
    <row r="2630" spans="2:13" s="1" customFormat="1" ht="13.8" x14ac:dyDescent="0.3">
      <c r="B2630" s="10"/>
      <c r="L2630" s="10"/>
      <c r="M2630" s="10"/>
    </row>
    <row r="2631" spans="2:13" s="1" customFormat="1" ht="13.8" x14ac:dyDescent="0.3">
      <c r="B2631" s="10"/>
      <c r="L2631" s="10"/>
      <c r="M2631" s="10"/>
    </row>
    <row r="2632" spans="2:13" s="1" customFormat="1" ht="13.8" x14ac:dyDescent="0.3">
      <c r="B2632" s="10"/>
      <c r="L2632" s="10"/>
      <c r="M2632" s="10"/>
    </row>
    <row r="2633" spans="2:13" s="1" customFormat="1" ht="13.8" x14ac:dyDescent="0.3">
      <c r="B2633" s="10"/>
      <c r="L2633" s="10"/>
      <c r="M2633" s="10"/>
    </row>
    <row r="2634" spans="2:13" s="1" customFormat="1" ht="13.8" x14ac:dyDescent="0.3">
      <c r="B2634" s="10"/>
      <c r="L2634" s="10"/>
      <c r="M2634" s="10"/>
    </row>
    <row r="2635" spans="2:13" s="1" customFormat="1" ht="13.8" x14ac:dyDescent="0.3">
      <c r="B2635" s="10"/>
      <c r="L2635" s="10"/>
      <c r="M2635" s="10"/>
    </row>
    <row r="2636" spans="2:13" s="1" customFormat="1" ht="13.8" x14ac:dyDescent="0.3">
      <c r="B2636" s="10"/>
      <c r="L2636" s="10"/>
      <c r="M2636" s="10"/>
    </row>
    <row r="2637" spans="2:13" s="1" customFormat="1" ht="13.8" x14ac:dyDescent="0.3">
      <c r="B2637" s="10"/>
      <c r="L2637" s="10"/>
      <c r="M2637" s="10"/>
    </row>
    <row r="2638" spans="2:13" s="1" customFormat="1" ht="13.8" x14ac:dyDescent="0.3">
      <c r="B2638" s="10"/>
      <c r="L2638" s="10"/>
      <c r="M2638" s="10"/>
    </row>
    <row r="2639" spans="2:13" s="1" customFormat="1" ht="13.8" x14ac:dyDescent="0.3">
      <c r="B2639" s="10"/>
      <c r="L2639" s="10"/>
      <c r="M2639" s="10"/>
    </row>
    <row r="2640" spans="2:13" s="1" customFormat="1" ht="13.8" x14ac:dyDescent="0.3">
      <c r="B2640" s="10"/>
      <c r="L2640" s="10"/>
      <c r="M2640" s="10"/>
    </row>
    <row r="2641" spans="2:13" s="1" customFormat="1" ht="13.8" x14ac:dyDescent="0.3">
      <c r="B2641" s="10"/>
      <c r="L2641" s="10"/>
      <c r="M2641" s="10"/>
    </row>
    <row r="2642" spans="2:13" s="1" customFormat="1" ht="13.8" x14ac:dyDescent="0.3">
      <c r="B2642" s="10"/>
      <c r="L2642" s="10"/>
      <c r="M2642" s="10"/>
    </row>
    <row r="2643" spans="2:13" s="1" customFormat="1" ht="13.8" x14ac:dyDescent="0.3">
      <c r="B2643" s="10"/>
      <c r="L2643" s="10"/>
      <c r="M2643" s="10"/>
    </row>
    <row r="2644" spans="2:13" s="1" customFormat="1" ht="13.8" x14ac:dyDescent="0.3">
      <c r="B2644" s="10"/>
      <c r="L2644" s="10"/>
      <c r="M2644" s="10"/>
    </row>
    <row r="2645" spans="2:13" s="1" customFormat="1" ht="13.8" x14ac:dyDescent="0.3">
      <c r="B2645" s="10"/>
      <c r="L2645" s="10"/>
      <c r="M2645" s="10"/>
    </row>
    <row r="2646" spans="2:13" s="1" customFormat="1" ht="13.8" x14ac:dyDescent="0.3">
      <c r="B2646" s="10"/>
      <c r="L2646" s="10"/>
      <c r="M2646" s="10"/>
    </row>
    <row r="2647" spans="2:13" s="1" customFormat="1" ht="13.8" x14ac:dyDescent="0.3">
      <c r="B2647" s="10"/>
      <c r="L2647" s="10"/>
      <c r="M2647" s="10"/>
    </row>
    <row r="2648" spans="2:13" s="1" customFormat="1" ht="13.8" x14ac:dyDescent="0.3">
      <c r="B2648" s="10"/>
      <c r="L2648" s="10"/>
      <c r="M2648" s="10"/>
    </row>
    <row r="2649" spans="2:13" s="1" customFormat="1" ht="13.8" x14ac:dyDescent="0.3">
      <c r="B2649" s="10"/>
      <c r="L2649" s="10"/>
      <c r="M2649" s="10"/>
    </row>
    <row r="2650" spans="2:13" s="1" customFormat="1" ht="13.8" x14ac:dyDescent="0.3">
      <c r="B2650" s="10"/>
      <c r="L2650" s="10"/>
      <c r="M2650" s="10"/>
    </row>
    <row r="2651" spans="2:13" s="1" customFormat="1" ht="13.8" x14ac:dyDescent="0.3">
      <c r="B2651" s="10"/>
      <c r="L2651" s="10"/>
      <c r="M2651" s="10"/>
    </row>
    <row r="2652" spans="2:13" s="1" customFormat="1" ht="13.8" x14ac:dyDescent="0.3">
      <c r="B2652" s="10"/>
      <c r="L2652" s="10"/>
      <c r="M2652" s="10"/>
    </row>
    <row r="2653" spans="2:13" s="1" customFormat="1" ht="13.8" x14ac:dyDescent="0.3">
      <c r="B2653" s="10"/>
      <c r="L2653" s="10"/>
      <c r="M2653" s="10"/>
    </row>
    <row r="2654" spans="2:13" s="1" customFormat="1" ht="13.8" x14ac:dyDescent="0.3">
      <c r="B2654" s="10"/>
      <c r="L2654" s="10"/>
      <c r="M2654" s="10"/>
    </row>
    <row r="2655" spans="2:13" s="1" customFormat="1" ht="13.8" x14ac:dyDescent="0.3">
      <c r="B2655" s="10"/>
      <c r="L2655" s="10"/>
      <c r="M2655" s="10"/>
    </row>
    <row r="2656" spans="2:13" s="1" customFormat="1" ht="13.8" x14ac:dyDescent="0.3">
      <c r="B2656" s="10"/>
      <c r="L2656" s="10"/>
      <c r="M2656" s="10"/>
    </row>
    <row r="2657" spans="2:13" s="1" customFormat="1" ht="13.8" x14ac:dyDescent="0.3">
      <c r="B2657" s="10"/>
      <c r="L2657" s="10"/>
      <c r="M2657" s="10"/>
    </row>
    <row r="2658" spans="2:13" s="1" customFormat="1" ht="13.8" x14ac:dyDescent="0.3">
      <c r="B2658" s="10"/>
      <c r="L2658" s="10"/>
      <c r="M2658" s="10"/>
    </row>
    <row r="2659" spans="2:13" s="1" customFormat="1" ht="13.8" x14ac:dyDescent="0.3">
      <c r="B2659" s="10"/>
      <c r="L2659" s="10"/>
      <c r="M2659" s="10"/>
    </row>
    <row r="2660" spans="2:13" s="1" customFormat="1" ht="13.8" x14ac:dyDescent="0.3">
      <c r="B2660" s="10"/>
      <c r="L2660" s="10"/>
      <c r="M2660" s="10"/>
    </row>
    <row r="2661" spans="2:13" s="1" customFormat="1" ht="13.8" x14ac:dyDescent="0.3">
      <c r="B2661" s="10"/>
      <c r="L2661" s="10"/>
      <c r="M2661" s="10"/>
    </row>
    <row r="2662" spans="2:13" s="1" customFormat="1" ht="13.8" x14ac:dyDescent="0.3">
      <c r="B2662" s="10"/>
      <c r="L2662" s="10"/>
      <c r="M2662" s="10"/>
    </row>
    <row r="2663" spans="2:13" s="1" customFormat="1" ht="13.8" x14ac:dyDescent="0.3">
      <c r="B2663" s="10"/>
      <c r="L2663" s="10"/>
      <c r="M2663" s="10"/>
    </row>
    <row r="2664" spans="2:13" s="1" customFormat="1" ht="13.8" x14ac:dyDescent="0.3">
      <c r="B2664" s="10"/>
      <c r="L2664" s="10"/>
      <c r="M2664" s="10"/>
    </row>
    <row r="2665" spans="2:13" s="1" customFormat="1" ht="13.8" x14ac:dyDescent="0.3">
      <c r="B2665" s="10"/>
      <c r="L2665" s="10"/>
      <c r="M2665" s="10"/>
    </row>
    <row r="2666" spans="2:13" s="1" customFormat="1" ht="13.8" x14ac:dyDescent="0.3">
      <c r="B2666" s="10"/>
      <c r="L2666" s="10"/>
      <c r="M2666" s="10"/>
    </row>
    <row r="2667" spans="2:13" s="1" customFormat="1" ht="13.8" x14ac:dyDescent="0.3">
      <c r="B2667" s="10"/>
      <c r="L2667" s="10"/>
      <c r="M2667" s="10"/>
    </row>
    <row r="2668" spans="2:13" s="1" customFormat="1" ht="13.8" x14ac:dyDescent="0.3">
      <c r="B2668" s="10"/>
      <c r="L2668" s="10"/>
      <c r="M2668" s="10"/>
    </row>
    <row r="2669" spans="2:13" s="1" customFormat="1" ht="13.8" x14ac:dyDescent="0.3">
      <c r="B2669" s="10"/>
      <c r="L2669" s="10"/>
      <c r="M2669" s="10"/>
    </row>
    <row r="2670" spans="2:13" s="1" customFormat="1" ht="13.8" x14ac:dyDescent="0.3">
      <c r="B2670" s="10"/>
      <c r="L2670" s="10"/>
      <c r="M2670" s="10"/>
    </row>
    <row r="2671" spans="2:13" s="1" customFormat="1" ht="13.8" x14ac:dyDescent="0.3">
      <c r="B2671" s="10"/>
      <c r="L2671" s="10"/>
      <c r="M2671" s="10"/>
    </row>
    <row r="2672" spans="2:13" s="1" customFormat="1" ht="13.8" x14ac:dyDescent="0.3">
      <c r="B2672" s="10"/>
      <c r="L2672" s="10"/>
      <c r="M2672" s="10"/>
    </row>
    <row r="2673" spans="2:13" s="1" customFormat="1" ht="13.8" x14ac:dyDescent="0.3">
      <c r="B2673" s="10"/>
      <c r="L2673" s="10"/>
      <c r="M2673" s="10"/>
    </row>
    <row r="2674" spans="2:13" s="1" customFormat="1" ht="13.8" x14ac:dyDescent="0.3">
      <c r="B2674" s="10"/>
      <c r="L2674" s="10"/>
      <c r="M2674" s="10"/>
    </row>
    <row r="2675" spans="2:13" s="1" customFormat="1" ht="13.8" x14ac:dyDescent="0.3">
      <c r="B2675" s="10"/>
      <c r="L2675" s="10"/>
      <c r="M2675" s="10"/>
    </row>
    <row r="2676" spans="2:13" s="1" customFormat="1" ht="13.8" x14ac:dyDescent="0.3">
      <c r="B2676" s="10"/>
      <c r="L2676" s="10"/>
      <c r="M2676" s="10"/>
    </row>
    <row r="2677" spans="2:13" s="1" customFormat="1" ht="13.8" x14ac:dyDescent="0.3">
      <c r="B2677" s="10"/>
      <c r="L2677" s="10"/>
      <c r="M2677" s="10"/>
    </row>
    <row r="2678" spans="2:13" s="1" customFormat="1" ht="13.8" x14ac:dyDescent="0.3">
      <c r="B2678" s="10"/>
      <c r="L2678" s="10"/>
      <c r="M2678" s="10"/>
    </row>
    <row r="2679" spans="2:13" s="1" customFormat="1" ht="13.8" x14ac:dyDescent="0.3">
      <c r="B2679" s="10"/>
      <c r="L2679" s="10"/>
      <c r="M2679" s="10"/>
    </row>
    <row r="2680" spans="2:13" s="1" customFormat="1" ht="13.8" x14ac:dyDescent="0.3">
      <c r="B2680" s="10"/>
      <c r="L2680" s="10"/>
      <c r="M2680" s="10"/>
    </row>
    <row r="2681" spans="2:13" s="1" customFormat="1" ht="13.8" x14ac:dyDescent="0.3">
      <c r="B2681" s="10"/>
      <c r="L2681" s="10"/>
      <c r="M2681" s="10"/>
    </row>
    <row r="2682" spans="2:13" s="1" customFormat="1" ht="13.8" x14ac:dyDescent="0.3">
      <c r="B2682" s="10"/>
      <c r="L2682" s="10"/>
      <c r="M2682" s="10"/>
    </row>
    <row r="2683" spans="2:13" s="1" customFormat="1" ht="13.8" x14ac:dyDescent="0.3">
      <c r="B2683" s="10"/>
      <c r="L2683" s="10"/>
      <c r="M2683" s="10"/>
    </row>
    <row r="2684" spans="2:13" s="1" customFormat="1" ht="13.8" x14ac:dyDescent="0.3">
      <c r="B2684" s="10"/>
      <c r="L2684" s="10"/>
      <c r="M2684" s="10"/>
    </row>
    <row r="2685" spans="2:13" s="1" customFormat="1" ht="13.8" x14ac:dyDescent="0.3">
      <c r="B2685" s="10"/>
      <c r="L2685" s="10"/>
      <c r="M2685" s="10"/>
    </row>
    <row r="2686" spans="2:13" s="1" customFormat="1" ht="13.8" x14ac:dyDescent="0.3">
      <c r="B2686" s="10"/>
      <c r="L2686" s="10"/>
      <c r="M2686" s="10"/>
    </row>
    <row r="2687" spans="2:13" s="1" customFormat="1" ht="13.8" x14ac:dyDescent="0.3">
      <c r="B2687" s="10"/>
      <c r="L2687" s="10"/>
      <c r="M2687" s="10"/>
    </row>
    <row r="2688" spans="2:13" s="1" customFormat="1" ht="13.8" x14ac:dyDescent="0.3">
      <c r="B2688" s="10"/>
      <c r="L2688" s="10"/>
      <c r="M2688" s="10"/>
    </row>
    <row r="2689" spans="2:13" s="1" customFormat="1" ht="13.8" x14ac:dyDescent="0.3">
      <c r="B2689" s="10"/>
      <c r="L2689" s="10"/>
      <c r="M2689" s="10"/>
    </row>
    <row r="2690" spans="2:13" s="1" customFormat="1" ht="13.8" x14ac:dyDescent="0.3">
      <c r="B2690" s="10"/>
      <c r="L2690" s="10"/>
      <c r="M2690" s="10"/>
    </row>
    <row r="2691" spans="2:13" s="1" customFormat="1" ht="13.8" x14ac:dyDescent="0.3">
      <c r="B2691" s="10"/>
      <c r="L2691" s="10"/>
      <c r="M2691" s="10"/>
    </row>
    <row r="2692" spans="2:13" s="1" customFormat="1" ht="13.8" x14ac:dyDescent="0.3">
      <c r="B2692" s="10"/>
      <c r="L2692" s="10"/>
      <c r="M2692" s="10"/>
    </row>
    <row r="2693" spans="2:13" s="1" customFormat="1" ht="13.8" x14ac:dyDescent="0.3">
      <c r="B2693" s="10"/>
      <c r="L2693" s="10"/>
      <c r="M2693" s="10"/>
    </row>
    <row r="2694" spans="2:13" s="1" customFormat="1" ht="13.8" x14ac:dyDescent="0.3">
      <c r="B2694" s="10"/>
      <c r="L2694" s="10"/>
      <c r="M2694" s="10"/>
    </row>
    <row r="2695" spans="2:13" s="1" customFormat="1" ht="13.8" x14ac:dyDescent="0.3">
      <c r="B2695" s="10"/>
      <c r="L2695" s="10"/>
      <c r="M2695" s="10"/>
    </row>
    <row r="2696" spans="2:13" s="1" customFormat="1" ht="13.8" x14ac:dyDescent="0.3">
      <c r="B2696" s="10"/>
      <c r="L2696" s="10"/>
      <c r="M2696" s="10"/>
    </row>
    <row r="2697" spans="2:13" s="1" customFormat="1" ht="13.8" x14ac:dyDescent="0.3">
      <c r="B2697" s="10"/>
      <c r="L2697" s="10"/>
      <c r="M2697" s="10"/>
    </row>
    <row r="2698" spans="2:13" s="1" customFormat="1" ht="13.8" x14ac:dyDescent="0.3">
      <c r="B2698" s="10"/>
      <c r="L2698" s="10"/>
      <c r="M2698" s="10"/>
    </row>
    <row r="2699" spans="2:13" s="1" customFormat="1" ht="13.8" x14ac:dyDescent="0.3">
      <c r="B2699" s="10"/>
      <c r="L2699" s="10"/>
      <c r="M2699" s="10"/>
    </row>
    <row r="2700" spans="2:13" s="1" customFormat="1" ht="13.8" x14ac:dyDescent="0.3">
      <c r="B2700" s="10"/>
      <c r="L2700" s="10"/>
      <c r="M2700" s="10"/>
    </row>
    <row r="2701" spans="2:13" s="1" customFormat="1" ht="13.8" x14ac:dyDescent="0.3">
      <c r="B2701" s="10"/>
      <c r="L2701" s="10"/>
      <c r="M2701" s="10"/>
    </row>
    <row r="2702" spans="2:13" s="1" customFormat="1" ht="13.8" x14ac:dyDescent="0.3">
      <c r="B2702" s="10"/>
      <c r="L2702" s="10"/>
      <c r="M2702" s="10"/>
    </row>
    <row r="2703" spans="2:13" s="1" customFormat="1" ht="13.8" x14ac:dyDescent="0.3">
      <c r="B2703" s="10"/>
      <c r="L2703" s="10"/>
      <c r="M2703" s="10"/>
    </row>
    <row r="2704" spans="2:13" s="1" customFormat="1" ht="13.8" x14ac:dyDescent="0.3">
      <c r="B2704" s="10"/>
      <c r="L2704" s="10"/>
      <c r="M2704" s="10"/>
    </row>
    <row r="2705" spans="2:13" s="1" customFormat="1" ht="13.8" x14ac:dyDescent="0.3">
      <c r="B2705" s="10"/>
      <c r="L2705" s="10"/>
      <c r="M2705" s="10"/>
    </row>
    <row r="2706" spans="2:13" s="1" customFormat="1" ht="13.8" x14ac:dyDescent="0.3">
      <c r="B2706" s="10"/>
      <c r="L2706" s="10"/>
      <c r="M2706" s="10"/>
    </row>
    <row r="2707" spans="2:13" s="1" customFormat="1" ht="13.8" x14ac:dyDescent="0.3">
      <c r="B2707" s="10"/>
      <c r="L2707" s="10"/>
      <c r="M2707" s="10"/>
    </row>
    <row r="2708" spans="2:13" s="1" customFormat="1" ht="13.8" x14ac:dyDescent="0.3">
      <c r="B2708" s="10"/>
      <c r="L2708" s="10"/>
      <c r="M2708" s="10"/>
    </row>
    <row r="2709" spans="2:13" s="1" customFormat="1" ht="13.8" x14ac:dyDescent="0.3">
      <c r="B2709" s="10"/>
      <c r="L2709" s="10"/>
      <c r="M2709" s="10"/>
    </row>
    <row r="2710" spans="2:13" s="1" customFormat="1" ht="13.8" x14ac:dyDescent="0.3">
      <c r="B2710" s="10"/>
      <c r="L2710" s="10"/>
      <c r="M2710" s="10"/>
    </row>
    <row r="2711" spans="2:13" s="1" customFormat="1" ht="13.8" x14ac:dyDescent="0.3">
      <c r="B2711" s="10"/>
      <c r="L2711" s="10"/>
      <c r="M2711" s="10"/>
    </row>
    <row r="2712" spans="2:13" s="1" customFormat="1" ht="13.8" x14ac:dyDescent="0.3">
      <c r="B2712" s="10"/>
      <c r="L2712" s="10"/>
      <c r="M2712" s="10"/>
    </row>
    <row r="2713" spans="2:13" s="1" customFormat="1" ht="13.8" x14ac:dyDescent="0.3">
      <c r="B2713" s="10"/>
      <c r="L2713" s="10"/>
      <c r="M2713" s="10"/>
    </row>
    <row r="2714" spans="2:13" s="1" customFormat="1" ht="13.8" x14ac:dyDescent="0.3">
      <c r="B2714" s="10"/>
      <c r="L2714" s="10"/>
      <c r="M2714" s="10"/>
    </row>
    <row r="2715" spans="2:13" s="1" customFormat="1" ht="13.8" x14ac:dyDescent="0.3">
      <c r="B2715" s="10"/>
      <c r="L2715" s="10"/>
      <c r="M2715" s="10"/>
    </row>
    <row r="2716" spans="2:13" s="1" customFormat="1" ht="13.8" x14ac:dyDescent="0.3">
      <c r="B2716" s="10"/>
      <c r="L2716" s="10"/>
      <c r="M2716" s="10"/>
    </row>
    <row r="2717" spans="2:13" s="1" customFormat="1" ht="13.8" x14ac:dyDescent="0.3">
      <c r="B2717" s="10"/>
      <c r="L2717" s="10"/>
      <c r="M2717" s="10"/>
    </row>
    <row r="2718" spans="2:13" s="1" customFormat="1" ht="13.8" x14ac:dyDescent="0.3">
      <c r="B2718" s="10"/>
      <c r="L2718" s="10"/>
      <c r="M2718" s="10"/>
    </row>
    <row r="2719" spans="2:13" s="1" customFormat="1" ht="13.8" x14ac:dyDescent="0.3">
      <c r="B2719" s="10"/>
      <c r="L2719" s="10"/>
      <c r="M2719" s="10"/>
    </row>
    <row r="2720" spans="2:13" s="1" customFormat="1" ht="13.8" x14ac:dyDescent="0.3">
      <c r="B2720" s="10"/>
      <c r="L2720" s="10"/>
      <c r="M2720" s="10"/>
    </row>
    <row r="2721" spans="2:13" s="1" customFormat="1" ht="13.8" x14ac:dyDescent="0.3">
      <c r="B2721" s="10"/>
      <c r="L2721" s="10"/>
      <c r="M2721" s="10"/>
    </row>
    <row r="2722" spans="2:13" s="1" customFormat="1" ht="13.8" x14ac:dyDescent="0.3">
      <c r="B2722" s="10"/>
      <c r="L2722" s="10"/>
      <c r="M2722" s="10"/>
    </row>
    <row r="2723" spans="2:13" s="1" customFormat="1" ht="13.8" x14ac:dyDescent="0.3">
      <c r="B2723" s="10"/>
      <c r="L2723" s="10"/>
      <c r="M2723" s="10"/>
    </row>
    <row r="2724" spans="2:13" s="1" customFormat="1" ht="13.8" x14ac:dyDescent="0.3">
      <c r="B2724" s="10"/>
      <c r="L2724" s="10"/>
      <c r="M2724" s="10"/>
    </row>
    <row r="2725" spans="2:13" s="1" customFormat="1" ht="13.8" x14ac:dyDescent="0.3">
      <c r="B2725" s="10"/>
      <c r="L2725" s="10"/>
      <c r="M2725" s="10"/>
    </row>
    <row r="2726" spans="2:13" s="1" customFormat="1" ht="13.8" x14ac:dyDescent="0.3">
      <c r="B2726" s="10"/>
      <c r="L2726" s="10"/>
      <c r="M2726" s="10"/>
    </row>
    <row r="2727" spans="2:13" s="1" customFormat="1" ht="13.8" x14ac:dyDescent="0.3">
      <c r="B2727" s="10"/>
      <c r="L2727" s="10"/>
      <c r="M2727" s="10"/>
    </row>
    <row r="2728" spans="2:13" s="1" customFormat="1" ht="13.8" x14ac:dyDescent="0.3">
      <c r="B2728" s="10"/>
      <c r="L2728" s="10"/>
      <c r="M2728" s="10"/>
    </row>
    <row r="2729" spans="2:13" s="1" customFormat="1" ht="13.8" x14ac:dyDescent="0.3">
      <c r="B2729" s="10"/>
      <c r="L2729" s="10"/>
      <c r="M2729" s="10"/>
    </row>
    <row r="2730" spans="2:13" s="1" customFormat="1" ht="13.8" x14ac:dyDescent="0.3">
      <c r="B2730" s="10"/>
      <c r="L2730" s="10"/>
      <c r="M2730" s="10"/>
    </row>
    <row r="2731" spans="2:13" s="1" customFormat="1" ht="13.8" x14ac:dyDescent="0.3">
      <c r="B2731" s="10"/>
      <c r="L2731" s="10"/>
      <c r="M2731" s="10"/>
    </row>
    <row r="2732" spans="2:13" s="1" customFormat="1" ht="13.8" x14ac:dyDescent="0.3">
      <c r="B2732" s="10"/>
      <c r="L2732" s="10"/>
      <c r="M2732" s="10"/>
    </row>
    <row r="2733" spans="2:13" s="1" customFormat="1" ht="13.8" x14ac:dyDescent="0.3">
      <c r="B2733" s="10"/>
      <c r="L2733" s="10"/>
      <c r="M2733" s="10"/>
    </row>
    <row r="2734" spans="2:13" s="1" customFormat="1" ht="13.8" x14ac:dyDescent="0.3">
      <c r="B2734" s="10"/>
      <c r="L2734" s="10"/>
      <c r="M2734" s="10"/>
    </row>
    <row r="2735" spans="2:13" s="1" customFormat="1" ht="13.8" x14ac:dyDescent="0.3">
      <c r="B2735" s="10"/>
      <c r="L2735" s="10"/>
      <c r="M2735" s="10"/>
    </row>
    <row r="2736" spans="2:13" s="1" customFormat="1" ht="13.8" x14ac:dyDescent="0.3">
      <c r="B2736" s="10"/>
      <c r="L2736" s="10"/>
      <c r="M2736" s="10"/>
    </row>
    <row r="2737" spans="2:13" s="1" customFormat="1" ht="13.8" x14ac:dyDescent="0.3">
      <c r="B2737" s="10"/>
      <c r="L2737" s="10"/>
      <c r="M2737" s="10"/>
    </row>
    <row r="2738" spans="2:13" s="1" customFormat="1" ht="13.8" x14ac:dyDescent="0.3">
      <c r="B2738" s="10"/>
      <c r="L2738" s="10"/>
      <c r="M2738" s="10"/>
    </row>
    <row r="2739" spans="2:13" s="1" customFormat="1" ht="13.8" x14ac:dyDescent="0.3">
      <c r="B2739" s="10"/>
      <c r="L2739" s="10"/>
      <c r="M2739" s="10"/>
    </row>
    <row r="2740" spans="2:13" s="1" customFormat="1" ht="13.8" x14ac:dyDescent="0.3">
      <c r="B2740" s="10"/>
      <c r="L2740" s="10"/>
      <c r="M2740" s="10"/>
    </row>
    <row r="2741" spans="2:13" s="1" customFormat="1" ht="13.8" x14ac:dyDescent="0.3">
      <c r="B2741" s="10"/>
      <c r="L2741" s="10"/>
      <c r="M2741" s="10"/>
    </row>
    <row r="2742" spans="2:13" s="1" customFormat="1" ht="13.8" x14ac:dyDescent="0.3">
      <c r="B2742" s="10"/>
      <c r="L2742" s="10"/>
      <c r="M2742" s="10"/>
    </row>
    <row r="2743" spans="2:13" s="1" customFormat="1" ht="13.8" x14ac:dyDescent="0.3">
      <c r="B2743" s="10"/>
      <c r="L2743" s="10"/>
      <c r="M2743" s="10"/>
    </row>
    <row r="2744" spans="2:13" s="1" customFormat="1" ht="13.8" x14ac:dyDescent="0.3">
      <c r="B2744" s="10"/>
      <c r="L2744" s="10"/>
      <c r="M2744" s="10"/>
    </row>
    <row r="2745" spans="2:13" s="1" customFormat="1" ht="13.8" x14ac:dyDescent="0.3">
      <c r="B2745" s="10"/>
      <c r="L2745" s="10"/>
      <c r="M2745" s="10"/>
    </row>
    <row r="2746" spans="2:13" s="1" customFormat="1" ht="13.8" x14ac:dyDescent="0.3">
      <c r="B2746" s="10"/>
      <c r="L2746" s="10"/>
      <c r="M2746" s="10"/>
    </row>
    <row r="2747" spans="2:13" s="1" customFormat="1" ht="13.8" x14ac:dyDescent="0.3">
      <c r="B2747" s="10"/>
      <c r="L2747" s="10"/>
      <c r="M2747" s="10"/>
    </row>
    <row r="2748" spans="2:13" s="1" customFormat="1" ht="13.8" x14ac:dyDescent="0.3">
      <c r="B2748" s="10"/>
      <c r="L2748" s="10"/>
      <c r="M2748" s="10"/>
    </row>
    <row r="2749" spans="2:13" s="1" customFormat="1" ht="13.8" x14ac:dyDescent="0.3">
      <c r="B2749" s="10"/>
      <c r="L2749" s="10"/>
      <c r="M2749" s="10"/>
    </row>
    <row r="2750" spans="2:13" s="1" customFormat="1" ht="13.8" x14ac:dyDescent="0.3">
      <c r="B2750" s="10"/>
      <c r="L2750" s="10"/>
      <c r="M2750" s="10"/>
    </row>
    <row r="2751" spans="2:13" s="1" customFormat="1" ht="13.8" x14ac:dyDescent="0.3">
      <c r="B2751" s="10"/>
      <c r="L2751" s="10"/>
      <c r="M2751" s="10"/>
    </row>
    <row r="2752" spans="2:13" s="1" customFormat="1" ht="13.8" x14ac:dyDescent="0.3">
      <c r="B2752" s="10"/>
      <c r="L2752" s="10"/>
      <c r="M2752" s="10"/>
    </row>
    <row r="2753" spans="2:13" s="1" customFormat="1" ht="13.8" x14ac:dyDescent="0.3">
      <c r="B2753" s="10"/>
      <c r="L2753" s="10"/>
      <c r="M2753" s="10"/>
    </row>
    <row r="2754" spans="2:13" s="1" customFormat="1" ht="13.8" x14ac:dyDescent="0.3">
      <c r="B2754" s="10"/>
      <c r="L2754" s="10"/>
      <c r="M2754" s="10"/>
    </row>
    <row r="2755" spans="2:13" s="1" customFormat="1" ht="13.8" x14ac:dyDescent="0.3">
      <c r="B2755" s="10"/>
      <c r="L2755" s="10"/>
      <c r="M2755" s="10"/>
    </row>
    <row r="2756" spans="2:13" s="1" customFormat="1" ht="13.8" x14ac:dyDescent="0.3">
      <c r="B2756" s="10"/>
      <c r="L2756" s="10"/>
      <c r="M2756" s="10"/>
    </row>
    <row r="2757" spans="2:13" s="1" customFormat="1" ht="13.8" x14ac:dyDescent="0.3">
      <c r="B2757" s="10"/>
      <c r="L2757" s="10"/>
      <c r="M2757" s="10"/>
    </row>
    <row r="2758" spans="2:13" s="1" customFormat="1" ht="13.8" x14ac:dyDescent="0.3">
      <c r="B2758" s="10"/>
      <c r="L2758" s="10"/>
      <c r="M2758" s="10"/>
    </row>
    <row r="2759" spans="2:13" s="1" customFormat="1" ht="13.8" x14ac:dyDescent="0.3">
      <c r="B2759" s="10"/>
      <c r="L2759" s="10"/>
      <c r="M2759" s="10"/>
    </row>
    <row r="2760" spans="2:13" s="1" customFormat="1" ht="13.8" x14ac:dyDescent="0.3">
      <c r="B2760" s="10"/>
      <c r="L2760" s="10"/>
      <c r="M2760" s="10"/>
    </row>
    <row r="2761" spans="2:13" s="1" customFormat="1" ht="13.8" x14ac:dyDescent="0.3">
      <c r="B2761" s="10"/>
      <c r="L2761" s="10"/>
      <c r="M2761" s="10"/>
    </row>
    <row r="2762" spans="2:13" s="1" customFormat="1" ht="13.8" x14ac:dyDescent="0.3">
      <c r="B2762" s="10"/>
      <c r="L2762" s="10"/>
      <c r="M2762" s="10"/>
    </row>
    <row r="2763" spans="2:13" s="1" customFormat="1" ht="13.8" x14ac:dyDescent="0.3">
      <c r="B2763" s="10"/>
      <c r="L2763" s="10"/>
      <c r="M2763" s="10"/>
    </row>
    <row r="2764" spans="2:13" s="1" customFormat="1" ht="13.8" x14ac:dyDescent="0.3">
      <c r="B2764" s="10"/>
      <c r="L2764" s="10"/>
      <c r="M2764" s="10"/>
    </row>
    <row r="2765" spans="2:13" s="1" customFormat="1" ht="13.8" x14ac:dyDescent="0.3">
      <c r="B2765" s="10"/>
      <c r="L2765" s="10"/>
      <c r="M2765" s="10"/>
    </row>
    <row r="2766" spans="2:13" s="1" customFormat="1" ht="13.8" x14ac:dyDescent="0.3">
      <c r="B2766" s="10"/>
      <c r="L2766" s="10"/>
      <c r="M2766" s="10"/>
    </row>
    <row r="2767" spans="2:13" s="1" customFormat="1" ht="13.8" x14ac:dyDescent="0.3">
      <c r="B2767" s="10"/>
      <c r="L2767" s="10"/>
      <c r="M2767" s="10"/>
    </row>
    <row r="2768" spans="2:13" s="1" customFormat="1" ht="13.8" x14ac:dyDescent="0.3">
      <c r="B2768" s="10"/>
      <c r="L2768" s="10"/>
      <c r="M2768" s="10"/>
    </row>
    <row r="2769" spans="2:13" s="1" customFormat="1" ht="13.8" x14ac:dyDescent="0.3">
      <c r="B2769" s="10"/>
      <c r="L2769" s="10"/>
      <c r="M2769" s="10"/>
    </row>
    <row r="2770" spans="2:13" s="1" customFormat="1" ht="13.8" x14ac:dyDescent="0.3">
      <c r="B2770" s="10"/>
      <c r="L2770" s="10"/>
      <c r="M2770" s="10"/>
    </row>
    <row r="2771" spans="2:13" s="1" customFormat="1" ht="13.8" x14ac:dyDescent="0.3">
      <c r="B2771" s="10"/>
      <c r="L2771" s="10"/>
      <c r="M2771" s="10"/>
    </row>
    <row r="2772" spans="2:13" s="1" customFormat="1" ht="13.8" x14ac:dyDescent="0.3">
      <c r="B2772" s="10"/>
      <c r="L2772" s="10"/>
      <c r="M2772" s="10"/>
    </row>
    <row r="2773" spans="2:13" s="1" customFormat="1" ht="13.8" x14ac:dyDescent="0.3">
      <c r="B2773" s="10"/>
      <c r="L2773" s="10"/>
      <c r="M2773" s="10"/>
    </row>
    <row r="2774" spans="2:13" s="1" customFormat="1" ht="13.8" x14ac:dyDescent="0.3">
      <c r="B2774" s="10"/>
      <c r="L2774" s="10"/>
      <c r="M2774" s="10"/>
    </row>
    <row r="2775" spans="2:13" s="1" customFormat="1" ht="13.8" x14ac:dyDescent="0.3">
      <c r="B2775" s="10"/>
      <c r="L2775" s="10"/>
      <c r="M2775" s="10"/>
    </row>
    <row r="2776" spans="2:13" s="1" customFormat="1" ht="13.8" x14ac:dyDescent="0.3">
      <c r="B2776" s="10"/>
      <c r="L2776" s="10"/>
      <c r="M2776" s="10"/>
    </row>
    <row r="2777" spans="2:13" s="1" customFormat="1" ht="13.8" x14ac:dyDescent="0.3">
      <c r="B2777" s="10"/>
      <c r="L2777" s="10"/>
      <c r="M2777" s="10"/>
    </row>
    <row r="2778" spans="2:13" s="1" customFormat="1" ht="13.8" x14ac:dyDescent="0.3">
      <c r="B2778" s="10"/>
      <c r="L2778" s="10"/>
      <c r="M2778" s="10"/>
    </row>
    <row r="2779" spans="2:13" s="1" customFormat="1" ht="13.8" x14ac:dyDescent="0.3">
      <c r="B2779" s="10"/>
      <c r="L2779" s="10"/>
      <c r="M2779" s="10"/>
    </row>
    <row r="2780" spans="2:13" s="1" customFormat="1" ht="13.8" x14ac:dyDescent="0.3">
      <c r="B2780" s="10"/>
      <c r="L2780" s="10"/>
      <c r="M2780" s="10"/>
    </row>
    <row r="2781" spans="2:13" s="1" customFormat="1" ht="13.8" x14ac:dyDescent="0.3">
      <c r="B2781" s="10"/>
      <c r="L2781" s="10"/>
      <c r="M2781" s="10"/>
    </row>
    <row r="2782" spans="2:13" s="1" customFormat="1" ht="13.8" x14ac:dyDescent="0.3">
      <c r="B2782" s="10"/>
      <c r="L2782" s="10"/>
      <c r="M2782" s="10"/>
    </row>
    <row r="2783" spans="2:13" s="1" customFormat="1" ht="13.8" x14ac:dyDescent="0.3">
      <c r="B2783" s="10"/>
      <c r="L2783" s="10"/>
      <c r="M2783" s="10"/>
    </row>
    <row r="2784" spans="2:13" s="1" customFormat="1" ht="13.8" x14ac:dyDescent="0.3">
      <c r="B2784" s="10"/>
      <c r="L2784" s="10"/>
      <c r="M2784" s="10"/>
    </row>
    <row r="2785" spans="2:13" s="1" customFormat="1" ht="13.8" x14ac:dyDescent="0.3">
      <c r="B2785" s="10"/>
      <c r="L2785" s="10"/>
      <c r="M2785" s="10"/>
    </row>
    <row r="2786" spans="2:13" s="1" customFormat="1" ht="13.8" x14ac:dyDescent="0.3">
      <c r="B2786" s="10"/>
      <c r="L2786" s="10"/>
      <c r="M2786" s="10"/>
    </row>
    <row r="2787" spans="2:13" s="1" customFormat="1" ht="13.8" x14ac:dyDescent="0.3">
      <c r="B2787" s="10"/>
      <c r="L2787" s="10"/>
      <c r="M2787" s="10"/>
    </row>
    <row r="2788" spans="2:13" s="1" customFormat="1" ht="13.8" x14ac:dyDescent="0.3">
      <c r="B2788" s="10"/>
      <c r="L2788" s="10"/>
      <c r="M2788" s="10"/>
    </row>
    <row r="2789" spans="2:13" s="1" customFormat="1" ht="13.8" x14ac:dyDescent="0.3">
      <c r="B2789" s="10"/>
      <c r="L2789" s="10"/>
      <c r="M2789" s="10"/>
    </row>
    <row r="2790" spans="2:13" s="1" customFormat="1" ht="13.8" x14ac:dyDescent="0.3">
      <c r="B2790" s="10"/>
      <c r="L2790" s="10"/>
      <c r="M2790" s="10"/>
    </row>
    <row r="2791" spans="2:13" s="1" customFormat="1" ht="13.8" x14ac:dyDescent="0.3">
      <c r="B2791" s="10"/>
      <c r="L2791" s="10"/>
      <c r="M2791" s="10"/>
    </row>
    <row r="2792" spans="2:13" s="1" customFormat="1" ht="13.8" x14ac:dyDescent="0.3">
      <c r="B2792" s="10"/>
      <c r="L2792" s="10"/>
      <c r="M2792" s="10"/>
    </row>
    <row r="2793" spans="2:13" s="1" customFormat="1" ht="13.8" x14ac:dyDescent="0.3">
      <c r="B2793" s="10"/>
      <c r="L2793" s="10"/>
      <c r="M2793" s="10"/>
    </row>
    <row r="2794" spans="2:13" s="1" customFormat="1" ht="13.8" x14ac:dyDescent="0.3">
      <c r="B2794" s="10"/>
      <c r="L2794" s="10"/>
      <c r="M2794" s="10"/>
    </row>
    <row r="2795" spans="2:13" s="1" customFormat="1" ht="13.8" x14ac:dyDescent="0.3">
      <c r="B2795" s="10"/>
      <c r="L2795" s="10"/>
      <c r="M2795" s="10"/>
    </row>
    <row r="2796" spans="2:13" s="1" customFormat="1" ht="13.8" x14ac:dyDescent="0.3">
      <c r="B2796" s="10"/>
      <c r="L2796" s="10"/>
      <c r="M2796" s="10"/>
    </row>
    <row r="2797" spans="2:13" s="1" customFormat="1" ht="13.8" x14ac:dyDescent="0.3">
      <c r="B2797" s="10"/>
      <c r="L2797" s="10"/>
      <c r="M2797" s="10"/>
    </row>
    <row r="2798" spans="2:13" s="1" customFormat="1" ht="13.8" x14ac:dyDescent="0.3">
      <c r="B2798" s="10"/>
      <c r="L2798" s="10"/>
      <c r="M2798" s="10"/>
    </row>
    <row r="2799" spans="2:13" s="1" customFormat="1" ht="13.8" x14ac:dyDescent="0.3">
      <c r="B2799" s="10"/>
      <c r="L2799" s="10"/>
      <c r="M2799" s="10"/>
    </row>
    <row r="2800" spans="2:13" s="1" customFormat="1" ht="13.8" x14ac:dyDescent="0.3">
      <c r="B2800" s="10"/>
      <c r="L2800" s="10"/>
      <c r="M2800" s="10"/>
    </row>
    <row r="2801" spans="2:13" s="1" customFormat="1" ht="13.8" x14ac:dyDescent="0.3">
      <c r="B2801" s="10"/>
      <c r="L2801" s="10"/>
      <c r="M2801" s="10"/>
    </row>
    <row r="2802" spans="2:13" s="1" customFormat="1" ht="13.8" x14ac:dyDescent="0.3">
      <c r="B2802" s="10"/>
      <c r="L2802" s="10"/>
      <c r="M2802" s="10"/>
    </row>
    <row r="2803" spans="2:13" s="1" customFormat="1" ht="13.8" x14ac:dyDescent="0.3">
      <c r="B2803" s="10"/>
      <c r="L2803" s="10"/>
      <c r="M2803" s="10"/>
    </row>
    <row r="2804" spans="2:13" s="1" customFormat="1" ht="13.8" x14ac:dyDescent="0.3">
      <c r="B2804" s="10"/>
      <c r="L2804" s="10"/>
      <c r="M2804" s="10"/>
    </row>
    <row r="2805" spans="2:13" s="1" customFormat="1" ht="13.8" x14ac:dyDescent="0.3">
      <c r="B2805" s="10"/>
      <c r="L2805" s="10"/>
      <c r="M2805" s="10"/>
    </row>
    <row r="2806" spans="2:13" s="1" customFormat="1" ht="13.8" x14ac:dyDescent="0.3">
      <c r="B2806" s="10"/>
      <c r="L2806" s="10"/>
      <c r="M2806" s="10"/>
    </row>
    <row r="2807" spans="2:13" s="1" customFormat="1" ht="13.8" x14ac:dyDescent="0.3">
      <c r="B2807" s="10"/>
      <c r="L2807" s="10"/>
      <c r="M2807" s="10"/>
    </row>
    <row r="2808" spans="2:13" s="1" customFormat="1" ht="13.8" x14ac:dyDescent="0.3">
      <c r="B2808" s="10"/>
      <c r="L2808" s="10"/>
      <c r="M2808" s="10"/>
    </row>
    <row r="2809" spans="2:13" s="1" customFormat="1" ht="13.8" x14ac:dyDescent="0.3">
      <c r="B2809" s="10"/>
      <c r="L2809" s="10"/>
      <c r="M2809" s="10"/>
    </row>
    <row r="2810" spans="2:13" s="1" customFormat="1" ht="13.8" x14ac:dyDescent="0.3">
      <c r="B2810" s="10"/>
      <c r="L2810" s="10"/>
      <c r="M2810" s="10"/>
    </row>
    <row r="2811" spans="2:13" s="1" customFormat="1" ht="13.8" x14ac:dyDescent="0.3">
      <c r="B2811" s="10"/>
      <c r="L2811" s="10"/>
      <c r="M2811" s="10"/>
    </row>
    <row r="2812" spans="2:13" s="1" customFormat="1" ht="13.8" x14ac:dyDescent="0.3">
      <c r="B2812" s="10"/>
      <c r="L2812" s="10"/>
      <c r="M2812" s="10"/>
    </row>
    <row r="2813" spans="2:13" s="1" customFormat="1" ht="13.8" x14ac:dyDescent="0.3">
      <c r="B2813" s="10"/>
      <c r="L2813" s="10"/>
      <c r="M2813" s="10"/>
    </row>
    <row r="2814" spans="2:13" s="1" customFormat="1" ht="13.8" x14ac:dyDescent="0.3">
      <c r="B2814" s="10"/>
      <c r="L2814" s="10"/>
      <c r="M2814" s="10"/>
    </row>
    <row r="2815" spans="2:13" s="1" customFormat="1" ht="13.8" x14ac:dyDescent="0.3">
      <c r="B2815" s="10"/>
      <c r="L2815" s="10"/>
      <c r="M2815" s="10"/>
    </row>
    <row r="2816" spans="2:13" s="1" customFormat="1" ht="13.8" x14ac:dyDescent="0.3">
      <c r="B2816" s="10"/>
      <c r="L2816" s="10"/>
      <c r="M2816" s="10"/>
    </row>
    <row r="2817" spans="2:13" s="1" customFormat="1" ht="13.8" x14ac:dyDescent="0.3">
      <c r="B2817" s="10"/>
      <c r="L2817" s="10"/>
      <c r="M2817" s="10"/>
    </row>
    <row r="2818" spans="2:13" s="1" customFormat="1" ht="13.8" x14ac:dyDescent="0.3">
      <c r="B2818" s="10"/>
      <c r="L2818" s="10"/>
      <c r="M2818" s="10"/>
    </row>
    <row r="2819" spans="2:13" s="1" customFormat="1" ht="13.8" x14ac:dyDescent="0.3">
      <c r="B2819" s="10"/>
      <c r="L2819" s="10"/>
      <c r="M2819" s="10"/>
    </row>
    <row r="2820" spans="2:13" s="1" customFormat="1" ht="13.8" x14ac:dyDescent="0.3">
      <c r="B2820" s="10"/>
      <c r="L2820" s="10"/>
      <c r="M2820" s="10"/>
    </row>
    <row r="2821" spans="2:13" s="1" customFormat="1" ht="13.8" x14ac:dyDescent="0.3">
      <c r="B2821" s="10"/>
      <c r="L2821" s="10"/>
      <c r="M2821" s="10"/>
    </row>
    <row r="2822" spans="2:13" s="1" customFormat="1" ht="13.8" x14ac:dyDescent="0.3">
      <c r="B2822" s="10"/>
      <c r="L2822" s="10"/>
      <c r="M2822" s="10"/>
    </row>
    <row r="2823" spans="2:13" s="1" customFormat="1" ht="13.8" x14ac:dyDescent="0.3">
      <c r="B2823" s="10"/>
      <c r="L2823" s="10"/>
      <c r="M2823" s="10"/>
    </row>
    <row r="2824" spans="2:13" s="1" customFormat="1" ht="13.8" x14ac:dyDescent="0.3">
      <c r="B2824" s="10"/>
      <c r="L2824" s="10"/>
      <c r="M2824" s="10"/>
    </row>
    <row r="2825" spans="2:13" s="1" customFormat="1" ht="13.8" x14ac:dyDescent="0.3">
      <c r="B2825" s="10"/>
      <c r="L2825" s="10"/>
      <c r="M2825" s="10"/>
    </row>
    <row r="2826" spans="2:13" s="1" customFormat="1" ht="13.8" x14ac:dyDescent="0.3">
      <c r="B2826" s="10"/>
      <c r="L2826" s="10"/>
      <c r="M2826" s="10"/>
    </row>
    <row r="2827" spans="2:13" s="1" customFormat="1" ht="13.8" x14ac:dyDescent="0.3">
      <c r="B2827" s="10"/>
      <c r="L2827" s="10"/>
      <c r="M2827" s="10"/>
    </row>
    <row r="2828" spans="2:13" s="1" customFormat="1" ht="13.8" x14ac:dyDescent="0.3">
      <c r="B2828" s="10"/>
      <c r="L2828" s="10"/>
      <c r="M2828" s="10"/>
    </row>
    <row r="2829" spans="2:13" s="1" customFormat="1" ht="13.8" x14ac:dyDescent="0.3">
      <c r="B2829" s="10"/>
      <c r="L2829" s="10"/>
      <c r="M2829" s="10"/>
    </row>
    <row r="2830" spans="2:13" s="1" customFormat="1" ht="13.8" x14ac:dyDescent="0.3">
      <c r="B2830" s="10"/>
      <c r="L2830" s="10"/>
      <c r="M2830" s="10"/>
    </row>
    <row r="2831" spans="2:13" s="1" customFormat="1" ht="13.8" x14ac:dyDescent="0.3">
      <c r="B2831" s="10"/>
      <c r="L2831" s="10"/>
      <c r="M2831" s="10"/>
    </row>
    <row r="2832" spans="2:13" s="1" customFormat="1" ht="13.8" x14ac:dyDescent="0.3">
      <c r="B2832" s="10"/>
      <c r="L2832" s="10"/>
      <c r="M2832" s="10"/>
    </row>
    <row r="2833" spans="2:13" s="1" customFormat="1" ht="13.8" x14ac:dyDescent="0.3">
      <c r="B2833" s="10"/>
      <c r="L2833" s="10"/>
      <c r="M2833" s="10"/>
    </row>
    <row r="2834" spans="2:13" s="1" customFormat="1" ht="13.8" x14ac:dyDescent="0.3">
      <c r="B2834" s="10"/>
      <c r="L2834" s="10"/>
      <c r="M2834" s="10"/>
    </row>
    <row r="2835" spans="2:13" s="1" customFormat="1" ht="13.8" x14ac:dyDescent="0.3">
      <c r="B2835" s="10"/>
      <c r="L2835" s="10"/>
      <c r="M2835" s="10"/>
    </row>
    <row r="2836" spans="2:13" s="1" customFormat="1" ht="13.8" x14ac:dyDescent="0.3">
      <c r="B2836" s="10"/>
      <c r="L2836" s="10"/>
      <c r="M2836" s="10"/>
    </row>
    <row r="2837" spans="2:13" s="1" customFormat="1" ht="13.8" x14ac:dyDescent="0.3">
      <c r="B2837" s="10"/>
      <c r="L2837" s="10"/>
      <c r="M2837" s="10"/>
    </row>
    <row r="2838" spans="2:13" s="1" customFormat="1" ht="13.8" x14ac:dyDescent="0.3">
      <c r="B2838" s="10"/>
      <c r="L2838" s="10"/>
      <c r="M2838" s="10"/>
    </row>
    <row r="2839" spans="2:13" s="1" customFormat="1" ht="13.8" x14ac:dyDescent="0.3">
      <c r="B2839" s="10"/>
      <c r="L2839" s="10"/>
      <c r="M2839" s="10"/>
    </row>
    <row r="2840" spans="2:13" s="1" customFormat="1" ht="13.8" x14ac:dyDescent="0.3">
      <c r="B2840" s="10"/>
      <c r="L2840" s="10"/>
      <c r="M2840" s="10"/>
    </row>
    <row r="2841" spans="2:13" s="1" customFormat="1" ht="13.8" x14ac:dyDescent="0.3">
      <c r="B2841" s="10"/>
      <c r="L2841" s="10"/>
      <c r="M2841" s="10"/>
    </row>
    <row r="2842" spans="2:13" s="1" customFormat="1" ht="13.8" x14ac:dyDescent="0.3">
      <c r="B2842" s="10"/>
      <c r="L2842" s="10"/>
      <c r="M2842" s="10"/>
    </row>
    <row r="2843" spans="2:13" s="1" customFormat="1" ht="13.8" x14ac:dyDescent="0.3">
      <c r="B2843" s="10"/>
      <c r="L2843" s="10"/>
      <c r="M2843" s="10"/>
    </row>
    <row r="2844" spans="2:13" s="1" customFormat="1" ht="13.8" x14ac:dyDescent="0.3">
      <c r="B2844" s="10"/>
      <c r="L2844" s="10"/>
      <c r="M2844" s="10"/>
    </row>
    <row r="2845" spans="2:13" s="1" customFormat="1" ht="13.8" x14ac:dyDescent="0.3">
      <c r="B2845" s="10"/>
      <c r="L2845" s="10"/>
      <c r="M2845" s="10"/>
    </row>
    <row r="2846" spans="2:13" s="1" customFormat="1" ht="13.8" x14ac:dyDescent="0.3">
      <c r="B2846" s="10"/>
      <c r="L2846" s="10"/>
      <c r="M2846" s="10"/>
    </row>
    <row r="2847" spans="2:13" s="1" customFormat="1" ht="13.8" x14ac:dyDescent="0.3">
      <c r="B2847" s="10"/>
      <c r="L2847" s="10"/>
      <c r="M2847" s="10"/>
    </row>
    <row r="2848" spans="2:13" s="1" customFormat="1" ht="13.8" x14ac:dyDescent="0.3">
      <c r="B2848" s="10"/>
      <c r="L2848" s="10"/>
      <c r="M2848" s="10"/>
    </row>
    <row r="2849" spans="2:13" s="1" customFormat="1" ht="13.8" x14ac:dyDescent="0.3">
      <c r="B2849" s="10"/>
      <c r="L2849" s="10"/>
      <c r="M2849" s="10"/>
    </row>
    <row r="2850" spans="2:13" s="1" customFormat="1" ht="13.8" x14ac:dyDescent="0.3">
      <c r="B2850" s="10"/>
      <c r="L2850" s="10"/>
      <c r="M2850" s="10"/>
    </row>
    <row r="2851" spans="2:13" s="1" customFormat="1" ht="13.8" x14ac:dyDescent="0.3">
      <c r="B2851" s="10"/>
      <c r="L2851" s="10"/>
      <c r="M2851" s="10"/>
    </row>
    <row r="2852" spans="2:13" s="1" customFormat="1" ht="13.8" x14ac:dyDescent="0.3">
      <c r="B2852" s="10"/>
      <c r="L2852" s="10"/>
      <c r="M2852" s="10"/>
    </row>
    <row r="2853" spans="2:13" s="1" customFormat="1" ht="13.8" x14ac:dyDescent="0.3">
      <c r="B2853" s="10"/>
      <c r="L2853" s="10"/>
      <c r="M2853" s="10"/>
    </row>
    <row r="2854" spans="2:13" s="1" customFormat="1" ht="13.8" x14ac:dyDescent="0.3">
      <c r="B2854" s="10"/>
      <c r="L2854" s="10"/>
      <c r="M2854" s="10"/>
    </row>
    <row r="2855" spans="2:13" s="1" customFormat="1" ht="13.8" x14ac:dyDescent="0.3">
      <c r="B2855" s="10"/>
      <c r="L2855" s="10"/>
      <c r="M2855" s="10"/>
    </row>
    <row r="2856" spans="2:13" s="1" customFormat="1" ht="13.8" x14ac:dyDescent="0.3">
      <c r="B2856" s="10"/>
      <c r="L2856" s="10"/>
      <c r="M2856" s="10"/>
    </row>
    <row r="2857" spans="2:13" s="1" customFormat="1" ht="13.8" x14ac:dyDescent="0.3">
      <c r="B2857" s="10"/>
      <c r="L2857" s="10"/>
      <c r="M2857" s="10"/>
    </row>
    <row r="2858" spans="2:13" s="1" customFormat="1" ht="13.8" x14ac:dyDescent="0.3">
      <c r="B2858" s="10"/>
      <c r="L2858" s="10"/>
      <c r="M2858" s="10"/>
    </row>
    <row r="2859" spans="2:13" s="1" customFormat="1" ht="13.8" x14ac:dyDescent="0.3">
      <c r="B2859" s="10"/>
      <c r="L2859" s="10"/>
      <c r="M2859" s="10"/>
    </row>
    <row r="2860" spans="2:13" s="1" customFormat="1" ht="13.8" x14ac:dyDescent="0.3">
      <c r="B2860" s="10"/>
      <c r="L2860" s="10"/>
      <c r="M2860" s="10"/>
    </row>
    <row r="2861" spans="2:13" s="1" customFormat="1" ht="13.8" x14ac:dyDescent="0.3">
      <c r="B2861" s="10"/>
      <c r="L2861" s="10"/>
      <c r="M2861" s="10"/>
    </row>
    <row r="2862" spans="2:13" s="1" customFormat="1" ht="13.8" x14ac:dyDescent="0.3">
      <c r="B2862" s="10"/>
      <c r="L2862" s="10"/>
      <c r="M2862" s="10"/>
    </row>
    <row r="2863" spans="2:13" s="1" customFormat="1" ht="13.8" x14ac:dyDescent="0.3">
      <c r="B2863" s="10"/>
      <c r="L2863" s="10"/>
      <c r="M2863" s="10"/>
    </row>
    <row r="2864" spans="2:13" s="1" customFormat="1" ht="13.8" x14ac:dyDescent="0.3">
      <c r="B2864" s="10"/>
      <c r="L2864" s="10"/>
      <c r="M2864" s="10"/>
    </row>
    <row r="2865" spans="2:13" s="1" customFormat="1" ht="13.8" x14ac:dyDescent="0.3">
      <c r="B2865" s="10"/>
      <c r="L2865" s="10"/>
      <c r="M2865" s="10"/>
    </row>
    <row r="2866" spans="2:13" s="1" customFormat="1" ht="13.8" x14ac:dyDescent="0.3">
      <c r="B2866" s="10"/>
      <c r="L2866" s="10"/>
      <c r="M2866" s="10"/>
    </row>
    <row r="2867" spans="2:13" s="1" customFormat="1" ht="13.8" x14ac:dyDescent="0.3">
      <c r="B2867" s="10"/>
      <c r="L2867" s="10"/>
      <c r="M2867" s="10"/>
    </row>
    <row r="2868" spans="2:13" s="1" customFormat="1" ht="13.8" x14ac:dyDescent="0.3">
      <c r="B2868" s="10"/>
      <c r="L2868" s="10"/>
      <c r="M2868" s="10"/>
    </row>
    <row r="2869" spans="2:13" s="1" customFormat="1" ht="13.8" x14ac:dyDescent="0.3">
      <c r="B2869" s="10"/>
      <c r="L2869" s="10"/>
      <c r="M2869" s="10"/>
    </row>
    <row r="2870" spans="2:13" s="1" customFormat="1" ht="13.8" x14ac:dyDescent="0.3">
      <c r="B2870" s="10"/>
      <c r="L2870" s="10"/>
      <c r="M2870" s="10"/>
    </row>
    <row r="2871" spans="2:13" s="1" customFormat="1" ht="13.8" x14ac:dyDescent="0.3">
      <c r="B2871" s="10"/>
      <c r="L2871" s="10"/>
      <c r="M2871" s="10"/>
    </row>
    <row r="2872" spans="2:13" s="1" customFormat="1" ht="13.8" x14ac:dyDescent="0.3">
      <c r="B2872" s="10"/>
      <c r="L2872" s="10"/>
      <c r="M2872" s="10"/>
    </row>
    <row r="2873" spans="2:13" s="1" customFormat="1" ht="13.8" x14ac:dyDescent="0.3">
      <c r="B2873" s="10"/>
      <c r="L2873" s="10"/>
      <c r="M2873" s="10"/>
    </row>
    <row r="2874" spans="2:13" s="1" customFormat="1" ht="13.8" x14ac:dyDescent="0.3">
      <c r="B2874" s="10"/>
      <c r="L2874" s="10"/>
      <c r="M2874" s="10"/>
    </row>
    <row r="2875" spans="2:13" s="1" customFormat="1" ht="13.8" x14ac:dyDescent="0.3">
      <c r="B2875" s="10"/>
      <c r="L2875" s="10"/>
      <c r="M2875" s="10"/>
    </row>
    <row r="2876" spans="2:13" s="1" customFormat="1" ht="13.8" x14ac:dyDescent="0.3">
      <c r="B2876" s="10"/>
      <c r="L2876" s="10"/>
      <c r="M2876" s="10"/>
    </row>
    <row r="2877" spans="2:13" s="1" customFormat="1" ht="13.8" x14ac:dyDescent="0.3">
      <c r="B2877" s="10"/>
      <c r="L2877" s="10"/>
      <c r="M2877" s="10"/>
    </row>
    <row r="2878" spans="2:13" s="1" customFormat="1" ht="13.8" x14ac:dyDescent="0.3">
      <c r="B2878" s="10"/>
      <c r="L2878" s="10"/>
      <c r="M2878" s="10"/>
    </row>
    <row r="2879" spans="2:13" s="1" customFormat="1" ht="13.8" x14ac:dyDescent="0.3">
      <c r="B2879" s="10"/>
      <c r="L2879" s="10"/>
      <c r="M2879" s="10"/>
    </row>
    <row r="2880" spans="2:13" s="1" customFormat="1" ht="13.8" x14ac:dyDescent="0.3">
      <c r="B2880" s="10"/>
      <c r="L2880" s="10"/>
      <c r="M2880" s="10"/>
    </row>
    <row r="2881" spans="2:13" s="1" customFormat="1" ht="13.8" x14ac:dyDescent="0.3">
      <c r="B2881" s="10"/>
      <c r="L2881" s="10"/>
      <c r="M2881" s="10"/>
    </row>
    <row r="2882" spans="2:13" s="1" customFormat="1" ht="13.8" x14ac:dyDescent="0.3">
      <c r="B2882" s="10"/>
      <c r="L2882" s="10"/>
      <c r="M2882" s="10"/>
    </row>
    <row r="2883" spans="2:13" s="1" customFormat="1" ht="13.8" x14ac:dyDescent="0.3">
      <c r="B2883" s="10"/>
      <c r="L2883" s="10"/>
      <c r="M2883" s="10"/>
    </row>
    <row r="2884" spans="2:13" s="1" customFormat="1" ht="13.8" x14ac:dyDescent="0.3">
      <c r="B2884" s="10"/>
      <c r="L2884" s="10"/>
      <c r="M2884" s="10"/>
    </row>
    <row r="2885" spans="2:13" s="1" customFormat="1" ht="13.8" x14ac:dyDescent="0.3">
      <c r="B2885" s="10"/>
      <c r="L2885" s="10"/>
      <c r="M2885" s="10"/>
    </row>
    <row r="2886" spans="2:13" s="1" customFormat="1" ht="13.8" x14ac:dyDescent="0.3">
      <c r="B2886" s="10"/>
      <c r="L2886" s="10"/>
      <c r="M2886" s="10"/>
    </row>
    <row r="2887" spans="2:13" s="1" customFormat="1" ht="13.8" x14ac:dyDescent="0.3">
      <c r="B2887" s="10"/>
      <c r="L2887" s="10"/>
      <c r="M2887" s="10"/>
    </row>
    <row r="2888" spans="2:13" s="1" customFormat="1" ht="13.8" x14ac:dyDescent="0.3">
      <c r="B2888" s="10"/>
      <c r="L2888" s="10"/>
      <c r="M2888" s="10"/>
    </row>
    <row r="2889" spans="2:13" s="1" customFormat="1" ht="13.8" x14ac:dyDescent="0.3">
      <c r="B2889" s="10"/>
      <c r="L2889" s="10"/>
      <c r="M2889" s="10"/>
    </row>
    <row r="2890" spans="2:13" s="1" customFormat="1" ht="13.8" x14ac:dyDescent="0.3">
      <c r="B2890" s="10"/>
      <c r="L2890" s="10"/>
      <c r="M2890" s="10"/>
    </row>
    <row r="2891" spans="2:13" s="1" customFormat="1" ht="13.8" x14ac:dyDescent="0.3">
      <c r="B2891" s="10"/>
      <c r="L2891" s="10"/>
      <c r="M2891" s="10"/>
    </row>
    <row r="2892" spans="2:13" s="1" customFormat="1" ht="13.8" x14ac:dyDescent="0.3">
      <c r="B2892" s="10"/>
      <c r="L2892" s="10"/>
      <c r="M2892" s="10"/>
    </row>
    <row r="2893" spans="2:13" s="1" customFormat="1" ht="13.8" x14ac:dyDescent="0.3">
      <c r="B2893" s="10"/>
      <c r="L2893" s="10"/>
      <c r="M2893" s="10"/>
    </row>
    <row r="2894" spans="2:13" s="1" customFormat="1" ht="13.8" x14ac:dyDescent="0.3">
      <c r="B2894" s="10"/>
      <c r="L2894" s="10"/>
      <c r="M2894" s="10"/>
    </row>
    <row r="2895" spans="2:13" s="1" customFormat="1" ht="13.8" x14ac:dyDescent="0.3">
      <c r="B2895" s="10"/>
      <c r="L2895" s="10"/>
      <c r="M2895" s="10"/>
    </row>
    <row r="2896" spans="2:13" s="1" customFormat="1" ht="13.8" x14ac:dyDescent="0.3">
      <c r="B2896" s="10"/>
      <c r="L2896" s="10"/>
      <c r="M2896" s="10"/>
    </row>
    <row r="2897" spans="2:13" s="1" customFormat="1" ht="13.8" x14ac:dyDescent="0.3">
      <c r="B2897" s="10"/>
      <c r="L2897" s="10"/>
      <c r="M2897" s="10"/>
    </row>
    <row r="2898" spans="2:13" s="1" customFormat="1" ht="13.8" x14ac:dyDescent="0.3">
      <c r="B2898" s="10"/>
      <c r="L2898" s="10"/>
      <c r="M2898" s="10"/>
    </row>
    <row r="2899" spans="2:13" s="1" customFormat="1" ht="13.8" x14ac:dyDescent="0.3">
      <c r="B2899" s="10"/>
      <c r="L2899" s="10"/>
      <c r="M2899" s="10"/>
    </row>
    <row r="2900" spans="2:13" s="1" customFormat="1" ht="13.8" x14ac:dyDescent="0.3">
      <c r="B2900" s="10"/>
      <c r="L2900" s="10"/>
      <c r="M2900" s="10"/>
    </row>
    <row r="2901" spans="2:13" s="1" customFormat="1" ht="13.8" x14ac:dyDescent="0.3">
      <c r="B2901" s="10"/>
      <c r="L2901" s="10"/>
      <c r="M2901" s="10"/>
    </row>
    <row r="2902" spans="2:13" s="1" customFormat="1" ht="13.8" x14ac:dyDescent="0.3">
      <c r="B2902" s="10"/>
      <c r="L2902" s="10"/>
      <c r="M2902" s="10"/>
    </row>
    <row r="2903" spans="2:13" s="1" customFormat="1" ht="13.8" x14ac:dyDescent="0.3">
      <c r="B2903" s="10"/>
      <c r="L2903" s="10"/>
      <c r="M2903" s="10"/>
    </row>
    <row r="2904" spans="2:13" s="1" customFormat="1" ht="13.8" x14ac:dyDescent="0.3">
      <c r="B2904" s="10"/>
      <c r="L2904" s="10"/>
      <c r="M2904" s="10"/>
    </row>
    <row r="2905" spans="2:13" s="1" customFormat="1" ht="13.8" x14ac:dyDescent="0.3">
      <c r="B2905" s="10"/>
      <c r="L2905" s="10"/>
      <c r="M2905" s="10"/>
    </row>
    <row r="2906" spans="2:13" s="1" customFormat="1" ht="13.8" x14ac:dyDescent="0.3">
      <c r="B2906" s="10"/>
      <c r="L2906" s="10"/>
      <c r="M2906" s="10"/>
    </row>
    <row r="2907" spans="2:13" s="1" customFormat="1" ht="13.8" x14ac:dyDescent="0.3">
      <c r="B2907" s="10"/>
      <c r="L2907" s="10"/>
      <c r="M2907" s="10"/>
    </row>
    <row r="2908" spans="2:13" s="1" customFormat="1" ht="13.8" x14ac:dyDescent="0.3">
      <c r="B2908" s="10"/>
      <c r="L2908" s="10"/>
      <c r="M2908" s="10"/>
    </row>
    <row r="2909" spans="2:13" s="1" customFormat="1" ht="13.8" x14ac:dyDescent="0.3">
      <c r="B2909" s="10"/>
      <c r="L2909" s="10"/>
      <c r="M2909" s="10"/>
    </row>
    <row r="2910" spans="2:13" s="1" customFormat="1" ht="13.8" x14ac:dyDescent="0.3">
      <c r="B2910" s="10"/>
      <c r="L2910" s="10"/>
      <c r="M2910" s="10"/>
    </row>
    <row r="2911" spans="2:13" s="1" customFormat="1" ht="13.8" x14ac:dyDescent="0.3">
      <c r="B2911" s="10"/>
      <c r="L2911" s="10"/>
      <c r="M2911" s="10"/>
    </row>
    <row r="2912" spans="2:13" s="1" customFormat="1" ht="13.8" x14ac:dyDescent="0.3">
      <c r="B2912" s="10"/>
      <c r="L2912" s="10"/>
      <c r="M2912" s="10"/>
    </row>
    <row r="2913" spans="2:13" s="1" customFormat="1" ht="13.8" x14ac:dyDescent="0.3">
      <c r="B2913" s="10"/>
      <c r="L2913" s="10"/>
      <c r="M2913" s="10"/>
    </row>
    <row r="2914" spans="2:13" s="1" customFormat="1" ht="13.8" x14ac:dyDescent="0.3">
      <c r="B2914" s="10"/>
      <c r="L2914" s="10"/>
      <c r="M2914" s="10"/>
    </row>
    <row r="2915" spans="2:13" s="1" customFormat="1" ht="13.8" x14ac:dyDescent="0.3">
      <c r="B2915" s="10"/>
      <c r="L2915" s="10"/>
      <c r="M2915" s="10"/>
    </row>
    <row r="2916" spans="2:13" s="1" customFormat="1" ht="13.8" x14ac:dyDescent="0.3">
      <c r="B2916" s="10"/>
      <c r="L2916" s="10"/>
      <c r="M2916" s="10"/>
    </row>
    <row r="2917" spans="2:13" s="1" customFormat="1" ht="13.8" x14ac:dyDescent="0.3">
      <c r="B2917" s="10"/>
      <c r="L2917" s="10"/>
      <c r="M2917" s="10"/>
    </row>
    <row r="2918" spans="2:13" s="1" customFormat="1" ht="13.8" x14ac:dyDescent="0.3">
      <c r="B2918" s="10"/>
      <c r="L2918" s="10"/>
      <c r="M2918" s="10"/>
    </row>
    <row r="2919" spans="2:13" s="1" customFormat="1" ht="13.8" x14ac:dyDescent="0.3">
      <c r="B2919" s="10"/>
      <c r="L2919" s="10"/>
      <c r="M2919" s="10"/>
    </row>
    <row r="2920" spans="2:13" s="1" customFormat="1" ht="13.8" x14ac:dyDescent="0.3">
      <c r="B2920" s="10"/>
      <c r="L2920" s="10"/>
      <c r="M2920" s="10"/>
    </row>
    <row r="2921" spans="2:13" s="1" customFormat="1" ht="13.8" x14ac:dyDescent="0.3">
      <c r="B2921" s="10"/>
      <c r="L2921" s="10"/>
      <c r="M2921" s="10"/>
    </row>
    <row r="2922" spans="2:13" s="1" customFormat="1" ht="13.8" x14ac:dyDescent="0.3">
      <c r="B2922" s="10"/>
      <c r="L2922" s="10"/>
      <c r="M2922" s="10"/>
    </row>
    <row r="2923" spans="2:13" s="1" customFormat="1" ht="13.8" x14ac:dyDescent="0.3">
      <c r="B2923" s="10"/>
      <c r="L2923" s="10"/>
      <c r="M2923" s="10"/>
    </row>
    <row r="2924" spans="2:13" s="1" customFormat="1" ht="13.8" x14ac:dyDescent="0.3">
      <c r="B2924" s="10"/>
      <c r="L2924" s="10"/>
      <c r="M2924" s="10"/>
    </row>
    <row r="2925" spans="2:13" s="1" customFormat="1" ht="13.8" x14ac:dyDescent="0.3">
      <c r="B2925" s="10"/>
      <c r="L2925" s="10"/>
      <c r="M2925" s="10"/>
    </row>
    <row r="2926" spans="2:13" s="1" customFormat="1" ht="13.8" x14ac:dyDescent="0.3">
      <c r="B2926" s="10"/>
      <c r="L2926" s="10"/>
      <c r="M2926" s="10"/>
    </row>
    <row r="2927" spans="2:13" s="1" customFormat="1" ht="13.8" x14ac:dyDescent="0.3">
      <c r="B2927" s="10"/>
      <c r="L2927" s="10"/>
      <c r="M2927" s="10"/>
    </row>
    <row r="2928" spans="2:13" s="1" customFormat="1" ht="13.8" x14ac:dyDescent="0.3">
      <c r="B2928" s="10"/>
      <c r="L2928" s="10"/>
      <c r="M2928" s="10"/>
    </row>
    <row r="2929" spans="2:13" s="1" customFormat="1" ht="13.8" x14ac:dyDescent="0.3">
      <c r="B2929" s="10"/>
      <c r="L2929" s="10"/>
      <c r="M2929" s="10"/>
    </row>
    <row r="2930" spans="2:13" s="1" customFormat="1" ht="13.8" x14ac:dyDescent="0.3">
      <c r="B2930" s="10"/>
      <c r="L2930" s="10"/>
      <c r="M2930" s="10"/>
    </row>
    <row r="2931" spans="2:13" s="1" customFormat="1" ht="13.8" x14ac:dyDescent="0.3">
      <c r="B2931" s="10"/>
      <c r="L2931" s="10"/>
      <c r="M2931" s="10"/>
    </row>
    <row r="2932" spans="2:13" s="1" customFormat="1" ht="13.8" x14ac:dyDescent="0.3">
      <c r="B2932" s="10"/>
      <c r="L2932" s="10"/>
      <c r="M2932" s="10"/>
    </row>
    <row r="2933" spans="2:13" s="1" customFormat="1" ht="13.8" x14ac:dyDescent="0.3">
      <c r="B2933" s="10"/>
      <c r="L2933" s="10"/>
      <c r="M2933" s="10"/>
    </row>
    <row r="2934" spans="2:13" s="1" customFormat="1" ht="13.8" x14ac:dyDescent="0.3">
      <c r="B2934" s="10"/>
      <c r="L2934" s="10"/>
      <c r="M2934" s="10"/>
    </row>
    <row r="2935" spans="2:13" s="1" customFormat="1" ht="13.8" x14ac:dyDescent="0.3">
      <c r="B2935" s="10"/>
      <c r="L2935" s="10"/>
      <c r="M2935" s="10"/>
    </row>
    <row r="2936" spans="2:13" s="1" customFormat="1" ht="13.8" x14ac:dyDescent="0.3">
      <c r="B2936" s="10"/>
      <c r="L2936" s="10"/>
      <c r="M2936" s="10"/>
    </row>
    <row r="2937" spans="2:13" s="1" customFormat="1" ht="13.8" x14ac:dyDescent="0.3">
      <c r="B2937" s="10"/>
      <c r="L2937" s="10"/>
      <c r="M2937" s="10"/>
    </row>
    <row r="2938" spans="2:13" s="1" customFormat="1" ht="13.8" x14ac:dyDescent="0.3">
      <c r="B2938" s="10"/>
      <c r="L2938" s="10"/>
      <c r="M2938" s="10"/>
    </row>
    <row r="2939" spans="2:13" s="1" customFormat="1" ht="13.8" x14ac:dyDescent="0.3">
      <c r="B2939" s="10"/>
      <c r="L2939" s="10"/>
      <c r="M2939" s="10"/>
    </row>
    <row r="2940" spans="2:13" s="1" customFormat="1" ht="13.8" x14ac:dyDescent="0.3">
      <c r="B2940" s="10"/>
      <c r="L2940" s="10"/>
      <c r="M2940" s="10"/>
    </row>
    <row r="2941" spans="2:13" s="1" customFormat="1" ht="13.8" x14ac:dyDescent="0.3">
      <c r="B2941" s="10"/>
      <c r="L2941" s="10"/>
      <c r="M2941" s="10"/>
    </row>
    <row r="2942" spans="2:13" s="1" customFormat="1" ht="13.8" x14ac:dyDescent="0.3">
      <c r="B2942" s="10"/>
      <c r="L2942" s="10"/>
      <c r="M2942" s="10"/>
    </row>
    <row r="2943" spans="2:13" s="1" customFormat="1" ht="13.8" x14ac:dyDescent="0.3">
      <c r="B2943" s="10"/>
      <c r="L2943" s="10"/>
      <c r="M2943" s="10"/>
    </row>
    <row r="2944" spans="2:13" s="1" customFormat="1" ht="13.8" x14ac:dyDescent="0.3">
      <c r="B2944" s="10"/>
      <c r="L2944" s="10"/>
      <c r="M2944" s="10"/>
    </row>
    <row r="2945" spans="2:13" s="1" customFormat="1" ht="13.8" x14ac:dyDescent="0.3">
      <c r="B2945" s="10"/>
      <c r="L2945" s="10"/>
      <c r="M2945" s="10"/>
    </row>
    <row r="2946" spans="2:13" s="1" customFormat="1" ht="13.8" x14ac:dyDescent="0.3">
      <c r="B2946" s="10"/>
      <c r="L2946" s="10"/>
      <c r="M2946" s="10"/>
    </row>
    <row r="2947" spans="2:13" s="1" customFormat="1" ht="13.8" x14ac:dyDescent="0.3">
      <c r="B2947" s="10"/>
      <c r="L2947" s="10"/>
      <c r="M2947" s="10"/>
    </row>
    <row r="2948" spans="2:13" s="1" customFormat="1" ht="13.8" x14ac:dyDescent="0.3">
      <c r="B2948" s="10"/>
      <c r="L2948" s="10"/>
      <c r="M2948" s="10"/>
    </row>
    <row r="2949" spans="2:13" s="1" customFormat="1" ht="13.8" x14ac:dyDescent="0.3">
      <c r="B2949" s="10"/>
      <c r="L2949" s="10"/>
      <c r="M2949" s="10"/>
    </row>
    <row r="2950" spans="2:13" s="1" customFormat="1" ht="13.8" x14ac:dyDescent="0.3">
      <c r="B2950" s="10"/>
      <c r="L2950" s="10"/>
      <c r="M2950" s="10"/>
    </row>
    <row r="2951" spans="2:13" s="1" customFormat="1" ht="13.8" x14ac:dyDescent="0.3">
      <c r="B2951" s="10"/>
      <c r="L2951" s="10"/>
      <c r="M2951" s="10"/>
    </row>
    <row r="2952" spans="2:13" s="1" customFormat="1" ht="13.8" x14ac:dyDescent="0.3">
      <c r="B2952" s="10"/>
      <c r="L2952" s="10"/>
      <c r="M2952" s="10"/>
    </row>
    <row r="2953" spans="2:13" s="1" customFormat="1" ht="13.8" x14ac:dyDescent="0.3">
      <c r="B2953" s="10"/>
      <c r="L2953" s="10"/>
      <c r="M2953" s="10"/>
    </row>
    <row r="2954" spans="2:13" s="1" customFormat="1" ht="13.8" x14ac:dyDescent="0.3">
      <c r="B2954" s="10"/>
      <c r="L2954" s="10"/>
      <c r="M2954" s="10"/>
    </row>
    <row r="2955" spans="2:13" s="1" customFormat="1" ht="13.8" x14ac:dyDescent="0.3">
      <c r="B2955" s="10"/>
      <c r="L2955" s="10"/>
      <c r="M2955" s="10"/>
    </row>
    <row r="2956" spans="2:13" s="1" customFormat="1" ht="13.8" x14ac:dyDescent="0.3">
      <c r="B2956" s="10"/>
      <c r="L2956" s="10"/>
      <c r="M2956" s="10"/>
    </row>
    <row r="2957" spans="2:13" s="1" customFormat="1" ht="13.8" x14ac:dyDescent="0.3">
      <c r="B2957" s="10"/>
      <c r="L2957" s="10"/>
      <c r="M2957" s="10"/>
    </row>
    <row r="2958" spans="2:13" s="1" customFormat="1" ht="13.8" x14ac:dyDescent="0.3">
      <c r="B2958" s="10"/>
      <c r="L2958" s="10"/>
      <c r="M2958" s="10"/>
    </row>
    <row r="2959" spans="2:13" s="1" customFormat="1" ht="13.8" x14ac:dyDescent="0.3">
      <c r="B2959" s="10"/>
      <c r="L2959" s="10"/>
      <c r="M2959" s="10"/>
    </row>
    <row r="2960" spans="2:13" s="1" customFormat="1" ht="13.8" x14ac:dyDescent="0.3">
      <c r="B2960" s="10"/>
      <c r="L2960" s="10"/>
      <c r="M2960" s="10"/>
    </row>
    <row r="2961" spans="2:13" s="1" customFormat="1" ht="13.8" x14ac:dyDescent="0.3">
      <c r="B2961" s="10"/>
      <c r="L2961" s="10"/>
      <c r="M2961" s="10"/>
    </row>
    <row r="2962" spans="2:13" s="1" customFormat="1" ht="13.8" x14ac:dyDescent="0.3">
      <c r="B2962" s="10"/>
      <c r="L2962" s="10"/>
      <c r="M2962" s="10"/>
    </row>
    <row r="2963" spans="2:13" s="1" customFormat="1" ht="13.8" x14ac:dyDescent="0.3">
      <c r="B2963" s="10"/>
      <c r="L2963" s="10"/>
      <c r="M2963" s="10"/>
    </row>
    <row r="2964" spans="2:13" s="1" customFormat="1" ht="13.8" x14ac:dyDescent="0.3">
      <c r="B2964" s="10"/>
      <c r="L2964" s="10"/>
      <c r="M2964" s="10"/>
    </row>
    <row r="2965" spans="2:13" s="1" customFormat="1" ht="13.8" x14ac:dyDescent="0.3">
      <c r="B2965" s="10"/>
      <c r="L2965" s="10"/>
      <c r="M2965" s="10"/>
    </row>
    <row r="2966" spans="2:13" s="1" customFormat="1" ht="13.8" x14ac:dyDescent="0.3">
      <c r="B2966" s="10"/>
      <c r="L2966" s="10"/>
      <c r="M2966" s="10"/>
    </row>
    <row r="2967" spans="2:13" s="1" customFormat="1" ht="13.8" x14ac:dyDescent="0.3">
      <c r="B2967" s="10"/>
      <c r="L2967" s="10"/>
      <c r="M2967" s="10"/>
    </row>
    <row r="2968" spans="2:13" s="1" customFormat="1" ht="13.8" x14ac:dyDescent="0.3">
      <c r="B2968" s="10"/>
      <c r="L2968" s="10"/>
      <c r="M2968" s="10"/>
    </row>
    <row r="2969" spans="2:13" s="1" customFormat="1" ht="13.8" x14ac:dyDescent="0.3">
      <c r="B2969" s="10"/>
      <c r="L2969" s="10"/>
      <c r="M2969" s="10"/>
    </row>
    <row r="2970" spans="2:13" s="1" customFormat="1" ht="13.8" x14ac:dyDescent="0.3">
      <c r="B2970" s="10"/>
      <c r="L2970" s="10"/>
      <c r="M2970" s="10"/>
    </row>
    <row r="2971" spans="2:13" s="1" customFormat="1" ht="13.8" x14ac:dyDescent="0.3">
      <c r="B2971" s="10"/>
      <c r="L2971" s="10"/>
      <c r="M2971" s="10"/>
    </row>
    <row r="2972" spans="2:13" s="1" customFormat="1" ht="13.8" x14ac:dyDescent="0.3">
      <c r="B2972" s="10"/>
      <c r="L2972" s="10"/>
      <c r="M2972" s="10"/>
    </row>
    <row r="2973" spans="2:13" s="1" customFormat="1" ht="13.8" x14ac:dyDescent="0.3">
      <c r="B2973" s="10"/>
      <c r="L2973" s="10"/>
      <c r="M2973" s="10"/>
    </row>
    <row r="2974" spans="2:13" s="1" customFormat="1" ht="13.8" x14ac:dyDescent="0.3">
      <c r="B2974" s="10"/>
      <c r="L2974" s="10"/>
      <c r="M2974" s="10"/>
    </row>
    <row r="2975" spans="2:13" s="1" customFormat="1" ht="13.8" x14ac:dyDescent="0.3">
      <c r="B2975" s="10"/>
      <c r="L2975" s="10"/>
      <c r="M2975" s="10"/>
    </row>
    <row r="2976" spans="2:13" s="1" customFormat="1" ht="13.8" x14ac:dyDescent="0.3">
      <c r="B2976" s="10"/>
      <c r="L2976" s="10"/>
      <c r="M2976" s="10"/>
    </row>
    <row r="2977" spans="2:13" s="1" customFormat="1" ht="13.8" x14ac:dyDescent="0.3">
      <c r="B2977" s="10"/>
      <c r="L2977" s="10"/>
      <c r="M2977" s="10"/>
    </row>
    <row r="2978" spans="2:13" s="1" customFormat="1" ht="13.8" x14ac:dyDescent="0.3">
      <c r="B2978" s="10"/>
      <c r="L2978" s="10"/>
      <c r="M2978" s="10"/>
    </row>
    <row r="2979" spans="2:13" s="1" customFormat="1" ht="13.8" x14ac:dyDescent="0.3">
      <c r="B2979" s="10"/>
      <c r="L2979" s="10"/>
      <c r="M2979" s="10"/>
    </row>
    <row r="2980" spans="2:13" s="1" customFormat="1" ht="13.8" x14ac:dyDescent="0.3">
      <c r="B2980" s="10"/>
      <c r="L2980" s="10"/>
      <c r="M2980" s="10"/>
    </row>
    <row r="2981" spans="2:13" s="1" customFormat="1" ht="13.8" x14ac:dyDescent="0.3">
      <c r="B2981" s="10"/>
      <c r="L2981" s="10"/>
      <c r="M2981" s="10"/>
    </row>
    <row r="2982" spans="2:13" s="1" customFormat="1" ht="13.8" x14ac:dyDescent="0.3">
      <c r="B2982" s="10"/>
      <c r="L2982" s="10"/>
      <c r="M2982" s="10"/>
    </row>
    <row r="2983" spans="2:13" s="1" customFormat="1" ht="13.8" x14ac:dyDescent="0.3">
      <c r="B2983" s="10"/>
      <c r="L2983" s="10"/>
      <c r="M2983" s="10"/>
    </row>
    <row r="2984" spans="2:13" s="1" customFormat="1" ht="13.8" x14ac:dyDescent="0.3">
      <c r="B2984" s="10"/>
      <c r="L2984" s="10"/>
      <c r="M2984" s="10"/>
    </row>
    <row r="2985" spans="2:13" s="1" customFormat="1" ht="13.8" x14ac:dyDescent="0.3">
      <c r="B2985" s="10"/>
      <c r="L2985" s="10"/>
      <c r="M2985" s="10"/>
    </row>
    <row r="2986" spans="2:13" s="1" customFormat="1" ht="13.8" x14ac:dyDescent="0.3">
      <c r="B2986" s="10"/>
      <c r="L2986" s="10"/>
      <c r="M2986" s="10"/>
    </row>
    <row r="2987" spans="2:13" s="1" customFormat="1" ht="13.8" x14ac:dyDescent="0.3">
      <c r="B2987" s="10"/>
      <c r="L2987" s="10"/>
      <c r="M2987" s="10"/>
    </row>
    <row r="2988" spans="2:13" s="1" customFormat="1" ht="13.8" x14ac:dyDescent="0.3">
      <c r="B2988" s="10"/>
      <c r="L2988" s="10"/>
      <c r="M2988" s="10"/>
    </row>
    <row r="2989" spans="2:13" s="1" customFormat="1" ht="13.8" x14ac:dyDescent="0.3">
      <c r="B2989" s="10"/>
      <c r="L2989" s="10"/>
      <c r="M2989" s="10"/>
    </row>
    <row r="2990" spans="2:13" s="1" customFormat="1" ht="13.8" x14ac:dyDescent="0.3">
      <c r="B2990" s="10"/>
      <c r="L2990" s="10"/>
      <c r="M2990" s="10"/>
    </row>
    <row r="2991" spans="2:13" s="1" customFormat="1" ht="13.8" x14ac:dyDescent="0.3">
      <c r="B2991" s="10"/>
      <c r="L2991" s="10"/>
      <c r="M2991" s="10"/>
    </row>
    <row r="2992" spans="2:13" s="1" customFormat="1" ht="13.8" x14ac:dyDescent="0.3">
      <c r="B2992" s="10"/>
      <c r="L2992" s="10"/>
      <c r="M2992" s="10"/>
    </row>
    <row r="2993" spans="2:13" s="1" customFormat="1" ht="13.8" x14ac:dyDescent="0.3">
      <c r="B2993" s="10"/>
      <c r="L2993" s="10"/>
      <c r="M2993" s="10"/>
    </row>
    <row r="2994" spans="2:13" s="1" customFormat="1" ht="13.8" x14ac:dyDescent="0.3">
      <c r="B2994" s="10"/>
      <c r="L2994" s="10"/>
      <c r="M2994" s="10"/>
    </row>
    <row r="2995" spans="2:13" s="1" customFormat="1" ht="13.8" x14ac:dyDescent="0.3">
      <c r="B2995" s="10"/>
      <c r="L2995" s="10"/>
      <c r="M2995" s="10"/>
    </row>
    <row r="2996" spans="2:13" s="1" customFormat="1" ht="13.8" x14ac:dyDescent="0.3">
      <c r="B2996" s="10"/>
      <c r="L2996" s="10"/>
      <c r="M2996" s="10"/>
    </row>
    <row r="2997" spans="2:13" s="1" customFormat="1" ht="13.8" x14ac:dyDescent="0.3">
      <c r="B2997" s="10"/>
      <c r="L2997" s="10"/>
      <c r="M2997" s="10"/>
    </row>
    <row r="2998" spans="2:13" s="1" customFormat="1" ht="13.8" x14ac:dyDescent="0.3">
      <c r="B2998" s="10"/>
      <c r="L2998" s="10"/>
      <c r="M2998" s="10"/>
    </row>
    <row r="2999" spans="2:13" s="1" customFormat="1" ht="13.8" x14ac:dyDescent="0.3">
      <c r="B2999" s="10"/>
      <c r="L2999" s="10"/>
      <c r="M2999" s="10"/>
    </row>
    <row r="3000" spans="2:13" s="1" customFormat="1" ht="13.8" x14ac:dyDescent="0.3">
      <c r="B3000" s="10"/>
      <c r="L3000" s="10"/>
      <c r="M3000" s="10"/>
    </row>
    <row r="3001" spans="2:13" s="1" customFormat="1" ht="13.8" x14ac:dyDescent="0.3">
      <c r="B3001" s="10"/>
      <c r="L3001" s="10"/>
      <c r="M3001" s="10"/>
    </row>
    <row r="3002" spans="2:13" s="1" customFormat="1" ht="13.8" x14ac:dyDescent="0.3">
      <c r="B3002" s="10"/>
      <c r="L3002" s="10"/>
      <c r="M3002" s="10"/>
    </row>
    <row r="3003" spans="2:13" s="1" customFormat="1" ht="13.8" x14ac:dyDescent="0.3">
      <c r="B3003" s="10"/>
      <c r="L3003" s="10"/>
      <c r="M3003" s="10"/>
    </row>
    <row r="3004" spans="2:13" s="1" customFormat="1" ht="13.8" x14ac:dyDescent="0.3">
      <c r="B3004" s="10"/>
      <c r="L3004" s="10"/>
      <c r="M3004" s="10"/>
    </row>
    <row r="3005" spans="2:13" s="1" customFormat="1" ht="13.8" x14ac:dyDescent="0.3">
      <c r="B3005" s="10"/>
      <c r="L3005" s="10"/>
      <c r="M3005" s="10"/>
    </row>
    <row r="3006" spans="2:13" s="1" customFormat="1" ht="13.8" x14ac:dyDescent="0.3">
      <c r="B3006" s="10"/>
      <c r="L3006" s="10"/>
      <c r="M3006" s="10"/>
    </row>
    <row r="3007" spans="2:13" s="1" customFormat="1" ht="13.8" x14ac:dyDescent="0.3">
      <c r="B3007" s="10"/>
      <c r="L3007" s="10"/>
      <c r="M3007" s="10"/>
    </row>
    <row r="3008" spans="2:13" s="1" customFormat="1" ht="13.8" x14ac:dyDescent="0.3">
      <c r="B3008" s="10"/>
      <c r="L3008" s="10"/>
      <c r="M3008" s="10"/>
    </row>
    <row r="3009" spans="2:13" s="1" customFormat="1" ht="13.8" x14ac:dyDescent="0.3">
      <c r="B3009" s="10"/>
      <c r="L3009" s="10"/>
      <c r="M3009" s="10"/>
    </row>
    <row r="3010" spans="2:13" s="1" customFormat="1" ht="13.8" x14ac:dyDescent="0.3">
      <c r="B3010" s="10"/>
      <c r="L3010" s="10"/>
      <c r="M3010" s="10"/>
    </row>
    <row r="3011" spans="2:13" s="1" customFormat="1" ht="13.8" x14ac:dyDescent="0.3">
      <c r="B3011" s="10"/>
      <c r="L3011" s="10"/>
      <c r="M3011" s="10"/>
    </row>
    <row r="3012" spans="2:13" s="1" customFormat="1" ht="13.8" x14ac:dyDescent="0.3">
      <c r="B3012" s="10"/>
      <c r="L3012" s="10"/>
      <c r="M3012" s="10"/>
    </row>
    <row r="3013" spans="2:13" s="1" customFormat="1" ht="13.8" x14ac:dyDescent="0.3">
      <c r="B3013" s="10"/>
      <c r="L3013" s="10"/>
      <c r="M3013" s="10"/>
    </row>
    <row r="3014" spans="2:13" s="1" customFormat="1" ht="13.8" x14ac:dyDescent="0.3">
      <c r="B3014" s="10"/>
      <c r="L3014" s="10"/>
      <c r="M3014" s="10"/>
    </row>
    <row r="3015" spans="2:13" s="1" customFormat="1" ht="13.8" x14ac:dyDescent="0.3">
      <c r="B3015" s="10"/>
      <c r="L3015" s="10"/>
      <c r="M3015" s="10"/>
    </row>
    <row r="3016" spans="2:13" s="1" customFormat="1" ht="13.8" x14ac:dyDescent="0.3">
      <c r="B3016" s="10"/>
      <c r="L3016" s="10"/>
      <c r="M3016" s="10"/>
    </row>
    <row r="3017" spans="2:13" s="1" customFormat="1" ht="13.8" x14ac:dyDescent="0.3">
      <c r="B3017" s="10"/>
      <c r="L3017" s="10"/>
      <c r="M3017" s="10"/>
    </row>
    <row r="3018" spans="2:13" s="1" customFormat="1" ht="13.8" x14ac:dyDescent="0.3">
      <c r="B3018" s="10"/>
      <c r="L3018" s="10"/>
      <c r="M3018" s="10"/>
    </row>
    <row r="3019" spans="2:13" s="1" customFormat="1" ht="13.8" x14ac:dyDescent="0.3">
      <c r="B3019" s="10"/>
      <c r="L3019" s="10"/>
      <c r="M3019" s="10"/>
    </row>
    <row r="3020" spans="2:13" s="1" customFormat="1" ht="13.8" x14ac:dyDescent="0.3">
      <c r="B3020" s="10"/>
      <c r="L3020" s="10"/>
      <c r="M3020" s="10"/>
    </row>
    <row r="3021" spans="2:13" s="1" customFormat="1" ht="13.8" x14ac:dyDescent="0.3">
      <c r="B3021" s="10"/>
      <c r="L3021" s="10"/>
      <c r="M3021" s="10"/>
    </row>
    <row r="3022" spans="2:13" s="1" customFormat="1" ht="13.8" x14ac:dyDescent="0.3">
      <c r="B3022" s="10"/>
      <c r="L3022" s="10"/>
      <c r="M3022" s="10"/>
    </row>
    <row r="3023" spans="2:13" s="1" customFormat="1" ht="13.8" x14ac:dyDescent="0.3">
      <c r="B3023" s="10"/>
      <c r="L3023" s="10"/>
      <c r="M3023" s="10"/>
    </row>
    <row r="3024" spans="2:13" s="1" customFormat="1" ht="13.8" x14ac:dyDescent="0.3">
      <c r="B3024" s="10"/>
      <c r="L3024" s="10"/>
      <c r="M3024" s="10"/>
    </row>
    <row r="3025" spans="2:13" s="1" customFormat="1" ht="13.8" x14ac:dyDescent="0.3">
      <c r="B3025" s="10"/>
      <c r="L3025" s="10"/>
      <c r="M3025" s="10"/>
    </row>
    <row r="3026" spans="2:13" s="1" customFormat="1" ht="13.8" x14ac:dyDescent="0.3">
      <c r="B3026" s="10"/>
      <c r="L3026" s="10"/>
      <c r="M3026" s="10"/>
    </row>
    <row r="3027" spans="2:13" s="1" customFormat="1" ht="13.8" x14ac:dyDescent="0.3">
      <c r="B3027" s="10"/>
      <c r="L3027" s="10"/>
      <c r="M3027" s="10"/>
    </row>
    <row r="3028" spans="2:13" s="1" customFormat="1" ht="13.8" x14ac:dyDescent="0.3">
      <c r="B3028" s="10"/>
      <c r="L3028" s="10"/>
      <c r="M3028" s="10"/>
    </row>
    <row r="3029" spans="2:13" s="1" customFormat="1" ht="13.8" x14ac:dyDescent="0.3">
      <c r="B3029" s="10"/>
      <c r="L3029" s="10"/>
      <c r="M3029" s="10"/>
    </row>
    <row r="3030" spans="2:13" s="1" customFormat="1" ht="13.8" x14ac:dyDescent="0.3">
      <c r="B3030" s="10"/>
      <c r="L3030" s="10"/>
      <c r="M3030" s="10"/>
    </row>
    <row r="3031" spans="2:13" s="1" customFormat="1" ht="13.8" x14ac:dyDescent="0.3">
      <c r="B3031" s="10"/>
      <c r="L3031" s="10"/>
      <c r="M3031" s="10"/>
    </row>
    <row r="3032" spans="2:13" s="1" customFormat="1" ht="13.8" x14ac:dyDescent="0.3">
      <c r="B3032" s="10"/>
      <c r="L3032" s="10"/>
      <c r="M3032" s="10"/>
    </row>
    <row r="3033" spans="2:13" s="1" customFormat="1" ht="13.8" x14ac:dyDescent="0.3">
      <c r="B3033" s="10"/>
      <c r="L3033" s="10"/>
      <c r="M3033" s="10"/>
    </row>
    <row r="3034" spans="2:13" s="1" customFormat="1" ht="13.8" x14ac:dyDescent="0.3">
      <c r="B3034" s="10"/>
      <c r="L3034" s="10"/>
      <c r="M3034" s="10"/>
    </row>
    <row r="3035" spans="2:13" s="1" customFormat="1" ht="13.8" x14ac:dyDescent="0.3">
      <c r="B3035" s="10"/>
      <c r="L3035" s="10"/>
      <c r="M3035" s="10"/>
    </row>
    <row r="3036" spans="2:13" s="1" customFormat="1" ht="13.8" x14ac:dyDescent="0.3">
      <c r="B3036" s="10"/>
      <c r="L3036" s="10"/>
      <c r="M3036" s="10"/>
    </row>
    <row r="3037" spans="2:13" s="1" customFormat="1" ht="13.8" x14ac:dyDescent="0.3">
      <c r="B3037" s="10"/>
      <c r="L3037" s="10"/>
      <c r="M3037" s="10"/>
    </row>
    <row r="3038" spans="2:13" s="1" customFormat="1" ht="13.8" x14ac:dyDescent="0.3">
      <c r="B3038" s="10"/>
      <c r="L3038" s="10"/>
      <c r="M3038" s="10"/>
    </row>
    <row r="3039" spans="2:13" s="1" customFormat="1" ht="13.8" x14ac:dyDescent="0.3">
      <c r="B3039" s="10"/>
      <c r="L3039" s="10"/>
      <c r="M3039" s="10"/>
    </row>
    <row r="3040" spans="2:13" s="1" customFormat="1" ht="13.8" x14ac:dyDescent="0.3">
      <c r="B3040" s="10"/>
      <c r="L3040" s="10"/>
      <c r="M3040" s="10"/>
    </row>
    <row r="3041" spans="2:13" s="1" customFormat="1" ht="13.8" x14ac:dyDescent="0.3">
      <c r="B3041" s="10"/>
      <c r="L3041" s="10"/>
      <c r="M3041" s="10"/>
    </row>
    <row r="3042" spans="2:13" s="1" customFormat="1" ht="13.8" x14ac:dyDescent="0.3">
      <c r="B3042" s="10"/>
      <c r="L3042" s="10"/>
      <c r="M3042" s="10"/>
    </row>
    <row r="3043" spans="2:13" s="1" customFormat="1" ht="13.8" x14ac:dyDescent="0.3">
      <c r="B3043" s="10"/>
      <c r="L3043" s="10"/>
      <c r="M3043" s="10"/>
    </row>
    <row r="3044" spans="2:13" s="1" customFormat="1" ht="13.8" x14ac:dyDescent="0.3">
      <c r="B3044" s="10"/>
      <c r="L3044" s="10"/>
      <c r="M3044" s="10"/>
    </row>
    <row r="3045" spans="2:13" s="1" customFormat="1" ht="13.8" x14ac:dyDescent="0.3">
      <c r="B3045" s="10"/>
      <c r="L3045" s="10"/>
      <c r="M3045" s="10"/>
    </row>
    <row r="3046" spans="2:13" s="1" customFormat="1" ht="13.8" x14ac:dyDescent="0.3">
      <c r="B3046" s="10"/>
      <c r="L3046" s="10"/>
      <c r="M3046" s="10"/>
    </row>
    <row r="3047" spans="2:13" s="1" customFormat="1" ht="13.8" x14ac:dyDescent="0.3">
      <c r="B3047" s="10"/>
      <c r="L3047" s="10"/>
      <c r="M3047" s="10"/>
    </row>
    <row r="3048" spans="2:13" s="1" customFormat="1" ht="13.8" x14ac:dyDescent="0.3">
      <c r="B3048" s="10"/>
      <c r="L3048" s="10"/>
      <c r="M3048" s="10"/>
    </row>
    <row r="3049" spans="2:13" s="1" customFormat="1" ht="13.8" x14ac:dyDescent="0.3">
      <c r="B3049" s="10"/>
      <c r="L3049" s="10"/>
      <c r="M3049" s="10"/>
    </row>
    <row r="3050" spans="2:13" s="1" customFormat="1" ht="13.8" x14ac:dyDescent="0.3">
      <c r="B3050" s="10"/>
      <c r="L3050" s="10"/>
      <c r="M3050" s="10"/>
    </row>
    <row r="3051" spans="2:13" s="1" customFormat="1" ht="13.8" x14ac:dyDescent="0.3">
      <c r="B3051" s="10"/>
      <c r="L3051" s="10"/>
      <c r="M3051" s="10"/>
    </row>
    <row r="3052" spans="2:13" s="1" customFormat="1" ht="13.8" x14ac:dyDescent="0.3">
      <c r="B3052" s="10"/>
      <c r="L3052" s="10"/>
      <c r="M3052" s="10"/>
    </row>
    <row r="3053" spans="2:13" s="1" customFormat="1" ht="13.8" x14ac:dyDescent="0.3">
      <c r="B3053" s="10"/>
      <c r="L3053" s="10"/>
      <c r="M3053" s="10"/>
    </row>
    <row r="3054" spans="2:13" s="1" customFormat="1" ht="13.8" x14ac:dyDescent="0.3">
      <c r="B3054" s="10"/>
      <c r="L3054" s="10"/>
      <c r="M3054" s="10"/>
    </row>
    <row r="3055" spans="2:13" s="1" customFormat="1" ht="13.8" x14ac:dyDescent="0.3">
      <c r="B3055" s="10"/>
      <c r="L3055" s="10"/>
      <c r="M3055" s="10"/>
    </row>
    <row r="3056" spans="2:13" s="1" customFormat="1" ht="13.8" x14ac:dyDescent="0.3">
      <c r="B3056" s="10"/>
      <c r="L3056" s="10"/>
      <c r="M3056" s="10"/>
    </row>
    <row r="3057" spans="2:13" s="1" customFormat="1" ht="13.8" x14ac:dyDescent="0.3">
      <c r="B3057" s="10"/>
      <c r="L3057" s="10"/>
      <c r="M3057" s="10"/>
    </row>
    <row r="3058" spans="2:13" s="1" customFormat="1" ht="13.8" x14ac:dyDescent="0.3">
      <c r="B3058" s="10"/>
      <c r="L3058" s="10"/>
      <c r="M3058" s="10"/>
    </row>
    <row r="3059" spans="2:13" s="1" customFormat="1" ht="13.8" x14ac:dyDescent="0.3">
      <c r="B3059" s="10"/>
      <c r="L3059" s="10"/>
      <c r="M3059" s="10"/>
    </row>
    <row r="3060" spans="2:13" s="1" customFormat="1" ht="13.8" x14ac:dyDescent="0.3">
      <c r="B3060" s="10"/>
      <c r="L3060" s="10"/>
      <c r="M3060" s="10"/>
    </row>
    <row r="3061" spans="2:13" s="1" customFormat="1" ht="13.8" x14ac:dyDescent="0.3">
      <c r="B3061" s="10"/>
      <c r="L3061" s="10"/>
      <c r="M3061" s="10"/>
    </row>
    <row r="3062" spans="2:13" s="1" customFormat="1" ht="13.8" x14ac:dyDescent="0.3">
      <c r="B3062" s="10"/>
      <c r="L3062" s="10"/>
      <c r="M3062" s="10"/>
    </row>
    <row r="3063" spans="2:13" s="1" customFormat="1" ht="13.8" x14ac:dyDescent="0.3">
      <c r="B3063" s="10"/>
      <c r="L3063" s="10"/>
      <c r="M3063" s="10"/>
    </row>
    <row r="3064" spans="2:13" s="1" customFormat="1" ht="13.8" x14ac:dyDescent="0.3">
      <c r="B3064" s="10"/>
      <c r="L3064" s="10"/>
      <c r="M3064" s="10"/>
    </row>
    <row r="3065" spans="2:13" s="1" customFormat="1" ht="13.8" x14ac:dyDescent="0.3">
      <c r="B3065" s="10"/>
      <c r="L3065" s="10"/>
      <c r="M3065" s="10"/>
    </row>
    <row r="3066" spans="2:13" s="1" customFormat="1" ht="13.8" x14ac:dyDescent="0.3">
      <c r="B3066" s="10"/>
      <c r="L3066" s="10"/>
      <c r="M3066" s="10"/>
    </row>
    <row r="3067" spans="2:13" s="1" customFormat="1" ht="13.8" x14ac:dyDescent="0.3">
      <c r="B3067" s="10"/>
      <c r="L3067" s="10"/>
      <c r="M3067" s="10"/>
    </row>
    <row r="3068" spans="2:13" s="1" customFormat="1" ht="13.8" x14ac:dyDescent="0.3">
      <c r="B3068" s="10"/>
      <c r="L3068" s="10"/>
      <c r="M3068" s="10"/>
    </row>
    <row r="3069" spans="2:13" s="1" customFormat="1" ht="13.8" x14ac:dyDescent="0.3">
      <c r="B3069" s="10"/>
      <c r="L3069" s="10"/>
      <c r="M3069" s="10"/>
    </row>
    <row r="3070" spans="2:13" s="1" customFormat="1" ht="13.8" x14ac:dyDescent="0.3">
      <c r="B3070" s="10"/>
      <c r="L3070" s="10"/>
      <c r="M3070" s="10"/>
    </row>
    <row r="3071" spans="2:13" s="1" customFormat="1" ht="13.8" x14ac:dyDescent="0.3">
      <c r="B3071" s="10"/>
      <c r="L3071" s="10"/>
      <c r="M3071" s="10"/>
    </row>
    <row r="3072" spans="2:13" s="1" customFormat="1" ht="13.8" x14ac:dyDescent="0.3">
      <c r="B3072" s="10"/>
      <c r="L3072" s="10"/>
      <c r="M3072" s="10"/>
    </row>
    <row r="3073" spans="2:13" s="1" customFormat="1" ht="13.8" x14ac:dyDescent="0.3">
      <c r="B3073" s="10"/>
      <c r="L3073" s="10"/>
      <c r="M3073" s="10"/>
    </row>
    <row r="3074" spans="2:13" s="1" customFormat="1" ht="13.8" x14ac:dyDescent="0.3">
      <c r="B3074" s="10"/>
      <c r="L3074" s="10"/>
      <c r="M3074" s="10"/>
    </row>
    <row r="3075" spans="2:13" s="1" customFormat="1" ht="13.8" x14ac:dyDescent="0.3">
      <c r="B3075" s="10"/>
      <c r="L3075" s="10"/>
      <c r="M3075" s="10"/>
    </row>
    <row r="3076" spans="2:13" s="1" customFormat="1" ht="13.8" x14ac:dyDescent="0.3">
      <c r="B3076" s="10"/>
      <c r="L3076" s="10"/>
      <c r="M3076" s="10"/>
    </row>
    <row r="3077" spans="2:13" s="1" customFormat="1" ht="13.8" x14ac:dyDescent="0.3">
      <c r="B3077" s="10"/>
      <c r="L3077" s="10"/>
      <c r="M3077" s="10"/>
    </row>
    <row r="3078" spans="2:13" s="1" customFormat="1" ht="13.8" x14ac:dyDescent="0.3">
      <c r="B3078" s="10"/>
      <c r="L3078" s="10"/>
      <c r="M3078" s="10"/>
    </row>
    <row r="3079" spans="2:13" s="1" customFormat="1" ht="13.8" x14ac:dyDescent="0.3">
      <c r="B3079" s="10"/>
      <c r="L3079" s="10"/>
      <c r="M3079" s="10"/>
    </row>
    <row r="3080" spans="2:13" s="1" customFormat="1" ht="13.8" x14ac:dyDescent="0.3">
      <c r="B3080" s="10"/>
      <c r="L3080" s="10"/>
      <c r="M3080" s="10"/>
    </row>
    <row r="3081" spans="2:13" s="1" customFormat="1" ht="13.8" x14ac:dyDescent="0.3">
      <c r="B3081" s="10"/>
      <c r="L3081" s="10"/>
      <c r="M3081" s="10"/>
    </row>
    <row r="3082" spans="2:13" s="1" customFormat="1" ht="13.8" x14ac:dyDescent="0.3">
      <c r="B3082" s="10"/>
      <c r="L3082" s="10"/>
      <c r="M3082" s="10"/>
    </row>
    <row r="3083" spans="2:13" s="1" customFormat="1" ht="13.8" x14ac:dyDescent="0.3">
      <c r="B3083" s="10"/>
      <c r="L3083" s="10"/>
      <c r="M3083" s="10"/>
    </row>
    <row r="3084" spans="2:13" s="1" customFormat="1" ht="13.8" x14ac:dyDescent="0.3">
      <c r="B3084" s="10"/>
      <c r="L3084" s="10"/>
      <c r="M3084" s="10"/>
    </row>
    <row r="3085" spans="2:13" s="1" customFormat="1" ht="13.8" x14ac:dyDescent="0.3">
      <c r="B3085" s="10"/>
      <c r="L3085" s="10"/>
      <c r="M3085" s="10"/>
    </row>
    <row r="3086" spans="2:13" s="1" customFormat="1" ht="13.8" x14ac:dyDescent="0.3">
      <c r="B3086" s="10"/>
      <c r="L3086" s="10"/>
      <c r="M3086" s="10"/>
    </row>
    <row r="3087" spans="2:13" s="1" customFormat="1" ht="13.8" x14ac:dyDescent="0.3">
      <c r="B3087" s="10"/>
      <c r="L3087" s="10"/>
      <c r="M3087" s="10"/>
    </row>
    <row r="3088" spans="2:13" s="1" customFormat="1" ht="13.8" x14ac:dyDescent="0.3">
      <c r="B3088" s="10"/>
      <c r="L3088" s="10"/>
      <c r="M3088" s="10"/>
    </row>
    <row r="3089" spans="2:13" s="1" customFormat="1" ht="13.8" x14ac:dyDescent="0.3">
      <c r="B3089" s="10"/>
      <c r="L3089" s="10"/>
      <c r="M3089" s="10"/>
    </row>
    <row r="3090" spans="2:13" s="1" customFormat="1" ht="13.8" x14ac:dyDescent="0.3">
      <c r="B3090" s="10"/>
      <c r="L3090" s="10"/>
      <c r="M3090" s="10"/>
    </row>
    <row r="3091" spans="2:13" s="1" customFormat="1" ht="13.8" x14ac:dyDescent="0.3">
      <c r="B3091" s="10"/>
      <c r="L3091" s="10"/>
      <c r="M3091" s="10"/>
    </row>
    <row r="3092" spans="2:13" s="1" customFormat="1" ht="13.8" x14ac:dyDescent="0.3">
      <c r="B3092" s="10"/>
      <c r="L3092" s="10"/>
      <c r="M3092" s="10"/>
    </row>
    <row r="3093" spans="2:13" s="1" customFormat="1" ht="13.8" x14ac:dyDescent="0.3">
      <c r="B3093" s="10"/>
      <c r="L3093" s="10"/>
      <c r="M3093" s="10"/>
    </row>
    <row r="3094" spans="2:13" s="1" customFormat="1" ht="13.8" x14ac:dyDescent="0.3">
      <c r="B3094" s="10"/>
      <c r="L3094" s="10"/>
      <c r="M3094" s="10"/>
    </row>
    <row r="3095" spans="2:13" s="1" customFormat="1" ht="13.8" x14ac:dyDescent="0.3">
      <c r="B3095" s="10"/>
      <c r="L3095" s="10"/>
      <c r="M3095" s="10"/>
    </row>
    <row r="3096" spans="2:13" s="1" customFormat="1" ht="13.8" x14ac:dyDescent="0.3">
      <c r="B3096" s="10"/>
      <c r="L3096" s="10"/>
      <c r="M3096" s="10"/>
    </row>
    <row r="3097" spans="2:13" s="1" customFormat="1" ht="13.8" x14ac:dyDescent="0.3">
      <c r="B3097" s="10"/>
      <c r="L3097" s="10"/>
      <c r="M3097" s="10"/>
    </row>
    <row r="3098" spans="2:13" s="1" customFormat="1" ht="13.8" x14ac:dyDescent="0.3">
      <c r="B3098" s="10"/>
      <c r="L3098" s="10"/>
      <c r="M3098" s="10"/>
    </row>
    <row r="3099" spans="2:13" s="1" customFormat="1" ht="13.8" x14ac:dyDescent="0.3">
      <c r="B3099" s="10"/>
      <c r="L3099" s="10"/>
      <c r="M3099" s="10"/>
    </row>
    <row r="3100" spans="2:13" s="1" customFormat="1" ht="13.8" x14ac:dyDescent="0.3">
      <c r="B3100" s="10"/>
      <c r="L3100" s="10"/>
      <c r="M3100" s="10"/>
    </row>
    <row r="3101" spans="2:13" s="1" customFormat="1" ht="13.8" x14ac:dyDescent="0.3">
      <c r="B3101" s="10"/>
      <c r="L3101" s="10"/>
      <c r="M3101" s="10"/>
    </row>
    <row r="3102" spans="2:13" s="1" customFormat="1" ht="13.8" x14ac:dyDescent="0.3">
      <c r="B3102" s="10"/>
      <c r="L3102" s="10"/>
      <c r="M3102" s="10"/>
    </row>
    <row r="3103" spans="2:13" s="1" customFormat="1" ht="13.8" x14ac:dyDescent="0.3">
      <c r="B3103" s="10"/>
      <c r="L3103" s="10"/>
      <c r="M3103" s="10"/>
    </row>
    <row r="3104" spans="2:13" s="1" customFormat="1" ht="13.8" x14ac:dyDescent="0.3">
      <c r="B3104" s="10"/>
      <c r="L3104" s="10"/>
      <c r="M3104" s="10"/>
    </row>
    <row r="3105" spans="2:13" s="1" customFormat="1" ht="13.8" x14ac:dyDescent="0.3">
      <c r="B3105" s="10"/>
      <c r="L3105" s="10"/>
      <c r="M3105" s="10"/>
    </row>
    <row r="3106" spans="2:13" s="1" customFormat="1" ht="13.8" x14ac:dyDescent="0.3">
      <c r="B3106" s="10"/>
      <c r="L3106" s="10"/>
      <c r="M3106" s="10"/>
    </row>
    <row r="3107" spans="2:13" s="1" customFormat="1" ht="13.8" x14ac:dyDescent="0.3">
      <c r="B3107" s="10"/>
      <c r="L3107" s="10"/>
      <c r="M3107" s="10"/>
    </row>
    <row r="3108" spans="2:13" s="1" customFormat="1" ht="13.8" x14ac:dyDescent="0.3">
      <c r="B3108" s="10"/>
      <c r="L3108" s="10"/>
      <c r="M3108" s="10"/>
    </row>
    <row r="3109" spans="2:13" s="1" customFormat="1" ht="13.8" x14ac:dyDescent="0.3">
      <c r="B3109" s="10"/>
      <c r="L3109" s="10"/>
      <c r="M3109" s="10"/>
    </row>
    <row r="3110" spans="2:13" s="1" customFormat="1" ht="13.8" x14ac:dyDescent="0.3">
      <c r="B3110" s="10"/>
      <c r="L3110" s="10"/>
      <c r="M3110" s="10"/>
    </row>
    <row r="3111" spans="2:13" s="1" customFormat="1" ht="13.8" x14ac:dyDescent="0.3">
      <c r="B3111" s="10"/>
      <c r="L3111" s="10"/>
      <c r="M3111" s="10"/>
    </row>
    <row r="3112" spans="2:13" s="1" customFormat="1" ht="13.8" x14ac:dyDescent="0.3">
      <c r="B3112" s="10"/>
      <c r="L3112" s="10"/>
      <c r="M3112" s="10"/>
    </row>
    <row r="3113" spans="2:13" s="1" customFormat="1" ht="13.8" x14ac:dyDescent="0.3">
      <c r="B3113" s="10"/>
      <c r="L3113" s="10"/>
      <c r="M3113" s="10"/>
    </row>
    <row r="3114" spans="2:13" s="1" customFormat="1" ht="13.8" x14ac:dyDescent="0.3">
      <c r="B3114" s="10"/>
      <c r="L3114" s="10"/>
      <c r="M3114" s="10"/>
    </row>
    <row r="3115" spans="2:13" s="1" customFormat="1" ht="13.8" x14ac:dyDescent="0.3">
      <c r="B3115" s="10"/>
      <c r="L3115" s="10"/>
      <c r="M3115" s="10"/>
    </row>
    <row r="3116" spans="2:13" s="1" customFormat="1" ht="13.8" x14ac:dyDescent="0.3">
      <c r="B3116" s="10"/>
      <c r="L3116" s="10"/>
      <c r="M3116" s="10"/>
    </row>
    <row r="3117" spans="2:13" s="1" customFormat="1" ht="13.8" x14ac:dyDescent="0.3">
      <c r="B3117" s="10"/>
      <c r="L3117" s="10"/>
      <c r="M3117" s="10"/>
    </row>
    <row r="3118" spans="2:13" s="1" customFormat="1" ht="13.8" x14ac:dyDescent="0.3">
      <c r="B3118" s="10"/>
      <c r="L3118" s="10"/>
      <c r="M3118" s="10"/>
    </row>
    <row r="3119" spans="2:13" s="1" customFormat="1" ht="13.8" x14ac:dyDescent="0.3">
      <c r="B3119" s="10"/>
      <c r="L3119" s="10"/>
      <c r="M3119" s="10"/>
    </row>
    <row r="3120" spans="2:13" s="1" customFormat="1" ht="13.8" x14ac:dyDescent="0.3">
      <c r="B3120" s="10"/>
      <c r="L3120" s="10"/>
      <c r="M3120" s="10"/>
    </row>
    <row r="3121" spans="2:13" s="1" customFormat="1" ht="13.8" x14ac:dyDescent="0.3">
      <c r="B3121" s="10"/>
      <c r="L3121" s="10"/>
      <c r="M3121" s="10"/>
    </row>
    <row r="3122" spans="2:13" s="1" customFormat="1" ht="13.8" x14ac:dyDescent="0.3">
      <c r="B3122" s="10"/>
      <c r="L3122" s="10"/>
      <c r="M3122" s="10"/>
    </row>
    <row r="3123" spans="2:13" s="1" customFormat="1" ht="13.8" x14ac:dyDescent="0.3">
      <c r="B3123" s="10"/>
      <c r="L3123" s="10"/>
      <c r="M3123" s="10"/>
    </row>
    <row r="3124" spans="2:13" s="1" customFormat="1" ht="13.8" x14ac:dyDescent="0.3">
      <c r="B3124" s="10"/>
      <c r="L3124" s="10"/>
      <c r="M3124" s="10"/>
    </row>
    <row r="3125" spans="2:13" s="1" customFormat="1" ht="13.8" x14ac:dyDescent="0.3">
      <c r="B3125" s="10"/>
      <c r="L3125" s="10"/>
      <c r="M3125" s="10"/>
    </row>
    <row r="3126" spans="2:13" s="1" customFormat="1" ht="13.8" x14ac:dyDescent="0.3">
      <c r="B3126" s="10"/>
      <c r="L3126" s="10"/>
      <c r="M3126" s="10"/>
    </row>
    <row r="3127" spans="2:13" s="1" customFormat="1" ht="13.8" x14ac:dyDescent="0.3">
      <c r="B3127" s="10"/>
      <c r="L3127" s="10"/>
      <c r="M3127" s="10"/>
    </row>
    <row r="3128" spans="2:13" s="1" customFormat="1" ht="13.8" x14ac:dyDescent="0.3">
      <c r="B3128" s="10"/>
      <c r="L3128" s="10"/>
      <c r="M3128" s="10"/>
    </row>
    <row r="3129" spans="2:13" s="1" customFormat="1" ht="13.8" x14ac:dyDescent="0.3">
      <c r="B3129" s="10"/>
      <c r="L3129" s="10"/>
      <c r="M3129" s="10"/>
    </row>
    <row r="3130" spans="2:13" s="1" customFormat="1" ht="13.8" x14ac:dyDescent="0.3">
      <c r="B3130" s="10"/>
      <c r="L3130" s="10"/>
      <c r="M3130" s="10"/>
    </row>
    <row r="3131" spans="2:13" s="1" customFormat="1" ht="13.8" x14ac:dyDescent="0.3">
      <c r="B3131" s="10"/>
      <c r="L3131" s="10"/>
      <c r="M3131" s="10"/>
    </row>
    <row r="3132" spans="2:13" s="1" customFormat="1" ht="13.8" x14ac:dyDescent="0.3">
      <c r="B3132" s="10"/>
      <c r="L3132" s="10"/>
      <c r="M3132" s="10"/>
    </row>
    <row r="3133" spans="2:13" s="1" customFormat="1" ht="13.8" x14ac:dyDescent="0.3">
      <c r="B3133" s="10"/>
      <c r="L3133" s="10"/>
      <c r="M3133" s="10"/>
    </row>
    <row r="3134" spans="2:13" s="1" customFormat="1" ht="13.8" x14ac:dyDescent="0.3">
      <c r="B3134" s="10"/>
      <c r="L3134" s="10"/>
      <c r="M3134" s="10"/>
    </row>
    <row r="3135" spans="2:13" s="1" customFormat="1" ht="13.8" x14ac:dyDescent="0.3">
      <c r="B3135" s="10"/>
      <c r="L3135" s="10"/>
      <c r="M3135" s="10"/>
    </row>
    <row r="3136" spans="2:13" s="1" customFormat="1" ht="13.8" x14ac:dyDescent="0.3">
      <c r="B3136" s="10"/>
      <c r="L3136" s="10"/>
      <c r="M3136" s="10"/>
    </row>
    <row r="3137" spans="2:13" s="1" customFormat="1" ht="13.8" x14ac:dyDescent="0.3">
      <c r="B3137" s="10"/>
      <c r="L3137" s="10"/>
      <c r="M3137" s="10"/>
    </row>
    <row r="3138" spans="2:13" s="1" customFormat="1" ht="13.8" x14ac:dyDescent="0.3">
      <c r="B3138" s="10"/>
      <c r="L3138" s="10"/>
      <c r="M3138" s="10"/>
    </row>
    <row r="3139" spans="2:13" s="1" customFormat="1" ht="13.8" x14ac:dyDescent="0.3">
      <c r="B3139" s="10"/>
      <c r="L3139" s="10"/>
      <c r="M3139" s="10"/>
    </row>
    <row r="3140" spans="2:13" s="1" customFormat="1" ht="13.8" x14ac:dyDescent="0.3">
      <c r="B3140" s="10"/>
      <c r="L3140" s="10"/>
      <c r="M3140" s="10"/>
    </row>
    <row r="3141" spans="2:13" s="1" customFormat="1" ht="13.8" x14ac:dyDescent="0.3">
      <c r="B3141" s="10"/>
      <c r="L3141" s="10"/>
      <c r="M3141" s="10"/>
    </row>
    <row r="3142" spans="2:13" s="1" customFormat="1" ht="13.8" x14ac:dyDescent="0.3">
      <c r="B3142" s="10"/>
      <c r="L3142" s="10"/>
      <c r="M3142" s="10"/>
    </row>
    <row r="3143" spans="2:13" s="1" customFormat="1" ht="13.8" x14ac:dyDescent="0.3">
      <c r="B3143" s="10"/>
      <c r="L3143" s="10"/>
      <c r="M3143" s="10"/>
    </row>
    <row r="3144" spans="2:13" s="1" customFormat="1" ht="13.8" x14ac:dyDescent="0.3">
      <c r="B3144" s="10"/>
      <c r="L3144" s="10"/>
      <c r="M3144" s="10"/>
    </row>
    <row r="3145" spans="2:13" s="1" customFormat="1" ht="13.8" x14ac:dyDescent="0.3">
      <c r="B3145" s="10"/>
      <c r="L3145" s="10"/>
      <c r="M3145" s="10"/>
    </row>
    <row r="3146" spans="2:13" s="1" customFormat="1" ht="13.8" x14ac:dyDescent="0.3">
      <c r="B3146" s="10"/>
      <c r="L3146" s="10"/>
      <c r="M3146" s="10"/>
    </row>
    <row r="3147" spans="2:13" s="1" customFormat="1" ht="13.8" x14ac:dyDescent="0.3">
      <c r="B3147" s="10"/>
      <c r="L3147" s="10"/>
      <c r="M3147" s="10"/>
    </row>
    <row r="3148" spans="2:13" s="1" customFormat="1" ht="13.8" x14ac:dyDescent="0.3">
      <c r="B3148" s="10"/>
      <c r="L3148" s="10"/>
      <c r="M3148" s="10"/>
    </row>
    <row r="3149" spans="2:13" s="1" customFormat="1" ht="13.8" x14ac:dyDescent="0.3">
      <c r="B3149" s="10"/>
      <c r="L3149" s="10"/>
      <c r="M3149" s="10"/>
    </row>
    <row r="3150" spans="2:13" s="1" customFormat="1" ht="13.8" x14ac:dyDescent="0.3">
      <c r="B3150" s="10"/>
      <c r="L3150" s="10"/>
      <c r="M3150" s="10"/>
    </row>
    <row r="3151" spans="2:13" s="1" customFormat="1" ht="13.8" x14ac:dyDescent="0.3">
      <c r="B3151" s="10"/>
      <c r="L3151" s="10"/>
      <c r="M3151" s="10"/>
    </row>
    <row r="3152" spans="2:13" s="1" customFormat="1" ht="13.8" x14ac:dyDescent="0.3">
      <c r="B3152" s="10"/>
      <c r="L3152" s="10"/>
      <c r="M3152" s="10"/>
    </row>
    <row r="3153" spans="2:13" s="1" customFormat="1" ht="13.8" x14ac:dyDescent="0.3">
      <c r="B3153" s="10"/>
      <c r="L3153" s="10"/>
      <c r="M3153" s="10"/>
    </row>
    <row r="3154" spans="2:13" s="1" customFormat="1" ht="13.8" x14ac:dyDescent="0.3">
      <c r="B3154" s="10"/>
      <c r="L3154" s="10"/>
      <c r="M3154" s="10"/>
    </row>
    <row r="3155" spans="2:13" s="1" customFormat="1" ht="13.8" x14ac:dyDescent="0.3">
      <c r="B3155" s="10"/>
      <c r="L3155" s="10"/>
      <c r="M3155" s="10"/>
    </row>
    <row r="3156" spans="2:13" s="1" customFormat="1" ht="13.8" x14ac:dyDescent="0.3">
      <c r="B3156" s="10"/>
      <c r="L3156" s="10"/>
      <c r="M3156" s="10"/>
    </row>
    <row r="3157" spans="2:13" s="1" customFormat="1" ht="13.8" x14ac:dyDescent="0.3">
      <c r="B3157" s="10"/>
      <c r="L3157" s="10"/>
      <c r="M3157" s="10"/>
    </row>
    <row r="3158" spans="2:13" s="1" customFormat="1" ht="13.8" x14ac:dyDescent="0.3">
      <c r="B3158" s="10"/>
      <c r="L3158" s="10"/>
      <c r="M3158" s="10"/>
    </row>
    <row r="3159" spans="2:13" s="1" customFormat="1" ht="13.8" x14ac:dyDescent="0.3">
      <c r="B3159" s="10"/>
      <c r="L3159" s="10"/>
      <c r="M3159" s="10"/>
    </row>
    <row r="3160" spans="2:13" s="1" customFormat="1" ht="13.8" x14ac:dyDescent="0.3">
      <c r="B3160" s="10"/>
      <c r="L3160" s="10"/>
      <c r="M3160" s="10"/>
    </row>
    <row r="3161" spans="2:13" s="1" customFormat="1" ht="13.8" x14ac:dyDescent="0.3">
      <c r="B3161" s="10"/>
      <c r="L3161" s="10"/>
      <c r="M3161" s="10"/>
    </row>
    <row r="3162" spans="2:13" s="1" customFormat="1" ht="13.8" x14ac:dyDescent="0.3">
      <c r="B3162" s="10"/>
      <c r="L3162" s="10"/>
      <c r="M3162" s="10"/>
    </row>
    <row r="3163" spans="2:13" s="1" customFormat="1" ht="13.8" x14ac:dyDescent="0.3">
      <c r="B3163" s="10"/>
      <c r="L3163" s="10"/>
      <c r="M3163" s="10"/>
    </row>
    <row r="3164" spans="2:13" s="1" customFormat="1" ht="13.8" x14ac:dyDescent="0.3">
      <c r="B3164" s="10"/>
      <c r="L3164" s="10"/>
      <c r="M3164" s="10"/>
    </row>
    <row r="3165" spans="2:13" s="1" customFormat="1" ht="13.8" x14ac:dyDescent="0.3">
      <c r="B3165" s="10"/>
      <c r="L3165" s="10"/>
      <c r="M3165" s="10"/>
    </row>
    <row r="3166" spans="2:13" s="1" customFormat="1" ht="13.8" x14ac:dyDescent="0.3">
      <c r="B3166" s="10"/>
      <c r="L3166" s="10"/>
      <c r="M3166" s="10"/>
    </row>
    <row r="3167" spans="2:13" s="1" customFormat="1" ht="13.8" x14ac:dyDescent="0.3">
      <c r="B3167" s="10"/>
      <c r="L3167" s="10"/>
      <c r="M3167" s="10"/>
    </row>
    <row r="3168" spans="2:13" s="1" customFormat="1" ht="13.8" x14ac:dyDescent="0.3">
      <c r="B3168" s="10"/>
      <c r="L3168" s="10"/>
      <c r="M3168" s="10"/>
    </row>
    <row r="3169" spans="2:13" s="1" customFormat="1" ht="13.8" x14ac:dyDescent="0.3">
      <c r="B3169" s="10"/>
      <c r="L3169" s="10"/>
      <c r="M3169" s="10"/>
    </row>
    <row r="3170" spans="2:13" s="1" customFormat="1" ht="13.8" x14ac:dyDescent="0.3">
      <c r="B3170" s="10"/>
      <c r="L3170" s="10"/>
      <c r="M3170" s="10"/>
    </row>
    <row r="3171" spans="2:13" s="1" customFormat="1" ht="13.8" x14ac:dyDescent="0.3">
      <c r="B3171" s="10"/>
      <c r="L3171" s="10"/>
      <c r="M3171" s="10"/>
    </row>
    <row r="3172" spans="2:13" s="1" customFormat="1" ht="13.8" x14ac:dyDescent="0.3">
      <c r="B3172" s="10"/>
      <c r="L3172" s="10"/>
      <c r="M3172" s="10"/>
    </row>
    <row r="3173" spans="2:13" s="1" customFormat="1" ht="13.8" x14ac:dyDescent="0.3">
      <c r="B3173" s="10"/>
      <c r="L3173" s="10"/>
      <c r="M3173" s="10"/>
    </row>
    <row r="3174" spans="2:13" s="1" customFormat="1" ht="13.8" x14ac:dyDescent="0.3">
      <c r="B3174" s="10"/>
      <c r="L3174" s="10"/>
      <c r="M3174" s="10"/>
    </row>
    <row r="3175" spans="2:13" s="1" customFormat="1" ht="13.8" x14ac:dyDescent="0.3">
      <c r="B3175" s="10"/>
      <c r="L3175" s="10"/>
      <c r="M3175" s="10"/>
    </row>
    <row r="3176" spans="2:13" s="1" customFormat="1" ht="13.8" x14ac:dyDescent="0.3">
      <c r="B3176" s="10"/>
      <c r="L3176" s="10"/>
      <c r="M3176" s="10"/>
    </row>
    <row r="3177" spans="2:13" s="1" customFormat="1" ht="13.8" x14ac:dyDescent="0.3">
      <c r="B3177" s="10"/>
      <c r="L3177" s="10"/>
      <c r="M3177" s="10"/>
    </row>
    <row r="3178" spans="2:13" s="1" customFormat="1" ht="13.8" x14ac:dyDescent="0.3">
      <c r="B3178" s="10"/>
      <c r="L3178" s="10"/>
      <c r="M3178" s="10"/>
    </row>
    <row r="3179" spans="2:13" s="1" customFormat="1" ht="13.8" x14ac:dyDescent="0.3">
      <c r="B3179" s="10"/>
      <c r="L3179" s="10"/>
      <c r="M3179" s="10"/>
    </row>
    <row r="3180" spans="2:13" s="1" customFormat="1" ht="13.8" x14ac:dyDescent="0.3">
      <c r="B3180" s="10"/>
      <c r="L3180" s="10"/>
      <c r="M3180" s="10"/>
    </row>
    <row r="3181" spans="2:13" s="1" customFormat="1" ht="13.8" x14ac:dyDescent="0.3">
      <c r="B3181" s="10"/>
      <c r="L3181" s="10"/>
      <c r="M3181" s="10"/>
    </row>
    <row r="3182" spans="2:13" s="1" customFormat="1" ht="13.8" x14ac:dyDescent="0.3">
      <c r="B3182" s="10"/>
      <c r="L3182" s="10"/>
      <c r="M3182" s="10"/>
    </row>
    <row r="3183" spans="2:13" s="1" customFormat="1" ht="13.8" x14ac:dyDescent="0.3">
      <c r="B3183" s="10"/>
      <c r="L3183" s="10"/>
      <c r="M3183" s="10"/>
    </row>
    <row r="3184" spans="2:13" s="1" customFormat="1" ht="13.8" x14ac:dyDescent="0.3">
      <c r="B3184" s="10"/>
      <c r="L3184" s="10"/>
      <c r="M3184" s="10"/>
    </row>
    <row r="3185" spans="2:13" s="1" customFormat="1" ht="13.8" x14ac:dyDescent="0.3">
      <c r="B3185" s="10"/>
      <c r="L3185" s="10"/>
      <c r="M3185" s="10"/>
    </row>
    <row r="3186" spans="2:13" s="1" customFormat="1" ht="13.8" x14ac:dyDescent="0.3">
      <c r="B3186" s="10"/>
      <c r="L3186" s="10"/>
      <c r="M3186" s="10"/>
    </row>
    <row r="3187" spans="2:13" s="1" customFormat="1" ht="13.8" x14ac:dyDescent="0.3">
      <c r="B3187" s="10"/>
      <c r="L3187" s="10"/>
      <c r="M3187" s="10"/>
    </row>
    <row r="3188" spans="2:13" s="1" customFormat="1" ht="13.8" x14ac:dyDescent="0.3">
      <c r="B3188" s="10"/>
      <c r="L3188" s="10"/>
      <c r="M3188" s="10"/>
    </row>
    <row r="3189" spans="2:13" s="1" customFormat="1" ht="13.8" x14ac:dyDescent="0.3">
      <c r="B3189" s="10"/>
      <c r="L3189" s="10"/>
      <c r="M3189" s="10"/>
    </row>
    <row r="3190" spans="2:13" s="1" customFormat="1" ht="13.8" x14ac:dyDescent="0.3">
      <c r="B3190" s="10"/>
      <c r="L3190" s="10"/>
      <c r="M3190" s="10"/>
    </row>
    <row r="3191" spans="2:13" s="1" customFormat="1" ht="13.8" x14ac:dyDescent="0.3">
      <c r="B3191" s="10"/>
      <c r="L3191" s="10"/>
      <c r="M3191" s="10"/>
    </row>
    <row r="3192" spans="2:13" s="1" customFormat="1" ht="13.8" x14ac:dyDescent="0.3">
      <c r="B3192" s="10"/>
      <c r="L3192" s="10"/>
      <c r="M3192" s="10"/>
    </row>
    <row r="3193" spans="2:13" s="1" customFormat="1" ht="13.8" x14ac:dyDescent="0.3">
      <c r="B3193" s="10"/>
      <c r="L3193" s="10"/>
      <c r="M3193" s="10"/>
    </row>
    <row r="3194" spans="2:13" s="1" customFormat="1" ht="13.8" x14ac:dyDescent="0.3">
      <c r="B3194" s="10"/>
      <c r="L3194" s="10"/>
      <c r="M3194" s="10"/>
    </row>
    <row r="3195" spans="2:13" s="1" customFormat="1" ht="13.8" x14ac:dyDescent="0.3">
      <c r="B3195" s="10"/>
      <c r="L3195" s="10"/>
      <c r="M3195" s="10"/>
    </row>
    <row r="3196" spans="2:13" s="1" customFormat="1" ht="13.8" x14ac:dyDescent="0.3">
      <c r="B3196" s="10"/>
      <c r="L3196" s="10"/>
      <c r="M3196" s="10"/>
    </row>
    <row r="3197" spans="2:13" s="1" customFormat="1" ht="13.8" x14ac:dyDescent="0.3">
      <c r="B3197" s="10"/>
      <c r="L3197" s="10"/>
      <c r="M3197" s="10"/>
    </row>
    <row r="3198" spans="2:13" s="1" customFormat="1" ht="13.8" x14ac:dyDescent="0.3">
      <c r="B3198" s="10"/>
      <c r="L3198" s="10"/>
      <c r="M3198" s="10"/>
    </row>
    <row r="3199" spans="2:13" s="1" customFormat="1" ht="13.8" x14ac:dyDescent="0.3">
      <c r="B3199" s="10"/>
      <c r="L3199" s="10"/>
      <c r="M3199" s="10"/>
    </row>
    <row r="3200" spans="2:13" s="1" customFormat="1" ht="13.8" x14ac:dyDescent="0.3">
      <c r="B3200" s="10"/>
      <c r="L3200" s="10"/>
      <c r="M3200" s="10"/>
    </row>
    <row r="3201" spans="2:13" s="1" customFormat="1" ht="13.8" x14ac:dyDescent="0.3">
      <c r="B3201" s="10"/>
      <c r="L3201" s="10"/>
      <c r="M3201" s="10"/>
    </row>
    <row r="3202" spans="2:13" s="1" customFormat="1" ht="13.8" x14ac:dyDescent="0.3">
      <c r="B3202" s="10"/>
      <c r="L3202" s="10"/>
      <c r="M3202" s="10"/>
    </row>
    <row r="3203" spans="2:13" s="1" customFormat="1" ht="13.8" x14ac:dyDescent="0.3">
      <c r="B3203" s="10"/>
      <c r="L3203" s="10"/>
      <c r="M3203" s="10"/>
    </row>
    <row r="3204" spans="2:13" s="1" customFormat="1" ht="13.8" x14ac:dyDescent="0.3">
      <c r="B3204" s="10"/>
      <c r="L3204" s="10"/>
      <c r="M3204" s="10"/>
    </row>
    <row r="3205" spans="2:13" s="1" customFormat="1" ht="13.8" x14ac:dyDescent="0.3">
      <c r="B3205" s="10"/>
      <c r="L3205" s="10"/>
      <c r="M3205" s="10"/>
    </row>
    <row r="3206" spans="2:13" s="1" customFormat="1" ht="13.8" x14ac:dyDescent="0.3">
      <c r="B3206" s="10"/>
      <c r="L3206" s="10"/>
      <c r="M3206" s="10"/>
    </row>
    <row r="3207" spans="2:13" s="1" customFormat="1" ht="13.8" x14ac:dyDescent="0.3">
      <c r="B3207" s="10"/>
      <c r="L3207" s="10"/>
      <c r="M3207" s="10"/>
    </row>
    <row r="3208" spans="2:13" s="1" customFormat="1" ht="13.8" x14ac:dyDescent="0.3">
      <c r="B3208" s="10"/>
      <c r="L3208" s="10"/>
      <c r="M3208" s="10"/>
    </row>
    <row r="3209" spans="2:13" s="1" customFormat="1" ht="13.8" x14ac:dyDescent="0.3">
      <c r="B3209" s="10"/>
      <c r="L3209" s="10"/>
      <c r="M3209" s="10"/>
    </row>
    <row r="3210" spans="2:13" s="1" customFormat="1" ht="13.8" x14ac:dyDescent="0.3">
      <c r="B3210" s="10"/>
      <c r="L3210" s="10"/>
      <c r="M3210" s="10"/>
    </row>
    <row r="3211" spans="2:13" s="1" customFormat="1" ht="13.8" x14ac:dyDescent="0.3">
      <c r="B3211" s="10"/>
      <c r="L3211" s="10"/>
      <c r="M3211" s="10"/>
    </row>
    <row r="3212" spans="2:13" s="1" customFormat="1" ht="13.8" x14ac:dyDescent="0.3">
      <c r="B3212" s="10"/>
      <c r="L3212" s="10"/>
      <c r="M3212" s="10"/>
    </row>
    <row r="3213" spans="2:13" s="1" customFormat="1" ht="13.8" x14ac:dyDescent="0.3">
      <c r="B3213" s="10"/>
      <c r="L3213" s="10"/>
      <c r="M3213" s="10"/>
    </row>
    <row r="3214" spans="2:13" s="1" customFormat="1" ht="13.8" x14ac:dyDescent="0.3">
      <c r="B3214" s="10"/>
      <c r="L3214" s="10"/>
      <c r="M3214" s="10"/>
    </row>
    <row r="3215" spans="2:13" s="1" customFormat="1" ht="13.8" x14ac:dyDescent="0.3">
      <c r="B3215" s="10"/>
      <c r="L3215" s="10"/>
      <c r="M3215" s="10"/>
    </row>
    <row r="3216" spans="2:13" s="1" customFormat="1" ht="13.8" x14ac:dyDescent="0.3">
      <c r="B3216" s="10"/>
      <c r="L3216" s="10"/>
      <c r="M3216" s="10"/>
    </row>
    <row r="3217" spans="2:13" s="1" customFormat="1" ht="13.8" x14ac:dyDescent="0.3">
      <c r="B3217" s="10"/>
      <c r="L3217" s="10"/>
      <c r="M3217" s="10"/>
    </row>
    <row r="3218" spans="2:13" s="1" customFormat="1" ht="13.8" x14ac:dyDescent="0.3">
      <c r="B3218" s="10"/>
      <c r="L3218" s="10"/>
      <c r="M3218" s="10"/>
    </row>
    <row r="3219" spans="2:13" s="1" customFormat="1" ht="13.8" x14ac:dyDescent="0.3">
      <c r="B3219" s="10"/>
      <c r="L3219" s="10"/>
      <c r="M3219" s="10"/>
    </row>
    <row r="3220" spans="2:13" s="1" customFormat="1" ht="13.8" x14ac:dyDescent="0.3">
      <c r="B3220" s="10"/>
      <c r="L3220" s="10"/>
      <c r="M3220" s="10"/>
    </row>
    <row r="3221" spans="2:13" s="1" customFormat="1" ht="13.8" x14ac:dyDescent="0.3">
      <c r="B3221" s="10"/>
      <c r="L3221" s="10"/>
      <c r="M3221" s="10"/>
    </row>
    <row r="3222" spans="2:13" s="1" customFormat="1" ht="13.8" x14ac:dyDescent="0.3">
      <c r="B3222" s="10"/>
      <c r="L3222" s="10"/>
      <c r="M3222" s="10"/>
    </row>
    <row r="3223" spans="2:13" s="1" customFormat="1" ht="13.8" x14ac:dyDescent="0.3">
      <c r="B3223" s="10"/>
      <c r="L3223" s="10"/>
      <c r="M3223" s="10"/>
    </row>
    <row r="3224" spans="2:13" s="1" customFormat="1" ht="13.8" x14ac:dyDescent="0.3">
      <c r="B3224" s="10"/>
      <c r="L3224" s="10"/>
      <c r="M3224" s="10"/>
    </row>
    <row r="3225" spans="2:13" s="1" customFormat="1" ht="13.8" x14ac:dyDescent="0.3">
      <c r="B3225" s="10"/>
      <c r="L3225" s="10"/>
      <c r="M3225" s="10"/>
    </row>
    <row r="3226" spans="2:13" s="1" customFormat="1" ht="13.8" x14ac:dyDescent="0.3">
      <c r="B3226" s="10"/>
      <c r="L3226" s="10"/>
      <c r="M3226" s="10"/>
    </row>
    <row r="3227" spans="2:13" s="1" customFormat="1" ht="13.8" x14ac:dyDescent="0.3">
      <c r="B3227" s="10"/>
      <c r="L3227" s="10"/>
      <c r="M3227" s="10"/>
    </row>
    <row r="3228" spans="2:13" s="1" customFormat="1" ht="13.8" x14ac:dyDescent="0.3">
      <c r="B3228" s="10"/>
      <c r="L3228" s="10"/>
      <c r="M3228" s="10"/>
    </row>
    <row r="3229" spans="2:13" s="1" customFormat="1" ht="13.8" x14ac:dyDescent="0.3">
      <c r="B3229" s="10"/>
      <c r="L3229" s="10"/>
      <c r="M3229" s="10"/>
    </row>
    <row r="3230" spans="2:13" s="1" customFormat="1" ht="13.8" x14ac:dyDescent="0.3">
      <c r="B3230" s="10"/>
      <c r="L3230" s="10"/>
      <c r="M3230" s="10"/>
    </row>
    <row r="3231" spans="2:13" s="1" customFormat="1" ht="13.8" x14ac:dyDescent="0.3">
      <c r="B3231" s="10"/>
      <c r="L3231" s="10"/>
      <c r="M3231" s="10"/>
    </row>
    <row r="3232" spans="2:13" s="1" customFormat="1" ht="13.8" x14ac:dyDescent="0.3">
      <c r="B3232" s="10"/>
      <c r="L3232" s="10"/>
      <c r="M3232" s="10"/>
    </row>
    <row r="3233" spans="2:13" s="1" customFormat="1" ht="13.8" x14ac:dyDescent="0.3">
      <c r="B3233" s="10"/>
      <c r="L3233" s="10"/>
      <c r="M3233" s="10"/>
    </row>
    <row r="3234" spans="2:13" s="1" customFormat="1" ht="13.8" x14ac:dyDescent="0.3">
      <c r="B3234" s="10"/>
      <c r="L3234" s="10"/>
      <c r="M3234" s="10"/>
    </row>
    <row r="3235" spans="2:13" s="1" customFormat="1" ht="13.8" x14ac:dyDescent="0.3">
      <c r="B3235" s="10"/>
      <c r="L3235" s="10"/>
      <c r="M3235" s="10"/>
    </row>
    <row r="3236" spans="2:13" s="1" customFormat="1" ht="13.8" x14ac:dyDescent="0.3">
      <c r="B3236" s="10"/>
      <c r="L3236" s="10"/>
      <c r="M3236" s="10"/>
    </row>
    <row r="3237" spans="2:13" s="1" customFormat="1" ht="13.8" x14ac:dyDescent="0.3">
      <c r="B3237" s="10"/>
      <c r="L3237" s="10"/>
      <c r="M3237" s="10"/>
    </row>
    <row r="3238" spans="2:13" s="1" customFormat="1" ht="13.8" x14ac:dyDescent="0.3">
      <c r="B3238" s="10"/>
      <c r="L3238" s="10"/>
      <c r="M3238" s="10"/>
    </row>
    <row r="3239" spans="2:13" s="1" customFormat="1" ht="13.8" x14ac:dyDescent="0.3">
      <c r="B3239" s="10"/>
      <c r="L3239" s="10"/>
      <c r="M3239" s="10"/>
    </row>
    <row r="3240" spans="2:13" s="1" customFormat="1" ht="13.8" x14ac:dyDescent="0.3">
      <c r="B3240" s="10"/>
      <c r="L3240" s="10"/>
      <c r="M3240" s="10"/>
    </row>
    <row r="3241" spans="2:13" s="1" customFormat="1" ht="13.8" x14ac:dyDescent="0.3">
      <c r="B3241" s="10"/>
      <c r="L3241" s="10"/>
      <c r="M3241" s="10"/>
    </row>
    <row r="3242" spans="2:13" s="1" customFormat="1" ht="13.8" x14ac:dyDescent="0.3">
      <c r="B3242" s="10"/>
      <c r="L3242" s="10"/>
      <c r="M3242" s="10"/>
    </row>
    <row r="3243" spans="2:13" s="1" customFormat="1" ht="13.8" x14ac:dyDescent="0.3">
      <c r="B3243" s="10"/>
      <c r="L3243" s="10"/>
      <c r="M3243" s="10"/>
    </row>
    <row r="3244" spans="2:13" s="1" customFormat="1" ht="13.8" x14ac:dyDescent="0.3">
      <c r="B3244" s="10"/>
      <c r="L3244" s="10"/>
      <c r="M3244" s="10"/>
    </row>
    <row r="3245" spans="2:13" s="1" customFormat="1" ht="13.8" x14ac:dyDescent="0.3">
      <c r="B3245" s="10"/>
      <c r="L3245" s="10"/>
      <c r="M3245" s="10"/>
    </row>
    <row r="3246" spans="2:13" s="1" customFormat="1" ht="13.8" x14ac:dyDescent="0.3">
      <c r="B3246" s="10"/>
      <c r="L3246" s="10"/>
      <c r="M3246" s="10"/>
    </row>
    <row r="3247" spans="2:13" s="1" customFormat="1" ht="13.8" x14ac:dyDescent="0.3">
      <c r="B3247" s="10"/>
      <c r="L3247" s="10"/>
      <c r="M3247" s="10"/>
    </row>
    <row r="3248" spans="2:13" s="1" customFormat="1" ht="13.8" x14ac:dyDescent="0.3">
      <c r="B3248" s="10"/>
      <c r="L3248" s="10"/>
      <c r="M3248" s="10"/>
    </row>
    <row r="3249" spans="2:13" s="1" customFormat="1" ht="13.8" x14ac:dyDescent="0.3">
      <c r="B3249" s="10"/>
      <c r="L3249" s="10"/>
      <c r="M3249" s="10"/>
    </row>
    <row r="3250" spans="2:13" s="1" customFormat="1" ht="13.8" x14ac:dyDescent="0.3">
      <c r="B3250" s="10"/>
      <c r="L3250" s="10"/>
      <c r="M3250" s="10"/>
    </row>
    <row r="3251" spans="2:13" s="1" customFormat="1" ht="13.8" x14ac:dyDescent="0.3">
      <c r="B3251" s="10"/>
      <c r="L3251" s="10"/>
      <c r="M3251" s="10"/>
    </row>
    <row r="3252" spans="2:13" s="1" customFormat="1" ht="13.8" x14ac:dyDescent="0.3">
      <c r="B3252" s="10"/>
      <c r="L3252" s="10"/>
      <c r="M3252" s="10"/>
    </row>
    <row r="3253" spans="2:13" s="1" customFormat="1" ht="13.8" x14ac:dyDescent="0.3">
      <c r="B3253" s="10"/>
      <c r="L3253" s="10"/>
      <c r="M3253" s="10"/>
    </row>
    <row r="3254" spans="2:13" s="1" customFormat="1" ht="13.8" x14ac:dyDescent="0.3">
      <c r="B3254" s="10"/>
      <c r="L3254" s="10"/>
      <c r="M3254" s="10"/>
    </row>
    <row r="3255" spans="2:13" s="1" customFormat="1" ht="13.8" x14ac:dyDescent="0.3">
      <c r="B3255" s="10"/>
      <c r="L3255" s="10"/>
      <c r="M3255" s="10"/>
    </row>
    <row r="3256" spans="2:13" s="1" customFormat="1" ht="13.8" x14ac:dyDescent="0.3">
      <c r="B3256" s="10"/>
      <c r="L3256" s="10"/>
      <c r="M3256" s="10"/>
    </row>
    <row r="3257" spans="2:13" s="1" customFormat="1" ht="13.8" x14ac:dyDescent="0.3">
      <c r="B3257" s="10"/>
      <c r="L3257" s="10"/>
      <c r="M3257" s="10"/>
    </row>
    <row r="3258" spans="2:13" s="1" customFormat="1" ht="13.8" x14ac:dyDescent="0.3">
      <c r="B3258" s="10"/>
      <c r="L3258" s="10"/>
      <c r="M3258" s="10"/>
    </row>
    <row r="3259" spans="2:13" s="1" customFormat="1" ht="13.8" x14ac:dyDescent="0.3">
      <c r="B3259" s="10"/>
      <c r="L3259" s="10"/>
      <c r="M3259" s="10"/>
    </row>
    <row r="3260" spans="2:13" s="1" customFormat="1" ht="13.8" x14ac:dyDescent="0.3">
      <c r="B3260" s="10"/>
      <c r="L3260" s="10"/>
      <c r="M3260" s="10"/>
    </row>
    <row r="3261" spans="2:13" s="1" customFormat="1" ht="13.8" x14ac:dyDescent="0.3">
      <c r="B3261" s="10"/>
      <c r="L3261" s="10"/>
      <c r="M3261" s="10"/>
    </row>
    <row r="3262" spans="2:13" s="1" customFormat="1" ht="13.8" x14ac:dyDescent="0.3">
      <c r="B3262" s="10"/>
      <c r="L3262" s="10"/>
      <c r="M3262" s="10"/>
    </row>
    <row r="3263" spans="2:13" s="1" customFormat="1" ht="13.8" x14ac:dyDescent="0.3">
      <c r="B3263" s="10"/>
      <c r="L3263" s="10"/>
      <c r="M3263" s="10"/>
    </row>
    <row r="3264" spans="2:13" s="1" customFormat="1" ht="13.8" x14ac:dyDescent="0.3">
      <c r="B3264" s="10"/>
      <c r="L3264" s="10"/>
      <c r="M3264" s="10"/>
    </row>
    <row r="3265" spans="2:13" s="1" customFormat="1" ht="13.8" x14ac:dyDescent="0.3">
      <c r="B3265" s="10"/>
      <c r="L3265" s="10"/>
      <c r="M3265" s="10"/>
    </row>
    <row r="3266" spans="2:13" s="1" customFormat="1" ht="13.8" x14ac:dyDescent="0.3">
      <c r="B3266" s="10"/>
      <c r="L3266" s="10"/>
      <c r="M3266" s="10"/>
    </row>
    <row r="3267" spans="2:13" s="1" customFormat="1" ht="13.8" x14ac:dyDescent="0.3">
      <c r="B3267" s="10"/>
      <c r="L3267" s="10"/>
      <c r="M3267" s="10"/>
    </row>
    <row r="3268" spans="2:13" s="1" customFormat="1" ht="13.8" x14ac:dyDescent="0.3">
      <c r="B3268" s="10"/>
      <c r="L3268" s="10"/>
      <c r="M3268" s="10"/>
    </row>
    <row r="3269" spans="2:13" s="1" customFormat="1" ht="13.8" x14ac:dyDescent="0.3">
      <c r="B3269" s="10"/>
      <c r="L3269" s="10"/>
      <c r="M3269" s="10"/>
    </row>
    <row r="3270" spans="2:13" s="1" customFormat="1" ht="13.8" x14ac:dyDescent="0.3">
      <c r="B3270" s="10"/>
      <c r="L3270" s="10"/>
      <c r="M3270" s="10"/>
    </row>
    <row r="3271" spans="2:13" s="1" customFormat="1" ht="13.8" x14ac:dyDescent="0.3">
      <c r="B3271" s="10"/>
      <c r="L3271" s="10"/>
      <c r="M3271" s="10"/>
    </row>
    <row r="3272" spans="2:13" s="1" customFormat="1" ht="13.8" x14ac:dyDescent="0.3">
      <c r="B3272" s="10"/>
      <c r="L3272" s="10"/>
      <c r="M3272" s="10"/>
    </row>
    <row r="3273" spans="2:13" s="1" customFormat="1" ht="13.8" x14ac:dyDescent="0.3">
      <c r="B3273" s="10"/>
      <c r="L3273" s="10"/>
      <c r="M3273" s="10"/>
    </row>
    <row r="3274" spans="2:13" s="1" customFormat="1" ht="13.8" x14ac:dyDescent="0.3">
      <c r="B3274" s="10"/>
      <c r="L3274" s="10"/>
      <c r="M3274" s="10"/>
    </row>
    <row r="3275" spans="2:13" s="1" customFormat="1" ht="13.8" x14ac:dyDescent="0.3">
      <c r="B3275" s="10"/>
      <c r="L3275" s="10"/>
      <c r="M3275" s="10"/>
    </row>
    <row r="3276" spans="2:13" s="1" customFormat="1" ht="13.8" x14ac:dyDescent="0.3">
      <c r="B3276" s="10"/>
      <c r="L3276" s="10"/>
      <c r="M3276" s="10"/>
    </row>
    <row r="3277" spans="2:13" s="1" customFormat="1" ht="13.8" x14ac:dyDescent="0.3">
      <c r="B3277" s="10"/>
      <c r="L3277" s="10"/>
      <c r="M3277" s="10"/>
    </row>
    <row r="3278" spans="2:13" s="1" customFormat="1" ht="13.8" x14ac:dyDescent="0.3">
      <c r="B3278" s="10"/>
      <c r="L3278" s="10"/>
      <c r="M3278" s="10"/>
    </row>
    <row r="3279" spans="2:13" s="1" customFormat="1" ht="13.8" x14ac:dyDescent="0.3">
      <c r="B3279" s="10"/>
      <c r="L3279" s="10"/>
      <c r="M3279" s="10"/>
    </row>
    <row r="3280" spans="2:13" s="1" customFormat="1" ht="13.8" x14ac:dyDescent="0.3">
      <c r="B3280" s="10"/>
      <c r="L3280" s="10"/>
      <c r="M3280" s="10"/>
    </row>
    <row r="3281" spans="2:13" s="1" customFormat="1" ht="13.8" x14ac:dyDescent="0.3">
      <c r="B3281" s="10"/>
      <c r="L3281" s="10"/>
      <c r="M3281" s="10"/>
    </row>
    <row r="3282" spans="2:13" s="1" customFormat="1" ht="13.8" x14ac:dyDescent="0.3">
      <c r="B3282" s="10"/>
      <c r="L3282" s="10"/>
      <c r="M3282" s="10"/>
    </row>
    <row r="3283" spans="2:13" s="1" customFormat="1" ht="13.8" x14ac:dyDescent="0.3">
      <c r="B3283" s="10"/>
      <c r="L3283" s="10"/>
      <c r="M3283" s="10"/>
    </row>
    <row r="3284" spans="2:13" s="1" customFormat="1" ht="13.8" x14ac:dyDescent="0.3">
      <c r="B3284" s="10"/>
      <c r="L3284" s="10"/>
      <c r="M3284" s="10"/>
    </row>
    <row r="3285" spans="2:13" s="1" customFormat="1" ht="13.8" x14ac:dyDescent="0.3">
      <c r="B3285" s="10"/>
      <c r="L3285" s="10"/>
      <c r="M3285" s="10"/>
    </row>
    <row r="3286" spans="2:13" s="1" customFormat="1" ht="13.8" x14ac:dyDescent="0.3">
      <c r="B3286" s="10"/>
      <c r="L3286" s="10"/>
      <c r="M3286" s="10"/>
    </row>
    <row r="3287" spans="2:13" s="1" customFormat="1" ht="13.8" x14ac:dyDescent="0.3">
      <c r="B3287" s="10"/>
      <c r="L3287" s="10"/>
      <c r="M3287" s="10"/>
    </row>
    <row r="3288" spans="2:13" s="1" customFormat="1" ht="13.8" x14ac:dyDescent="0.3">
      <c r="B3288" s="10"/>
      <c r="L3288" s="10"/>
      <c r="M3288" s="10"/>
    </row>
    <row r="3289" spans="2:13" s="1" customFormat="1" ht="13.8" x14ac:dyDescent="0.3">
      <c r="B3289" s="10"/>
      <c r="L3289" s="10"/>
      <c r="M3289" s="10"/>
    </row>
    <row r="3290" spans="2:13" s="1" customFormat="1" ht="13.8" x14ac:dyDescent="0.3">
      <c r="B3290" s="10"/>
      <c r="L3290" s="10"/>
      <c r="M3290" s="10"/>
    </row>
    <row r="3291" spans="2:13" s="1" customFormat="1" ht="13.8" x14ac:dyDescent="0.3">
      <c r="B3291" s="10"/>
      <c r="L3291" s="10"/>
      <c r="M3291" s="10"/>
    </row>
    <row r="3292" spans="2:13" s="1" customFormat="1" ht="13.8" x14ac:dyDescent="0.3">
      <c r="B3292" s="10"/>
      <c r="L3292" s="10"/>
      <c r="M3292" s="10"/>
    </row>
    <row r="3293" spans="2:13" s="1" customFormat="1" ht="13.8" x14ac:dyDescent="0.3">
      <c r="B3293" s="10"/>
      <c r="L3293" s="10"/>
      <c r="M3293" s="10"/>
    </row>
    <row r="3294" spans="2:13" s="1" customFormat="1" ht="13.8" x14ac:dyDescent="0.3">
      <c r="B3294" s="10"/>
      <c r="L3294" s="10"/>
      <c r="M3294" s="10"/>
    </row>
    <row r="3295" spans="2:13" s="1" customFormat="1" ht="13.8" x14ac:dyDescent="0.3">
      <c r="B3295" s="10"/>
      <c r="L3295" s="10"/>
      <c r="M3295" s="10"/>
    </row>
    <row r="3296" spans="2:13" s="1" customFormat="1" ht="13.8" x14ac:dyDescent="0.3">
      <c r="B3296" s="10"/>
      <c r="L3296" s="10"/>
      <c r="M3296" s="10"/>
    </row>
    <row r="3297" spans="2:13" s="1" customFormat="1" ht="13.8" x14ac:dyDescent="0.3">
      <c r="B3297" s="10"/>
      <c r="L3297" s="10"/>
      <c r="M3297" s="10"/>
    </row>
    <row r="3298" spans="2:13" s="1" customFormat="1" ht="13.8" x14ac:dyDescent="0.3">
      <c r="B3298" s="10"/>
      <c r="L3298" s="10"/>
      <c r="M3298" s="10"/>
    </row>
    <row r="3299" spans="2:13" s="1" customFormat="1" ht="13.8" x14ac:dyDescent="0.3">
      <c r="B3299" s="10"/>
      <c r="L3299" s="10"/>
      <c r="M3299" s="10"/>
    </row>
    <row r="3300" spans="2:13" s="1" customFormat="1" ht="13.8" x14ac:dyDescent="0.3">
      <c r="B3300" s="10"/>
      <c r="L3300" s="10"/>
      <c r="M3300" s="10"/>
    </row>
    <row r="3301" spans="2:13" s="1" customFormat="1" ht="13.8" x14ac:dyDescent="0.3">
      <c r="B3301" s="10"/>
      <c r="L3301" s="10"/>
      <c r="M3301" s="10"/>
    </row>
    <row r="3302" spans="2:13" s="1" customFormat="1" ht="13.8" x14ac:dyDescent="0.3">
      <c r="B3302" s="10"/>
      <c r="L3302" s="10"/>
      <c r="M3302" s="10"/>
    </row>
    <row r="3303" spans="2:13" s="1" customFormat="1" ht="13.8" x14ac:dyDescent="0.3">
      <c r="B3303" s="10"/>
      <c r="L3303" s="10"/>
      <c r="M3303" s="10"/>
    </row>
    <row r="3304" spans="2:13" s="1" customFormat="1" ht="13.8" x14ac:dyDescent="0.3">
      <c r="B3304" s="10"/>
      <c r="L3304" s="10"/>
      <c r="M3304" s="10"/>
    </row>
    <row r="3305" spans="2:13" s="1" customFormat="1" ht="13.8" x14ac:dyDescent="0.3">
      <c r="B3305" s="10"/>
      <c r="L3305" s="10"/>
      <c r="M3305" s="10"/>
    </row>
    <row r="3306" spans="2:13" s="1" customFormat="1" ht="13.8" x14ac:dyDescent="0.3">
      <c r="B3306" s="10"/>
      <c r="L3306" s="10"/>
      <c r="M3306" s="10"/>
    </row>
    <row r="3307" spans="2:13" s="1" customFormat="1" ht="13.8" x14ac:dyDescent="0.3">
      <c r="B3307" s="10"/>
      <c r="L3307" s="10"/>
      <c r="M3307" s="10"/>
    </row>
    <row r="3308" spans="2:13" s="1" customFormat="1" ht="13.8" x14ac:dyDescent="0.3">
      <c r="B3308" s="10"/>
      <c r="L3308" s="10"/>
      <c r="M3308" s="10"/>
    </row>
    <row r="3309" spans="2:13" s="1" customFormat="1" ht="13.8" x14ac:dyDescent="0.3">
      <c r="B3309" s="10"/>
      <c r="L3309" s="10"/>
      <c r="M3309" s="10"/>
    </row>
    <row r="3310" spans="2:13" s="1" customFormat="1" ht="13.8" x14ac:dyDescent="0.3">
      <c r="B3310" s="10"/>
      <c r="L3310" s="10"/>
      <c r="M3310" s="10"/>
    </row>
    <row r="3311" spans="2:13" s="1" customFormat="1" ht="13.8" x14ac:dyDescent="0.3">
      <c r="B3311" s="10"/>
      <c r="L3311" s="10"/>
      <c r="M3311" s="10"/>
    </row>
    <row r="3312" spans="2:13" s="1" customFormat="1" ht="13.8" x14ac:dyDescent="0.3">
      <c r="B3312" s="10"/>
      <c r="L3312" s="10"/>
      <c r="M3312" s="10"/>
    </row>
    <row r="3313" spans="2:13" s="1" customFormat="1" ht="13.8" x14ac:dyDescent="0.3">
      <c r="B3313" s="10"/>
      <c r="L3313" s="10"/>
      <c r="M3313" s="10"/>
    </row>
    <row r="3314" spans="2:13" s="1" customFormat="1" ht="13.8" x14ac:dyDescent="0.3">
      <c r="B3314" s="10"/>
      <c r="L3314" s="10"/>
      <c r="M3314" s="10"/>
    </row>
    <row r="3315" spans="2:13" s="1" customFormat="1" ht="13.8" x14ac:dyDescent="0.3">
      <c r="B3315" s="10"/>
      <c r="L3315" s="10"/>
      <c r="M3315" s="10"/>
    </row>
    <row r="3316" spans="2:13" s="1" customFormat="1" ht="13.8" x14ac:dyDescent="0.3">
      <c r="B3316" s="10"/>
      <c r="L3316" s="10"/>
      <c r="M3316" s="10"/>
    </row>
    <row r="3317" spans="2:13" s="1" customFormat="1" ht="13.8" x14ac:dyDescent="0.3">
      <c r="B3317" s="10"/>
      <c r="L3317" s="10"/>
      <c r="M3317" s="10"/>
    </row>
    <row r="3318" spans="2:13" s="1" customFormat="1" ht="13.8" x14ac:dyDescent="0.3">
      <c r="B3318" s="10"/>
      <c r="L3318" s="10"/>
      <c r="M3318" s="10"/>
    </row>
    <row r="3319" spans="2:13" s="1" customFormat="1" ht="13.8" x14ac:dyDescent="0.3">
      <c r="B3319" s="10"/>
      <c r="L3319" s="10"/>
      <c r="M3319" s="10"/>
    </row>
    <row r="3320" spans="2:13" s="1" customFormat="1" ht="13.8" x14ac:dyDescent="0.3">
      <c r="B3320" s="10"/>
      <c r="L3320" s="10"/>
      <c r="M3320" s="10"/>
    </row>
    <row r="3321" spans="2:13" s="1" customFormat="1" ht="13.8" x14ac:dyDescent="0.3">
      <c r="B3321" s="10"/>
      <c r="L3321" s="10"/>
      <c r="M3321" s="10"/>
    </row>
    <row r="3322" spans="2:13" s="1" customFormat="1" ht="13.8" x14ac:dyDescent="0.3">
      <c r="B3322" s="10"/>
      <c r="L3322" s="10"/>
      <c r="M3322" s="10"/>
    </row>
    <row r="3323" spans="2:13" s="1" customFormat="1" ht="13.8" x14ac:dyDescent="0.3">
      <c r="B3323" s="10"/>
      <c r="L3323" s="10"/>
      <c r="M3323" s="10"/>
    </row>
    <row r="3324" spans="2:13" s="1" customFormat="1" ht="13.8" x14ac:dyDescent="0.3">
      <c r="B3324" s="10"/>
      <c r="L3324" s="10"/>
      <c r="M3324" s="10"/>
    </row>
    <row r="3325" spans="2:13" s="1" customFormat="1" ht="13.8" x14ac:dyDescent="0.3">
      <c r="B3325" s="10"/>
      <c r="L3325" s="10"/>
      <c r="M3325" s="10"/>
    </row>
    <row r="3326" spans="2:13" s="1" customFormat="1" ht="13.8" x14ac:dyDescent="0.3">
      <c r="B3326" s="10"/>
      <c r="L3326" s="10"/>
      <c r="M3326" s="10"/>
    </row>
    <row r="3327" spans="2:13" s="1" customFormat="1" ht="13.8" x14ac:dyDescent="0.3">
      <c r="B3327" s="10"/>
      <c r="L3327" s="10"/>
      <c r="M3327" s="10"/>
    </row>
    <row r="3328" spans="2:13" s="1" customFormat="1" ht="13.8" x14ac:dyDescent="0.3">
      <c r="B3328" s="10"/>
      <c r="L3328" s="10"/>
      <c r="M3328" s="10"/>
    </row>
    <row r="3329" spans="2:13" s="1" customFormat="1" ht="13.8" x14ac:dyDescent="0.3">
      <c r="B3329" s="10"/>
      <c r="L3329" s="10"/>
      <c r="M3329" s="10"/>
    </row>
    <row r="3330" spans="2:13" s="1" customFormat="1" ht="13.8" x14ac:dyDescent="0.3">
      <c r="B3330" s="10"/>
      <c r="L3330" s="10"/>
      <c r="M3330" s="10"/>
    </row>
    <row r="3331" spans="2:13" s="1" customFormat="1" ht="13.8" x14ac:dyDescent="0.3">
      <c r="B3331" s="10"/>
      <c r="L3331" s="10"/>
      <c r="M3331" s="10"/>
    </row>
    <row r="3332" spans="2:13" s="1" customFormat="1" ht="13.8" x14ac:dyDescent="0.3">
      <c r="B3332" s="10"/>
      <c r="L3332" s="10"/>
      <c r="M3332" s="10"/>
    </row>
    <row r="3333" spans="2:13" s="1" customFormat="1" ht="13.8" x14ac:dyDescent="0.3">
      <c r="B3333" s="10"/>
      <c r="L3333" s="10"/>
      <c r="M3333" s="10"/>
    </row>
    <row r="3334" spans="2:13" s="1" customFormat="1" ht="13.8" x14ac:dyDescent="0.3">
      <c r="B3334" s="10"/>
      <c r="L3334" s="10"/>
      <c r="M3334" s="10"/>
    </row>
    <row r="3335" spans="2:13" s="1" customFormat="1" ht="13.8" x14ac:dyDescent="0.3">
      <c r="B3335" s="10"/>
      <c r="L3335" s="10"/>
      <c r="M3335" s="10"/>
    </row>
    <row r="3336" spans="2:13" s="1" customFormat="1" ht="13.8" x14ac:dyDescent="0.3">
      <c r="B3336" s="10"/>
      <c r="L3336" s="10"/>
      <c r="M3336" s="10"/>
    </row>
    <row r="3337" spans="2:13" s="1" customFormat="1" ht="13.8" x14ac:dyDescent="0.3">
      <c r="B3337" s="10"/>
      <c r="L3337" s="10"/>
      <c r="M3337" s="10"/>
    </row>
    <row r="3338" spans="2:13" s="1" customFormat="1" ht="13.8" x14ac:dyDescent="0.3">
      <c r="B3338" s="10"/>
      <c r="L3338" s="10"/>
      <c r="M3338" s="10"/>
    </row>
    <row r="3339" spans="2:13" s="1" customFormat="1" ht="13.8" x14ac:dyDescent="0.3">
      <c r="B3339" s="10"/>
      <c r="L3339" s="10"/>
      <c r="M3339" s="10"/>
    </row>
    <row r="3340" spans="2:13" s="1" customFormat="1" ht="13.8" x14ac:dyDescent="0.3">
      <c r="B3340" s="10"/>
      <c r="L3340" s="10"/>
      <c r="M3340" s="10"/>
    </row>
    <row r="3341" spans="2:13" s="1" customFormat="1" ht="13.8" x14ac:dyDescent="0.3">
      <c r="B3341" s="10"/>
      <c r="L3341" s="10"/>
      <c r="M3341" s="10"/>
    </row>
    <row r="3342" spans="2:13" s="1" customFormat="1" ht="13.8" x14ac:dyDescent="0.3">
      <c r="B3342" s="10"/>
      <c r="L3342" s="10"/>
      <c r="M3342" s="10"/>
    </row>
    <row r="3343" spans="2:13" s="1" customFormat="1" ht="13.8" x14ac:dyDescent="0.3">
      <c r="B3343" s="10"/>
      <c r="L3343" s="10"/>
      <c r="M3343" s="10"/>
    </row>
    <row r="3344" spans="2:13" s="1" customFormat="1" ht="13.8" x14ac:dyDescent="0.3">
      <c r="B3344" s="10"/>
      <c r="L3344" s="10"/>
      <c r="M3344" s="10"/>
    </row>
    <row r="3345" spans="2:13" s="1" customFormat="1" ht="13.8" x14ac:dyDescent="0.3">
      <c r="B3345" s="10"/>
      <c r="L3345" s="10"/>
      <c r="M3345" s="10"/>
    </row>
    <row r="3346" spans="2:13" s="1" customFormat="1" ht="13.8" x14ac:dyDescent="0.3">
      <c r="B3346" s="10"/>
      <c r="L3346" s="10"/>
      <c r="M3346" s="10"/>
    </row>
    <row r="3347" spans="2:13" s="1" customFormat="1" ht="13.8" x14ac:dyDescent="0.3">
      <c r="B3347" s="10"/>
      <c r="L3347" s="10"/>
      <c r="M3347" s="10"/>
    </row>
    <row r="3348" spans="2:13" s="1" customFormat="1" ht="13.8" x14ac:dyDescent="0.3">
      <c r="B3348" s="10"/>
      <c r="L3348" s="10"/>
      <c r="M3348" s="10"/>
    </row>
    <row r="3349" spans="2:13" s="1" customFormat="1" ht="13.8" x14ac:dyDescent="0.3">
      <c r="B3349" s="10"/>
      <c r="L3349" s="10"/>
      <c r="M3349" s="10"/>
    </row>
    <row r="3350" spans="2:13" s="1" customFormat="1" ht="13.8" x14ac:dyDescent="0.3">
      <c r="B3350" s="10"/>
      <c r="L3350" s="10"/>
      <c r="M3350" s="10"/>
    </row>
    <row r="3351" spans="2:13" s="1" customFormat="1" ht="13.8" x14ac:dyDescent="0.3">
      <c r="B3351" s="10"/>
      <c r="L3351" s="10"/>
      <c r="M3351" s="10"/>
    </row>
    <row r="3352" spans="2:13" s="1" customFormat="1" ht="13.8" x14ac:dyDescent="0.3">
      <c r="B3352" s="10"/>
      <c r="L3352" s="10"/>
      <c r="M3352" s="10"/>
    </row>
    <row r="3353" spans="2:13" s="1" customFormat="1" ht="13.8" x14ac:dyDescent="0.3">
      <c r="B3353" s="10"/>
      <c r="L3353" s="10"/>
      <c r="M3353" s="10"/>
    </row>
    <row r="3354" spans="2:13" s="1" customFormat="1" ht="13.8" x14ac:dyDescent="0.3">
      <c r="B3354" s="10"/>
      <c r="L3354" s="10"/>
      <c r="M3354" s="10"/>
    </row>
    <row r="3355" spans="2:13" s="1" customFormat="1" ht="13.8" x14ac:dyDescent="0.3">
      <c r="B3355" s="10"/>
      <c r="L3355" s="10"/>
      <c r="M3355" s="10"/>
    </row>
    <row r="3356" spans="2:13" s="1" customFormat="1" ht="13.8" x14ac:dyDescent="0.3">
      <c r="B3356" s="10"/>
      <c r="L3356" s="10"/>
      <c r="M3356" s="10"/>
    </row>
    <row r="3357" spans="2:13" s="1" customFormat="1" ht="13.8" x14ac:dyDescent="0.3">
      <c r="B3357" s="10"/>
      <c r="L3357" s="10"/>
      <c r="M3357" s="10"/>
    </row>
    <row r="3358" spans="2:13" s="1" customFormat="1" ht="13.8" x14ac:dyDescent="0.3">
      <c r="B3358" s="10"/>
      <c r="L3358" s="10"/>
      <c r="M3358" s="10"/>
    </row>
    <row r="3359" spans="2:13" s="1" customFormat="1" ht="13.8" x14ac:dyDescent="0.3">
      <c r="B3359" s="10"/>
      <c r="L3359" s="10"/>
      <c r="M3359" s="10"/>
    </row>
    <row r="3360" spans="2:13" s="1" customFormat="1" ht="13.8" x14ac:dyDescent="0.3">
      <c r="B3360" s="10"/>
      <c r="L3360" s="10"/>
      <c r="M3360" s="10"/>
    </row>
    <row r="3361" spans="2:13" s="1" customFormat="1" ht="13.8" x14ac:dyDescent="0.3">
      <c r="B3361" s="10"/>
      <c r="L3361" s="10"/>
      <c r="M3361" s="10"/>
    </row>
    <row r="3362" spans="2:13" s="1" customFormat="1" ht="13.8" x14ac:dyDescent="0.3">
      <c r="B3362" s="10"/>
      <c r="L3362" s="10"/>
      <c r="M3362" s="10"/>
    </row>
    <row r="3363" spans="2:13" s="1" customFormat="1" ht="13.8" x14ac:dyDescent="0.3">
      <c r="B3363" s="10"/>
      <c r="L3363" s="10"/>
      <c r="M3363" s="10"/>
    </row>
    <row r="3364" spans="2:13" s="1" customFormat="1" ht="13.8" x14ac:dyDescent="0.3">
      <c r="B3364" s="10"/>
      <c r="L3364" s="10"/>
      <c r="M3364" s="10"/>
    </row>
    <row r="3365" spans="2:13" s="1" customFormat="1" ht="13.8" x14ac:dyDescent="0.3">
      <c r="B3365" s="10"/>
      <c r="L3365" s="10"/>
      <c r="M3365" s="10"/>
    </row>
    <row r="3366" spans="2:13" s="1" customFormat="1" ht="13.8" x14ac:dyDescent="0.3">
      <c r="B3366" s="10"/>
      <c r="L3366" s="10"/>
      <c r="M3366" s="10"/>
    </row>
    <row r="3367" spans="2:13" s="1" customFormat="1" ht="13.8" x14ac:dyDescent="0.3">
      <c r="B3367" s="10"/>
      <c r="L3367" s="10"/>
      <c r="M3367" s="10"/>
    </row>
    <row r="3368" spans="2:13" s="1" customFormat="1" ht="13.8" x14ac:dyDescent="0.3">
      <c r="B3368" s="10"/>
      <c r="L3368" s="10"/>
      <c r="M3368" s="10"/>
    </row>
    <row r="3369" spans="2:13" s="1" customFormat="1" ht="13.8" x14ac:dyDescent="0.3">
      <c r="B3369" s="10"/>
      <c r="L3369" s="10"/>
      <c r="M3369" s="10"/>
    </row>
    <row r="3370" spans="2:13" s="1" customFormat="1" ht="13.8" x14ac:dyDescent="0.3">
      <c r="B3370" s="10"/>
      <c r="L3370" s="10"/>
      <c r="M3370" s="10"/>
    </row>
    <row r="3371" spans="2:13" s="1" customFormat="1" ht="13.8" x14ac:dyDescent="0.3">
      <c r="B3371" s="10"/>
      <c r="L3371" s="10"/>
      <c r="M3371" s="10"/>
    </row>
    <row r="3372" spans="2:13" s="1" customFormat="1" ht="13.8" x14ac:dyDescent="0.3">
      <c r="B3372" s="10"/>
      <c r="L3372" s="10"/>
      <c r="M3372" s="10"/>
    </row>
    <row r="3373" spans="2:13" s="1" customFormat="1" ht="13.8" x14ac:dyDescent="0.3">
      <c r="B3373" s="10"/>
      <c r="L3373" s="10"/>
      <c r="M3373" s="10"/>
    </row>
    <row r="3374" spans="2:13" s="1" customFormat="1" ht="13.8" x14ac:dyDescent="0.3">
      <c r="B3374" s="10"/>
      <c r="L3374" s="10"/>
      <c r="M3374" s="10"/>
    </row>
    <row r="3375" spans="2:13" s="1" customFormat="1" ht="13.8" x14ac:dyDescent="0.3">
      <c r="B3375" s="10"/>
      <c r="L3375" s="10"/>
      <c r="M3375" s="10"/>
    </row>
    <row r="3376" spans="2:13" s="1" customFormat="1" ht="13.8" x14ac:dyDescent="0.3">
      <c r="B3376" s="10"/>
      <c r="L3376" s="10"/>
      <c r="M3376" s="10"/>
    </row>
    <row r="3377" spans="2:13" s="1" customFormat="1" ht="13.8" x14ac:dyDescent="0.3">
      <c r="B3377" s="10"/>
      <c r="L3377" s="10"/>
      <c r="M3377" s="10"/>
    </row>
    <row r="3378" spans="2:13" s="1" customFormat="1" ht="13.8" x14ac:dyDescent="0.3">
      <c r="B3378" s="10"/>
      <c r="L3378" s="10"/>
      <c r="M3378" s="10"/>
    </row>
    <row r="3379" spans="2:13" s="1" customFormat="1" ht="13.8" x14ac:dyDescent="0.3">
      <c r="B3379" s="10"/>
      <c r="L3379" s="10"/>
      <c r="M3379" s="10"/>
    </row>
    <row r="3380" spans="2:13" s="1" customFormat="1" ht="13.8" x14ac:dyDescent="0.3">
      <c r="B3380" s="10"/>
      <c r="L3380" s="10"/>
      <c r="M3380" s="10"/>
    </row>
    <row r="3381" spans="2:13" s="1" customFormat="1" ht="13.8" x14ac:dyDescent="0.3">
      <c r="B3381" s="10"/>
      <c r="L3381" s="10"/>
      <c r="M3381" s="10"/>
    </row>
    <row r="3382" spans="2:13" s="1" customFormat="1" ht="13.8" x14ac:dyDescent="0.3">
      <c r="B3382" s="10"/>
      <c r="L3382" s="10"/>
      <c r="M3382" s="10"/>
    </row>
    <row r="3383" spans="2:13" s="1" customFormat="1" ht="13.8" x14ac:dyDescent="0.3">
      <c r="B3383" s="10"/>
      <c r="L3383" s="10"/>
      <c r="M3383" s="10"/>
    </row>
    <row r="3384" spans="2:13" s="1" customFormat="1" ht="13.8" x14ac:dyDescent="0.3">
      <c r="B3384" s="10"/>
      <c r="L3384" s="10"/>
      <c r="M3384" s="10"/>
    </row>
    <row r="3385" spans="2:13" s="1" customFormat="1" ht="13.8" x14ac:dyDescent="0.3">
      <c r="B3385" s="10"/>
      <c r="L3385" s="10"/>
      <c r="M3385" s="10"/>
    </row>
    <row r="3386" spans="2:13" s="1" customFormat="1" ht="13.8" x14ac:dyDescent="0.3">
      <c r="B3386" s="10"/>
      <c r="L3386" s="10"/>
      <c r="M3386" s="10"/>
    </row>
    <row r="3387" spans="2:13" s="1" customFormat="1" ht="13.8" x14ac:dyDescent="0.3">
      <c r="B3387" s="10"/>
      <c r="L3387" s="10"/>
      <c r="M3387" s="10"/>
    </row>
    <row r="3388" spans="2:13" s="1" customFormat="1" ht="13.8" x14ac:dyDescent="0.3">
      <c r="B3388" s="10"/>
      <c r="L3388" s="10"/>
      <c r="M3388" s="10"/>
    </row>
    <row r="3389" spans="2:13" s="1" customFormat="1" ht="13.8" x14ac:dyDescent="0.3">
      <c r="B3389" s="10"/>
      <c r="L3389" s="10"/>
      <c r="M3389" s="10"/>
    </row>
    <row r="3390" spans="2:13" s="1" customFormat="1" ht="13.8" x14ac:dyDescent="0.3">
      <c r="B3390" s="10"/>
      <c r="L3390" s="10"/>
      <c r="M3390" s="10"/>
    </row>
    <row r="3391" spans="2:13" s="1" customFormat="1" ht="13.8" x14ac:dyDescent="0.3">
      <c r="B3391" s="10"/>
      <c r="L3391" s="10"/>
      <c r="M3391" s="10"/>
    </row>
    <row r="3392" spans="2:13" s="1" customFormat="1" ht="13.8" x14ac:dyDescent="0.3">
      <c r="B3392" s="10"/>
      <c r="L3392" s="10"/>
      <c r="M3392" s="10"/>
    </row>
    <row r="3393" spans="2:13" s="1" customFormat="1" ht="13.8" x14ac:dyDescent="0.3">
      <c r="B3393" s="10"/>
      <c r="L3393" s="10"/>
      <c r="M3393" s="10"/>
    </row>
    <row r="3394" spans="2:13" s="1" customFormat="1" ht="13.8" x14ac:dyDescent="0.3">
      <c r="B3394" s="10"/>
      <c r="L3394" s="10"/>
      <c r="M3394" s="10"/>
    </row>
    <row r="3395" spans="2:13" s="1" customFormat="1" ht="13.8" x14ac:dyDescent="0.3">
      <c r="B3395" s="10"/>
      <c r="L3395" s="10"/>
      <c r="M3395" s="10"/>
    </row>
    <row r="3396" spans="2:13" s="1" customFormat="1" ht="13.8" x14ac:dyDescent="0.3">
      <c r="B3396" s="10"/>
      <c r="L3396" s="10"/>
      <c r="M3396" s="10"/>
    </row>
    <row r="3397" spans="2:13" s="1" customFormat="1" ht="13.8" x14ac:dyDescent="0.3">
      <c r="B3397" s="10"/>
      <c r="L3397" s="10"/>
      <c r="M3397" s="10"/>
    </row>
    <row r="3398" spans="2:13" s="1" customFormat="1" ht="13.8" x14ac:dyDescent="0.3">
      <c r="B3398" s="10"/>
      <c r="L3398" s="10"/>
      <c r="M3398" s="10"/>
    </row>
    <row r="3399" spans="2:13" s="1" customFormat="1" ht="13.8" x14ac:dyDescent="0.3">
      <c r="B3399" s="10"/>
      <c r="L3399" s="10"/>
      <c r="M3399" s="10"/>
    </row>
    <row r="3400" spans="2:13" s="1" customFormat="1" ht="13.8" x14ac:dyDescent="0.3">
      <c r="B3400" s="10"/>
      <c r="L3400" s="10"/>
      <c r="M3400" s="10"/>
    </row>
    <row r="3401" spans="2:13" s="1" customFormat="1" ht="13.8" x14ac:dyDescent="0.3">
      <c r="B3401" s="10"/>
      <c r="L3401" s="10"/>
      <c r="M3401" s="10"/>
    </row>
    <row r="3402" spans="2:13" s="1" customFormat="1" ht="13.8" x14ac:dyDescent="0.3">
      <c r="B3402" s="10"/>
      <c r="L3402" s="10"/>
      <c r="M3402" s="10"/>
    </row>
    <row r="3403" spans="2:13" s="1" customFormat="1" ht="13.8" x14ac:dyDescent="0.3">
      <c r="B3403" s="10"/>
      <c r="L3403" s="10"/>
      <c r="M3403" s="10"/>
    </row>
    <row r="3404" spans="2:13" s="1" customFormat="1" ht="13.8" x14ac:dyDescent="0.3">
      <c r="B3404" s="10"/>
      <c r="L3404" s="10"/>
      <c r="M3404" s="10"/>
    </row>
    <row r="3405" spans="2:13" s="1" customFormat="1" ht="13.8" x14ac:dyDescent="0.3">
      <c r="B3405" s="10"/>
      <c r="L3405" s="10"/>
      <c r="M3405" s="10"/>
    </row>
    <row r="3406" spans="2:13" s="1" customFormat="1" ht="13.8" x14ac:dyDescent="0.3">
      <c r="B3406" s="10"/>
      <c r="L3406" s="10"/>
      <c r="M3406" s="10"/>
    </row>
    <row r="3407" spans="2:13" s="1" customFormat="1" ht="13.8" x14ac:dyDescent="0.3">
      <c r="B3407" s="10"/>
      <c r="L3407" s="10"/>
      <c r="M3407" s="10"/>
    </row>
    <row r="3408" spans="2:13" s="1" customFormat="1" ht="13.8" x14ac:dyDescent="0.3">
      <c r="B3408" s="10"/>
      <c r="L3408" s="10"/>
      <c r="M3408" s="10"/>
    </row>
    <row r="3409" spans="2:13" s="1" customFormat="1" ht="13.8" x14ac:dyDescent="0.3">
      <c r="B3409" s="10"/>
      <c r="L3409" s="10"/>
      <c r="M3409" s="10"/>
    </row>
    <row r="3410" spans="2:13" s="1" customFormat="1" ht="13.8" x14ac:dyDescent="0.3">
      <c r="B3410" s="10"/>
      <c r="L3410" s="10"/>
      <c r="M3410" s="10"/>
    </row>
    <row r="3411" spans="2:13" s="1" customFormat="1" ht="13.8" x14ac:dyDescent="0.3">
      <c r="B3411" s="10"/>
      <c r="L3411" s="10"/>
      <c r="M3411" s="10"/>
    </row>
    <row r="3412" spans="2:13" s="1" customFormat="1" ht="13.8" x14ac:dyDescent="0.3">
      <c r="B3412" s="10"/>
      <c r="L3412" s="10"/>
      <c r="M3412" s="10"/>
    </row>
    <row r="3413" spans="2:13" s="1" customFormat="1" ht="13.8" x14ac:dyDescent="0.3">
      <c r="B3413" s="10"/>
      <c r="L3413" s="10"/>
      <c r="M3413" s="10"/>
    </row>
    <row r="3414" spans="2:13" s="1" customFormat="1" ht="13.8" x14ac:dyDescent="0.3">
      <c r="B3414" s="10"/>
      <c r="L3414" s="10"/>
      <c r="M3414" s="10"/>
    </row>
    <row r="3415" spans="2:13" s="1" customFormat="1" ht="13.8" x14ac:dyDescent="0.3">
      <c r="B3415" s="10"/>
      <c r="L3415" s="10"/>
      <c r="M3415" s="10"/>
    </row>
    <row r="3416" spans="2:13" s="1" customFormat="1" ht="13.8" x14ac:dyDescent="0.3">
      <c r="B3416" s="10"/>
      <c r="L3416" s="10"/>
      <c r="M3416" s="10"/>
    </row>
    <row r="3417" spans="2:13" s="1" customFormat="1" ht="13.8" x14ac:dyDescent="0.3">
      <c r="B3417" s="10"/>
      <c r="L3417" s="10"/>
      <c r="M3417" s="10"/>
    </row>
    <row r="3418" spans="2:13" s="1" customFormat="1" ht="13.8" x14ac:dyDescent="0.3">
      <c r="B3418" s="10"/>
      <c r="L3418" s="10"/>
      <c r="M3418" s="10"/>
    </row>
    <row r="3419" spans="2:13" s="1" customFormat="1" ht="13.8" x14ac:dyDescent="0.3">
      <c r="B3419" s="10"/>
      <c r="L3419" s="10"/>
      <c r="M3419" s="10"/>
    </row>
    <row r="3420" spans="2:13" s="1" customFormat="1" ht="13.8" x14ac:dyDescent="0.3">
      <c r="B3420" s="10"/>
      <c r="L3420" s="10"/>
      <c r="M3420" s="10"/>
    </row>
    <row r="3421" spans="2:13" s="1" customFormat="1" ht="13.8" x14ac:dyDescent="0.3">
      <c r="B3421" s="10"/>
      <c r="L3421" s="10"/>
      <c r="M3421" s="10"/>
    </row>
    <row r="3422" spans="2:13" s="1" customFormat="1" ht="13.8" x14ac:dyDescent="0.3">
      <c r="B3422" s="10"/>
      <c r="L3422" s="10"/>
      <c r="M3422" s="10"/>
    </row>
    <row r="3423" spans="2:13" s="1" customFormat="1" ht="13.8" x14ac:dyDescent="0.3">
      <c r="B3423" s="10"/>
      <c r="L3423" s="10"/>
      <c r="M3423" s="10"/>
    </row>
    <row r="3424" spans="2:13" s="1" customFormat="1" ht="13.8" x14ac:dyDescent="0.3">
      <c r="B3424" s="10"/>
      <c r="L3424" s="10"/>
      <c r="M3424" s="10"/>
    </row>
    <row r="3425" spans="2:13" s="1" customFormat="1" ht="13.8" x14ac:dyDescent="0.3">
      <c r="B3425" s="10"/>
      <c r="L3425" s="10"/>
      <c r="M3425" s="10"/>
    </row>
    <row r="3426" spans="2:13" s="1" customFormat="1" ht="13.8" x14ac:dyDescent="0.3">
      <c r="B3426" s="10"/>
      <c r="L3426" s="10"/>
      <c r="M3426" s="10"/>
    </row>
    <row r="3427" spans="2:13" s="1" customFormat="1" ht="13.8" x14ac:dyDescent="0.3">
      <c r="B3427" s="10"/>
      <c r="L3427" s="10"/>
      <c r="M3427" s="10"/>
    </row>
    <row r="3428" spans="2:13" s="1" customFormat="1" ht="13.8" x14ac:dyDescent="0.3">
      <c r="B3428" s="10"/>
      <c r="L3428" s="10"/>
      <c r="M3428" s="10"/>
    </row>
    <row r="3429" spans="2:13" s="1" customFormat="1" ht="13.8" x14ac:dyDescent="0.3">
      <c r="B3429" s="10"/>
      <c r="L3429" s="10"/>
      <c r="M3429" s="10"/>
    </row>
    <row r="3430" spans="2:13" s="1" customFormat="1" ht="13.8" x14ac:dyDescent="0.3">
      <c r="B3430" s="10"/>
      <c r="L3430" s="10"/>
      <c r="M3430" s="10"/>
    </row>
    <row r="3431" spans="2:13" s="1" customFormat="1" ht="13.8" x14ac:dyDescent="0.3">
      <c r="B3431" s="10"/>
      <c r="L3431" s="10"/>
      <c r="M3431" s="10"/>
    </row>
    <row r="3432" spans="2:13" s="1" customFormat="1" ht="13.8" x14ac:dyDescent="0.3">
      <c r="B3432" s="10"/>
      <c r="L3432" s="10"/>
      <c r="M3432" s="10"/>
    </row>
    <row r="3433" spans="2:13" s="1" customFormat="1" ht="13.8" x14ac:dyDescent="0.3">
      <c r="B3433" s="10"/>
      <c r="L3433" s="10"/>
      <c r="M3433" s="10"/>
    </row>
    <row r="3434" spans="2:13" s="1" customFormat="1" ht="13.8" x14ac:dyDescent="0.3">
      <c r="B3434" s="10"/>
      <c r="L3434" s="10"/>
      <c r="M3434" s="10"/>
    </row>
    <row r="3435" spans="2:13" s="1" customFormat="1" ht="13.8" x14ac:dyDescent="0.3">
      <c r="B3435" s="10"/>
      <c r="L3435" s="10"/>
      <c r="M3435" s="10"/>
    </row>
    <row r="3436" spans="2:13" s="1" customFormat="1" ht="13.8" x14ac:dyDescent="0.3">
      <c r="B3436" s="10"/>
      <c r="L3436" s="10"/>
      <c r="M3436" s="10"/>
    </row>
    <row r="3437" spans="2:13" s="1" customFormat="1" ht="13.8" x14ac:dyDescent="0.3">
      <c r="B3437" s="10"/>
      <c r="L3437" s="10"/>
      <c r="M3437" s="10"/>
    </row>
    <row r="3438" spans="2:13" s="1" customFormat="1" ht="13.8" x14ac:dyDescent="0.3">
      <c r="B3438" s="10"/>
      <c r="L3438" s="10"/>
      <c r="M3438" s="10"/>
    </row>
    <row r="3439" spans="2:13" s="1" customFormat="1" ht="13.8" x14ac:dyDescent="0.3">
      <c r="B3439" s="10"/>
      <c r="L3439" s="10"/>
      <c r="M3439" s="10"/>
    </row>
    <row r="3440" spans="2:13" s="1" customFormat="1" ht="13.8" x14ac:dyDescent="0.3">
      <c r="B3440" s="10"/>
      <c r="L3440" s="10"/>
      <c r="M3440" s="10"/>
    </row>
    <row r="3441" spans="2:13" s="1" customFormat="1" ht="13.8" x14ac:dyDescent="0.3">
      <c r="B3441" s="10"/>
      <c r="L3441" s="10"/>
      <c r="M3441" s="10"/>
    </row>
    <row r="3442" spans="2:13" s="1" customFormat="1" ht="13.8" x14ac:dyDescent="0.3">
      <c r="B3442" s="10"/>
      <c r="L3442" s="10"/>
      <c r="M3442" s="10"/>
    </row>
    <row r="3443" spans="2:13" s="1" customFormat="1" ht="13.8" x14ac:dyDescent="0.3">
      <c r="B3443" s="10"/>
      <c r="L3443" s="10"/>
      <c r="M3443" s="10"/>
    </row>
    <row r="3444" spans="2:13" s="1" customFormat="1" ht="13.8" x14ac:dyDescent="0.3">
      <c r="B3444" s="10"/>
      <c r="L3444" s="10"/>
      <c r="M3444" s="10"/>
    </row>
    <row r="3445" spans="2:13" s="1" customFormat="1" ht="13.8" x14ac:dyDescent="0.3">
      <c r="B3445" s="10"/>
      <c r="L3445" s="10"/>
      <c r="M3445" s="10"/>
    </row>
    <row r="3446" spans="2:13" s="1" customFormat="1" ht="13.8" x14ac:dyDescent="0.3">
      <c r="B3446" s="10"/>
      <c r="L3446" s="10"/>
      <c r="M3446" s="10"/>
    </row>
    <row r="3447" spans="2:13" s="1" customFormat="1" ht="13.8" x14ac:dyDescent="0.3">
      <c r="B3447" s="10"/>
      <c r="L3447" s="10"/>
      <c r="M3447" s="10"/>
    </row>
    <row r="3448" spans="2:13" s="1" customFormat="1" ht="13.8" x14ac:dyDescent="0.3">
      <c r="B3448" s="10"/>
      <c r="L3448" s="10"/>
      <c r="M3448" s="10"/>
    </row>
    <row r="3449" spans="2:13" s="1" customFormat="1" ht="13.8" x14ac:dyDescent="0.3">
      <c r="B3449" s="10"/>
      <c r="L3449" s="10"/>
      <c r="M3449" s="10"/>
    </row>
    <row r="3450" spans="2:13" s="1" customFormat="1" ht="13.8" x14ac:dyDescent="0.3">
      <c r="B3450" s="10"/>
      <c r="L3450" s="10"/>
      <c r="M3450" s="10"/>
    </row>
    <row r="3451" spans="2:13" s="1" customFormat="1" ht="13.8" x14ac:dyDescent="0.3">
      <c r="B3451" s="10"/>
      <c r="L3451" s="10"/>
      <c r="M3451" s="10"/>
    </row>
    <row r="3452" spans="2:13" s="1" customFormat="1" ht="13.8" x14ac:dyDescent="0.3">
      <c r="B3452" s="10"/>
      <c r="L3452" s="10"/>
      <c r="M3452" s="10"/>
    </row>
    <row r="3453" spans="2:13" s="1" customFormat="1" ht="13.8" x14ac:dyDescent="0.3">
      <c r="B3453" s="10"/>
      <c r="L3453" s="10"/>
      <c r="M3453" s="10"/>
    </row>
    <row r="3454" spans="2:13" s="1" customFormat="1" ht="13.8" x14ac:dyDescent="0.3">
      <c r="B3454" s="10"/>
      <c r="L3454" s="10"/>
      <c r="M3454" s="10"/>
    </row>
    <row r="3455" spans="2:13" s="1" customFormat="1" ht="13.8" x14ac:dyDescent="0.3">
      <c r="B3455" s="10"/>
      <c r="L3455" s="10"/>
      <c r="M3455" s="10"/>
    </row>
    <row r="3456" spans="2:13" s="1" customFormat="1" ht="13.8" x14ac:dyDescent="0.3">
      <c r="B3456" s="10"/>
      <c r="L3456" s="10"/>
      <c r="M3456" s="10"/>
    </row>
    <row r="3457" spans="2:13" s="1" customFormat="1" ht="13.8" x14ac:dyDescent="0.3">
      <c r="B3457" s="10"/>
      <c r="L3457" s="10"/>
      <c r="M3457" s="10"/>
    </row>
    <row r="3458" spans="2:13" s="1" customFormat="1" ht="13.8" x14ac:dyDescent="0.3">
      <c r="B3458" s="10"/>
      <c r="L3458" s="10"/>
      <c r="M3458" s="10"/>
    </row>
    <row r="3459" spans="2:13" s="1" customFormat="1" ht="13.8" x14ac:dyDescent="0.3">
      <c r="B3459" s="10"/>
      <c r="L3459" s="10"/>
      <c r="M3459" s="10"/>
    </row>
    <row r="3460" spans="2:13" s="1" customFormat="1" ht="13.8" x14ac:dyDescent="0.3">
      <c r="B3460" s="10"/>
      <c r="L3460" s="10"/>
      <c r="M3460" s="10"/>
    </row>
    <row r="3461" spans="2:13" s="1" customFormat="1" ht="13.8" x14ac:dyDescent="0.3">
      <c r="B3461" s="10"/>
      <c r="L3461" s="10"/>
      <c r="M3461" s="10"/>
    </row>
    <row r="3462" spans="2:13" s="1" customFormat="1" ht="13.8" x14ac:dyDescent="0.3">
      <c r="B3462" s="10"/>
      <c r="L3462" s="10"/>
      <c r="M3462" s="10"/>
    </row>
    <row r="3463" spans="2:13" s="1" customFormat="1" ht="13.8" x14ac:dyDescent="0.3">
      <c r="B3463" s="10"/>
      <c r="L3463" s="10"/>
      <c r="M3463" s="10"/>
    </row>
    <row r="3464" spans="2:13" s="1" customFormat="1" ht="13.8" x14ac:dyDescent="0.3">
      <c r="B3464" s="10"/>
      <c r="L3464" s="10"/>
      <c r="M3464" s="10"/>
    </row>
    <row r="3465" spans="2:13" s="1" customFormat="1" ht="13.8" x14ac:dyDescent="0.3">
      <c r="B3465" s="10"/>
      <c r="L3465" s="10"/>
      <c r="M3465" s="10"/>
    </row>
    <row r="3466" spans="2:13" s="1" customFormat="1" ht="13.8" x14ac:dyDescent="0.3">
      <c r="B3466" s="10"/>
      <c r="L3466" s="10"/>
      <c r="M3466" s="10"/>
    </row>
    <row r="3467" spans="2:13" s="1" customFormat="1" ht="13.8" x14ac:dyDescent="0.3">
      <c r="B3467" s="10"/>
      <c r="L3467" s="10"/>
      <c r="M3467" s="10"/>
    </row>
    <row r="3468" spans="2:13" s="1" customFormat="1" ht="13.8" x14ac:dyDescent="0.3">
      <c r="B3468" s="10"/>
      <c r="L3468" s="10"/>
      <c r="M3468" s="10"/>
    </row>
    <row r="3469" spans="2:13" s="1" customFormat="1" ht="13.8" x14ac:dyDescent="0.3">
      <c r="B3469" s="10"/>
      <c r="L3469" s="10"/>
      <c r="M3469" s="10"/>
    </row>
    <row r="3470" spans="2:13" s="1" customFormat="1" ht="13.8" x14ac:dyDescent="0.3">
      <c r="B3470" s="10"/>
      <c r="L3470" s="10"/>
      <c r="M3470" s="10"/>
    </row>
    <row r="3471" spans="2:13" s="1" customFormat="1" ht="13.8" x14ac:dyDescent="0.3">
      <c r="B3471" s="10"/>
      <c r="L3471" s="10"/>
      <c r="M3471" s="10"/>
    </row>
    <row r="3472" spans="2:13" s="1" customFormat="1" ht="13.8" x14ac:dyDescent="0.3">
      <c r="B3472" s="10"/>
      <c r="L3472" s="10"/>
      <c r="M3472" s="10"/>
    </row>
    <row r="3473" spans="2:13" s="1" customFormat="1" ht="13.8" x14ac:dyDescent="0.3">
      <c r="B3473" s="10"/>
      <c r="L3473" s="10"/>
      <c r="M3473" s="10"/>
    </row>
    <row r="3474" spans="2:13" s="1" customFormat="1" ht="13.8" x14ac:dyDescent="0.3">
      <c r="B3474" s="10"/>
      <c r="L3474" s="10"/>
      <c r="M3474" s="10"/>
    </row>
    <row r="3475" spans="2:13" s="1" customFormat="1" ht="13.8" x14ac:dyDescent="0.3">
      <c r="B3475" s="10"/>
      <c r="L3475" s="10"/>
      <c r="M3475" s="10"/>
    </row>
    <row r="3476" spans="2:13" s="1" customFormat="1" ht="13.8" x14ac:dyDescent="0.3">
      <c r="B3476" s="10"/>
      <c r="L3476" s="10"/>
      <c r="M3476" s="10"/>
    </row>
    <row r="3477" spans="2:13" s="1" customFormat="1" ht="13.8" x14ac:dyDescent="0.3">
      <c r="B3477" s="10"/>
      <c r="L3477" s="10"/>
      <c r="M3477" s="10"/>
    </row>
    <row r="3478" spans="2:13" s="1" customFormat="1" ht="13.8" x14ac:dyDescent="0.3">
      <c r="B3478" s="10"/>
      <c r="L3478" s="10"/>
      <c r="M3478" s="10"/>
    </row>
    <row r="3479" spans="2:13" s="1" customFormat="1" ht="13.8" x14ac:dyDescent="0.3">
      <c r="B3479" s="10"/>
      <c r="L3479" s="10"/>
      <c r="M3479" s="10"/>
    </row>
    <row r="3480" spans="2:13" s="1" customFormat="1" ht="13.8" x14ac:dyDescent="0.3">
      <c r="B3480" s="10"/>
      <c r="L3480" s="10"/>
      <c r="M3480" s="10"/>
    </row>
    <row r="3481" spans="2:13" s="1" customFormat="1" ht="13.8" x14ac:dyDescent="0.3">
      <c r="B3481" s="10"/>
      <c r="L3481" s="10"/>
      <c r="M3481" s="10"/>
    </row>
    <row r="3482" spans="2:13" s="1" customFormat="1" ht="13.8" x14ac:dyDescent="0.3">
      <c r="B3482" s="10"/>
      <c r="L3482" s="10"/>
      <c r="M3482" s="10"/>
    </row>
    <row r="3483" spans="2:13" s="1" customFormat="1" ht="13.8" x14ac:dyDescent="0.3">
      <c r="B3483" s="10"/>
      <c r="L3483" s="10"/>
      <c r="M3483" s="10"/>
    </row>
    <row r="3484" spans="2:13" s="1" customFormat="1" ht="13.8" x14ac:dyDescent="0.3">
      <c r="B3484" s="10"/>
      <c r="L3484" s="10"/>
      <c r="M3484" s="10"/>
    </row>
    <row r="3485" spans="2:13" s="1" customFormat="1" ht="13.8" x14ac:dyDescent="0.3">
      <c r="B3485" s="10"/>
      <c r="L3485" s="10"/>
      <c r="M3485" s="10"/>
    </row>
    <row r="3486" spans="2:13" s="1" customFormat="1" ht="13.8" x14ac:dyDescent="0.3">
      <c r="B3486" s="10"/>
      <c r="L3486" s="10"/>
      <c r="M3486" s="10"/>
    </row>
    <row r="3487" spans="2:13" s="1" customFormat="1" ht="13.8" x14ac:dyDescent="0.3">
      <c r="B3487" s="10"/>
      <c r="L3487" s="10"/>
      <c r="M3487" s="10"/>
    </row>
    <row r="3488" spans="2:13" s="1" customFormat="1" ht="13.8" x14ac:dyDescent="0.3">
      <c r="B3488" s="10"/>
      <c r="L3488" s="10"/>
      <c r="M3488" s="10"/>
    </row>
    <row r="3489" spans="2:13" s="1" customFormat="1" ht="13.8" x14ac:dyDescent="0.3">
      <c r="B3489" s="10"/>
      <c r="L3489" s="10"/>
      <c r="M3489" s="10"/>
    </row>
    <row r="3490" spans="2:13" s="1" customFormat="1" ht="13.8" x14ac:dyDescent="0.3">
      <c r="B3490" s="10"/>
      <c r="L3490" s="10"/>
      <c r="M3490" s="10"/>
    </row>
    <row r="3491" spans="2:13" s="1" customFormat="1" ht="13.8" x14ac:dyDescent="0.3">
      <c r="B3491" s="10"/>
      <c r="L3491" s="10"/>
      <c r="M3491" s="10"/>
    </row>
    <row r="3492" spans="2:13" s="1" customFormat="1" ht="13.8" x14ac:dyDescent="0.3">
      <c r="B3492" s="10"/>
      <c r="L3492" s="10"/>
      <c r="M3492" s="10"/>
    </row>
    <row r="3493" spans="2:13" s="1" customFormat="1" ht="13.8" x14ac:dyDescent="0.3">
      <c r="B3493" s="10"/>
      <c r="L3493" s="10"/>
      <c r="M3493" s="10"/>
    </row>
    <row r="3494" spans="2:13" s="1" customFormat="1" ht="13.8" x14ac:dyDescent="0.3">
      <c r="B3494" s="10"/>
      <c r="L3494" s="10"/>
      <c r="M3494" s="10"/>
    </row>
    <row r="3495" spans="2:13" s="1" customFormat="1" ht="13.8" x14ac:dyDescent="0.3">
      <c r="B3495" s="10"/>
      <c r="L3495" s="10"/>
      <c r="M3495" s="10"/>
    </row>
    <row r="3496" spans="2:13" s="1" customFormat="1" ht="13.8" x14ac:dyDescent="0.3">
      <c r="B3496" s="10"/>
      <c r="L3496" s="10"/>
      <c r="M3496" s="10"/>
    </row>
    <row r="3497" spans="2:13" s="1" customFormat="1" ht="13.8" x14ac:dyDescent="0.3">
      <c r="B3497" s="10"/>
      <c r="L3497" s="10"/>
      <c r="M3497" s="10"/>
    </row>
    <row r="3498" spans="2:13" s="1" customFormat="1" ht="13.8" x14ac:dyDescent="0.3">
      <c r="B3498" s="10"/>
      <c r="L3498" s="10"/>
      <c r="M3498" s="10"/>
    </row>
    <row r="3499" spans="2:13" s="1" customFormat="1" ht="13.8" x14ac:dyDescent="0.3">
      <c r="B3499" s="10"/>
      <c r="L3499" s="10"/>
      <c r="M3499" s="10"/>
    </row>
    <row r="3500" spans="2:13" s="1" customFormat="1" ht="13.8" x14ac:dyDescent="0.3">
      <c r="B3500" s="10"/>
      <c r="L3500" s="10"/>
      <c r="M3500" s="10"/>
    </row>
    <row r="3501" spans="2:13" s="1" customFormat="1" ht="13.8" x14ac:dyDescent="0.3">
      <c r="B3501" s="10"/>
      <c r="L3501" s="10"/>
      <c r="M3501" s="10"/>
    </row>
    <row r="3502" spans="2:13" s="1" customFormat="1" ht="13.8" x14ac:dyDescent="0.3">
      <c r="B3502" s="10"/>
      <c r="L3502" s="10"/>
      <c r="M3502" s="10"/>
    </row>
    <row r="3503" spans="2:13" s="1" customFormat="1" ht="13.8" x14ac:dyDescent="0.3">
      <c r="B3503" s="10"/>
      <c r="L3503" s="10"/>
      <c r="M3503" s="10"/>
    </row>
    <row r="3504" spans="2:13" s="1" customFormat="1" ht="13.8" x14ac:dyDescent="0.3">
      <c r="B3504" s="10"/>
      <c r="L3504" s="10"/>
      <c r="M3504" s="10"/>
    </row>
    <row r="3505" spans="2:13" s="1" customFormat="1" ht="13.8" x14ac:dyDescent="0.3">
      <c r="B3505" s="10"/>
      <c r="L3505" s="10"/>
      <c r="M3505" s="10"/>
    </row>
    <row r="3506" spans="2:13" s="1" customFormat="1" ht="13.8" x14ac:dyDescent="0.3">
      <c r="B3506" s="10"/>
      <c r="L3506" s="10"/>
      <c r="M3506" s="10"/>
    </row>
    <row r="3507" spans="2:13" s="1" customFormat="1" ht="13.8" x14ac:dyDescent="0.3">
      <c r="B3507" s="10"/>
      <c r="L3507" s="10"/>
      <c r="M3507" s="10"/>
    </row>
    <row r="3508" spans="2:13" s="1" customFormat="1" ht="13.8" x14ac:dyDescent="0.3">
      <c r="B3508" s="10"/>
      <c r="L3508" s="10"/>
      <c r="M3508" s="10"/>
    </row>
    <row r="3509" spans="2:13" s="1" customFormat="1" ht="13.8" x14ac:dyDescent="0.3">
      <c r="B3509" s="10"/>
      <c r="L3509" s="10"/>
      <c r="M3509" s="10"/>
    </row>
    <row r="3510" spans="2:13" s="1" customFormat="1" ht="13.8" x14ac:dyDescent="0.3">
      <c r="B3510" s="10"/>
      <c r="L3510" s="10"/>
      <c r="M3510" s="10"/>
    </row>
    <row r="3511" spans="2:13" s="1" customFormat="1" ht="13.8" x14ac:dyDescent="0.3">
      <c r="B3511" s="10"/>
      <c r="L3511" s="10"/>
      <c r="M3511" s="10"/>
    </row>
    <row r="3512" spans="2:13" s="1" customFormat="1" ht="13.8" x14ac:dyDescent="0.3">
      <c r="B3512" s="10"/>
      <c r="L3512" s="10"/>
      <c r="M3512" s="10"/>
    </row>
    <row r="3513" spans="2:13" s="1" customFormat="1" ht="13.8" x14ac:dyDescent="0.3">
      <c r="B3513" s="10"/>
      <c r="L3513" s="10"/>
      <c r="M3513" s="10"/>
    </row>
    <row r="3514" spans="2:13" s="1" customFormat="1" ht="13.8" x14ac:dyDescent="0.3">
      <c r="B3514" s="10"/>
      <c r="L3514" s="10"/>
      <c r="M3514" s="10"/>
    </row>
    <row r="3515" spans="2:13" s="1" customFormat="1" ht="13.8" x14ac:dyDescent="0.3">
      <c r="B3515" s="10"/>
      <c r="L3515" s="10"/>
      <c r="M3515" s="10"/>
    </row>
    <row r="3516" spans="2:13" s="1" customFormat="1" ht="13.8" x14ac:dyDescent="0.3">
      <c r="B3516" s="10"/>
      <c r="L3516" s="10"/>
      <c r="M3516" s="10"/>
    </row>
    <row r="3517" spans="2:13" s="1" customFormat="1" ht="13.8" x14ac:dyDescent="0.3">
      <c r="B3517" s="10"/>
      <c r="L3517" s="10"/>
      <c r="M3517" s="10"/>
    </row>
    <row r="3518" spans="2:13" s="1" customFormat="1" ht="13.8" x14ac:dyDescent="0.3">
      <c r="B3518" s="10"/>
      <c r="L3518" s="10"/>
      <c r="M3518" s="10"/>
    </row>
    <row r="3519" spans="2:13" s="1" customFormat="1" ht="13.8" x14ac:dyDescent="0.3">
      <c r="B3519" s="10"/>
      <c r="L3519" s="10"/>
      <c r="M3519" s="10"/>
    </row>
    <row r="3520" spans="2:13" s="1" customFormat="1" ht="13.8" x14ac:dyDescent="0.3">
      <c r="B3520" s="10"/>
      <c r="L3520" s="10"/>
      <c r="M3520" s="10"/>
    </row>
    <row r="3521" spans="2:13" s="1" customFormat="1" ht="13.8" x14ac:dyDescent="0.3">
      <c r="B3521" s="10"/>
      <c r="L3521" s="10"/>
      <c r="M3521" s="10"/>
    </row>
    <row r="3522" spans="2:13" s="1" customFormat="1" ht="13.8" x14ac:dyDescent="0.3">
      <c r="B3522" s="10"/>
      <c r="L3522" s="10"/>
      <c r="M3522" s="10"/>
    </row>
    <row r="3523" spans="2:13" s="1" customFormat="1" ht="13.8" x14ac:dyDescent="0.3">
      <c r="B3523" s="10"/>
      <c r="L3523" s="10"/>
      <c r="M3523" s="10"/>
    </row>
    <row r="3524" spans="2:13" s="1" customFormat="1" ht="13.8" x14ac:dyDescent="0.3">
      <c r="B3524" s="10"/>
      <c r="L3524" s="10"/>
      <c r="M3524" s="10"/>
    </row>
    <row r="3525" spans="2:13" s="1" customFormat="1" ht="13.8" x14ac:dyDescent="0.3">
      <c r="B3525" s="10"/>
      <c r="L3525" s="10"/>
      <c r="M3525" s="10"/>
    </row>
    <row r="3526" spans="2:13" s="1" customFormat="1" ht="13.8" x14ac:dyDescent="0.3">
      <c r="B3526" s="10"/>
      <c r="L3526" s="10"/>
      <c r="M3526" s="10"/>
    </row>
    <row r="3527" spans="2:13" s="1" customFormat="1" ht="13.8" x14ac:dyDescent="0.3">
      <c r="B3527" s="10"/>
      <c r="L3527" s="10"/>
      <c r="M3527" s="10"/>
    </row>
    <row r="3528" spans="2:13" s="1" customFormat="1" ht="13.8" x14ac:dyDescent="0.3">
      <c r="B3528" s="10"/>
      <c r="L3528" s="10"/>
      <c r="M3528" s="10"/>
    </row>
    <row r="3529" spans="2:13" s="1" customFormat="1" ht="13.8" x14ac:dyDescent="0.3">
      <c r="B3529" s="10"/>
      <c r="L3529" s="10"/>
      <c r="M3529" s="10"/>
    </row>
    <row r="3530" spans="2:13" s="1" customFormat="1" ht="13.8" x14ac:dyDescent="0.3">
      <c r="B3530" s="10"/>
      <c r="L3530" s="10"/>
      <c r="M3530" s="10"/>
    </row>
    <row r="3531" spans="2:13" s="1" customFormat="1" ht="13.8" x14ac:dyDescent="0.3">
      <c r="B3531" s="10"/>
      <c r="L3531" s="10"/>
      <c r="M3531" s="10"/>
    </row>
    <row r="3532" spans="2:13" s="1" customFormat="1" ht="13.8" x14ac:dyDescent="0.3">
      <c r="B3532" s="10"/>
      <c r="L3532" s="10"/>
      <c r="M3532" s="10"/>
    </row>
    <row r="3533" spans="2:13" s="1" customFormat="1" ht="13.8" x14ac:dyDescent="0.3">
      <c r="B3533" s="10"/>
      <c r="L3533" s="10"/>
      <c r="M3533" s="10"/>
    </row>
    <row r="3534" spans="2:13" s="1" customFormat="1" ht="13.8" x14ac:dyDescent="0.3">
      <c r="B3534" s="10"/>
      <c r="L3534" s="10"/>
      <c r="M3534" s="10"/>
    </row>
    <row r="3535" spans="2:13" s="1" customFormat="1" ht="13.8" x14ac:dyDescent="0.3">
      <c r="B3535" s="10"/>
      <c r="L3535" s="10"/>
      <c r="M3535" s="10"/>
    </row>
    <row r="3536" spans="2:13" s="1" customFormat="1" ht="13.8" x14ac:dyDescent="0.3">
      <c r="B3536" s="10"/>
      <c r="L3536" s="10"/>
      <c r="M3536" s="10"/>
    </row>
    <row r="3537" spans="2:13" s="1" customFormat="1" ht="13.8" x14ac:dyDescent="0.3">
      <c r="B3537" s="10"/>
      <c r="L3537" s="10"/>
      <c r="M3537" s="10"/>
    </row>
    <row r="3538" spans="2:13" s="1" customFormat="1" ht="13.8" x14ac:dyDescent="0.3">
      <c r="B3538" s="10"/>
      <c r="L3538" s="10"/>
      <c r="M3538" s="10"/>
    </row>
    <row r="3539" spans="2:13" s="1" customFormat="1" ht="13.8" x14ac:dyDescent="0.3">
      <c r="B3539" s="10"/>
      <c r="L3539" s="10"/>
      <c r="M3539" s="10"/>
    </row>
    <row r="3540" spans="2:13" s="1" customFormat="1" ht="13.8" x14ac:dyDescent="0.3">
      <c r="B3540" s="10"/>
      <c r="L3540" s="10"/>
      <c r="M3540" s="10"/>
    </row>
    <row r="3541" spans="2:13" s="1" customFormat="1" ht="13.8" x14ac:dyDescent="0.3">
      <c r="B3541" s="10"/>
      <c r="L3541" s="10"/>
      <c r="M3541" s="10"/>
    </row>
    <row r="3542" spans="2:13" s="1" customFormat="1" ht="13.8" x14ac:dyDescent="0.3">
      <c r="B3542" s="10"/>
      <c r="L3542" s="10"/>
      <c r="M3542" s="10"/>
    </row>
    <row r="3543" spans="2:13" s="1" customFormat="1" ht="13.8" x14ac:dyDescent="0.3">
      <c r="B3543" s="10"/>
      <c r="L3543" s="10"/>
      <c r="M3543" s="10"/>
    </row>
    <row r="3544" spans="2:13" s="1" customFormat="1" ht="13.8" x14ac:dyDescent="0.3">
      <c r="B3544" s="10"/>
      <c r="L3544" s="10"/>
      <c r="M3544" s="10"/>
    </row>
    <row r="3545" spans="2:13" s="1" customFormat="1" ht="13.8" x14ac:dyDescent="0.3">
      <c r="B3545" s="10"/>
      <c r="L3545" s="10"/>
      <c r="M3545" s="10"/>
    </row>
    <row r="3546" spans="2:13" s="1" customFormat="1" ht="13.8" x14ac:dyDescent="0.3">
      <c r="B3546" s="10"/>
      <c r="L3546" s="10"/>
      <c r="M3546" s="10"/>
    </row>
    <row r="3547" spans="2:13" s="1" customFormat="1" ht="13.8" x14ac:dyDescent="0.3">
      <c r="B3547" s="10"/>
      <c r="L3547" s="10"/>
      <c r="M3547" s="10"/>
    </row>
    <row r="3548" spans="2:13" s="1" customFormat="1" ht="13.8" x14ac:dyDescent="0.3">
      <c r="B3548" s="10"/>
      <c r="L3548" s="10"/>
      <c r="M3548" s="10"/>
    </row>
    <row r="3549" spans="2:13" s="1" customFormat="1" ht="13.8" x14ac:dyDescent="0.3">
      <c r="B3549" s="10"/>
      <c r="L3549" s="10"/>
      <c r="M3549" s="10"/>
    </row>
    <row r="3550" spans="2:13" s="1" customFormat="1" ht="13.8" x14ac:dyDescent="0.3">
      <c r="B3550" s="10"/>
      <c r="L3550" s="10"/>
      <c r="M3550" s="10"/>
    </row>
    <row r="3551" spans="2:13" s="1" customFormat="1" ht="13.8" x14ac:dyDescent="0.3">
      <c r="B3551" s="10"/>
      <c r="L3551" s="10"/>
      <c r="M3551" s="10"/>
    </row>
    <row r="3552" spans="2:13" s="1" customFormat="1" ht="13.8" x14ac:dyDescent="0.3">
      <c r="B3552" s="10"/>
      <c r="L3552" s="10"/>
      <c r="M3552" s="10"/>
    </row>
    <row r="3553" spans="2:13" s="1" customFormat="1" ht="13.8" x14ac:dyDescent="0.3">
      <c r="B3553" s="10"/>
      <c r="L3553" s="10"/>
      <c r="M3553" s="10"/>
    </row>
    <row r="3554" spans="2:13" s="1" customFormat="1" ht="13.8" x14ac:dyDescent="0.3">
      <c r="B3554" s="10"/>
      <c r="L3554" s="10"/>
      <c r="M3554" s="10"/>
    </row>
    <row r="3555" spans="2:13" s="1" customFormat="1" ht="13.8" x14ac:dyDescent="0.3">
      <c r="B3555" s="10"/>
      <c r="L3555" s="10"/>
      <c r="M3555" s="10"/>
    </row>
    <row r="3556" spans="2:13" s="1" customFormat="1" ht="13.8" x14ac:dyDescent="0.3">
      <c r="B3556" s="10"/>
      <c r="L3556" s="10"/>
      <c r="M3556" s="10"/>
    </row>
    <row r="3557" spans="2:13" s="1" customFormat="1" ht="13.8" x14ac:dyDescent="0.3">
      <c r="B3557" s="10"/>
      <c r="L3557" s="10"/>
      <c r="M3557" s="10"/>
    </row>
    <row r="3558" spans="2:13" s="1" customFormat="1" ht="13.8" x14ac:dyDescent="0.3">
      <c r="B3558" s="10"/>
      <c r="L3558" s="10"/>
      <c r="M3558" s="10"/>
    </row>
    <row r="3559" spans="2:13" s="1" customFormat="1" ht="13.8" x14ac:dyDescent="0.3">
      <c r="B3559" s="10"/>
      <c r="L3559" s="10"/>
      <c r="M3559" s="10"/>
    </row>
    <row r="3560" spans="2:13" s="1" customFormat="1" ht="13.8" x14ac:dyDescent="0.3">
      <c r="B3560" s="10"/>
      <c r="L3560" s="10"/>
      <c r="M3560" s="10"/>
    </row>
    <row r="3561" spans="2:13" s="1" customFormat="1" ht="13.8" x14ac:dyDescent="0.3">
      <c r="B3561" s="10"/>
      <c r="L3561" s="10"/>
      <c r="M3561" s="10"/>
    </row>
    <row r="3562" spans="2:13" s="1" customFormat="1" ht="13.8" x14ac:dyDescent="0.3">
      <c r="B3562" s="10"/>
      <c r="L3562" s="10"/>
      <c r="M3562" s="10"/>
    </row>
    <row r="3563" spans="2:13" s="1" customFormat="1" ht="13.8" x14ac:dyDescent="0.3">
      <c r="B3563" s="10"/>
      <c r="L3563" s="10"/>
      <c r="M3563" s="10"/>
    </row>
    <row r="3564" spans="2:13" s="1" customFormat="1" ht="13.8" x14ac:dyDescent="0.3">
      <c r="B3564" s="10"/>
      <c r="L3564" s="10"/>
      <c r="M3564" s="10"/>
    </row>
    <row r="3565" spans="2:13" s="1" customFormat="1" ht="13.8" x14ac:dyDescent="0.3">
      <c r="B3565" s="10"/>
      <c r="L3565" s="10"/>
      <c r="M3565" s="10"/>
    </row>
    <row r="3566" spans="2:13" s="1" customFormat="1" ht="13.8" x14ac:dyDescent="0.3">
      <c r="B3566" s="10"/>
      <c r="L3566" s="10"/>
      <c r="M3566" s="10"/>
    </row>
    <row r="3567" spans="2:13" s="1" customFormat="1" ht="13.8" x14ac:dyDescent="0.3">
      <c r="B3567" s="10"/>
      <c r="L3567" s="10"/>
      <c r="M3567" s="10"/>
    </row>
    <row r="3568" spans="2:13" s="1" customFormat="1" ht="13.8" x14ac:dyDescent="0.3">
      <c r="B3568" s="10"/>
      <c r="L3568" s="10"/>
      <c r="M3568" s="10"/>
    </row>
    <row r="3569" spans="2:13" s="1" customFormat="1" ht="13.8" x14ac:dyDescent="0.3">
      <c r="B3569" s="10"/>
      <c r="L3569" s="10"/>
      <c r="M3569" s="10"/>
    </row>
    <row r="3570" spans="2:13" s="1" customFormat="1" ht="13.8" x14ac:dyDescent="0.3">
      <c r="B3570" s="10"/>
      <c r="L3570" s="10"/>
      <c r="M3570" s="10"/>
    </row>
    <row r="3571" spans="2:13" s="1" customFormat="1" ht="13.8" x14ac:dyDescent="0.3">
      <c r="B3571" s="10"/>
      <c r="L3571" s="10"/>
      <c r="M3571" s="10"/>
    </row>
    <row r="3572" spans="2:13" s="1" customFormat="1" ht="13.8" x14ac:dyDescent="0.3">
      <c r="B3572" s="10"/>
      <c r="L3572" s="10"/>
      <c r="M3572" s="10"/>
    </row>
    <row r="3573" spans="2:13" s="1" customFormat="1" ht="13.8" x14ac:dyDescent="0.3">
      <c r="B3573" s="10"/>
      <c r="L3573" s="10"/>
      <c r="M3573" s="10"/>
    </row>
    <row r="3574" spans="2:13" s="1" customFormat="1" ht="13.8" x14ac:dyDescent="0.3">
      <c r="B3574" s="10"/>
      <c r="L3574" s="10"/>
      <c r="M3574" s="10"/>
    </row>
    <row r="3575" spans="2:13" s="1" customFormat="1" ht="13.8" x14ac:dyDescent="0.3">
      <c r="B3575" s="10"/>
      <c r="L3575" s="10"/>
      <c r="M3575" s="10"/>
    </row>
    <row r="3576" spans="2:13" s="1" customFormat="1" ht="13.8" x14ac:dyDescent="0.3">
      <c r="B3576" s="10"/>
      <c r="L3576" s="10"/>
      <c r="M3576" s="10"/>
    </row>
    <row r="3577" spans="2:13" s="1" customFormat="1" ht="13.8" x14ac:dyDescent="0.3">
      <c r="B3577" s="10"/>
      <c r="L3577" s="10"/>
      <c r="M3577" s="10"/>
    </row>
    <row r="3578" spans="2:13" s="1" customFormat="1" ht="13.8" x14ac:dyDescent="0.3">
      <c r="B3578" s="10"/>
      <c r="L3578" s="10"/>
      <c r="M3578" s="10"/>
    </row>
    <row r="3579" spans="2:13" s="1" customFormat="1" ht="13.8" x14ac:dyDescent="0.3">
      <c r="B3579" s="10"/>
      <c r="L3579" s="10"/>
      <c r="M3579" s="10"/>
    </row>
    <row r="3580" spans="2:13" s="1" customFormat="1" ht="13.8" x14ac:dyDescent="0.3">
      <c r="B3580" s="10"/>
      <c r="L3580" s="10"/>
      <c r="M3580" s="10"/>
    </row>
    <row r="3581" spans="2:13" s="1" customFormat="1" ht="13.8" x14ac:dyDescent="0.3">
      <c r="B3581" s="10"/>
      <c r="L3581" s="10"/>
      <c r="M3581" s="10"/>
    </row>
    <row r="3582" spans="2:13" s="1" customFormat="1" ht="13.8" x14ac:dyDescent="0.3">
      <c r="B3582" s="10"/>
      <c r="L3582" s="10"/>
      <c r="M3582" s="10"/>
    </row>
    <row r="3583" spans="2:13" s="1" customFormat="1" ht="13.8" x14ac:dyDescent="0.3">
      <c r="B3583" s="10"/>
      <c r="L3583" s="10"/>
      <c r="M3583" s="10"/>
    </row>
    <row r="3584" spans="2:13" s="1" customFormat="1" ht="13.8" x14ac:dyDescent="0.3">
      <c r="B3584" s="10"/>
      <c r="L3584" s="10"/>
      <c r="M3584" s="10"/>
    </row>
    <row r="3585" spans="2:13" s="1" customFormat="1" ht="13.8" x14ac:dyDescent="0.3">
      <c r="B3585" s="10"/>
      <c r="L3585" s="10"/>
      <c r="M3585" s="10"/>
    </row>
    <row r="3586" spans="2:13" s="1" customFormat="1" ht="13.8" x14ac:dyDescent="0.3">
      <c r="B3586" s="10"/>
      <c r="L3586" s="10"/>
      <c r="M3586" s="10"/>
    </row>
    <row r="3587" spans="2:13" s="1" customFormat="1" ht="13.8" x14ac:dyDescent="0.3">
      <c r="B3587" s="10"/>
      <c r="L3587" s="10"/>
      <c r="M3587" s="10"/>
    </row>
    <row r="3588" spans="2:13" s="1" customFormat="1" ht="13.8" x14ac:dyDescent="0.3">
      <c r="B3588" s="10"/>
      <c r="L3588" s="10"/>
      <c r="M3588" s="10"/>
    </row>
    <row r="3589" spans="2:13" s="1" customFormat="1" ht="13.8" x14ac:dyDescent="0.3">
      <c r="B3589" s="10"/>
      <c r="L3589" s="10"/>
      <c r="M3589" s="10"/>
    </row>
    <row r="3590" spans="2:13" s="1" customFormat="1" ht="13.8" x14ac:dyDescent="0.3">
      <c r="B3590" s="10"/>
      <c r="L3590" s="10"/>
      <c r="M3590" s="10"/>
    </row>
    <row r="3591" spans="2:13" s="1" customFormat="1" ht="13.8" x14ac:dyDescent="0.3">
      <c r="B3591" s="10"/>
      <c r="L3591" s="10"/>
      <c r="M3591" s="10"/>
    </row>
    <row r="3592" spans="2:13" s="1" customFormat="1" ht="13.8" x14ac:dyDescent="0.3">
      <c r="B3592" s="10"/>
      <c r="L3592" s="10"/>
      <c r="M3592" s="10"/>
    </row>
    <row r="3593" spans="2:13" s="1" customFormat="1" ht="13.8" x14ac:dyDescent="0.3">
      <c r="B3593" s="10"/>
      <c r="L3593" s="10"/>
      <c r="M3593" s="10"/>
    </row>
    <row r="3594" spans="2:13" s="1" customFormat="1" ht="13.8" x14ac:dyDescent="0.3">
      <c r="B3594" s="10"/>
      <c r="L3594" s="10"/>
      <c r="M3594" s="10"/>
    </row>
    <row r="3595" spans="2:13" s="1" customFormat="1" ht="13.8" x14ac:dyDescent="0.3">
      <c r="B3595" s="10"/>
      <c r="L3595" s="10"/>
      <c r="M3595" s="10"/>
    </row>
    <row r="3596" spans="2:13" s="1" customFormat="1" ht="13.8" x14ac:dyDescent="0.3">
      <c r="B3596" s="10"/>
      <c r="L3596" s="10"/>
      <c r="M3596" s="10"/>
    </row>
    <row r="3597" spans="2:13" s="1" customFormat="1" ht="13.8" x14ac:dyDescent="0.3">
      <c r="B3597" s="10"/>
      <c r="L3597" s="10"/>
      <c r="M3597" s="10"/>
    </row>
    <row r="3598" spans="2:13" s="1" customFormat="1" ht="13.8" x14ac:dyDescent="0.3">
      <c r="B3598" s="10"/>
      <c r="L3598" s="10"/>
      <c r="M3598" s="10"/>
    </row>
    <row r="3599" spans="2:13" s="1" customFormat="1" ht="13.8" x14ac:dyDescent="0.3">
      <c r="B3599" s="10"/>
      <c r="L3599" s="10"/>
      <c r="M3599" s="10"/>
    </row>
    <row r="3600" spans="2:13" s="1" customFormat="1" ht="13.8" x14ac:dyDescent="0.3">
      <c r="B3600" s="10"/>
      <c r="L3600" s="10"/>
      <c r="M3600" s="10"/>
    </row>
    <row r="3601" spans="2:13" s="1" customFormat="1" ht="13.8" x14ac:dyDescent="0.3">
      <c r="B3601" s="10"/>
      <c r="L3601" s="10"/>
      <c r="M3601" s="10"/>
    </row>
    <row r="3602" spans="2:13" s="1" customFormat="1" ht="13.8" x14ac:dyDescent="0.3">
      <c r="B3602" s="10"/>
      <c r="L3602" s="10"/>
      <c r="M3602" s="10"/>
    </row>
    <row r="3603" spans="2:13" s="1" customFormat="1" ht="13.8" x14ac:dyDescent="0.3">
      <c r="B3603" s="10"/>
      <c r="L3603" s="10"/>
      <c r="M3603" s="10"/>
    </row>
    <row r="3604" spans="2:13" s="1" customFormat="1" ht="13.8" x14ac:dyDescent="0.3">
      <c r="B3604" s="10"/>
      <c r="L3604" s="10"/>
      <c r="M3604" s="10"/>
    </row>
    <row r="3605" spans="2:13" s="1" customFormat="1" ht="13.8" x14ac:dyDescent="0.3">
      <c r="B3605" s="10"/>
      <c r="L3605" s="10"/>
      <c r="M3605" s="10"/>
    </row>
    <row r="3606" spans="2:13" s="1" customFormat="1" ht="13.8" x14ac:dyDescent="0.3">
      <c r="B3606" s="10"/>
      <c r="L3606" s="10"/>
      <c r="M3606" s="10"/>
    </row>
    <row r="3607" spans="2:13" s="1" customFormat="1" ht="13.8" x14ac:dyDescent="0.3">
      <c r="B3607" s="10"/>
      <c r="L3607" s="10"/>
      <c r="M3607" s="10"/>
    </row>
    <row r="3608" spans="2:13" s="1" customFormat="1" ht="13.8" x14ac:dyDescent="0.3">
      <c r="B3608" s="10"/>
      <c r="L3608" s="10"/>
      <c r="M3608" s="10"/>
    </row>
    <row r="3609" spans="2:13" s="1" customFormat="1" ht="13.8" x14ac:dyDescent="0.3">
      <c r="B3609" s="10"/>
      <c r="L3609" s="10"/>
      <c r="M3609" s="10"/>
    </row>
    <row r="3610" spans="2:13" s="1" customFormat="1" ht="13.8" x14ac:dyDescent="0.3">
      <c r="B3610" s="10"/>
      <c r="L3610" s="10"/>
      <c r="M3610" s="10"/>
    </row>
    <row r="3611" spans="2:13" s="1" customFormat="1" ht="13.8" x14ac:dyDescent="0.3">
      <c r="B3611" s="10"/>
      <c r="L3611" s="10"/>
      <c r="M3611" s="10"/>
    </row>
    <row r="3612" spans="2:13" s="1" customFormat="1" ht="13.8" x14ac:dyDescent="0.3">
      <c r="B3612" s="10"/>
      <c r="L3612" s="10"/>
      <c r="M3612" s="10"/>
    </row>
    <row r="3613" spans="2:13" s="1" customFormat="1" ht="13.8" x14ac:dyDescent="0.3">
      <c r="B3613" s="10"/>
      <c r="L3613" s="10"/>
      <c r="M3613" s="10"/>
    </row>
    <row r="3614" spans="2:13" s="1" customFormat="1" ht="13.8" x14ac:dyDescent="0.3">
      <c r="B3614" s="10"/>
      <c r="L3614" s="10"/>
      <c r="M3614" s="10"/>
    </row>
    <row r="3615" spans="2:13" s="1" customFormat="1" ht="13.8" x14ac:dyDescent="0.3">
      <c r="B3615" s="10"/>
      <c r="L3615" s="10"/>
      <c r="M3615" s="10"/>
    </row>
    <row r="3616" spans="2:13" s="1" customFormat="1" ht="13.8" x14ac:dyDescent="0.3">
      <c r="B3616" s="10"/>
      <c r="L3616" s="10"/>
      <c r="M3616" s="10"/>
    </row>
    <row r="3617" spans="2:13" s="1" customFormat="1" ht="13.8" x14ac:dyDescent="0.3">
      <c r="B3617" s="10"/>
      <c r="L3617" s="10"/>
      <c r="M3617" s="10"/>
    </row>
    <row r="3618" spans="2:13" s="1" customFormat="1" ht="13.8" x14ac:dyDescent="0.3">
      <c r="B3618" s="10"/>
      <c r="L3618" s="10"/>
      <c r="M3618" s="10"/>
    </row>
    <row r="3619" spans="2:13" s="1" customFormat="1" ht="13.8" x14ac:dyDescent="0.3">
      <c r="B3619" s="10"/>
      <c r="L3619" s="10"/>
      <c r="M3619" s="10"/>
    </row>
    <row r="3620" spans="2:13" s="1" customFormat="1" ht="13.8" x14ac:dyDescent="0.3">
      <c r="B3620" s="10"/>
      <c r="L3620" s="10"/>
      <c r="M3620" s="10"/>
    </row>
    <row r="3621" spans="2:13" s="1" customFormat="1" ht="13.8" x14ac:dyDescent="0.3">
      <c r="B3621" s="10"/>
      <c r="L3621" s="10"/>
      <c r="M3621" s="10"/>
    </row>
    <row r="3622" spans="2:13" s="1" customFormat="1" ht="13.8" x14ac:dyDescent="0.3">
      <c r="B3622" s="10"/>
      <c r="L3622" s="10"/>
      <c r="M3622" s="10"/>
    </row>
    <row r="3623" spans="2:13" s="1" customFormat="1" ht="13.8" x14ac:dyDescent="0.3">
      <c r="B3623" s="10"/>
      <c r="L3623" s="10"/>
      <c r="M3623" s="10"/>
    </row>
    <row r="3624" spans="2:13" s="1" customFormat="1" ht="13.8" x14ac:dyDescent="0.3">
      <c r="B3624" s="10"/>
      <c r="L3624" s="10"/>
      <c r="M3624" s="10"/>
    </row>
    <row r="3625" spans="2:13" s="1" customFormat="1" ht="13.8" x14ac:dyDescent="0.3">
      <c r="B3625" s="10"/>
      <c r="L3625" s="10"/>
      <c r="M3625" s="10"/>
    </row>
    <row r="3626" spans="2:13" s="1" customFormat="1" ht="13.8" x14ac:dyDescent="0.3">
      <c r="B3626" s="10"/>
      <c r="L3626" s="10"/>
      <c r="M3626" s="10"/>
    </row>
    <row r="3627" spans="2:13" s="1" customFormat="1" ht="13.8" x14ac:dyDescent="0.3">
      <c r="B3627" s="10"/>
      <c r="L3627" s="10"/>
      <c r="M3627" s="10"/>
    </row>
    <row r="3628" spans="2:13" s="1" customFormat="1" ht="13.8" x14ac:dyDescent="0.3">
      <c r="B3628" s="10"/>
      <c r="L3628" s="10"/>
      <c r="M3628" s="10"/>
    </row>
    <row r="3629" spans="2:13" s="1" customFormat="1" ht="13.8" x14ac:dyDescent="0.3">
      <c r="B3629" s="10"/>
      <c r="L3629" s="10"/>
      <c r="M3629" s="10"/>
    </row>
    <row r="3630" spans="2:13" s="1" customFormat="1" ht="13.8" x14ac:dyDescent="0.3">
      <c r="B3630" s="10"/>
      <c r="L3630" s="10"/>
      <c r="M3630" s="10"/>
    </row>
    <row r="3631" spans="2:13" s="1" customFormat="1" ht="13.8" x14ac:dyDescent="0.3">
      <c r="B3631" s="10"/>
      <c r="L3631" s="10"/>
      <c r="M3631" s="10"/>
    </row>
    <row r="3632" spans="2:13" s="1" customFormat="1" ht="13.8" x14ac:dyDescent="0.3">
      <c r="B3632" s="10"/>
      <c r="L3632" s="10"/>
      <c r="M3632" s="10"/>
    </row>
    <row r="3633" spans="2:13" s="1" customFormat="1" ht="13.8" x14ac:dyDescent="0.3">
      <c r="B3633" s="10"/>
      <c r="L3633" s="10"/>
      <c r="M3633" s="10"/>
    </row>
    <row r="3634" spans="2:13" s="1" customFormat="1" ht="13.8" x14ac:dyDescent="0.3">
      <c r="B3634" s="10"/>
      <c r="L3634" s="10"/>
      <c r="M3634" s="10"/>
    </row>
    <row r="3635" spans="2:13" s="1" customFormat="1" ht="13.8" x14ac:dyDescent="0.3">
      <c r="B3635" s="10"/>
      <c r="L3635" s="10"/>
      <c r="M3635" s="10"/>
    </row>
    <row r="3636" spans="2:13" s="1" customFormat="1" ht="13.8" x14ac:dyDescent="0.3">
      <c r="B3636" s="10"/>
      <c r="L3636" s="10"/>
      <c r="M3636" s="10"/>
    </row>
    <row r="3637" spans="2:13" s="1" customFormat="1" ht="13.8" x14ac:dyDescent="0.3">
      <c r="B3637" s="10"/>
      <c r="L3637" s="10"/>
      <c r="M3637" s="10"/>
    </row>
    <row r="3638" spans="2:13" s="1" customFormat="1" ht="13.8" x14ac:dyDescent="0.3">
      <c r="B3638" s="10"/>
      <c r="L3638" s="10"/>
      <c r="M3638" s="10"/>
    </row>
    <row r="3639" spans="2:13" s="1" customFormat="1" ht="13.8" x14ac:dyDescent="0.3">
      <c r="B3639" s="10"/>
      <c r="L3639" s="10"/>
      <c r="M3639" s="10"/>
    </row>
    <row r="3640" spans="2:13" s="1" customFormat="1" ht="13.8" x14ac:dyDescent="0.3">
      <c r="B3640" s="10"/>
      <c r="L3640" s="10"/>
      <c r="M3640" s="10"/>
    </row>
    <row r="3641" spans="2:13" s="1" customFormat="1" ht="13.8" x14ac:dyDescent="0.3">
      <c r="B3641" s="10"/>
      <c r="L3641" s="10"/>
      <c r="M3641" s="10"/>
    </row>
    <row r="3642" spans="2:13" s="1" customFormat="1" ht="13.8" x14ac:dyDescent="0.3">
      <c r="B3642" s="10"/>
      <c r="L3642" s="10"/>
      <c r="M3642" s="10"/>
    </row>
    <row r="3643" spans="2:13" s="1" customFormat="1" ht="13.8" x14ac:dyDescent="0.3">
      <c r="B3643" s="10"/>
      <c r="L3643" s="10"/>
      <c r="M3643" s="10"/>
    </row>
    <row r="3644" spans="2:13" s="1" customFormat="1" ht="13.8" x14ac:dyDescent="0.3">
      <c r="B3644" s="10"/>
      <c r="L3644" s="10"/>
      <c r="M3644" s="10"/>
    </row>
    <row r="3645" spans="2:13" s="1" customFormat="1" ht="13.8" x14ac:dyDescent="0.3">
      <c r="B3645" s="10"/>
      <c r="L3645" s="10"/>
      <c r="M3645" s="10"/>
    </row>
    <row r="3646" spans="2:13" s="1" customFormat="1" ht="13.8" x14ac:dyDescent="0.3">
      <c r="B3646" s="10"/>
      <c r="L3646" s="10"/>
      <c r="M3646" s="10"/>
    </row>
    <row r="3647" spans="2:13" s="1" customFormat="1" ht="13.8" x14ac:dyDescent="0.3">
      <c r="B3647" s="10"/>
      <c r="L3647" s="10"/>
      <c r="M3647" s="10"/>
    </row>
    <row r="3648" spans="2:13" s="1" customFormat="1" ht="13.8" x14ac:dyDescent="0.3">
      <c r="B3648" s="10"/>
      <c r="L3648" s="10"/>
      <c r="M3648" s="10"/>
    </row>
    <row r="3649" spans="2:13" s="1" customFormat="1" ht="13.8" x14ac:dyDescent="0.3">
      <c r="B3649" s="10"/>
      <c r="L3649" s="10"/>
      <c r="M3649" s="10"/>
    </row>
    <row r="3650" spans="2:13" s="1" customFormat="1" ht="13.8" x14ac:dyDescent="0.3">
      <c r="B3650" s="10"/>
      <c r="L3650" s="10"/>
      <c r="M3650" s="10"/>
    </row>
    <row r="3651" spans="2:13" s="1" customFormat="1" ht="13.8" x14ac:dyDescent="0.3">
      <c r="B3651" s="10"/>
      <c r="L3651" s="10"/>
      <c r="M3651" s="10"/>
    </row>
    <row r="3652" spans="2:13" s="1" customFormat="1" ht="13.8" x14ac:dyDescent="0.3">
      <c r="B3652" s="10"/>
      <c r="L3652" s="10"/>
      <c r="M3652" s="10"/>
    </row>
    <row r="3653" spans="2:13" s="1" customFormat="1" ht="13.8" x14ac:dyDescent="0.3">
      <c r="B3653" s="10"/>
      <c r="L3653" s="10"/>
      <c r="M3653" s="10"/>
    </row>
    <row r="3654" spans="2:13" s="1" customFormat="1" ht="13.8" x14ac:dyDescent="0.3">
      <c r="B3654" s="10"/>
      <c r="L3654" s="10"/>
      <c r="M3654" s="10"/>
    </row>
    <row r="3655" spans="2:13" s="1" customFormat="1" ht="13.8" x14ac:dyDescent="0.3">
      <c r="B3655" s="10"/>
      <c r="L3655" s="10"/>
      <c r="M3655" s="10"/>
    </row>
    <row r="3656" spans="2:13" s="1" customFormat="1" ht="13.8" x14ac:dyDescent="0.3">
      <c r="B3656" s="10"/>
      <c r="L3656" s="10"/>
      <c r="M3656" s="10"/>
    </row>
    <row r="3657" spans="2:13" s="1" customFormat="1" ht="13.8" x14ac:dyDescent="0.3">
      <c r="B3657" s="10"/>
      <c r="L3657" s="10"/>
      <c r="M3657" s="10"/>
    </row>
    <row r="3658" spans="2:13" s="1" customFormat="1" ht="13.8" x14ac:dyDescent="0.3">
      <c r="B3658" s="10"/>
      <c r="L3658" s="10"/>
      <c r="M3658" s="10"/>
    </row>
    <row r="3659" spans="2:13" s="1" customFormat="1" ht="13.8" x14ac:dyDescent="0.3">
      <c r="B3659" s="10"/>
      <c r="L3659" s="10"/>
      <c r="M3659" s="10"/>
    </row>
    <row r="3660" spans="2:13" s="1" customFormat="1" ht="13.8" x14ac:dyDescent="0.3">
      <c r="B3660" s="10"/>
      <c r="L3660" s="10"/>
      <c r="M3660" s="10"/>
    </row>
    <row r="3661" spans="2:13" s="1" customFormat="1" ht="13.8" x14ac:dyDescent="0.3">
      <c r="B3661" s="10"/>
      <c r="L3661" s="10"/>
      <c r="M3661" s="10"/>
    </row>
    <row r="3662" spans="2:13" s="1" customFormat="1" ht="13.8" x14ac:dyDescent="0.3">
      <c r="B3662" s="10"/>
      <c r="L3662" s="10"/>
      <c r="M3662" s="10"/>
    </row>
    <row r="3663" spans="2:13" s="1" customFormat="1" ht="13.8" x14ac:dyDescent="0.3">
      <c r="B3663" s="10"/>
      <c r="L3663" s="10"/>
      <c r="M3663" s="10"/>
    </row>
    <row r="3664" spans="2:13" s="1" customFormat="1" ht="13.8" x14ac:dyDescent="0.3">
      <c r="B3664" s="10"/>
      <c r="L3664" s="10"/>
      <c r="M3664" s="10"/>
    </row>
    <row r="3665" spans="2:13" s="1" customFormat="1" ht="13.8" x14ac:dyDescent="0.3">
      <c r="B3665" s="10"/>
      <c r="L3665" s="10"/>
      <c r="M3665" s="10"/>
    </row>
    <row r="3666" spans="2:13" s="1" customFormat="1" ht="13.8" x14ac:dyDescent="0.3">
      <c r="B3666" s="10"/>
      <c r="L3666" s="10"/>
      <c r="M3666" s="10"/>
    </row>
    <row r="3667" spans="2:13" s="1" customFormat="1" ht="13.8" x14ac:dyDescent="0.3">
      <c r="B3667" s="10"/>
      <c r="L3667" s="10"/>
      <c r="M3667" s="10"/>
    </row>
    <row r="3668" spans="2:13" s="1" customFormat="1" ht="13.8" x14ac:dyDescent="0.3">
      <c r="B3668" s="10"/>
      <c r="L3668" s="10"/>
      <c r="M3668" s="10"/>
    </row>
    <row r="3669" spans="2:13" s="1" customFormat="1" ht="13.8" x14ac:dyDescent="0.3">
      <c r="B3669" s="10"/>
      <c r="L3669" s="10"/>
      <c r="M3669" s="10"/>
    </row>
    <row r="3670" spans="2:13" s="1" customFormat="1" ht="13.8" x14ac:dyDescent="0.3">
      <c r="B3670" s="10"/>
      <c r="L3670" s="10"/>
      <c r="M3670" s="10"/>
    </row>
    <row r="3671" spans="2:13" s="1" customFormat="1" ht="13.8" x14ac:dyDescent="0.3">
      <c r="B3671" s="10"/>
      <c r="L3671" s="10"/>
      <c r="M3671" s="10"/>
    </row>
    <row r="3672" spans="2:13" s="1" customFormat="1" ht="13.8" x14ac:dyDescent="0.3">
      <c r="B3672" s="10"/>
      <c r="L3672" s="10"/>
      <c r="M3672" s="10"/>
    </row>
    <row r="3673" spans="2:13" s="1" customFormat="1" ht="13.8" x14ac:dyDescent="0.3">
      <c r="B3673" s="10"/>
      <c r="L3673" s="10"/>
      <c r="M3673" s="10"/>
    </row>
    <row r="3674" spans="2:13" s="1" customFormat="1" ht="13.8" x14ac:dyDescent="0.3">
      <c r="B3674" s="10"/>
      <c r="L3674" s="10"/>
      <c r="M3674" s="10"/>
    </row>
    <row r="3675" spans="2:13" s="1" customFormat="1" ht="13.8" x14ac:dyDescent="0.3">
      <c r="B3675" s="10"/>
      <c r="L3675" s="10"/>
      <c r="M3675" s="10"/>
    </row>
    <row r="3676" spans="2:13" s="1" customFormat="1" ht="13.8" x14ac:dyDescent="0.3">
      <c r="B3676" s="10"/>
      <c r="L3676" s="10"/>
      <c r="M3676" s="10"/>
    </row>
    <row r="3677" spans="2:13" s="1" customFormat="1" ht="13.8" x14ac:dyDescent="0.3">
      <c r="B3677" s="10"/>
      <c r="L3677" s="10"/>
      <c r="M3677" s="10"/>
    </row>
    <row r="3678" spans="2:13" s="1" customFormat="1" ht="13.8" x14ac:dyDescent="0.3">
      <c r="B3678" s="10"/>
      <c r="L3678" s="10"/>
      <c r="M3678" s="10"/>
    </row>
    <row r="3679" spans="2:13" s="1" customFormat="1" ht="13.8" x14ac:dyDescent="0.3">
      <c r="B3679" s="10"/>
      <c r="L3679" s="10"/>
      <c r="M3679" s="10"/>
    </row>
    <row r="3680" spans="2:13" s="1" customFormat="1" ht="13.8" x14ac:dyDescent="0.3">
      <c r="B3680" s="10"/>
      <c r="L3680" s="10"/>
      <c r="M3680" s="10"/>
    </row>
    <row r="3681" spans="2:13" s="1" customFormat="1" ht="13.8" x14ac:dyDescent="0.3">
      <c r="B3681" s="10"/>
      <c r="L3681" s="10"/>
      <c r="M3681" s="10"/>
    </row>
    <row r="3682" spans="2:13" s="1" customFormat="1" ht="13.8" x14ac:dyDescent="0.3">
      <c r="B3682" s="10"/>
      <c r="L3682" s="10"/>
      <c r="M3682" s="10"/>
    </row>
    <row r="3683" spans="2:13" s="1" customFormat="1" ht="13.8" x14ac:dyDescent="0.3">
      <c r="B3683" s="10"/>
      <c r="L3683" s="10"/>
      <c r="M3683" s="10"/>
    </row>
    <row r="3684" spans="2:13" s="1" customFormat="1" ht="13.8" x14ac:dyDescent="0.3">
      <c r="B3684" s="10"/>
      <c r="L3684" s="10"/>
      <c r="M3684" s="10"/>
    </row>
    <row r="3685" spans="2:13" s="1" customFormat="1" ht="13.8" x14ac:dyDescent="0.3">
      <c r="B3685" s="10"/>
      <c r="L3685" s="10"/>
      <c r="M3685" s="10"/>
    </row>
    <row r="3686" spans="2:13" s="1" customFormat="1" ht="13.8" x14ac:dyDescent="0.3">
      <c r="B3686" s="10"/>
      <c r="L3686" s="10"/>
      <c r="M3686" s="10"/>
    </row>
    <row r="3687" spans="2:13" s="1" customFormat="1" ht="13.8" x14ac:dyDescent="0.3">
      <c r="B3687" s="10"/>
      <c r="L3687" s="10"/>
      <c r="M3687" s="10"/>
    </row>
    <row r="3688" spans="2:13" s="1" customFormat="1" ht="13.8" x14ac:dyDescent="0.3">
      <c r="B3688" s="10"/>
      <c r="L3688" s="10"/>
      <c r="M3688" s="10"/>
    </row>
    <row r="3689" spans="2:13" s="1" customFormat="1" ht="13.8" x14ac:dyDescent="0.3">
      <c r="B3689" s="10"/>
      <c r="L3689" s="10"/>
      <c r="M3689" s="10"/>
    </row>
    <row r="3690" spans="2:13" s="1" customFormat="1" ht="13.8" x14ac:dyDescent="0.3">
      <c r="B3690" s="10"/>
      <c r="L3690" s="10"/>
      <c r="M3690" s="10"/>
    </row>
    <row r="3691" spans="2:13" s="1" customFormat="1" ht="13.8" x14ac:dyDescent="0.3">
      <c r="B3691" s="10"/>
      <c r="L3691" s="10"/>
      <c r="M3691" s="10"/>
    </row>
    <row r="3692" spans="2:13" s="1" customFormat="1" ht="13.8" x14ac:dyDescent="0.3">
      <c r="B3692" s="10"/>
      <c r="L3692" s="10"/>
      <c r="M3692" s="10"/>
    </row>
    <row r="3693" spans="2:13" s="1" customFormat="1" ht="13.8" x14ac:dyDescent="0.3">
      <c r="B3693" s="10"/>
      <c r="L3693" s="10"/>
      <c r="M3693" s="10"/>
    </row>
    <row r="3694" spans="2:13" s="1" customFormat="1" ht="13.8" x14ac:dyDescent="0.3">
      <c r="B3694" s="10"/>
      <c r="L3694" s="10"/>
      <c r="M3694" s="10"/>
    </row>
    <row r="3695" spans="2:13" s="1" customFormat="1" ht="13.8" x14ac:dyDescent="0.3">
      <c r="B3695" s="10"/>
      <c r="L3695" s="10"/>
      <c r="M3695" s="10"/>
    </row>
    <row r="3696" spans="2:13" s="1" customFormat="1" ht="13.8" x14ac:dyDescent="0.3">
      <c r="B3696" s="10"/>
      <c r="L3696" s="10"/>
      <c r="M3696" s="10"/>
    </row>
    <row r="3697" spans="2:13" s="1" customFormat="1" ht="13.8" x14ac:dyDescent="0.3">
      <c r="B3697" s="10"/>
      <c r="L3697" s="10"/>
      <c r="M3697" s="10"/>
    </row>
    <row r="3698" spans="2:13" s="1" customFormat="1" ht="13.8" x14ac:dyDescent="0.3">
      <c r="B3698" s="10"/>
      <c r="L3698" s="10"/>
      <c r="M3698" s="10"/>
    </row>
    <row r="3699" spans="2:13" s="1" customFormat="1" ht="13.8" x14ac:dyDescent="0.3">
      <c r="B3699" s="10"/>
      <c r="L3699" s="10"/>
      <c r="M3699" s="10"/>
    </row>
    <row r="3700" spans="2:13" s="1" customFormat="1" ht="13.8" x14ac:dyDescent="0.3">
      <c r="B3700" s="10"/>
      <c r="L3700" s="10"/>
      <c r="M3700" s="10"/>
    </row>
    <row r="3701" spans="2:13" s="1" customFormat="1" ht="13.8" x14ac:dyDescent="0.3">
      <c r="B3701" s="10"/>
      <c r="L3701" s="10"/>
      <c r="M3701" s="10"/>
    </row>
    <row r="3702" spans="2:13" s="1" customFormat="1" ht="13.8" x14ac:dyDescent="0.3">
      <c r="B3702" s="10"/>
      <c r="L3702" s="10"/>
      <c r="M3702" s="10"/>
    </row>
    <row r="3703" spans="2:13" s="1" customFormat="1" ht="13.8" x14ac:dyDescent="0.3">
      <c r="B3703" s="10"/>
      <c r="L3703" s="10"/>
      <c r="M3703" s="10"/>
    </row>
    <row r="3704" spans="2:13" s="1" customFormat="1" ht="13.8" x14ac:dyDescent="0.3">
      <c r="B3704" s="10"/>
      <c r="L3704" s="10"/>
      <c r="M3704" s="10"/>
    </row>
    <row r="3705" spans="2:13" s="1" customFormat="1" ht="13.8" x14ac:dyDescent="0.3">
      <c r="B3705" s="10"/>
      <c r="L3705" s="10"/>
      <c r="M3705" s="10"/>
    </row>
    <row r="3706" spans="2:13" s="1" customFormat="1" ht="13.8" x14ac:dyDescent="0.3">
      <c r="B3706" s="10"/>
      <c r="L3706" s="10"/>
      <c r="M3706" s="10"/>
    </row>
    <row r="3707" spans="2:13" s="1" customFormat="1" ht="13.8" x14ac:dyDescent="0.3">
      <c r="B3707" s="10"/>
      <c r="L3707" s="10"/>
      <c r="M3707" s="10"/>
    </row>
    <row r="3708" spans="2:13" s="1" customFormat="1" ht="13.8" x14ac:dyDescent="0.3">
      <c r="B3708" s="10"/>
      <c r="L3708" s="10"/>
      <c r="M3708" s="10"/>
    </row>
    <row r="3709" spans="2:13" s="1" customFormat="1" ht="13.8" x14ac:dyDescent="0.3">
      <c r="B3709" s="10"/>
      <c r="L3709" s="10"/>
      <c r="M3709" s="10"/>
    </row>
    <row r="3710" spans="2:13" s="1" customFormat="1" ht="13.8" x14ac:dyDescent="0.3">
      <c r="B3710" s="10"/>
      <c r="L3710" s="10"/>
      <c r="M3710" s="10"/>
    </row>
    <row r="3711" spans="2:13" s="1" customFormat="1" ht="13.8" x14ac:dyDescent="0.3">
      <c r="B3711" s="10"/>
      <c r="L3711" s="10"/>
      <c r="M3711" s="10"/>
    </row>
    <row r="3712" spans="2:13" s="1" customFormat="1" ht="13.8" x14ac:dyDescent="0.3">
      <c r="B3712" s="10"/>
      <c r="L3712" s="10"/>
      <c r="M3712" s="10"/>
    </row>
    <row r="3713" spans="2:13" s="1" customFormat="1" ht="13.8" x14ac:dyDescent="0.3">
      <c r="B3713" s="10"/>
      <c r="L3713" s="10"/>
      <c r="M3713" s="10"/>
    </row>
    <row r="3714" spans="2:13" s="1" customFormat="1" ht="13.8" x14ac:dyDescent="0.3">
      <c r="B3714" s="10"/>
      <c r="L3714" s="10"/>
      <c r="M3714" s="10"/>
    </row>
    <row r="3715" spans="2:13" s="1" customFormat="1" ht="13.8" x14ac:dyDescent="0.3">
      <c r="B3715" s="10"/>
      <c r="L3715" s="10"/>
      <c r="M3715" s="10"/>
    </row>
    <row r="3716" spans="2:13" s="1" customFormat="1" ht="13.8" x14ac:dyDescent="0.3">
      <c r="B3716" s="10"/>
      <c r="L3716" s="10"/>
      <c r="M3716" s="10"/>
    </row>
    <row r="3717" spans="2:13" s="1" customFormat="1" ht="13.8" x14ac:dyDescent="0.3">
      <c r="B3717" s="10"/>
      <c r="L3717" s="10"/>
      <c r="M3717" s="10"/>
    </row>
    <row r="3718" spans="2:13" s="1" customFormat="1" ht="13.8" x14ac:dyDescent="0.3">
      <c r="B3718" s="10"/>
      <c r="L3718" s="10"/>
      <c r="M3718" s="10"/>
    </row>
    <row r="3719" spans="2:13" s="1" customFormat="1" ht="13.8" x14ac:dyDescent="0.3">
      <c r="B3719" s="10"/>
      <c r="L3719" s="10"/>
      <c r="M3719" s="10"/>
    </row>
    <row r="3720" spans="2:13" s="1" customFormat="1" ht="13.8" x14ac:dyDescent="0.3">
      <c r="B3720" s="10"/>
      <c r="L3720" s="10"/>
      <c r="M3720" s="10"/>
    </row>
    <row r="3721" spans="2:13" s="1" customFormat="1" ht="13.8" x14ac:dyDescent="0.3">
      <c r="B3721" s="10"/>
      <c r="L3721" s="10"/>
      <c r="M3721" s="10"/>
    </row>
    <row r="3722" spans="2:13" s="1" customFormat="1" ht="13.8" x14ac:dyDescent="0.3">
      <c r="B3722" s="10"/>
      <c r="L3722" s="10"/>
      <c r="M3722" s="10"/>
    </row>
    <row r="3723" spans="2:13" s="1" customFormat="1" ht="13.8" x14ac:dyDescent="0.3">
      <c r="B3723" s="10"/>
      <c r="L3723" s="10"/>
      <c r="M3723" s="10"/>
    </row>
    <row r="3724" spans="2:13" s="1" customFormat="1" ht="13.8" x14ac:dyDescent="0.3">
      <c r="B3724" s="10"/>
      <c r="L3724" s="10"/>
      <c r="M3724" s="10"/>
    </row>
    <row r="3725" spans="2:13" s="1" customFormat="1" ht="13.8" x14ac:dyDescent="0.3">
      <c r="B3725" s="10"/>
      <c r="L3725" s="10"/>
      <c r="M3725" s="10"/>
    </row>
    <row r="3726" spans="2:13" s="1" customFormat="1" ht="13.8" x14ac:dyDescent="0.3">
      <c r="B3726" s="10"/>
      <c r="L3726" s="10"/>
      <c r="M3726" s="10"/>
    </row>
    <row r="3727" spans="2:13" s="1" customFormat="1" ht="13.8" x14ac:dyDescent="0.3">
      <c r="B3727" s="10"/>
      <c r="L3727" s="10"/>
      <c r="M3727" s="10"/>
    </row>
    <row r="3728" spans="2:13" s="1" customFormat="1" ht="13.8" x14ac:dyDescent="0.3">
      <c r="B3728" s="10"/>
      <c r="L3728" s="10"/>
      <c r="M3728" s="10"/>
    </row>
    <row r="3729" spans="2:13" s="1" customFormat="1" ht="13.8" x14ac:dyDescent="0.3">
      <c r="B3729" s="10"/>
      <c r="L3729" s="10"/>
      <c r="M3729" s="10"/>
    </row>
    <row r="3730" spans="2:13" s="1" customFormat="1" ht="13.8" x14ac:dyDescent="0.3">
      <c r="B3730" s="10"/>
      <c r="L3730" s="10"/>
      <c r="M3730" s="10"/>
    </row>
    <row r="3731" spans="2:13" s="1" customFormat="1" ht="13.8" x14ac:dyDescent="0.3">
      <c r="B3731" s="10"/>
      <c r="L3731" s="10"/>
      <c r="M3731" s="10"/>
    </row>
    <row r="3732" spans="2:13" s="1" customFormat="1" ht="13.8" x14ac:dyDescent="0.3">
      <c r="B3732" s="10"/>
      <c r="L3732" s="10"/>
      <c r="M3732" s="10"/>
    </row>
    <row r="3733" spans="2:13" s="1" customFormat="1" ht="13.8" x14ac:dyDescent="0.3">
      <c r="B3733" s="10"/>
      <c r="L3733" s="10"/>
      <c r="M3733" s="10"/>
    </row>
    <row r="3734" spans="2:13" s="1" customFormat="1" ht="13.8" x14ac:dyDescent="0.3">
      <c r="B3734" s="10"/>
      <c r="L3734" s="10"/>
      <c r="M3734" s="10"/>
    </row>
    <row r="3735" spans="2:13" s="1" customFormat="1" ht="13.8" x14ac:dyDescent="0.3">
      <c r="B3735" s="10"/>
      <c r="L3735" s="10"/>
      <c r="M3735" s="10"/>
    </row>
    <row r="3736" spans="2:13" s="1" customFormat="1" ht="13.8" x14ac:dyDescent="0.3">
      <c r="B3736" s="10"/>
      <c r="L3736" s="10"/>
      <c r="M3736" s="10"/>
    </row>
    <row r="3737" spans="2:13" s="1" customFormat="1" ht="13.8" x14ac:dyDescent="0.3">
      <c r="B3737" s="10"/>
      <c r="L3737" s="10"/>
      <c r="M3737" s="10"/>
    </row>
    <row r="3738" spans="2:13" s="1" customFormat="1" ht="13.8" x14ac:dyDescent="0.3">
      <c r="B3738" s="10"/>
      <c r="L3738" s="10"/>
      <c r="M3738" s="10"/>
    </row>
    <row r="3739" spans="2:13" s="1" customFormat="1" ht="13.8" x14ac:dyDescent="0.3">
      <c r="B3739" s="10"/>
      <c r="L3739" s="10"/>
      <c r="M3739" s="10"/>
    </row>
    <row r="3740" spans="2:13" s="1" customFormat="1" ht="13.8" x14ac:dyDescent="0.3">
      <c r="B3740" s="10"/>
      <c r="L3740" s="10"/>
      <c r="M3740" s="10"/>
    </row>
    <row r="3741" spans="2:13" s="1" customFormat="1" ht="13.8" x14ac:dyDescent="0.3">
      <c r="B3741" s="10"/>
      <c r="L3741" s="10"/>
      <c r="M3741" s="10"/>
    </row>
    <row r="3742" spans="2:13" s="1" customFormat="1" ht="13.8" x14ac:dyDescent="0.3">
      <c r="B3742" s="10"/>
      <c r="L3742" s="10"/>
      <c r="M3742" s="10"/>
    </row>
    <row r="3743" spans="2:13" s="1" customFormat="1" ht="13.8" x14ac:dyDescent="0.3">
      <c r="B3743" s="10"/>
      <c r="L3743" s="10"/>
      <c r="M3743" s="10"/>
    </row>
    <row r="3744" spans="2:13" s="1" customFormat="1" ht="13.8" x14ac:dyDescent="0.3">
      <c r="B3744" s="10"/>
      <c r="L3744" s="10"/>
      <c r="M3744" s="10"/>
    </row>
    <row r="3745" spans="2:13" s="1" customFormat="1" ht="13.8" x14ac:dyDescent="0.3">
      <c r="B3745" s="10"/>
      <c r="L3745" s="10"/>
      <c r="M3745" s="10"/>
    </row>
    <row r="3746" spans="2:13" s="1" customFormat="1" ht="13.8" x14ac:dyDescent="0.3">
      <c r="B3746" s="10"/>
      <c r="L3746" s="10"/>
      <c r="M3746" s="10"/>
    </row>
    <row r="3747" spans="2:13" s="1" customFormat="1" ht="13.8" x14ac:dyDescent="0.3">
      <c r="B3747" s="10"/>
      <c r="L3747" s="10"/>
      <c r="M3747" s="10"/>
    </row>
    <row r="3748" spans="2:13" s="1" customFormat="1" ht="13.8" x14ac:dyDescent="0.3">
      <c r="B3748" s="10"/>
      <c r="L3748" s="10"/>
      <c r="M3748" s="10"/>
    </row>
    <row r="3749" spans="2:13" s="1" customFormat="1" ht="13.8" x14ac:dyDescent="0.3">
      <c r="B3749" s="10"/>
      <c r="L3749" s="10"/>
      <c r="M3749" s="10"/>
    </row>
    <row r="3750" spans="2:13" s="1" customFormat="1" ht="13.8" x14ac:dyDescent="0.3">
      <c r="B3750" s="10"/>
      <c r="L3750" s="10"/>
      <c r="M3750" s="10"/>
    </row>
    <row r="3751" spans="2:13" s="1" customFormat="1" ht="13.8" x14ac:dyDescent="0.3">
      <c r="B3751" s="10"/>
      <c r="L3751" s="10"/>
      <c r="M3751" s="10"/>
    </row>
    <row r="3752" spans="2:13" s="1" customFormat="1" ht="13.8" x14ac:dyDescent="0.3">
      <c r="B3752" s="10"/>
      <c r="L3752" s="10"/>
      <c r="M3752" s="10"/>
    </row>
    <row r="3753" spans="2:13" s="1" customFormat="1" ht="13.8" x14ac:dyDescent="0.3">
      <c r="B3753" s="10"/>
      <c r="L3753" s="10"/>
      <c r="M3753" s="10"/>
    </row>
    <row r="3754" spans="2:13" s="1" customFormat="1" ht="13.8" x14ac:dyDescent="0.3">
      <c r="B3754" s="10"/>
      <c r="L3754" s="10"/>
      <c r="M3754" s="10"/>
    </row>
    <row r="3755" spans="2:13" s="1" customFormat="1" ht="13.8" x14ac:dyDescent="0.3">
      <c r="B3755" s="10"/>
      <c r="L3755" s="10"/>
      <c r="M3755" s="10"/>
    </row>
    <row r="3756" spans="2:13" s="1" customFormat="1" ht="13.8" x14ac:dyDescent="0.3">
      <c r="B3756" s="10"/>
      <c r="L3756" s="10"/>
      <c r="M3756" s="10"/>
    </row>
    <row r="3757" spans="2:13" s="1" customFormat="1" ht="13.8" x14ac:dyDescent="0.3">
      <c r="B3757" s="10"/>
      <c r="L3757" s="10"/>
      <c r="M3757" s="10"/>
    </row>
    <row r="3758" spans="2:13" s="1" customFormat="1" ht="13.8" x14ac:dyDescent="0.3">
      <c r="B3758" s="10"/>
      <c r="L3758" s="10"/>
      <c r="M3758" s="10"/>
    </row>
    <row r="3759" spans="2:13" s="1" customFormat="1" ht="13.8" x14ac:dyDescent="0.3">
      <c r="B3759" s="10"/>
      <c r="L3759" s="10"/>
      <c r="M3759" s="10"/>
    </row>
    <row r="3760" spans="2:13" s="1" customFormat="1" ht="13.8" x14ac:dyDescent="0.3">
      <c r="B3760" s="10"/>
      <c r="L3760" s="10"/>
      <c r="M3760" s="10"/>
    </row>
    <row r="3761" spans="2:13" s="1" customFormat="1" ht="13.8" x14ac:dyDescent="0.3">
      <c r="B3761" s="10"/>
      <c r="L3761" s="10"/>
      <c r="M3761" s="10"/>
    </row>
    <row r="3762" spans="2:13" s="1" customFormat="1" ht="13.8" x14ac:dyDescent="0.3">
      <c r="B3762" s="10"/>
      <c r="L3762" s="10"/>
      <c r="M3762" s="10"/>
    </row>
    <row r="3763" spans="2:13" s="1" customFormat="1" ht="13.8" x14ac:dyDescent="0.3">
      <c r="B3763" s="10"/>
      <c r="L3763" s="10"/>
      <c r="M3763" s="10"/>
    </row>
    <row r="3764" spans="2:13" s="1" customFormat="1" ht="13.8" x14ac:dyDescent="0.3">
      <c r="B3764" s="10"/>
      <c r="L3764" s="10"/>
      <c r="M3764" s="10"/>
    </row>
    <row r="3765" spans="2:13" s="1" customFormat="1" ht="13.8" x14ac:dyDescent="0.3">
      <c r="B3765" s="10"/>
      <c r="L3765" s="10"/>
      <c r="M3765" s="10"/>
    </row>
    <row r="3766" spans="2:13" s="1" customFormat="1" ht="13.8" x14ac:dyDescent="0.3">
      <c r="B3766" s="10"/>
      <c r="L3766" s="10"/>
      <c r="M3766" s="10"/>
    </row>
    <row r="3767" spans="2:13" s="1" customFormat="1" ht="13.8" x14ac:dyDescent="0.3">
      <c r="B3767" s="10"/>
      <c r="L3767" s="10"/>
      <c r="M3767" s="10"/>
    </row>
    <row r="3768" spans="2:13" s="1" customFormat="1" ht="13.8" x14ac:dyDescent="0.3">
      <c r="B3768" s="10"/>
      <c r="L3768" s="10"/>
      <c r="M3768" s="10"/>
    </row>
    <row r="3769" spans="2:13" s="1" customFormat="1" ht="13.8" x14ac:dyDescent="0.3">
      <c r="B3769" s="10"/>
      <c r="L3769" s="10"/>
      <c r="M3769" s="10"/>
    </row>
    <row r="3770" spans="2:13" s="1" customFormat="1" ht="13.8" x14ac:dyDescent="0.3">
      <c r="B3770" s="10"/>
      <c r="L3770" s="10"/>
      <c r="M3770" s="10"/>
    </row>
    <row r="3771" spans="2:13" s="1" customFormat="1" ht="13.8" x14ac:dyDescent="0.3">
      <c r="B3771" s="10"/>
      <c r="L3771" s="10"/>
      <c r="M3771" s="10"/>
    </row>
    <row r="3772" spans="2:13" s="1" customFormat="1" ht="13.8" x14ac:dyDescent="0.3">
      <c r="B3772" s="10"/>
      <c r="L3772" s="10"/>
      <c r="M3772" s="10"/>
    </row>
    <row r="3773" spans="2:13" s="1" customFormat="1" ht="13.8" x14ac:dyDescent="0.3">
      <c r="B3773" s="10"/>
      <c r="L3773" s="10"/>
      <c r="M3773" s="10"/>
    </row>
    <row r="3774" spans="2:13" s="1" customFormat="1" ht="13.8" x14ac:dyDescent="0.3">
      <c r="B3774" s="10"/>
      <c r="L3774" s="10"/>
      <c r="M3774" s="10"/>
    </row>
    <row r="3775" spans="2:13" s="1" customFormat="1" ht="13.8" x14ac:dyDescent="0.3">
      <c r="B3775" s="10"/>
      <c r="L3775" s="10"/>
      <c r="M3775" s="10"/>
    </row>
    <row r="3776" spans="2:13" s="1" customFormat="1" ht="13.8" x14ac:dyDescent="0.3">
      <c r="B3776" s="10"/>
      <c r="L3776" s="10"/>
      <c r="M3776" s="10"/>
    </row>
    <row r="3777" spans="2:13" s="1" customFormat="1" ht="13.8" x14ac:dyDescent="0.3">
      <c r="B3777" s="10"/>
      <c r="L3777" s="10"/>
      <c r="M3777" s="10"/>
    </row>
    <row r="3778" spans="2:13" s="1" customFormat="1" ht="13.8" x14ac:dyDescent="0.3">
      <c r="B3778" s="10"/>
      <c r="L3778" s="10"/>
      <c r="M3778" s="10"/>
    </row>
    <row r="3779" spans="2:13" s="1" customFormat="1" ht="13.8" x14ac:dyDescent="0.3">
      <c r="B3779" s="10"/>
      <c r="L3779" s="10"/>
      <c r="M3779" s="10"/>
    </row>
    <row r="3780" spans="2:13" s="1" customFormat="1" ht="13.8" x14ac:dyDescent="0.3">
      <c r="B3780" s="10"/>
      <c r="L3780" s="10"/>
      <c r="M3780" s="10"/>
    </row>
    <row r="3781" spans="2:13" s="1" customFormat="1" ht="13.8" x14ac:dyDescent="0.3">
      <c r="B3781" s="10"/>
      <c r="L3781" s="10"/>
      <c r="M3781" s="10"/>
    </row>
    <row r="3782" spans="2:13" s="1" customFormat="1" ht="13.8" x14ac:dyDescent="0.3">
      <c r="B3782" s="10"/>
      <c r="L3782" s="10"/>
      <c r="M3782" s="10"/>
    </row>
    <row r="3783" spans="2:13" s="1" customFormat="1" ht="13.8" x14ac:dyDescent="0.3">
      <c r="B3783" s="10"/>
      <c r="L3783" s="10"/>
      <c r="M3783" s="10"/>
    </row>
    <row r="3784" spans="2:13" s="1" customFormat="1" ht="13.8" x14ac:dyDescent="0.3">
      <c r="B3784" s="10"/>
      <c r="L3784" s="10"/>
      <c r="M3784" s="10"/>
    </row>
    <row r="3785" spans="2:13" s="1" customFormat="1" ht="13.8" x14ac:dyDescent="0.3">
      <c r="B3785" s="10"/>
      <c r="L3785" s="10"/>
      <c r="M3785" s="10"/>
    </row>
    <row r="3786" spans="2:13" s="1" customFormat="1" ht="13.8" x14ac:dyDescent="0.3">
      <c r="B3786" s="10"/>
      <c r="L3786" s="10"/>
      <c r="M3786" s="10"/>
    </row>
    <row r="3787" spans="2:13" s="1" customFormat="1" ht="13.8" x14ac:dyDescent="0.3">
      <c r="B3787" s="10"/>
      <c r="L3787" s="10"/>
      <c r="M3787" s="10"/>
    </row>
    <row r="3788" spans="2:13" s="1" customFormat="1" ht="13.8" x14ac:dyDescent="0.3">
      <c r="B3788" s="10"/>
      <c r="L3788" s="10"/>
      <c r="M3788" s="10"/>
    </row>
    <row r="3789" spans="2:13" s="1" customFormat="1" ht="13.8" x14ac:dyDescent="0.3">
      <c r="B3789" s="10"/>
      <c r="L3789" s="10"/>
      <c r="M3789" s="10"/>
    </row>
    <row r="3790" spans="2:13" s="1" customFormat="1" ht="13.8" x14ac:dyDescent="0.3">
      <c r="B3790" s="10"/>
      <c r="L3790" s="10"/>
      <c r="M3790" s="10"/>
    </row>
    <row r="3791" spans="2:13" s="1" customFormat="1" ht="13.8" x14ac:dyDescent="0.3">
      <c r="B3791" s="10"/>
      <c r="L3791" s="10"/>
      <c r="M3791" s="10"/>
    </row>
    <row r="3792" spans="2:13" s="1" customFormat="1" ht="13.8" x14ac:dyDescent="0.3">
      <c r="B3792" s="10"/>
      <c r="L3792" s="10"/>
      <c r="M3792" s="10"/>
    </row>
    <row r="3793" spans="2:13" s="1" customFormat="1" ht="13.8" x14ac:dyDescent="0.3">
      <c r="B3793" s="10"/>
      <c r="L3793" s="10"/>
      <c r="M3793" s="10"/>
    </row>
    <row r="3794" spans="2:13" s="1" customFormat="1" ht="13.8" x14ac:dyDescent="0.3">
      <c r="B3794" s="10"/>
      <c r="L3794" s="10"/>
      <c r="M3794" s="10"/>
    </row>
    <row r="3795" spans="2:13" s="1" customFormat="1" ht="13.8" x14ac:dyDescent="0.3">
      <c r="B3795" s="10"/>
      <c r="L3795" s="10"/>
      <c r="M3795" s="10"/>
    </row>
    <row r="3796" spans="2:13" s="1" customFormat="1" ht="13.8" x14ac:dyDescent="0.3">
      <c r="B3796" s="10"/>
      <c r="L3796" s="10"/>
      <c r="M3796" s="10"/>
    </row>
    <row r="3797" spans="2:13" s="1" customFormat="1" ht="13.8" x14ac:dyDescent="0.3">
      <c r="B3797" s="10"/>
      <c r="L3797" s="10"/>
      <c r="M3797" s="10"/>
    </row>
    <row r="3798" spans="2:13" s="1" customFormat="1" ht="13.8" x14ac:dyDescent="0.3">
      <c r="B3798" s="10"/>
      <c r="L3798" s="10"/>
      <c r="M3798" s="10"/>
    </row>
    <row r="3799" spans="2:13" s="1" customFormat="1" ht="13.8" x14ac:dyDescent="0.3">
      <c r="B3799" s="10"/>
      <c r="L3799" s="10"/>
      <c r="M3799" s="10"/>
    </row>
    <row r="3800" spans="2:13" s="1" customFormat="1" ht="13.8" x14ac:dyDescent="0.3">
      <c r="B3800" s="10"/>
      <c r="L3800" s="10"/>
      <c r="M3800" s="10"/>
    </row>
    <row r="3801" spans="2:13" s="1" customFormat="1" ht="13.8" x14ac:dyDescent="0.3">
      <c r="B3801" s="10"/>
      <c r="L3801" s="10"/>
      <c r="M3801" s="10"/>
    </row>
    <row r="3802" spans="2:13" s="1" customFormat="1" ht="13.8" x14ac:dyDescent="0.3">
      <c r="B3802" s="10"/>
      <c r="L3802" s="10"/>
      <c r="M3802" s="10"/>
    </row>
    <row r="3803" spans="2:13" s="1" customFormat="1" ht="13.8" x14ac:dyDescent="0.3">
      <c r="B3803" s="10"/>
      <c r="L3803" s="10"/>
      <c r="M3803" s="10"/>
    </row>
    <row r="3804" spans="2:13" s="1" customFormat="1" ht="13.8" x14ac:dyDescent="0.3">
      <c r="B3804" s="10"/>
      <c r="L3804" s="10"/>
      <c r="M3804" s="10"/>
    </row>
    <row r="3805" spans="2:13" s="1" customFormat="1" ht="13.8" x14ac:dyDescent="0.3">
      <c r="B3805" s="10"/>
      <c r="L3805" s="10"/>
      <c r="M3805" s="10"/>
    </row>
    <row r="3806" spans="2:13" s="1" customFormat="1" ht="13.8" x14ac:dyDescent="0.3">
      <c r="B3806" s="10"/>
      <c r="L3806" s="10"/>
      <c r="M3806" s="10"/>
    </row>
    <row r="3807" spans="2:13" s="1" customFormat="1" ht="13.8" x14ac:dyDescent="0.3">
      <c r="B3807" s="10"/>
      <c r="L3807" s="10"/>
      <c r="M3807" s="10"/>
    </row>
    <row r="3808" spans="2:13" s="1" customFormat="1" ht="13.8" x14ac:dyDescent="0.3">
      <c r="B3808" s="10"/>
      <c r="L3808" s="10"/>
      <c r="M3808" s="10"/>
    </row>
    <row r="3809" spans="2:13" s="1" customFormat="1" ht="13.8" x14ac:dyDescent="0.3">
      <c r="B3809" s="10"/>
      <c r="L3809" s="10"/>
      <c r="M3809" s="10"/>
    </row>
    <row r="3810" spans="2:13" s="1" customFormat="1" ht="13.8" x14ac:dyDescent="0.3">
      <c r="B3810" s="10"/>
      <c r="L3810" s="10"/>
      <c r="M3810" s="10"/>
    </row>
    <row r="3811" spans="2:13" s="1" customFormat="1" ht="13.8" x14ac:dyDescent="0.3">
      <c r="B3811" s="10"/>
      <c r="L3811" s="10"/>
      <c r="M3811" s="10"/>
    </row>
    <row r="3812" spans="2:13" s="1" customFormat="1" ht="13.8" x14ac:dyDescent="0.3">
      <c r="B3812" s="10"/>
      <c r="L3812" s="10"/>
      <c r="M3812" s="10"/>
    </row>
    <row r="3813" spans="2:13" s="1" customFormat="1" ht="13.8" x14ac:dyDescent="0.3">
      <c r="B3813" s="10"/>
      <c r="L3813" s="10"/>
      <c r="M3813" s="10"/>
    </row>
    <row r="3814" spans="2:13" s="1" customFormat="1" ht="13.8" x14ac:dyDescent="0.3">
      <c r="B3814" s="10"/>
      <c r="L3814" s="10"/>
      <c r="M3814" s="10"/>
    </row>
    <row r="3815" spans="2:13" s="1" customFormat="1" ht="13.8" x14ac:dyDescent="0.3">
      <c r="B3815" s="10"/>
      <c r="L3815" s="10"/>
      <c r="M3815" s="10"/>
    </row>
    <row r="3816" spans="2:13" s="1" customFormat="1" ht="13.8" x14ac:dyDescent="0.3">
      <c r="B3816" s="10"/>
      <c r="L3816" s="10"/>
      <c r="M3816" s="10"/>
    </row>
    <row r="3817" spans="2:13" s="1" customFormat="1" ht="13.8" x14ac:dyDescent="0.3">
      <c r="B3817" s="10"/>
      <c r="L3817" s="10"/>
      <c r="M3817" s="10"/>
    </row>
    <row r="3818" spans="2:13" s="1" customFormat="1" ht="13.8" x14ac:dyDescent="0.3">
      <c r="B3818" s="10"/>
      <c r="L3818" s="10"/>
      <c r="M3818" s="10"/>
    </row>
    <row r="3819" spans="2:13" s="1" customFormat="1" ht="13.8" x14ac:dyDescent="0.3">
      <c r="B3819" s="10"/>
      <c r="L3819" s="10"/>
      <c r="M3819" s="10"/>
    </row>
    <row r="3820" spans="2:13" s="1" customFormat="1" ht="13.8" x14ac:dyDescent="0.3">
      <c r="B3820" s="10"/>
      <c r="L3820" s="10"/>
      <c r="M3820" s="10"/>
    </row>
    <row r="3821" spans="2:13" s="1" customFormat="1" ht="13.8" x14ac:dyDescent="0.3">
      <c r="B3821" s="10"/>
      <c r="L3821" s="10"/>
      <c r="M3821" s="10"/>
    </row>
    <row r="3822" spans="2:13" s="1" customFormat="1" ht="13.8" x14ac:dyDescent="0.3">
      <c r="B3822" s="10"/>
      <c r="L3822" s="10"/>
      <c r="M3822" s="10"/>
    </row>
    <row r="3823" spans="2:13" s="1" customFormat="1" ht="13.8" x14ac:dyDescent="0.3">
      <c r="B3823" s="10"/>
      <c r="L3823" s="10"/>
      <c r="M3823" s="10"/>
    </row>
    <row r="3824" spans="2:13" s="1" customFormat="1" ht="13.8" x14ac:dyDescent="0.3">
      <c r="B3824" s="10"/>
      <c r="L3824" s="10"/>
      <c r="M3824" s="10"/>
    </row>
    <row r="3825" spans="2:13" s="1" customFormat="1" ht="13.8" x14ac:dyDescent="0.3">
      <c r="B3825" s="10"/>
      <c r="L3825" s="10"/>
      <c r="M3825" s="10"/>
    </row>
    <row r="3826" spans="2:13" s="1" customFormat="1" ht="13.8" x14ac:dyDescent="0.3">
      <c r="B3826" s="10"/>
      <c r="L3826" s="10"/>
      <c r="M3826" s="10"/>
    </row>
    <row r="3827" spans="2:13" s="1" customFormat="1" ht="13.8" x14ac:dyDescent="0.3">
      <c r="B3827" s="10"/>
      <c r="L3827" s="10"/>
      <c r="M3827" s="10"/>
    </row>
    <row r="3828" spans="2:13" s="1" customFormat="1" ht="13.8" x14ac:dyDescent="0.3">
      <c r="B3828" s="10"/>
      <c r="L3828" s="10"/>
      <c r="M3828" s="10"/>
    </row>
    <row r="3829" spans="2:13" s="1" customFormat="1" ht="13.8" x14ac:dyDescent="0.3">
      <c r="B3829" s="10"/>
      <c r="L3829" s="10"/>
      <c r="M3829" s="10"/>
    </row>
    <row r="3830" spans="2:13" s="1" customFormat="1" ht="13.8" x14ac:dyDescent="0.3">
      <c r="B3830" s="10"/>
      <c r="L3830" s="10"/>
      <c r="M3830" s="10"/>
    </row>
    <row r="3831" spans="2:13" s="1" customFormat="1" ht="13.8" x14ac:dyDescent="0.3">
      <c r="B3831" s="10"/>
      <c r="L3831" s="10"/>
      <c r="M3831" s="10"/>
    </row>
    <row r="3832" spans="2:13" s="1" customFormat="1" ht="13.8" x14ac:dyDescent="0.3">
      <c r="B3832" s="10"/>
      <c r="L3832" s="10"/>
      <c r="M3832" s="10"/>
    </row>
    <row r="3833" spans="2:13" s="1" customFormat="1" ht="13.8" x14ac:dyDescent="0.3">
      <c r="B3833" s="10"/>
      <c r="L3833" s="10"/>
      <c r="M3833" s="10"/>
    </row>
    <row r="3834" spans="2:13" s="1" customFormat="1" ht="13.8" x14ac:dyDescent="0.3">
      <c r="B3834" s="10"/>
      <c r="L3834" s="10"/>
      <c r="M3834" s="10"/>
    </row>
    <row r="3835" spans="2:13" s="1" customFormat="1" ht="13.8" x14ac:dyDescent="0.3">
      <c r="B3835" s="10"/>
      <c r="L3835" s="10"/>
      <c r="M3835" s="10"/>
    </row>
    <row r="3836" spans="2:13" s="1" customFormat="1" ht="13.8" x14ac:dyDescent="0.3">
      <c r="B3836" s="10"/>
      <c r="L3836" s="10"/>
      <c r="M3836" s="10"/>
    </row>
    <row r="3837" spans="2:13" s="1" customFormat="1" ht="13.8" x14ac:dyDescent="0.3">
      <c r="B3837" s="10"/>
      <c r="L3837" s="10"/>
      <c r="M3837" s="10"/>
    </row>
    <row r="3838" spans="2:13" s="1" customFormat="1" ht="13.8" x14ac:dyDescent="0.3">
      <c r="B3838" s="10"/>
      <c r="L3838" s="10"/>
      <c r="M3838" s="10"/>
    </row>
    <row r="3839" spans="2:13" s="1" customFormat="1" ht="13.8" x14ac:dyDescent="0.3">
      <c r="B3839" s="10"/>
      <c r="L3839" s="10"/>
      <c r="M3839" s="10"/>
    </row>
    <row r="3840" spans="2:13" s="1" customFormat="1" ht="13.8" x14ac:dyDescent="0.3">
      <c r="B3840" s="10"/>
      <c r="L3840" s="10"/>
      <c r="M3840" s="10"/>
    </row>
    <row r="3841" spans="2:13" s="1" customFormat="1" ht="13.8" x14ac:dyDescent="0.3">
      <c r="B3841" s="10"/>
      <c r="L3841" s="10"/>
      <c r="M3841" s="10"/>
    </row>
    <row r="3842" spans="2:13" s="1" customFormat="1" ht="13.8" x14ac:dyDescent="0.3">
      <c r="B3842" s="10"/>
      <c r="L3842" s="10"/>
      <c r="M3842" s="10"/>
    </row>
    <row r="3843" spans="2:13" s="1" customFormat="1" ht="13.8" x14ac:dyDescent="0.3">
      <c r="B3843" s="10"/>
      <c r="L3843" s="10"/>
      <c r="M3843" s="10"/>
    </row>
    <row r="3844" spans="2:13" s="1" customFormat="1" ht="13.8" x14ac:dyDescent="0.3">
      <c r="B3844" s="10"/>
      <c r="L3844" s="10"/>
      <c r="M3844" s="10"/>
    </row>
    <row r="3845" spans="2:13" s="1" customFormat="1" ht="13.8" x14ac:dyDescent="0.3">
      <c r="B3845" s="10"/>
      <c r="L3845" s="10"/>
      <c r="M3845" s="10"/>
    </row>
    <row r="3846" spans="2:13" s="1" customFormat="1" ht="13.8" x14ac:dyDescent="0.3">
      <c r="B3846" s="10"/>
      <c r="L3846" s="10"/>
      <c r="M3846" s="10"/>
    </row>
    <row r="3847" spans="2:13" s="1" customFormat="1" ht="13.8" x14ac:dyDescent="0.3">
      <c r="B3847" s="10"/>
      <c r="L3847" s="10"/>
      <c r="M3847" s="10"/>
    </row>
    <row r="3848" spans="2:13" s="1" customFormat="1" ht="13.8" x14ac:dyDescent="0.3">
      <c r="B3848" s="10"/>
      <c r="L3848" s="10"/>
      <c r="M3848" s="10"/>
    </row>
    <row r="3849" spans="2:13" s="1" customFormat="1" ht="13.8" x14ac:dyDescent="0.3">
      <c r="B3849" s="10"/>
      <c r="L3849" s="10"/>
      <c r="M3849" s="10"/>
    </row>
    <row r="3850" spans="2:13" s="1" customFormat="1" ht="13.8" x14ac:dyDescent="0.3">
      <c r="B3850" s="10"/>
      <c r="L3850" s="10"/>
      <c r="M3850" s="10"/>
    </row>
    <row r="3851" spans="2:13" s="1" customFormat="1" ht="13.8" x14ac:dyDescent="0.3">
      <c r="B3851" s="10"/>
      <c r="L3851" s="10"/>
      <c r="M3851" s="10"/>
    </row>
    <row r="3852" spans="2:13" s="1" customFormat="1" ht="13.8" x14ac:dyDescent="0.3">
      <c r="B3852" s="10"/>
      <c r="L3852" s="10"/>
      <c r="M3852" s="10"/>
    </row>
    <row r="3853" spans="2:13" s="1" customFormat="1" ht="13.8" x14ac:dyDescent="0.3">
      <c r="B3853" s="10"/>
      <c r="L3853" s="10"/>
      <c r="M3853" s="10"/>
    </row>
    <row r="3854" spans="2:13" s="1" customFormat="1" ht="13.8" x14ac:dyDescent="0.3">
      <c r="B3854" s="10"/>
      <c r="L3854" s="10"/>
      <c r="M3854" s="10"/>
    </row>
    <row r="3855" spans="2:13" s="1" customFormat="1" ht="13.8" x14ac:dyDescent="0.3">
      <c r="B3855" s="10"/>
      <c r="L3855" s="10"/>
      <c r="M3855" s="10"/>
    </row>
    <row r="3856" spans="2:13" s="1" customFormat="1" ht="13.8" x14ac:dyDescent="0.3">
      <c r="B3856" s="10"/>
      <c r="L3856" s="10"/>
      <c r="M3856" s="10"/>
    </row>
    <row r="3857" spans="2:13" s="1" customFormat="1" ht="13.8" x14ac:dyDescent="0.3">
      <c r="B3857" s="10"/>
      <c r="L3857" s="10"/>
      <c r="M3857" s="10"/>
    </row>
    <row r="3858" spans="2:13" s="1" customFormat="1" ht="13.8" x14ac:dyDescent="0.3">
      <c r="B3858" s="10"/>
      <c r="L3858" s="10"/>
      <c r="M3858" s="10"/>
    </row>
    <row r="3859" spans="2:13" s="1" customFormat="1" ht="13.8" x14ac:dyDescent="0.3">
      <c r="B3859" s="10"/>
      <c r="L3859" s="10"/>
      <c r="M3859" s="10"/>
    </row>
    <row r="3860" spans="2:13" s="1" customFormat="1" ht="13.8" x14ac:dyDescent="0.3">
      <c r="B3860" s="10"/>
      <c r="L3860" s="10"/>
      <c r="M3860" s="10"/>
    </row>
    <row r="3861" spans="2:13" s="1" customFormat="1" ht="13.8" x14ac:dyDescent="0.3">
      <c r="B3861" s="10"/>
      <c r="L3861" s="10"/>
      <c r="M3861" s="10"/>
    </row>
    <row r="3862" spans="2:13" s="1" customFormat="1" ht="13.8" x14ac:dyDescent="0.3">
      <c r="B3862" s="10"/>
      <c r="L3862" s="10"/>
      <c r="M3862" s="10"/>
    </row>
    <row r="3863" spans="2:13" s="1" customFormat="1" ht="13.8" x14ac:dyDescent="0.3">
      <c r="B3863" s="10"/>
      <c r="L3863" s="10"/>
      <c r="M3863" s="10"/>
    </row>
    <row r="3864" spans="2:13" s="1" customFormat="1" ht="13.8" x14ac:dyDescent="0.3">
      <c r="B3864" s="10"/>
      <c r="L3864" s="10"/>
      <c r="M3864" s="10"/>
    </row>
    <row r="3865" spans="2:13" s="1" customFormat="1" ht="13.8" x14ac:dyDescent="0.3">
      <c r="B3865" s="10"/>
      <c r="L3865" s="10"/>
      <c r="M3865" s="10"/>
    </row>
    <row r="3866" spans="2:13" s="1" customFormat="1" ht="13.8" x14ac:dyDescent="0.3">
      <c r="B3866" s="10"/>
      <c r="L3866" s="10"/>
      <c r="M3866" s="10"/>
    </row>
    <row r="3867" spans="2:13" s="1" customFormat="1" ht="13.8" x14ac:dyDescent="0.3">
      <c r="B3867" s="10"/>
      <c r="L3867" s="10"/>
      <c r="M3867" s="10"/>
    </row>
    <row r="3868" spans="2:13" s="1" customFormat="1" ht="13.8" x14ac:dyDescent="0.3">
      <c r="B3868" s="10"/>
      <c r="L3868" s="10"/>
      <c r="M3868" s="10"/>
    </row>
    <row r="3869" spans="2:13" s="1" customFormat="1" ht="13.8" x14ac:dyDescent="0.3">
      <c r="B3869" s="10"/>
      <c r="L3869" s="10"/>
      <c r="M3869" s="10"/>
    </row>
    <row r="3870" spans="2:13" s="1" customFormat="1" ht="13.8" x14ac:dyDescent="0.3">
      <c r="B3870" s="10"/>
      <c r="L3870" s="10"/>
      <c r="M3870" s="10"/>
    </row>
    <row r="3871" spans="2:13" s="1" customFormat="1" ht="13.8" x14ac:dyDescent="0.3">
      <c r="B3871" s="10"/>
      <c r="L3871" s="10"/>
      <c r="M3871" s="10"/>
    </row>
    <row r="3872" spans="2:13" s="1" customFormat="1" ht="13.8" x14ac:dyDescent="0.3">
      <c r="B3872" s="10"/>
      <c r="L3872" s="10"/>
      <c r="M3872" s="10"/>
    </row>
    <row r="3873" spans="2:13" s="1" customFormat="1" ht="13.8" x14ac:dyDescent="0.3">
      <c r="B3873" s="10"/>
      <c r="L3873" s="10"/>
      <c r="M3873" s="10"/>
    </row>
    <row r="3874" spans="2:13" s="1" customFormat="1" ht="13.8" x14ac:dyDescent="0.3">
      <c r="B3874" s="10"/>
      <c r="L3874" s="10"/>
      <c r="M3874" s="10"/>
    </row>
    <row r="3875" spans="2:13" s="1" customFormat="1" ht="13.8" x14ac:dyDescent="0.3">
      <c r="B3875" s="10"/>
      <c r="L3875" s="10"/>
      <c r="M3875" s="10"/>
    </row>
    <row r="3876" spans="2:13" s="1" customFormat="1" ht="13.8" x14ac:dyDescent="0.3">
      <c r="B3876" s="10"/>
      <c r="L3876" s="10"/>
      <c r="M3876" s="10"/>
    </row>
    <row r="3877" spans="2:13" s="1" customFormat="1" ht="13.8" x14ac:dyDescent="0.3">
      <c r="B3877" s="10"/>
      <c r="L3877" s="10"/>
      <c r="M3877" s="10"/>
    </row>
    <row r="3878" spans="2:13" s="1" customFormat="1" ht="13.8" x14ac:dyDescent="0.3">
      <c r="B3878" s="10"/>
      <c r="L3878" s="10"/>
      <c r="M3878" s="10"/>
    </row>
    <row r="3879" spans="2:13" s="1" customFormat="1" ht="13.8" x14ac:dyDescent="0.3">
      <c r="B3879" s="10"/>
      <c r="L3879" s="10"/>
      <c r="M3879" s="10"/>
    </row>
    <row r="3880" spans="2:13" s="1" customFormat="1" ht="13.8" x14ac:dyDescent="0.3">
      <c r="B3880" s="10"/>
      <c r="L3880" s="10"/>
      <c r="M3880" s="10"/>
    </row>
    <row r="3881" spans="2:13" s="1" customFormat="1" ht="13.8" x14ac:dyDescent="0.3">
      <c r="B3881" s="10"/>
      <c r="L3881" s="10"/>
      <c r="M3881" s="10"/>
    </row>
    <row r="3882" spans="2:13" s="1" customFormat="1" ht="13.8" x14ac:dyDescent="0.3">
      <c r="B3882" s="10"/>
      <c r="L3882" s="10"/>
      <c r="M3882" s="10"/>
    </row>
    <row r="3883" spans="2:13" s="1" customFormat="1" ht="13.8" x14ac:dyDescent="0.3">
      <c r="B3883" s="10"/>
      <c r="L3883" s="10"/>
      <c r="M3883" s="10"/>
    </row>
    <row r="3884" spans="2:13" s="1" customFormat="1" ht="13.8" x14ac:dyDescent="0.3">
      <c r="B3884" s="10"/>
      <c r="L3884" s="10"/>
      <c r="M3884" s="10"/>
    </row>
    <row r="3885" spans="2:13" s="1" customFormat="1" ht="13.8" x14ac:dyDescent="0.3">
      <c r="B3885" s="10"/>
      <c r="L3885" s="10"/>
      <c r="M3885" s="10"/>
    </row>
    <row r="3886" spans="2:13" s="1" customFormat="1" ht="13.8" x14ac:dyDescent="0.3">
      <c r="B3886" s="10"/>
      <c r="L3886" s="10"/>
      <c r="M3886" s="10"/>
    </row>
    <row r="3887" spans="2:13" s="1" customFormat="1" ht="13.8" x14ac:dyDescent="0.3">
      <c r="B3887" s="10"/>
      <c r="L3887" s="10"/>
      <c r="M3887" s="10"/>
    </row>
    <row r="3888" spans="2:13" s="1" customFormat="1" ht="13.8" x14ac:dyDescent="0.3">
      <c r="B3888" s="10"/>
      <c r="L3888" s="10"/>
      <c r="M3888" s="10"/>
    </row>
    <row r="3889" spans="2:13" s="1" customFormat="1" ht="13.8" x14ac:dyDescent="0.3">
      <c r="B3889" s="10"/>
      <c r="L3889" s="10"/>
      <c r="M3889" s="10"/>
    </row>
    <row r="3890" spans="2:13" s="1" customFormat="1" ht="13.8" x14ac:dyDescent="0.3">
      <c r="B3890" s="10"/>
      <c r="L3890" s="10"/>
      <c r="M3890" s="10"/>
    </row>
    <row r="3891" spans="2:13" s="1" customFormat="1" ht="13.8" x14ac:dyDescent="0.3">
      <c r="B3891" s="10"/>
      <c r="L3891" s="10"/>
      <c r="M3891" s="10"/>
    </row>
    <row r="3892" spans="2:13" s="1" customFormat="1" ht="13.8" x14ac:dyDescent="0.3">
      <c r="B3892" s="10"/>
      <c r="L3892" s="10"/>
      <c r="M3892" s="10"/>
    </row>
    <row r="3893" spans="2:13" s="1" customFormat="1" ht="13.8" x14ac:dyDescent="0.3">
      <c r="B3893" s="10"/>
      <c r="L3893" s="10"/>
      <c r="M3893" s="10"/>
    </row>
    <row r="3894" spans="2:13" s="1" customFormat="1" ht="13.8" x14ac:dyDescent="0.3">
      <c r="B3894" s="10"/>
      <c r="L3894" s="10"/>
      <c r="M3894" s="10"/>
    </row>
    <row r="3895" spans="2:13" s="1" customFormat="1" ht="13.8" x14ac:dyDescent="0.3">
      <c r="B3895" s="10"/>
      <c r="L3895" s="10"/>
      <c r="M3895" s="10"/>
    </row>
    <row r="3896" spans="2:13" s="1" customFormat="1" ht="13.8" x14ac:dyDescent="0.3">
      <c r="B3896" s="10"/>
      <c r="L3896" s="10"/>
      <c r="M3896" s="10"/>
    </row>
    <row r="3897" spans="2:13" s="1" customFormat="1" ht="13.8" x14ac:dyDescent="0.3">
      <c r="B3897" s="10"/>
      <c r="L3897" s="10"/>
      <c r="M3897" s="10"/>
    </row>
    <row r="3898" spans="2:13" s="1" customFormat="1" ht="13.8" x14ac:dyDescent="0.3">
      <c r="B3898" s="10"/>
      <c r="L3898" s="10"/>
      <c r="M3898" s="10"/>
    </row>
    <row r="3899" spans="2:13" s="1" customFormat="1" ht="13.8" x14ac:dyDescent="0.3">
      <c r="B3899" s="10"/>
      <c r="L3899" s="10"/>
      <c r="M3899" s="10"/>
    </row>
    <row r="3900" spans="2:13" s="1" customFormat="1" ht="13.8" x14ac:dyDescent="0.3">
      <c r="B3900" s="10"/>
      <c r="L3900" s="10"/>
      <c r="M3900" s="10"/>
    </row>
    <row r="3901" spans="2:13" s="1" customFormat="1" ht="13.8" x14ac:dyDescent="0.3">
      <c r="B3901" s="10"/>
      <c r="L3901" s="10"/>
      <c r="M3901" s="10"/>
    </row>
    <row r="3902" spans="2:13" s="1" customFormat="1" ht="13.8" x14ac:dyDescent="0.3">
      <c r="B3902" s="10"/>
      <c r="L3902" s="10"/>
      <c r="M3902" s="10"/>
    </row>
    <row r="3903" spans="2:13" s="1" customFormat="1" ht="13.8" x14ac:dyDescent="0.3">
      <c r="B3903" s="10"/>
      <c r="L3903" s="10"/>
      <c r="M3903" s="10"/>
    </row>
    <row r="3904" spans="2:13" s="1" customFormat="1" ht="13.8" x14ac:dyDescent="0.3">
      <c r="B3904" s="10"/>
      <c r="L3904" s="10"/>
      <c r="M3904" s="10"/>
    </row>
    <row r="3905" spans="2:13" s="1" customFormat="1" ht="13.8" x14ac:dyDescent="0.3">
      <c r="B3905" s="10"/>
      <c r="L3905" s="10"/>
      <c r="M3905" s="10"/>
    </row>
    <row r="3906" spans="2:13" s="1" customFormat="1" ht="13.8" x14ac:dyDescent="0.3">
      <c r="B3906" s="10"/>
      <c r="L3906" s="10"/>
      <c r="M3906" s="10"/>
    </row>
    <row r="3907" spans="2:13" s="1" customFormat="1" ht="13.8" x14ac:dyDescent="0.3">
      <c r="B3907" s="10"/>
      <c r="L3907" s="10"/>
      <c r="M3907" s="10"/>
    </row>
    <row r="3908" spans="2:13" s="1" customFormat="1" ht="13.8" x14ac:dyDescent="0.3">
      <c r="B3908" s="10"/>
      <c r="L3908" s="10"/>
      <c r="M3908" s="10"/>
    </row>
    <row r="3909" spans="2:13" s="1" customFormat="1" ht="13.8" x14ac:dyDescent="0.3">
      <c r="B3909" s="10"/>
      <c r="L3909" s="10"/>
      <c r="M3909" s="10"/>
    </row>
    <row r="3910" spans="2:13" s="1" customFormat="1" ht="13.8" x14ac:dyDescent="0.3">
      <c r="B3910" s="10"/>
      <c r="L3910" s="10"/>
      <c r="M3910" s="10"/>
    </row>
    <row r="3911" spans="2:13" s="1" customFormat="1" ht="13.8" x14ac:dyDescent="0.3">
      <c r="B3911" s="10"/>
      <c r="L3911" s="10"/>
      <c r="M3911" s="10"/>
    </row>
    <row r="3912" spans="2:13" s="1" customFormat="1" ht="13.8" x14ac:dyDescent="0.3">
      <c r="B3912" s="10"/>
      <c r="L3912" s="10"/>
      <c r="M3912" s="10"/>
    </row>
    <row r="3913" spans="2:13" s="1" customFormat="1" ht="13.8" x14ac:dyDescent="0.3">
      <c r="B3913" s="10"/>
      <c r="L3913" s="10"/>
      <c r="M3913" s="10"/>
    </row>
    <row r="3914" spans="2:13" s="1" customFormat="1" ht="13.8" x14ac:dyDescent="0.3">
      <c r="B3914" s="10"/>
      <c r="L3914" s="10"/>
      <c r="M3914" s="10"/>
    </row>
    <row r="3915" spans="2:13" s="1" customFormat="1" ht="13.8" x14ac:dyDescent="0.3">
      <c r="B3915" s="10"/>
      <c r="L3915" s="10"/>
      <c r="M3915" s="10"/>
    </row>
    <row r="3916" spans="2:13" s="1" customFormat="1" ht="13.8" x14ac:dyDescent="0.3">
      <c r="B3916" s="10"/>
      <c r="L3916" s="10"/>
      <c r="M3916" s="10"/>
    </row>
    <row r="3917" spans="2:13" s="1" customFormat="1" ht="13.8" x14ac:dyDescent="0.3">
      <c r="B3917" s="10"/>
      <c r="L3917" s="10"/>
      <c r="M3917" s="10"/>
    </row>
    <row r="3918" spans="2:13" s="1" customFormat="1" ht="13.8" x14ac:dyDescent="0.3">
      <c r="B3918" s="10"/>
      <c r="L3918" s="10"/>
      <c r="M3918" s="10"/>
    </row>
    <row r="3919" spans="2:13" s="1" customFormat="1" ht="13.8" x14ac:dyDescent="0.3">
      <c r="B3919" s="10"/>
      <c r="L3919" s="10"/>
      <c r="M3919" s="10"/>
    </row>
    <row r="3920" spans="2:13" s="1" customFormat="1" ht="13.8" x14ac:dyDescent="0.3">
      <c r="B3920" s="10"/>
      <c r="L3920" s="10"/>
      <c r="M3920" s="10"/>
    </row>
    <row r="3921" spans="2:13" s="1" customFormat="1" ht="13.8" x14ac:dyDescent="0.3">
      <c r="B3921" s="10"/>
      <c r="L3921" s="10"/>
      <c r="M3921" s="10"/>
    </row>
    <row r="3922" spans="2:13" s="1" customFormat="1" ht="13.8" x14ac:dyDescent="0.3">
      <c r="B3922" s="10"/>
      <c r="L3922" s="10"/>
      <c r="M3922" s="10"/>
    </row>
    <row r="3923" spans="2:13" s="1" customFormat="1" ht="13.8" x14ac:dyDescent="0.3">
      <c r="B3923" s="10"/>
      <c r="L3923" s="10"/>
      <c r="M3923" s="10"/>
    </row>
    <row r="3924" spans="2:13" s="1" customFormat="1" ht="13.8" x14ac:dyDescent="0.3">
      <c r="B3924" s="10"/>
      <c r="L3924" s="10"/>
      <c r="M3924" s="10"/>
    </row>
    <row r="3925" spans="2:13" s="1" customFormat="1" ht="13.8" x14ac:dyDescent="0.3">
      <c r="B3925" s="10"/>
      <c r="L3925" s="10"/>
      <c r="M3925" s="10"/>
    </row>
    <row r="3926" spans="2:13" s="1" customFormat="1" ht="13.8" x14ac:dyDescent="0.3">
      <c r="B3926" s="10"/>
      <c r="L3926" s="10"/>
      <c r="M3926" s="10"/>
    </row>
    <row r="3927" spans="2:13" s="1" customFormat="1" ht="13.8" x14ac:dyDescent="0.3">
      <c r="B3927" s="10"/>
      <c r="L3927" s="10"/>
      <c r="M3927" s="10"/>
    </row>
    <row r="3928" spans="2:13" s="1" customFormat="1" ht="13.8" x14ac:dyDescent="0.3">
      <c r="B3928" s="10"/>
      <c r="L3928" s="10"/>
      <c r="M3928" s="10"/>
    </row>
    <row r="3929" spans="2:13" s="1" customFormat="1" ht="13.8" x14ac:dyDescent="0.3">
      <c r="B3929" s="10"/>
      <c r="L3929" s="10"/>
      <c r="M3929" s="10"/>
    </row>
    <row r="3930" spans="2:13" s="1" customFormat="1" ht="13.8" x14ac:dyDescent="0.3">
      <c r="B3930" s="10"/>
      <c r="L3930" s="10"/>
      <c r="M3930" s="10"/>
    </row>
    <row r="3931" spans="2:13" s="1" customFormat="1" ht="13.8" x14ac:dyDescent="0.3">
      <c r="B3931" s="10"/>
      <c r="L3931" s="10"/>
      <c r="M3931" s="10"/>
    </row>
    <row r="3932" spans="2:13" s="1" customFormat="1" ht="13.8" x14ac:dyDescent="0.3">
      <c r="B3932" s="10"/>
      <c r="L3932" s="10"/>
      <c r="M3932" s="10"/>
    </row>
    <row r="3933" spans="2:13" s="1" customFormat="1" ht="13.8" x14ac:dyDescent="0.3">
      <c r="B3933" s="10"/>
      <c r="L3933" s="10"/>
      <c r="M3933" s="10"/>
    </row>
    <row r="3934" spans="2:13" s="1" customFormat="1" ht="13.8" x14ac:dyDescent="0.3">
      <c r="B3934" s="10"/>
      <c r="L3934" s="10"/>
      <c r="M3934" s="10"/>
    </row>
    <row r="3935" spans="2:13" s="1" customFormat="1" ht="13.8" x14ac:dyDescent="0.3">
      <c r="B3935" s="10"/>
      <c r="L3935" s="10"/>
      <c r="M3935" s="10"/>
    </row>
    <row r="3936" spans="2:13" s="1" customFormat="1" ht="13.8" x14ac:dyDescent="0.3">
      <c r="B3936" s="10"/>
      <c r="L3936" s="10"/>
      <c r="M3936" s="10"/>
    </row>
    <row r="3937" spans="2:13" s="1" customFormat="1" ht="13.8" x14ac:dyDescent="0.3">
      <c r="B3937" s="10"/>
      <c r="L3937" s="10"/>
      <c r="M3937" s="10"/>
    </row>
    <row r="3938" spans="2:13" s="1" customFormat="1" ht="13.8" x14ac:dyDescent="0.3">
      <c r="B3938" s="10"/>
      <c r="L3938" s="10"/>
      <c r="M3938" s="10"/>
    </row>
    <row r="3939" spans="2:13" s="1" customFormat="1" ht="13.8" x14ac:dyDescent="0.3">
      <c r="B3939" s="10"/>
      <c r="L3939" s="10"/>
      <c r="M3939" s="10"/>
    </row>
    <row r="3940" spans="2:13" s="1" customFormat="1" ht="13.8" x14ac:dyDescent="0.3">
      <c r="B3940" s="10"/>
      <c r="L3940" s="10"/>
      <c r="M3940" s="10"/>
    </row>
    <row r="3941" spans="2:13" s="1" customFormat="1" ht="13.8" x14ac:dyDescent="0.3">
      <c r="B3941" s="10"/>
      <c r="L3941" s="10"/>
      <c r="M3941" s="10"/>
    </row>
    <row r="3942" spans="2:13" s="1" customFormat="1" ht="13.8" x14ac:dyDescent="0.3">
      <c r="B3942" s="10"/>
      <c r="L3942" s="10"/>
      <c r="M3942" s="10"/>
    </row>
    <row r="3943" spans="2:13" s="1" customFormat="1" ht="13.8" x14ac:dyDescent="0.3">
      <c r="B3943" s="10"/>
      <c r="L3943" s="10"/>
      <c r="M3943" s="10"/>
    </row>
    <row r="3944" spans="2:13" s="1" customFormat="1" ht="13.8" x14ac:dyDescent="0.3">
      <c r="B3944" s="10"/>
      <c r="L3944" s="10"/>
      <c r="M3944" s="10"/>
    </row>
    <row r="3945" spans="2:13" s="1" customFormat="1" ht="13.8" x14ac:dyDescent="0.3">
      <c r="B3945" s="10"/>
      <c r="L3945" s="10"/>
      <c r="M3945" s="10"/>
    </row>
    <row r="3946" spans="2:13" s="1" customFormat="1" ht="13.8" x14ac:dyDescent="0.3">
      <c r="B3946" s="10"/>
      <c r="L3946" s="10"/>
      <c r="M3946" s="10"/>
    </row>
    <row r="3947" spans="2:13" s="1" customFormat="1" ht="13.8" x14ac:dyDescent="0.3">
      <c r="B3947" s="10"/>
      <c r="L3947" s="10"/>
      <c r="M3947" s="10"/>
    </row>
    <row r="3948" spans="2:13" s="1" customFormat="1" ht="13.8" x14ac:dyDescent="0.3">
      <c r="B3948" s="10"/>
      <c r="L3948" s="10"/>
      <c r="M3948" s="10"/>
    </row>
    <row r="3949" spans="2:13" s="1" customFormat="1" ht="13.8" x14ac:dyDescent="0.3">
      <c r="B3949" s="10"/>
      <c r="L3949" s="10"/>
      <c r="M3949" s="10"/>
    </row>
    <row r="3950" spans="2:13" s="1" customFormat="1" ht="13.8" x14ac:dyDescent="0.3">
      <c r="B3950" s="10"/>
      <c r="L3950" s="10"/>
      <c r="M3950" s="10"/>
    </row>
    <row r="3951" spans="2:13" s="1" customFormat="1" ht="13.8" x14ac:dyDescent="0.3">
      <c r="B3951" s="10"/>
      <c r="L3951" s="10"/>
      <c r="M3951" s="10"/>
    </row>
    <row r="3952" spans="2:13" s="1" customFormat="1" ht="13.8" x14ac:dyDescent="0.3">
      <c r="B3952" s="10"/>
      <c r="L3952" s="10"/>
      <c r="M3952" s="10"/>
    </row>
    <row r="3953" spans="2:13" s="1" customFormat="1" ht="13.8" x14ac:dyDescent="0.3">
      <c r="B3953" s="10"/>
      <c r="L3953" s="10"/>
      <c r="M3953" s="10"/>
    </row>
    <row r="3954" spans="2:13" s="1" customFormat="1" ht="13.8" x14ac:dyDescent="0.3">
      <c r="B3954" s="10"/>
      <c r="L3954" s="10"/>
      <c r="M3954" s="10"/>
    </row>
    <row r="3955" spans="2:13" s="1" customFormat="1" ht="13.8" x14ac:dyDescent="0.3">
      <c r="B3955" s="10"/>
      <c r="L3955" s="10"/>
      <c r="M3955" s="10"/>
    </row>
    <row r="3956" spans="2:13" s="1" customFormat="1" ht="13.8" x14ac:dyDescent="0.3">
      <c r="B3956" s="10"/>
      <c r="L3956" s="10"/>
      <c r="M3956" s="10"/>
    </row>
    <row r="3957" spans="2:13" s="1" customFormat="1" ht="13.8" x14ac:dyDescent="0.3">
      <c r="B3957" s="10"/>
      <c r="L3957" s="10"/>
      <c r="M3957" s="10"/>
    </row>
    <row r="3958" spans="2:13" s="1" customFormat="1" ht="13.8" x14ac:dyDescent="0.3">
      <c r="B3958" s="10"/>
      <c r="L3958" s="10"/>
      <c r="M3958" s="10"/>
    </row>
    <row r="3959" spans="2:13" s="1" customFormat="1" ht="13.8" x14ac:dyDescent="0.3">
      <c r="B3959" s="10"/>
      <c r="L3959" s="10"/>
      <c r="M3959" s="10"/>
    </row>
    <row r="3960" spans="2:13" s="1" customFormat="1" ht="13.8" x14ac:dyDescent="0.3">
      <c r="B3960" s="10"/>
      <c r="L3960" s="10"/>
      <c r="M3960" s="10"/>
    </row>
    <row r="3961" spans="2:13" s="1" customFormat="1" ht="13.8" x14ac:dyDescent="0.3">
      <c r="B3961" s="10"/>
      <c r="L3961" s="10"/>
      <c r="M3961" s="10"/>
    </row>
    <row r="3962" spans="2:13" s="1" customFormat="1" ht="13.8" x14ac:dyDescent="0.3">
      <c r="B3962" s="10"/>
      <c r="L3962" s="10"/>
      <c r="M3962" s="10"/>
    </row>
    <row r="3963" spans="2:13" s="1" customFormat="1" ht="13.8" x14ac:dyDescent="0.3">
      <c r="B3963" s="10"/>
      <c r="L3963" s="10"/>
      <c r="M3963" s="10"/>
    </row>
    <row r="3964" spans="2:13" s="1" customFormat="1" ht="13.8" x14ac:dyDescent="0.3">
      <c r="B3964" s="10"/>
      <c r="L3964" s="10"/>
      <c r="M3964" s="10"/>
    </row>
    <row r="3965" spans="2:13" s="1" customFormat="1" ht="13.8" x14ac:dyDescent="0.3">
      <c r="B3965" s="10"/>
      <c r="L3965" s="10"/>
      <c r="M3965" s="10"/>
    </row>
    <row r="3966" spans="2:13" s="1" customFormat="1" ht="13.8" x14ac:dyDescent="0.3">
      <c r="B3966" s="10"/>
      <c r="L3966" s="10"/>
      <c r="M3966" s="10"/>
    </row>
    <row r="3967" spans="2:13" s="1" customFormat="1" ht="13.8" x14ac:dyDescent="0.3">
      <c r="B3967" s="10"/>
      <c r="L3967" s="10"/>
      <c r="M3967" s="10"/>
    </row>
    <row r="3968" spans="2:13" s="1" customFormat="1" ht="13.8" x14ac:dyDescent="0.3">
      <c r="B3968" s="10"/>
      <c r="L3968" s="10"/>
      <c r="M3968" s="10"/>
    </row>
    <row r="3969" spans="2:13" s="1" customFormat="1" ht="13.8" x14ac:dyDescent="0.3">
      <c r="B3969" s="10"/>
      <c r="L3969" s="10"/>
      <c r="M3969" s="10"/>
    </row>
    <row r="3970" spans="2:13" s="1" customFormat="1" ht="13.8" x14ac:dyDescent="0.3">
      <c r="B3970" s="10"/>
      <c r="L3970" s="10"/>
      <c r="M3970" s="10"/>
    </row>
    <row r="3971" spans="2:13" s="1" customFormat="1" ht="13.8" x14ac:dyDescent="0.3">
      <c r="B3971" s="10"/>
      <c r="L3971" s="10"/>
      <c r="M3971" s="10"/>
    </row>
    <row r="3972" spans="2:13" s="1" customFormat="1" ht="13.8" x14ac:dyDescent="0.3">
      <c r="B3972" s="10"/>
      <c r="L3972" s="10"/>
      <c r="M3972" s="10"/>
    </row>
    <row r="3973" spans="2:13" s="1" customFormat="1" ht="13.8" x14ac:dyDescent="0.3">
      <c r="B3973" s="10"/>
      <c r="L3973" s="10"/>
      <c r="M3973" s="10"/>
    </row>
    <row r="3974" spans="2:13" s="1" customFormat="1" ht="13.8" x14ac:dyDescent="0.3">
      <c r="B3974" s="10"/>
      <c r="L3974" s="10"/>
      <c r="M3974" s="10"/>
    </row>
    <row r="3975" spans="2:13" s="1" customFormat="1" ht="13.8" x14ac:dyDescent="0.3">
      <c r="B3975" s="10"/>
      <c r="L3975" s="10"/>
      <c r="M3975" s="10"/>
    </row>
    <row r="3976" spans="2:13" s="1" customFormat="1" ht="13.8" x14ac:dyDescent="0.3">
      <c r="B3976" s="10"/>
      <c r="L3976" s="10"/>
      <c r="M3976" s="10"/>
    </row>
    <row r="3977" spans="2:13" s="1" customFormat="1" ht="13.8" x14ac:dyDescent="0.3">
      <c r="B3977" s="10"/>
      <c r="L3977" s="10"/>
      <c r="M3977" s="10"/>
    </row>
    <row r="3978" spans="2:13" s="1" customFormat="1" ht="13.8" x14ac:dyDescent="0.3">
      <c r="B3978" s="10"/>
      <c r="L3978" s="10"/>
      <c r="M3978" s="10"/>
    </row>
    <row r="3979" spans="2:13" s="1" customFormat="1" ht="13.8" x14ac:dyDescent="0.3">
      <c r="B3979" s="10"/>
      <c r="L3979" s="10"/>
      <c r="M3979" s="10"/>
    </row>
    <row r="3980" spans="2:13" s="1" customFormat="1" ht="13.8" x14ac:dyDescent="0.3">
      <c r="B3980" s="10"/>
      <c r="L3980" s="10"/>
      <c r="M3980" s="10"/>
    </row>
    <row r="3981" spans="2:13" s="1" customFormat="1" ht="13.8" x14ac:dyDescent="0.3">
      <c r="B3981" s="10"/>
      <c r="L3981" s="10"/>
      <c r="M3981" s="10"/>
    </row>
    <row r="3982" spans="2:13" s="1" customFormat="1" ht="13.8" x14ac:dyDescent="0.3">
      <c r="B3982" s="10"/>
      <c r="L3982" s="10"/>
      <c r="M3982" s="10"/>
    </row>
    <row r="3983" spans="2:13" s="1" customFormat="1" ht="13.8" x14ac:dyDescent="0.3">
      <c r="B3983" s="10"/>
      <c r="L3983" s="10"/>
      <c r="M3983" s="10"/>
    </row>
    <row r="3984" spans="2:13" s="1" customFormat="1" ht="13.8" x14ac:dyDescent="0.3">
      <c r="B3984" s="10"/>
      <c r="L3984" s="10"/>
      <c r="M3984" s="10"/>
    </row>
    <row r="3985" spans="2:13" s="1" customFormat="1" ht="13.8" x14ac:dyDescent="0.3">
      <c r="B3985" s="10"/>
      <c r="L3985" s="10"/>
      <c r="M3985" s="10"/>
    </row>
    <row r="3986" spans="2:13" s="1" customFormat="1" ht="13.8" x14ac:dyDescent="0.3">
      <c r="B3986" s="10"/>
      <c r="L3986" s="10"/>
      <c r="M3986" s="10"/>
    </row>
    <row r="3987" spans="2:13" s="1" customFormat="1" ht="13.8" x14ac:dyDescent="0.3">
      <c r="B3987" s="10"/>
      <c r="L3987" s="10"/>
      <c r="M3987" s="10"/>
    </row>
    <row r="3988" spans="2:13" s="1" customFormat="1" ht="13.8" x14ac:dyDescent="0.3">
      <c r="B3988" s="10"/>
      <c r="L3988" s="10"/>
      <c r="M3988" s="10"/>
    </row>
    <row r="3989" spans="2:13" s="1" customFormat="1" ht="13.8" x14ac:dyDescent="0.3">
      <c r="B3989" s="10"/>
      <c r="L3989" s="10"/>
      <c r="M3989" s="10"/>
    </row>
    <row r="3990" spans="2:13" s="1" customFormat="1" ht="13.8" x14ac:dyDescent="0.3">
      <c r="B3990" s="10"/>
      <c r="L3990" s="10"/>
      <c r="M3990" s="10"/>
    </row>
    <row r="3991" spans="2:13" s="1" customFormat="1" ht="13.8" x14ac:dyDescent="0.3">
      <c r="B3991" s="10"/>
      <c r="L3991" s="10"/>
      <c r="M3991" s="10"/>
    </row>
    <row r="3992" spans="2:13" s="1" customFormat="1" ht="13.8" x14ac:dyDescent="0.3">
      <c r="B3992" s="10"/>
      <c r="L3992" s="10"/>
      <c r="M3992" s="10"/>
    </row>
    <row r="3993" spans="2:13" s="1" customFormat="1" ht="13.8" x14ac:dyDescent="0.3">
      <c r="B3993" s="10"/>
      <c r="L3993" s="10"/>
      <c r="M3993" s="10"/>
    </row>
    <row r="3994" spans="2:13" s="1" customFormat="1" ht="13.8" x14ac:dyDescent="0.3">
      <c r="B3994" s="10"/>
      <c r="L3994" s="10"/>
      <c r="M3994" s="10"/>
    </row>
    <row r="3995" spans="2:13" s="1" customFormat="1" ht="13.8" x14ac:dyDescent="0.3">
      <c r="B3995" s="10"/>
      <c r="L3995" s="10"/>
      <c r="M3995" s="10"/>
    </row>
    <row r="3996" spans="2:13" s="1" customFormat="1" ht="13.8" x14ac:dyDescent="0.3">
      <c r="B3996" s="10"/>
      <c r="L3996" s="10"/>
      <c r="M3996" s="10"/>
    </row>
    <row r="3997" spans="2:13" s="1" customFormat="1" ht="13.8" x14ac:dyDescent="0.3">
      <c r="B3997" s="10"/>
      <c r="L3997" s="10"/>
      <c r="M3997" s="10"/>
    </row>
    <row r="3998" spans="2:13" s="1" customFormat="1" ht="13.8" x14ac:dyDescent="0.3">
      <c r="B3998" s="10"/>
      <c r="L3998" s="10"/>
      <c r="M3998" s="10"/>
    </row>
    <row r="3999" spans="2:13" s="1" customFormat="1" ht="13.8" x14ac:dyDescent="0.3">
      <c r="B3999" s="10"/>
      <c r="L3999" s="10"/>
      <c r="M3999" s="10"/>
    </row>
    <row r="4000" spans="2:13" s="1" customFormat="1" ht="13.8" x14ac:dyDescent="0.3">
      <c r="B4000" s="10"/>
      <c r="L4000" s="10"/>
      <c r="M4000" s="10"/>
    </row>
    <row r="4001" spans="2:13" s="1" customFormat="1" ht="13.8" x14ac:dyDescent="0.3">
      <c r="B4001" s="10"/>
      <c r="L4001" s="10"/>
      <c r="M4001" s="10"/>
    </row>
    <row r="4002" spans="2:13" s="1" customFormat="1" ht="13.8" x14ac:dyDescent="0.3">
      <c r="B4002" s="10"/>
      <c r="L4002" s="10"/>
      <c r="M4002" s="10"/>
    </row>
    <row r="4003" spans="2:13" s="1" customFormat="1" ht="13.8" x14ac:dyDescent="0.3">
      <c r="B4003" s="10"/>
      <c r="L4003" s="10"/>
      <c r="M4003" s="10"/>
    </row>
    <row r="4004" spans="2:13" s="1" customFormat="1" ht="13.8" x14ac:dyDescent="0.3">
      <c r="B4004" s="10"/>
      <c r="L4004" s="10"/>
      <c r="M4004" s="10"/>
    </row>
    <row r="4005" spans="2:13" s="1" customFormat="1" ht="13.8" x14ac:dyDescent="0.3">
      <c r="B4005" s="10"/>
      <c r="L4005" s="10"/>
      <c r="M4005" s="10"/>
    </row>
    <row r="4006" spans="2:13" s="1" customFormat="1" ht="13.8" x14ac:dyDescent="0.3">
      <c r="B4006" s="10"/>
      <c r="L4006" s="10"/>
      <c r="M4006" s="10"/>
    </row>
    <row r="4007" spans="2:13" s="1" customFormat="1" ht="13.8" x14ac:dyDescent="0.3">
      <c r="B4007" s="10"/>
      <c r="L4007" s="10"/>
      <c r="M4007" s="10"/>
    </row>
    <row r="4008" spans="2:13" s="1" customFormat="1" ht="13.8" x14ac:dyDescent="0.3">
      <c r="B4008" s="10"/>
      <c r="L4008" s="10"/>
      <c r="M4008" s="10"/>
    </row>
    <row r="4009" spans="2:13" s="1" customFormat="1" ht="13.8" x14ac:dyDescent="0.3">
      <c r="B4009" s="10"/>
      <c r="L4009" s="10"/>
      <c r="M4009" s="10"/>
    </row>
    <row r="4010" spans="2:13" s="1" customFormat="1" ht="13.8" x14ac:dyDescent="0.3">
      <c r="B4010" s="10"/>
      <c r="L4010" s="10"/>
      <c r="M4010" s="10"/>
    </row>
    <row r="4011" spans="2:13" s="1" customFormat="1" ht="13.8" x14ac:dyDescent="0.3">
      <c r="B4011" s="10"/>
      <c r="L4011" s="10"/>
      <c r="M4011" s="10"/>
    </row>
    <row r="4012" spans="2:13" s="1" customFormat="1" ht="13.8" x14ac:dyDescent="0.3">
      <c r="B4012" s="10"/>
      <c r="L4012" s="10"/>
      <c r="M4012" s="10"/>
    </row>
    <row r="4013" spans="2:13" s="1" customFormat="1" ht="13.8" x14ac:dyDescent="0.3">
      <c r="B4013" s="10"/>
      <c r="L4013" s="10"/>
      <c r="M4013" s="10"/>
    </row>
    <row r="4014" spans="2:13" s="1" customFormat="1" ht="13.8" x14ac:dyDescent="0.3">
      <c r="B4014" s="10"/>
      <c r="L4014" s="10"/>
      <c r="M4014" s="10"/>
    </row>
    <row r="4015" spans="2:13" s="1" customFormat="1" ht="13.8" x14ac:dyDescent="0.3">
      <c r="B4015" s="10"/>
      <c r="L4015" s="10"/>
      <c r="M4015" s="10"/>
    </row>
    <row r="4016" spans="2:13" s="1" customFormat="1" ht="13.8" x14ac:dyDescent="0.3">
      <c r="B4016" s="10"/>
      <c r="L4016" s="10"/>
      <c r="M4016" s="10"/>
    </row>
    <row r="4017" spans="2:13" s="1" customFormat="1" ht="13.8" x14ac:dyDescent="0.3">
      <c r="B4017" s="10"/>
      <c r="L4017" s="10"/>
      <c r="M4017" s="10"/>
    </row>
    <row r="4018" spans="2:13" s="1" customFormat="1" ht="13.8" x14ac:dyDescent="0.3">
      <c r="B4018" s="10"/>
      <c r="L4018" s="10"/>
      <c r="M4018" s="10"/>
    </row>
    <row r="4019" spans="2:13" s="1" customFormat="1" ht="13.8" x14ac:dyDescent="0.3">
      <c r="B4019" s="10"/>
      <c r="L4019" s="10"/>
      <c r="M4019" s="10"/>
    </row>
    <row r="4020" spans="2:13" s="1" customFormat="1" ht="13.8" x14ac:dyDescent="0.3">
      <c r="B4020" s="10"/>
      <c r="L4020" s="10"/>
      <c r="M4020" s="10"/>
    </row>
    <row r="4021" spans="2:13" s="1" customFormat="1" ht="13.8" x14ac:dyDescent="0.3">
      <c r="B4021" s="10"/>
      <c r="L4021" s="10"/>
      <c r="M4021" s="10"/>
    </row>
    <row r="4022" spans="2:13" s="1" customFormat="1" ht="13.8" x14ac:dyDescent="0.3">
      <c r="B4022" s="10"/>
      <c r="L4022" s="10"/>
      <c r="M4022" s="10"/>
    </row>
    <row r="4023" spans="2:13" s="1" customFormat="1" ht="13.8" x14ac:dyDescent="0.3">
      <c r="B4023" s="10"/>
      <c r="L4023" s="10"/>
      <c r="M4023" s="10"/>
    </row>
    <row r="4024" spans="2:13" s="1" customFormat="1" ht="13.8" x14ac:dyDescent="0.3">
      <c r="B4024" s="10"/>
      <c r="L4024" s="10"/>
      <c r="M4024" s="10"/>
    </row>
    <row r="4025" spans="2:13" s="1" customFormat="1" ht="13.8" x14ac:dyDescent="0.3">
      <c r="B4025" s="10"/>
      <c r="L4025" s="10"/>
      <c r="M4025" s="10"/>
    </row>
    <row r="4026" spans="2:13" s="1" customFormat="1" ht="13.8" x14ac:dyDescent="0.3">
      <c r="B4026" s="10"/>
      <c r="L4026" s="10"/>
      <c r="M4026" s="10"/>
    </row>
    <row r="4027" spans="2:13" s="1" customFormat="1" ht="13.8" x14ac:dyDescent="0.3">
      <c r="B4027" s="10"/>
      <c r="L4027" s="10"/>
      <c r="M4027" s="10"/>
    </row>
    <row r="4028" spans="2:13" s="1" customFormat="1" ht="13.8" x14ac:dyDescent="0.3">
      <c r="B4028" s="10"/>
      <c r="L4028" s="10"/>
      <c r="M4028" s="10"/>
    </row>
    <row r="4029" spans="2:13" s="1" customFormat="1" ht="13.8" x14ac:dyDescent="0.3">
      <c r="B4029" s="10"/>
      <c r="L4029" s="10"/>
      <c r="M4029" s="10"/>
    </row>
    <row r="4030" spans="2:13" s="1" customFormat="1" ht="13.8" x14ac:dyDescent="0.3">
      <c r="B4030" s="10"/>
      <c r="L4030" s="10"/>
      <c r="M4030" s="10"/>
    </row>
    <row r="4031" spans="2:13" s="1" customFormat="1" ht="13.8" x14ac:dyDescent="0.3">
      <c r="B4031" s="10"/>
      <c r="L4031" s="10"/>
      <c r="M4031" s="10"/>
    </row>
    <row r="4032" spans="2:13" s="1" customFormat="1" ht="13.8" x14ac:dyDescent="0.3">
      <c r="B4032" s="10"/>
      <c r="L4032" s="10"/>
      <c r="M4032" s="10"/>
    </row>
    <row r="4033" spans="2:13" s="1" customFormat="1" ht="13.8" x14ac:dyDescent="0.3">
      <c r="B4033" s="10"/>
      <c r="L4033" s="10"/>
      <c r="M4033" s="10"/>
    </row>
    <row r="4034" spans="2:13" s="1" customFormat="1" ht="13.8" x14ac:dyDescent="0.3">
      <c r="B4034" s="10"/>
      <c r="L4034" s="10"/>
      <c r="M4034" s="10"/>
    </row>
    <row r="4035" spans="2:13" s="1" customFormat="1" ht="13.8" x14ac:dyDescent="0.3">
      <c r="B4035" s="10"/>
      <c r="L4035" s="10"/>
      <c r="M4035" s="10"/>
    </row>
    <row r="4036" spans="2:13" s="1" customFormat="1" ht="13.8" x14ac:dyDescent="0.3">
      <c r="B4036" s="10"/>
      <c r="L4036" s="10"/>
      <c r="M4036" s="10"/>
    </row>
    <row r="4037" spans="2:13" s="1" customFormat="1" ht="13.8" x14ac:dyDescent="0.3">
      <c r="B4037" s="10"/>
      <c r="L4037" s="10"/>
      <c r="M4037" s="10"/>
    </row>
    <row r="4038" spans="2:13" s="1" customFormat="1" ht="13.8" x14ac:dyDescent="0.3">
      <c r="B4038" s="10"/>
      <c r="L4038" s="10"/>
      <c r="M4038" s="10"/>
    </row>
    <row r="4039" spans="2:13" s="1" customFormat="1" ht="13.8" x14ac:dyDescent="0.3">
      <c r="B4039" s="10"/>
      <c r="L4039" s="10"/>
      <c r="M4039" s="10"/>
    </row>
    <row r="4040" spans="2:13" s="1" customFormat="1" ht="13.8" x14ac:dyDescent="0.3">
      <c r="B4040" s="10"/>
      <c r="L4040" s="10"/>
      <c r="M4040" s="10"/>
    </row>
    <row r="4041" spans="2:13" s="1" customFormat="1" ht="13.8" x14ac:dyDescent="0.3">
      <c r="B4041" s="10"/>
      <c r="L4041" s="10"/>
      <c r="M4041" s="10"/>
    </row>
    <row r="4042" spans="2:13" s="1" customFormat="1" ht="13.8" x14ac:dyDescent="0.3">
      <c r="B4042" s="10"/>
      <c r="L4042" s="10"/>
      <c r="M4042" s="10"/>
    </row>
    <row r="4043" spans="2:13" s="1" customFormat="1" ht="13.8" x14ac:dyDescent="0.3">
      <c r="B4043" s="10"/>
      <c r="L4043" s="10"/>
      <c r="M4043" s="10"/>
    </row>
    <row r="4044" spans="2:13" s="1" customFormat="1" ht="13.8" x14ac:dyDescent="0.3">
      <c r="B4044" s="10"/>
      <c r="L4044" s="10"/>
      <c r="M4044" s="10"/>
    </row>
    <row r="4045" spans="2:13" s="1" customFormat="1" ht="13.8" x14ac:dyDescent="0.3">
      <c r="B4045" s="10"/>
      <c r="L4045" s="10"/>
      <c r="M4045" s="10"/>
    </row>
    <row r="4046" spans="2:13" s="1" customFormat="1" ht="13.8" x14ac:dyDescent="0.3">
      <c r="B4046" s="10"/>
      <c r="L4046" s="10"/>
      <c r="M4046" s="10"/>
    </row>
    <row r="4047" spans="2:13" s="1" customFormat="1" ht="13.8" x14ac:dyDescent="0.3">
      <c r="B4047" s="10"/>
      <c r="L4047" s="10"/>
      <c r="M4047" s="10"/>
    </row>
    <row r="4048" spans="2:13" s="1" customFormat="1" ht="13.8" x14ac:dyDescent="0.3">
      <c r="B4048" s="10"/>
      <c r="L4048" s="10"/>
      <c r="M4048" s="10"/>
    </row>
    <row r="4049" spans="2:13" s="1" customFormat="1" ht="13.8" x14ac:dyDescent="0.3">
      <c r="B4049" s="10"/>
      <c r="L4049" s="10"/>
      <c r="M4049" s="10"/>
    </row>
    <row r="4050" spans="2:13" s="1" customFormat="1" ht="13.8" x14ac:dyDescent="0.3">
      <c r="B4050" s="10"/>
      <c r="L4050" s="10"/>
      <c r="M4050" s="10"/>
    </row>
    <row r="4051" spans="2:13" s="1" customFormat="1" ht="13.8" x14ac:dyDescent="0.3">
      <c r="B4051" s="10"/>
      <c r="L4051" s="10"/>
      <c r="M4051" s="10"/>
    </row>
    <row r="4052" spans="2:13" s="1" customFormat="1" ht="13.8" x14ac:dyDescent="0.3">
      <c r="B4052" s="10"/>
      <c r="L4052" s="10"/>
      <c r="M4052" s="10"/>
    </row>
    <row r="4053" spans="2:13" s="1" customFormat="1" ht="13.8" x14ac:dyDescent="0.3">
      <c r="B4053" s="10"/>
      <c r="L4053" s="10"/>
      <c r="M4053" s="10"/>
    </row>
    <row r="4054" spans="2:13" s="1" customFormat="1" ht="13.8" x14ac:dyDescent="0.3">
      <c r="B4054" s="10"/>
      <c r="L4054" s="10"/>
      <c r="M4054" s="10"/>
    </row>
    <row r="4055" spans="2:13" s="1" customFormat="1" ht="13.8" x14ac:dyDescent="0.3">
      <c r="B4055" s="10"/>
      <c r="L4055" s="10"/>
      <c r="M4055" s="10"/>
    </row>
    <row r="4056" spans="2:13" s="1" customFormat="1" ht="13.8" x14ac:dyDescent="0.3">
      <c r="B4056" s="10"/>
      <c r="L4056" s="10"/>
      <c r="M4056" s="10"/>
    </row>
    <row r="4057" spans="2:13" s="1" customFormat="1" ht="13.8" x14ac:dyDescent="0.3">
      <c r="B4057" s="10"/>
      <c r="L4057" s="10"/>
      <c r="M4057" s="10"/>
    </row>
    <row r="4058" spans="2:13" s="1" customFormat="1" ht="13.8" x14ac:dyDescent="0.3">
      <c r="B4058" s="10"/>
      <c r="L4058" s="10"/>
      <c r="M4058" s="10"/>
    </row>
    <row r="4059" spans="2:13" s="1" customFormat="1" ht="13.8" x14ac:dyDescent="0.3">
      <c r="B4059" s="10"/>
      <c r="L4059" s="10"/>
      <c r="M4059" s="10"/>
    </row>
    <row r="4060" spans="2:13" s="1" customFormat="1" ht="13.8" x14ac:dyDescent="0.3">
      <c r="B4060" s="10"/>
      <c r="L4060" s="10"/>
      <c r="M4060" s="10"/>
    </row>
    <row r="4061" spans="2:13" s="1" customFormat="1" ht="13.8" x14ac:dyDescent="0.3">
      <c r="B4061" s="10"/>
      <c r="L4061" s="10"/>
      <c r="M4061" s="10"/>
    </row>
    <row r="4062" spans="2:13" s="1" customFormat="1" ht="13.8" x14ac:dyDescent="0.3">
      <c r="B4062" s="10"/>
      <c r="L4062" s="10"/>
      <c r="M4062" s="10"/>
    </row>
    <row r="4063" spans="2:13" s="1" customFormat="1" ht="13.8" x14ac:dyDescent="0.3">
      <c r="B4063" s="10"/>
      <c r="L4063" s="10"/>
      <c r="M4063" s="10"/>
    </row>
    <row r="4064" spans="2:13" s="1" customFormat="1" ht="13.8" x14ac:dyDescent="0.3">
      <c r="B4064" s="10"/>
      <c r="L4064" s="10"/>
      <c r="M4064" s="10"/>
    </row>
    <row r="4065" spans="2:13" s="1" customFormat="1" ht="13.8" x14ac:dyDescent="0.3">
      <c r="B4065" s="10"/>
      <c r="L4065" s="10"/>
      <c r="M4065" s="10"/>
    </row>
    <row r="4066" spans="2:13" s="1" customFormat="1" ht="13.8" x14ac:dyDescent="0.3">
      <c r="B4066" s="10"/>
      <c r="L4066" s="10"/>
      <c r="M4066" s="10"/>
    </row>
    <row r="4067" spans="2:13" s="1" customFormat="1" ht="13.8" x14ac:dyDescent="0.3">
      <c r="B4067" s="10"/>
      <c r="L4067" s="10"/>
      <c r="M4067" s="10"/>
    </row>
    <row r="4068" spans="2:13" s="1" customFormat="1" ht="13.8" x14ac:dyDescent="0.3">
      <c r="B4068" s="10"/>
      <c r="L4068" s="10"/>
      <c r="M4068" s="10"/>
    </row>
    <row r="4069" spans="2:13" s="1" customFormat="1" ht="13.8" x14ac:dyDescent="0.3">
      <c r="B4069" s="10"/>
      <c r="L4069" s="10"/>
      <c r="M4069" s="10"/>
    </row>
    <row r="4070" spans="2:13" s="1" customFormat="1" ht="13.8" x14ac:dyDescent="0.3">
      <c r="B4070" s="10"/>
      <c r="L4070" s="10"/>
      <c r="M4070" s="10"/>
    </row>
    <row r="4071" spans="2:13" s="1" customFormat="1" ht="13.8" x14ac:dyDescent="0.3">
      <c r="B4071" s="10"/>
      <c r="L4071" s="10"/>
      <c r="M4071" s="10"/>
    </row>
    <row r="4072" spans="2:13" s="1" customFormat="1" ht="13.8" x14ac:dyDescent="0.3">
      <c r="B4072" s="10"/>
      <c r="L4072" s="10"/>
      <c r="M4072" s="10"/>
    </row>
    <row r="4073" spans="2:13" s="1" customFormat="1" ht="13.8" x14ac:dyDescent="0.3">
      <c r="B4073" s="10"/>
      <c r="L4073" s="10"/>
      <c r="M4073" s="10"/>
    </row>
    <row r="4074" spans="2:13" s="1" customFormat="1" ht="13.8" x14ac:dyDescent="0.3">
      <c r="B4074" s="10"/>
      <c r="L4074" s="10"/>
      <c r="M4074" s="10"/>
    </row>
    <row r="4075" spans="2:13" s="1" customFormat="1" ht="13.8" x14ac:dyDescent="0.3">
      <c r="B4075" s="10"/>
      <c r="L4075" s="10"/>
      <c r="M4075" s="10"/>
    </row>
    <row r="4076" spans="2:13" s="1" customFormat="1" ht="13.8" x14ac:dyDescent="0.3">
      <c r="B4076" s="10"/>
      <c r="L4076" s="10"/>
      <c r="M4076" s="10"/>
    </row>
    <row r="4077" spans="2:13" s="1" customFormat="1" ht="13.8" x14ac:dyDescent="0.3">
      <c r="B4077" s="10"/>
      <c r="L4077" s="10"/>
      <c r="M4077" s="10"/>
    </row>
    <row r="4078" spans="2:13" s="1" customFormat="1" ht="13.8" x14ac:dyDescent="0.3">
      <c r="B4078" s="10"/>
      <c r="L4078" s="10"/>
      <c r="M4078" s="10"/>
    </row>
    <row r="4079" spans="2:13" s="1" customFormat="1" ht="13.8" x14ac:dyDescent="0.3">
      <c r="B4079" s="10"/>
      <c r="L4079" s="10"/>
      <c r="M4079" s="10"/>
    </row>
    <row r="4080" spans="2:13" s="1" customFormat="1" ht="13.8" x14ac:dyDescent="0.3">
      <c r="B4080" s="10"/>
      <c r="L4080" s="10"/>
      <c r="M4080" s="10"/>
    </row>
    <row r="4081" spans="2:13" s="1" customFormat="1" ht="13.8" x14ac:dyDescent="0.3">
      <c r="B4081" s="10"/>
      <c r="L4081" s="10"/>
      <c r="M4081" s="10"/>
    </row>
    <row r="4082" spans="2:13" s="1" customFormat="1" ht="13.8" x14ac:dyDescent="0.3">
      <c r="B4082" s="10"/>
      <c r="L4082" s="10"/>
      <c r="M4082" s="10"/>
    </row>
    <row r="4083" spans="2:13" s="1" customFormat="1" ht="13.8" x14ac:dyDescent="0.3">
      <c r="B4083" s="10"/>
      <c r="L4083" s="10"/>
      <c r="M4083" s="10"/>
    </row>
    <row r="4084" spans="2:13" s="1" customFormat="1" ht="13.8" x14ac:dyDescent="0.3">
      <c r="B4084" s="10"/>
      <c r="L4084" s="10"/>
      <c r="M4084" s="10"/>
    </row>
    <row r="4085" spans="2:13" s="1" customFormat="1" ht="13.8" x14ac:dyDescent="0.3">
      <c r="B4085" s="10"/>
      <c r="L4085" s="10"/>
      <c r="M4085" s="10"/>
    </row>
    <row r="4086" spans="2:13" s="1" customFormat="1" ht="13.8" x14ac:dyDescent="0.3">
      <c r="B4086" s="10"/>
      <c r="L4086" s="10"/>
      <c r="M4086" s="10"/>
    </row>
    <row r="4087" spans="2:13" s="1" customFormat="1" ht="13.8" x14ac:dyDescent="0.3">
      <c r="B4087" s="10"/>
      <c r="L4087" s="10"/>
      <c r="M4087" s="10"/>
    </row>
    <row r="4088" spans="2:13" s="1" customFormat="1" ht="13.8" x14ac:dyDescent="0.3">
      <c r="B4088" s="10"/>
      <c r="L4088" s="10"/>
      <c r="M4088" s="10"/>
    </row>
    <row r="4089" spans="2:13" s="1" customFormat="1" ht="13.8" x14ac:dyDescent="0.3">
      <c r="B4089" s="10"/>
      <c r="L4089" s="10"/>
      <c r="M4089" s="10"/>
    </row>
    <row r="4090" spans="2:13" s="1" customFormat="1" ht="13.8" x14ac:dyDescent="0.3">
      <c r="B4090" s="10"/>
      <c r="L4090" s="10"/>
      <c r="M4090" s="10"/>
    </row>
    <row r="4091" spans="2:13" s="1" customFormat="1" ht="13.8" x14ac:dyDescent="0.3">
      <c r="B4091" s="10"/>
      <c r="L4091" s="10"/>
      <c r="M4091" s="10"/>
    </row>
    <row r="4092" spans="2:13" s="1" customFormat="1" ht="13.8" x14ac:dyDescent="0.3">
      <c r="B4092" s="10"/>
      <c r="L4092" s="10"/>
      <c r="M4092" s="10"/>
    </row>
    <row r="4093" spans="2:13" s="1" customFormat="1" ht="13.8" x14ac:dyDescent="0.3">
      <c r="B4093" s="10"/>
      <c r="L4093" s="10"/>
      <c r="M4093" s="10"/>
    </row>
    <row r="4094" spans="2:13" s="1" customFormat="1" ht="13.8" x14ac:dyDescent="0.3">
      <c r="B4094" s="10"/>
      <c r="L4094" s="10"/>
      <c r="M4094" s="10"/>
    </row>
    <row r="4095" spans="2:13" s="1" customFormat="1" ht="13.8" x14ac:dyDescent="0.3">
      <c r="B4095" s="10"/>
      <c r="L4095" s="10"/>
      <c r="M4095" s="10"/>
    </row>
    <row r="4096" spans="2:13" s="1" customFormat="1" ht="13.8" x14ac:dyDescent="0.3">
      <c r="B4096" s="10"/>
      <c r="L4096" s="10"/>
      <c r="M4096" s="10"/>
    </row>
    <row r="4097" spans="2:13" s="1" customFormat="1" ht="13.8" x14ac:dyDescent="0.3">
      <c r="B4097" s="10"/>
      <c r="L4097" s="10"/>
      <c r="M4097" s="10"/>
    </row>
    <row r="4098" spans="2:13" s="1" customFormat="1" ht="13.8" x14ac:dyDescent="0.3">
      <c r="B4098" s="10"/>
      <c r="L4098" s="10"/>
      <c r="M4098" s="10"/>
    </row>
    <row r="4099" spans="2:13" s="1" customFormat="1" ht="13.8" x14ac:dyDescent="0.3">
      <c r="B4099" s="10"/>
      <c r="L4099" s="10"/>
      <c r="M4099" s="10"/>
    </row>
    <row r="4100" spans="2:13" s="1" customFormat="1" ht="13.8" x14ac:dyDescent="0.3">
      <c r="B4100" s="10"/>
      <c r="L4100" s="10"/>
      <c r="M4100" s="10"/>
    </row>
    <row r="4101" spans="2:13" s="1" customFormat="1" ht="13.8" x14ac:dyDescent="0.3">
      <c r="B4101" s="10"/>
      <c r="L4101" s="10"/>
      <c r="M4101" s="10"/>
    </row>
    <row r="4102" spans="2:13" s="1" customFormat="1" ht="13.8" x14ac:dyDescent="0.3">
      <c r="B4102" s="10"/>
      <c r="L4102" s="10"/>
      <c r="M4102" s="10"/>
    </row>
    <row r="4103" spans="2:13" s="1" customFormat="1" ht="13.8" x14ac:dyDescent="0.3">
      <c r="B4103" s="10"/>
      <c r="L4103" s="10"/>
      <c r="M4103" s="10"/>
    </row>
    <row r="4104" spans="2:13" s="1" customFormat="1" ht="13.8" x14ac:dyDescent="0.3">
      <c r="B4104" s="10"/>
      <c r="L4104" s="10"/>
      <c r="M4104" s="10"/>
    </row>
    <row r="4105" spans="2:13" s="1" customFormat="1" ht="13.8" x14ac:dyDescent="0.3">
      <c r="B4105" s="10"/>
      <c r="L4105" s="10"/>
      <c r="M4105" s="10"/>
    </row>
    <row r="4106" spans="2:13" s="1" customFormat="1" ht="13.8" x14ac:dyDescent="0.3">
      <c r="B4106" s="10"/>
      <c r="L4106" s="10"/>
      <c r="M4106" s="10"/>
    </row>
    <row r="4107" spans="2:13" s="1" customFormat="1" ht="13.8" x14ac:dyDescent="0.3">
      <c r="B4107" s="10"/>
      <c r="L4107" s="10"/>
      <c r="M4107" s="10"/>
    </row>
    <row r="4108" spans="2:13" s="1" customFormat="1" ht="13.8" x14ac:dyDescent="0.3">
      <c r="B4108" s="10"/>
      <c r="L4108" s="10"/>
      <c r="M4108" s="10"/>
    </row>
    <row r="4109" spans="2:13" s="1" customFormat="1" ht="13.8" x14ac:dyDescent="0.3">
      <c r="B4109" s="10"/>
      <c r="L4109" s="10"/>
      <c r="M4109" s="10"/>
    </row>
    <row r="4110" spans="2:13" s="1" customFormat="1" ht="13.8" x14ac:dyDescent="0.3">
      <c r="B4110" s="10"/>
      <c r="L4110" s="10"/>
      <c r="M4110" s="10"/>
    </row>
    <row r="4111" spans="2:13" s="1" customFormat="1" ht="13.8" x14ac:dyDescent="0.3">
      <c r="B4111" s="10"/>
      <c r="L4111" s="10"/>
      <c r="M4111" s="10"/>
    </row>
    <row r="4112" spans="2:13" s="1" customFormat="1" ht="13.8" x14ac:dyDescent="0.3">
      <c r="B4112" s="10"/>
      <c r="L4112" s="10"/>
      <c r="M4112" s="10"/>
    </row>
    <row r="4113" spans="2:13" s="1" customFormat="1" ht="13.8" x14ac:dyDescent="0.3">
      <c r="B4113" s="10"/>
      <c r="L4113" s="10"/>
      <c r="M4113" s="10"/>
    </row>
    <row r="4114" spans="2:13" s="1" customFormat="1" ht="13.8" x14ac:dyDescent="0.3">
      <c r="B4114" s="10"/>
      <c r="L4114" s="10"/>
      <c r="M4114" s="10"/>
    </row>
    <row r="4115" spans="2:13" s="1" customFormat="1" ht="13.8" x14ac:dyDescent="0.3">
      <c r="B4115" s="10"/>
      <c r="L4115" s="10"/>
      <c r="M4115" s="10"/>
    </row>
    <row r="4116" spans="2:13" s="1" customFormat="1" ht="13.8" x14ac:dyDescent="0.3">
      <c r="B4116" s="10"/>
      <c r="L4116" s="10"/>
      <c r="M4116" s="10"/>
    </row>
    <row r="4117" spans="2:13" s="1" customFormat="1" ht="13.8" x14ac:dyDescent="0.3">
      <c r="B4117" s="10"/>
      <c r="L4117" s="10"/>
      <c r="M4117" s="10"/>
    </row>
    <row r="4118" spans="2:13" s="1" customFormat="1" ht="13.8" x14ac:dyDescent="0.3">
      <c r="B4118" s="10"/>
      <c r="L4118" s="10"/>
      <c r="M4118" s="10"/>
    </row>
    <row r="4119" spans="2:13" s="1" customFormat="1" ht="13.8" x14ac:dyDescent="0.3">
      <c r="B4119" s="10"/>
      <c r="L4119" s="10"/>
      <c r="M4119" s="10"/>
    </row>
    <row r="4120" spans="2:13" s="1" customFormat="1" ht="13.8" x14ac:dyDescent="0.3">
      <c r="B4120" s="10"/>
      <c r="L4120" s="10"/>
      <c r="M4120" s="10"/>
    </row>
    <row r="4121" spans="2:13" s="1" customFormat="1" ht="13.8" x14ac:dyDescent="0.3">
      <c r="B4121" s="10"/>
      <c r="L4121" s="10"/>
      <c r="M4121" s="10"/>
    </row>
    <row r="4122" spans="2:13" s="1" customFormat="1" ht="13.8" x14ac:dyDescent="0.3">
      <c r="B4122" s="10"/>
      <c r="L4122" s="10"/>
      <c r="M4122" s="10"/>
    </row>
    <row r="4123" spans="2:13" s="1" customFormat="1" ht="13.8" x14ac:dyDescent="0.3">
      <c r="B4123" s="10"/>
      <c r="L4123" s="10"/>
      <c r="M4123" s="10"/>
    </row>
    <row r="4124" spans="2:13" s="1" customFormat="1" ht="13.8" x14ac:dyDescent="0.3">
      <c r="B4124" s="10"/>
      <c r="L4124" s="10"/>
      <c r="M4124" s="10"/>
    </row>
    <row r="4125" spans="2:13" s="1" customFormat="1" ht="13.8" x14ac:dyDescent="0.3">
      <c r="B4125" s="10"/>
      <c r="L4125" s="10"/>
      <c r="M4125" s="10"/>
    </row>
    <row r="4126" spans="2:13" s="1" customFormat="1" ht="13.8" x14ac:dyDescent="0.3">
      <c r="B4126" s="10"/>
      <c r="L4126" s="10"/>
      <c r="M4126" s="10"/>
    </row>
    <row r="4127" spans="2:13" s="1" customFormat="1" ht="13.8" x14ac:dyDescent="0.3">
      <c r="B4127" s="10"/>
      <c r="L4127" s="10"/>
      <c r="M4127" s="10"/>
    </row>
    <row r="4128" spans="2:13" s="1" customFormat="1" ht="13.8" x14ac:dyDescent="0.3">
      <c r="B4128" s="10"/>
      <c r="L4128" s="10"/>
      <c r="M4128" s="10"/>
    </row>
    <row r="4129" spans="2:13" s="1" customFormat="1" ht="13.8" x14ac:dyDescent="0.3">
      <c r="B4129" s="10"/>
      <c r="L4129" s="10"/>
      <c r="M4129" s="10"/>
    </row>
    <row r="4130" spans="2:13" s="1" customFormat="1" ht="13.8" x14ac:dyDescent="0.3">
      <c r="B4130" s="10"/>
      <c r="L4130" s="10"/>
      <c r="M4130" s="10"/>
    </row>
    <row r="4131" spans="2:13" s="1" customFormat="1" ht="13.8" x14ac:dyDescent="0.3">
      <c r="B4131" s="10"/>
      <c r="L4131" s="10"/>
      <c r="M4131" s="10"/>
    </row>
    <row r="4132" spans="2:13" s="1" customFormat="1" ht="13.8" x14ac:dyDescent="0.3">
      <c r="B4132" s="10"/>
      <c r="L4132" s="10"/>
      <c r="M4132" s="10"/>
    </row>
    <row r="4133" spans="2:13" s="1" customFormat="1" ht="13.8" x14ac:dyDescent="0.3">
      <c r="B4133" s="10"/>
      <c r="L4133" s="10"/>
      <c r="M4133" s="10"/>
    </row>
    <row r="4134" spans="2:13" s="1" customFormat="1" ht="13.8" x14ac:dyDescent="0.3">
      <c r="B4134" s="10"/>
      <c r="L4134" s="10"/>
      <c r="M4134" s="10"/>
    </row>
    <row r="4135" spans="2:13" s="1" customFormat="1" ht="13.8" x14ac:dyDescent="0.3">
      <c r="B4135" s="10"/>
      <c r="L4135" s="10"/>
      <c r="M4135" s="10"/>
    </row>
    <row r="4136" spans="2:13" s="1" customFormat="1" ht="13.8" x14ac:dyDescent="0.3">
      <c r="B4136" s="10"/>
      <c r="L4136" s="10"/>
      <c r="M4136" s="10"/>
    </row>
    <row r="4137" spans="2:13" s="1" customFormat="1" ht="13.8" x14ac:dyDescent="0.3">
      <c r="B4137" s="10"/>
      <c r="L4137" s="10"/>
      <c r="M4137" s="10"/>
    </row>
    <row r="4138" spans="2:13" s="1" customFormat="1" ht="13.8" x14ac:dyDescent="0.3">
      <c r="B4138" s="10"/>
      <c r="L4138" s="10"/>
      <c r="M4138" s="10"/>
    </row>
    <row r="4139" spans="2:13" s="1" customFormat="1" ht="13.8" x14ac:dyDescent="0.3">
      <c r="B4139" s="10"/>
      <c r="L4139" s="10"/>
      <c r="M4139" s="10"/>
    </row>
    <row r="4140" spans="2:13" s="1" customFormat="1" ht="13.8" x14ac:dyDescent="0.3">
      <c r="B4140" s="10"/>
      <c r="L4140" s="10"/>
      <c r="M4140" s="10"/>
    </row>
    <row r="4141" spans="2:13" s="1" customFormat="1" ht="13.8" x14ac:dyDescent="0.3">
      <c r="B4141" s="10"/>
      <c r="L4141" s="10"/>
      <c r="M4141" s="10"/>
    </row>
    <row r="4142" spans="2:13" s="1" customFormat="1" ht="13.8" x14ac:dyDescent="0.3">
      <c r="B4142" s="10"/>
      <c r="L4142" s="10"/>
      <c r="M4142" s="10"/>
    </row>
    <row r="4143" spans="2:13" s="1" customFormat="1" ht="13.8" x14ac:dyDescent="0.3">
      <c r="B4143" s="10"/>
      <c r="L4143" s="10"/>
      <c r="M4143" s="10"/>
    </row>
    <row r="4144" spans="2:13" s="1" customFormat="1" ht="13.8" x14ac:dyDescent="0.3">
      <c r="B4144" s="10"/>
      <c r="L4144" s="10"/>
      <c r="M4144" s="10"/>
    </row>
    <row r="4145" spans="2:13" s="1" customFormat="1" ht="13.8" x14ac:dyDescent="0.3">
      <c r="B4145" s="10"/>
      <c r="L4145" s="10"/>
      <c r="M4145" s="10"/>
    </row>
    <row r="4146" spans="2:13" s="1" customFormat="1" ht="13.8" x14ac:dyDescent="0.3">
      <c r="B4146" s="10"/>
      <c r="L4146" s="10"/>
      <c r="M4146" s="10"/>
    </row>
    <row r="4147" spans="2:13" s="1" customFormat="1" ht="13.8" x14ac:dyDescent="0.3">
      <c r="B4147" s="10"/>
      <c r="L4147" s="10"/>
      <c r="M4147" s="10"/>
    </row>
    <row r="4148" spans="2:13" s="1" customFormat="1" ht="13.8" x14ac:dyDescent="0.3">
      <c r="B4148" s="10"/>
      <c r="L4148" s="10"/>
      <c r="M4148" s="10"/>
    </row>
    <row r="4149" spans="2:13" s="1" customFormat="1" ht="13.8" x14ac:dyDescent="0.3">
      <c r="B4149" s="10"/>
      <c r="L4149" s="10"/>
      <c r="M4149" s="10"/>
    </row>
    <row r="4150" spans="2:13" s="1" customFormat="1" ht="13.8" x14ac:dyDescent="0.3">
      <c r="B4150" s="10"/>
      <c r="L4150" s="10"/>
      <c r="M4150" s="10"/>
    </row>
    <row r="4151" spans="2:13" s="1" customFormat="1" ht="13.8" x14ac:dyDescent="0.3">
      <c r="B4151" s="10"/>
      <c r="L4151" s="10"/>
      <c r="M4151" s="10"/>
    </row>
    <row r="4152" spans="2:13" s="1" customFormat="1" ht="13.8" x14ac:dyDescent="0.3">
      <c r="B4152" s="10"/>
      <c r="L4152" s="10"/>
      <c r="M4152" s="10"/>
    </row>
    <row r="4153" spans="2:13" s="1" customFormat="1" ht="13.8" x14ac:dyDescent="0.3">
      <c r="B4153" s="10"/>
      <c r="L4153" s="10"/>
      <c r="M4153" s="10"/>
    </row>
    <row r="4154" spans="2:13" s="1" customFormat="1" ht="13.8" x14ac:dyDescent="0.3">
      <c r="B4154" s="10"/>
      <c r="L4154" s="10"/>
      <c r="M4154" s="10"/>
    </row>
    <row r="4155" spans="2:13" s="1" customFormat="1" ht="13.8" x14ac:dyDescent="0.3">
      <c r="B4155" s="10"/>
      <c r="L4155" s="10"/>
      <c r="M4155" s="10"/>
    </row>
    <row r="4156" spans="2:13" s="1" customFormat="1" ht="13.8" x14ac:dyDescent="0.3">
      <c r="B4156" s="10"/>
      <c r="L4156" s="10"/>
      <c r="M4156" s="10"/>
    </row>
    <row r="4157" spans="2:13" s="1" customFormat="1" ht="13.8" x14ac:dyDescent="0.3">
      <c r="B4157" s="10"/>
      <c r="L4157" s="10"/>
      <c r="M4157" s="10"/>
    </row>
    <row r="4158" spans="2:13" s="1" customFormat="1" ht="13.8" x14ac:dyDescent="0.3">
      <c r="B4158" s="10"/>
      <c r="L4158" s="10"/>
      <c r="M4158" s="10"/>
    </row>
    <row r="4159" spans="2:13" s="1" customFormat="1" ht="13.8" x14ac:dyDescent="0.3">
      <c r="B4159" s="10"/>
      <c r="L4159" s="10"/>
      <c r="M4159" s="10"/>
    </row>
    <row r="4160" spans="2:13" s="1" customFormat="1" ht="13.8" x14ac:dyDescent="0.3">
      <c r="B4160" s="10"/>
      <c r="L4160" s="10"/>
      <c r="M4160" s="10"/>
    </row>
    <row r="4161" spans="2:13" s="1" customFormat="1" ht="13.8" x14ac:dyDescent="0.3">
      <c r="B4161" s="10"/>
      <c r="L4161" s="10"/>
      <c r="M4161" s="10"/>
    </row>
    <row r="4162" spans="2:13" s="1" customFormat="1" ht="13.8" x14ac:dyDescent="0.3">
      <c r="B4162" s="10"/>
      <c r="L4162" s="10"/>
      <c r="M4162" s="10"/>
    </row>
    <row r="4163" spans="2:13" s="1" customFormat="1" ht="13.8" x14ac:dyDescent="0.3">
      <c r="B4163" s="10"/>
      <c r="L4163" s="10"/>
      <c r="M4163" s="10"/>
    </row>
    <row r="4164" spans="2:13" s="1" customFormat="1" ht="13.8" x14ac:dyDescent="0.3">
      <c r="B4164" s="10"/>
      <c r="L4164" s="10"/>
      <c r="M4164" s="10"/>
    </row>
    <row r="4165" spans="2:13" s="1" customFormat="1" ht="13.8" x14ac:dyDescent="0.3">
      <c r="B4165" s="10"/>
      <c r="L4165" s="10"/>
      <c r="M4165" s="10"/>
    </row>
    <row r="4166" spans="2:13" s="1" customFormat="1" ht="13.8" x14ac:dyDescent="0.3">
      <c r="B4166" s="10"/>
      <c r="L4166" s="10"/>
      <c r="M4166" s="10"/>
    </row>
    <row r="4167" spans="2:13" s="1" customFormat="1" ht="13.8" x14ac:dyDescent="0.3">
      <c r="B4167" s="10"/>
      <c r="L4167" s="10"/>
      <c r="M4167" s="10"/>
    </row>
    <row r="4168" spans="2:13" s="1" customFormat="1" ht="13.8" x14ac:dyDescent="0.3">
      <c r="B4168" s="10"/>
      <c r="L4168" s="10"/>
      <c r="M4168" s="10"/>
    </row>
    <row r="4169" spans="2:13" s="1" customFormat="1" ht="13.8" x14ac:dyDescent="0.3">
      <c r="B4169" s="10"/>
      <c r="L4169" s="10"/>
      <c r="M4169" s="10"/>
    </row>
    <row r="4170" spans="2:13" s="1" customFormat="1" ht="13.8" x14ac:dyDescent="0.3">
      <c r="B4170" s="10"/>
      <c r="L4170" s="10"/>
      <c r="M4170" s="10"/>
    </row>
    <row r="4171" spans="2:13" s="1" customFormat="1" ht="13.8" x14ac:dyDescent="0.3">
      <c r="B4171" s="10"/>
      <c r="L4171" s="10"/>
      <c r="M4171" s="10"/>
    </row>
    <row r="4172" spans="2:13" s="1" customFormat="1" ht="13.8" x14ac:dyDescent="0.3">
      <c r="B4172" s="10"/>
      <c r="L4172" s="10"/>
      <c r="M4172" s="10"/>
    </row>
    <row r="4173" spans="2:13" s="1" customFormat="1" ht="13.8" x14ac:dyDescent="0.3">
      <c r="B4173" s="10"/>
      <c r="L4173" s="10"/>
      <c r="M4173" s="10"/>
    </row>
    <row r="4174" spans="2:13" s="1" customFormat="1" ht="13.8" x14ac:dyDescent="0.3">
      <c r="B4174" s="10"/>
      <c r="L4174" s="10"/>
      <c r="M4174" s="10"/>
    </row>
    <row r="4175" spans="2:13" s="1" customFormat="1" ht="13.8" x14ac:dyDescent="0.3">
      <c r="B4175" s="10"/>
      <c r="L4175" s="10"/>
      <c r="M4175" s="10"/>
    </row>
    <row r="4176" spans="2:13" s="1" customFormat="1" ht="13.8" x14ac:dyDescent="0.3">
      <c r="B4176" s="10"/>
      <c r="L4176" s="10"/>
      <c r="M4176" s="10"/>
    </row>
    <row r="4177" spans="2:13" s="1" customFormat="1" ht="13.8" x14ac:dyDescent="0.3">
      <c r="B4177" s="10"/>
      <c r="L4177" s="10"/>
      <c r="M4177" s="10"/>
    </row>
    <row r="4178" spans="2:13" s="1" customFormat="1" ht="13.8" x14ac:dyDescent="0.3">
      <c r="B4178" s="10"/>
      <c r="L4178" s="10"/>
      <c r="M4178" s="10"/>
    </row>
    <row r="4179" spans="2:13" s="1" customFormat="1" ht="13.8" x14ac:dyDescent="0.3">
      <c r="B4179" s="10"/>
      <c r="L4179" s="10"/>
      <c r="M4179" s="10"/>
    </row>
    <row r="4180" spans="2:13" s="1" customFormat="1" ht="13.8" x14ac:dyDescent="0.3">
      <c r="B4180" s="10"/>
      <c r="L4180" s="10"/>
      <c r="M4180" s="10"/>
    </row>
    <row r="4181" spans="2:13" s="1" customFormat="1" ht="13.8" x14ac:dyDescent="0.3">
      <c r="B4181" s="10"/>
      <c r="L4181" s="10"/>
      <c r="M4181" s="10"/>
    </row>
    <row r="4182" spans="2:13" s="1" customFormat="1" ht="13.8" x14ac:dyDescent="0.3">
      <c r="B4182" s="10"/>
      <c r="L4182" s="10"/>
      <c r="M4182" s="10"/>
    </row>
    <row r="4183" spans="2:13" s="1" customFormat="1" ht="13.8" x14ac:dyDescent="0.3">
      <c r="B4183" s="10"/>
      <c r="L4183" s="10"/>
      <c r="M4183" s="10"/>
    </row>
    <row r="4184" spans="2:13" s="1" customFormat="1" ht="13.8" x14ac:dyDescent="0.3">
      <c r="B4184" s="10"/>
      <c r="L4184" s="10"/>
      <c r="M4184" s="10"/>
    </row>
    <row r="4185" spans="2:13" s="1" customFormat="1" ht="13.8" x14ac:dyDescent="0.3">
      <c r="B4185" s="10"/>
      <c r="L4185" s="10"/>
      <c r="M4185" s="10"/>
    </row>
    <row r="4186" spans="2:13" s="1" customFormat="1" ht="13.8" x14ac:dyDescent="0.3">
      <c r="B4186" s="10"/>
      <c r="L4186" s="10"/>
      <c r="M4186" s="10"/>
    </row>
    <row r="4187" spans="2:13" s="1" customFormat="1" ht="13.8" x14ac:dyDescent="0.3">
      <c r="B4187" s="10"/>
      <c r="L4187" s="10"/>
      <c r="M4187" s="10"/>
    </row>
    <row r="4188" spans="2:13" s="1" customFormat="1" ht="13.8" x14ac:dyDescent="0.3">
      <c r="B4188" s="10"/>
      <c r="L4188" s="10"/>
      <c r="M4188" s="10"/>
    </row>
    <row r="4189" spans="2:13" s="1" customFormat="1" ht="13.8" x14ac:dyDescent="0.3">
      <c r="B4189" s="10"/>
      <c r="L4189" s="10"/>
      <c r="M4189" s="10"/>
    </row>
    <row r="4190" spans="2:13" s="1" customFormat="1" ht="13.8" x14ac:dyDescent="0.3">
      <c r="B4190" s="10"/>
      <c r="L4190" s="10"/>
      <c r="M4190" s="10"/>
    </row>
    <row r="4191" spans="2:13" s="1" customFormat="1" ht="13.8" x14ac:dyDescent="0.3">
      <c r="B4191" s="10"/>
      <c r="L4191" s="10"/>
      <c r="M4191" s="10"/>
    </row>
    <row r="4192" spans="2:13" s="1" customFormat="1" ht="13.8" x14ac:dyDescent="0.3">
      <c r="B4192" s="10"/>
      <c r="L4192" s="10"/>
      <c r="M4192" s="10"/>
    </row>
    <row r="4193" spans="2:13" s="1" customFormat="1" ht="13.8" x14ac:dyDescent="0.3">
      <c r="B4193" s="10"/>
      <c r="L4193" s="10"/>
      <c r="M4193" s="10"/>
    </row>
    <row r="4194" spans="2:13" s="1" customFormat="1" ht="13.8" x14ac:dyDescent="0.3">
      <c r="B4194" s="10"/>
      <c r="L4194" s="10"/>
      <c r="M4194" s="10"/>
    </row>
    <row r="4195" spans="2:13" s="1" customFormat="1" ht="13.8" x14ac:dyDescent="0.3">
      <c r="B4195" s="10"/>
      <c r="L4195" s="10"/>
      <c r="M4195" s="10"/>
    </row>
    <row r="4196" spans="2:13" s="1" customFormat="1" ht="13.8" x14ac:dyDescent="0.3">
      <c r="B4196" s="10"/>
      <c r="L4196" s="10"/>
      <c r="M4196" s="10"/>
    </row>
    <row r="4197" spans="2:13" s="1" customFormat="1" ht="13.8" x14ac:dyDescent="0.3">
      <c r="B4197" s="10"/>
      <c r="L4197" s="10"/>
      <c r="M4197" s="10"/>
    </row>
    <row r="4198" spans="2:13" s="1" customFormat="1" ht="13.8" x14ac:dyDescent="0.3">
      <c r="B4198" s="10"/>
      <c r="L4198" s="10"/>
      <c r="M4198" s="10"/>
    </row>
    <row r="4199" spans="2:13" s="1" customFormat="1" ht="13.8" x14ac:dyDescent="0.3">
      <c r="B4199" s="10"/>
      <c r="L4199" s="10"/>
      <c r="M4199" s="10"/>
    </row>
    <row r="4200" spans="2:13" s="1" customFormat="1" ht="13.8" x14ac:dyDescent="0.3">
      <c r="B4200" s="10"/>
      <c r="L4200" s="10"/>
      <c r="M4200" s="10"/>
    </row>
    <row r="4201" spans="2:13" s="1" customFormat="1" ht="13.8" x14ac:dyDescent="0.3">
      <c r="B4201" s="10"/>
      <c r="L4201" s="10"/>
      <c r="M4201" s="10"/>
    </row>
    <row r="4202" spans="2:13" s="1" customFormat="1" ht="13.8" x14ac:dyDescent="0.3">
      <c r="B4202" s="10"/>
      <c r="L4202" s="10"/>
      <c r="M4202" s="10"/>
    </row>
    <row r="4203" spans="2:13" s="1" customFormat="1" ht="13.8" x14ac:dyDescent="0.3">
      <c r="B4203" s="10"/>
      <c r="L4203" s="10"/>
      <c r="M4203" s="10"/>
    </row>
    <row r="4204" spans="2:13" s="1" customFormat="1" ht="13.8" x14ac:dyDescent="0.3">
      <c r="B4204" s="10"/>
      <c r="L4204" s="10"/>
      <c r="M4204" s="10"/>
    </row>
    <row r="4205" spans="2:13" s="1" customFormat="1" ht="13.8" x14ac:dyDescent="0.3">
      <c r="B4205" s="10"/>
      <c r="L4205" s="10"/>
      <c r="M4205" s="10"/>
    </row>
    <row r="4206" spans="2:13" s="1" customFormat="1" ht="13.8" x14ac:dyDescent="0.3">
      <c r="B4206" s="10"/>
      <c r="L4206" s="10"/>
      <c r="M4206" s="10"/>
    </row>
    <row r="4207" spans="2:13" s="1" customFormat="1" ht="13.8" x14ac:dyDescent="0.3">
      <c r="B4207" s="10"/>
      <c r="L4207" s="10"/>
      <c r="M4207" s="10"/>
    </row>
    <row r="4208" spans="2:13" s="1" customFormat="1" ht="13.8" x14ac:dyDescent="0.3">
      <c r="B4208" s="10"/>
      <c r="L4208" s="10"/>
      <c r="M4208" s="10"/>
    </row>
    <row r="4209" spans="2:13" s="1" customFormat="1" ht="13.8" x14ac:dyDescent="0.3">
      <c r="B4209" s="10"/>
      <c r="L4209" s="10"/>
      <c r="M4209" s="10"/>
    </row>
    <row r="4210" spans="2:13" s="1" customFormat="1" ht="13.8" x14ac:dyDescent="0.3">
      <c r="B4210" s="10"/>
      <c r="L4210" s="10"/>
      <c r="M4210" s="10"/>
    </row>
    <row r="4211" spans="2:13" s="1" customFormat="1" ht="13.8" x14ac:dyDescent="0.3">
      <c r="B4211" s="10"/>
      <c r="L4211" s="10"/>
      <c r="M4211" s="10"/>
    </row>
    <row r="4212" spans="2:13" s="1" customFormat="1" ht="13.8" x14ac:dyDescent="0.3">
      <c r="B4212" s="10"/>
      <c r="L4212" s="10"/>
      <c r="M4212" s="10"/>
    </row>
    <row r="4213" spans="2:13" s="1" customFormat="1" ht="13.8" x14ac:dyDescent="0.3">
      <c r="B4213" s="10"/>
      <c r="L4213" s="10"/>
      <c r="M4213" s="10"/>
    </row>
    <row r="4214" spans="2:13" s="1" customFormat="1" ht="13.8" x14ac:dyDescent="0.3">
      <c r="B4214" s="10"/>
      <c r="L4214" s="10"/>
      <c r="M4214" s="10"/>
    </row>
    <row r="4215" spans="2:13" s="1" customFormat="1" ht="13.8" x14ac:dyDescent="0.3">
      <c r="B4215" s="10"/>
      <c r="L4215" s="10"/>
      <c r="M4215" s="10"/>
    </row>
    <row r="4216" spans="2:13" s="1" customFormat="1" ht="13.8" x14ac:dyDescent="0.3">
      <c r="B4216" s="10"/>
      <c r="L4216" s="10"/>
      <c r="M4216" s="10"/>
    </row>
    <row r="4217" spans="2:13" s="1" customFormat="1" ht="13.8" x14ac:dyDescent="0.3">
      <c r="B4217" s="10"/>
      <c r="L4217" s="10"/>
      <c r="M4217" s="10"/>
    </row>
    <row r="4218" spans="2:13" s="1" customFormat="1" ht="13.8" x14ac:dyDescent="0.3">
      <c r="B4218" s="10"/>
      <c r="L4218" s="10"/>
      <c r="M4218" s="10"/>
    </row>
    <row r="4219" spans="2:13" s="1" customFormat="1" ht="13.8" x14ac:dyDescent="0.3">
      <c r="B4219" s="10"/>
      <c r="L4219" s="10"/>
      <c r="M4219" s="10"/>
    </row>
    <row r="4220" spans="2:13" s="1" customFormat="1" ht="13.8" x14ac:dyDescent="0.3">
      <c r="B4220" s="10"/>
      <c r="L4220" s="10"/>
      <c r="M4220" s="10"/>
    </row>
    <row r="4221" spans="2:13" s="1" customFormat="1" ht="13.8" x14ac:dyDescent="0.3">
      <c r="B4221" s="10"/>
      <c r="L4221" s="10"/>
      <c r="M4221" s="10"/>
    </row>
    <row r="4222" spans="2:13" s="1" customFormat="1" ht="13.8" x14ac:dyDescent="0.3">
      <c r="B4222" s="10"/>
      <c r="L4222" s="10"/>
      <c r="M4222" s="10"/>
    </row>
    <row r="4223" spans="2:13" s="1" customFormat="1" ht="13.8" x14ac:dyDescent="0.3">
      <c r="B4223" s="10"/>
      <c r="L4223" s="10"/>
      <c r="M4223" s="10"/>
    </row>
    <row r="4224" spans="2:13" s="1" customFormat="1" ht="13.8" x14ac:dyDescent="0.3">
      <c r="B4224" s="10"/>
      <c r="L4224" s="10"/>
      <c r="M4224" s="10"/>
    </row>
    <row r="4225" spans="2:13" s="1" customFormat="1" ht="13.8" x14ac:dyDescent="0.3">
      <c r="B4225" s="10"/>
      <c r="L4225" s="10"/>
      <c r="M4225" s="10"/>
    </row>
    <row r="4226" spans="2:13" s="1" customFormat="1" ht="13.8" x14ac:dyDescent="0.3">
      <c r="B4226" s="10"/>
      <c r="L4226" s="10"/>
      <c r="M4226" s="10"/>
    </row>
    <row r="4227" spans="2:13" s="1" customFormat="1" ht="13.8" x14ac:dyDescent="0.3">
      <c r="B4227" s="10"/>
      <c r="L4227" s="10"/>
      <c r="M4227" s="10"/>
    </row>
    <row r="4228" spans="2:13" s="1" customFormat="1" ht="13.8" x14ac:dyDescent="0.3">
      <c r="B4228" s="10"/>
      <c r="L4228" s="10"/>
      <c r="M4228" s="10"/>
    </row>
    <row r="4229" spans="2:13" s="1" customFormat="1" ht="13.8" x14ac:dyDescent="0.3">
      <c r="B4229" s="10"/>
      <c r="L4229" s="10"/>
      <c r="M4229" s="10"/>
    </row>
    <row r="4230" spans="2:13" s="1" customFormat="1" ht="13.8" x14ac:dyDescent="0.3">
      <c r="B4230" s="10"/>
      <c r="L4230" s="10"/>
      <c r="M4230" s="10"/>
    </row>
    <row r="4231" spans="2:13" s="1" customFormat="1" ht="13.8" x14ac:dyDescent="0.3">
      <c r="B4231" s="10"/>
      <c r="L4231" s="10"/>
      <c r="M4231" s="10"/>
    </row>
    <row r="4232" spans="2:13" s="1" customFormat="1" ht="13.8" x14ac:dyDescent="0.3">
      <c r="B4232" s="10"/>
      <c r="L4232" s="10"/>
      <c r="M4232" s="10"/>
    </row>
    <row r="4233" spans="2:13" s="1" customFormat="1" ht="13.8" x14ac:dyDescent="0.3">
      <c r="B4233" s="10"/>
      <c r="L4233" s="10"/>
      <c r="M4233" s="10"/>
    </row>
    <row r="4234" spans="2:13" s="1" customFormat="1" ht="13.8" x14ac:dyDescent="0.3">
      <c r="B4234" s="10"/>
      <c r="L4234" s="10"/>
      <c r="M4234" s="10"/>
    </row>
    <row r="4235" spans="2:13" s="1" customFormat="1" ht="13.8" x14ac:dyDescent="0.3">
      <c r="B4235" s="10"/>
      <c r="L4235" s="10"/>
      <c r="M4235" s="10"/>
    </row>
    <row r="4236" spans="2:13" s="1" customFormat="1" ht="13.8" x14ac:dyDescent="0.3">
      <c r="B4236" s="10"/>
      <c r="L4236" s="10"/>
      <c r="M4236" s="10"/>
    </row>
    <row r="4237" spans="2:13" s="1" customFormat="1" ht="13.8" x14ac:dyDescent="0.3">
      <c r="B4237" s="10"/>
      <c r="L4237" s="10"/>
      <c r="M4237" s="10"/>
    </row>
    <row r="4238" spans="2:13" s="1" customFormat="1" ht="13.8" x14ac:dyDescent="0.3">
      <c r="B4238" s="10"/>
      <c r="L4238" s="10"/>
      <c r="M4238" s="10"/>
    </row>
    <row r="4239" spans="2:13" s="1" customFormat="1" ht="13.8" x14ac:dyDescent="0.3">
      <c r="B4239" s="10"/>
      <c r="L4239" s="10"/>
      <c r="M4239" s="10"/>
    </row>
    <row r="4240" spans="2:13" s="1" customFormat="1" ht="13.8" x14ac:dyDescent="0.3">
      <c r="B4240" s="10"/>
      <c r="L4240" s="10"/>
      <c r="M4240" s="10"/>
    </row>
    <row r="4241" spans="2:13" s="1" customFormat="1" ht="13.8" x14ac:dyDescent="0.3">
      <c r="B4241" s="10"/>
      <c r="L4241" s="10"/>
      <c r="M4241" s="10"/>
    </row>
    <row r="4242" spans="2:13" s="1" customFormat="1" ht="13.8" x14ac:dyDescent="0.3">
      <c r="B4242" s="10"/>
      <c r="L4242" s="10"/>
      <c r="M4242" s="10"/>
    </row>
    <row r="4243" spans="2:13" s="1" customFormat="1" ht="13.8" x14ac:dyDescent="0.3">
      <c r="B4243" s="10"/>
      <c r="L4243" s="10"/>
      <c r="M4243" s="10"/>
    </row>
    <row r="4244" spans="2:13" s="1" customFormat="1" ht="13.8" x14ac:dyDescent="0.3">
      <c r="B4244" s="10"/>
      <c r="L4244" s="10"/>
      <c r="M4244" s="10"/>
    </row>
    <row r="4245" spans="2:13" s="1" customFormat="1" ht="13.8" x14ac:dyDescent="0.3">
      <c r="B4245" s="10"/>
      <c r="L4245" s="10"/>
      <c r="M4245" s="10"/>
    </row>
    <row r="4246" spans="2:13" s="1" customFormat="1" ht="13.8" x14ac:dyDescent="0.3">
      <c r="B4246" s="10"/>
      <c r="L4246" s="10"/>
      <c r="M4246" s="10"/>
    </row>
    <row r="4247" spans="2:13" s="1" customFormat="1" ht="13.8" x14ac:dyDescent="0.3">
      <c r="B4247" s="10"/>
      <c r="L4247" s="10"/>
      <c r="M4247" s="10"/>
    </row>
    <row r="4248" spans="2:13" s="1" customFormat="1" ht="13.8" x14ac:dyDescent="0.3">
      <c r="B4248" s="10"/>
      <c r="L4248" s="10"/>
      <c r="M4248" s="10"/>
    </row>
    <row r="4249" spans="2:13" s="1" customFormat="1" ht="13.8" x14ac:dyDescent="0.3">
      <c r="B4249" s="10"/>
      <c r="L4249" s="10"/>
      <c r="M4249" s="10"/>
    </row>
    <row r="4250" spans="2:13" s="1" customFormat="1" ht="13.8" x14ac:dyDescent="0.3">
      <c r="B4250" s="10"/>
      <c r="L4250" s="10"/>
      <c r="M4250" s="10"/>
    </row>
    <row r="4251" spans="2:13" s="1" customFormat="1" ht="13.8" x14ac:dyDescent="0.3">
      <c r="B4251" s="10"/>
      <c r="L4251" s="10"/>
      <c r="M4251" s="10"/>
    </row>
    <row r="4252" spans="2:13" s="1" customFormat="1" ht="13.8" x14ac:dyDescent="0.3">
      <c r="B4252" s="10"/>
      <c r="L4252" s="10"/>
      <c r="M4252" s="10"/>
    </row>
    <row r="4253" spans="2:13" s="1" customFormat="1" ht="13.8" x14ac:dyDescent="0.3">
      <c r="B4253" s="10"/>
      <c r="L4253" s="10"/>
      <c r="M4253" s="10"/>
    </row>
    <row r="4254" spans="2:13" s="1" customFormat="1" ht="13.8" x14ac:dyDescent="0.3">
      <c r="B4254" s="10"/>
      <c r="L4254" s="10"/>
      <c r="M4254" s="10"/>
    </row>
    <row r="4255" spans="2:13" s="1" customFormat="1" ht="13.8" x14ac:dyDescent="0.3">
      <c r="B4255" s="10"/>
      <c r="L4255" s="10"/>
      <c r="M4255" s="10"/>
    </row>
    <row r="4256" spans="2:13" s="1" customFormat="1" ht="13.8" x14ac:dyDescent="0.3">
      <c r="B4256" s="10"/>
      <c r="L4256" s="10"/>
      <c r="M4256" s="10"/>
    </row>
    <row r="4257" spans="2:13" s="1" customFormat="1" ht="13.8" x14ac:dyDescent="0.3">
      <c r="B4257" s="10"/>
      <c r="L4257" s="10"/>
      <c r="M4257" s="10"/>
    </row>
    <row r="4258" spans="2:13" s="1" customFormat="1" ht="13.8" x14ac:dyDescent="0.3">
      <c r="B4258" s="10"/>
      <c r="L4258" s="10"/>
      <c r="M4258" s="10"/>
    </row>
    <row r="4259" spans="2:13" s="1" customFormat="1" ht="13.8" x14ac:dyDescent="0.3">
      <c r="B4259" s="10"/>
      <c r="L4259" s="10"/>
      <c r="M4259" s="10"/>
    </row>
    <row r="4260" spans="2:13" s="1" customFormat="1" ht="13.8" x14ac:dyDescent="0.3">
      <c r="B4260" s="10"/>
      <c r="L4260" s="10"/>
      <c r="M4260" s="10"/>
    </row>
    <row r="4261" spans="2:13" s="1" customFormat="1" ht="13.8" x14ac:dyDescent="0.3">
      <c r="B4261" s="10"/>
      <c r="L4261" s="10"/>
      <c r="M4261" s="10"/>
    </row>
    <row r="4262" spans="2:13" s="1" customFormat="1" ht="13.8" x14ac:dyDescent="0.3">
      <c r="B4262" s="10"/>
      <c r="L4262" s="10"/>
      <c r="M4262" s="10"/>
    </row>
    <row r="4263" spans="2:13" s="1" customFormat="1" ht="13.8" x14ac:dyDescent="0.3">
      <c r="B4263" s="10"/>
      <c r="L4263" s="10"/>
      <c r="M4263" s="10"/>
    </row>
    <row r="4264" spans="2:13" s="1" customFormat="1" ht="13.8" x14ac:dyDescent="0.3">
      <c r="B4264" s="10"/>
      <c r="L4264" s="10"/>
      <c r="M4264" s="10"/>
    </row>
    <row r="4265" spans="2:13" s="1" customFormat="1" ht="13.8" x14ac:dyDescent="0.3">
      <c r="B4265" s="10"/>
      <c r="L4265" s="10"/>
      <c r="M4265" s="10"/>
    </row>
    <row r="4266" spans="2:13" s="1" customFormat="1" ht="13.8" x14ac:dyDescent="0.3">
      <c r="B4266" s="10"/>
      <c r="L4266" s="10"/>
      <c r="M4266" s="10"/>
    </row>
    <row r="4267" spans="2:13" s="1" customFormat="1" ht="13.8" x14ac:dyDescent="0.3">
      <c r="B4267" s="10"/>
      <c r="L4267" s="10"/>
      <c r="M4267" s="10"/>
    </row>
    <row r="4268" spans="2:13" s="1" customFormat="1" ht="13.8" x14ac:dyDescent="0.3">
      <c r="B4268" s="10"/>
      <c r="L4268" s="10"/>
      <c r="M4268" s="10"/>
    </row>
    <row r="4269" spans="2:13" s="1" customFormat="1" ht="13.8" x14ac:dyDescent="0.3">
      <c r="B4269" s="10"/>
      <c r="L4269" s="10"/>
      <c r="M4269" s="10"/>
    </row>
    <row r="4270" spans="2:13" s="1" customFormat="1" ht="13.8" x14ac:dyDescent="0.3">
      <c r="B4270" s="10"/>
      <c r="L4270" s="10"/>
      <c r="M4270" s="10"/>
    </row>
    <row r="4271" spans="2:13" s="1" customFormat="1" ht="13.8" x14ac:dyDescent="0.3">
      <c r="B4271" s="10"/>
      <c r="L4271" s="10"/>
      <c r="M4271" s="10"/>
    </row>
    <row r="4272" spans="2:13" s="1" customFormat="1" ht="13.8" x14ac:dyDescent="0.3">
      <c r="B4272" s="10"/>
      <c r="L4272" s="10"/>
      <c r="M4272" s="10"/>
    </row>
    <row r="4273" spans="2:13" s="1" customFormat="1" ht="13.8" x14ac:dyDescent="0.3">
      <c r="B4273" s="10"/>
      <c r="L4273" s="10"/>
      <c r="M4273" s="10"/>
    </row>
    <row r="4274" spans="2:13" s="1" customFormat="1" ht="13.8" x14ac:dyDescent="0.3">
      <c r="B4274" s="10"/>
      <c r="L4274" s="10"/>
      <c r="M4274" s="10"/>
    </row>
    <row r="4275" spans="2:13" s="1" customFormat="1" ht="13.8" x14ac:dyDescent="0.3">
      <c r="B4275" s="10"/>
      <c r="L4275" s="10"/>
      <c r="M4275" s="10"/>
    </row>
    <row r="4276" spans="2:13" s="1" customFormat="1" ht="13.8" x14ac:dyDescent="0.3">
      <c r="B4276" s="10"/>
      <c r="L4276" s="10"/>
      <c r="M4276" s="10"/>
    </row>
    <row r="4277" spans="2:13" s="1" customFormat="1" ht="13.8" x14ac:dyDescent="0.3">
      <c r="B4277" s="10"/>
      <c r="L4277" s="10"/>
      <c r="M4277" s="10"/>
    </row>
    <row r="4278" spans="2:13" s="1" customFormat="1" ht="13.8" x14ac:dyDescent="0.3">
      <c r="B4278" s="10"/>
      <c r="L4278" s="10"/>
      <c r="M4278" s="10"/>
    </row>
    <row r="4279" spans="2:13" s="1" customFormat="1" ht="13.8" x14ac:dyDescent="0.3">
      <c r="B4279" s="10"/>
      <c r="L4279" s="10"/>
      <c r="M4279" s="10"/>
    </row>
    <row r="4280" spans="2:13" s="1" customFormat="1" ht="13.8" x14ac:dyDescent="0.3">
      <c r="B4280" s="10"/>
      <c r="L4280" s="10"/>
      <c r="M4280" s="10"/>
    </row>
    <row r="4281" spans="2:13" s="1" customFormat="1" ht="13.8" x14ac:dyDescent="0.3">
      <c r="B4281" s="10"/>
      <c r="L4281" s="10"/>
      <c r="M4281" s="10"/>
    </row>
    <row r="4282" spans="2:13" s="1" customFormat="1" ht="13.8" x14ac:dyDescent="0.3">
      <c r="B4282" s="10"/>
      <c r="L4282" s="10"/>
      <c r="M4282" s="10"/>
    </row>
    <row r="4283" spans="2:13" s="1" customFormat="1" ht="13.8" x14ac:dyDescent="0.3">
      <c r="B4283" s="10"/>
      <c r="L4283" s="10"/>
      <c r="M4283" s="10"/>
    </row>
    <row r="4284" spans="2:13" s="1" customFormat="1" ht="13.8" x14ac:dyDescent="0.3">
      <c r="B4284" s="10"/>
      <c r="L4284" s="10"/>
      <c r="M4284" s="10"/>
    </row>
    <row r="4285" spans="2:13" s="1" customFormat="1" ht="13.8" x14ac:dyDescent="0.3">
      <c r="B4285" s="10"/>
      <c r="L4285" s="10"/>
      <c r="M4285" s="10"/>
    </row>
    <row r="4286" spans="2:13" s="1" customFormat="1" ht="13.8" x14ac:dyDescent="0.3">
      <c r="B4286" s="10"/>
      <c r="L4286" s="10"/>
      <c r="M4286" s="10"/>
    </row>
    <row r="4287" spans="2:13" s="1" customFormat="1" ht="13.8" x14ac:dyDescent="0.3">
      <c r="B4287" s="10"/>
      <c r="L4287" s="10"/>
      <c r="M4287" s="10"/>
    </row>
    <row r="4288" spans="2:13" s="1" customFormat="1" ht="13.8" x14ac:dyDescent="0.3">
      <c r="B4288" s="10"/>
      <c r="L4288" s="10"/>
      <c r="M4288" s="10"/>
    </row>
    <row r="4289" spans="2:13" s="1" customFormat="1" ht="13.8" x14ac:dyDescent="0.3">
      <c r="B4289" s="10"/>
      <c r="L4289" s="10"/>
      <c r="M4289" s="10"/>
    </row>
    <row r="4290" spans="2:13" s="1" customFormat="1" ht="13.8" x14ac:dyDescent="0.3">
      <c r="B4290" s="10"/>
      <c r="L4290" s="10"/>
      <c r="M4290" s="10"/>
    </row>
    <row r="4291" spans="2:13" s="1" customFormat="1" ht="13.8" x14ac:dyDescent="0.3">
      <c r="B4291" s="10"/>
      <c r="L4291" s="10"/>
      <c r="M4291" s="10"/>
    </row>
    <row r="4292" spans="2:13" s="1" customFormat="1" ht="13.8" x14ac:dyDescent="0.3">
      <c r="B4292" s="10"/>
      <c r="L4292" s="10"/>
      <c r="M4292" s="10"/>
    </row>
    <row r="4293" spans="2:13" s="1" customFormat="1" ht="13.8" x14ac:dyDescent="0.3">
      <c r="B4293" s="10"/>
      <c r="L4293" s="10"/>
      <c r="M4293" s="10"/>
    </row>
    <row r="4294" spans="2:13" s="1" customFormat="1" ht="13.8" x14ac:dyDescent="0.3">
      <c r="B4294" s="10"/>
      <c r="L4294" s="10"/>
      <c r="M4294" s="10"/>
    </row>
    <row r="4295" spans="2:13" s="1" customFormat="1" ht="13.8" x14ac:dyDescent="0.3">
      <c r="B4295" s="10"/>
      <c r="L4295" s="10"/>
      <c r="M4295" s="10"/>
    </row>
    <row r="4296" spans="2:13" s="1" customFormat="1" ht="13.8" x14ac:dyDescent="0.3">
      <c r="B4296" s="10"/>
      <c r="L4296" s="10"/>
      <c r="M4296" s="10"/>
    </row>
    <row r="4297" spans="2:13" s="1" customFormat="1" ht="13.8" x14ac:dyDescent="0.3">
      <c r="B4297" s="10"/>
      <c r="L4297" s="10"/>
      <c r="M4297" s="10"/>
    </row>
    <row r="4298" spans="2:13" s="1" customFormat="1" ht="13.8" x14ac:dyDescent="0.3">
      <c r="B4298" s="10"/>
      <c r="L4298" s="10"/>
      <c r="M4298" s="10"/>
    </row>
    <row r="4299" spans="2:13" s="1" customFormat="1" ht="13.8" x14ac:dyDescent="0.3">
      <c r="B4299" s="10"/>
      <c r="L4299" s="10"/>
      <c r="M4299" s="10"/>
    </row>
    <row r="4300" spans="2:13" s="1" customFormat="1" ht="13.8" x14ac:dyDescent="0.3">
      <c r="B4300" s="10"/>
      <c r="L4300" s="10"/>
      <c r="M4300" s="10"/>
    </row>
    <row r="4301" spans="2:13" s="1" customFormat="1" ht="13.8" x14ac:dyDescent="0.3">
      <c r="B4301" s="10"/>
      <c r="L4301" s="10"/>
      <c r="M4301" s="10"/>
    </row>
    <row r="4302" spans="2:13" s="1" customFormat="1" ht="13.8" x14ac:dyDescent="0.3">
      <c r="B4302" s="10"/>
      <c r="L4302" s="10"/>
      <c r="M4302" s="10"/>
    </row>
    <row r="4303" spans="2:13" s="1" customFormat="1" ht="13.8" x14ac:dyDescent="0.3">
      <c r="B4303" s="10"/>
      <c r="L4303" s="10"/>
      <c r="M4303" s="10"/>
    </row>
    <row r="4304" spans="2:13" s="1" customFormat="1" ht="13.8" x14ac:dyDescent="0.3">
      <c r="B4304" s="10"/>
      <c r="L4304" s="10"/>
      <c r="M4304" s="10"/>
    </row>
    <row r="4305" spans="2:13" s="1" customFormat="1" ht="13.8" x14ac:dyDescent="0.3">
      <c r="B4305" s="10"/>
      <c r="L4305" s="10"/>
      <c r="M4305" s="10"/>
    </row>
    <row r="4306" spans="2:13" s="1" customFormat="1" ht="13.8" x14ac:dyDescent="0.3">
      <c r="B4306" s="10"/>
      <c r="L4306" s="10"/>
      <c r="M4306" s="10"/>
    </row>
    <row r="4307" spans="2:13" s="1" customFormat="1" ht="13.8" x14ac:dyDescent="0.3">
      <c r="B4307" s="10"/>
      <c r="L4307" s="10"/>
      <c r="M4307" s="10"/>
    </row>
    <row r="4308" spans="2:13" s="1" customFormat="1" ht="13.8" x14ac:dyDescent="0.3">
      <c r="B4308" s="10"/>
      <c r="L4308" s="10"/>
      <c r="M4308" s="10"/>
    </row>
    <row r="4309" spans="2:13" s="1" customFormat="1" ht="13.8" x14ac:dyDescent="0.3">
      <c r="B4309" s="10"/>
      <c r="L4309" s="10"/>
      <c r="M4309" s="10"/>
    </row>
    <row r="4310" spans="2:13" s="1" customFormat="1" ht="13.8" x14ac:dyDescent="0.3">
      <c r="B4310" s="10"/>
      <c r="L4310" s="10"/>
      <c r="M4310" s="10"/>
    </row>
    <row r="4311" spans="2:13" s="1" customFormat="1" ht="13.8" x14ac:dyDescent="0.3">
      <c r="B4311" s="10"/>
      <c r="L4311" s="10"/>
      <c r="M4311" s="10"/>
    </row>
    <row r="4312" spans="2:13" s="1" customFormat="1" ht="13.8" x14ac:dyDescent="0.3">
      <c r="B4312" s="10"/>
      <c r="L4312" s="10"/>
      <c r="M4312" s="10"/>
    </row>
    <row r="4313" spans="2:13" s="1" customFormat="1" ht="13.8" x14ac:dyDescent="0.3">
      <c r="B4313" s="10"/>
      <c r="L4313" s="10"/>
      <c r="M4313" s="10"/>
    </row>
    <row r="4314" spans="2:13" s="1" customFormat="1" ht="13.8" x14ac:dyDescent="0.3">
      <c r="B4314" s="10"/>
      <c r="L4314" s="10"/>
      <c r="M4314" s="10"/>
    </row>
    <row r="4315" spans="2:13" s="1" customFormat="1" ht="13.8" x14ac:dyDescent="0.3">
      <c r="B4315" s="10"/>
      <c r="L4315" s="10"/>
      <c r="M4315" s="10"/>
    </row>
    <row r="4316" spans="2:13" s="1" customFormat="1" ht="13.8" x14ac:dyDescent="0.3">
      <c r="B4316" s="10"/>
      <c r="L4316" s="10"/>
      <c r="M4316" s="10"/>
    </row>
    <row r="4317" spans="2:13" s="1" customFormat="1" ht="13.8" x14ac:dyDescent="0.3">
      <c r="B4317" s="10"/>
      <c r="L4317" s="10"/>
      <c r="M4317" s="10"/>
    </row>
    <row r="4318" spans="2:13" s="1" customFormat="1" ht="13.8" x14ac:dyDescent="0.3">
      <c r="B4318" s="10"/>
      <c r="L4318" s="10"/>
      <c r="M4318" s="10"/>
    </row>
    <row r="4319" spans="2:13" s="1" customFormat="1" ht="13.8" x14ac:dyDescent="0.3">
      <c r="B4319" s="10"/>
      <c r="L4319" s="10"/>
      <c r="M4319" s="10"/>
    </row>
    <row r="4320" spans="2:13" s="1" customFormat="1" ht="13.8" x14ac:dyDescent="0.3">
      <c r="B4320" s="10"/>
      <c r="L4320" s="10"/>
      <c r="M4320" s="10"/>
    </row>
    <row r="4321" spans="2:13" s="1" customFormat="1" ht="13.8" x14ac:dyDescent="0.3">
      <c r="B4321" s="10"/>
      <c r="L4321" s="10"/>
      <c r="M4321" s="10"/>
    </row>
    <row r="4322" spans="2:13" s="1" customFormat="1" ht="13.8" x14ac:dyDescent="0.3">
      <c r="B4322" s="10"/>
      <c r="L4322" s="10"/>
      <c r="M4322" s="10"/>
    </row>
    <row r="4323" spans="2:13" s="1" customFormat="1" ht="13.8" x14ac:dyDescent="0.3">
      <c r="B4323" s="10"/>
      <c r="L4323" s="10"/>
      <c r="M4323" s="10"/>
    </row>
    <row r="4324" spans="2:13" s="1" customFormat="1" ht="13.8" x14ac:dyDescent="0.3">
      <c r="B4324" s="10"/>
      <c r="L4324" s="10"/>
      <c r="M4324" s="10"/>
    </row>
    <row r="4325" spans="2:13" s="1" customFormat="1" ht="13.8" x14ac:dyDescent="0.3">
      <c r="B4325" s="10"/>
      <c r="L4325" s="10"/>
      <c r="M4325" s="10"/>
    </row>
    <row r="4326" spans="2:13" s="1" customFormat="1" ht="13.8" x14ac:dyDescent="0.3">
      <c r="B4326" s="10"/>
      <c r="L4326" s="10"/>
      <c r="M4326" s="10"/>
    </row>
    <row r="4327" spans="2:13" s="1" customFormat="1" ht="13.8" x14ac:dyDescent="0.3">
      <c r="B4327" s="10"/>
      <c r="L4327" s="10"/>
      <c r="M4327" s="10"/>
    </row>
    <row r="4328" spans="2:13" s="1" customFormat="1" ht="13.8" x14ac:dyDescent="0.3">
      <c r="B4328" s="10"/>
      <c r="L4328" s="10"/>
      <c r="M4328" s="10"/>
    </row>
    <row r="4329" spans="2:13" s="1" customFormat="1" ht="13.8" x14ac:dyDescent="0.3">
      <c r="B4329" s="10"/>
      <c r="L4329" s="10"/>
      <c r="M4329" s="10"/>
    </row>
    <row r="4330" spans="2:13" s="1" customFormat="1" ht="13.8" x14ac:dyDescent="0.3">
      <c r="B4330" s="10"/>
      <c r="L4330" s="10"/>
      <c r="M4330" s="10"/>
    </row>
    <row r="4331" spans="2:13" s="1" customFormat="1" ht="13.8" x14ac:dyDescent="0.3">
      <c r="B4331" s="10"/>
      <c r="L4331" s="10"/>
      <c r="M4331" s="10"/>
    </row>
    <row r="4332" spans="2:13" s="1" customFormat="1" ht="13.8" x14ac:dyDescent="0.3">
      <c r="B4332" s="10"/>
      <c r="L4332" s="10"/>
      <c r="M4332" s="10"/>
    </row>
    <row r="4333" spans="2:13" s="1" customFormat="1" ht="13.8" x14ac:dyDescent="0.3">
      <c r="B4333" s="10"/>
      <c r="L4333" s="10"/>
      <c r="M4333" s="10"/>
    </row>
    <row r="4334" spans="2:13" s="1" customFormat="1" ht="13.8" x14ac:dyDescent="0.3">
      <c r="B4334" s="10"/>
      <c r="L4334" s="10"/>
      <c r="M4334" s="10"/>
    </row>
    <row r="4335" spans="2:13" s="1" customFormat="1" ht="13.8" x14ac:dyDescent="0.3">
      <c r="B4335" s="10"/>
      <c r="L4335" s="10"/>
      <c r="M4335" s="10"/>
    </row>
    <row r="4336" spans="2:13" s="1" customFormat="1" ht="13.8" x14ac:dyDescent="0.3">
      <c r="B4336" s="10"/>
      <c r="L4336" s="10"/>
      <c r="M4336" s="10"/>
    </row>
    <row r="4337" spans="2:13" s="1" customFormat="1" ht="13.8" x14ac:dyDescent="0.3">
      <c r="B4337" s="10"/>
      <c r="L4337" s="10"/>
      <c r="M4337" s="10"/>
    </row>
    <row r="4338" spans="2:13" s="1" customFormat="1" ht="13.8" x14ac:dyDescent="0.3">
      <c r="B4338" s="10"/>
      <c r="L4338" s="10"/>
      <c r="M4338" s="10"/>
    </row>
    <row r="4339" spans="2:13" s="1" customFormat="1" ht="13.8" x14ac:dyDescent="0.3">
      <c r="B4339" s="10"/>
      <c r="L4339" s="10"/>
      <c r="M4339" s="10"/>
    </row>
    <row r="4340" spans="2:13" s="1" customFormat="1" ht="13.8" x14ac:dyDescent="0.3">
      <c r="B4340" s="10"/>
      <c r="L4340" s="10"/>
      <c r="M4340" s="10"/>
    </row>
    <row r="4341" spans="2:13" s="1" customFormat="1" ht="13.8" x14ac:dyDescent="0.3">
      <c r="B4341" s="10"/>
      <c r="L4341" s="10"/>
      <c r="M4341" s="10"/>
    </row>
    <row r="4342" spans="2:13" s="1" customFormat="1" ht="13.8" x14ac:dyDescent="0.3">
      <c r="B4342" s="10"/>
      <c r="L4342" s="10"/>
      <c r="M4342" s="10"/>
    </row>
    <row r="4343" spans="2:13" s="1" customFormat="1" ht="13.8" x14ac:dyDescent="0.3">
      <c r="B4343" s="10"/>
      <c r="L4343" s="10"/>
      <c r="M4343" s="10"/>
    </row>
    <row r="4344" spans="2:13" s="1" customFormat="1" ht="13.8" x14ac:dyDescent="0.3">
      <c r="B4344" s="10"/>
      <c r="L4344" s="10"/>
      <c r="M4344" s="10"/>
    </row>
    <row r="4345" spans="2:13" s="1" customFormat="1" ht="13.8" x14ac:dyDescent="0.3">
      <c r="B4345" s="10"/>
      <c r="L4345" s="10"/>
      <c r="M4345" s="10"/>
    </row>
    <row r="4346" spans="2:13" s="1" customFormat="1" ht="13.8" x14ac:dyDescent="0.3">
      <c r="B4346" s="10"/>
      <c r="L4346" s="10"/>
      <c r="M4346" s="10"/>
    </row>
    <row r="4347" spans="2:13" s="1" customFormat="1" ht="13.8" x14ac:dyDescent="0.3">
      <c r="B4347" s="10"/>
      <c r="L4347" s="10"/>
      <c r="M4347" s="10"/>
    </row>
    <row r="4348" spans="2:13" s="1" customFormat="1" ht="13.8" x14ac:dyDescent="0.3">
      <c r="B4348" s="10"/>
      <c r="L4348" s="10"/>
      <c r="M4348" s="10"/>
    </row>
    <row r="4349" spans="2:13" s="1" customFormat="1" ht="13.8" x14ac:dyDescent="0.3">
      <c r="B4349" s="10"/>
      <c r="L4349" s="10"/>
      <c r="M4349" s="10"/>
    </row>
    <row r="4350" spans="2:13" s="1" customFormat="1" ht="13.8" x14ac:dyDescent="0.3">
      <c r="B4350" s="10"/>
      <c r="L4350" s="10"/>
      <c r="M4350" s="10"/>
    </row>
    <row r="4351" spans="2:13" s="1" customFormat="1" ht="13.8" x14ac:dyDescent="0.3">
      <c r="B4351" s="10"/>
      <c r="L4351" s="10"/>
      <c r="M4351" s="10"/>
    </row>
    <row r="4352" spans="2:13" s="1" customFormat="1" ht="13.8" x14ac:dyDescent="0.3">
      <c r="B4352" s="10"/>
      <c r="L4352" s="10"/>
      <c r="M4352" s="10"/>
    </row>
    <row r="4353" spans="2:13" s="1" customFormat="1" ht="13.8" x14ac:dyDescent="0.3">
      <c r="B4353" s="10"/>
      <c r="L4353" s="10"/>
      <c r="M4353" s="10"/>
    </row>
    <row r="4354" spans="2:13" s="1" customFormat="1" ht="13.8" x14ac:dyDescent="0.3">
      <c r="B4354" s="10"/>
      <c r="L4354" s="10"/>
      <c r="M4354" s="10"/>
    </row>
    <row r="4355" spans="2:13" s="1" customFormat="1" ht="13.8" x14ac:dyDescent="0.3">
      <c r="B4355" s="10"/>
      <c r="L4355" s="10"/>
      <c r="M4355" s="10"/>
    </row>
    <row r="4356" spans="2:13" s="1" customFormat="1" ht="13.8" x14ac:dyDescent="0.3">
      <c r="B4356" s="10"/>
      <c r="L4356" s="10"/>
      <c r="M4356" s="10"/>
    </row>
    <row r="4357" spans="2:13" s="1" customFormat="1" ht="13.8" x14ac:dyDescent="0.3">
      <c r="B4357" s="10"/>
      <c r="L4357" s="10"/>
      <c r="M4357" s="10"/>
    </row>
    <row r="4358" spans="2:13" s="1" customFormat="1" ht="13.8" x14ac:dyDescent="0.3">
      <c r="B4358" s="10"/>
      <c r="L4358" s="10"/>
      <c r="M4358" s="10"/>
    </row>
    <row r="4359" spans="2:13" s="1" customFormat="1" ht="13.8" x14ac:dyDescent="0.3">
      <c r="B4359" s="10"/>
      <c r="L4359" s="10"/>
      <c r="M4359" s="10"/>
    </row>
    <row r="4360" spans="2:13" s="1" customFormat="1" ht="13.8" x14ac:dyDescent="0.3">
      <c r="B4360" s="10"/>
      <c r="L4360" s="10"/>
      <c r="M4360" s="10"/>
    </row>
    <row r="4361" spans="2:13" s="1" customFormat="1" ht="13.8" x14ac:dyDescent="0.3">
      <c r="B4361" s="10"/>
      <c r="L4361" s="10"/>
      <c r="M4361" s="10"/>
    </row>
    <row r="4362" spans="2:13" s="1" customFormat="1" ht="13.8" x14ac:dyDescent="0.3">
      <c r="B4362" s="10"/>
      <c r="L4362" s="10"/>
      <c r="M4362" s="10"/>
    </row>
    <row r="4363" spans="2:13" s="1" customFormat="1" ht="13.8" x14ac:dyDescent="0.3">
      <c r="B4363" s="10"/>
      <c r="L4363" s="10"/>
      <c r="M4363" s="10"/>
    </row>
    <row r="4364" spans="2:13" s="1" customFormat="1" ht="13.8" x14ac:dyDescent="0.3">
      <c r="B4364" s="10"/>
      <c r="L4364" s="10"/>
      <c r="M4364" s="10"/>
    </row>
    <row r="4365" spans="2:13" s="1" customFormat="1" ht="13.8" x14ac:dyDescent="0.3">
      <c r="B4365" s="10"/>
      <c r="L4365" s="10"/>
      <c r="M4365" s="10"/>
    </row>
    <row r="4366" spans="2:13" s="1" customFormat="1" ht="13.8" x14ac:dyDescent="0.3">
      <c r="B4366" s="10"/>
      <c r="L4366" s="10"/>
      <c r="M4366" s="10"/>
    </row>
    <row r="4367" spans="2:13" s="1" customFormat="1" ht="13.8" x14ac:dyDescent="0.3">
      <c r="B4367" s="10"/>
      <c r="L4367" s="10"/>
      <c r="M4367" s="10"/>
    </row>
    <row r="4368" spans="2:13" s="1" customFormat="1" ht="13.8" x14ac:dyDescent="0.3">
      <c r="B4368" s="10"/>
      <c r="L4368" s="10"/>
      <c r="M4368" s="10"/>
    </row>
    <row r="4369" spans="2:13" s="1" customFormat="1" ht="13.8" x14ac:dyDescent="0.3">
      <c r="B4369" s="10"/>
      <c r="L4369" s="10"/>
      <c r="M4369" s="10"/>
    </row>
    <row r="4370" spans="2:13" s="1" customFormat="1" ht="13.8" x14ac:dyDescent="0.3">
      <c r="B4370" s="10"/>
      <c r="L4370" s="10"/>
      <c r="M4370" s="10"/>
    </row>
    <row r="4371" spans="2:13" s="1" customFormat="1" ht="13.8" x14ac:dyDescent="0.3">
      <c r="B4371" s="10"/>
      <c r="L4371" s="10"/>
      <c r="M4371" s="10"/>
    </row>
    <row r="4372" spans="2:13" s="1" customFormat="1" ht="13.8" x14ac:dyDescent="0.3">
      <c r="B4372" s="10"/>
      <c r="L4372" s="10"/>
      <c r="M4372" s="10"/>
    </row>
    <row r="4373" spans="2:13" s="1" customFormat="1" ht="13.8" x14ac:dyDescent="0.3">
      <c r="B4373" s="10"/>
      <c r="L4373" s="10"/>
      <c r="M4373" s="10"/>
    </row>
    <row r="4374" spans="2:13" s="1" customFormat="1" ht="13.8" x14ac:dyDescent="0.3">
      <c r="B4374" s="10"/>
      <c r="L4374" s="10"/>
      <c r="M4374" s="10"/>
    </row>
    <row r="4375" spans="2:13" s="1" customFormat="1" ht="13.8" x14ac:dyDescent="0.3">
      <c r="B4375" s="10"/>
      <c r="L4375" s="10"/>
      <c r="M4375" s="10"/>
    </row>
    <row r="4376" spans="2:13" s="1" customFormat="1" ht="13.8" x14ac:dyDescent="0.3">
      <c r="B4376" s="10"/>
      <c r="L4376" s="10"/>
      <c r="M4376" s="10"/>
    </row>
    <row r="4377" spans="2:13" s="1" customFormat="1" ht="13.8" x14ac:dyDescent="0.3">
      <c r="B4377" s="10"/>
      <c r="L4377" s="10"/>
      <c r="M4377" s="10"/>
    </row>
    <row r="4378" spans="2:13" s="1" customFormat="1" ht="13.8" x14ac:dyDescent="0.3">
      <c r="B4378" s="10"/>
      <c r="L4378" s="10"/>
      <c r="M4378" s="10"/>
    </row>
    <row r="4379" spans="2:13" s="1" customFormat="1" ht="13.8" x14ac:dyDescent="0.3">
      <c r="B4379" s="10"/>
      <c r="L4379" s="10"/>
      <c r="M4379" s="10"/>
    </row>
    <row r="4380" spans="2:13" s="1" customFormat="1" ht="13.8" x14ac:dyDescent="0.3">
      <c r="B4380" s="10"/>
      <c r="L4380" s="10"/>
      <c r="M4380" s="10"/>
    </row>
    <row r="4381" spans="2:13" s="1" customFormat="1" ht="13.8" x14ac:dyDescent="0.3">
      <c r="B4381" s="10"/>
      <c r="L4381" s="10"/>
      <c r="M4381" s="10"/>
    </row>
    <row r="4382" spans="2:13" s="1" customFormat="1" ht="13.8" x14ac:dyDescent="0.3">
      <c r="B4382" s="10"/>
      <c r="L4382" s="10"/>
      <c r="M4382" s="10"/>
    </row>
    <row r="4383" spans="2:13" s="1" customFormat="1" ht="13.8" x14ac:dyDescent="0.3">
      <c r="B4383" s="10"/>
      <c r="L4383" s="10"/>
      <c r="M4383" s="10"/>
    </row>
    <row r="4384" spans="2:13" s="1" customFormat="1" ht="13.8" x14ac:dyDescent="0.3">
      <c r="B4384" s="10"/>
      <c r="L4384" s="10"/>
      <c r="M4384" s="10"/>
    </row>
    <row r="4385" spans="2:13" s="1" customFormat="1" ht="13.8" x14ac:dyDescent="0.3">
      <c r="B4385" s="10"/>
      <c r="L4385" s="10"/>
      <c r="M4385" s="10"/>
    </row>
    <row r="4386" spans="2:13" s="1" customFormat="1" ht="13.8" x14ac:dyDescent="0.3">
      <c r="B4386" s="10"/>
      <c r="L4386" s="10"/>
      <c r="M4386" s="10"/>
    </row>
    <row r="4387" spans="2:13" s="1" customFormat="1" ht="13.8" x14ac:dyDescent="0.3">
      <c r="B4387" s="10"/>
      <c r="L4387" s="10"/>
      <c r="M4387" s="10"/>
    </row>
    <row r="4388" spans="2:13" s="1" customFormat="1" ht="13.8" x14ac:dyDescent="0.3">
      <c r="B4388" s="10"/>
      <c r="L4388" s="10"/>
      <c r="M4388" s="10"/>
    </row>
    <row r="4389" spans="2:13" s="1" customFormat="1" ht="13.8" x14ac:dyDescent="0.3">
      <c r="B4389" s="10"/>
      <c r="L4389" s="10"/>
      <c r="M4389" s="10"/>
    </row>
    <row r="4390" spans="2:13" s="1" customFormat="1" ht="13.8" x14ac:dyDescent="0.3">
      <c r="B4390" s="10"/>
      <c r="L4390" s="10"/>
      <c r="M4390" s="10"/>
    </row>
    <row r="4391" spans="2:13" s="1" customFormat="1" ht="13.8" x14ac:dyDescent="0.3">
      <c r="B4391" s="10"/>
      <c r="L4391" s="10"/>
      <c r="M4391" s="10"/>
    </row>
    <row r="4392" spans="2:13" s="1" customFormat="1" ht="13.8" x14ac:dyDescent="0.3">
      <c r="B4392" s="10"/>
      <c r="L4392" s="10"/>
      <c r="M4392" s="10"/>
    </row>
    <row r="4393" spans="2:13" s="1" customFormat="1" ht="13.8" x14ac:dyDescent="0.3">
      <c r="B4393" s="10"/>
      <c r="L4393" s="10"/>
      <c r="M4393" s="10"/>
    </row>
    <row r="4394" spans="2:13" s="1" customFormat="1" ht="13.8" x14ac:dyDescent="0.3">
      <c r="B4394" s="10"/>
      <c r="L4394" s="10"/>
      <c r="M4394" s="10"/>
    </row>
    <row r="4395" spans="2:13" s="1" customFormat="1" ht="13.8" x14ac:dyDescent="0.3">
      <c r="B4395" s="10"/>
      <c r="L4395" s="10"/>
      <c r="M4395" s="10"/>
    </row>
    <row r="4396" spans="2:13" s="1" customFormat="1" ht="13.8" x14ac:dyDescent="0.3">
      <c r="B4396" s="10"/>
      <c r="L4396" s="10"/>
      <c r="M4396" s="10"/>
    </row>
    <row r="4397" spans="2:13" s="1" customFormat="1" ht="13.8" x14ac:dyDescent="0.3">
      <c r="B4397" s="10"/>
      <c r="L4397" s="10"/>
      <c r="M4397" s="10"/>
    </row>
    <row r="4398" spans="2:13" s="1" customFormat="1" ht="13.8" x14ac:dyDescent="0.3">
      <c r="B4398" s="10"/>
      <c r="L4398" s="10"/>
      <c r="M4398" s="10"/>
    </row>
    <row r="4399" spans="2:13" s="1" customFormat="1" ht="13.8" x14ac:dyDescent="0.3">
      <c r="B4399" s="10"/>
      <c r="L4399" s="10"/>
      <c r="M4399" s="10"/>
    </row>
    <row r="4400" spans="2:13" s="1" customFormat="1" ht="13.8" x14ac:dyDescent="0.3">
      <c r="B4400" s="10"/>
      <c r="L4400" s="10"/>
      <c r="M4400" s="10"/>
    </row>
    <row r="4401" spans="2:13" s="1" customFormat="1" ht="13.8" x14ac:dyDescent="0.3">
      <c r="B4401" s="10"/>
      <c r="L4401" s="10"/>
      <c r="M4401" s="10"/>
    </row>
    <row r="4402" spans="2:13" s="1" customFormat="1" ht="13.8" x14ac:dyDescent="0.3">
      <c r="B4402" s="10"/>
      <c r="L4402" s="10"/>
      <c r="M4402" s="10"/>
    </row>
    <row r="4403" spans="2:13" s="1" customFormat="1" ht="13.8" x14ac:dyDescent="0.3">
      <c r="B4403" s="10"/>
      <c r="L4403" s="10"/>
      <c r="M4403" s="10"/>
    </row>
    <row r="4404" spans="2:13" s="1" customFormat="1" ht="13.8" x14ac:dyDescent="0.3">
      <c r="B4404" s="10"/>
      <c r="L4404" s="10"/>
      <c r="M4404" s="10"/>
    </row>
    <row r="4405" spans="2:13" s="1" customFormat="1" ht="13.8" x14ac:dyDescent="0.3">
      <c r="B4405" s="10"/>
      <c r="L4405" s="10"/>
      <c r="M4405" s="10"/>
    </row>
    <row r="4406" spans="2:13" s="1" customFormat="1" ht="13.8" x14ac:dyDescent="0.3">
      <c r="B4406" s="10"/>
      <c r="L4406" s="10"/>
      <c r="M4406" s="10"/>
    </row>
    <row r="4407" spans="2:13" s="1" customFormat="1" ht="13.8" x14ac:dyDescent="0.3">
      <c r="B4407" s="10"/>
      <c r="L4407" s="10"/>
      <c r="M4407" s="10"/>
    </row>
    <row r="4408" spans="2:13" s="1" customFormat="1" ht="13.8" x14ac:dyDescent="0.3">
      <c r="B4408" s="10"/>
      <c r="L4408" s="10"/>
      <c r="M4408" s="10"/>
    </row>
    <row r="4409" spans="2:13" s="1" customFormat="1" ht="13.8" x14ac:dyDescent="0.3">
      <c r="B4409" s="10"/>
      <c r="L4409" s="10"/>
      <c r="M4409" s="10"/>
    </row>
    <row r="4410" spans="2:13" s="1" customFormat="1" ht="13.8" x14ac:dyDescent="0.3">
      <c r="B4410" s="10"/>
      <c r="L4410" s="10"/>
      <c r="M4410" s="10"/>
    </row>
    <row r="4411" spans="2:13" s="1" customFormat="1" ht="13.8" x14ac:dyDescent="0.3">
      <c r="B4411" s="10"/>
      <c r="L4411" s="10"/>
      <c r="M4411" s="10"/>
    </row>
    <row r="4412" spans="2:13" s="1" customFormat="1" ht="13.8" x14ac:dyDescent="0.3">
      <c r="B4412" s="10"/>
      <c r="L4412" s="10"/>
      <c r="M4412" s="10"/>
    </row>
    <row r="4413" spans="2:13" s="1" customFormat="1" ht="13.8" x14ac:dyDescent="0.3">
      <c r="B4413" s="10"/>
      <c r="L4413" s="10"/>
      <c r="M4413" s="10"/>
    </row>
    <row r="4414" spans="2:13" s="1" customFormat="1" ht="13.8" x14ac:dyDescent="0.3">
      <c r="B4414" s="10"/>
      <c r="L4414" s="10"/>
      <c r="M4414" s="10"/>
    </row>
    <row r="4415" spans="2:13" s="1" customFormat="1" ht="13.8" x14ac:dyDescent="0.3">
      <c r="B4415" s="10"/>
      <c r="L4415" s="10"/>
      <c r="M4415" s="10"/>
    </row>
    <row r="4416" spans="2:13" s="1" customFormat="1" ht="13.8" x14ac:dyDescent="0.3">
      <c r="B4416" s="10"/>
      <c r="L4416" s="10"/>
      <c r="M4416" s="10"/>
    </row>
    <row r="4417" spans="2:13" s="1" customFormat="1" ht="13.8" x14ac:dyDescent="0.3">
      <c r="B4417" s="10"/>
      <c r="L4417" s="10"/>
      <c r="M4417" s="10"/>
    </row>
    <row r="4418" spans="2:13" s="1" customFormat="1" ht="13.8" x14ac:dyDescent="0.3">
      <c r="B4418" s="10"/>
      <c r="L4418" s="10"/>
      <c r="M4418" s="10"/>
    </row>
    <row r="4419" spans="2:13" s="1" customFormat="1" ht="13.8" x14ac:dyDescent="0.3">
      <c r="B4419" s="10"/>
      <c r="L4419" s="10"/>
      <c r="M4419" s="10"/>
    </row>
    <row r="4420" spans="2:13" s="1" customFormat="1" ht="13.8" x14ac:dyDescent="0.3">
      <c r="B4420" s="10"/>
      <c r="L4420" s="10"/>
      <c r="M4420" s="10"/>
    </row>
    <row r="4421" spans="2:13" s="1" customFormat="1" ht="13.8" x14ac:dyDescent="0.3">
      <c r="B4421" s="10"/>
      <c r="L4421" s="10"/>
      <c r="M4421" s="10"/>
    </row>
    <row r="4422" spans="2:13" s="1" customFormat="1" ht="13.8" x14ac:dyDescent="0.3">
      <c r="B4422" s="10"/>
      <c r="L4422" s="10"/>
      <c r="M4422" s="10"/>
    </row>
    <row r="4423" spans="2:13" s="1" customFormat="1" ht="13.8" x14ac:dyDescent="0.3">
      <c r="B4423" s="10"/>
      <c r="L4423" s="10"/>
      <c r="M4423" s="10"/>
    </row>
    <row r="4424" spans="2:13" s="1" customFormat="1" ht="13.8" x14ac:dyDescent="0.3">
      <c r="B4424" s="10"/>
      <c r="L4424" s="10"/>
      <c r="M4424" s="10"/>
    </row>
    <row r="4425" spans="2:13" s="1" customFormat="1" ht="13.8" x14ac:dyDescent="0.3">
      <c r="B4425" s="10"/>
      <c r="L4425" s="10"/>
      <c r="M4425" s="10"/>
    </row>
    <row r="4426" spans="2:13" s="1" customFormat="1" ht="13.8" x14ac:dyDescent="0.3">
      <c r="B4426" s="10"/>
      <c r="L4426" s="10"/>
      <c r="M4426" s="10"/>
    </row>
    <row r="4427" spans="2:13" s="1" customFormat="1" ht="13.8" x14ac:dyDescent="0.3">
      <c r="B4427" s="10"/>
      <c r="L4427" s="10"/>
      <c r="M4427" s="10"/>
    </row>
    <row r="4428" spans="2:13" s="1" customFormat="1" ht="13.8" x14ac:dyDescent="0.3">
      <c r="B4428" s="10"/>
      <c r="L4428" s="10"/>
      <c r="M4428" s="10"/>
    </row>
    <row r="4429" spans="2:13" s="1" customFormat="1" ht="13.8" x14ac:dyDescent="0.3">
      <c r="B4429" s="10"/>
      <c r="L4429" s="10"/>
      <c r="M4429" s="10"/>
    </row>
    <row r="4430" spans="2:13" s="1" customFormat="1" ht="13.8" x14ac:dyDescent="0.3">
      <c r="B4430" s="10"/>
      <c r="L4430" s="10"/>
      <c r="M4430" s="10"/>
    </row>
    <row r="4431" spans="2:13" s="1" customFormat="1" ht="13.8" x14ac:dyDescent="0.3">
      <c r="B4431" s="10"/>
      <c r="L4431" s="10"/>
      <c r="M4431" s="10"/>
    </row>
    <row r="4432" spans="2:13" s="1" customFormat="1" ht="13.8" x14ac:dyDescent="0.3">
      <c r="B4432" s="10"/>
      <c r="L4432" s="10"/>
      <c r="M4432" s="10"/>
    </row>
    <row r="4433" spans="2:13" s="1" customFormat="1" ht="13.8" x14ac:dyDescent="0.3">
      <c r="B4433" s="10"/>
      <c r="L4433" s="10"/>
      <c r="M4433" s="10"/>
    </row>
    <row r="4434" spans="2:13" s="1" customFormat="1" ht="13.8" x14ac:dyDescent="0.3">
      <c r="B4434" s="10"/>
      <c r="L4434" s="10"/>
      <c r="M4434" s="10"/>
    </row>
    <row r="4435" spans="2:13" s="1" customFormat="1" ht="13.8" x14ac:dyDescent="0.3">
      <c r="B4435" s="10"/>
      <c r="L4435" s="10"/>
      <c r="M4435" s="10"/>
    </row>
    <row r="4436" spans="2:13" s="1" customFormat="1" ht="13.8" x14ac:dyDescent="0.3">
      <c r="B4436" s="10"/>
      <c r="L4436" s="10"/>
      <c r="M4436" s="10"/>
    </row>
    <row r="4437" spans="2:13" s="1" customFormat="1" ht="13.8" x14ac:dyDescent="0.3">
      <c r="B4437" s="10"/>
      <c r="L4437" s="10"/>
      <c r="M4437" s="10"/>
    </row>
    <row r="4438" spans="2:13" s="1" customFormat="1" ht="13.8" x14ac:dyDescent="0.3">
      <c r="B4438" s="10"/>
      <c r="L4438" s="10"/>
      <c r="M4438" s="10"/>
    </row>
    <row r="4439" spans="2:13" s="1" customFormat="1" ht="13.8" x14ac:dyDescent="0.3">
      <c r="B4439" s="10"/>
      <c r="L4439" s="10"/>
      <c r="M4439" s="10"/>
    </row>
    <row r="4440" spans="2:13" s="1" customFormat="1" ht="13.8" x14ac:dyDescent="0.3">
      <c r="B4440" s="10"/>
      <c r="L4440" s="10"/>
      <c r="M4440" s="10"/>
    </row>
    <row r="4441" spans="2:13" s="1" customFormat="1" ht="13.8" x14ac:dyDescent="0.3">
      <c r="B4441" s="10"/>
      <c r="L4441" s="10"/>
      <c r="M4441" s="10"/>
    </row>
    <row r="4442" spans="2:13" s="1" customFormat="1" ht="13.8" x14ac:dyDescent="0.3">
      <c r="B4442" s="10"/>
      <c r="L4442" s="10"/>
      <c r="M4442" s="10"/>
    </row>
    <row r="4443" spans="2:13" s="1" customFormat="1" ht="13.8" x14ac:dyDescent="0.3">
      <c r="B4443" s="10"/>
      <c r="L4443" s="10"/>
      <c r="M4443" s="10"/>
    </row>
    <row r="4444" spans="2:13" s="1" customFormat="1" ht="13.8" x14ac:dyDescent="0.3">
      <c r="B4444" s="10"/>
      <c r="L4444" s="10"/>
      <c r="M4444" s="10"/>
    </row>
    <row r="4445" spans="2:13" s="1" customFormat="1" ht="13.8" x14ac:dyDescent="0.3">
      <c r="B4445" s="10"/>
      <c r="L4445" s="10"/>
      <c r="M4445" s="10"/>
    </row>
    <row r="4446" spans="2:13" s="1" customFormat="1" ht="13.8" x14ac:dyDescent="0.3">
      <c r="B4446" s="10"/>
      <c r="L4446" s="10"/>
      <c r="M4446" s="10"/>
    </row>
    <row r="4447" spans="2:13" s="1" customFormat="1" ht="13.8" x14ac:dyDescent="0.3">
      <c r="B4447" s="10"/>
      <c r="L4447" s="10"/>
      <c r="M4447" s="10"/>
    </row>
    <row r="4448" spans="2:13" s="1" customFormat="1" ht="13.8" x14ac:dyDescent="0.3">
      <c r="B4448" s="10"/>
      <c r="L4448" s="10"/>
      <c r="M4448" s="10"/>
    </row>
    <row r="4449" spans="2:13" s="1" customFormat="1" ht="13.8" x14ac:dyDescent="0.3">
      <c r="B4449" s="10"/>
      <c r="L4449" s="10"/>
      <c r="M4449" s="10"/>
    </row>
    <row r="4450" spans="2:13" s="1" customFormat="1" ht="13.8" x14ac:dyDescent="0.3">
      <c r="B4450" s="10"/>
      <c r="L4450" s="10"/>
      <c r="M4450" s="10"/>
    </row>
    <row r="4451" spans="2:13" s="1" customFormat="1" ht="13.8" x14ac:dyDescent="0.3">
      <c r="B4451" s="10"/>
      <c r="L4451" s="10"/>
      <c r="M4451" s="10"/>
    </row>
    <row r="4452" spans="2:13" s="1" customFormat="1" ht="13.8" x14ac:dyDescent="0.3">
      <c r="B4452" s="10"/>
      <c r="L4452" s="10"/>
      <c r="M4452" s="10"/>
    </row>
    <row r="4453" spans="2:13" s="1" customFormat="1" ht="13.8" x14ac:dyDescent="0.3">
      <c r="B4453" s="10"/>
      <c r="L4453" s="10"/>
      <c r="M4453" s="10"/>
    </row>
    <row r="4454" spans="2:13" s="1" customFormat="1" ht="13.8" x14ac:dyDescent="0.3">
      <c r="B4454" s="10"/>
      <c r="L4454" s="10"/>
      <c r="M4454" s="10"/>
    </row>
    <row r="4455" spans="2:13" s="1" customFormat="1" ht="13.8" x14ac:dyDescent="0.3">
      <c r="B4455" s="10"/>
      <c r="L4455" s="10"/>
      <c r="M4455" s="10"/>
    </row>
    <row r="4456" spans="2:13" s="1" customFormat="1" ht="13.8" x14ac:dyDescent="0.3">
      <c r="B4456" s="10"/>
      <c r="L4456" s="10"/>
      <c r="M4456" s="10"/>
    </row>
    <row r="4457" spans="2:13" s="1" customFormat="1" ht="13.8" x14ac:dyDescent="0.3">
      <c r="B4457" s="10"/>
      <c r="L4457" s="10"/>
      <c r="M4457" s="10"/>
    </row>
    <row r="4458" spans="2:13" s="1" customFormat="1" ht="13.8" x14ac:dyDescent="0.3">
      <c r="B4458" s="10"/>
      <c r="L4458" s="10"/>
      <c r="M4458" s="10"/>
    </row>
    <row r="4459" spans="2:13" s="1" customFormat="1" ht="13.8" x14ac:dyDescent="0.3">
      <c r="B4459" s="10"/>
      <c r="L4459" s="10"/>
      <c r="M4459" s="10"/>
    </row>
    <row r="4460" spans="2:13" s="1" customFormat="1" ht="13.8" x14ac:dyDescent="0.3">
      <c r="B4460" s="10"/>
      <c r="L4460" s="10"/>
      <c r="M4460" s="10"/>
    </row>
    <row r="4461" spans="2:13" s="1" customFormat="1" ht="13.8" x14ac:dyDescent="0.3">
      <c r="B4461" s="10"/>
      <c r="L4461" s="10"/>
      <c r="M4461" s="10"/>
    </row>
    <row r="4462" spans="2:13" s="1" customFormat="1" ht="13.8" x14ac:dyDescent="0.3">
      <c r="B4462" s="10"/>
      <c r="L4462" s="10"/>
      <c r="M4462" s="10"/>
    </row>
    <row r="4463" spans="2:13" s="1" customFormat="1" ht="13.8" x14ac:dyDescent="0.3">
      <c r="B4463" s="10"/>
      <c r="L4463" s="10"/>
      <c r="M4463" s="10"/>
    </row>
    <row r="4464" spans="2:13" s="1" customFormat="1" ht="13.8" x14ac:dyDescent="0.3">
      <c r="B4464" s="10"/>
      <c r="L4464" s="10"/>
      <c r="M4464" s="10"/>
    </row>
    <row r="4465" spans="2:13" s="1" customFormat="1" ht="13.8" x14ac:dyDescent="0.3">
      <c r="B4465" s="10"/>
      <c r="L4465" s="10"/>
      <c r="M4465" s="10"/>
    </row>
    <row r="4466" spans="2:13" s="1" customFormat="1" ht="13.8" x14ac:dyDescent="0.3">
      <c r="B4466" s="10"/>
      <c r="L4466" s="10"/>
      <c r="M4466" s="10"/>
    </row>
    <row r="4467" spans="2:13" s="1" customFormat="1" ht="13.8" x14ac:dyDescent="0.3">
      <c r="B4467" s="10"/>
      <c r="L4467" s="10"/>
      <c r="M4467" s="10"/>
    </row>
    <row r="4468" spans="2:13" s="1" customFormat="1" ht="13.8" x14ac:dyDescent="0.3">
      <c r="B4468" s="10"/>
      <c r="L4468" s="10"/>
      <c r="M4468" s="10"/>
    </row>
    <row r="4469" spans="2:13" s="1" customFormat="1" ht="13.8" x14ac:dyDescent="0.3">
      <c r="B4469" s="10"/>
      <c r="L4469" s="10"/>
      <c r="M4469" s="10"/>
    </row>
    <row r="4470" spans="2:13" s="1" customFormat="1" ht="13.8" x14ac:dyDescent="0.3">
      <c r="B4470" s="10"/>
      <c r="L4470" s="10"/>
      <c r="M4470" s="10"/>
    </row>
    <row r="4471" spans="2:13" s="1" customFormat="1" ht="13.8" x14ac:dyDescent="0.3">
      <c r="B4471" s="10"/>
      <c r="L4471" s="10"/>
      <c r="M4471" s="10"/>
    </row>
    <row r="4472" spans="2:13" s="1" customFormat="1" ht="13.8" x14ac:dyDescent="0.3">
      <c r="B4472" s="10"/>
      <c r="L4472" s="10"/>
      <c r="M4472" s="10"/>
    </row>
    <row r="4473" spans="2:13" s="1" customFormat="1" ht="13.8" x14ac:dyDescent="0.3">
      <c r="B4473" s="10"/>
      <c r="L4473" s="10"/>
      <c r="M4473" s="10"/>
    </row>
    <row r="4474" spans="2:13" s="1" customFormat="1" ht="13.8" x14ac:dyDescent="0.3">
      <c r="B4474" s="10"/>
      <c r="L4474" s="10"/>
      <c r="M4474" s="10"/>
    </row>
    <row r="4475" spans="2:13" s="1" customFormat="1" ht="13.8" x14ac:dyDescent="0.3">
      <c r="B4475" s="10"/>
      <c r="L4475" s="10"/>
      <c r="M4475" s="10"/>
    </row>
    <row r="4476" spans="2:13" s="1" customFormat="1" ht="13.8" x14ac:dyDescent="0.3">
      <c r="B4476" s="10"/>
      <c r="L4476" s="10"/>
      <c r="M4476" s="10"/>
    </row>
    <row r="4477" spans="2:13" s="1" customFormat="1" ht="13.8" x14ac:dyDescent="0.3">
      <c r="B4477" s="10"/>
      <c r="L4477" s="10"/>
      <c r="M4477" s="10"/>
    </row>
    <row r="4478" spans="2:13" s="1" customFormat="1" ht="13.8" x14ac:dyDescent="0.3">
      <c r="B4478" s="10"/>
      <c r="L4478" s="10"/>
      <c r="M4478" s="10"/>
    </row>
    <row r="4479" spans="2:13" s="1" customFormat="1" ht="13.8" x14ac:dyDescent="0.3">
      <c r="B4479" s="10"/>
      <c r="L4479" s="10"/>
      <c r="M4479" s="10"/>
    </row>
    <row r="4480" spans="2:13" s="1" customFormat="1" ht="13.8" x14ac:dyDescent="0.3">
      <c r="B4480" s="10"/>
      <c r="L4480" s="10"/>
      <c r="M4480" s="10"/>
    </row>
    <row r="4481" spans="2:13" s="1" customFormat="1" ht="13.8" x14ac:dyDescent="0.3">
      <c r="B4481" s="10"/>
      <c r="L4481" s="10"/>
      <c r="M4481" s="10"/>
    </row>
    <row r="4482" spans="2:13" s="1" customFormat="1" ht="13.8" x14ac:dyDescent="0.3">
      <c r="B4482" s="10"/>
      <c r="L4482" s="10"/>
      <c r="M4482" s="10"/>
    </row>
    <row r="4483" spans="2:13" s="1" customFormat="1" ht="13.8" x14ac:dyDescent="0.3">
      <c r="B4483" s="10"/>
      <c r="L4483" s="10"/>
      <c r="M4483" s="10"/>
    </row>
    <row r="4484" spans="2:13" s="1" customFormat="1" ht="13.8" x14ac:dyDescent="0.3">
      <c r="B4484" s="10"/>
      <c r="L4484" s="10"/>
      <c r="M4484" s="10"/>
    </row>
    <row r="4485" spans="2:13" s="1" customFormat="1" ht="13.8" x14ac:dyDescent="0.3">
      <c r="B4485" s="10"/>
      <c r="L4485" s="10"/>
      <c r="M4485" s="10"/>
    </row>
    <row r="4486" spans="2:13" s="1" customFormat="1" ht="13.8" x14ac:dyDescent="0.3">
      <c r="B4486" s="10"/>
      <c r="L4486" s="10"/>
      <c r="M4486" s="10"/>
    </row>
    <row r="4487" spans="2:13" s="1" customFormat="1" ht="13.8" x14ac:dyDescent="0.3">
      <c r="B4487" s="10"/>
      <c r="L4487" s="10"/>
      <c r="M4487" s="10"/>
    </row>
    <row r="4488" spans="2:13" s="1" customFormat="1" ht="13.8" x14ac:dyDescent="0.3">
      <c r="B4488" s="10"/>
      <c r="L4488" s="10"/>
      <c r="M4488" s="10"/>
    </row>
    <row r="4489" spans="2:13" s="1" customFormat="1" ht="13.8" x14ac:dyDescent="0.3">
      <c r="B4489" s="10"/>
      <c r="L4489" s="10"/>
      <c r="M4489" s="10"/>
    </row>
    <row r="4490" spans="2:13" s="1" customFormat="1" ht="13.8" x14ac:dyDescent="0.3">
      <c r="B4490" s="10"/>
      <c r="L4490" s="10"/>
      <c r="M4490" s="10"/>
    </row>
    <row r="4491" spans="2:13" s="1" customFormat="1" ht="13.8" x14ac:dyDescent="0.3">
      <c r="B4491" s="10"/>
      <c r="L4491" s="10"/>
      <c r="M4491" s="10"/>
    </row>
    <row r="4492" spans="2:13" s="1" customFormat="1" ht="13.8" x14ac:dyDescent="0.3">
      <c r="B4492" s="10"/>
      <c r="L4492" s="10"/>
      <c r="M4492" s="10"/>
    </row>
    <row r="4493" spans="2:13" s="1" customFormat="1" ht="13.8" x14ac:dyDescent="0.3">
      <c r="B4493" s="10"/>
      <c r="L4493" s="10"/>
      <c r="M4493" s="10"/>
    </row>
    <row r="4494" spans="2:13" s="1" customFormat="1" ht="13.8" x14ac:dyDescent="0.3">
      <c r="B4494" s="10"/>
      <c r="L4494" s="10"/>
      <c r="M4494" s="10"/>
    </row>
    <row r="4495" spans="2:13" s="1" customFormat="1" ht="13.8" x14ac:dyDescent="0.3">
      <c r="B4495" s="10"/>
      <c r="L4495" s="10"/>
      <c r="M4495" s="10"/>
    </row>
    <row r="4496" spans="2:13" s="1" customFormat="1" ht="13.8" x14ac:dyDescent="0.3">
      <c r="B4496" s="10"/>
      <c r="L4496" s="10"/>
      <c r="M4496" s="10"/>
    </row>
    <row r="4497" spans="2:13" s="1" customFormat="1" ht="13.8" x14ac:dyDescent="0.3">
      <c r="B4497" s="10"/>
      <c r="L4497" s="10"/>
      <c r="M4497" s="10"/>
    </row>
    <row r="4498" spans="2:13" s="1" customFormat="1" ht="13.8" x14ac:dyDescent="0.3">
      <c r="B4498" s="10"/>
      <c r="L4498" s="10"/>
      <c r="M4498" s="10"/>
    </row>
    <row r="4499" spans="2:13" s="1" customFormat="1" ht="13.8" x14ac:dyDescent="0.3">
      <c r="B4499" s="10"/>
      <c r="L4499" s="10"/>
      <c r="M4499" s="10"/>
    </row>
    <row r="4500" spans="2:13" s="1" customFormat="1" ht="13.8" x14ac:dyDescent="0.3">
      <c r="B4500" s="10"/>
      <c r="L4500" s="10"/>
      <c r="M4500" s="10"/>
    </row>
    <row r="4501" spans="2:13" s="1" customFormat="1" ht="13.8" x14ac:dyDescent="0.3">
      <c r="B4501" s="10"/>
      <c r="L4501" s="10"/>
      <c r="M4501" s="10"/>
    </row>
    <row r="4502" spans="2:13" s="1" customFormat="1" ht="13.8" x14ac:dyDescent="0.3">
      <c r="B4502" s="10"/>
      <c r="L4502" s="10"/>
      <c r="M4502" s="10"/>
    </row>
    <row r="4503" spans="2:13" s="1" customFormat="1" ht="13.8" x14ac:dyDescent="0.3">
      <c r="B4503" s="10"/>
      <c r="L4503" s="10"/>
      <c r="M4503" s="10"/>
    </row>
    <row r="4504" spans="2:13" s="1" customFormat="1" ht="13.8" x14ac:dyDescent="0.3">
      <c r="B4504" s="10"/>
      <c r="L4504" s="10"/>
      <c r="M4504" s="10"/>
    </row>
    <row r="4505" spans="2:13" s="1" customFormat="1" ht="13.8" x14ac:dyDescent="0.3">
      <c r="B4505" s="10"/>
      <c r="L4505" s="10"/>
      <c r="M4505" s="10"/>
    </row>
    <row r="4506" spans="2:13" s="1" customFormat="1" ht="13.8" x14ac:dyDescent="0.3">
      <c r="B4506" s="10"/>
      <c r="L4506" s="10"/>
      <c r="M4506" s="10"/>
    </row>
    <row r="4507" spans="2:13" s="1" customFormat="1" ht="13.8" x14ac:dyDescent="0.3">
      <c r="B4507" s="10"/>
      <c r="L4507" s="10"/>
      <c r="M4507" s="10"/>
    </row>
    <row r="4508" spans="2:13" s="1" customFormat="1" ht="13.8" x14ac:dyDescent="0.3">
      <c r="B4508" s="10"/>
      <c r="L4508" s="10"/>
      <c r="M4508" s="10"/>
    </row>
    <row r="4509" spans="2:13" s="1" customFormat="1" ht="13.8" x14ac:dyDescent="0.3">
      <c r="B4509" s="10"/>
      <c r="L4509" s="10"/>
      <c r="M4509" s="10"/>
    </row>
    <row r="4510" spans="2:13" s="1" customFormat="1" ht="13.8" x14ac:dyDescent="0.3">
      <c r="B4510" s="10"/>
      <c r="L4510" s="10"/>
      <c r="M4510" s="10"/>
    </row>
    <row r="4511" spans="2:13" s="1" customFormat="1" ht="13.8" x14ac:dyDescent="0.3">
      <c r="B4511" s="10"/>
      <c r="L4511" s="10"/>
      <c r="M4511" s="10"/>
    </row>
    <row r="4512" spans="2:13" s="1" customFormat="1" ht="13.8" x14ac:dyDescent="0.3">
      <c r="B4512" s="10"/>
      <c r="L4512" s="10"/>
      <c r="M4512" s="10"/>
    </row>
    <row r="4513" spans="2:13" s="1" customFormat="1" ht="13.8" x14ac:dyDescent="0.3">
      <c r="B4513" s="10"/>
      <c r="L4513" s="10"/>
      <c r="M4513" s="10"/>
    </row>
    <row r="4514" spans="2:13" s="1" customFormat="1" ht="13.8" x14ac:dyDescent="0.3">
      <c r="B4514" s="10"/>
      <c r="L4514" s="10"/>
      <c r="M4514" s="10"/>
    </row>
    <row r="4515" spans="2:13" s="1" customFormat="1" ht="13.8" x14ac:dyDescent="0.3">
      <c r="B4515" s="10"/>
      <c r="L4515" s="10"/>
      <c r="M4515" s="10"/>
    </row>
    <row r="4516" spans="2:13" s="1" customFormat="1" ht="13.8" x14ac:dyDescent="0.3">
      <c r="B4516" s="10"/>
      <c r="L4516" s="10"/>
      <c r="M4516" s="10"/>
    </row>
    <row r="4517" spans="2:13" s="1" customFormat="1" ht="13.8" x14ac:dyDescent="0.3">
      <c r="B4517" s="10"/>
      <c r="L4517" s="10"/>
      <c r="M4517" s="10"/>
    </row>
    <row r="4518" spans="2:13" s="1" customFormat="1" ht="13.8" x14ac:dyDescent="0.3">
      <c r="B4518" s="10"/>
      <c r="L4518" s="10"/>
      <c r="M4518" s="10"/>
    </row>
    <row r="4519" spans="2:13" s="1" customFormat="1" ht="13.8" x14ac:dyDescent="0.3">
      <c r="B4519" s="10"/>
      <c r="L4519" s="10"/>
      <c r="M4519" s="10"/>
    </row>
    <row r="4520" spans="2:13" s="1" customFormat="1" ht="13.8" x14ac:dyDescent="0.3">
      <c r="B4520" s="10"/>
      <c r="L4520" s="10"/>
      <c r="M4520" s="10"/>
    </row>
    <row r="4521" spans="2:13" s="1" customFormat="1" ht="13.8" x14ac:dyDescent="0.3">
      <c r="B4521" s="10"/>
      <c r="L4521" s="10"/>
      <c r="M4521" s="10"/>
    </row>
    <row r="4522" spans="2:13" s="1" customFormat="1" ht="13.8" x14ac:dyDescent="0.3">
      <c r="B4522" s="10"/>
      <c r="L4522" s="10"/>
      <c r="M4522" s="10"/>
    </row>
    <row r="4523" spans="2:13" s="1" customFormat="1" ht="13.8" x14ac:dyDescent="0.3">
      <c r="B4523" s="10"/>
      <c r="L4523" s="10"/>
      <c r="M4523" s="10"/>
    </row>
    <row r="4524" spans="2:13" s="1" customFormat="1" ht="13.8" x14ac:dyDescent="0.3">
      <c r="B4524" s="10"/>
      <c r="L4524" s="10"/>
      <c r="M4524" s="10"/>
    </row>
    <row r="4525" spans="2:13" s="1" customFormat="1" ht="13.8" x14ac:dyDescent="0.3">
      <c r="B4525" s="10"/>
      <c r="L4525" s="10"/>
      <c r="M4525" s="10"/>
    </row>
    <row r="4526" spans="2:13" s="1" customFormat="1" ht="13.8" x14ac:dyDescent="0.3">
      <c r="B4526" s="10"/>
      <c r="L4526" s="10"/>
      <c r="M4526" s="10"/>
    </row>
    <row r="4527" spans="2:13" s="1" customFormat="1" ht="13.8" x14ac:dyDescent="0.3">
      <c r="B4527" s="10"/>
      <c r="L4527" s="10"/>
      <c r="M4527" s="10"/>
    </row>
    <row r="4528" spans="2:13" s="1" customFormat="1" ht="13.8" x14ac:dyDescent="0.3">
      <c r="B4528" s="10"/>
      <c r="L4528" s="10"/>
      <c r="M4528" s="10"/>
    </row>
    <row r="4529" spans="2:13" s="1" customFormat="1" ht="13.8" x14ac:dyDescent="0.3">
      <c r="B4529" s="10"/>
      <c r="L4529" s="10"/>
      <c r="M4529" s="10"/>
    </row>
    <row r="4530" spans="2:13" s="1" customFormat="1" ht="13.8" x14ac:dyDescent="0.3">
      <c r="B4530" s="10"/>
      <c r="L4530" s="10"/>
      <c r="M4530" s="10"/>
    </row>
    <row r="4531" spans="2:13" s="1" customFormat="1" ht="13.8" x14ac:dyDescent="0.3">
      <c r="B4531" s="10"/>
      <c r="L4531" s="10"/>
      <c r="M4531" s="10"/>
    </row>
    <row r="4532" spans="2:13" s="1" customFormat="1" ht="13.8" x14ac:dyDescent="0.3">
      <c r="B4532" s="10"/>
      <c r="L4532" s="10"/>
      <c r="M4532" s="10"/>
    </row>
    <row r="4533" spans="2:13" s="1" customFormat="1" ht="13.8" x14ac:dyDescent="0.3">
      <c r="B4533" s="10"/>
      <c r="L4533" s="10"/>
      <c r="M4533" s="10"/>
    </row>
    <row r="4534" spans="2:13" s="1" customFormat="1" ht="13.8" x14ac:dyDescent="0.3">
      <c r="B4534" s="10"/>
      <c r="L4534" s="10"/>
      <c r="M4534" s="10"/>
    </row>
    <row r="4535" spans="2:13" s="1" customFormat="1" ht="13.8" x14ac:dyDescent="0.3">
      <c r="B4535" s="10"/>
      <c r="L4535" s="10"/>
      <c r="M4535" s="10"/>
    </row>
    <row r="4536" spans="2:13" s="1" customFormat="1" ht="13.8" x14ac:dyDescent="0.3">
      <c r="B4536" s="10"/>
      <c r="L4536" s="10"/>
      <c r="M4536" s="10"/>
    </row>
    <row r="4537" spans="2:13" s="1" customFormat="1" ht="13.8" x14ac:dyDescent="0.3">
      <c r="B4537" s="10"/>
      <c r="L4537" s="10"/>
      <c r="M4537" s="10"/>
    </row>
    <row r="4538" spans="2:13" s="1" customFormat="1" ht="13.8" x14ac:dyDescent="0.3">
      <c r="B4538" s="10"/>
      <c r="L4538" s="10"/>
      <c r="M4538" s="10"/>
    </row>
    <row r="4539" spans="2:13" s="1" customFormat="1" ht="13.8" x14ac:dyDescent="0.3">
      <c r="B4539" s="10"/>
      <c r="L4539" s="10"/>
      <c r="M4539" s="10"/>
    </row>
    <row r="4540" spans="2:13" s="1" customFormat="1" ht="13.8" x14ac:dyDescent="0.3">
      <c r="B4540" s="10"/>
      <c r="L4540" s="10"/>
      <c r="M4540" s="10"/>
    </row>
    <row r="4541" spans="2:13" s="1" customFormat="1" ht="13.8" x14ac:dyDescent="0.3">
      <c r="B4541" s="10"/>
      <c r="L4541" s="10"/>
      <c r="M4541" s="10"/>
    </row>
    <row r="4542" spans="2:13" s="1" customFormat="1" ht="13.8" x14ac:dyDescent="0.3">
      <c r="B4542" s="10"/>
      <c r="L4542" s="10"/>
      <c r="M4542" s="10"/>
    </row>
    <row r="4543" spans="2:13" s="1" customFormat="1" ht="13.8" x14ac:dyDescent="0.3">
      <c r="B4543" s="10"/>
      <c r="L4543" s="10"/>
      <c r="M4543" s="10"/>
    </row>
    <row r="4544" spans="2:13" s="1" customFormat="1" ht="13.8" x14ac:dyDescent="0.3">
      <c r="B4544" s="10"/>
      <c r="L4544" s="10"/>
      <c r="M4544" s="10"/>
    </row>
    <row r="4545" spans="2:13" s="1" customFormat="1" ht="13.8" x14ac:dyDescent="0.3">
      <c r="B4545" s="10"/>
      <c r="L4545" s="10"/>
      <c r="M4545" s="10"/>
    </row>
    <row r="4546" spans="2:13" s="1" customFormat="1" ht="13.8" x14ac:dyDescent="0.3">
      <c r="B4546" s="10"/>
      <c r="L4546" s="10"/>
      <c r="M4546" s="10"/>
    </row>
    <row r="4547" spans="2:13" s="1" customFormat="1" ht="13.8" x14ac:dyDescent="0.3">
      <c r="B4547" s="10"/>
      <c r="L4547" s="10"/>
      <c r="M4547" s="10"/>
    </row>
    <row r="4548" spans="2:13" s="1" customFormat="1" ht="13.8" x14ac:dyDescent="0.3">
      <c r="B4548" s="10"/>
      <c r="L4548" s="10"/>
      <c r="M4548" s="10"/>
    </row>
    <row r="4549" spans="2:13" s="1" customFormat="1" ht="13.8" x14ac:dyDescent="0.3">
      <c r="B4549" s="10"/>
      <c r="L4549" s="10"/>
      <c r="M4549" s="10"/>
    </row>
    <row r="4550" spans="2:13" s="1" customFormat="1" ht="13.8" x14ac:dyDescent="0.3">
      <c r="B4550" s="10"/>
      <c r="L4550" s="10"/>
      <c r="M4550" s="10"/>
    </row>
    <row r="4551" spans="2:13" s="1" customFormat="1" ht="13.8" x14ac:dyDescent="0.3">
      <c r="B4551" s="10"/>
      <c r="L4551" s="10"/>
      <c r="M4551" s="10"/>
    </row>
    <row r="4552" spans="2:13" s="1" customFormat="1" ht="13.8" x14ac:dyDescent="0.3">
      <c r="B4552" s="10"/>
      <c r="L4552" s="10"/>
      <c r="M4552" s="10"/>
    </row>
    <row r="4553" spans="2:13" s="1" customFormat="1" ht="13.8" x14ac:dyDescent="0.3">
      <c r="B4553" s="10"/>
      <c r="L4553" s="10"/>
      <c r="M4553" s="10"/>
    </row>
    <row r="4554" spans="2:13" s="1" customFormat="1" ht="13.8" x14ac:dyDescent="0.3">
      <c r="B4554" s="10"/>
      <c r="L4554" s="10"/>
      <c r="M4554" s="10"/>
    </row>
    <row r="4555" spans="2:13" s="1" customFormat="1" ht="13.8" x14ac:dyDescent="0.3">
      <c r="B4555" s="10"/>
      <c r="L4555" s="10"/>
      <c r="M4555" s="10"/>
    </row>
    <row r="4556" spans="2:13" s="1" customFormat="1" ht="13.8" x14ac:dyDescent="0.3">
      <c r="B4556" s="10"/>
      <c r="L4556" s="10"/>
      <c r="M4556" s="10"/>
    </row>
    <row r="4557" spans="2:13" s="1" customFormat="1" ht="13.8" x14ac:dyDescent="0.3">
      <c r="B4557" s="10"/>
      <c r="L4557" s="10"/>
      <c r="M4557" s="10"/>
    </row>
    <row r="4558" spans="2:13" s="1" customFormat="1" ht="13.8" x14ac:dyDescent="0.3">
      <c r="B4558" s="10"/>
      <c r="L4558" s="10"/>
      <c r="M4558" s="10"/>
    </row>
    <row r="4559" spans="2:13" s="1" customFormat="1" ht="13.8" x14ac:dyDescent="0.3">
      <c r="B4559" s="10"/>
      <c r="L4559" s="10"/>
      <c r="M4559" s="10"/>
    </row>
    <row r="4560" spans="2:13" s="1" customFormat="1" ht="13.8" x14ac:dyDescent="0.3">
      <c r="B4560" s="10"/>
      <c r="L4560" s="10"/>
      <c r="M4560" s="10"/>
    </row>
    <row r="4561" spans="2:13" s="1" customFormat="1" ht="13.8" x14ac:dyDescent="0.3">
      <c r="B4561" s="10"/>
      <c r="L4561" s="10"/>
      <c r="M4561" s="10"/>
    </row>
    <row r="4562" spans="2:13" s="1" customFormat="1" ht="13.8" x14ac:dyDescent="0.3">
      <c r="B4562" s="10"/>
      <c r="L4562" s="10"/>
      <c r="M4562" s="10"/>
    </row>
    <row r="4563" spans="2:13" s="1" customFormat="1" ht="13.8" x14ac:dyDescent="0.3">
      <c r="B4563" s="10"/>
      <c r="L4563" s="10"/>
      <c r="M4563" s="10"/>
    </row>
    <row r="4564" spans="2:13" s="1" customFormat="1" ht="13.8" x14ac:dyDescent="0.3">
      <c r="B4564" s="10"/>
      <c r="L4564" s="10"/>
      <c r="M4564" s="10"/>
    </row>
    <row r="4565" spans="2:13" s="1" customFormat="1" ht="13.8" x14ac:dyDescent="0.3">
      <c r="B4565" s="10"/>
      <c r="L4565" s="10"/>
      <c r="M4565" s="10"/>
    </row>
    <row r="4566" spans="2:13" s="1" customFormat="1" ht="13.8" x14ac:dyDescent="0.3">
      <c r="B4566" s="10"/>
      <c r="L4566" s="10"/>
      <c r="M4566" s="10"/>
    </row>
    <row r="4567" spans="2:13" s="1" customFormat="1" ht="13.8" x14ac:dyDescent="0.3">
      <c r="B4567" s="10"/>
      <c r="L4567" s="10"/>
      <c r="M4567" s="10"/>
    </row>
    <row r="4568" spans="2:13" s="1" customFormat="1" ht="13.8" x14ac:dyDescent="0.3">
      <c r="B4568" s="10"/>
      <c r="L4568" s="10"/>
      <c r="M4568" s="10"/>
    </row>
    <row r="4569" spans="2:13" s="1" customFormat="1" ht="13.8" x14ac:dyDescent="0.3">
      <c r="B4569" s="10"/>
      <c r="L4569" s="10"/>
      <c r="M4569" s="10"/>
    </row>
    <row r="4570" spans="2:13" s="1" customFormat="1" ht="13.8" x14ac:dyDescent="0.3">
      <c r="B4570" s="10"/>
      <c r="L4570" s="10"/>
      <c r="M4570" s="10"/>
    </row>
    <row r="4571" spans="2:13" s="1" customFormat="1" ht="13.8" x14ac:dyDescent="0.3">
      <c r="B4571" s="10"/>
      <c r="L4571" s="10"/>
      <c r="M4571" s="10"/>
    </row>
    <row r="4572" spans="2:13" s="1" customFormat="1" ht="13.8" x14ac:dyDescent="0.3">
      <c r="B4572" s="10"/>
      <c r="L4572" s="10"/>
      <c r="M4572" s="10"/>
    </row>
    <row r="4573" spans="2:13" s="1" customFormat="1" ht="13.8" x14ac:dyDescent="0.3">
      <c r="B4573" s="10"/>
      <c r="L4573" s="10"/>
      <c r="M4573" s="10"/>
    </row>
    <row r="4574" spans="2:13" s="1" customFormat="1" ht="13.8" x14ac:dyDescent="0.3">
      <c r="B4574" s="10"/>
      <c r="L4574" s="10"/>
      <c r="M4574" s="10"/>
    </row>
    <row r="4575" spans="2:13" s="1" customFormat="1" ht="13.8" x14ac:dyDescent="0.3">
      <c r="B4575" s="10"/>
      <c r="L4575" s="10"/>
      <c r="M4575" s="10"/>
    </row>
    <row r="4576" spans="2:13" s="1" customFormat="1" ht="13.8" x14ac:dyDescent="0.3">
      <c r="B4576" s="10"/>
      <c r="L4576" s="10"/>
      <c r="M4576" s="10"/>
    </row>
    <row r="4577" spans="2:13" s="1" customFormat="1" ht="13.8" x14ac:dyDescent="0.3">
      <c r="B4577" s="10"/>
      <c r="L4577" s="10"/>
      <c r="M4577" s="10"/>
    </row>
    <row r="4578" spans="2:13" s="1" customFormat="1" ht="13.8" x14ac:dyDescent="0.3">
      <c r="B4578" s="10"/>
      <c r="L4578" s="10"/>
      <c r="M4578" s="10"/>
    </row>
    <row r="4579" spans="2:13" s="1" customFormat="1" ht="13.8" x14ac:dyDescent="0.3">
      <c r="B4579" s="10"/>
      <c r="L4579" s="10"/>
      <c r="M4579" s="10"/>
    </row>
    <row r="4580" spans="2:13" s="1" customFormat="1" ht="13.8" x14ac:dyDescent="0.3">
      <c r="B4580" s="10"/>
      <c r="L4580" s="10"/>
      <c r="M4580" s="10"/>
    </row>
    <row r="4581" spans="2:13" s="1" customFormat="1" ht="13.8" x14ac:dyDescent="0.3">
      <c r="B4581" s="10"/>
      <c r="L4581" s="10"/>
      <c r="M4581" s="10"/>
    </row>
    <row r="4582" spans="2:13" s="1" customFormat="1" ht="13.8" x14ac:dyDescent="0.3">
      <c r="B4582" s="10"/>
      <c r="L4582" s="10"/>
      <c r="M4582" s="10"/>
    </row>
    <row r="4583" spans="2:13" s="1" customFormat="1" ht="13.8" x14ac:dyDescent="0.3">
      <c r="B4583" s="10"/>
      <c r="L4583" s="10"/>
      <c r="M4583" s="10"/>
    </row>
    <row r="4584" spans="2:13" s="1" customFormat="1" ht="13.8" x14ac:dyDescent="0.3">
      <c r="B4584" s="10"/>
      <c r="L4584" s="10"/>
      <c r="M4584" s="10"/>
    </row>
    <row r="4585" spans="2:13" s="1" customFormat="1" ht="13.8" x14ac:dyDescent="0.3">
      <c r="B4585" s="10"/>
      <c r="L4585" s="10"/>
      <c r="M4585" s="10"/>
    </row>
    <row r="4586" spans="2:13" s="1" customFormat="1" ht="13.8" x14ac:dyDescent="0.3">
      <c r="B4586" s="10"/>
      <c r="L4586" s="10"/>
      <c r="M4586" s="10"/>
    </row>
    <row r="4587" spans="2:13" s="1" customFormat="1" ht="13.8" x14ac:dyDescent="0.3">
      <c r="B4587" s="10"/>
      <c r="L4587" s="10"/>
      <c r="M4587" s="10"/>
    </row>
    <row r="4588" spans="2:13" s="1" customFormat="1" ht="13.8" x14ac:dyDescent="0.3">
      <c r="B4588" s="10"/>
      <c r="L4588" s="10"/>
      <c r="M4588" s="10"/>
    </row>
    <row r="4589" spans="2:13" s="1" customFormat="1" ht="13.8" x14ac:dyDescent="0.3">
      <c r="B4589" s="10"/>
      <c r="L4589" s="10"/>
      <c r="M4589" s="10"/>
    </row>
    <row r="4590" spans="2:13" s="1" customFormat="1" ht="13.8" x14ac:dyDescent="0.3">
      <c r="B4590" s="10"/>
      <c r="L4590" s="10"/>
      <c r="M4590" s="10"/>
    </row>
    <row r="4591" spans="2:13" s="1" customFormat="1" ht="13.8" x14ac:dyDescent="0.3">
      <c r="B4591" s="10"/>
      <c r="L4591" s="10"/>
      <c r="M4591" s="10"/>
    </row>
    <row r="4592" spans="2:13" s="1" customFormat="1" ht="13.8" x14ac:dyDescent="0.3">
      <c r="B4592" s="10"/>
      <c r="L4592" s="10"/>
      <c r="M4592" s="10"/>
    </row>
    <row r="4593" spans="2:13" s="1" customFormat="1" ht="13.8" x14ac:dyDescent="0.3">
      <c r="B4593" s="10"/>
      <c r="L4593" s="10"/>
      <c r="M4593" s="10"/>
    </row>
    <row r="4594" spans="2:13" s="1" customFormat="1" ht="13.8" x14ac:dyDescent="0.3">
      <c r="B4594" s="10"/>
      <c r="L4594" s="10"/>
      <c r="M4594" s="10"/>
    </row>
    <row r="4595" spans="2:13" s="1" customFormat="1" ht="13.8" x14ac:dyDescent="0.3">
      <c r="B4595" s="10"/>
      <c r="L4595" s="10"/>
      <c r="M4595" s="10"/>
    </row>
    <row r="4596" spans="2:13" s="1" customFormat="1" ht="13.8" x14ac:dyDescent="0.3">
      <c r="B4596" s="10"/>
      <c r="L4596" s="10"/>
      <c r="M4596" s="10"/>
    </row>
    <row r="4597" spans="2:13" s="1" customFormat="1" ht="13.8" x14ac:dyDescent="0.3">
      <c r="B4597" s="10"/>
      <c r="L4597" s="10"/>
      <c r="M4597" s="10"/>
    </row>
    <row r="4598" spans="2:13" s="1" customFormat="1" ht="13.8" x14ac:dyDescent="0.3">
      <c r="B4598" s="10"/>
      <c r="L4598" s="10"/>
      <c r="M4598" s="10"/>
    </row>
    <row r="4599" spans="2:13" s="1" customFormat="1" ht="13.8" x14ac:dyDescent="0.3">
      <c r="B4599" s="10"/>
      <c r="L4599" s="10"/>
      <c r="M4599" s="10"/>
    </row>
    <row r="4600" spans="2:13" s="1" customFormat="1" ht="13.8" x14ac:dyDescent="0.3">
      <c r="B4600" s="10"/>
      <c r="L4600" s="10"/>
      <c r="M4600" s="10"/>
    </row>
    <row r="4601" spans="2:13" s="1" customFormat="1" ht="13.8" x14ac:dyDescent="0.3">
      <c r="B4601" s="10"/>
      <c r="L4601" s="10"/>
      <c r="M4601" s="10"/>
    </row>
    <row r="4602" spans="2:13" s="1" customFormat="1" ht="13.8" x14ac:dyDescent="0.3">
      <c r="B4602" s="10"/>
      <c r="L4602" s="10"/>
      <c r="M4602" s="10"/>
    </row>
    <row r="4603" spans="2:13" s="1" customFormat="1" ht="13.8" x14ac:dyDescent="0.3">
      <c r="B4603" s="10"/>
      <c r="L4603" s="10"/>
      <c r="M4603" s="10"/>
    </row>
    <row r="4604" spans="2:13" s="1" customFormat="1" ht="13.8" x14ac:dyDescent="0.3">
      <c r="B4604" s="10"/>
      <c r="L4604" s="10"/>
      <c r="M4604" s="10"/>
    </row>
    <row r="4605" spans="2:13" s="1" customFormat="1" ht="13.8" x14ac:dyDescent="0.3">
      <c r="B4605" s="10"/>
      <c r="L4605" s="10"/>
      <c r="M4605" s="10"/>
    </row>
    <row r="4606" spans="2:13" s="1" customFormat="1" ht="13.8" x14ac:dyDescent="0.3">
      <c r="B4606" s="10"/>
      <c r="L4606" s="10"/>
      <c r="M4606" s="10"/>
    </row>
    <row r="4607" spans="2:13" s="1" customFormat="1" ht="13.8" x14ac:dyDescent="0.3">
      <c r="B4607" s="10"/>
      <c r="L4607" s="10"/>
      <c r="M4607" s="10"/>
    </row>
    <row r="4608" spans="2:13" s="1" customFormat="1" ht="13.8" x14ac:dyDescent="0.3">
      <c r="B4608" s="10"/>
      <c r="L4608" s="10"/>
      <c r="M4608" s="10"/>
    </row>
    <row r="4609" spans="2:13" s="1" customFormat="1" ht="13.8" x14ac:dyDescent="0.3">
      <c r="B4609" s="10"/>
      <c r="L4609" s="10"/>
      <c r="M4609" s="10"/>
    </row>
    <row r="4610" spans="2:13" s="1" customFormat="1" ht="13.8" x14ac:dyDescent="0.3">
      <c r="B4610" s="10"/>
      <c r="L4610" s="10"/>
      <c r="M4610" s="10"/>
    </row>
    <row r="4611" spans="2:13" s="1" customFormat="1" ht="13.8" x14ac:dyDescent="0.3">
      <c r="B4611" s="10"/>
      <c r="L4611" s="10"/>
      <c r="M4611" s="10"/>
    </row>
    <row r="4612" spans="2:13" s="1" customFormat="1" ht="13.8" x14ac:dyDescent="0.3">
      <c r="B4612" s="10"/>
      <c r="L4612" s="10"/>
      <c r="M4612" s="10"/>
    </row>
    <row r="4613" spans="2:13" s="1" customFormat="1" ht="13.8" x14ac:dyDescent="0.3">
      <c r="B4613" s="10"/>
      <c r="L4613" s="10"/>
      <c r="M4613" s="10"/>
    </row>
    <row r="4614" spans="2:13" s="1" customFormat="1" ht="13.8" x14ac:dyDescent="0.3">
      <c r="B4614" s="10"/>
      <c r="L4614" s="10"/>
      <c r="M4614" s="10"/>
    </row>
    <row r="4615" spans="2:13" s="1" customFormat="1" ht="13.8" x14ac:dyDescent="0.3">
      <c r="B4615" s="10"/>
      <c r="L4615" s="10"/>
      <c r="M4615" s="10"/>
    </row>
    <row r="4616" spans="2:13" s="1" customFormat="1" ht="13.8" x14ac:dyDescent="0.3">
      <c r="B4616" s="10"/>
      <c r="L4616" s="10"/>
      <c r="M4616" s="10"/>
    </row>
    <row r="4617" spans="2:13" s="1" customFormat="1" ht="13.8" x14ac:dyDescent="0.3">
      <c r="B4617" s="10"/>
      <c r="L4617" s="10"/>
      <c r="M4617" s="10"/>
    </row>
    <row r="4618" spans="2:13" s="1" customFormat="1" ht="13.8" x14ac:dyDescent="0.3">
      <c r="B4618" s="10"/>
      <c r="L4618" s="10"/>
      <c r="M4618" s="10"/>
    </row>
    <row r="4619" spans="2:13" s="1" customFormat="1" ht="13.8" x14ac:dyDescent="0.3">
      <c r="B4619" s="10"/>
      <c r="L4619" s="10"/>
      <c r="M4619" s="10"/>
    </row>
    <row r="4620" spans="2:13" s="1" customFormat="1" ht="13.8" x14ac:dyDescent="0.3">
      <c r="B4620" s="10"/>
      <c r="L4620" s="10"/>
      <c r="M4620" s="10"/>
    </row>
    <row r="4621" spans="2:13" s="1" customFormat="1" ht="13.8" x14ac:dyDescent="0.3">
      <c r="B4621" s="10"/>
      <c r="L4621" s="10"/>
      <c r="M4621" s="10"/>
    </row>
    <row r="4622" spans="2:13" s="1" customFormat="1" ht="13.8" x14ac:dyDescent="0.3">
      <c r="B4622" s="10"/>
      <c r="L4622" s="10"/>
      <c r="M4622" s="10"/>
    </row>
    <row r="4623" spans="2:13" s="1" customFormat="1" ht="13.8" x14ac:dyDescent="0.3">
      <c r="B4623" s="10"/>
      <c r="L4623" s="10"/>
      <c r="M4623" s="10"/>
    </row>
    <row r="4624" spans="2:13" s="1" customFormat="1" ht="13.8" x14ac:dyDescent="0.3">
      <c r="B4624" s="10"/>
      <c r="L4624" s="10"/>
      <c r="M4624" s="10"/>
    </row>
    <row r="4625" spans="2:13" s="1" customFormat="1" ht="13.8" x14ac:dyDescent="0.3">
      <c r="B4625" s="10"/>
      <c r="L4625" s="10"/>
      <c r="M4625" s="10"/>
    </row>
    <row r="4626" spans="2:13" s="1" customFormat="1" ht="13.8" x14ac:dyDescent="0.3">
      <c r="B4626" s="10"/>
      <c r="L4626" s="10"/>
      <c r="M4626" s="10"/>
    </row>
    <row r="4627" spans="2:13" s="1" customFormat="1" ht="13.8" x14ac:dyDescent="0.3">
      <c r="B4627" s="10"/>
      <c r="L4627" s="10"/>
      <c r="M4627" s="10"/>
    </row>
    <row r="4628" spans="2:13" s="1" customFormat="1" ht="13.8" x14ac:dyDescent="0.3">
      <c r="B4628" s="10"/>
      <c r="L4628" s="10"/>
      <c r="M4628" s="10"/>
    </row>
    <row r="4629" spans="2:13" s="1" customFormat="1" ht="13.8" x14ac:dyDescent="0.3">
      <c r="B4629" s="10"/>
      <c r="L4629" s="10"/>
      <c r="M4629" s="10"/>
    </row>
    <row r="4630" spans="2:13" s="1" customFormat="1" ht="13.8" x14ac:dyDescent="0.3">
      <c r="B4630" s="10"/>
      <c r="L4630" s="10"/>
      <c r="M4630" s="10"/>
    </row>
    <row r="4631" spans="2:13" s="1" customFormat="1" ht="13.8" x14ac:dyDescent="0.3">
      <c r="B4631" s="10"/>
      <c r="L4631" s="10"/>
      <c r="M4631" s="10"/>
    </row>
    <row r="4632" spans="2:13" s="1" customFormat="1" ht="13.8" x14ac:dyDescent="0.3">
      <c r="B4632" s="10"/>
      <c r="L4632" s="10"/>
      <c r="M4632" s="10"/>
    </row>
    <row r="4633" spans="2:13" s="1" customFormat="1" ht="13.8" x14ac:dyDescent="0.3">
      <c r="B4633" s="10"/>
      <c r="L4633" s="10"/>
      <c r="M4633" s="10"/>
    </row>
    <row r="4634" spans="2:13" s="1" customFormat="1" ht="13.8" x14ac:dyDescent="0.3">
      <c r="B4634" s="10"/>
      <c r="L4634" s="10"/>
      <c r="M4634" s="10"/>
    </row>
    <row r="4635" spans="2:13" s="1" customFormat="1" ht="13.8" x14ac:dyDescent="0.3">
      <c r="B4635" s="10"/>
      <c r="L4635" s="10"/>
      <c r="M4635" s="10"/>
    </row>
    <row r="4636" spans="2:13" s="1" customFormat="1" ht="13.8" x14ac:dyDescent="0.3">
      <c r="B4636" s="10"/>
      <c r="L4636" s="10"/>
      <c r="M4636" s="10"/>
    </row>
    <row r="4637" spans="2:13" s="1" customFormat="1" ht="13.8" x14ac:dyDescent="0.3">
      <c r="B4637" s="10"/>
      <c r="L4637" s="10"/>
      <c r="M4637" s="10"/>
    </row>
    <row r="4638" spans="2:13" s="1" customFormat="1" ht="13.8" x14ac:dyDescent="0.3">
      <c r="B4638" s="10"/>
      <c r="L4638" s="10"/>
      <c r="M4638" s="10"/>
    </row>
    <row r="4639" spans="2:13" s="1" customFormat="1" ht="13.8" x14ac:dyDescent="0.3">
      <c r="B4639" s="10"/>
      <c r="L4639" s="10"/>
      <c r="M4639" s="10"/>
    </row>
    <row r="4640" spans="2:13" s="1" customFormat="1" ht="13.8" x14ac:dyDescent="0.3">
      <c r="B4640" s="10"/>
      <c r="L4640" s="10"/>
      <c r="M4640" s="10"/>
    </row>
    <row r="4641" spans="2:13" s="1" customFormat="1" ht="13.8" x14ac:dyDescent="0.3">
      <c r="B4641" s="10"/>
      <c r="L4641" s="10"/>
      <c r="M4641" s="10"/>
    </row>
    <row r="4642" spans="2:13" s="1" customFormat="1" ht="13.8" x14ac:dyDescent="0.3">
      <c r="B4642" s="10"/>
      <c r="L4642" s="10"/>
      <c r="M4642" s="10"/>
    </row>
    <row r="4643" spans="2:13" s="1" customFormat="1" ht="13.8" x14ac:dyDescent="0.3">
      <c r="B4643" s="10"/>
      <c r="L4643" s="10"/>
      <c r="M4643" s="10"/>
    </row>
    <row r="4644" spans="2:13" s="1" customFormat="1" ht="13.8" x14ac:dyDescent="0.3">
      <c r="B4644" s="10"/>
      <c r="L4644" s="10"/>
      <c r="M4644" s="10"/>
    </row>
    <row r="4645" spans="2:13" s="1" customFormat="1" ht="13.8" x14ac:dyDescent="0.3">
      <c r="B4645" s="10"/>
      <c r="L4645" s="10"/>
      <c r="M4645" s="10"/>
    </row>
    <row r="4646" spans="2:13" s="1" customFormat="1" ht="13.8" x14ac:dyDescent="0.3">
      <c r="B4646" s="10"/>
      <c r="L4646" s="10"/>
      <c r="M4646" s="10"/>
    </row>
    <row r="4647" spans="2:13" s="1" customFormat="1" ht="13.8" x14ac:dyDescent="0.3">
      <c r="B4647" s="10"/>
      <c r="L4647" s="10"/>
      <c r="M4647" s="10"/>
    </row>
    <row r="4648" spans="2:13" s="1" customFormat="1" ht="13.8" x14ac:dyDescent="0.3">
      <c r="B4648" s="10"/>
      <c r="L4648" s="10"/>
      <c r="M4648" s="10"/>
    </row>
    <row r="4649" spans="2:13" s="1" customFormat="1" ht="13.8" x14ac:dyDescent="0.3">
      <c r="B4649" s="10"/>
      <c r="L4649" s="10"/>
      <c r="M4649" s="10"/>
    </row>
    <row r="4650" spans="2:13" s="1" customFormat="1" ht="13.8" x14ac:dyDescent="0.3">
      <c r="B4650" s="10"/>
      <c r="L4650" s="10"/>
      <c r="M4650" s="10"/>
    </row>
    <row r="4651" spans="2:13" s="1" customFormat="1" ht="13.8" x14ac:dyDescent="0.3">
      <c r="B4651" s="10"/>
      <c r="L4651" s="10"/>
      <c r="M4651" s="10"/>
    </row>
    <row r="4652" spans="2:13" s="1" customFormat="1" ht="13.8" x14ac:dyDescent="0.3">
      <c r="B4652" s="10"/>
      <c r="L4652" s="10"/>
      <c r="M4652" s="10"/>
    </row>
    <row r="4653" spans="2:13" s="1" customFormat="1" ht="13.8" x14ac:dyDescent="0.3">
      <c r="B4653" s="10"/>
      <c r="L4653" s="10"/>
      <c r="M4653" s="10"/>
    </row>
    <row r="4654" spans="2:13" s="1" customFormat="1" ht="13.8" x14ac:dyDescent="0.3">
      <c r="B4654" s="10"/>
      <c r="L4654" s="10"/>
      <c r="M4654" s="10"/>
    </row>
    <row r="4655" spans="2:13" s="1" customFormat="1" ht="13.8" x14ac:dyDescent="0.3">
      <c r="B4655" s="10"/>
      <c r="L4655" s="10"/>
      <c r="M4655" s="10"/>
    </row>
    <row r="4656" spans="2:13" s="1" customFormat="1" ht="13.8" x14ac:dyDescent="0.3">
      <c r="B4656" s="10"/>
      <c r="L4656" s="10"/>
      <c r="M4656" s="10"/>
    </row>
    <row r="4657" spans="2:13" s="1" customFormat="1" ht="13.8" x14ac:dyDescent="0.3">
      <c r="B4657" s="10"/>
      <c r="L4657" s="10"/>
      <c r="M4657" s="10"/>
    </row>
    <row r="4658" spans="2:13" s="1" customFormat="1" ht="13.8" x14ac:dyDescent="0.3">
      <c r="B4658" s="10"/>
      <c r="L4658" s="10"/>
      <c r="M4658" s="10"/>
    </row>
    <row r="4659" spans="2:13" s="1" customFormat="1" ht="13.8" x14ac:dyDescent="0.3">
      <c r="B4659" s="10"/>
      <c r="L4659" s="10"/>
      <c r="M4659" s="10"/>
    </row>
    <row r="4660" spans="2:13" s="1" customFormat="1" ht="13.8" x14ac:dyDescent="0.3">
      <c r="B4660" s="10"/>
      <c r="L4660" s="10"/>
      <c r="M4660" s="10"/>
    </row>
    <row r="4661" spans="2:13" s="1" customFormat="1" ht="13.8" x14ac:dyDescent="0.3">
      <c r="B4661" s="10"/>
      <c r="L4661" s="10"/>
      <c r="M4661" s="10"/>
    </row>
    <row r="4662" spans="2:13" s="1" customFormat="1" ht="13.8" x14ac:dyDescent="0.3">
      <c r="B4662" s="10"/>
      <c r="L4662" s="10"/>
      <c r="M4662" s="10"/>
    </row>
    <row r="4663" spans="2:13" s="1" customFormat="1" ht="13.8" x14ac:dyDescent="0.3">
      <c r="B4663" s="10"/>
      <c r="L4663" s="10"/>
      <c r="M4663" s="10"/>
    </row>
    <row r="4664" spans="2:13" s="1" customFormat="1" ht="13.8" x14ac:dyDescent="0.3">
      <c r="B4664" s="10"/>
      <c r="L4664" s="10"/>
      <c r="M4664" s="10"/>
    </row>
    <row r="4665" spans="2:13" s="1" customFormat="1" ht="13.8" x14ac:dyDescent="0.3">
      <c r="B4665" s="10"/>
      <c r="L4665" s="10"/>
      <c r="M4665" s="10"/>
    </row>
    <row r="4666" spans="2:13" s="1" customFormat="1" ht="13.8" x14ac:dyDescent="0.3">
      <c r="B4666" s="10"/>
      <c r="L4666" s="10"/>
      <c r="M4666" s="10"/>
    </row>
    <row r="4667" spans="2:13" s="1" customFormat="1" ht="13.8" x14ac:dyDescent="0.3">
      <c r="B4667" s="10"/>
      <c r="L4667" s="10"/>
      <c r="M4667" s="10"/>
    </row>
    <row r="4668" spans="2:13" s="1" customFormat="1" ht="13.8" x14ac:dyDescent="0.3">
      <c r="B4668" s="10"/>
      <c r="L4668" s="10"/>
      <c r="M4668" s="10"/>
    </row>
    <row r="4669" spans="2:13" s="1" customFormat="1" ht="13.8" x14ac:dyDescent="0.3">
      <c r="B4669" s="10"/>
      <c r="L4669" s="10"/>
      <c r="M4669" s="10"/>
    </row>
    <row r="4670" spans="2:13" s="1" customFormat="1" ht="13.8" x14ac:dyDescent="0.3">
      <c r="B4670" s="10"/>
      <c r="L4670" s="10"/>
      <c r="M4670" s="10"/>
    </row>
    <row r="4671" spans="2:13" s="1" customFormat="1" ht="13.8" x14ac:dyDescent="0.3">
      <c r="B4671" s="10"/>
      <c r="L4671" s="10"/>
      <c r="M4671" s="10"/>
    </row>
    <row r="4672" spans="2:13" s="1" customFormat="1" ht="13.8" x14ac:dyDescent="0.3">
      <c r="B4672" s="10"/>
      <c r="L4672" s="10"/>
      <c r="M4672" s="10"/>
    </row>
    <row r="4673" spans="2:13" s="1" customFormat="1" ht="13.8" x14ac:dyDescent="0.3">
      <c r="B4673" s="10"/>
      <c r="L4673" s="10"/>
      <c r="M4673" s="10"/>
    </row>
    <row r="4674" spans="2:13" s="1" customFormat="1" ht="13.8" x14ac:dyDescent="0.3">
      <c r="B4674" s="10"/>
      <c r="L4674" s="10"/>
      <c r="M4674" s="10"/>
    </row>
    <row r="4675" spans="2:13" s="1" customFormat="1" ht="13.8" x14ac:dyDescent="0.3">
      <c r="B4675" s="10"/>
      <c r="L4675" s="10"/>
      <c r="M4675" s="10"/>
    </row>
    <row r="4676" spans="2:13" s="1" customFormat="1" ht="13.8" x14ac:dyDescent="0.3">
      <c r="B4676" s="10"/>
      <c r="L4676" s="10"/>
      <c r="M4676" s="10"/>
    </row>
    <row r="4677" spans="2:13" s="1" customFormat="1" ht="13.8" x14ac:dyDescent="0.3">
      <c r="B4677" s="10"/>
      <c r="L4677" s="10"/>
      <c r="M4677" s="10"/>
    </row>
    <row r="4678" spans="2:13" s="1" customFormat="1" ht="13.8" x14ac:dyDescent="0.3">
      <c r="B4678" s="10"/>
      <c r="L4678" s="10"/>
      <c r="M4678" s="10"/>
    </row>
    <row r="4679" spans="2:13" s="1" customFormat="1" ht="13.8" x14ac:dyDescent="0.3">
      <c r="B4679" s="10"/>
      <c r="L4679" s="10"/>
      <c r="M4679" s="10"/>
    </row>
    <row r="4680" spans="2:13" s="1" customFormat="1" ht="13.8" x14ac:dyDescent="0.3">
      <c r="B4680" s="10"/>
      <c r="L4680" s="10"/>
      <c r="M4680" s="10"/>
    </row>
    <row r="4681" spans="2:13" s="1" customFormat="1" ht="13.8" x14ac:dyDescent="0.3">
      <c r="B4681" s="10"/>
      <c r="L4681" s="10"/>
      <c r="M4681" s="10"/>
    </row>
    <row r="4682" spans="2:13" s="1" customFormat="1" ht="13.8" x14ac:dyDescent="0.3">
      <c r="B4682" s="10"/>
      <c r="L4682" s="10"/>
      <c r="M4682" s="10"/>
    </row>
    <row r="4683" spans="2:13" s="1" customFormat="1" ht="13.8" x14ac:dyDescent="0.3">
      <c r="B4683" s="10"/>
      <c r="L4683" s="10"/>
      <c r="M4683" s="10"/>
    </row>
    <row r="4684" spans="2:13" s="1" customFormat="1" ht="13.8" x14ac:dyDescent="0.3">
      <c r="B4684" s="10"/>
      <c r="L4684" s="10"/>
      <c r="M4684" s="10"/>
    </row>
    <row r="4685" spans="2:13" s="1" customFormat="1" ht="13.8" x14ac:dyDescent="0.3">
      <c r="B4685" s="10"/>
      <c r="L4685" s="10"/>
      <c r="M4685" s="10"/>
    </row>
    <row r="4686" spans="2:13" s="1" customFormat="1" ht="13.8" x14ac:dyDescent="0.3">
      <c r="B4686" s="10"/>
      <c r="L4686" s="10"/>
      <c r="M4686" s="10"/>
    </row>
    <row r="4687" spans="2:13" s="1" customFormat="1" ht="13.8" x14ac:dyDescent="0.3">
      <c r="B4687" s="10"/>
      <c r="L4687" s="10"/>
      <c r="M4687" s="10"/>
    </row>
    <row r="4688" spans="2:13" s="1" customFormat="1" ht="13.8" x14ac:dyDescent="0.3">
      <c r="B4688" s="10"/>
      <c r="L4688" s="10"/>
      <c r="M4688" s="10"/>
    </row>
    <row r="4689" spans="2:13" s="1" customFormat="1" ht="13.8" x14ac:dyDescent="0.3">
      <c r="B4689" s="10"/>
      <c r="L4689" s="10"/>
      <c r="M4689" s="10"/>
    </row>
    <row r="4690" spans="2:13" s="1" customFormat="1" ht="13.8" x14ac:dyDescent="0.3">
      <c r="B4690" s="10"/>
      <c r="L4690" s="10"/>
      <c r="M4690" s="10"/>
    </row>
    <row r="4691" spans="2:13" s="1" customFormat="1" ht="13.8" x14ac:dyDescent="0.3">
      <c r="B4691" s="10"/>
      <c r="L4691" s="10"/>
      <c r="M4691" s="10"/>
    </row>
    <row r="4692" spans="2:13" s="1" customFormat="1" ht="13.8" x14ac:dyDescent="0.3">
      <c r="B4692" s="10"/>
      <c r="L4692" s="10"/>
      <c r="M4692" s="10"/>
    </row>
    <row r="4693" spans="2:13" s="1" customFormat="1" ht="13.8" x14ac:dyDescent="0.3">
      <c r="B4693" s="10"/>
      <c r="L4693" s="10"/>
      <c r="M4693" s="10"/>
    </row>
    <row r="4694" spans="2:13" s="1" customFormat="1" ht="13.8" x14ac:dyDescent="0.3">
      <c r="B4694" s="10"/>
      <c r="L4694" s="10"/>
      <c r="M4694" s="10"/>
    </row>
    <row r="4695" spans="2:13" s="1" customFormat="1" ht="13.8" x14ac:dyDescent="0.3">
      <c r="B4695" s="10"/>
      <c r="L4695" s="10"/>
      <c r="M4695" s="10"/>
    </row>
    <row r="4696" spans="2:13" s="1" customFormat="1" ht="13.8" x14ac:dyDescent="0.3">
      <c r="B4696" s="10"/>
      <c r="L4696" s="10"/>
      <c r="M4696" s="10"/>
    </row>
    <row r="4697" spans="2:13" s="1" customFormat="1" ht="13.8" x14ac:dyDescent="0.3">
      <c r="B4697" s="10"/>
      <c r="L4697" s="10"/>
      <c r="M4697" s="10"/>
    </row>
    <row r="4698" spans="2:13" s="1" customFormat="1" ht="13.8" x14ac:dyDescent="0.3">
      <c r="B4698" s="10"/>
      <c r="L4698" s="10"/>
      <c r="M4698" s="10"/>
    </row>
    <row r="4699" spans="2:13" s="1" customFormat="1" ht="13.8" x14ac:dyDescent="0.3">
      <c r="B4699" s="10"/>
      <c r="L4699" s="10"/>
      <c r="M4699" s="10"/>
    </row>
    <row r="4700" spans="2:13" s="1" customFormat="1" ht="13.8" x14ac:dyDescent="0.3">
      <c r="B4700" s="10"/>
      <c r="L4700" s="10"/>
      <c r="M4700" s="10"/>
    </row>
    <row r="4701" spans="2:13" s="1" customFormat="1" ht="13.8" x14ac:dyDescent="0.3">
      <c r="B4701" s="10"/>
      <c r="L4701" s="10"/>
      <c r="M4701" s="10"/>
    </row>
    <row r="4702" spans="2:13" s="1" customFormat="1" ht="13.8" x14ac:dyDescent="0.3">
      <c r="B4702" s="10"/>
      <c r="L4702" s="10"/>
      <c r="M4702" s="10"/>
    </row>
    <row r="4703" spans="2:13" s="1" customFormat="1" ht="13.8" x14ac:dyDescent="0.3">
      <c r="B4703" s="10"/>
      <c r="L4703" s="10"/>
      <c r="M4703" s="10"/>
    </row>
    <row r="4704" spans="2:13" s="1" customFormat="1" ht="13.8" x14ac:dyDescent="0.3">
      <c r="B4704" s="10"/>
      <c r="L4704" s="10"/>
      <c r="M4704" s="10"/>
    </row>
    <row r="4705" spans="2:13" s="1" customFormat="1" ht="13.8" x14ac:dyDescent="0.3">
      <c r="B4705" s="10"/>
      <c r="L4705" s="10"/>
      <c r="M4705" s="10"/>
    </row>
    <row r="4706" spans="2:13" s="1" customFormat="1" ht="13.8" x14ac:dyDescent="0.3">
      <c r="B4706" s="10"/>
      <c r="L4706" s="10"/>
      <c r="M4706" s="10"/>
    </row>
    <row r="4707" spans="2:13" s="1" customFormat="1" ht="13.8" x14ac:dyDescent="0.3">
      <c r="B4707" s="10"/>
      <c r="L4707" s="10"/>
      <c r="M4707" s="10"/>
    </row>
    <row r="4708" spans="2:13" s="1" customFormat="1" ht="13.8" x14ac:dyDescent="0.3">
      <c r="B4708" s="10"/>
      <c r="L4708" s="10"/>
      <c r="M4708" s="10"/>
    </row>
    <row r="4709" spans="2:13" s="1" customFormat="1" ht="13.8" x14ac:dyDescent="0.3">
      <c r="B4709" s="10"/>
      <c r="L4709" s="10"/>
      <c r="M4709" s="10"/>
    </row>
    <row r="4710" spans="2:13" s="1" customFormat="1" ht="13.8" x14ac:dyDescent="0.3">
      <c r="B4710" s="10"/>
      <c r="L4710" s="10"/>
      <c r="M4710" s="10"/>
    </row>
    <row r="4711" spans="2:13" s="1" customFormat="1" ht="13.8" x14ac:dyDescent="0.3">
      <c r="B4711" s="10"/>
      <c r="L4711" s="10"/>
      <c r="M4711" s="10"/>
    </row>
    <row r="4712" spans="2:13" s="1" customFormat="1" ht="13.8" x14ac:dyDescent="0.3">
      <c r="B4712" s="10"/>
      <c r="L4712" s="10"/>
      <c r="M4712" s="10"/>
    </row>
    <row r="4713" spans="2:13" s="1" customFormat="1" ht="13.8" x14ac:dyDescent="0.3">
      <c r="B4713" s="10"/>
      <c r="L4713" s="10"/>
      <c r="M4713" s="10"/>
    </row>
    <row r="4714" spans="2:13" s="1" customFormat="1" ht="13.8" x14ac:dyDescent="0.3">
      <c r="B4714" s="10"/>
      <c r="L4714" s="10"/>
      <c r="M4714" s="10"/>
    </row>
    <row r="4715" spans="2:13" s="1" customFormat="1" ht="13.8" x14ac:dyDescent="0.3">
      <c r="B4715" s="10"/>
      <c r="L4715" s="10"/>
      <c r="M4715" s="10"/>
    </row>
    <row r="4716" spans="2:13" s="1" customFormat="1" ht="13.8" x14ac:dyDescent="0.3">
      <c r="B4716" s="10"/>
      <c r="L4716" s="10"/>
      <c r="M4716" s="10"/>
    </row>
    <row r="4717" spans="2:13" s="1" customFormat="1" ht="13.8" x14ac:dyDescent="0.3">
      <c r="B4717" s="10"/>
      <c r="L4717" s="10"/>
      <c r="M4717" s="10"/>
    </row>
    <row r="4718" spans="2:13" s="1" customFormat="1" ht="13.8" x14ac:dyDescent="0.3">
      <c r="B4718" s="10"/>
      <c r="L4718" s="10"/>
      <c r="M4718" s="10"/>
    </row>
    <row r="4719" spans="2:13" s="1" customFormat="1" ht="13.8" x14ac:dyDescent="0.3">
      <c r="B4719" s="10"/>
      <c r="L4719" s="10"/>
      <c r="M4719" s="10"/>
    </row>
    <row r="4720" spans="2:13" s="1" customFormat="1" ht="13.8" x14ac:dyDescent="0.3">
      <c r="B4720" s="10"/>
      <c r="L4720" s="10"/>
      <c r="M4720" s="10"/>
    </row>
    <row r="4721" spans="2:13" s="1" customFormat="1" ht="13.8" x14ac:dyDescent="0.3">
      <c r="B4721" s="10"/>
      <c r="L4721" s="10"/>
      <c r="M4721" s="10"/>
    </row>
    <row r="4722" spans="2:13" s="1" customFormat="1" ht="13.8" x14ac:dyDescent="0.3">
      <c r="B4722" s="10"/>
      <c r="L4722" s="10"/>
      <c r="M4722" s="10"/>
    </row>
    <row r="4723" spans="2:13" s="1" customFormat="1" ht="13.8" x14ac:dyDescent="0.3">
      <c r="B4723" s="10"/>
      <c r="L4723" s="10"/>
      <c r="M4723" s="10"/>
    </row>
    <row r="4724" spans="2:13" s="1" customFormat="1" ht="13.8" x14ac:dyDescent="0.3">
      <c r="B4724" s="10"/>
      <c r="L4724" s="10"/>
      <c r="M4724" s="10"/>
    </row>
    <row r="4725" spans="2:13" s="1" customFormat="1" ht="13.8" x14ac:dyDescent="0.3">
      <c r="B4725" s="10"/>
      <c r="L4725" s="10"/>
      <c r="M4725" s="10"/>
    </row>
    <row r="4726" spans="2:13" s="1" customFormat="1" ht="13.8" x14ac:dyDescent="0.3">
      <c r="B4726" s="10"/>
      <c r="L4726" s="10"/>
      <c r="M4726" s="10"/>
    </row>
    <row r="4727" spans="2:13" s="1" customFormat="1" ht="13.8" x14ac:dyDescent="0.3">
      <c r="B4727" s="10"/>
      <c r="L4727" s="10"/>
      <c r="M4727" s="10"/>
    </row>
    <row r="4728" spans="2:13" s="1" customFormat="1" ht="13.8" x14ac:dyDescent="0.3">
      <c r="B4728" s="10"/>
      <c r="L4728" s="10"/>
      <c r="M4728" s="10"/>
    </row>
    <row r="4729" spans="2:13" s="1" customFormat="1" ht="13.8" x14ac:dyDescent="0.3">
      <c r="B4729" s="10"/>
      <c r="L4729" s="10"/>
      <c r="M4729" s="10"/>
    </row>
    <row r="4730" spans="2:13" s="1" customFormat="1" ht="13.8" x14ac:dyDescent="0.3">
      <c r="B4730" s="10"/>
      <c r="L4730" s="10"/>
      <c r="M4730" s="10"/>
    </row>
    <row r="4731" spans="2:13" s="1" customFormat="1" ht="13.8" x14ac:dyDescent="0.3">
      <c r="B4731" s="10"/>
      <c r="L4731" s="10"/>
      <c r="M4731" s="10"/>
    </row>
    <row r="4732" spans="2:13" s="1" customFormat="1" ht="13.8" x14ac:dyDescent="0.3">
      <c r="B4732" s="10"/>
      <c r="L4732" s="10"/>
      <c r="M4732" s="10"/>
    </row>
    <row r="4733" spans="2:13" s="1" customFormat="1" ht="13.8" x14ac:dyDescent="0.3">
      <c r="B4733" s="10"/>
      <c r="L4733" s="10"/>
      <c r="M4733" s="10"/>
    </row>
    <row r="4734" spans="2:13" s="1" customFormat="1" ht="13.8" x14ac:dyDescent="0.3">
      <c r="B4734" s="10"/>
      <c r="L4734" s="10"/>
      <c r="M4734" s="10"/>
    </row>
    <row r="4735" spans="2:13" s="1" customFormat="1" ht="13.8" x14ac:dyDescent="0.3">
      <c r="B4735" s="10"/>
      <c r="L4735" s="10"/>
      <c r="M4735" s="10"/>
    </row>
    <row r="4736" spans="2:13" s="1" customFormat="1" ht="13.8" x14ac:dyDescent="0.3">
      <c r="B4736" s="10"/>
      <c r="L4736" s="10"/>
      <c r="M4736" s="10"/>
    </row>
    <row r="4737" spans="2:13" s="1" customFormat="1" ht="13.8" x14ac:dyDescent="0.3">
      <c r="B4737" s="10"/>
      <c r="L4737" s="10"/>
      <c r="M4737" s="10"/>
    </row>
    <row r="4738" spans="2:13" s="1" customFormat="1" ht="13.8" x14ac:dyDescent="0.3">
      <c r="B4738" s="10"/>
      <c r="L4738" s="10"/>
      <c r="M4738" s="10"/>
    </row>
    <row r="4739" spans="2:13" s="1" customFormat="1" ht="13.8" x14ac:dyDescent="0.3">
      <c r="B4739" s="10"/>
      <c r="L4739" s="10"/>
      <c r="M4739" s="10"/>
    </row>
    <row r="4740" spans="2:13" s="1" customFormat="1" ht="13.8" x14ac:dyDescent="0.3">
      <c r="B4740" s="10"/>
      <c r="L4740" s="10"/>
      <c r="M4740" s="10"/>
    </row>
    <row r="4741" spans="2:13" s="1" customFormat="1" ht="13.8" x14ac:dyDescent="0.3">
      <c r="B4741" s="10"/>
      <c r="L4741" s="10"/>
      <c r="M4741" s="10"/>
    </row>
    <row r="4742" spans="2:13" s="1" customFormat="1" ht="13.8" x14ac:dyDescent="0.3">
      <c r="B4742" s="10"/>
      <c r="L4742" s="10"/>
      <c r="M4742" s="10"/>
    </row>
    <row r="4743" spans="2:13" s="1" customFormat="1" ht="13.8" x14ac:dyDescent="0.3">
      <c r="B4743" s="10"/>
      <c r="L4743" s="10"/>
      <c r="M4743" s="10"/>
    </row>
    <row r="4744" spans="2:13" s="1" customFormat="1" ht="13.8" x14ac:dyDescent="0.3">
      <c r="B4744" s="10"/>
      <c r="L4744" s="10"/>
      <c r="M4744" s="10"/>
    </row>
    <row r="4745" spans="2:13" s="1" customFormat="1" ht="13.8" x14ac:dyDescent="0.3">
      <c r="B4745" s="10"/>
      <c r="L4745" s="10"/>
      <c r="M4745" s="10"/>
    </row>
    <row r="4746" spans="2:13" s="1" customFormat="1" ht="13.8" x14ac:dyDescent="0.3">
      <c r="B4746" s="10"/>
      <c r="L4746" s="10"/>
      <c r="M4746" s="10"/>
    </row>
    <row r="4747" spans="2:13" s="1" customFormat="1" ht="13.8" x14ac:dyDescent="0.3">
      <c r="B4747" s="10"/>
      <c r="L4747" s="10"/>
      <c r="M4747" s="10"/>
    </row>
    <row r="4748" spans="2:13" s="1" customFormat="1" ht="13.8" x14ac:dyDescent="0.3">
      <c r="B4748" s="10"/>
      <c r="L4748" s="10"/>
      <c r="M4748" s="10"/>
    </row>
    <row r="4749" spans="2:13" s="1" customFormat="1" ht="13.8" x14ac:dyDescent="0.3">
      <c r="B4749" s="10"/>
      <c r="L4749" s="10"/>
      <c r="M4749" s="10"/>
    </row>
    <row r="4750" spans="2:13" s="1" customFormat="1" ht="13.8" x14ac:dyDescent="0.3">
      <c r="B4750" s="10"/>
      <c r="L4750" s="10"/>
      <c r="M4750" s="10"/>
    </row>
    <row r="4751" spans="2:13" s="1" customFormat="1" ht="13.8" x14ac:dyDescent="0.3">
      <c r="B4751" s="10"/>
      <c r="L4751" s="10"/>
      <c r="M4751" s="10"/>
    </row>
    <row r="4752" spans="2:13" s="1" customFormat="1" ht="13.8" x14ac:dyDescent="0.3">
      <c r="B4752" s="10"/>
      <c r="L4752" s="10"/>
      <c r="M4752" s="10"/>
    </row>
    <row r="4753" spans="2:13" s="1" customFormat="1" ht="13.8" x14ac:dyDescent="0.3">
      <c r="B4753" s="10"/>
      <c r="L4753" s="10"/>
      <c r="M4753" s="10"/>
    </row>
    <row r="4754" spans="2:13" s="1" customFormat="1" ht="13.8" x14ac:dyDescent="0.3">
      <c r="B4754" s="10"/>
      <c r="L4754" s="10"/>
      <c r="M4754" s="10"/>
    </row>
    <row r="4755" spans="2:13" s="1" customFormat="1" ht="13.8" x14ac:dyDescent="0.3">
      <c r="B4755" s="10"/>
      <c r="L4755" s="10"/>
      <c r="M4755" s="10"/>
    </row>
    <row r="4756" spans="2:13" s="1" customFormat="1" ht="13.8" x14ac:dyDescent="0.3">
      <c r="B4756" s="10"/>
      <c r="L4756" s="10"/>
      <c r="M4756" s="10"/>
    </row>
    <row r="4757" spans="2:13" s="1" customFormat="1" ht="13.8" x14ac:dyDescent="0.3">
      <c r="B4757" s="10"/>
      <c r="L4757" s="10"/>
      <c r="M4757" s="10"/>
    </row>
    <row r="4758" spans="2:13" s="1" customFormat="1" ht="13.8" x14ac:dyDescent="0.3">
      <c r="B4758" s="10"/>
      <c r="L4758" s="10"/>
      <c r="M4758" s="10"/>
    </row>
    <row r="4759" spans="2:13" s="1" customFormat="1" ht="13.8" x14ac:dyDescent="0.3">
      <c r="B4759" s="10"/>
      <c r="L4759" s="10"/>
      <c r="M4759" s="10"/>
    </row>
    <row r="4760" spans="2:13" s="1" customFormat="1" ht="13.8" x14ac:dyDescent="0.3">
      <c r="B4760" s="10"/>
      <c r="L4760" s="10"/>
      <c r="M4760" s="10"/>
    </row>
    <row r="4761" spans="2:13" s="1" customFormat="1" ht="13.8" x14ac:dyDescent="0.3">
      <c r="B4761" s="10"/>
      <c r="L4761" s="10"/>
      <c r="M4761" s="10"/>
    </row>
    <row r="4762" spans="2:13" s="1" customFormat="1" ht="13.8" x14ac:dyDescent="0.3">
      <c r="B4762" s="10"/>
      <c r="L4762" s="10"/>
      <c r="M4762" s="10"/>
    </row>
    <row r="4763" spans="2:13" s="1" customFormat="1" ht="13.8" x14ac:dyDescent="0.3">
      <c r="B4763" s="10"/>
      <c r="L4763" s="10"/>
      <c r="M4763" s="10"/>
    </row>
    <row r="4764" spans="2:13" s="1" customFormat="1" ht="13.8" x14ac:dyDescent="0.3">
      <c r="B4764" s="10"/>
      <c r="L4764" s="10"/>
      <c r="M4764" s="10"/>
    </row>
    <row r="4765" spans="2:13" s="1" customFormat="1" ht="13.8" x14ac:dyDescent="0.3">
      <c r="B4765" s="10"/>
      <c r="L4765" s="10"/>
      <c r="M4765" s="10"/>
    </row>
    <row r="4766" spans="2:13" s="1" customFormat="1" ht="13.8" x14ac:dyDescent="0.3">
      <c r="B4766" s="10"/>
      <c r="L4766" s="10"/>
      <c r="M4766" s="10"/>
    </row>
    <row r="4767" spans="2:13" s="1" customFormat="1" ht="13.8" x14ac:dyDescent="0.3">
      <c r="B4767" s="10"/>
      <c r="L4767" s="10"/>
      <c r="M4767" s="10"/>
    </row>
    <row r="4768" spans="2:13" s="1" customFormat="1" ht="13.8" x14ac:dyDescent="0.3">
      <c r="B4768" s="10"/>
      <c r="L4768" s="10"/>
      <c r="M4768" s="10"/>
    </row>
    <row r="4769" spans="2:13" s="1" customFormat="1" ht="13.8" x14ac:dyDescent="0.3">
      <c r="B4769" s="10"/>
      <c r="L4769" s="10"/>
      <c r="M4769" s="10"/>
    </row>
    <row r="4770" spans="2:13" s="1" customFormat="1" ht="13.8" x14ac:dyDescent="0.3">
      <c r="B4770" s="10"/>
      <c r="L4770" s="10"/>
      <c r="M4770" s="10"/>
    </row>
    <row r="4771" spans="2:13" s="1" customFormat="1" ht="13.8" x14ac:dyDescent="0.3">
      <c r="B4771" s="10"/>
      <c r="L4771" s="10"/>
      <c r="M4771" s="10"/>
    </row>
    <row r="4772" spans="2:13" s="1" customFormat="1" ht="13.8" x14ac:dyDescent="0.3">
      <c r="B4772" s="10"/>
      <c r="L4772" s="10"/>
      <c r="M4772" s="10"/>
    </row>
    <row r="4773" spans="2:13" s="1" customFormat="1" ht="13.8" x14ac:dyDescent="0.3">
      <c r="B4773" s="10"/>
      <c r="L4773" s="10"/>
      <c r="M4773" s="10"/>
    </row>
    <row r="4774" spans="2:13" s="1" customFormat="1" ht="13.8" x14ac:dyDescent="0.3">
      <c r="B4774" s="10"/>
      <c r="L4774" s="10"/>
      <c r="M4774" s="10"/>
    </row>
    <row r="4775" spans="2:13" s="1" customFormat="1" ht="13.8" x14ac:dyDescent="0.3">
      <c r="B4775" s="10"/>
      <c r="L4775" s="10"/>
      <c r="M4775" s="10"/>
    </row>
    <row r="4776" spans="2:13" s="1" customFormat="1" ht="13.8" x14ac:dyDescent="0.3">
      <c r="B4776" s="10"/>
      <c r="L4776" s="10"/>
      <c r="M4776" s="10"/>
    </row>
    <row r="4777" spans="2:13" s="1" customFormat="1" ht="13.8" x14ac:dyDescent="0.3">
      <c r="B4777" s="10"/>
      <c r="L4777" s="10"/>
      <c r="M4777" s="10"/>
    </row>
    <row r="4778" spans="2:13" s="1" customFormat="1" ht="13.8" x14ac:dyDescent="0.3">
      <c r="B4778" s="10"/>
      <c r="L4778" s="10"/>
      <c r="M4778" s="10"/>
    </row>
    <row r="4779" spans="2:13" s="1" customFormat="1" ht="13.8" x14ac:dyDescent="0.3">
      <c r="B4779" s="10"/>
      <c r="L4779" s="10"/>
      <c r="M4779" s="10"/>
    </row>
    <row r="4780" spans="2:13" s="1" customFormat="1" ht="13.8" x14ac:dyDescent="0.3">
      <c r="B4780" s="10"/>
      <c r="L4780" s="10"/>
      <c r="M4780" s="10"/>
    </row>
    <row r="4781" spans="2:13" s="1" customFormat="1" ht="13.8" x14ac:dyDescent="0.3">
      <c r="B4781" s="10"/>
      <c r="L4781" s="10"/>
      <c r="M4781" s="10"/>
    </row>
    <row r="4782" spans="2:13" s="1" customFormat="1" ht="13.8" x14ac:dyDescent="0.3">
      <c r="B4782" s="10"/>
      <c r="L4782" s="10"/>
      <c r="M4782" s="10"/>
    </row>
    <row r="4783" spans="2:13" s="1" customFormat="1" ht="13.8" x14ac:dyDescent="0.3">
      <c r="B4783" s="10"/>
      <c r="L4783" s="10"/>
      <c r="M4783" s="10"/>
    </row>
    <row r="4784" spans="2:13" s="1" customFormat="1" ht="13.8" x14ac:dyDescent="0.3">
      <c r="B4784" s="10"/>
      <c r="L4784" s="10"/>
      <c r="M4784" s="10"/>
    </row>
    <row r="4785" spans="2:13" s="1" customFormat="1" ht="13.8" x14ac:dyDescent="0.3">
      <c r="B4785" s="10"/>
      <c r="L4785" s="10"/>
      <c r="M4785" s="10"/>
    </row>
    <row r="4786" spans="2:13" s="1" customFormat="1" ht="13.8" x14ac:dyDescent="0.3">
      <c r="B4786" s="10"/>
      <c r="L4786" s="10"/>
      <c r="M4786" s="10"/>
    </row>
    <row r="4787" spans="2:13" s="1" customFormat="1" ht="13.8" x14ac:dyDescent="0.3">
      <c r="B4787" s="10"/>
      <c r="L4787" s="10"/>
      <c r="M4787" s="10"/>
    </row>
    <row r="4788" spans="2:13" s="1" customFormat="1" ht="13.8" x14ac:dyDescent="0.3">
      <c r="B4788" s="10"/>
      <c r="L4788" s="10"/>
      <c r="M4788" s="10"/>
    </row>
    <row r="4789" spans="2:13" s="1" customFormat="1" ht="13.8" x14ac:dyDescent="0.3">
      <c r="B4789" s="10"/>
      <c r="L4789" s="10"/>
      <c r="M4789" s="10"/>
    </row>
    <row r="4790" spans="2:13" s="1" customFormat="1" ht="13.8" x14ac:dyDescent="0.3">
      <c r="B4790" s="10"/>
      <c r="L4790" s="10"/>
      <c r="M4790" s="10"/>
    </row>
    <row r="4791" spans="2:13" s="1" customFormat="1" ht="13.8" x14ac:dyDescent="0.3">
      <c r="B4791" s="10"/>
      <c r="L4791" s="10"/>
      <c r="M4791" s="10"/>
    </row>
    <row r="4792" spans="2:13" s="1" customFormat="1" ht="13.8" x14ac:dyDescent="0.3">
      <c r="B4792" s="10"/>
      <c r="L4792" s="10"/>
      <c r="M4792" s="10"/>
    </row>
    <row r="4793" spans="2:13" s="1" customFormat="1" ht="13.8" x14ac:dyDescent="0.3">
      <c r="B4793" s="10"/>
      <c r="L4793" s="10"/>
      <c r="M4793" s="10"/>
    </row>
    <row r="4794" spans="2:13" s="1" customFormat="1" ht="13.8" x14ac:dyDescent="0.3">
      <c r="B4794" s="10"/>
      <c r="L4794" s="10"/>
      <c r="M4794" s="10"/>
    </row>
    <row r="4795" spans="2:13" s="1" customFormat="1" ht="13.8" x14ac:dyDescent="0.3">
      <c r="B4795" s="10"/>
      <c r="L4795" s="10"/>
      <c r="M4795" s="10"/>
    </row>
    <row r="4796" spans="2:13" s="1" customFormat="1" ht="13.8" x14ac:dyDescent="0.3">
      <c r="B4796" s="10"/>
      <c r="L4796" s="10"/>
      <c r="M4796" s="10"/>
    </row>
    <row r="4797" spans="2:13" s="1" customFormat="1" ht="13.8" x14ac:dyDescent="0.3">
      <c r="B4797" s="10"/>
      <c r="L4797" s="10"/>
      <c r="M4797" s="10"/>
    </row>
    <row r="4798" spans="2:13" s="1" customFormat="1" ht="13.8" x14ac:dyDescent="0.3">
      <c r="B4798" s="10"/>
      <c r="L4798" s="10"/>
      <c r="M4798" s="10"/>
    </row>
    <row r="4799" spans="2:13" s="1" customFormat="1" ht="13.8" x14ac:dyDescent="0.3">
      <c r="B4799" s="10"/>
      <c r="L4799" s="10"/>
      <c r="M4799" s="10"/>
    </row>
    <row r="4800" spans="2:13" s="1" customFormat="1" ht="13.8" x14ac:dyDescent="0.3">
      <c r="B4800" s="10"/>
      <c r="L4800" s="10"/>
      <c r="M4800" s="10"/>
    </row>
    <row r="4801" spans="2:13" s="1" customFormat="1" ht="13.8" x14ac:dyDescent="0.3">
      <c r="B4801" s="10"/>
      <c r="L4801" s="10"/>
      <c r="M4801" s="10"/>
    </row>
    <row r="4802" spans="2:13" s="1" customFormat="1" ht="13.8" x14ac:dyDescent="0.3">
      <c r="B4802" s="10"/>
      <c r="L4802" s="10"/>
      <c r="M4802" s="10"/>
    </row>
    <row r="4803" spans="2:13" s="1" customFormat="1" ht="13.8" x14ac:dyDescent="0.3">
      <c r="B4803" s="10"/>
      <c r="L4803" s="10"/>
      <c r="M4803" s="10"/>
    </row>
    <row r="4804" spans="2:13" s="1" customFormat="1" ht="13.8" x14ac:dyDescent="0.3">
      <c r="B4804" s="10"/>
      <c r="L4804" s="10"/>
      <c r="M4804" s="10"/>
    </row>
    <row r="4805" spans="2:13" s="1" customFormat="1" ht="13.8" x14ac:dyDescent="0.3">
      <c r="B4805" s="10"/>
      <c r="L4805" s="10"/>
      <c r="M4805" s="10"/>
    </row>
    <row r="4806" spans="2:13" s="1" customFormat="1" ht="13.8" x14ac:dyDescent="0.3">
      <c r="B4806" s="10"/>
      <c r="L4806" s="10"/>
      <c r="M4806" s="10"/>
    </row>
    <row r="4807" spans="2:13" s="1" customFormat="1" ht="13.8" x14ac:dyDescent="0.3">
      <c r="B4807" s="10"/>
      <c r="L4807" s="10"/>
      <c r="M4807" s="10"/>
    </row>
    <row r="4808" spans="2:13" s="1" customFormat="1" ht="13.8" x14ac:dyDescent="0.3">
      <c r="B4808" s="10"/>
      <c r="L4808" s="10"/>
      <c r="M4808" s="10"/>
    </row>
    <row r="4809" spans="2:13" s="1" customFormat="1" ht="13.8" x14ac:dyDescent="0.3">
      <c r="B4809" s="10"/>
      <c r="L4809" s="10"/>
      <c r="M4809" s="10"/>
    </row>
    <row r="4810" spans="2:13" s="1" customFormat="1" ht="13.8" x14ac:dyDescent="0.3">
      <c r="B4810" s="10"/>
      <c r="L4810" s="10"/>
      <c r="M4810" s="10"/>
    </row>
    <row r="4811" spans="2:13" s="1" customFormat="1" ht="13.8" x14ac:dyDescent="0.3">
      <c r="B4811" s="10"/>
      <c r="L4811" s="10"/>
      <c r="M4811" s="10"/>
    </row>
    <row r="4812" spans="2:13" s="1" customFormat="1" ht="13.8" x14ac:dyDescent="0.3">
      <c r="B4812" s="10"/>
      <c r="L4812" s="10"/>
      <c r="M4812" s="10"/>
    </row>
    <row r="4813" spans="2:13" s="1" customFormat="1" ht="13.8" x14ac:dyDescent="0.3">
      <c r="B4813" s="10"/>
      <c r="L4813" s="10"/>
      <c r="M4813" s="10"/>
    </row>
    <row r="4814" spans="2:13" s="1" customFormat="1" ht="13.8" x14ac:dyDescent="0.3">
      <c r="B4814" s="10"/>
      <c r="L4814" s="10"/>
      <c r="M4814" s="10"/>
    </row>
    <row r="4815" spans="2:13" s="1" customFormat="1" ht="13.8" x14ac:dyDescent="0.3">
      <c r="B4815" s="10"/>
      <c r="L4815" s="10"/>
      <c r="M4815" s="10"/>
    </row>
    <row r="4816" spans="2:13" s="1" customFormat="1" ht="13.8" x14ac:dyDescent="0.3">
      <c r="B4816" s="10"/>
      <c r="L4816" s="10"/>
      <c r="M4816" s="10"/>
    </row>
    <row r="4817" spans="2:13" s="1" customFormat="1" ht="13.8" x14ac:dyDescent="0.3">
      <c r="B4817" s="10"/>
      <c r="L4817" s="10"/>
      <c r="M4817" s="10"/>
    </row>
    <row r="4818" spans="2:13" s="1" customFormat="1" ht="13.8" x14ac:dyDescent="0.3">
      <c r="B4818" s="10"/>
      <c r="L4818" s="10"/>
      <c r="M4818" s="10"/>
    </row>
    <row r="4819" spans="2:13" s="1" customFormat="1" ht="13.8" x14ac:dyDescent="0.3">
      <c r="B4819" s="10"/>
      <c r="L4819" s="10"/>
      <c r="M4819" s="10"/>
    </row>
    <row r="4820" spans="2:13" s="1" customFormat="1" ht="13.8" x14ac:dyDescent="0.3">
      <c r="B4820" s="10"/>
      <c r="L4820" s="10"/>
      <c r="M4820" s="10"/>
    </row>
    <row r="4821" spans="2:13" s="1" customFormat="1" ht="13.8" x14ac:dyDescent="0.3">
      <c r="B4821" s="10"/>
      <c r="L4821" s="10"/>
      <c r="M4821" s="10"/>
    </row>
    <row r="4822" spans="2:13" s="1" customFormat="1" ht="13.8" x14ac:dyDescent="0.3">
      <c r="B4822" s="10"/>
      <c r="L4822" s="10"/>
      <c r="M4822" s="10"/>
    </row>
    <row r="4823" spans="2:13" s="1" customFormat="1" ht="13.8" x14ac:dyDescent="0.3">
      <c r="B4823" s="10"/>
      <c r="L4823" s="10"/>
      <c r="M4823" s="10"/>
    </row>
    <row r="4824" spans="2:13" s="1" customFormat="1" ht="13.8" x14ac:dyDescent="0.3">
      <c r="B4824" s="10"/>
      <c r="L4824" s="10"/>
      <c r="M4824" s="10"/>
    </row>
    <row r="4825" spans="2:13" s="1" customFormat="1" ht="13.8" x14ac:dyDescent="0.3">
      <c r="B4825" s="10"/>
      <c r="L4825" s="10"/>
      <c r="M4825" s="10"/>
    </row>
    <row r="4826" spans="2:13" s="1" customFormat="1" ht="13.8" x14ac:dyDescent="0.3">
      <c r="B4826" s="10"/>
      <c r="L4826" s="10"/>
      <c r="M4826" s="10"/>
    </row>
    <row r="4827" spans="2:13" s="1" customFormat="1" ht="13.8" x14ac:dyDescent="0.3">
      <c r="B4827" s="10"/>
      <c r="L4827" s="10"/>
      <c r="M4827" s="10"/>
    </row>
    <row r="4828" spans="2:13" s="1" customFormat="1" ht="13.8" x14ac:dyDescent="0.3">
      <c r="B4828" s="10"/>
      <c r="L4828" s="10"/>
      <c r="M4828" s="10"/>
    </row>
    <row r="4829" spans="2:13" s="1" customFormat="1" ht="13.8" x14ac:dyDescent="0.3">
      <c r="B4829" s="10"/>
      <c r="L4829" s="10"/>
      <c r="M4829" s="10"/>
    </row>
    <row r="4830" spans="2:13" s="1" customFormat="1" ht="13.8" x14ac:dyDescent="0.3">
      <c r="B4830" s="10"/>
      <c r="L4830" s="10"/>
      <c r="M4830" s="10"/>
    </row>
    <row r="4831" spans="2:13" s="1" customFormat="1" ht="13.8" x14ac:dyDescent="0.3">
      <c r="B4831" s="10"/>
      <c r="L4831" s="10"/>
      <c r="M4831" s="10"/>
    </row>
    <row r="4832" spans="2:13" s="1" customFormat="1" ht="13.8" x14ac:dyDescent="0.3">
      <c r="B4832" s="10"/>
      <c r="L4832" s="10"/>
      <c r="M4832" s="10"/>
    </row>
    <row r="4833" spans="2:13" s="1" customFormat="1" ht="13.8" x14ac:dyDescent="0.3">
      <c r="B4833" s="10"/>
      <c r="L4833" s="10"/>
      <c r="M4833" s="10"/>
    </row>
    <row r="4834" spans="2:13" s="1" customFormat="1" ht="13.8" x14ac:dyDescent="0.3">
      <c r="B4834" s="10"/>
      <c r="L4834" s="10"/>
      <c r="M4834" s="10"/>
    </row>
    <row r="4835" spans="2:13" s="1" customFormat="1" ht="13.8" x14ac:dyDescent="0.3">
      <c r="B4835" s="10"/>
      <c r="L4835" s="10"/>
      <c r="M4835" s="10"/>
    </row>
    <row r="4836" spans="2:13" s="1" customFormat="1" ht="13.8" x14ac:dyDescent="0.3">
      <c r="B4836" s="10"/>
      <c r="L4836" s="10"/>
      <c r="M4836" s="10"/>
    </row>
    <row r="4837" spans="2:13" s="1" customFormat="1" ht="13.8" x14ac:dyDescent="0.3">
      <c r="B4837" s="10"/>
      <c r="L4837" s="10"/>
      <c r="M4837" s="10"/>
    </row>
    <row r="4838" spans="2:13" s="1" customFormat="1" ht="13.8" x14ac:dyDescent="0.3">
      <c r="B4838" s="10"/>
      <c r="L4838" s="10"/>
      <c r="M4838" s="10"/>
    </row>
    <row r="4839" spans="2:13" s="1" customFormat="1" ht="13.8" x14ac:dyDescent="0.3">
      <c r="B4839" s="10"/>
      <c r="L4839" s="10"/>
      <c r="M4839" s="10"/>
    </row>
    <row r="4840" spans="2:13" s="1" customFormat="1" ht="13.8" x14ac:dyDescent="0.3">
      <c r="B4840" s="10"/>
      <c r="L4840" s="10"/>
      <c r="M4840" s="10"/>
    </row>
    <row r="4841" spans="2:13" s="1" customFormat="1" ht="13.8" x14ac:dyDescent="0.3">
      <c r="B4841" s="10"/>
      <c r="L4841" s="10"/>
      <c r="M4841" s="10"/>
    </row>
    <row r="4842" spans="2:13" s="1" customFormat="1" ht="13.8" x14ac:dyDescent="0.3">
      <c r="B4842" s="10"/>
      <c r="L4842" s="10"/>
      <c r="M4842" s="10"/>
    </row>
    <row r="4843" spans="2:13" s="1" customFormat="1" ht="13.8" x14ac:dyDescent="0.3">
      <c r="B4843" s="10"/>
      <c r="L4843" s="10"/>
      <c r="M4843" s="10"/>
    </row>
    <row r="4844" spans="2:13" s="1" customFormat="1" ht="13.8" x14ac:dyDescent="0.3">
      <c r="B4844" s="10"/>
      <c r="L4844" s="10"/>
      <c r="M4844" s="10"/>
    </row>
    <row r="4845" spans="2:13" s="1" customFormat="1" ht="13.8" x14ac:dyDescent="0.3">
      <c r="B4845" s="10"/>
      <c r="L4845" s="10"/>
      <c r="M4845" s="10"/>
    </row>
    <row r="4846" spans="2:13" s="1" customFormat="1" ht="13.8" x14ac:dyDescent="0.3">
      <c r="B4846" s="10"/>
      <c r="L4846" s="10"/>
      <c r="M4846" s="10"/>
    </row>
    <row r="4847" spans="2:13" s="1" customFormat="1" ht="13.8" x14ac:dyDescent="0.3">
      <c r="B4847" s="10"/>
      <c r="L4847" s="10"/>
      <c r="M4847" s="10"/>
    </row>
    <row r="4848" spans="2:13" s="1" customFormat="1" ht="13.8" x14ac:dyDescent="0.3">
      <c r="B4848" s="10"/>
      <c r="L4848" s="10"/>
      <c r="M4848" s="10"/>
    </row>
    <row r="4849" spans="2:13" s="1" customFormat="1" ht="13.8" x14ac:dyDescent="0.3">
      <c r="B4849" s="10"/>
      <c r="L4849" s="10"/>
      <c r="M4849" s="10"/>
    </row>
    <row r="4850" spans="2:13" s="1" customFormat="1" ht="13.8" x14ac:dyDescent="0.3">
      <c r="B4850" s="10"/>
      <c r="L4850" s="10"/>
      <c r="M4850" s="10"/>
    </row>
    <row r="4851" spans="2:13" s="1" customFormat="1" ht="13.8" x14ac:dyDescent="0.3">
      <c r="B4851" s="10"/>
      <c r="L4851" s="10"/>
      <c r="M4851" s="10"/>
    </row>
    <row r="4852" spans="2:13" s="1" customFormat="1" ht="13.8" x14ac:dyDescent="0.3">
      <c r="B4852" s="10"/>
      <c r="L4852" s="10"/>
      <c r="M4852" s="10"/>
    </row>
    <row r="4853" spans="2:13" s="1" customFormat="1" ht="13.8" x14ac:dyDescent="0.3">
      <c r="B4853" s="10"/>
      <c r="L4853" s="10"/>
      <c r="M4853" s="10"/>
    </row>
    <row r="4854" spans="2:13" s="1" customFormat="1" ht="13.8" x14ac:dyDescent="0.3">
      <c r="B4854" s="10"/>
      <c r="L4854" s="10"/>
      <c r="M4854" s="10"/>
    </row>
    <row r="4855" spans="2:13" s="1" customFormat="1" ht="13.8" x14ac:dyDescent="0.3">
      <c r="B4855" s="10"/>
      <c r="L4855" s="10"/>
      <c r="M4855" s="10"/>
    </row>
    <row r="4856" spans="2:13" s="1" customFormat="1" ht="13.8" x14ac:dyDescent="0.3">
      <c r="B4856" s="10"/>
      <c r="L4856" s="10"/>
      <c r="M4856" s="10"/>
    </row>
    <row r="4857" spans="2:13" s="1" customFormat="1" ht="13.8" x14ac:dyDescent="0.3">
      <c r="B4857" s="10"/>
      <c r="L4857" s="10"/>
      <c r="M4857" s="10"/>
    </row>
    <row r="4858" spans="2:13" s="1" customFormat="1" ht="13.8" x14ac:dyDescent="0.3">
      <c r="B4858" s="10"/>
      <c r="L4858" s="10"/>
      <c r="M4858" s="10"/>
    </row>
    <row r="4859" spans="2:13" s="1" customFormat="1" ht="13.8" x14ac:dyDescent="0.3">
      <c r="B4859" s="10"/>
      <c r="L4859" s="10"/>
      <c r="M4859" s="10"/>
    </row>
    <row r="4860" spans="2:13" s="1" customFormat="1" ht="13.8" x14ac:dyDescent="0.3">
      <c r="B4860" s="10"/>
      <c r="L4860" s="10"/>
      <c r="M4860" s="10"/>
    </row>
    <row r="4861" spans="2:13" s="1" customFormat="1" ht="13.8" x14ac:dyDescent="0.3">
      <c r="B4861" s="10"/>
      <c r="L4861" s="10"/>
      <c r="M4861" s="10"/>
    </row>
    <row r="4862" spans="2:13" s="1" customFormat="1" ht="13.8" x14ac:dyDescent="0.3">
      <c r="B4862" s="10"/>
      <c r="L4862" s="10"/>
      <c r="M4862" s="10"/>
    </row>
    <row r="4863" spans="2:13" s="1" customFormat="1" ht="13.8" x14ac:dyDescent="0.3">
      <c r="B4863" s="10"/>
      <c r="L4863" s="10"/>
      <c r="M4863" s="10"/>
    </row>
    <row r="4864" spans="2:13" s="1" customFormat="1" ht="13.8" x14ac:dyDescent="0.3">
      <c r="B4864" s="10"/>
      <c r="L4864" s="10"/>
      <c r="M4864" s="10"/>
    </row>
    <row r="4865" spans="2:13" s="1" customFormat="1" ht="13.8" x14ac:dyDescent="0.3">
      <c r="B4865" s="10"/>
      <c r="L4865" s="10"/>
      <c r="M4865" s="10"/>
    </row>
    <row r="4866" spans="2:13" s="1" customFormat="1" ht="13.8" x14ac:dyDescent="0.3">
      <c r="B4866" s="10"/>
      <c r="L4866" s="10"/>
      <c r="M4866" s="10"/>
    </row>
    <row r="4867" spans="2:13" s="1" customFormat="1" ht="13.8" x14ac:dyDescent="0.3">
      <c r="B4867" s="10"/>
      <c r="L4867" s="10"/>
      <c r="M4867" s="10"/>
    </row>
    <row r="4868" spans="2:13" s="1" customFormat="1" ht="13.8" x14ac:dyDescent="0.3">
      <c r="B4868" s="10"/>
      <c r="L4868" s="10"/>
      <c r="M4868" s="10"/>
    </row>
    <row r="4869" spans="2:13" s="1" customFormat="1" ht="13.8" x14ac:dyDescent="0.3">
      <c r="B4869" s="10"/>
      <c r="L4869" s="10"/>
      <c r="M4869" s="10"/>
    </row>
    <row r="4870" spans="2:13" s="1" customFormat="1" ht="13.8" x14ac:dyDescent="0.3">
      <c r="B4870" s="10"/>
      <c r="L4870" s="10"/>
      <c r="M4870" s="10"/>
    </row>
    <row r="4871" spans="2:13" s="1" customFormat="1" ht="13.8" x14ac:dyDescent="0.3">
      <c r="B4871" s="10"/>
      <c r="L4871" s="10"/>
      <c r="M4871" s="10"/>
    </row>
    <row r="4872" spans="2:13" s="1" customFormat="1" ht="13.8" x14ac:dyDescent="0.3">
      <c r="B4872" s="10"/>
      <c r="L4872" s="10"/>
      <c r="M4872" s="10"/>
    </row>
    <row r="4873" spans="2:13" s="1" customFormat="1" ht="13.8" x14ac:dyDescent="0.3">
      <c r="B4873" s="10"/>
      <c r="L4873" s="10"/>
      <c r="M4873" s="10"/>
    </row>
    <row r="4874" spans="2:13" s="1" customFormat="1" ht="13.8" x14ac:dyDescent="0.3">
      <c r="B4874" s="10"/>
      <c r="L4874" s="10"/>
      <c r="M4874" s="10"/>
    </row>
    <row r="4875" spans="2:13" s="1" customFormat="1" ht="13.8" x14ac:dyDescent="0.3">
      <c r="B4875" s="10"/>
      <c r="L4875" s="10"/>
      <c r="M4875" s="10"/>
    </row>
    <row r="4876" spans="2:13" s="1" customFormat="1" ht="13.8" x14ac:dyDescent="0.3">
      <c r="B4876" s="10"/>
      <c r="L4876" s="10"/>
      <c r="M4876" s="10"/>
    </row>
    <row r="4877" spans="2:13" s="1" customFormat="1" ht="13.8" x14ac:dyDescent="0.3">
      <c r="B4877" s="10"/>
      <c r="L4877" s="10"/>
      <c r="M4877" s="10"/>
    </row>
    <row r="4878" spans="2:13" s="1" customFormat="1" ht="13.8" x14ac:dyDescent="0.3">
      <c r="B4878" s="10"/>
      <c r="L4878" s="10"/>
      <c r="M4878" s="10"/>
    </row>
    <row r="4879" spans="2:13" s="1" customFormat="1" ht="13.8" x14ac:dyDescent="0.3">
      <c r="B4879" s="10"/>
      <c r="L4879" s="10"/>
      <c r="M4879" s="10"/>
    </row>
    <row r="4880" spans="2:13" s="1" customFormat="1" ht="13.8" x14ac:dyDescent="0.3">
      <c r="B4880" s="10"/>
      <c r="L4880" s="10"/>
      <c r="M4880" s="10"/>
    </row>
    <row r="4881" spans="2:13" s="1" customFormat="1" ht="13.8" x14ac:dyDescent="0.3">
      <c r="B4881" s="10"/>
      <c r="L4881" s="10"/>
      <c r="M4881" s="10"/>
    </row>
    <row r="4882" spans="2:13" s="1" customFormat="1" ht="13.8" x14ac:dyDescent="0.3">
      <c r="B4882" s="10"/>
      <c r="L4882" s="10"/>
      <c r="M4882" s="10"/>
    </row>
    <row r="4883" spans="2:13" s="1" customFormat="1" ht="13.8" x14ac:dyDescent="0.3">
      <c r="B4883" s="10"/>
      <c r="L4883" s="10"/>
      <c r="M4883" s="10"/>
    </row>
    <row r="4884" spans="2:13" s="1" customFormat="1" ht="13.8" x14ac:dyDescent="0.3">
      <c r="B4884" s="10"/>
      <c r="L4884" s="10"/>
      <c r="M4884" s="10"/>
    </row>
    <row r="4885" spans="2:13" s="1" customFormat="1" ht="13.8" x14ac:dyDescent="0.3">
      <c r="B4885" s="10"/>
      <c r="L4885" s="10"/>
      <c r="M4885" s="10"/>
    </row>
    <row r="4886" spans="2:13" s="1" customFormat="1" ht="13.8" x14ac:dyDescent="0.3">
      <c r="B4886" s="10"/>
      <c r="L4886" s="10"/>
      <c r="M4886" s="10"/>
    </row>
    <row r="4887" spans="2:13" s="1" customFormat="1" ht="13.8" x14ac:dyDescent="0.3">
      <c r="B4887" s="10"/>
      <c r="L4887" s="10"/>
      <c r="M4887" s="10"/>
    </row>
    <row r="4888" spans="2:13" s="1" customFormat="1" ht="13.8" x14ac:dyDescent="0.3">
      <c r="B4888" s="10"/>
      <c r="L4888" s="10"/>
      <c r="M4888" s="10"/>
    </row>
    <row r="4889" spans="2:13" s="1" customFormat="1" ht="13.8" x14ac:dyDescent="0.3">
      <c r="B4889" s="10"/>
      <c r="L4889" s="10"/>
      <c r="M4889" s="10"/>
    </row>
    <row r="4890" spans="2:13" s="1" customFormat="1" ht="13.8" x14ac:dyDescent="0.3">
      <c r="B4890" s="10"/>
      <c r="L4890" s="10"/>
      <c r="M4890" s="10"/>
    </row>
    <row r="4891" spans="2:13" s="1" customFormat="1" ht="13.8" x14ac:dyDescent="0.3">
      <c r="B4891" s="10"/>
      <c r="L4891" s="10"/>
      <c r="M4891" s="10"/>
    </row>
    <row r="4892" spans="2:13" s="1" customFormat="1" ht="13.8" x14ac:dyDescent="0.3">
      <c r="B4892" s="10"/>
      <c r="L4892" s="10"/>
      <c r="M4892" s="10"/>
    </row>
    <row r="4893" spans="2:13" s="1" customFormat="1" ht="13.8" x14ac:dyDescent="0.3">
      <c r="B4893" s="10"/>
      <c r="L4893" s="10"/>
      <c r="M4893" s="10"/>
    </row>
    <row r="4894" spans="2:13" s="1" customFormat="1" ht="13.8" x14ac:dyDescent="0.3">
      <c r="B4894" s="10"/>
      <c r="L4894" s="10"/>
      <c r="M4894" s="10"/>
    </row>
    <row r="4895" spans="2:13" s="1" customFormat="1" ht="13.8" x14ac:dyDescent="0.3">
      <c r="B4895" s="10"/>
      <c r="L4895" s="10"/>
      <c r="M4895" s="10"/>
    </row>
    <row r="4896" spans="2:13" s="1" customFormat="1" ht="13.8" x14ac:dyDescent="0.3">
      <c r="B4896" s="10"/>
      <c r="L4896" s="10"/>
      <c r="M4896" s="10"/>
    </row>
    <row r="4897" spans="2:13" s="1" customFormat="1" ht="13.8" x14ac:dyDescent="0.3">
      <c r="B4897" s="10"/>
      <c r="L4897" s="10"/>
      <c r="M4897" s="10"/>
    </row>
    <row r="4898" spans="2:13" s="1" customFormat="1" ht="13.8" x14ac:dyDescent="0.3">
      <c r="B4898" s="10"/>
      <c r="L4898" s="10"/>
      <c r="M4898" s="10"/>
    </row>
    <row r="4899" spans="2:13" s="1" customFormat="1" ht="13.8" x14ac:dyDescent="0.3">
      <c r="B4899" s="10"/>
      <c r="L4899" s="10"/>
      <c r="M4899" s="10"/>
    </row>
    <row r="4900" spans="2:13" s="1" customFormat="1" ht="13.8" x14ac:dyDescent="0.3">
      <c r="B4900" s="10"/>
      <c r="L4900" s="10"/>
      <c r="M4900" s="10"/>
    </row>
    <row r="4901" spans="2:13" s="1" customFormat="1" ht="13.8" x14ac:dyDescent="0.3">
      <c r="B4901" s="10"/>
      <c r="L4901" s="10"/>
      <c r="M4901" s="10"/>
    </row>
    <row r="4902" spans="2:13" s="1" customFormat="1" ht="13.8" x14ac:dyDescent="0.3">
      <c r="B4902" s="10"/>
      <c r="L4902" s="10"/>
      <c r="M4902" s="10"/>
    </row>
    <row r="4903" spans="2:13" s="1" customFormat="1" ht="13.8" x14ac:dyDescent="0.3">
      <c r="B4903" s="10"/>
      <c r="L4903" s="10"/>
      <c r="M4903" s="10"/>
    </row>
    <row r="4904" spans="2:13" s="1" customFormat="1" ht="13.8" x14ac:dyDescent="0.3">
      <c r="B4904" s="10"/>
      <c r="L4904" s="10"/>
      <c r="M4904" s="10"/>
    </row>
    <row r="4905" spans="2:13" s="1" customFormat="1" ht="13.8" x14ac:dyDescent="0.3">
      <c r="B4905" s="10"/>
      <c r="L4905" s="10"/>
      <c r="M4905" s="10"/>
    </row>
    <row r="4906" spans="2:13" s="1" customFormat="1" ht="13.8" x14ac:dyDescent="0.3">
      <c r="B4906" s="10"/>
      <c r="L4906" s="10"/>
      <c r="M4906" s="10"/>
    </row>
    <row r="4907" spans="2:13" s="1" customFormat="1" ht="13.8" x14ac:dyDescent="0.3">
      <c r="B4907" s="10"/>
      <c r="L4907" s="10"/>
      <c r="M4907" s="10"/>
    </row>
    <row r="4908" spans="2:13" s="1" customFormat="1" ht="13.8" x14ac:dyDescent="0.3">
      <c r="B4908" s="10"/>
      <c r="L4908" s="10"/>
      <c r="M4908" s="10"/>
    </row>
    <row r="4909" spans="2:13" s="1" customFormat="1" ht="13.8" x14ac:dyDescent="0.3">
      <c r="B4909" s="10"/>
      <c r="L4909" s="10"/>
      <c r="M4909" s="10"/>
    </row>
    <row r="4910" spans="2:13" s="1" customFormat="1" ht="13.8" x14ac:dyDescent="0.3">
      <c r="B4910" s="10"/>
      <c r="L4910" s="10"/>
      <c r="M4910" s="10"/>
    </row>
    <row r="4911" spans="2:13" s="1" customFormat="1" ht="13.8" x14ac:dyDescent="0.3">
      <c r="B4911" s="10"/>
      <c r="L4911" s="10"/>
      <c r="M4911" s="10"/>
    </row>
    <row r="4912" spans="2:13" s="1" customFormat="1" ht="13.8" x14ac:dyDescent="0.3">
      <c r="B4912" s="10"/>
      <c r="L4912" s="10"/>
      <c r="M4912" s="10"/>
    </row>
    <row r="4913" spans="2:13" s="1" customFormat="1" ht="13.8" x14ac:dyDescent="0.3">
      <c r="B4913" s="10"/>
      <c r="L4913" s="10"/>
      <c r="M4913" s="10"/>
    </row>
    <row r="4914" spans="2:13" s="1" customFormat="1" ht="13.8" x14ac:dyDescent="0.3">
      <c r="B4914" s="10"/>
      <c r="L4914" s="10"/>
      <c r="M4914" s="10"/>
    </row>
    <row r="4915" spans="2:13" s="1" customFormat="1" ht="13.8" x14ac:dyDescent="0.3">
      <c r="B4915" s="10"/>
      <c r="L4915" s="10"/>
      <c r="M4915" s="10"/>
    </row>
    <row r="4916" spans="2:13" s="1" customFormat="1" ht="13.8" x14ac:dyDescent="0.3">
      <c r="B4916" s="10"/>
      <c r="L4916" s="10"/>
      <c r="M4916" s="10"/>
    </row>
    <row r="4917" spans="2:13" s="1" customFormat="1" ht="13.8" x14ac:dyDescent="0.3">
      <c r="B4917" s="10"/>
      <c r="L4917" s="10"/>
      <c r="M4917" s="10"/>
    </row>
    <row r="4918" spans="2:13" s="1" customFormat="1" ht="13.8" x14ac:dyDescent="0.3">
      <c r="B4918" s="10"/>
      <c r="L4918" s="10"/>
      <c r="M4918" s="10"/>
    </row>
    <row r="4919" spans="2:13" s="1" customFormat="1" ht="13.8" x14ac:dyDescent="0.3">
      <c r="B4919" s="10"/>
      <c r="L4919" s="10"/>
      <c r="M4919" s="10"/>
    </row>
    <row r="4920" spans="2:13" s="1" customFormat="1" ht="13.8" x14ac:dyDescent="0.3">
      <c r="B4920" s="10"/>
      <c r="L4920" s="10"/>
      <c r="M4920" s="10"/>
    </row>
    <row r="4921" spans="2:13" s="1" customFormat="1" ht="13.8" x14ac:dyDescent="0.3">
      <c r="B4921" s="10"/>
      <c r="L4921" s="10"/>
      <c r="M4921" s="10"/>
    </row>
    <row r="4922" spans="2:13" s="1" customFormat="1" ht="13.8" x14ac:dyDescent="0.3">
      <c r="B4922" s="10"/>
      <c r="L4922" s="10"/>
      <c r="M4922" s="10"/>
    </row>
    <row r="4923" spans="2:13" s="1" customFormat="1" ht="13.8" x14ac:dyDescent="0.3">
      <c r="B4923" s="10"/>
      <c r="L4923" s="10"/>
      <c r="M4923" s="10"/>
    </row>
    <row r="4924" spans="2:13" s="1" customFormat="1" ht="13.8" x14ac:dyDescent="0.3">
      <c r="B4924" s="10"/>
      <c r="L4924" s="10"/>
      <c r="M4924" s="10"/>
    </row>
    <row r="4925" spans="2:13" s="1" customFormat="1" ht="13.8" x14ac:dyDescent="0.3">
      <c r="B4925" s="10"/>
      <c r="L4925" s="10"/>
      <c r="M4925" s="10"/>
    </row>
    <row r="4926" spans="2:13" s="1" customFormat="1" ht="13.8" x14ac:dyDescent="0.3">
      <c r="B4926" s="10"/>
      <c r="L4926" s="10"/>
      <c r="M4926" s="10"/>
    </row>
    <row r="4927" spans="2:13" s="1" customFormat="1" ht="13.8" x14ac:dyDescent="0.3">
      <c r="B4927" s="10"/>
      <c r="L4927" s="10"/>
      <c r="M4927" s="10"/>
    </row>
    <row r="4928" spans="2:13" s="1" customFormat="1" ht="13.8" x14ac:dyDescent="0.3">
      <c r="B4928" s="10"/>
      <c r="L4928" s="10"/>
      <c r="M4928" s="10"/>
    </row>
    <row r="4929" spans="2:13" s="1" customFormat="1" ht="13.8" x14ac:dyDescent="0.3">
      <c r="B4929" s="10"/>
      <c r="L4929" s="10"/>
      <c r="M4929" s="10"/>
    </row>
    <row r="4930" spans="2:13" s="1" customFormat="1" ht="13.8" x14ac:dyDescent="0.3">
      <c r="B4930" s="10"/>
      <c r="L4930" s="10"/>
      <c r="M4930" s="10"/>
    </row>
    <row r="4931" spans="2:13" s="1" customFormat="1" ht="13.8" x14ac:dyDescent="0.3">
      <c r="B4931" s="10"/>
      <c r="L4931" s="10"/>
      <c r="M4931" s="10"/>
    </row>
    <row r="4932" spans="2:13" s="1" customFormat="1" ht="13.8" x14ac:dyDescent="0.3">
      <c r="B4932" s="10"/>
      <c r="L4932" s="10"/>
      <c r="M4932" s="10"/>
    </row>
    <row r="4933" spans="2:13" s="1" customFormat="1" ht="13.8" x14ac:dyDescent="0.3">
      <c r="B4933" s="10"/>
      <c r="L4933" s="10"/>
      <c r="M4933" s="10"/>
    </row>
    <row r="4934" spans="2:13" s="1" customFormat="1" ht="13.8" x14ac:dyDescent="0.3">
      <c r="B4934" s="10"/>
      <c r="L4934" s="10"/>
      <c r="M4934" s="10"/>
    </row>
    <row r="4935" spans="2:13" s="1" customFormat="1" ht="13.8" x14ac:dyDescent="0.3">
      <c r="B4935" s="10"/>
      <c r="L4935" s="10"/>
      <c r="M4935" s="10"/>
    </row>
    <row r="4936" spans="2:13" s="1" customFormat="1" ht="13.8" x14ac:dyDescent="0.3">
      <c r="B4936" s="10"/>
      <c r="L4936" s="10"/>
      <c r="M4936" s="10"/>
    </row>
    <row r="4937" spans="2:13" s="1" customFormat="1" ht="13.8" x14ac:dyDescent="0.3">
      <c r="B4937" s="10"/>
      <c r="L4937" s="10"/>
      <c r="M4937" s="10"/>
    </row>
    <row r="4938" spans="2:13" s="1" customFormat="1" ht="13.8" x14ac:dyDescent="0.3">
      <c r="B4938" s="10"/>
      <c r="L4938" s="10"/>
      <c r="M4938" s="10"/>
    </row>
    <row r="4939" spans="2:13" s="1" customFormat="1" ht="13.8" x14ac:dyDescent="0.3">
      <c r="B4939" s="10"/>
      <c r="L4939" s="10"/>
      <c r="M4939" s="10"/>
    </row>
    <row r="4940" spans="2:13" s="1" customFormat="1" ht="13.8" x14ac:dyDescent="0.3">
      <c r="B4940" s="10"/>
      <c r="L4940" s="10"/>
      <c r="M4940" s="10"/>
    </row>
    <row r="4941" spans="2:13" s="1" customFormat="1" ht="13.8" x14ac:dyDescent="0.3">
      <c r="B4941" s="10"/>
      <c r="L4941" s="10"/>
      <c r="M4941" s="10"/>
    </row>
    <row r="4942" spans="2:13" s="1" customFormat="1" ht="13.8" x14ac:dyDescent="0.3">
      <c r="B4942" s="10"/>
      <c r="L4942" s="10"/>
      <c r="M4942" s="10"/>
    </row>
    <row r="4943" spans="2:13" s="1" customFormat="1" ht="13.8" x14ac:dyDescent="0.3">
      <c r="B4943" s="10"/>
      <c r="L4943" s="10"/>
      <c r="M4943" s="10"/>
    </row>
    <row r="4944" spans="2:13" s="1" customFormat="1" ht="13.8" x14ac:dyDescent="0.3">
      <c r="B4944" s="10"/>
      <c r="L4944" s="10"/>
      <c r="M4944" s="10"/>
    </row>
    <row r="4945" spans="2:13" s="1" customFormat="1" ht="13.8" x14ac:dyDescent="0.3">
      <c r="B4945" s="10"/>
      <c r="L4945" s="10"/>
      <c r="M4945" s="10"/>
    </row>
    <row r="4946" spans="2:13" s="1" customFormat="1" ht="13.8" x14ac:dyDescent="0.3">
      <c r="B4946" s="10"/>
      <c r="L4946" s="10"/>
      <c r="M4946" s="10"/>
    </row>
    <row r="4947" spans="2:13" s="1" customFormat="1" ht="13.8" x14ac:dyDescent="0.3">
      <c r="B4947" s="10"/>
      <c r="L4947" s="10"/>
      <c r="M4947" s="10"/>
    </row>
    <row r="4948" spans="2:13" s="1" customFormat="1" ht="13.8" x14ac:dyDescent="0.3">
      <c r="B4948" s="10"/>
      <c r="L4948" s="10"/>
      <c r="M4948" s="10"/>
    </row>
    <row r="4949" spans="2:13" s="1" customFormat="1" ht="13.8" x14ac:dyDescent="0.3">
      <c r="B4949" s="10"/>
      <c r="L4949" s="10"/>
      <c r="M4949" s="10"/>
    </row>
    <row r="4950" spans="2:13" s="1" customFormat="1" ht="13.8" x14ac:dyDescent="0.3">
      <c r="B4950" s="10"/>
      <c r="L4950" s="10"/>
      <c r="M4950" s="10"/>
    </row>
    <row r="4951" spans="2:13" s="1" customFormat="1" ht="13.8" x14ac:dyDescent="0.3">
      <c r="B4951" s="10"/>
      <c r="L4951" s="10"/>
      <c r="M4951" s="10"/>
    </row>
    <row r="4952" spans="2:13" s="1" customFormat="1" ht="13.8" x14ac:dyDescent="0.3">
      <c r="B4952" s="10"/>
      <c r="L4952" s="10"/>
      <c r="M4952" s="10"/>
    </row>
    <row r="4953" spans="2:13" s="1" customFormat="1" ht="13.8" x14ac:dyDescent="0.3">
      <c r="B4953" s="10"/>
      <c r="L4953" s="10"/>
      <c r="M4953" s="10"/>
    </row>
    <row r="4954" spans="2:13" s="1" customFormat="1" ht="13.8" x14ac:dyDescent="0.3">
      <c r="B4954" s="10"/>
      <c r="L4954" s="10"/>
      <c r="M4954" s="10"/>
    </row>
    <row r="4955" spans="2:13" s="1" customFormat="1" ht="13.8" x14ac:dyDescent="0.3">
      <c r="B4955" s="10"/>
      <c r="L4955" s="10"/>
      <c r="M4955" s="10"/>
    </row>
    <row r="4956" spans="2:13" s="1" customFormat="1" ht="13.8" x14ac:dyDescent="0.3">
      <c r="B4956" s="10"/>
      <c r="L4956" s="10"/>
      <c r="M4956" s="10"/>
    </row>
    <row r="4957" spans="2:13" s="1" customFormat="1" ht="13.8" x14ac:dyDescent="0.3">
      <c r="B4957" s="10"/>
      <c r="L4957" s="10"/>
      <c r="M4957" s="10"/>
    </row>
    <row r="4958" spans="2:13" s="1" customFormat="1" ht="13.8" x14ac:dyDescent="0.3">
      <c r="B4958" s="10"/>
      <c r="L4958" s="10"/>
      <c r="M4958" s="10"/>
    </row>
    <row r="4959" spans="2:13" s="1" customFormat="1" ht="13.8" x14ac:dyDescent="0.3">
      <c r="B4959" s="10"/>
      <c r="L4959" s="10"/>
      <c r="M4959" s="10"/>
    </row>
    <row r="4960" spans="2:13" s="1" customFormat="1" ht="13.8" x14ac:dyDescent="0.3">
      <c r="B4960" s="10"/>
      <c r="L4960" s="10"/>
      <c r="M4960" s="10"/>
    </row>
    <row r="4961" spans="2:13" s="1" customFormat="1" ht="13.8" x14ac:dyDescent="0.3">
      <c r="B4961" s="10"/>
      <c r="L4961" s="10"/>
      <c r="M4961" s="10"/>
    </row>
    <row r="4962" spans="2:13" s="1" customFormat="1" ht="13.8" x14ac:dyDescent="0.3">
      <c r="B4962" s="10"/>
      <c r="L4962" s="10"/>
      <c r="M4962" s="10"/>
    </row>
    <row r="4963" spans="2:13" s="1" customFormat="1" ht="13.8" x14ac:dyDescent="0.3">
      <c r="B4963" s="10"/>
      <c r="L4963" s="10"/>
      <c r="M4963" s="10"/>
    </row>
    <row r="4964" spans="2:13" s="1" customFormat="1" ht="13.8" x14ac:dyDescent="0.3">
      <c r="B4964" s="10"/>
      <c r="L4964" s="10"/>
      <c r="M4964" s="10"/>
    </row>
    <row r="4965" spans="2:13" s="1" customFormat="1" ht="13.8" x14ac:dyDescent="0.3">
      <c r="B4965" s="10"/>
      <c r="L4965" s="10"/>
      <c r="M4965" s="10"/>
    </row>
    <row r="4966" spans="2:13" s="1" customFormat="1" ht="13.8" x14ac:dyDescent="0.3">
      <c r="B4966" s="10"/>
      <c r="L4966" s="10"/>
      <c r="M4966" s="10"/>
    </row>
    <row r="4967" spans="2:13" s="1" customFormat="1" ht="13.8" x14ac:dyDescent="0.3">
      <c r="B4967" s="10"/>
      <c r="L4967" s="10"/>
      <c r="M4967" s="10"/>
    </row>
    <row r="4968" spans="2:13" s="1" customFormat="1" ht="13.8" x14ac:dyDescent="0.3">
      <c r="B4968" s="10"/>
      <c r="L4968" s="10"/>
      <c r="M4968" s="10"/>
    </row>
    <row r="4969" spans="2:13" s="1" customFormat="1" ht="13.8" x14ac:dyDescent="0.3">
      <c r="B4969" s="10"/>
      <c r="L4969" s="10"/>
      <c r="M4969" s="10"/>
    </row>
    <row r="4970" spans="2:13" s="1" customFormat="1" ht="13.8" x14ac:dyDescent="0.3">
      <c r="B4970" s="10"/>
      <c r="L4970" s="10"/>
      <c r="M4970" s="10"/>
    </row>
    <row r="4971" spans="2:13" s="1" customFormat="1" ht="13.8" x14ac:dyDescent="0.3">
      <c r="B4971" s="10"/>
      <c r="L4971" s="10"/>
      <c r="M4971" s="10"/>
    </row>
    <row r="4972" spans="2:13" s="1" customFormat="1" ht="13.8" x14ac:dyDescent="0.3">
      <c r="B4972" s="10"/>
      <c r="L4972" s="10"/>
      <c r="M4972" s="10"/>
    </row>
    <row r="4973" spans="2:13" s="1" customFormat="1" ht="13.8" x14ac:dyDescent="0.3">
      <c r="B4973" s="10"/>
      <c r="L4973" s="10"/>
      <c r="M4973" s="10"/>
    </row>
    <row r="4974" spans="2:13" s="1" customFormat="1" ht="13.8" x14ac:dyDescent="0.3">
      <c r="B4974" s="10"/>
      <c r="L4974" s="10"/>
      <c r="M4974" s="10"/>
    </row>
    <row r="4975" spans="2:13" s="1" customFormat="1" ht="13.8" x14ac:dyDescent="0.3">
      <c r="B4975" s="10"/>
      <c r="L4975" s="10"/>
      <c r="M4975" s="10"/>
    </row>
    <row r="4976" spans="2:13" s="1" customFormat="1" ht="13.8" x14ac:dyDescent="0.3">
      <c r="B4976" s="10"/>
      <c r="L4976" s="10"/>
      <c r="M4976" s="10"/>
    </row>
    <row r="4977" spans="2:13" s="1" customFormat="1" ht="13.8" x14ac:dyDescent="0.3">
      <c r="B4977" s="10"/>
      <c r="L4977" s="10"/>
      <c r="M4977" s="10"/>
    </row>
    <row r="4978" spans="2:13" s="1" customFormat="1" ht="13.8" x14ac:dyDescent="0.3">
      <c r="B4978" s="10"/>
      <c r="L4978" s="10"/>
      <c r="M4978" s="10"/>
    </row>
    <row r="4979" spans="2:13" s="1" customFormat="1" ht="13.8" x14ac:dyDescent="0.3">
      <c r="B4979" s="10"/>
      <c r="L4979" s="10"/>
      <c r="M4979" s="10"/>
    </row>
    <row r="4980" spans="2:13" s="1" customFormat="1" ht="13.8" x14ac:dyDescent="0.3">
      <c r="B4980" s="10"/>
      <c r="L4980" s="10"/>
      <c r="M4980" s="10"/>
    </row>
    <row r="4981" spans="2:13" s="1" customFormat="1" ht="13.8" x14ac:dyDescent="0.3">
      <c r="B4981" s="10"/>
      <c r="L4981" s="10"/>
      <c r="M4981" s="10"/>
    </row>
    <row r="4982" spans="2:13" s="1" customFormat="1" ht="13.8" x14ac:dyDescent="0.3">
      <c r="B4982" s="10"/>
      <c r="L4982" s="10"/>
      <c r="M4982" s="10"/>
    </row>
    <row r="4983" spans="2:13" s="1" customFormat="1" ht="13.8" x14ac:dyDescent="0.3">
      <c r="B4983" s="10"/>
      <c r="L4983" s="10"/>
      <c r="M4983" s="10"/>
    </row>
    <row r="4984" spans="2:13" s="1" customFormat="1" ht="13.8" x14ac:dyDescent="0.3">
      <c r="B4984" s="10"/>
      <c r="L4984" s="10"/>
      <c r="M4984" s="10"/>
    </row>
    <row r="4985" spans="2:13" s="1" customFormat="1" ht="13.8" x14ac:dyDescent="0.3">
      <c r="B4985" s="10"/>
      <c r="L4985" s="10"/>
      <c r="M4985" s="10"/>
    </row>
    <row r="4986" spans="2:13" s="1" customFormat="1" ht="13.8" x14ac:dyDescent="0.3">
      <c r="B4986" s="10"/>
      <c r="L4986" s="10"/>
      <c r="M4986" s="10"/>
    </row>
    <row r="4987" spans="2:13" s="1" customFormat="1" ht="13.8" x14ac:dyDescent="0.3">
      <c r="B4987" s="10"/>
      <c r="L4987" s="10"/>
      <c r="M4987" s="10"/>
    </row>
    <row r="4988" spans="2:13" s="1" customFormat="1" ht="13.8" x14ac:dyDescent="0.3">
      <c r="B4988" s="10"/>
      <c r="L4988" s="10"/>
      <c r="M4988" s="10"/>
    </row>
    <row r="4989" spans="2:13" s="1" customFormat="1" ht="13.8" x14ac:dyDescent="0.3">
      <c r="B4989" s="10"/>
      <c r="L4989" s="10"/>
      <c r="M4989" s="10"/>
    </row>
    <row r="4990" spans="2:13" s="1" customFormat="1" ht="13.8" x14ac:dyDescent="0.3">
      <c r="B4990" s="10"/>
      <c r="L4990" s="10"/>
      <c r="M4990" s="10"/>
    </row>
    <row r="4991" spans="2:13" s="1" customFormat="1" ht="13.8" x14ac:dyDescent="0.3">
      <c r="B4991" s="10"/>
      <c r="L4991" s="10"/>
      <c r="M4991" s="10"/>
    </row>
    <row r="4992" spans="2:13" s="1" customFormat="1" ht="13.8" x14ac:dyDescent="0.3">
      <c r="B4992" s="10"/>
      <c r="L4992" s="10"/>
      <c r="M4992" s="10"/>
    </row>
    <row r="4993" spans="2:13" s="1" customFormat="1" ht="13.8" x14ac:dyDescent="0.3">
      <c r="B4993" s="10"/>
      <c r="L4993" s="10"/>
      <c r="M4993" s="10"/>
    </row>
    <row r="4994" spans="2:13" s="1" customFormat="1" ht="13.8" x14ac:dyDescent="0.3">
      <c r="B4994" s="10"/>
      <c r="L4994" s="10"/>
      <c r="M4994" s="10"/>
    </row>
    <row r="4995" spans="2:13" s="1" customFormat="1" ht="13.8" x14ac:dyDescent="0.3">
      <c r="B4995" s="10"/>
      <c r="L4995" s="10"/>
      <c r="M4995" s="10"/>
    </row>
    <row r="4996" spans="2:13" s="1" customFormat="1" ht="13.8" x14ac:dyDescent="0.3">
      <c r="B4996" s="10"/>
      <c r="L4996" s="10"/>
      <c r="M4996" s="10"/>
    </row>
    <row r="4997" spans="2:13" s="1" customFormat="1" ht="13.8" x14ac:dyDescent="0.3">
      <c r="B4997" s="10"/>
      <c r="L4997" s="10"/>
      <c r="M4997" s="10"/>
    </row>
    <row r="4998" spans="2:13" s="1" customFormat="1" ht="13.8" x14ac:dyDescent="0.3">
      <c r="B4998" s="10"/>
      <c r="L4998" s="10"/>
      <c r="M4998" s="10"/>
    </row>
    <row r="4999" spans="2:13" s="1" customFormat="1" ht="13.8" x14ac:dyDescent="0.3">
      <c r="B4999" s="10"/>
      <c r="L4999" s="10"/>
      <c r="M4999" s="10"/>
    </row>
    <row r="5000" spans="2:13" s="1" customFormat="1" ht="13.8" x14ac:dyDescent="0.3">
      <c r="B5000" s="10"/>
      <c r="L5000" s="10"/>
      <c r="M5000" s="10"/>
    </row>
    <row r="5001" spans="2:13" s="1" customFormat="1" ht="13.8" x14ac:dyDescent="0.3">
      <c r="B5001" s="10"/>
      <c r="L5001" s="10"/>
      <c r="M5001" s="10"/>
    </row>
    <row r="5002" spans="2:13" s="1" customFormat="1" ht="13.8" x14ac:dyDescent="0.3">
      <c r="B5002" s="10"/>
      <c r="L5002" s="10"/>
      <c r="M5002" s="10"/>
    </row>
    <row r="5003" spans="2:13" s="1" customFormat="1" ht="13.8" x14ac:dyDescent="0.3">
      <c r="B5003" s="10"/>
      <c r="L5003" s="10"/>
      <c r="M5003" s="10"/>
    </row>
    <row r="5004" spans="2:13" s="1" customFormat="1" ht="13.8" x14ac:dyDescent="0.3">
      <c r="B5004" s="10"/>
      <c r="L5004" s="10"/>
      <c r="M5004" s="10"/>
    </row>
    <row r="5005" spans="2:13" s="1" customFormat="1" ht="13.8" x14ac:dyDescent="0.3">
      <c r="B5005" s="10"/>
      <c r="L5005" s="10"/>
      <c r="M5005" s="10"/>
    </row>
    <row r="5006" spans="2:13" s="1" customFormat="1" ht="13.8" x14ac:dyDescent="0.3">
      <c r="B5006" s="10"/>
      <c r="L5006" s="10"/>
      <c r="M5006" s="10"/>
    </row>
    <row r="5007" spans="2:13" s="1" customFormat="1" ht="13.8" x14ac:dyDescent="0.3">
      <c r="B5007" s="10"/>
      <c r="L5007" s="10"/>
      <c r="M5007" s="10"/>
    </row>
    <row r="5008" spans="2:13" s="1" customFormat="1" ht="13.8" x14ac:dyDescent="0.3">
      <c r="B5008" s="10"/>
      <c r="L5008" s="10"/>
      <c r="M5008" s="10"/>
    </row>
    <row r="5009" spans="2:13" s="1" customFormat="1" ht="13.8" x14ac:dyDescent="0.3">
      <c r="B5009" s="10"/>
      <c r="L5009" s="10"/>
      <c r="M5009" s="10"/>
    </row>
    <row r="5010" spans="2:13" s="1" customFormat="1" ht="13.8" x14ac:dyDescent="0.3">
      <c r="B5010" s="10"/>
      <c r="L5010" s="10"/>
      <c r="M5010" s="10"/>
    </row>
    <row r="5011" spans="2:13" s="1" customFormat="1" ht="13.8" x14ac:dyDescent="0.3">
      <c r="B5011" s="10"/>
      <c r="L5011" s="10"/>
      <c r="M5011" s="10"/>
    </row>
    <row r="5012" spans="2:13" s="1" customFormat="1" ht="13.8" x14ac:dyDescent="0.3">
      <c r="B5012" s="10"/>
      <c r="L5012" s="10"/>
      <c r="M5012" s="10"/>
    </row>
    <row r="5013" spans="2:13" s="1" customFormat="1" ht="13.8" x14ac:dyDescent="0.3">
      <c r="B5013" s="10"/>
      <c r="L5013" s="10"/>
      <c r="M5013" s="10"/>
    </row>
    <row r="5014" spans="2:13" s="1" customFormat="1" ht="13.8" x14ac:dyDescent="0.3">
      <c r="B5014" s="10"/>
      <c r="L5014" s="10"/>
      <c r="M5014" s="10"/>
    </row>
    <row r="5015" spans="2:13" s="1" customFormat="1" ht="13.8" x14ac:dyDescent="0.3">
      <c r="B5015" s="10"/>
      <c r="L5015" s="10"/>
      <c r="M5015" s="10"/>
    </row>
    <row r="5016" spans="2:13" s="1" customFormat="1" ht="13.8" x14ac:dyDescent="0.3">
      <c r="B5016" s="10"/>
      <c r="L5016" s="10"/>
      <c r="M5016" s="10"/>
    </row>
    <row r="5017" spans="2:13" s="1" customFormat="1" ht="13.8" x14ac:dyDescent="0.3">
      <c r="B5017" s="10"/>
      <c r="L5017" s="10"/>
      <c r="M5017" s="10"/>
    </row>
    <row r="5018" spans="2:13" s="1" customFormat="1" ht="13.8" x14ac:dyDescent="0.3">
      <c r="B5018" s="10"/>
      <c r="L5018" s="10"/>
      <c r="M5018" s="10"/>
    </row>
    <row r="5019" spans="2:13" s="1" customFormat="1" ht="13.8" x14ac:dyDescent="0.3">
      <c r="B5019" s="10"/>
      <c r="L5019" s="10"/>
      <c r="M5019" s="10"/>
    </row>
    <row r="5020" spans="2:13" s="1" customFormat="1" ht="13.8" x14ac:dyDescent="0.3">
      <c r="B5020" s="10"/>
      <c r="L5020" s="10"/>
      <c r="M5020" s="10"/>
    </row>
    <row r="5021" spans="2:13" s="1" customFormat="1" ht="13.8" x14ac:dyDescent="0.3">
      <c r="B5021" s="10"/>
      <c r="L5021" s="10"/>
      <c r="M5021" s="10"/>
    </row>
    <row r="5022" spans="2:13" s="1" customFormat="1" ht="13.8" x14ac:dyDescent="0.3">
      <c r="B5022" s="10"/>
      <c r="L5022" s="10"/>
      <c r="M5022" s="10"/>
    </row>
    <row r="5023" spans="2:13" s="1" customFormat="1" ht="13.8" x14ac:dyDescent="0.3">
      <c r="B5023" s="10"/>
      <c r="L5023" s="10"/>
      <c r="M5023" s="10"/>
    </row>
    <row r="5024" spans="2:13" s="1" customFormat="1" ht="13.8" x14ac:dyDescent="0.3">
      <c r="B5024" s="10"/>
      <c r="L5024" s="10"/>
      <c r="M5024" s="10"/>
    </row>
    <row r="5025" spans="2:13" s="1" customFormat="1" ht="13.8" x14ac:dyDescent="0.3">
      <c r="B5025" s="10"/>
      <c r="L5025" s="10"/>
      <c r="M5025" s="10"/>
    </row>
    <row r="5026" spans="2:13" s="1" customFormat="1" ht="13.8" x14ac:dyDescent="0.3">
      <c r="B5026" s="10"/>
      <c r="L5026" s="10"/>
      <c r="M5026" s="10"/>
    </row>
    <row r="5027" spans="2:13" s="1" customFormat="1" ht="13.8" x14ac:dyDescent="0.3">
      <c r="B5027" s="10"/>
      <c r="L5027" s="10"/>
      <c r="M5027" s="10"/>
    </row>
    <row r="5028" spans="2:13" s="1" customFormat="1" ht="13.8" x14ac:dyDescent="0.3">
      <c r="B5028" s="10"/>
      <c r="L5028" s="10"/>
      <c r="M5028" s="10"/>
    </row>
    <row r="5029" spans="2:13" s="1" customFormat="1" ht="13.8" x14ac:dyDescent="0.3">
      <c r="B5029" s="10"/>
      <c r="L5029" s="10"/>
      <c r="M5029" s="10"/>
    </row>
    <row r="5030" spans="2:13" s="1" customFormat="1" ht="13.8" x14ac:dyDescent="0.3">
      <c r="B5030" s="10"/>
      <c r="L5030" s="10"/>
      <c r="M5030" s="10"/>
    </row>
    <row r="5031" spans="2:13" s="1" customFormat="1" ht="13.8" x14ac:dyDescent="0.3">
      <c r="B5031" s="10"/>
      <c r="L5031" s="10"/>
      <c r="M5031" s="10"/>
    </row>
    <row r="5032" spans="2:13" s="1" customFormat="1" ht="13.8" x14ac:dyDescent="0.3">
      <c r="B5032" s="10"/>
      <c r="L5032" s="10"/>
      <c r="M5032" s="10"/>
    </row>
    <row r="5033" spans="2:13" s="1" customFormat="1" ht="13.8" x14ac:dyDescent="0.3">
      <c r="B5033" s="10"/>
      <c r="L5033" s="10"/>
      <c r="M5033" s="10"/>
    </row>
    <row r="5034" spans="2:13" s="1" customFormat="1" ht="13.8" x14ac:dyDescent="0.3">
      <c r="B5034" s="10"/>
      <c r="L5034" s="10"/>
      <c r="M5034" s="10"/>
    </row>
    <row r="5035" spans="2:13" s="1" customFormat="1" ht="13.8" x14ac:dyDescent="0.3">
      <c r="B5035" s="10"/>
      <c r="L5035" s="10"/>
      <c r="M5035" s="10"/>
    </row>
    <row r="5036" spans="2:13" s="1" customFormat="1" ht="13.8" x14ac:dyDescent="0.3">
      <c r="B5036" s="10"/>
      <c r="L5036" s="10"/>
      <c r="M5036" s="10"/>
    </row>
    <row r="5037" spans="2:13" s="1" customFormat="1" ht="13.8" x14ac:dyDescent="0.3">
      <c r="B5037" s="10"/>
      <c r="L5037" s="10"/>
      <c r="M5037" s="10"/>
    </row>
    <row r="5038" spans="2:13" s="1" customFormat="1" ht="13.8" x14ac:dyDescent="0.3">
      <c r="B5038" s="10"/>
      <c r="L5038" s="10"/>
      <c r="M5038" s="10"/>
    </row>
    <row r="5039" spans="2:13" s="1" customFormat="1" ht="13.8" x14ac:dyDescent="0.3">
      <c r="B5039" s="10"/>
      <c r="L5039" s="10"/>
      <c r="M5039" s="10"/>
    </row>
    <row r="5040" spans="2:13" s="1" customFormat="1" ht="13.8" x14ac:dyDescent="0.3">
      <c r="B5040" s="10"/>
      <c r="L5040" s="10"/>
      <c r="M5040" s="10"/>
    </row>
    <row r="5041" spans="2:13" s="1" customFormat="1" ht="13.8" x14ac:dyDescent="0.3">
      <c r="B5041" s="10"/>
      <c r="L5041" s="10"/>
      <c r="M5041" s="10"/>
    </row>
    <row r="5042" spans="2:13" s="1" customFormat="1" ht="13.8" x14ac:dyDescent="0.3">
      <c r="B5042" s="10"/>
      <c r="L5042" s="10"/>
      <c r="M5042" s="10"/>
    </row>
    <row r="5043" spans="2:13" s="1" customFormat="1" ht="13.8" x14ac:dyDescent="0.3">
      <c r="B5043" s="10"/>
      <c r="L5043" s="10"/>
      <c r="M5043" s="10"/>
    </row>
    <row r="5044" spans="2:13" s="1" customFormat="1" ht="13.8" x14ac:dyDescent="0.3">
      <c r="B5044" s="10"/>
      <c r="L5044" s="10"/>
      <c r="M5044" s="10"/>
    </row>
    <row r="5045" spans="2:13" s="1" customFormat="1" ht="13.8" x14ac:dyDescent="0.3">
      <c r="B5045" s="10"/>
      <c r="L5045" s="10"/>
      <c r="M5045" s="10"/>
    </row>
    <row r="5046" spans="2:13" s="1" customFormat="1" ht="13.8" x14ac:dyDescent="0.3">
      <c r="B5046" s="10"/>
      <c r="L5046" s="10"/>
      <c r="M5046" s="10"/>
    </row>
    <row r="5047" spans="2:13" s="1" customFormat="1" ht="13.8" x14ac:dyDescent="0.3">
      <c r="B5047" s="10"/>
      <c r="L5047" s="10"/>
      <c r="M5047" s="10"/>
    </row>
    <row r="5048" spans="2:13" s="1" customFormat="1" ht="13.8" x14ac:dyDescent="0.3">
      <c r="B5048" s="10"/>
      <c r="L5048" s="10"/>
      <c r="M5048" s="10"/>
    </row>
    <row r="5049" spans="2:13" s="1" customFormat="1" ht="13.8" x14ac:dyDescent="0.3">
      <c r="B5049" s="10"/>
      <c r="L5049" s="10"/>
      <c r="M5049" s="10"/>
    </row>
    <row r="5050" spans="2:13" s="1" customFormat="1" ht="13.8" x14ac:dyDescent="0.3">
      <c r="B5050" s="10"/>
      <c r="L5050" s="10"/>
      <c r="M5050" s="10"/>
    </row>
    <row r="5051" spans="2:13" s="1" customFormat="1" ht="13.8" x14ac:dyDescent="0.3">
      <c r="B5051" s="10"/>
      <c r="L5051" s="10"/>
      <c r="M5051" s="10"/>
    </row>
    <row r="5052" spans="2:13" s="1" customFormat="1" ht="13.8" x14ac:dyDescent="0.3">
      <c r="B5052" s="10"/>
      <c r="L5052" s="10"/>
      <c r="M5052" s="10"/>
    </row>
    <row r="5053" spans="2:13" s="1" customFormat="1" ht="13.8" x14ac:dyDescent="0.3">
      <c r="B5053" s="10"/>
      <c r="L5053" s="10"/>
      <c r="M5053" s="10"/>
    </row>
    <row r="5054" spans="2:13" s="1" customFormat="1" ht="13.8" x14ac:dyDescent="0.3">
      <c r="B5054" s="10"/>
      <c r="L5054" s="10"/>
      <c r="M5054" s="10"/>
    </row>
    <row r="5055" spans="2:13" s="1" customFormat="1" ht="13.8" x14ac:dyDescent="0.3">
      <c r="B5055" s="10"/>
      <c r="L5055" s="10"/>
      <c r="M5055" s="10"/>
    </row>
    <row r="5056" spans="2:13" s="1" customFormat="1" ht="13.8" x14ac:dyDescent="0.3">
      <c r="B5056" s="10"/>
      <c r="L5056" s="10"/>
      <c r="M5056" s="10"/>
    </row>
    <row r="5057" spans="2:13" s="1" customFormat="1" ht="13.8" x14ac:dyDescent="0.3">
      <c r="B5057" s="10"/>
      <c r="L5057" s="10"/>
      <c r="M5057" s="10"/>
    </row>
    <row r="5058" spans="2:13" s="1" customFormat="1" ht="13.8" x14ac:dyDescent="0.3">
      <c r="B5058" s="10"/>
      <c r="L5058" s="10"/>
      <c r="M5058" s="10"/>
    </row>
    <row r="5059" spans="2:13" s="1" customFormat="1" ht="13.8" x14ac:dyDescent="0.3">
      <c r="B5059" s="10"/>
      <c r="L5059" s="10"/>
      <c r="M5059" s="10"/>
    </row>
    <row r="5060" spans="2:13" s="1" customFormat="1" ht="13.8" x14ac:dyDescent="0.3">
      <c r="B5060" s="10"/>
      <c r="L5060" s="10"/>
      <c r="M5060" s="10"/>
    </row>
    <row r="5061" spans="2:13" s="1" customFormat="1" ht="13.8" x14ac:dyDescent="0.3">
      <c r="B5061" s="10"/>
      <c r="L5061" s="10"/>
      <c r="M5061" s="10"/>
    </row>
    <row r="5062" spans="2:13" s="1" customFormat="1" ht="13.8" x14ac:dyDescent="0.3">
      <c r="B5062" s="10"/>
      <c r="L5062" s="10"/>
      <c r="M5062" s="10"/>
    </row>
    <row r="5063" spans="2:13" s="1" customFormat="1" ht="13.8" x14ac:dyDescent="0.3">
      <c r="B5063" s="10"/>
      <c r="L5063" s="10"/>
      <c r="M5063" s="10"/>
    </row>
    <row r="5064" spans="2:13" s="1" customFormat="1" ht="13.8" x14ac:dyDescent="0.3">
      <c r="B5064" s="10"/>
      <c r="L5064" s="10"/>
      <c r="M5064" s="10"/>
    </row>
    <row r="5065" spans="2:13" s="1" customFormat="1" ht="13.8" x14ac:dyDescent="0.3">
      <c r="B5065" s="10"/>
      <c r="L5065" s="10"/>
      <c r="M5065" s="10"/>
    </row>
    <row r="5066" spans="2:13" s="1" customFormat="1" ht="13.8" x14ac:dyDescent="0.3">
      <c r="B5066" s="10"/>
      <c r="L5066" s="10"/>
      <c r="M5066" s="10"/>
    </row>
    <row r="5067" spans="2:13" s="1" customFormat="1" ht="13.8" x14ac:dyDescent="0.3">
      <c r="B5067" s="10"/>
      <c r="L5067" s="10"/>
      <c r="M5067" s="10"/>
    </row>
    <row r="5068" spans="2:13" s="1" customFormat="1" ht="13.8" x14ac:dyDescent="0.3">
      <c r="B5068" s="10"/>
      <c r="L5068" s="10"/>
      <c r="M5068" s="10"/>
    </row>
    <row r="5069" spans="2:13" s="1" customFormat="1" ht="13.8" x14ac:dyDescent="0.3">
      <c r="B5069" s="10"/>
      <c r="L5069" s="10"/>
      <c r="M5069" s="10"/>
    </row>
    <row r="5070" spans="2:13" s="1" customFormat="1" ht="13.8" x14ac:dyDescent="0.3">
      <c r="B5070" s="10"/>
      <c r="L5070" s="10"/>
      <c r="M5070" s="10"/>
    </row>
    <row r="5071" spans="2:13" s="1" customFormat="1" ht="13.8" x14ac:dyDescent="0.3">
      <c r="B5071" s="10"/>
      <c r="L5071" s="10"/>
      <c r="M5071" s="10"/>
    </row>
    <row r="5072" spans="2:13" s="1" customFormat="1" ht="13.8" x14ac:dyDescent="0.3">
      <c r="B5072" s="10"/>
      <c r="L5072" s="10"/>
      <c r="M5072" s="10"/>
    </row>
    <row r="5073" spans="2:13" s="1" customFormat="1" ht="13.8" x14ac:dyDescent="0.3">
      <c r="B5073" s="10"/>
      <c r="L5073" s="10"/>
      <c r="M5073" s="10"/>
    </row>
    <row r="5074" spans="2:13" s="1" customFormat="1" ht="13.8" x14ac:dyDescent="0.3">
      <c r="B5074" s="10"/>
      <c r="L5074" s="10"/>
      <c r="M5074" s="10"/>
    </row>
    <row r="5075" spans="2:13" s="1" customFormat="1" ht="13.8" x14ac:dyDescent="0.3">
      <c r="B5075" s="10"/>
      <c r="L5075" s="10"/>
      <c r="M5075" s="10"/>
    </row>
    <row r="5076" spans="2:13" s="1" customFormat="1" ht="13.8" x14ac:dyDescent="0.3">
      <c r="B5076" s="10"/>
      <c r="L5076" s="10"/>
      <c r="M5076" s="10"/>
    </row>
    <row r="5077" spans="2:13" s="1" customFormat="1" ht="13.8" x14ac:dyDescent="0.3">
      <c r="B5077" s="10"/>
      <c r="L5077" s="10"/>
      <c r="M5077" s="10"/>
    </row>
    <row r="5078" spans="2:13" s="1" customFormat="1" ht="13.8" x14ac:dyDescent="0.3">
      <c r="B5078" s="10"/>
      <c r="L5078" s="10"/>
      <c r="M5078" s="10"/>
    </row>
    <row r="5079" spans="2:13" s="1" customFormat="1" ht="13.8" x14ac:dyDescent="0.3">
      <c r="B5079" s="10"/>
      <c r="L5079" s="10"/>
      <c r="M5079" s="10"/>
    </row>
    <row r="5080" spans="2:13" s="1" customFormat="1" ht="13.8" x14ac:dyDescent="0.3">
      <c r="B5080" s="10"/>
      <c r="L5080" s="10"/>
      <c r="M5080" s="10"/>
    </row>
    <row r="5081" spans="2:13" s="1" customFormat="1" ht="13.8" x14ac:dyDescent="0.3">
      <c r="B5081" s="10"/>
      <c r="L5081" s="10"/>
      <c r="M5081" s="10"/>
    </row>
    <row r="5082" spans="2:13" s="1" customFormat="1" ht="13.8" x14ac:dyDescent="0.3">
      <c r="B5082" s="10"/>
      <c r="L5082" s="10"/>
      <c r="M5082" s="10"/>
    </row>
    <row r="5083" spans="2:13" s="1" customFormat="1" ht="13.8" x14ac:dyDescent="0.3">
      <c r="B5083" s="10"/>
      <c r="L5083" s="10"/>
      <c r="M5083" s="10"/>
    </row>
    <row r="5084" spans="2:13" s="1" customFormat="1" ht="13.8" x14ac:dyDescent="0.3">
      <c r="B5084" s="10"/>
      <c r="L5084" s="10"/>
      <c r="M5084" s="10"/>
    </row>
    <row r="5085" spans="2:13" s="1" customFormat="1" ht="13.8" x14ac:dyDescent="0.3">
      <c r="B5085" s="10"/>
      <c r="L5085" s="10"/>
      <c r="M5085" s="10"/>
    </row>
    <row r="5086" spans="2:13" s="1" customFormat="1" ht="13.8" x14ac:dyDescent="0.3">
      <c r="B5086" s="10"/>
      <c r="L5086" s="10"/>
      <c r="M5086" s="10"/>
    </row>
    <row r="5087" spans="2:13" s="1" customFormat="1" ht="13.8" x14ac:dyDescent="0.3">
      <c r="B5087" s="10"/>
      <c r="L5087" s="10"/>
      <c r="M5087" s="10"/>
    </row>
    <row r="5088" spans="2:13" s="1" customFormat="1" ht="13.8" x14ac:dyDescent="0.3">
      <c r="B5088" s="10"/>
      <c r="L5088" s="10"/>
      <c r="M5088" s="10"/>
    </row>
    <row r="5089" spans="2:13" s="1" customFormat="1" ht="13.8" x14ac:dyDescent="0.3">
      <c r="B5089" s="10"/>
      <c r="L5089" s="10"/>
      <c r="M5089" s="10"/>
    </row>
    <row r="5090" spans="2:13" s="1" customFormat="1" ht="13.8" x14ac:dyDescent="0.3">
      <c r="B5090" s="10"/>
      <c r="L5090" s="10"/>
      <c r="M5090" s="10"/>
    </row>
    <row r="5091" spans="2:13" s="1" customFormat="1" ht="13.8" x14ac:dyDescent="0.3">
      <c r="B5091" s="10"/>
      <c r="L5091" s="10"/>
      <c r="M5091" s="10"/>
    </row>
    <row r="5092" spans="2:13" s="1" customFormat="1" ht="13.8" x14ac:dyDescent="0.3">
      <c r="B5092" s="10"/>
      <c r="L5092" s="10"/>
      <c r="M5092" s="10"/>
    </row>
    <row r="5093" spans="2:13" s="1" customFormat="1" ht="13.8" x14ac:dyDescent="0.3">
      <c r="B5093" s="10"/>
      <c r="L5093" s="10"/>
      <c r="M5093" s="10"/>
    </row>
    <row r="5094" spans="2:13" s="1" customFormat="1" ht="13.8" x14ac:dyDescent="0.3">
      <c r="B5094" s="10"/>
      <c r="L5094" s="10"/>
      <c r="M5094" s="10"/>
    </row>
    <row r="5095" spans="2:13" s="1" customFormat="1" ht="13.8" x14ac:dyDescent="0.3">
      <c r="B5095" s="10"/>
      <c r="L5095" s="10"/>
      <c r="M5095" s="10"/>
    </row>
    <row r="5096" spans="2:13" s="1" customFormat="1" ht="13.8" x14ac:dyDescent="0.3">
      <c r="B5096" s="10"/>
      <c r="L5096" s="10"/>
      <c r="M5096" s="10"/>
    </row>
    <row r="5097" spans="2:13" s="1" customFormat="1" ht="13.8" x14ac:dyDescent="0.3">
      <c r="B5097" s="10"/>
      <c r="L5097" s="10"/>
      <c r="M5097" s="10"/>
    </row>
    <row r="5098" spans="2:13" s="1" customFormat="1" ht="13.8" x14ac:dyDescent="0.3">
      <c r="B5098" s="10"/>
      <c r="L5098" s="10"/>
      <c r="M5098" s="10"/>
    </row>
    <row r="5099" spans="2:13" s="1" customFormat="1" ht="13.8" x14ac:dyDescent="0.3">
      <c r="B5099" s="10"/>
      <c r="L5099" s="10"/>
      <c r="M5099" s="10"/>
    </row>
    <row r="5100" spans="2:13" s="1" customFormat="1" ht="13.8" x14ac:dyDescent="0.3">
      <c r="B5100" s="10"/>
      <c r="L5100" s="10"/>
      <c r="M5100" s="10"/>
    </row>
    <row r="5101" spans="2:13" s="1" customFormat="1" ht="13.8" x14ac:dyDescent="0.3">
      <c r="B5101" s="10"/>
      <c r="L5101" s="10"/>
      <c r="M5101" s="10"/>
    </row>
    <row r="5102" spans="2:13" s="1" customFormat="1" ht="13.8" x14ac:dyDescent="0.3">
      <c r="B5102" s="10"/>
      <c r="L5102" s="10"/>
      <c r="M5102" s="10"/>
    </row>
    <row r="5103" spans="2:13" s="1" customFormat="1" ht="13.8" x14ac:dyDescent="0.3">
      <c r="B5103" s="10"/>
      <c r="L5103" s="10"/>
      <c r="M5103" s="10"/>
    </row>
    <row r="5104" spans="2:13" s="1" customFormat="1" ht="13.8" x14ac:dyDescent="0.3">
      <c r="B5104" s="10"/>
      <c r="L5104" s="10"/>
      <c r="M5104" s="10"/>
    </row>
    <row r="5105" spans="2:13" s="1" customFormat="1" ht="13.8" x14ac:dyDescent="0.3">
      <c r="B5105" s="10"/>
      <c r="L5105" s="10"/>
      <c r="M5105" s="10"/>
    </row>
    <row r="5106" spans="2:13" s="1" customFormat="1" ht="13.8" x14ac:dyDescent="0.3">
      <c r="B5106" s="10"/>
      <c r="L5106" s="10"/>
      <c r="M5106" s="10"/>
    </row>
    <row r="5107" spans="2:13" s="1" customFormat="1" ht="13.8" x14ac:dyDescent="0.3">
      <c r="B5107" s="10"/>
      <c r="L5107" s="10"/>
      <c r="M5107" s="10"/>
    </row>
    <row r="5108" spans="2:13" s="1" customFormat="1" ht="13.8" x14ac:dyDescent="0.3">
      <c r="B5108" s="10"/>
      <c r="L5108" s="10"/>
      <c r="M5108" s="10"/>
    </row>
    <row r="5109" spans="2:13" s="1" customFormat="1" ht="13.8" x14ac:dyDescent="0.3">
      <c r="B5109" s="10"/>
      <c r="L5109" s="10"/>
      <c r="M5109" s="10"/>
    </row>
    <row r="5110" spans="2:13" s="1" customFormat="1" ht="13.8" x14ac:dyDescent="0.3">
      <c r="B5110" s="10"/>
      <c r="L5110" s="10"/>
      <c r="M5110" s="10"/>
    </row>
    <row r="5111" spans="2:13" s="1" customFormat="1" ht="13.8" x14ac:dyDescent="0.3">
      <c r="B5111" s="10"/>
      <c r="L5111" s="10"/>
      <c r="M5111" s="10"/>
    </row>
    <row r="5112" spans="2:13" s="1" customFormat="1" ht="13.8" x14ac:dyDescent="0.3">
      <c r="B5112" s="10"/>
      <c r="L5112" s="10"/>
      <c r="M5112" s="10"/>
    </row>
    <row r="5113" spans="2:13" s="1" customFormat="1" ht="13.8" x14ac:dyDescent="0.3">
      <c r="B5113" s="10"/>
      <c r="L5113" s="10"/>
      <c r="M5113" s="10"/>
    </row>
    <row r="5114" spans="2:13" s="1" customFormat="1" ht="13.8" x14ac:dyDescent="0.3">
      <c r="B5114" s="10"/>
      <c r="L5114" s="10"/>
      <c r="M5114" s="10"/>
    </row>
    <row r="5115" spans="2:13" s="1" customFormat="1" ht="13.8" x14ac:dyDescent="0.3">
      <c r="B5115" s="10"/>
      <c r="L5115" s="10"/>
      <c r="M5115" s="10"/>
    </row>
    <row r="5116" spans="2:13" s="1" customFormat="1" ht="13.8" x14ac:dyDescent="0.3">
      <c r="B5116" s="10"/>
      <c r="L5116" s="10"/>
      <c r="M5116" s="10"/>
    </row>
    <row r="5117" spans="2:13" s="1" customFormat="1" ht="13.8" x14ac:dyDescent="0.3">
      <c r="B5117" s="10"/>
      <c r="L5117" s="10"/>
      <c r="M5117" s="10"/>
    </row>
    <row r="5118" spans="2:13" s="1" customFormat="1" ht="13.8" x14ac:dyDescent="0.3">
      <c r="B5118" s="10"/>
      <c r="L5118" s="10"/>
      <c r="M5118" s="10"/>
    </row>
    <row r="5119" spans="2:13" s="1" customFormat="1" ht="13.8" x14ac:dyDescent="0.3">
      <c r="B5119" s="10"/>
      <c r="L5119" s="10"/>
      <c r="M5119" s="10"/>
    </row>
    <row r="5120" spans="2:13" s="1" customFormat="1" ht="13.8" x14ac:dyDescent="0.3">
      <c r="B5120" s="10"/>
      <c r="L5120" s="10"/>
      <c r="M5120" s="10"/>
    </row>
    <row r="5121" spans="2:13" s="1" customFormat="1" ht="13.8" x14ac:dyDescent="0.3">
      <c r="B5121" s="10"/>
      <c r="L5121" s="10"/>
      <c r="M5121" s="10"/>
    </row>
    <row r="5122" spans="2:13" s="1" customFormat="1" ht="13.8" x14ac:dyDescent="0.3">
      <c r="B5122" s="10"/>
      <c r="L5122" s="10"/>
      <c r="M5122" s="10"/>
    </row>
    <row r="5123" spans="2:13" s="1" customFormat="1" ht="13.8" x14ac:dyDescent="0.3">
      <c r="B5123" s="10"/>
      <c r="L5123" s="10"/>
      <c r="M5123" s="10"/>
    </row>
    <row r="5124" spans="2:13" s="1" customFormat="1" ht="13.8" x14ac:dyDescent="0.3">
      <c r="B5124" s="10"/>
      <c r="L5124" s="10"/>
      <c r="M5124" s="10"/>
    </row>
    <row r="5125" spans="2:13" s="1" customFormat="1" ht="13.8" x14ac:dyDescent="0.3">
      <c r="B5125" s="10"/>
      <c r="L5125" s="10"/>
      <c r="M5125" s="10"/>
    </row>
    <row r="5126" spans="2:13" s="1" customFormat="1" ht="13.8" x14ac:dyDescent="0.3">
      <c r="B5126" s="10"/>
      <c r="L5126" s="10"/>
      <c r="M5126" s="10"/>
    </row>
    <row r="5127" spans="2:13" s="1" customFormat="1" ht="13.8" x14ac:dyDescent="0.3">
      <c r="B5127" s="10"/>
      <c r="L5127" s="10"/>
      <c r="M5127" s="10"/>
    </row>
    <row r="5128" spans="2:13" s="1" customFormat="1" ht="13.8" x14ac:dyDescent="0.3">
      <c r="B5128" s="10"/>
      <c r="L5128" s="10"/>
      <c r="M5128" s="10"/>
    </row>
    <row r="5129" spans="2:13" s="1" customFormat="1" ht="13.8" x14ac:dyDescent="0.3">
      <c r="B5129" s="10"/>
      <c r="L5129" s="10"/>
      <c r="M5129" s="10"/>
    </row>
    <row r="5130" spans="2:13" s="1" customFormat="1" ht="13.8" x14ac:dyDescent="0.3">
      <c r="B5130" s="10"/>
      <c r="L5130" s="10"/>
      <c r="M5130" s="10"/>
    </row>
    <row r="5131" spans="2:13" s="1" customFormat="1" ht="13.8" x14ac:dyDescent="0.3">
      <c r="B5131" s="10"/>
      <c r="L5131" s="10"/>
      <c r="M5131" s="10"/>
    </row>
    <row r="5132" spans="2:13" s="1" customFormat="1" ht="13.8" x14ac:dyDescent="0.3">
      <c r="B5132" s="10"/>
      <c r="L5132" s="10"/>
      <c r="M5132" s="10"/>
    </row>
    <row r="5133" spans="2:13" s="1" customFormat="1" ht="13.8" x14ac:dyDescent="0.3">
      <c r="B5133" s="10"/>
      <c r="L5133" s="10"/>
      <c r="M5133" s="10"/>
    </row>
    <row r="5134" spans="2:13" s="1" customFormat="1" ht="13.8" x14ac:dyDescent="0.3">
      <c r="B5134" s="10"/>
      <c r="L5134" s="10"/>
      <c r="M5134" s="10"/>
    </row>
    <row r="5135" spans="2:13" s="1" customFormat="1" ht="13.8" x14ac:dyDescent="0.3">
      <c r="B5135" s="10"/>
      <c r="L5135" s="10"/>
      <c r="M5135" s="10"/>
    </row>
    <row r="5136" spans="2:13" s="1" customFormat="1" ht="13.8" x14ac:dyDescent="0.3">
      <c r="B5136" s="10"/>
      <c r="L5136" s="10"/>
      <c r="M5136" s="10"/>
    </row>
    <row r="5137" spans="2:13" s="1" customFormat="1" ht="13.8" x14ac:dyDescent="0.3">
      <c r="B5137" s="10"/>
      <c r="L5137" s="10"/>
      <c r="M5137" s="10"/>
    </row>
    <row r="5138" spans="2:13" s="1" customFormat="1" ht="13.8" x14ac:dyDescent="0.3">
      <c r="B5138" s="10"/>
      <c r="L5138" s="10"/>
      <c r="M5138" s="10"/>
    </row>
    <row r="5139" spans="2:13" s="1" customFormat="1" ht="13.8" x14ac:dyDescent="0.3">
      <c r="B5139" s="10"/>
      <c r="L5139" s="10"/>
      <c r="M5139" s="10"/>
    </row>
    <row r="5140" spans="2:13" s="1" customFormat="1" ht="13.8" x14ac:dyDescent="0.3">
      <c r="B5140" s="10"/>
      <c r="L5140" s="10"/>
      <c r="M5140" s="10"/>
    </row>
    <row r="5141" spans="2:13" s="1" customFormat="1" ht="13.8" x14ac:dyDescent="0.3">
      <c r="B5141" s="10"/>
      <c r="L5141" s="10"/>
      <c r="M5141" s="10"/>
    </row>
    <row r="5142" spans="2:13" s="1" customFormat="1" ht="13.8" x14ac:dyDescent="0.3">
      <c r="B5142" s="10"/>
      <c r="L5142" s="10"/>
      <c r="M5142" s="10"/>
    </row>
    <row r="5143" spans="2:13" s="1" customFormat="1" ht="13.8" x14ac:dyDescent="0.3">
      <c r="B5143" s="10"/>
      <c r="L5143" s="10"/>
      <c r="M5143" s="10"/>
    </row>
    <row r="5144" spans="2:13" s="1" customFormat="1" ht="13.8" x14ac:dyDescent="0.3">
      <c r="B5144" s="10"/>
      <c r="L5144" s="10"/>
      <c r="M5144" s="10"/>
    </row>
    <row r="5145" spans="2:13" s="1" customFormat="1" ht="13.8" x14ac:dyDescent="0.3">
      <c r="B5145" s="10"/>
      <c r="L5145" s="10"/>
      <c r="M5145" s="10"/>
    </row>
    <row r="5146" spans="2:13" s="1" customFormat="1" ht="13.8" x14ac:dyDescent="0.3">
      <c r="B5146" s="10"/>
      <c r="L5146" s="10"/>
      <c r="M5146" s="10"/>
    </row>
    <row r="5147" spans="2:13" s="1" customFormat="1" ht="13.8" x14ac:dyDescent="0.3">
      <c r="B5147" s="10"/>
      <c r="L5147" s="10"/>
      <c r="M5147" s="10"/>
    </row>
    <row r="5148" spans="2:13" s="1" customFormat="1" ht="13.8" x14ac:dyDescent="0.3">
      <c r="B5148" s="10"/>
      <c r="L5148" s="10"/>
      <c r="M5148" s="10"/>
    </row>
    <row r="5149" spans="2:13" s="1" customFormat="1" ht="13.8" x14ac:dyDescent="0.3">
      <c r="B5149" s="10"/>
      <c r="L5149" s="10"/>
      <c r="M5149" s="10"/>
    </row>
    <row r="5150" spans="2:13" s="1" customFormat="1" ht="13.8" x14ac:dyDescent="0.3">
      <c r="B5150" s="10"/>
      <c r="L5150" s="10"/>
      <c r="M5150" s="10"/>
    </row>
    <row r="5151" spans="2:13" s="1" customFormat="1" ht="13.8" x14ac:dyDescent="0.3">
      <c r="B5151" s="10"/>
      <c r="L5151" s="10"/>
      <c r="M5151" s="10"/>
    </row>
    <row r="5152" spans="2:13" s="1" customFormat="1" ht="13.8" x14ac:dyDescent="0.3">
      <c r="B5152" s="10"/>
      <c r="L5152" s="10"/>
      <c r="M5152" s="10"/>
    </row>
    <row r="5153" spans="2:13" s="1" customFormat="1" ht="13.8" x14ac:dyDescent="0.3">
      <c r="B5153" s="10"/>
      <c r="L5153" s="10"/>
      <c r="M5153" s="10"/>
    </row>
    <row r="5154" spans="2:13" s="1" customFormat="1" ht="13.8" x14ac:dyDescent="0.3">
      <c r="B5154" s="10"/>
      <c r="L5154" s="10"/>
      <c r="M5154" s="10"/>
    </row>
    <row r="5155" spans="2:13" s="1" customFormat="1" ht="13.8" x14ac:dyDescent="0.3">
      <c r="B5155" s="10"/>
      <c r="L5155" s="10"/>
      <c r="M5155" s="10"/>
    </row>
    <row r="5156" spans="2:13" s="1" customFormat="1" ht="13.8" x14ac:dyDescent="0.3">
      <c r="B5156" s="10"/>
      <c r="L5156" s="10"/>
      <c r="M5156" s="10"/>
    </row>
    <row r="5157" spans="2:13" s="1" customFormat="1" ht="13.8" x14ac:dyDescent="0.3">
      <c r="B5157" s="10"/>
      <c r="L5157" s="10"/>
      <c r="M5157" s="10"/>
    </row>
    <row r="5158" spans="2:13" s="1" customFormat="1" ht="13.8" x14ac:dyDescent="0.3">
      <c r="B5158" s="10"/>
      <c r="L5158" s="10"/>
      <c r="M5158" s="10"/>
    </row>
    <row r="5159" spans="2:13" s="1" customFormat="1" ht="13.8" x14ac:dyDescent="0.3">
      <c r="B5159" s="10"/>
      <c r="L5159" s="10"/>
      <c r="M5159" s="10"/>
    </row>
    <row r="5160" spans="2:13" s="1" customFormat="1" ht="13.8" x14ac:dyDescent="0.3">
      <c r="B5160" s="10"/>
      <c r="L5160" s="10"/>
      <c r="M5160" s="10"/>
    </row>
    <row r="5161" spans="2:13" s="1" customFormat="1" ht="13.8" x14ac:dyDescent="0.3">
      <c r="B5161" s="10"/>
      <c r="L5161" s="10"/>
      <c r="M5161" s="10"/>
    </row>
    <row r="5162" spans="2:13" s="1" customFormat="1" ht="13.8" x14ac:dyDescent="0.3">
      <c r="B5162" s="10"/>
      <c r="L5162" s="10"/>
      <c r="M5162" s="10"/>
    </row>
    <row r="5163" spans="2:13" s="1" customFormat="1" ht="13.8" x14ac:dyDescent="0.3">
      <c r="B5163" s="10"/>
      <c r="L5163" s="10"/>
      <c r="M5163" s="10"/>
    </row>
    <row r="5164" spans="2:13" s="1" customFormat="1" ht="13.8" x14ac:dyDescent="0.3">
      <c r="B5164" s="10"/>
      <c r="L5164" s="10"/>
      <c r="M5164" s="10"/>
    </row>
    <row r="5165" spans="2:13" s="1" customFormat="1" ht="13.8" x14ac:dyDescent="0.3">
      <c r="B5165" s="10"/>
      <c r="L5165" s="10"/>
      <c r="M5165" s="10"/>
    </row>
    <row r="5166" spans="2:13" s="1" customFormat="1" ht="13.8" x14ac:dyDescent="0.3">
      <c r="B5166" s="10"/>
      <c r="L5166" s="10"/>
      <c r="M5166" s="10"/>
    </row>
    <row r="5167" spans="2:13" s="1" customFormat="1" ht="13.8" x14ac:dyDescent="0.3">
      <c r="B5167" s="10"/>
      <c r="L5167" s="10"/>
      <c r="M5167" s="10"/>
    </row>
    <row r="5168" spans="2:13" s="1" customFormat="1" ht="13.8" x14ac:dyDescent="0.3">
      <c r="B5168" s="10"/>
      <c r="L5168" s="10"/>
      <c r="M5168" s="10"/>
    </row>
    <row r="5169" spans="2:13" s="1" customFormat="1" ht="13.8" x14ac:dyDescent="0.3">
      <c r="B5169" s="10"/>
      <c r="L5169" s="10"/>
      <c r="M5169" s="10"/>
    </row>
    <row r="5170" spans="2:13" s="1" customFormat="1" ht="13.8" x14ac:dyDescent="0.3">
      <c r="B5170" s="10"/>
      <c r="L5170" s="10"/>
      <c r="M5170" s="10"/>
    </row>
    <row r="5171" spans="2:13" s="1" customFormat="1" ht="13.8" x14ac:dyDescent="0.3">
      <c r="B5171" s="10"/>
      <c r="L5171" s="10"/>
      <c r="M5171" s="10"/>
    </row>
    <row r="5172" spans="2:13" s="1" customFormat="1" ht="13.8" x14ac:dyDescent="0.3">
      <c r="B5172" s="10"/>
      <c r="L5172" s="10"/>
      <c r="M5172" s="10"/>
    </row>
    <row r="5173" spans="2:13" s="1" customFormat="1" ht="13.8" x14ac:dyDescent="0.3">
      <c r="B5173" s="10"/>
      <c r="L5173" s="10"/>
      <c r="M5173" s="10"/>
    </row>
    <row r="5174" spans="2:13" s="1" customFormat="1" ht="13.8" x14ac:dyDescent="0.3">
      <c r="B5174" s="10"/>
      <c r="L5174" s="10"/>
      <c r="M5174" s="10"/>
    </row>
    <row r="5175" spans="2:13" s="1" customFormat="1" ht="13.8" x14ac:dyDescent="0.3">
      <c r="B5175" s="10"/>
      <c r="L5175" s="10"/>
      <c r="M5175" s="10"/>
    </row>
    <row r="5176" spans="2:13" s="1" customFormat="1" ht="13.8" x14ac:dyDescent="0.3">
      <c r="B5176" s="10"/>
      <c r="L5176" s="10"/>
      <c r="M5176" s="10"/>
    </row>
    <row r="5177" spans="2:13" s="1" customFormat="1" ht="13.8" x14ac:dyDescent="0.3">
      <c r="B5177" s="10"/>
      <c r="L5177" s="10"/>
      <c r="M5177" s="10"/>
    </row>
    <row r="5178" spans="2:13" s="1" customFormat="1" ht="13.8" x14ac:dyDescent="0.3">
      <c r="B5178" s="10"/>
      <c r="L5178" s="10"/>
      <c r="M5178" s="10"/>
    </row>
    <row r="5179" spans="2:13" s="1" customFormat="1" ht="13.8" x14ac:dyDescent="0.3">
      <c r="B5179" s="10"/>
      <c r="L5179" s="10"/>
      <c r="M5179" s="10"/>
    </row>
    <row r="5180" spans="2:13" s="1" customFormat="1" ht="13.8" x14ac:dyDescent="0.3">
      <c r="B5180" s="10"/>
      <c r="L5180" s="10"/>
      <c r="M5180" s="10"/>
    </row>
    <row r="5181" spans="2:13" s="1" customFormat="1" ht="13.8" x14ac:dyDescent="0.3">
      <c r="B5181" s="10"/>
      <c r="L5181" s="10"/>
      <c r="M5181" s="10"/>
    </row>
    <row r="5182" spans="2:13" s="1" customFormat="1" ht="13.8" x14ac:dyDescent="0.3">
      <c r="B5182" s="10"/>
      <c r="L5182" s="10"/>
      <c r="M5182" s="10"/>
    </row>
    <row r="5183" spans="2:13" s="1" customFormat="1" ht="13.8" x14ac:dyDescent="0.3">
      <c r="B5183" s="10"/>
      <c r="L5183" s="10"/>
      <c r="M5183" s="10"/>
    </row>
    <row r="5184" spans="2:13" s="1" customFormat="1" ht="13.8" x14ac:dyDescent="0.3">
      <c r="B5184" s="10"/>
      <c r="L5184" s="10"/>
      <c r="M5184" s="10"/>
    </row>
    <row r="5185" spans="2:13" s="1" customFormat="1" ht="13.8" x14ac:dyDescent="0.3">
      <c r="B5185" s="10"/>
      <c r="L5185" s="10"/>
      <c r="M5185" s="10"/>
    </row>
    <row r="5186" spans="2:13" s="1" customFormat="1" ht="13.8" x14ac:dyDescent="0.3">
      <c r="B5186" s="10"/>
      <c r="L5186" s="10"/>
      <c r="M5186" s="10"/>
    </row>
    <row r="5187" spans="2:13" s="1" customFormat="1" ht="13.8" x14ac:dyDescent="0.3">
      <c r="B5187" s="10"/>
      <c r="L5187" s="10"/>
      <c r="M5187" s="10"/>
    </row>
    <row r="5188" spans="2:13" s="1" customFormat="1" ht="13.8" x14ac:dyDescent="0.3">
      <c r="B5188" s="10"/>
      <c r="L5188" s="10"/>
      <c r="M5188" s="10"/>
    </row>
    <row r="5189" spans="2:13" s="1" customFormat="1" ht="13.8" x14ac:dyDescent="0.3">
      <c r="B5189" s="10"/>
      <c r="L5189" s="10"/>
      <c r="M5189" s="10"/>
    </row>
    <row r="5190" spans="2:13" s="1" customFormat="1" ht="13.8" x14ac:dyDescent="0.3">
      <c r="B5190" s="10"/>
      <c r="L5190" s="10"/>
      <c r="M5190" s="10"/>
    </row>
    <row r="5191" spans="2:13" s="1" customFormat="1" ht="13.8" x14ac:dyDescent="0.3">
      <c r="B5191" s="10"/>
      <c r="L5191" s="10"/>
      <c r="M5191" s="10"/>
    </row>
    <row r="5192" spans="2:13" s="1" customFormat="1" ht="13.8" x14ac:dyDescent="0.3">
      <c r="B5192" s="10"/>
      <c r="L5192" s="10"/>
      <c r="M5192" s="10"/>
    </row>
    <row r="5193" spans="2:13" s="1" customFormat="1" ht="13.8" x14ac:dyDescent="0.3">
      <c r="B5193" s="10"/>
      <c r="L5193" s="10"/>
      <c r="M5193" s="10"/>
    </row>
    <row r="5194" spans="2:13" s="1" customFormat="1" ht="13.8" x14ac:dyDescent="0.3">
      <c r="B5194" s="10"/>
      <c r="L5194" s="10"/>
      <c r="M5194" s="10"/>
    </row>
    <row r="5195" spans="2:13" s="1" customFormat="1" ht="13.8" x14ac:dyDescent="0.3">
      <c r="B5195" s="10"/>
      <c r="L5195" s="10"/>
      <c r="M5195" s="10"/>
    </row>
    <row r="5196" spans="2:13" s="1" customFormat="1" ht="13.8" x14ac:dyDescent="0.3">
      <c r="B5196" s="10"/>
      <c r="L5196" s="10"/>
      <c r="M5196" s="10"/>
    </row>
    <row r="5197" spans="2:13" s="1" customFormat="1" ht="13.8" x14ac:dyDescent="0.3">
      <c r="B5197" s="10"/>
      <c r="L5197" s="10"/>
      <c r="M5197" s="10"/>
    </row>
    <row r="5198" spans="2:13" s="1" customFormat="1" ht="13.8" x14ac:dyDescent="0.3">
      <c r="B5198" s="10"/>
      <c r="L5198" s="10"/>
      <c r="M5198" s="10"/>
    </row>
    <row r="5199" spans="2:13" s="1" customFormat="1" ht="13.8" x14ac:dyDescent="0.3">
      <c r="B5199" s="10"/>
      <c r="L5199" s="10"/>
      <c r="M5199" s="10"/>
    </row>
    <row r="5200" spans="2:13" s="1" customFormat="1" ht="13.8" x14ac:dyDescent="0.3">
      <c r="B5200" s="10"/>
      <c r="L5200" s="10"/>
      <c r="M5200" s="10"/>
    </row>
    <row r="5201" spans="2:13" s="1" customFormat="1" ht="13.8" x14ac:dyDescent="0.3">
      <c r="B5201" s="10"/>
      <c r="L5201" s="10"/>
      <c r="M5201" s="10"/>
    </row>
    <row r="5202" spans="2:13" s="1" customFormat="1" ht="13.8" x14ac:dyDescent="0.3">
      <c r="B5202" s="10"/>
      <c r="L5202" s="10"/>
      <c r="M5202" s="10"/>
    </row>
    <row r="5203" spans="2:13" s="1" customFormat="1" ht="13.8" x14ac:dyDescent="0.3">
      <c r="B5203" s="10"/>
      <c r="L5203" s="10"/>
      <c r="M5203" s="10"/>
    </row>
    <row r="5204" spans="2:13" s="1" customFormat="1" ht="13.8" x14ac:dyDescent="0.3">
      <c r="B5204" s="10"/>
      <c r="L5204" s="10"/>
      <c r="M5204" s="10"/>
    </row>
    <row r="5205" spans="2:13" s="1" customFormat="1" ht="13.8" x14ac:dyDescent="0.3">
      <c r="B5205" s="10"/>
      <c r="L5205" s="10"/>
      <c r="M5205" s="10"/>
    </row>
    <row r="5206" spans="2:13" s="1" customFormat="1" ht="13.8" x14ac:dyDescent="0.3">
      <c r="B5206" s="10"/>
      <c r="L5206" s="10"/>
      <c r="M5206" s="10"/>
    </row>
    <row r="5207" spans="2:13" s="1" customFormat="1" ht="13.8" x14ac:dyDescent="0.3">
      <c r="B5207" s="10"/>
      <c r="L5207" s="10"/>
      <c r="M5207" s="10"/>
    </row>
    <row r="5208" spans="2:13" s="1" customFormat="1" ht="13.8" x14ac:dyDescent="0.3">
      <c r="B5208" s="10"/>
      <c r="L5208" s="10"/>
      <c r="M5208" s="10"/>
    </row>
    <row r="5209" spans="2:13" s="1" customFormat="1" ht="13.8" x14ac:dyDescent="0.3">
      <c r="B5209" s="10"/>
      <c r="L5209" s="10"/>
      <c r="M5209" s="10"/>
    </row>
    <row r="5210" spans="2:13" s="1" customFormat="1" ht="13.8" x14ac:dyDescent="0.3">
      <c r="B5210" s="10"/>
      <c r="L5210" s="10"/>
      <c r="M5210" s="10"/>
    </row>
    <row r="5211" spans="2:13" s="1" customFormat="1" ht="13.8" x14ac:dyDescent="0.3">
      <c r="B5211" s="10"/>
      <c r="L5211" s="10"/>
      <c r="M5211" s="10"/>
    </row>
    <row r="5212" spans="2:13" s="1" customFormat="1" ht="13.8" x14ac:dyDescent="0.3">
      <c r="B5212" s="10"/>
      <c r="L5212" s="10"/>
      <c r="M5212" s="10"/>
    </row>
    <row r="5213" spans="2:13" s="1" customFormat="1" ht="13.8" x14ac:dyDescent="0.3">
      <c r="B5213" s="10"/>
      <c r="L5213" s="10"/>
      <c r="M5213" s="10"/>
    </row>
    <row r="5214" spans="2:13" s="1" customFormat="1" ht="13.8" x14ac:dyDescent="0.3">
      <c r="B5214" s="10"/>
      <c r="L5214" s="10"/>
      <c r="M5214" s="10"/>
    </row>
    <row r="5215" spans="2:13" s="1" customFormat="1" ht="13.8" x14ac:dyDescent="0.3">
      <c r="B5215" s="10"/>
      <c r="L5215" s="10"/>
      <c r="M5215" s="10"/>
    </row>
    <row r="5216" spans="2:13" s="1" customFormat="1" ht="13.8" x14ac:dyDescent="0.3">
      <c r="B5216" s="10"/>
      <c r="L5216" s="10"/>
      <c r="M5216" s="10"/>
    </row>
    <row r="5217" spans="2:13" s="1" customFormat="1" ht="13.8" x14ac:dyDescent="0.3">
      <c r="B5217" s="10"/>
      <c r="L5217" s="10"/>
      <c r="M5217" s="10"/>
    </row>
    <row r="5218" spans="2:13" s="1" customFormat="1" ht="13.8" x14ac:dyDescent="0.3">
      <c r="B5218" s="10"/>
      <c r="L5218" s="10"/>
      <c r="M5218" s="10"/>
    </row>
    <row r="5219" spans="2:13" s="1" customFormat="1" ht="13.8" x14ac:dyDescent="0.3">
      <c r="B5219" s="10"/>
      <c r="L5219" s="10"/>
      <c r="M5219" s="10"/>
    </row>
    <row r="5220" spans="2:13" s="1" customFormat="1" ht="13.8" x14ac:dyDescent="0.3">
      <c r="B5220" s="10"/>
      <c r="L5220" s="10"/>
      <c r="M5220" s="10"/>
    </row>
    <row r="5221" spans="2:13" s="1" customFormat="1" ht="13.8" x14ac:dyDescent="0.3">
      <c r="B5221" s="10"/>
      <c r="L5221" s="10"/>
      <c r="M5221" s="10"/>
    </row>
    <row r="5222" spans="2:13" s="1" customFormat="1" ht="13.8" x14ac:dyDescent="0.3">
      <c r="B5222" s="10"/>
      <c r="L5222" s="10"/>
      <c r="M5222" s="10"/>
    </row>
    <row r="5223" spans="2:13" s="1" customFormat="1" ht="13.8" x14ac:dyDescent="0.3">
      <c r="B5223" s="10"/>
      <c r="L5223" s="10"/>
      <c r="M5223" s="10"/>
    </row>
    <row r="5224" spans="2:13" s="1" customFormat="1" ht="13.8" x14ac:dyDescent="0.3">
      <c r="B5224" s="10"/>
      <c r="L5224" s="10"/>
      <c r="M5224" s="10"/>
    </row>
    <row r="5225" spans="2:13" s="1" customFormat="1" ht="13.8" x14ac:dyDescent="0.3">
      <c r="B5225" s="10"/>
      <c r="L5225" s="10"/>
      <c r="M5225" s="10"/>
    </row>
    <row r="5226" spans="2:13" s="1" customFormat="1" ht="13.8" x14ac:dyDescent="0.3">
      <c r="B5226" s="10"/>
      <c r="L5226" s="10"/>
      <c r="M5226" s="10"/>
    </row>
    <row r="5227" spans="2:13" s="1" customFormat="1" ht="13.8" x14ac:dyDescent="0.3">
      <c r="B5227" s="10"/>
      <c r="L5227" s="10"/>
      <c r="M5227" s="10"/>
    </row>
    <row r="5228" spans="2:13" s="1" customFormat="1" ht="13.8" x14ac:dyDescent="0.3">
      <c r="B5228" s="10"/>
      <c r="L5228" s="10"/>
      <c r="M5228" s="10"/>
    </row>
    <row r="5229" spans="2:13" s="1" customFormat="1" ht="13.8" x14ac:dyDescent="0.3">
      <c r="B5229" s="10"/>
      <c r="L5229" s="10"/>
      <c r="M5229" s="10"/>
    </row>
    <row r="5230" spans="2:13" s="1" customFormat="1" ht="13.8" x14ac:dyDescent="0.3">
      <c r="B5230" s="10"/>
      <c r="L5230" s="10"/>
      <c r="M5230" s="10"/>
    </row>
    <row r="5231" spans="2:13" s="1" customFormat="1" ht="13.8" x14ac:dyDescent="0.3">
      <c r="B5231" s="10"/>
      <c r="L5231" s="10"/>
      <c r="M5231" s="10"/>
    </row>
    <row r="5232" spans="2:13" s="1" customFormat="1" ht="13.8" x14ac:dyDescent="0.3">
      <c r="B5232" s="10"/>
      <c r="L5232" s="10"/>
      <c r="M5232" s="10"/>
    </row>
    <row r="5233" spans="2:13" s="1" customFormat="1" ht="13.8" x14ac:dyDescent="0.3">
      <c r="B5233" s="10"/>
      <c r="L5233" s="10"/>
      <c r="M5233" s="10"/>
    </row>
    <row r="5234" spans="2:13" s="1" customFormat="1" ht="13.8" x14ac:dyDescent="0.3">
      <c r="B5234" s="10"/>
      <c r="L5234" s="10"/>
      <c r="M5234" s="10"/>
    </row>
    <row r="5235" spans="2:13" s="1" customFormat="1" ht="13.8" x14ac:dyDescent="0.3">
      <c r="B5235" s="10"/>
      <c r="L5235" s="10"/>
      <c r="M5235" s="10"/>
    </row>
    <row r="5236" spans="2:13" s="1" customFormat="1" ht="13.8" x14ac:dyDescent="0.3">
      <c r="B5236" s="10"/>
      <c r="L5236" s="10"/>
      <c r="M5236" s="10"/>
    </row>
    <row r="5237" spans="2:13" s="1" customFormat="1" ht="13.8" x14ac:dyDescent="0.3">
      <c r="B5237" s="10"/>
      <c r="L5237" s="10"/>
      <c r="M5237" s="10"/>
    </row>
    <row r="5238" spans="2:13" s="1" customFormat="1" ht="13.8" x14ac:dyDescent="0.3">
      <c r="B5238" s="10"/>
      <c r="L5238" s="10"/>
      <c r="M5238" s="10"/>
    </row>
    <row r="5239" spans="2:13" s="1" customFormat="1" ht="13.8" x14ac:dyDescent="0.3">
      <c r="B5239" s="10"/>
      <c r="L5239" s="10"/>
      <c r="M5239" s="10"/>
    </row>
    <row r="5240" spans="2:13" s="1" customFormat="1" ht="13.8" x14ac:dyDescent="0.3">
      <c r="B5240" s="10"/>
      <c r="L5240" s="10"/>
      <c r="M5240" s="10"/>
    </row>
    <row r="5241" spans="2:13" s="1" customFormat="1" ht="13.8" x14ac:dyDescent="0.3">
      <c r="B5241" s="10"/>
      <c r="L5241" s="10"/>
      <c r="M5241" s="10"/>
    </row>
    <row r="5242" spans="2:13" s="1" customFormat="1" ht="13.8" x14ac:dyDescent="0.3">
      <c r="B5242" s="10"/>
      <c r="L5242" s="10"/>
      <c r="M5242" s="10"/>
    </row>
    <row r="5243" spans="2:13" s="1" customFormat="1" ht="13.8" x14ac:dyDescent="0.3">
      <c r="B5243" s="10"/>
      <c r="L5243" s="10"/>
      <c r="M5243" s="10"/>
    </row>
    <row r="5244" spans="2:13" s="1" customFormat="1" ht="13.8" x14ac:dyDescent="0.3">
      <c r="B5244" s="10"/>
      <c r="L5244" s="10"/>
      <c r="M5244" s="10"/>
    </row>
    <row r="5245" spans="2:13" s="1" customFormat="1" ht="13.8" x14ac:dyDescent="0.3">
      <c r="B5245" s="10"/>
      <c r="L5245" s="10"/>
      <c r="M5245" s="10"/>
    </row>
    <row r="5246" spans="2:13" s="1" customFormat="1" ht="13.8" x14ac:dyDescent="0.3">
      <c r="B5246" s="10"/>
      <c r="L5246" s="10"/>
      <c r="M5246" s="10"/>
    </row>
    <row r="5247" spans="2:13" s="1" customFormat="1" ht="13.8" x14ac:dyDescent="0.3">
      <c r="B5247" s="10"/>
      <c r="L5247" s="10"/>
      <c r="M5247" s="10"/>
    </row>
    <row r="5248" spans="2:13" s="1" customFormat="1" ht="13.8" x14ac:dyDescent="0.3">
      <c r="B5248" s="10"/>
      <c r="L5248" s="10"/>
      <c r="M5248" s="10"/>
    </row>
    <row r="5249" spans="2:13" s="1" customFormat="1" ht="13.8" x14ac:dyDescent="0.3">
      <c r="B5249" s="10"/>
      <c r="L5249" s="10"/>
      <c r="M5249" s="10"/>
    </row>
    <row r="5250" spans="2:13" s="1" customFormat="1" ht="13.8" x14ac:dyDescent="0.3">
      <c r="B5250" s="10"/>
      <c r="L5250" s="10"/>
      <c r="M5250" s="10"/>
    </row>
    <row r="5251" spans="2:13" s="1" customFormat="1" ht="13.8" x14ac:dyDescent="0.3">
      <c r="B5251" s="10"/>
      <c r="L5251" s="10"/>
      <c r="M5251" s="10"/>
    </row>
    <row r="5252" spans="2:13" s="1" customFormat="1" ht="13.8" x14ac:dyDescent="0.3">
      <c r="B5252" s="10"/>
      <c r="L5252" s="10"/>
      <c r="M5252" s="10"/>
    </row>
    <row r="5253" spans="2:13" s="1" customFormat="1" ht="13.8" x14ac:dyDescent="0.3">
      <c r="B5253" s="10"/>
      <c r="L5253" s="10"/>
      <c r="M5253" s="10"/>
    </row>
    <row r="5254" spans="2:13" s="1" customFormat="1" ht="13.8" x14ac:dyDescent="0.3">
      <c r="B5254" s="10"/>
      <c r="L5254" s="10"/>
      <c r="M5254" s="10"/>
    </row>
    <row r="5255" spans="2:13" s="1" customFormat="1" ht="13.8" x14ac:dyDescent="0.3">
      <c r="B5255" s="10"/>
      <c r="L5255" s="10"/>
      <c r="M5255" s="10"/>
    </row>
    <row r="5256" spans="2:13" s="1" customFormat="1" ht="13.8" x14ac:dyDescent="0.3">
      <c r="B5256" s="10"/>
      <c r="L5256" s="10"/>
      <c r="M5256" s="10"/>
    </row>
    <row r="5257" spans="2:13" s="1" customFormat="1" ht="13.8" x14ac:dyDescent="0.3">
      <c r="B5257" s="10"/>
      <c r="L5257" s="10"/>
      <c r="M5257" s="10"/>
    </row>
    <row r="5258" spans="2:13" s="1" customFormat="1" ht="13.8" x14ac:dyDescent="0.3">
      <c r="B5258" s="10"/>
      <c r="L5258" s="10"/>
      <c r="M5258" s="10"/>
    </row>
    <row r="5259" spans="2:13" s="1" customFormat="1" ht="13.8" x14ac:dyDescent="0.3">
      <c r="B5259" s="10"/>
      <c r="L5259" s="10"/>
      <c r="M5259" s="10"/>
    </row>
    <row r="5260" spans="2:13" s="1" customFormat="1" ht="13.8" x14ac:dyDescent="0.3">
      <c r="B5260" s="10"/>
      <c r="L5260" s="10"/>
      <c r="M5260" s="10"/>
    </row>
    <row r="5261" spans="2:13" s="1" customFormat="1" ht="13.8" x14ac:dyDescent="0.3">
      <c r="B5261" s="10"/>
      <c r="L5261" s="10"/>
      <c r="M5261" s="10"/>
    </row>
    <row r="5262" spans="2:13" s="1" customFormat="1" ht="13.8" x14ac:dyDescent="0.3">
      <c r="B5262" s="10"/>
      <c r="L5262" s="10"/>
      <c r="M5262" s="10"/>
    </row>
    <row r="5263" spans="2:13" s="1" customFormat="1" ht="13.8" x14ac:dyDescent="0.3">
      <c r="B5263" s="10"/>
      <c r="L5263" s="10"/>
      <c r="M5263" s="10"/>
    </row>
    <row r="5264" spans="2:13" s="1" customFormat="1" ht="13.8" x14ac:dyDescent="0.3">
      <c r="B5264" s="10"/>
      <c r="L5264" s="10"/>
      <c r="M5264" s="10"/>
    </row>
    <row r="5265" spans="2:13" s="1" customFormat="1" ht="13.8" x14ac:dyDescent="0.3">
      <c r="B5265" s="10"/>
      <c r="L5265" s="10"/>
      <c r="M5265" s="10"/>
    </row>
    <row r="5266" spans="2:13" s="1" customFormat="1" ht="13.8" x14ac:dyDescent="0.3">
      <c r="B5266" s="10"/>
      <c r="L5266" s="10"/>
      <c r="M5266" s="10"/>
    </row>
    <row r="5267" spans="2:13" s="1" customFormat="1" ht="13.8" x14ac:dyDescent="0.3">
      <c r="B5267" s="10"/>
      <c r="L5267" s="10"/>
      <c r="M5267" s="10"/>
    </row>
    <row r="5268" spans="2:13" s="1" customFormat="1" ht="13.8" x14ac:dyDescent="0.3">
      <c r="B5268" s="10"/>
      <c r="L5268" s="10"/>
      <c r="M5268" s="10"/>
    </row>
    <row r="5269" spans="2:13" s="1" customFormat="1" ht="13.8" x14ac:dyDescent="0.3">
      <c r="B5269" s="10"/>
      <c r="L5269" s="10"/>
      <c r="M5269" s="10"/>
    </row>
    <row r="5270" spans="2:13" s="1" customFormat="1" ht="13.8" x14ac:dyDescent="0.3">
      <c r="B5270" s="10"/>
      <c r="L5270" s="10"/>
      <c r="M5270" s="10"/>
    </row>
    <row r="5271" spans="2:13" s="1" customFormat="1" ht="13.8" x14ac:dyDescent="0.3">
      <c r="B5271" s="10"/>
      <c r="L5271" s="10"/>
      <c r="M5271" s="10"/>
    </row>
    <row r="5272" spans="2:13" s="1" customFormat="1" ht="13.8" x14ac:dyDescent="0.3">
      <c r="B5272" s="10"/>
      <c r="L5272" s="10"/>
      <c r="M5272" s="10"/>
    </row>
    <row r="5273" spans="2:13" s="1" customFormat="1" ht="13.8" x14ac:dyDescent="0.3">
      <c r="B5273" s="10"/>
      <c r="L5273" s="10"/>
      <c r="M5273" s="10"/>
    </row>
    <row r="5274" spans="2:13" s="1" customFormat="1" ht="13.8" x14ac:dyDescent="0.3">
      <c r="B5274" s="10"/>
      <c r="L5274" s="10"/>
      <c r="M5274" s="10"/>
    </row>
    <row r="5275" spans="2:13" s="1" customFormat="1" ht="13.8" x14ac:dyDescent="0.3">
      <c r="B5275" s="10"/>
      <c r="L5275" s="10"/>
      <c r="M5275" s="10"/>
    </row>
    <row r="5276" spans="2:13" s="1" customFormat="1" ht="13.8" x14ac:dyDescent="0.3">
      <c r="B5276" s="10"/>
      <c r="L5276" s="10"/>
      <c r="M5276" s="10"/>
    </row>
    <row r="5277" spans="2:13" s="1" customFormat="1" ht="13.8" x14ac:dyDescent="0.3">
      <c r="B5277" s="10"/>
      <c r="L5277" s="10"/>
      <c r="M5277" s="10"/>
    </row>
    <row r="5278" spans="2:13" s="1" customFormat="1" ht="13.8" x14ac:dyDescent="0.3">
      <c r="B5278" s="10"/>
      <c r="L5278" s="10"/>
      <c r="M5278" s="10"/>
    </row>
    <row r="5279" spans="2:13" s="1" customFormat="1" ht="13.8" x14ac:dyDescent="0.3">
      <c r="B5279" s="10"/>
      <c r="L5279" s="10"/>
      <c r="M5279" s="10"/>
    </row>
    <row r="5280" spans="2:13" s="1" customFormat="1" ht="13.8" x14ac:dyDescent="0.3">
      <c r="B5280" s="10"/>
      <c r="L5280" s="10"/>
      <c r="M5280" s="10"/>
    </row>
    <row r="5281" spans="2:13" s="1" customFormat="1" ht="13.8" x14ac:dyDescent="0.3">
      <c r="B5281" s="10"/>
      <c r="L5281" s="10"/>
      <c r="M5281" s="10"/>
    </row>
    <row r="5282" spans="2:13" s="1" customFormat="1" ht="13.8" x14ac:dyDescent="0.3">
      <c r="B5282" s="10"/>
      <c r="L5282" s="10"/>
      <c r="M5282" s="10"/>
    </row>
    <row r="5283" spans="2:13" s="1" customFormat="1" ht="13.8" x14ac:dyDescent="0.3">
      <c r="B5283" s="10"/>
      <c r="L5283" s="10"/>
      <c r="M5283" s="10"/>
    </row>
    <row r="5284" spans="2:13" s="1" customFormat="1" ht="13.8" x14ac:dyDescent="0.3">
      <c r="B5284" s="10"/>
      <c r="L5284" s="10"/>
      <c r="M5284" s="10"/>
    </row>
    <row r="5285" spans="2:13" s="1" customFormat="1" ht="13.8" x14ac:dyDescent="0.3">
      <c r="B5285" s="10"/>
      <c r="L5285" s="10"/>
      <c r="M5285" s="10"/>
    </row>
    <row r="5286" spans="2:13" s="1" customFormat="1" ht="13.8" x14ac:dyDescent="0.3">
      <c r="B5286" s="10"/>
      <c r="L5286" s="10"/>
      <c r="M5286" s="10"/>
    </row>
    <row r="5287" spans="2:13" s="1" customFormat="1" ht="13.8" x14ac:dyDescent="0.3">
      <c r="B5287" s="10"/>
      <c r="L5287" s="10"/>
      <c r="M5287" s="10"/>
    </row>
    <row r="5288" spans="2:13" s="1" customFormat="1" ht="13.8" x14ac:dyDescent="0.3">
      <c r="B5288" s="10"/>
      <c r="L5288" s="10"/>
      <c r="M5288" s="10"/>
    </row>
    <row r="5289" spans="2:13" s="1" customFormat="1" ht="13.8" x14ac:dyDescent="0.3">
      <c r="B5289" s="10"/>
      <c r="L5289" s="10"/>
      <c r="M5289" s="10"/>
    </row>
    <row r="5290" spans="2:13" s="1" customFormat="1" ht="13.8" x14ac:dyDescent="0.3">
      <c r="B5290" s="10"/>
      <c r="L5290" s="10"/>
      <c r="M5290" s="10"/>
    </row>
    <row r="5291" spans="2:13" s="1" customFormat="1" ht="13.8" x14ac:dyDescent="0.3">
      <c r="B5291" s="10"/>
      <c r="L5291" s="10"/>
      <c r="M5291" s="10"/>
    </row>
    <row r="5292" spans="2:13" s="1" customFormat="1" ht="13.8" x14ac:dyDescent="0.3">
      <c r="B5292" s="10"/>
      <c r="L5292" s="10"/>
      <c r="M5292" s="10"/>
    </row>
    <row r="5293" spans="2:13" s="1" customFormat="1" ht="13.8" x14ac:dyDescent="0.3">
      <c r="B5293" s="10"/>
      <c r="L5293" s="10"/>
      <c r="M5293" s="10"/>
    </row>
    <row r="5294" spans="2:13" s="1" customFormat="1" ht="13.8" x14ac:dyDescent="0.3">
      <c r="B5294" s="10"/>
      <c r="L5294" s="10"/>
      <c r="M5294" s="10"/>
    </row>
    <row r="5295" spans="2:13" s="1" customFormat="1" ht="13.8" x14ac:dyDescent="0.3">
      <c r="B5295" s="10"/>
      <c r="L5295" s="10"/>
      <c r="M5295" s="10"/>
    </row>
    <row r="5296" spans="2:13" s="1" customFormat="1" ht="13.8" x14ac:dyDescent="0.3">
      <c r="B5296" s="10"/>
      <c r="L5296" s="10"/>
      <c r="M5296" s="10"/>
    </row>
    <row r="5297" spans="2:13" s="1" customFormat="1" ht="13.8" x14ac:dyDescent="0.3">
      <c r="B5297" s="10"/>
      <c r="L5297" s="10"/>
      <c r="M5297" s="10"/>
    </row>
    <row r="5298" spans="2:13" s="1" customFormat="1" ht="13.8" x14ac:dyDescent="0.3">
      <c r="B5298" s="10"/>
      <c r="L5298" s="10"/>
      <c r="M5298" s="10"/>
    </row>
    <row r="5299" spans="2:13" s="1" customFormat="1" ht="13.8" x14ac:dyDescent="0.3">
      <c r="B5299" s="10"/>
      <c r="L5299" s="10"/>
      <c r="M5299" s="10"/>
    </row>
    <row r="5300" spans="2:13" s="1" customFormat="1" ht="13.8" x14ac:dyDescent="0.3">
      <c r="B5300" s="10"/>
      <c r="L5300" s="10"/>
      <c r="M5300" s="10"/>
    </row>
    <row r="5301" spans="2:13" s="1" customFormat="1" ht="13.8" x14ac:dyDescent="0.3">
      <c r="B5301" s="10"/>
      <c r="L5301" s="10"/>
      <c r="M5301" s="10"/>
    </row>
    <row r="5302" spans="2:13" s="1" customFormat="1" ht="13.8" x14ac:dyDescent="0.3">
      <c r="B5302" s="10"/>
      <c r="L5302" s="10"/>
      <c r="M5302" s="10"/>
    </row>
    <row r="5303" spans="2:13" s="1" customFormat="1" ht="13.8" x14ac:dyDescent="0.3">
      <c r="B5303" s="10"/>
      <c r="L5303" s="10"/>
      <c r="M5303" s="10"/>
    </row>
    <row r="5304" spans="2:13" s="1" customFormat="1" ht="13.8" x14ac:dyDescent="0.3">
      <c r="B5304" s="10"/>
      <c r="L5304" s="10"/>
      <c r="M5304" s="10"/>
    </row>
    <row r="5305" spans="2:13" s="1" customFormat="1" ht="13.8" x14ac:dyDescent="0.3">
      <c r="B5305" s="10"/>
      <c r="L5305" s="10"/>
      <c r="M5305" s="10"/>
    </row>
    <row r="5306" spans="2:13" s="1" customFormat="1" ht="13.8" x14ac:dyDescent="0.3">
      <c r="B5306" s="10"/>
      <c r="L5306" s="10"/>
      <c r="M5306" s="10"/>
    </row>
    <row r="5307" spans="2:13" s="1" customFormat="1" ht="13.8" x14ac:dyDescent="0.3">
      <c r="B5307" s="10"/>
      <c r="L5307" s="10"/>
      <c r="M5307" s="10"/>
    </row>
    <row r="5308" spans="2:13" s="1" customFormat="1" ht="13.8" x14ac:dyDescent="0.3">
      <c r="B5308" s="10"/>
      <c r="L5308" s="10"/>
      <c r="M5308" s="10"/>
    </row>
    <row r="5309" spans="2:13" s="1" customFormat="1" ht="13.8" x14ac:dyDescent="0.3">
      <c r="B5309" s="10"/>
      <c r="L5309" s="10"/>
      <c r="M5309" s="10"/>
    </row>
    <row r="5310" spans="2:13" s="1" customFormat="1" ht="13.8" x14ac:dyDescent="0.3">
      <c r="B5310" s="10"/>
      <c r="L5310" s="10"/>
      <c r="M5310" s="10"/>
    </row>
    <row r="5311" spans="2:13" s="1" customFormat="1" ht="13.8" x14ac:dyDescent="0.3">
      <c r="B5311" s="10"/>
      <c r="L5311" s="10"/>
      <c r="M5311" s="10"/>
    </row>
    <row r="5312" spans="2:13" s="1" customFormat="1" ht="13.8" x14ac:dyDescent="0.3">
      <c r="B5312" s="10"/>
      <c r="L5312" s="10"/>
      <c r="M5312" s="10"/>
    </row>
    <row r="5313" spans="2:13" s="1" customFormat="1" ht="13.8" x14ac:dyDescent="0.3">
      <c r="B5313" s="10"/>
      <c r="L5313" s="10"/>
      <c r="M5313" s="10"/>
    </row>
    <row r="5314" spans="2:13" s="1" customFormat="1" ht="13.8" x14ac:dyDescent="0.3">
      <c r="B5314" s="10"/>
      <c r="L5314" s="10"/>
      <c r="M5314" s="10"/>
    </row>
    <row r="5315" spans="2:13" s="1" customFormat="1" ht="13.8" x14ac:dyDescent="0.3">
      <c r="B5315" s="10"/>
      <c r="L5315" s="10"/>
      <c r="M5315" s="10"/>
    </row>
    <row r="5316" spans="2:13" s="1" customFormat="1" ht="13.8" x14ac:dyDescent="0.3">
      <c r="B5316" s="10"/>
      <c r="L5316" s="10"/>
      <c r="M5316" s="10"/>
    </row>
    <row r="5317" spans="2:13" s="1" customFormat="1" ht="13.8" x14ac:dyDescent="0.3">
      <c r="B5317" s="10"/>
      <c r="L5317" s="10"/>
      <c r="M5317" s="10"/>
    </row>
    <row r="5318" spans="2:13" s="1" customFormat="1" ht="13.8" x14ac:dyDescent="0.3">
      <c r="B5318" s="10"/>
      <c r="L5318" s="10"/>
      <c r="M5318" s="10"/>
    </row>
    <row r="5319" spans="2:13" s="1" customFormat="1" ht="13.8" x14ac:dyDescent="0.3">
      <c r="B5319" s="10"/>
      <c r="L5319" s="10"/>
      <c r="M5319" s="10"/>
    </row>
    <row r="5320" spans="2:13" s="1" customFormat="1" ht="13.8" x14ac:dyDescent="0.3">
      <c r="B5320" s="10"/>
      <c r="L5320" s="10"/>
      <c r="M5320" s="10"/>
    </row>
    <row r="5321" spans="2:13" s="1" customFormat="1" ht="13.8" x14ac:dyDescent="0.3">
      <c r="B5321" s="10"/>
      <c r="L5321" s="10"/>
      <c r="M5321" s="10"/>
    </row>
    <row r="5322" spans="2:13" s="1" customFormat="1" ht="13.8" x14ac:dyDescent="0.3">
      <c r="B5322" s="10"/>
      <c r="L5322" s="10"/>
      <c r="M5322" s="10"/>
    </row>
    <row r="5323" spans="2:13" s="1" customFormat="1" ht="13.8" x14ac:dyDescent="0.3">
      <c r="B5323" s="10"/>
      <c r="L5323" s="10"/>
      <c r="M5323" s="10"/>
    </row>
    <row r="5324" spans="2:13" s="1" customFormat="1" ht="13.8" x14ac:dyDescent="0.3">
      <c r="B5324" s="10"/>
      <c r="L5324" s="10"/>
      <c r="M5324" s="10"/>
    </row>
    <row r="5325" spans="2:13" s="1" customFormat="1" ht="13.8" x14ac:dyDescent="0.3">
      <c r="B5325" s="10"/>
      <c r="L5325" s="10"/>
      <c r="M5325" s="10"/>
    </row>
    <row r="5326" spans="2:13" s="1" customFormat="1" ht="13.8" x14ac:dyDescent="0.3">
      <c r="B5326" s="10"/>
      <c r="L5326" s="10"/>
      <c r="M5326" s="10"/>
    </row>
    <row r="5327" spans="2:13" s="1" customFormat="1" ht="13.8" x14ac:dyDescent="0.3">
      <c r="B5327" s="10"/>
      <c r="L5327" s="10"/>
      <c r="M5327" s="10"/>
    </row>
    <row r="5328" spans="2:13" s="1" customFormat="1" ht="13.8" x14ac:dyDescent="0.3">
      <c r="B5328" s="10"/>
      <c r="L5328" s="10"/>
      <c r="M5328" s="10"/>
    </row>
    <row r="5329" spans="2:13" s="1" customFormat="1" ht="13.8" x14ac:dyDescent="0.3">
      <c r="B5329" s="10"/>
      <c r="L5329" s="10"/>
      <c r="M5329" s="10"/>
    </row>
    <row r="5330" spans="2:13" s="1" customFormat="1" ht="13.8" x14ac:dyDescent="0.3">
      <c r="B5330" s="10"/>
      <c r="L5330" s="10"/>
      <c r="M5330" s="10"/>
    </row>
    <row r="5331" spans="2:13" s="1" customFormat="1" ht="13.8" x14ac:dyDescent="0.3">
      <c r="B5331" s="10"/>
      <c r="L5331" s="10"/>
      <c r="M5331" s="10"/>
    </row>
    <row r="5332" spans="2:13" s="1" customFormat="1" ht="13.8" x14ac:dyDescent="0.3">
      <c r="B5332" s="10"/>
      <c r="L5332" s="10"/>
      <c r="M5332" s="10"/>
    </row>
    <row r="5333" spans="2:13" s="1" customFormat="1" ht="13.8" x14ac:dyDescent="0.3">
      <c r="B5333" s="10"/>
      <c r="L5333" s="10"/>
      <c r="M5333" s="10"/>
    </row>
    <row r="5334" spans="2:13" s="1" customFormat="1" ht="13.8" x14ac:dyDescent="0.3">
      <c r="B5334" s="10"/>
      <c r="L5334" s="10"/>
      <c r="M5334" s="10"/>
    </row>
    <row r="5335" spans="2:13" s="1" customFormat="1" ht="13.8" x14ac:dyDescent="0.3">
      <c r="B5335" s="10"/>
      <c r="L5335" s="10"/>
      <c r="M5335" s="10"/>
    </row>
    <row r="5336" spans="2:13" s="1" customFormat="1" ht="13.8" x14ac:dyDescent="0.3">
      <c r="B5336" s="10"/>
      <c r="L5336" s="10"/>
      <c r="M5336" s="10"/>
    </row>
    <row r="5337" spans="2:13" s="1" customFormat="1" ht="13.8" x14ac:dyDescent="0.3">
      <c r="B5337" s="10"/>
      <c r="L5337" s="10"/>
      <c r="M5337" s="10"/>
    </row>
    <row r="5338" spans="2:13" s="1" customFormat="1" ht="13.8" x14ac:dyDescent="0.3">
      <c r="B5338" s="10"/>
      <c r="L5338" s="10"/>
      <c r="M5338" s="10"/>
    </row>
    <row r="5339" spans="2:13" s="1" customFormat="1" ht="13.8" x14ac:dyDescent="0.3">
      <c r="B5339" s="10"/>
      <c r="L5339" s="10"/>
      <c r="M5339" s="10"/>
    </row>
    <row r="5340" spans="2:13" s="1" customFormat="1" ht="13.8" x14ac:dyDescent="0.3">
      <c r="B5340" s="10"/>
      <c r="L5340" s="10"/>
      <c r="M5340" s="10"/>
    </row>
    <row r="5341" spans="2:13" s="1" customFormat="1" ht="13.8" x14ac:dyDescent="0.3">
      <c r="B5341" s="10"/>
      <c r="L5341" s="10"/>
      <c r="M5341" s="10"/>
    </row>
    <row r="5342" spans="2:13" s="1" customFormat="1" ht="13.8" x14ac:dyDescent="0.3">
      <c r="B5342" s="10"/>
      <c r="L5342" s="10"/>
      <c r="M5342" s="10"/>
    </row>
    <row r="5343" spans="2:13" s="1" customFormat="1" ht="13.8" x14ac:dyDescent="0.3">
      <c r="B5343" s="10"/>
      <c r="L5343" s="10"/>
      <c r="M5343" s="10"/>
    </row>
    <row r="5344" spans="2:13" s="1" customFormat="1" ht="13.8" x14ac:dyDescent="0.3">
      <c r="B5344" s="10"/>
      <c r="L5344" s="10"/>
      <c r="M5344" s="10"/>
    </row>
    <row r="5345" spans="2:13" s="1" customFormat="1" ht="13.8" x14ac:dyDescent="0.3">
      <c r="B5345" s="10"/>
      <c r="L5345" s="10"/>
      <c r="M5345" s="10"/>
    </row>
    <row r="5346" spans="2:13" s="1" customFormat="1" ht="13.8" x14ac:dyDescent="0.3">
      <c r="B5346" s="10"/>
      <c r="L5346" s="10"/>
      <c r="M5346" s="10"/>
    </row>
    <row r="5347" spans="2:13" s="1" customFormat="1" ht="13.8" x14ac:dyDescent="0.3">
      <c r="B5347" s="10"/>
      <c r="L5347" s="10"/>
      <c r="M5347" s="10"/>
    </row>
    <row r="5348" spans="2:13" s="1" customFormat="1" ht="13.8" x14ac:dyDescent="0.3">
      <c r="B5348" s="10"/>
      <c r="L5348" s="10"/>
      <c r="M5348" s="10"/>
    </row>
    <row r="5349" spans="2:13" s="1" customFormat="1" ht="13.8" x14ac:dyDescent="0.3">
      <c r="B5349" s="10"/>
      <c r="L5349" s="10"/>
      <c r="M5349" s="10"/>
    </row>
    <row r="5350" spans="2:13" s="1" customFormat="1" ht="13.8" x14ac:dyDescent="0.3">
      <c r="B5350" s="10"/>
      <c r="L5350" s="10"/>
      <c r="M5350" s="10"/>
    </row>
    <row r="5351" spans="2:13" s="1" customFormat="1" ht="13.8" x14ac:dyDescent="0.3">
      <c r="B5351" s="10"/>
      <c r="L5351" s="10"/>
      <c r="M5351" s="10"/>
    </row>
    <row r="5352" spans="2:13" s="1" customFormat="1" ht="13.8" x14ac:dyDescent="0.3">
      <c r="B5352" s="10"/>
      <c r="L5352" s="10"/>
      <c r="M5352" s="10"/>
    </row>
    <row r="5353" spans="2:13" s="1" customFormat="1" ht="13.8" x14ac:dyDescent="0.3">
      <c r="B5353" s="10"/>
      <c r="L5353" s="10"/>
      <c r="M5353" s="10"/>
    </row>
    <row r="5354" spans="2:13" s="1" customFormat="1" ht="13.8" x14ac:dyDescent="0.3">
      <c r="B5354" s="10"/>
      <c r="L5354" s="10"/>
      <c r="M5354" s="10"/>
    </row>
    <row r="5355" spans="2:13" s="1" customFormat="1" ht="13.8" x14ac:dyDescent="0.3">
      <c r="B5355" s="10"/>
      <c r="L5355" s="10"/>
      <c r="M5355" s="10"/>
    </row>
    <row r="5356" spans="2:13" s="1" customFormat="1" ht="13.8" x14ac:dyDescent="0.3">
      <c r="B5356" s="10"/>
      <c r="L5356" s="10"/>
      <c r="M5356" s="10"/>
    </row>
    <row r="5357" spans="2:13" s="1" customFormat="1" ht="13.8" x14ac:dyDescent="0.3">
      <c r="B5357" s="10"/>
      <c r="L5357" s="10"/>
      <c r="M5357" s="10"/>
    </row>
    <row r="5358" spans="2:13" s="1" customFormat="1" ht="13.8" x14ac:dyDescent="0.3">
      <c r="B5358" s="10"/>
      <c r="L5358" s="10"/>
      <c r="M5358" s="10"/>
    </row>
    <row r="5359" spans="2:13" s="1" customFormat="1" ht="13.8" x14ac:dyDescent="0.3">
      <c r="B5359" s="10"/>
      <c r="L5359" s="10"/>
      <c r="M5359" s="10"/>
    </row>
    <row r="5360" spans="2:13" s="1" customFormat="1" ht="13.8" x14ac:dyDescent="0.3">
      <c r="B5360" s="10"/>
      <c r="L5360" s="10"/>
      <c r="M5360" s="10"/>
    </row>
    <row r="5361" spans="2:13" s="1" customFormat="1" ht="13.8" x14ac:dyDescent="0.3">
      <c r="B5361" s="10"/>
      <c r="L5361" s="10"/>
      <c r="M5361" s="10"/>
    </row>
    <row r="5362" spans="2:13" s="1" customFormat="1" ht="13.8" x14ac:dyDescent="0.3">
      <c r="B5362" s="10"/>
      <c r="L5362" s="10"/>
      <c r="M5362" s="10"/>
    </row>
    <row r="5363" spans="2:13" s="1" customFormat="1" ht="13.8" x14ac:dyDescent="0.3">
      <c r="B5363" s="10"/>
      <c r="L5363" s="10"/>
      <c r="M5363" s="10"/>
    </row>
    <row r="5364" spans="2:13" s="1" customFormat="1" ht="13.8" x14ac:dyDescent="0.3">
      <c r="B5364" s="10"/>
      <c r="L5364" s="10"/>
      <c r="M5364" s="10"/>
    </row>
    <row r="5365" spans="2:13" s="1" customFormat="1" ht="13.8" x14ac:dyDescent="0.3">
      <c r="B5365" s="10"/>
      <c r="L5365" s="10"/>
      <c r="M5365" s="10"/>
    </row>
    <row r="5366" spans="2:13" s="1" customFormat="1" ht="13.8" x14ac:dyDescent="0.3">
      <c r="B5366" s="10"/>
      <c r="L5366" s="10"/>
      <c r="M5366" s="10"/>
    </row>
    <row r="5367" spans="2:13" s="1" customFormat="1" ht="13.8" x14ac:dyDescent="0.3">
      <c r="B5367" s="10"/>
      <c r="L5367" s="10"/>
      <c r="M5367" s="10"/>
    </row>
    <row r="5368" spans="2:13" s="1" customFormat="1" ht="13.8" x14ac:dyDescent="0.3">
      <c r="B5368" s="10"/>
      <c r="L5368" s="10"/>
      <c r="M5368" s="10"/>
    </row>
    <row r="5369" spans="2:13" s="1" customFormat="1" ht="13.8" x14ac:dyDescent="0.3">
      <c r="B5369" s="10"/>
      <c r="L5369" s="10"/>
      <c r="M5369" s="10"/>
    </row>
    <row r="5370" spans="2:13" s="1" customFormat="1" ht="13.8" x14ac:dyDescent="0.3">
      <c r="B5370" s="10"/>
      <c r="L5370" s="10"/>
      <c r="M5370" s="10"/>
    </row>
    <row r="5371" spans="2:13" s="1" customFormat="1" ht="13.8" x14ac:dyDescent="0.3">
      <c r="B5371" s="10"/>
      <c r="L5371" s="10"/>
      <c r="M5371" s="10"/>
    </row>
    <row r="5372" spans="2:13" s="1" customFormat="1" ht="13.8" x14ac:dyDescent="0.3">
      <c r="B5372" s="10"/>
      <c r="L5372" s="10"/>
      <c r="M5372" s="10"/>
    </row>
    <row r="5373" spans="2:13" s="1" customFormat="1" ht="13.8" x14ac:dyDescent="0.3">
      <c r="B5373" s="10"/>
      <c r="L5373" s="10"/>
      <c r="M5373" s="10"/>
    </row>
    <row r="5374" spans="2:13" s="1" customFormat="1" ht="13.8" x14ac:dyDescent="0.3">
      <c r="B5374" s="10"/>
      <c r="L5374" s="10"/>
      <c r="M5374" s="10"/>
    </row>
    <row r="5375" spans="2:13" s="1" customFormat="1" ht="13.8" x14ac:dyDescent="0.3">
      <c r="B5375" s="10"/>
      <c r="L5375" s="10"/>
      <c r="M5375" s="10"/>
    </row>
    <row r="5376" spans="2:13" s="1" customFormat="1" ht="13.8" x14ac:dyDescent="0.3">
      <c r="B5376" s="10"/>
      <c r="L5376" s="10"/>
      <c r="M5376" s="10"/>
    </row>
    <row r="5377" spans="2:13" s="1" customFormat="1" ht="13.8" x14ac:dyDescent="0.3">
      <c r="B5377" s="10"/>
      <c r="L5377" s="10"/>
      <c r="M5377" s="10"/>
    </row>
    <row r="5378" spans="2:13" s="1" customFormat="1" ht="13.8" x14ac:dyDescent="0.3">
      <c r="B5378" s="10"/>
      <c r="L5378" s="10"/>
      <c r="M5378" s="10"/>
    </row>
    <row r="5379" spans="2:13" s="1" customFormat="1" ht="13.8" x14ac:dyDescent="0.3">
      <c r="B5379" s="10"/>
      <c r="L5379" s="10"/>
      <c r="M5379" s="10"/>
    </row>
    <row r="5380" spans="2:13" s="1" customFormat="1" ht="13.8" x14ac:dyDescent="0.3">
      <c r="B5380" s="10"/>
      <c r="L5380" s="10"/>
      <c r="M5380" s="10"/>
    </row>
    <row r="5381" spans="2:13" s="1" customFormat="1" ht="13.8" x14ac:dyDescent="0.3">
      <c r="B5381" s="10"/>
      <c r="L5381" s="10"/>
      <c r="M5381" s="10"/>
    </row>
    <row r="5382" spans="2:13" s="1" customFormat="1" ht="13.8" x14ac:dyDescent="0.3">
      <c r="B5382" s="10"/>
      <c r="L5382" s="10"/>
      <c r="M5382" s="10"/>
    </row>
    <row r="5383" spans="2:13" s="1" customFormat="1" ht="13.8" x14ac:dyDescent="0.3">
      <c r="B5383" s="10"/>
      <c r="L5383" s="10"/>
      <c r="M5383" s="10"/>
    </row>
    <row r="5384" spans="2:13" s="1" customFormat="1" ht="13.8" x14ac:dyDescent="0.3">
      <c r="B5384" s="10"/>
      <c r="L5384" s="10"/>
      <c r="M5384" s="10"/>
    </row>
    <row r="5385" spans="2:13" s="1" customFormat="1" ht="13.8" x14ac:dyDescent="0.3">
      <c r="B5385" s="10"/>
      <c r="L5385" s="10"/>
      <c r="M5385" s="10"/>
    </row>
    <row r="5386" spans="2:13" s="1" customFormat="1" ht="13.8" x14ac:dyDescent="0.3">
      <c r="B5386" s="10"/>
      <c r="L5386" s="10"/>
      <c r="M5386" s="10"/>
    </row>
    <row r="5387" spans="2:13" s="1" customFormat="1" ht="13.8" x14ac:dyDescent="0.3">
      <c r="B5387" s="10"/>
      <c r="L5387" s="10"/>
      <c r="M5387" s="10"/>
    </row>
    <row r="5388" spans="2:13" s="1" customFormat="1" ht="13.8" x14ac:dyDescent="0.3">
      <c r="B5388" s="10"/>
      <c r="L5388" s="10"/>
      <c r="M5388" s="10"/>
    </row>
    <row r="5389" spans="2:13" s="1" customFormat="1" ht="13.8" x14ac:dyDescent="0.3">
      <c r="B5389" s="10"/>
      <c r="L5389" s="10"/>
      <c r="M5389" s="10"/>
    </row>
    <row r="5390" spans="2:13" s="1" customFormat="1" ht="13.8" x14ac:dyDescent="0.3">
      <c r="B5390" s="10"/>
      <c r="L5390" s="10"/>
      <c r="M5390" s="10"/>
    </row>
    <row r="5391" spans="2:13" s="1" customFormat="1" ht="13.8" x14ac:dyDescent="0.3">
      <c r="B5391" s="10"/>
      <c r="L5391" s="10"/>
      <c r="M5391" s="10"/>
    </row>
    <row r="5392" spans="2:13" s="1" customFormat="1" ht="13.8" x14ac:dyDescent="0.3">
      <c r="B5392" s="10"/>
      <c r="L5392" s="10"/>
      <c r="M5392" s="10"/>
    </row>
    <row r="5393" spans="2:13" s="1" customFormat="1" ht="13.8" x14ac:dyDescent="0.3">
      <c r="B5393" s="10"/>
      <c r="L5393" s="10"/>
      <c r="M5393" s="10"/>
    </row>
    <row r="5394" spans="2:13" s="1" customFormat="1" ht="13.8" x14ac:dyDescent="0.3">
      <c r="B5394" s="10"/>
      <c r="L5394" s="10"/>
      <c r="M5394" s="10"/>
    </row>
    <row r="5395" spans="2:13" s="1" customFormat="1" ht="13.8" x14ac:dyDescent="0.3">
      <c r="B5395" s="10"/>
      <c r="L5395" s="10"/>
      <c r="M5395" s="10"/>
    </row>
    <row r="5396" spans="2:13" s="1" customFormat="1" ht="13.8" x14ac:dyDescent="0.3">
      <c r="B5396" s="10"/>
      <c r="L5396" s="10"/>
      <c r="M5396" s="10"/>
    </row>
    <row r="5397" spans="2:13" s="1" customFormat="1" ht="13.8" x14ac:dyDescent="0.3">
      <c r="B5397" s="10"/>
      <c r="L5397" s="10"/>
      <c r="M5397" s="10"/>
    </row>
    <row r="5398" spans="2:13" s="1" customFormat="1" ht="13.8" x14ac:dyDescent="0.3">
      <c r="B5398" s="10"/>
      <c r="L5398" s="10"/>
      <c r="M5398" s="10"/>
    </row>
    <row r="5399" spans="2:13" s="1" customFormat="1" ht="13.8" x14ac:dyDescent="0.3">
      <c r="B5399" s="10"/>
      <c r="L5399" s="10"/>
      <c r="M5399" s="10"/>
    </row>
    <row r="5400" spans="2:13" s="1" customFormat="1" ht="13.8" x14ac:dyDescent="0.3">
      <c r="B5400" s="10"/>
      <c r="L5400" s="10"/>
      <c r="M5400" s="10"/>
    </row>
    <row r="5401" spans="2:13" s="1" customFormat="1" ht="13.8" x14ac:dyDescent="0.3">
      <c r="B5401" s="10"/>
      <c r="L5401" s="10"/>
      <c r="M5401" s="10"/>
    </row>
    <row r="5402" spans="2:13" s="1" customFormat="1" ht="13.8" x14ac:dyDescent="0.3">
      <c r="B5402" s="10"/>
      <c r="L5402" s="10"/>
      <c r="M5402" s="10"/>
    </row>
    <row r="5403" spans="2:13" s="1" customFormat="1" ht="13.8" x14ac:dyDescent="0.3">
      <c r="B5403" s="10"/>
      <c r="L5403" s="10"/>
      <c r="M5403" s="10"/>
    </row>
    <row r="5404" spans="2:13" s="1" customFormat="1" ht="13.8" x14ac:dyDescent="0.3">
      <c r="B5404" s="10"/>
      <c r="L5404" s="10"/>
      <c r="M5404" s="10"/>
    </row>
    <row r="5405" spans="2:13" s="1" customFormat="1" ht="13.8" x14ac:dyDescent="0.3">
      <c r="B5405" s="10"/>
      <c r="L5405" s="10"/>
      <c r="M5405" s="10"/>
    </row>
    <row r="5406" spans="2:13" s="1" customFormat="1" ht="13.8" x14ac:dyDescent="0.3">
      <c r="B5406" s="10"/>
      <c r="L5406" s="10"/>
      <c r="M5406" s="10"/>
    </row>
    <row r="5407" spans="2:13" s="1" customFormat="1" ht="13.8" x14ac:dyDescent="0.3">
      <c r="B5407" s="10"/>
      <c r="L5407" s="10"/>
      <c r="M5407" s="10"/>
    </row>
    <row r="5408" spans="2:13" s="1" customFormat="1" ht="13.8" x14ac:dyDescent="0.3">
      <c r="B5408" s="10"/>
      <c r="L5408" s="10"/>
      <c r="M5408" s="10"/>
    </row>
    <row r="5409" spans="2:13" s="1" customFormat="1" ht="13.8" x14ac:dyDescent="0.3">
      <c r="B5409" s="10"/>
      <c r="L5409" s="10"/>
      <c r="M5409" s="10"/>
    </row>
    <row r="5410" spans="2:13" s="1" customFormat="1" ht="13.8" x14ac:dyDescent="0.3">
      <c r="B5410" s="10"/>
      <c r="L5410" s="10"/>
      <c r="M5410" s="10"/>
    </row>
    <row r="5411" spans="2:13" s="1" customFormat="1" ht="13.8" x14ac:dyDescent="0.3">
      <c r="B5411" s="10"/>
      <c r="L5411" s="10"/>
      <c r="M5411" s="10"/>
    </row>
    <row r="5412" spans="2:13" s="1" customFormat="1" ht="13.8" x14ac:dyDescent="0.3">
      <c r="B5412" s="10"/>
      <c r="L5412" s="10"/>
      <c r="M5412" s="10"/>
    </row>
    <row r="5413" spans="2:13" s="1" customFormat="1" ht="13.8" x14ac:dyDescent="0.3">
      <c r="B5413" s="10"/>
      <c r="L5413" s="10"/>
      <c r="M5413" s="10"/>
    </row>
    <row r="5414" spans="2:13" s="1" customFormat="1" ht="13.8" x14ac:dyDescent="0.3">
      <c r="B5414" s="10"/>
      <c r="L5414" s="10"/>
      <c r="M5414" s="10"/>
    </row>
    <row r="5415" spans="2:13" s="1" customFormat="1" ht="13.8" x14ac:dyDescent="0.3">
      <c r="B5415" s="10"/>
      <c r="L5415" s="10"/>
      <c r="M5415" s="10"/>
    </row>
    <row r="5416" spans="2:13" s="1" customFormat="1" ht="13.8" x14ac:dyDescent="0.3">
      <c r="B5416" s="10"/>
      <c r="L5416" s="10"/>
      <c r="M5416" s="10"/>
    </row>
    <row r="5417" spans="2:13" s="1" customFormat="1" ht="13.8" x14ac:dyDescent="0.3">
      <c r="B5417" s="10"/>
      <c r="L5417" s="10"/>
      <c r="M5417" s="10"/>
    </row>
    <row r="5418" spans="2:13" s="1" customFormat="1" ht="13.8" x14ac:dyDescent="0.3">
      <c r="B5418" s="10"/>
      <c r="L5418" s="10"/>
      <c r="M5418" s="10"/>
    </row>
    <row r="5419" spans="2:13" s="1" customFormat="1" ht="13.8" x14ac:dyDescent="0.3">
      <c r="B5419" s="10"/>
      <c r="L5419" s="10"/>
      <c r="M5419" s="10"/>
    </row>
    <row r="5420" spans="2:13" s="1" customFormat="1" ht="13.8" x14ac:dyDescent="0.3">
      <c r="B5420" s="10"/>
      <c r="L5420" s="10"/>
      <c r="M5420" s="10"/>
    </row>
    <row r="5421" spans="2:13" s="1" customFormat="1" ht="13.8" x14ac:dyDescent="0.3">
      <c r="B5421" s="10"/>
      <c r="L5421" s="10"/>
      <c r="M5421" s="10"/>
    </row>
    <row r="5422" spans="2:13" s="1" customFormat="1" ht="13.8" x14ac:dyDescent="0.3">
      <c r="B5422" s="10"/>
      <c r="L5422" s="10"/>
      <c r="M5422" s="10"/>
    </row>
    <row r="5423" spans="2:13" s="1" customFormat="1" ht="13.8" x14ac:dyDescent="0.3">
      <c r="B5423" s="10"/>
      <c r="L5423" s="10"/>
      <c r="M5423" s="10"/>
    </row>
    <row r="5424" spans="2:13" s="1" customFormat="1" ht="13.8" x14ac:dyDescent="0.3">
      <c r="B5424" s="10"/>
      <c r="L5424" s="10"/>
      <c r="M5424" s="10"/>
    </row>
    <row r="5425" spans="2:13" s="1" customFormat="1" ht="13.8" x14ac:dyDescent="0.3">
      <c r="B5425" s="10"/>
      <c r="L5425" s="10"/>
      <c r="M5425" s="10"/>
    </row>
    <row r="5426" spans="2:13" s="1" customFormat="1" ht="13.8" x14ac:dyDescent="0.3">
      <c r="B5426" s="10"/>
      <c r="L5426" s="10"/>
      <c r="M5426" s="10"/>
    </row>
    <row r="5427" spans="2:13" s="1" customFormat="1" ht="13.8" x14ac:dyDescent="0.3">
      <c r="B5427" s="10"/>
      <c r="L5427" s="10"/>
      <c r="M5427" s="10"/>
    </row>
    <row r="5428" spans="2:13" s="1" customFormat="1" ht="13.8" x14ac:dyDescent="0.3">
      <c r="B5428" s="10"/>
      <c r="L5428" s="10"/>
      <c r="M5428" s="10"/>
    </row>
    <row r="5429" spans="2:13" s="1" customFormat="1" ht="13.8" x14ac:dyDescent="0.3">
      <c r="B5429" s="10"/>
      <c r="L5429" s="10"/>
      <c r="M5429" s="10"/>
    </row>
    <row r="5430" spans="2:13" s="1" customFormat="1" ht="13.8" x14ac:dyDescent="0.3">
      <c r="B5430" s="10"/>
      <c r="L5430" s="10"/>
      <c r="M5430" s="10"/>
    </row>
    <row r="5431" spans="2:13" s="1" customFormat="1" ht="13.8" x14ac:dyDescent="0.3">
      <c r="B5431" s="10"/>
      <c r="L5431" s="10"/>
      <c r="M5431" s="10"/>
    </row>
    <row r="5432" spans="2:13" s="1" customFormat="1" ht="13.8" x14ac:dyDescent="0.3">
      <c r="B5432" s="10"/>
      <c r="L5432" s="10"/>
      <c r="M5432" s="10"/>
    </row>
    <row r="5433" spans="2:13" s="1" customFormat="1" ht="13.8" x14ac:dyDescent="0.3">
      <c r="B5433" s="10"/>
      <c r="L5433" s="10"/>
      <c r="M5433" s="10"/>
    </row>
    <row r="5434" spans="2:13" s="1" customFormat="1" ht="13.8" x14ac:dyDescent="0.3">
      <c r="B5434" s="10"/>
      <c r="L5434" s="10"/>
      <c r="M5434" s="10"/>
    </row>
    <row r="5435" spans="2:13" s="1" customFormat="1" ht="13.8" x14ac:dyDescent="0.3">
      <c r="B5435" s="10"/>
      <c r="L5435" s="10"/>
      <c r="M5435" s="10"/>
    </row>
    <row r="5436" spans="2:13" s="1" customFormat="1" ht="13.8" x14ac:dyDescent="0.3">
      <c r="B5436" s="10"/>
      <c r="L5436" s="10"/>
      <c r="M5436" s="10"/>
    </row>
    <row r="5437" spans="2:13" s="1" customFormat="1" ht="13.8" x14ac:dyDescent="0.3">
      <c r="B5437" s="10"/>
      <c r="L5437" s="10"/>
      <c r="M5437" s="10"/>
    </row>
    <row r="5438" spans="2:13" s="1" customFormat="1" ht="13.8" x14ac:dyDescent="0.3">
      <c r="B5438" s="10"/>
      <c r="L5438" s="10"/>
      <c r="M5438" s="10"/>
    </row>
    <row r="5439" spans="2:13" s="1" customFormat="1" ht="13.8" x14ac:dyDescent="0.3">
      <c r="B5439" s="10"/>
      <c r="L5439" s="10"/>
      <c r="M5439" s="10"/>
    </row>
    <row r="5440" spans="2:13" s="1" customFormat="1" ht="13.8" x14ac:dyDescent="0.3">
      <c r="B5440" s="10"/>
      <c r="L5440" s="10"/>
      <c r="M5440" s="10"/>
    </row>
    <row r="5441" spans="2:13" s="1" customFormat="1" ht="13.8" x14ac:dyDescent="0.3">
      <c r="B5441" s="10"/>
      <c r="L5441" s="10"/>
      <c r="M5441" s="10"/>
    </row>
    <row r="5442" spans="2:13" s="1" customFormat="1" ht="13.8" x14ac:dyDescent="0.3">
      <c r="B5442" s="10"/>
      <c r="L5442" s="10"/>
      <c r="M5442" s="10"/>
    </row>
    <row r="5443" spans="2:13" s="1" customFormat="1" ht="13.8" x14ac:dyDescent="0.3">
      <c r="B5443" s="10"/>
      <c r="L5443" s="10"/>
      <c r="M5443" s="10"/>
    </row>
    <row r="5444" spans="2:13" s="1" customFormat="1" ht="13.8" x14ac:dyDescent="0.3">
      <c r="B5444" s="10"/>
      <c r="L5444" s="10"/>
      <c r="M5444" s="10"/>
    </row>
    <row r="5445" spans="2:13" s="1" customFormat="1" ht="13.8" x14ac:dyDescent="0.3">
      <c r="B5445" s="10"/>
      <c r="L5445" s="10"/>
      <c r="M5445" s="10"/>
    </row>
    <row r="5446" spans="2:13" s="1" customFormat="1" ht="13.8" x14ac:dyDescent="0.3">
      <c r="B5446" s="10"/>
      <c r="L5446" s="10"/>
      <c r="M5446" s="10"/>
    </row>
    <row r="5447" spans="2:13" s="1" customFormat="1" ht="13.8" x14ac:dyDescent="0.3">
      <c r="B5447" s="10"/>
      <c r="L5447" s="10"/>
      <c r="M5447" s="10"/>
    </row>
    <row r="5448" spans="2:13" s="1" customFormat="1" ht="13.8" x14ac:dyDescent="0.3">
      <c r="B5448" s="10"/>
      <c r="L5448" s="10"/>
      <c r="M5448" s="10"/>
    </row>
    <row r="5449" spans="2:13" s="1" customFormat="1" ht="13.8" x14ac:dyDescent="0.3">
      <c r="B5449" s="10"/>
      <c r="L5449" s="10"/>
      <c r="M5449" s="10"/>
    </row>
    <row r="5450" spans="2:13" s="1" customFormat="1" ht="13.8" x14ac:dyDescent="0.3">
      <c r="B5450" s="10"/>
      <c r="L5450" s="10"/>
      <c r="M5450" s="10"/>
    </row>
    <row r="5451" spans="2:13" s="1" customFormat="1" ht="13.8" x14ac:dyDescent="0.3">
      <c r="B5451" s="10"/>
      <c r="L5451" s="10"/>
      <c r="M5451" s="10"/>
    </row>
    <row r="5452" spans="2:13" s="1" customFormat="1" ht="13.8" x14ac:dyDescent="0.3">
      <c r="B5452" s="10"/>
      <c r="L5452" s="10"/>
      <c r="M5452" s="10"/>
    </row>
    <row r="5453" spans="2:13" s="1" customFormat="1" ht="13.8" x14ac:dyDescent="0.3">
      <c r="B5453" s="10"/>
      <c r="L5453" s="10"/>
      <c r="M5453" s="10"/>
    </row>
    <row r="5454" spans="2:13" s="1" customFormat="1" ht="13.8" x14ac:dyDescent="0.3">
      <c r="B5454" s="10"/>
      <c r="L5454" s="10"/>
      <c r="M5454" s="10"/>
    </row>
    <row r="5455" spans="2:13" s="1" customFormat="1" ht="13.8" x14ac:dyDescent="0.3">
      <c r="B5455" s="10"/>
      <c r="L5455" s="10"/>
      <c r="M5455" s="10"/>
    </row>
    <row r="5456" spans="2:13" s="1" customFormat="1" ht="13.8" x14ac:dyDescent="0.3">
      <c r="B5456" s="10"/>
      <c r="L5456" s="10"/>
      <c r="M5456" s="10"/>
    </row>
    <row r="5457" spans="2:13" s="1" customFormat="1" ht="13.8" x14ac:dyDescent="0.3">
      <c r="B5457" s="10"/>
      <c r="L5457" s="10"/>
      <c r="M5457" s="10"/>
    </row>
    <row r="5458" spans="2:13" s="1" customFormat="1" ht="13.8" x14ac:dyDescent="0.3">
      <c r="B5458" s="10"/>
      <c r="L5458" s="10"/>
      <c r="M5458" s="10"/>
    </row>
    <row r="5459" spans="2:13" s="1" customFormat="1" ht="13.8" x14ac:dyDescent="0.3">
      <c r="B5459" s="10"/>
      <c r="L5459" s="10"/>
      <c r="M5459" s="10"/>
    </row>
    <row r="5460" spans="2:13" s="1" customFormat="1" ht="13.8" x14ac:dyDescent="0.3">
      <c r="B5460" s="10"/>
      <c r="L5460" s="10"/>
      <c r="M5460" s="10"/>
    </row>
    <row r="5461" spans="2:13" s="1" customFormat="1" ht="13.8" x14ac:dyDescent="0.3">
      <c r="B5461" s="10"/>
      <c r="L5461" s="10"/>
      <c r="M5461" s="10"/>
    </row>
    <row r="5462" spans="2:13" s="1" customFormat="1" ht="13.8" x14ac:dyDescent="0.3">
      <c r="B5462" s="10"/>
      <c r="L5462" s="10"/>
      <c r="M5462" s="10"/>
    </row>
    <row r="5463" spans="2:13" s="1" customFormat="1" ht="13.8" x14ac:dyDescent="0.3">
      <c r="B5463" s="10"/>
      <c r="L5463" s="10"/>
      <c r="M5463" s="10"/>
    </row>
    <row r="5464" spans="2:13" s="1" customFormat="1" ht="13.8" x14ac:dyDescent="0.3">
      <c r="B5464" s="10"/>
      <c r="L5464" s="10"/>
      <c r="M5464" s="10"/>
    </row>
    <row r="5465" spans="2:13" s="1" customFormat="1" ht="13.8" x14ac:dyDescent="0.3">
      <c r="B5465" s="10"/>
      <c r="L5465" s="10"/>
      <c r="M5465" s="10"/>
    </row>
    <row r="5466" spans="2:13" s="1" customFormat="1" ht="13.8" x14ac:dyDescent="0.3">
      <c r="B5466" s="10"/>
      <c r="L5466" s="10"/>
      <c r="M5466" s="10"/>
    </row>
    <row r="5467" spans="2:13" s="1" customFormat="1" ht="13.8" x14ac:dyDescent="0.3">
      <c r="B5467" s="10"/>
      <c r="L5467" s="10"/>
      <c r="M5467" s="10"/>
    </row>
    <row r="5468" spans="2:13" s="1" customFormat="1" ht="13.8" x14ac:dyDescent="0.3">
      <c r="B5468" s="10"/>
      <c r="L5468" s="10"/>
      <c r="M5468" s="10"/>
    </row>
    <row r="5469" spans="2:13" s="1" customFormat="1" ht="13.8" x14ac:dyDescent="0.3">
      <c r="B5469" s="10"/>
      <c r="L5469" s="10"/>
      <c r="M5469" s="10"/>
    </row>
    <row r="5470" spans="2:13" s="1" customFormat="1" ht="13.8" x14ac:dyDescent="0.3">
      <c r="B5470" s="10"/>
      <c r="L5470" s="10"/>
      <c r="M5470" s="10"/>
    </row>
    <row r="5471" spans="2:13" s="1" customFormat="1" ht="13.8" x14ac:dyDescent="0.3">
      <c r="B5471" s="10"/>
      <c r="L5471" s="10"/>
      <c r="M5471" s="10"/>
    </row>
    <row r="5472" spans="2:13" s="1" customFormat="1" ht="13.8" x14ac:dyDescent="0.3">
      <c r="B5472" s="10"/>
      <c r="L5472" s="10"/>
      <c r="M5472" s="10"/>
    </row>
    <row r="5473" spans="2:13" s="1" customFormat="1" ht="13.8" x14ac:dyDescent="0.3">
      <c r="B5473" s="10"/>
      <c r="L5473" s="10"/>
      <c r="M5473" s="10"/>
    </row>
    <row r="5474" spans="2:13" s="1" customFormat="1" ht="13.8" x14ac:dyDescent="0.3">
      <c r="B5474" s="10"/>
      <c r="L5474" s="10"/>
      <c r="M5474" s="10"/>
    </row>
    <row r="5475" spans="2:13" s="1" customFormat="1" ht="13.8" x14ac:dyDescent="0.3">
      <c r="B5475" s="10"/>
      <c r="L5475" s="10"/>
      <c r="M5475" s="10"/>
    </row>
    <row r="5476" spans="2:13" s="1" customFormat="1" ht="13.8" x14ac:dyDescent="0.3">
      <c r="B5476" s="10"/>
      <c r="L5476" s="10"/>
      <c r="M5476" s="10"/>
    </row>
    <row r="5477" spans="2:13" s="1" customFormat="1" ht="13.8" x14ac:dyDescent="0.3">
      <c r="B5477" s="10"/>
      <c r="L5477" s="10"/>
      <c r="M5477" s="10"/>
    </row>
    <row r="5478" spans="2:13" s="1" customFormat="1" ht="13.8" x14ac:dyDescent="0.3">
      <c r="B5478" s="10"/>
      <c r="L5478" s="10"/>
      <c r="M5478" s="10"/>
    </row>
    <row r="5479" spans="2:13" s="1" customFormat="1" ht="13.8" x14ac:dyDescent="0.3">
      <c r="B5479" s="10"/>
      <c r="L5479" s="10"/>
      <c r="M5479" s="10"/>
    </row>
    <row r="5480" spans="2:13" s="1" customFormat="1" ht="13.8" x14ac:dyDescent="0.3">
      <c r="B5480" s="10"/>
      <c r="L5480" s="10"/>
      <c r="M5480" s="10"/>
    </row>
    <row r="5481" spans="2:13" s="1" customFormat="1" ht="13.8" x14ac:dyDescent="0.3">
      <c r="B5481" s="10"/>
      <c r="L5481" s="10"/>
      <c r="M5481" s="10"/>
    </row>
    <row r="5482" spans="2:13" s="1" customFormat="1" ht="13.8" x14ac:dyDescent="0.3">
      <c r="B5482" s="10"/>
      <c r="L5482" s="10"/>
      <c r="M5482" s="10"/>
    </row>
    <row r="5483" spans="2:13" s="1" customFormat="1" ht="13.8" x14ac:dyDescent="0.3">
      <c r="B5483" s="10"/>
      <c r="L5483" s="10"/>
      <c r="M5483" s="10"/>
    </row>
    <row r="5484" spans="2:13" s="1" customFormat="1" ht="13.8" x14ac:dyDescent="0.3">
      <c r="B5484" s="10"/>
      <c r="L5484" s="10"/>
      <c r="M5484" s="10"/>
    </row>
    <row r="5485" spans="2:13" s="1" customFormat="1" ht="13.8" x14ac:dyDescent="0.3">
      <c r="B5485" s="10"/>
      <c r="L5485" s="10"/>
      <c r="M5485" s="10"/>
    </row>
    <row r="5486" spans="2:13" s="1" customFormat="1" ht="13.8" x14ac:dyDescent="0.3">
      <c r="B5486" s="10"/>
      <c r="L5486" s="10"/>
      <c r="M5486" s="10"/>
    </row>
    <row r="5487" spans="2:13" s="1" customFormat="1" ht="13.8" x14ac:dyDescent="0.3">
      <c r="B5487" s="10"/>
      <c r="L5487" s="10"/>
      <c r="M5487" s="10"/>
    </row>
    <row r="5488" spans="2:13" s="1" customFormat="1" ht="13.8" x14ac:dyDescent="0.3">
      <c r="B5488" s="10"/>
      <c r="L5488" s="10"/>
      <c r="M5488" s="10"/>
    </row>
    <row r="5489" spans="2:13" s="1" customFormat="1" ht="13.8" x14ac:dyDescent="0.3">
      <c r="B5489" s="10"/>
      <c r="L5489" s="10"/>
      <c r="M5489" s="10"/>
    </row>
    <row r="5490" spans="2:13" s="1" customFormat="1" ht="13.8" x14ac:dyDescent="0.3">
      <c r="B5490" s="10"/>
      <c r="L5490" s="10"/>
      <c r="M5490" s="10"/>
    </row>
    <row r="5491" spans="2:13" s="1" customFormat="1" ht="13.8" x14ac:dyDescent="0.3">
      <c r="B5491" s="10"/>
      <c r="L5491" s="10"/>
      <c r="M5491" s="10"/>
    </row>
    <row r="5492" spans="2:13" s="1" customFormat="1" ht="13.8" x14ac:dyDescent="0.3">
      <c r="B5492" s="10"/>
      <c r="L5492" s="10"/>
      <c r="M5492" s="10"/>
    </row>
    <row r="5493" spans="2:13" s="1" customFormat="1" ht="13.8" x14ac:dyDescent="0.3">
      <c r="B5493" s="10"/>
      <c r="L5493" s="10"/>
      <c r="M5493" s="10"/>
    </row>
    <row r="5494" spans="2:13" s="1" customFormat="1" ht="13.8" x14ac:dyDescent="0.3">
      <c r="B5494" s="10"/>
      <c r="L5494" s="10"/>
      <c r="M5494" s="10"/>
    </row>
    <row r="5495" spans="2:13" s="1" customFormat="1" ht="13.8" x14ac:dyDescent="0.3">
      <c r="B5495" s="10"/>
      <c r="L5495" s="10"/>
      <c r="M5495" s="10"/>
    </row>
    <row r="5496" spans="2:13" s="1" customFormat="1" ht="13.8" x14ac:dyDescent="0.3">
      <c r="B5496" s="10"/>
      <c r="L5496" s="10"/>
      <c r="M5496" s="10"/>
    </row>
    <row r="5497" spans="2:13" s="1" customFormat="1" ht="13.8" x14ac:dyDescent="0.3">
      <c r="B5497" s="10"/>
      <c r="L5497" s="10"/>
      <c r="M5497" s="10"/>
    </row>
    <row r="5498" spans="2:13" s="1" customFormat="1" ht="13.8" x14ac:dyDescent="0.3">
      <c r="B5498" s="10"/>
      <c r="L5498" s="10"/>
      <c r="M5498" s="10"/>
    </row>
    <row r="5499" spans="2:13" s="1" customFormat="1" ht="13.8" x14ac:dyDescent="0.3">
      <c r="B5499" s="10"/>
      <c r="L5499" s="10"/>
      <c r="M5499" s="10"/>
    </row>
    <row r="5500" spans="2:13" s="1" customFormat="1" ht="13.8" x14ac:dyDescent="0.3">
      <c r="B5500" s="10"/>
      <c r="L5500" s="10"/>
      <c r="M5500" s="10"/>
    </row>
    <row r="5501" spans="2:13" s="1" customFormat="1" ht="13.8" x14ac:dyDescent="0.3">
      <c r="B5501" s="10"/>
      <c r="L5501" s="10"/>
      <c r="M5501" s="10"/>
    </row>
    <row r="5502" spans="2:13" s="1" customFormat="1" ht="13.8" x14ac:dyDescent="0.3">
      <c r="B5502" s="10"/>
      <c r="L5502" s="10"/>
      <c r="M5502" s="10"/>
    </row>
    <row r="5503" spans="2:13" s="1" customFormat="1" ht="13.8" x14ac:dyDescent="0.3">
      <c r="B5503" s="10"/>
      <c r="L5503" s="10"/>
      <c r="M5503" s="10"/>
    </row>
    <row r="5504" spans="2:13" s="1" customFormat="1" ht="13.8" x14ac:dyDescent="0.3">
      <c r="B5504" s="10"/>
      <c r="L5504" s="10"/>
      <c r="M5504" s="10"/>
    </row>
    <row r="5505" spans="2:13" s="1" customFormat="1" ht="13.8" x14ac:dyDescent="0.3">
      <c r="B5505" s="10"/>
      <c r="L5505" s="10"/>
      <c r="M5505" s="10"/>
    </row>
    <row r="5506" spans="2:13" s="1" customFormat="1" ht="13.8" x14ac:dyDescent="0.3">
      <c r="B5506" s="10"/>
      <c r="L5506" s="10"/>
      <c r="M5506" s="10"/>
    </row>
    <row r="5507" spans="2:13" s="1" customFormat="1" ht="13.8" x14ac:dyDescent="0.3">
      <c r="B5507" s="10"/>
      <c r="L5507" s="10"/>
      <c r="M5507" s="10"/>
    </row>
    <row r="5508" spans="2:13" s="1" customFormat="1" ht="13.8" x14ac:dyDescent="0.3">
      <c r="B5508" s="10"/>
      <c r="L5508" s="10"/>
      <c r="M5508" s="10"/>
    </row>
    <row r="5509" spans="2:13" s="1" customFormat="1" ht="13.8" x14ac:dyDescent="0.3">
      <c r="B5509" s="10"/>
      <c r="L5509" s="10"/>
      <c r="M5509" s="10"/>
    </row>
    <row r="5510" spans="2:13" s="1" customFormat="1" ht="13.8" x14ac:dyDescent="0.3">
      <c r="B5510" s="10"/>
      <c r="L5510" s="10"/>
      <c r="M5510" s="10"/>
    </row>
    <row r="5511" spans="2:13" s="1" customFormat="1" ht="13.8" x14ac:dyDescent="0.3">
      <c r="B5511" s="10"/>
      <c r="L5511" s="10"/>
      <c r="M5511" s="10"/>
    </row>
    <row r="5512" spans="2:13" s="1" customFormat="1" ht="13.8" x14ac:dyDescent="0.3">
      <c r="B5512" s="10"/>
      <c r="L5512" s="10"/>
      <c r="M5512" s="10"/>
    </row>
    <row r="5513" spans="2:13" s="1" customFormat="1" ht="13.8" x14ac:dyDescent="0.3">
      <c r="B5513" s="10"/>
      <c r="L5513" s="10"/>
      <c r="M5513" s="10"/>
    </row>
    <row r="5514" spans="2:13" s="1" customFormat="1" ht="13.8" x14ac:dyDescent="0.3">
      <c r="B5514" s="10"/>
      <c r="L5514" s="10"/>
      <c r="M5514" s="10"/>
    </row>
    <row r="5515" spans="2:13" s="1" customFormat="1" ht="13.8" x14ac:dyDescent="0.3">
      <c r="B5515" s="10"/>
      <c r="L5515" s="10"/>
      <c r="M5515" s="10"/>
    </row>
    <row r="5516" spans="2:13" s="1" customFormat="1" ht="13.8" x14ac:dyDescent="0.3">
      <c r="B5516" s="10"/>
      <c r="L5516" s="10"/>
      <c r="M5516" s="10"/>
    </row>
    <row r="5517" spans="2:13" s="1" customFormat="1" ht="13.8" x14ac:dyDescent="0.3">
      <c r="B5517" s="10"/>
      <c r="L5517" s="10"/>
      <c r="M5517" s="10"/>
    </row>
    <row r="5518" spans="2:13" s="1" customFormat="1" ht="13.8" x14ac:dyDescent="0.3">
      <c r="B5518" s="10"/>
      <c r="L5518" s="10"/>
      <c r="M5518" s="10"/>
    </row>
    <row r="5519" spans="2:13" s="1" customFormat="1" ht="13.8" x14ac:dyDescent="0.3">
      <c r="B5519" s="10"/>
      <c r="L5519" s="10"/>
      <c r="M5519" s="10"/>
    </row>
    <row r="5520" spans="2:13" s="1" customFormat="1" ht="13.8" x14ac:dyDescent="0.3">
      <c r="B5520" s="10"/>
      <c r="L5520" s="10"/>
      <c r="M5520" s="10"/>
    </row>
    <row r="5521" spans="2:13" s="1" customFormat="1" ht="13.8" x14ac:dyDescent="0.3">
      <c r="B5521" s="10"/>
      <c r="L5521" s="10"/>
      <c r="M5521" s="10"/>
    </row>
    <row r="5522" spans="2:13" s="1" customFormat="1" ht="13.8" x14ac:dyDescent="0.3">
      <c r="B5522" s="10"/>
      <c r="L5522" s="10"/>
      <c r="M5522" s="10"/>
    </row>
    <row r="5523" spans="2:13" s="1" customFormat="1" ht="13.8" x14ac:dyDescent="0.3">
      <c r="B5523" s="10"/>
      <c r="L5523" s="10"/>
      <c r="M5523" s="10"/>
    </row>
    <row r="5524" spans="2:13" s="1" customFormat="1" ht="13.8" x14ac:dyDescent="0.3">
      <c r="B5524" s="10"/>
      <c r="L5524" s="10"/>
      <c r="M5524" s="10"/>
    </row>
    <row r="5525" spans="2:13" s="1" customFormat="1" ht="13.8" x14ac:dyDescent="0.3">
      <c r="B5525" s="10"/>
      <c r="L5525" s="10"/>
      <c r="M5525" s="10"/>
    </row>
    <row r="5526" spans="2:13" s="1" customFormat="1" ht="13.8" x14ac:dyDescent="0.3">
      <c r="B5526" s="10"/>
      <c r="L5526" s="10"/>
      <c r="M5526" s="10"/>
    </row>
    <row r="5527" spans="2:13" s="1" customFormat="1" ht="13.8" x14ac:dyDescent="0.3">
      <c r="B5527" s="10"/>
      <c r="L5527" s="10"/>
      <c r="M5527" s="10"/>
    </row>
    <row r="5528" spans="2:13" s="1" customFormat="1" ht="13.8" x14ac:dyDescent="0.3">
      <c r="B5528" s="10"/>
      <c r="L5528" s="10"/>
      <c r="M5528" s="10"/>
    </row>
    <row r="5529" spans="2:13" s="1" customFormat="1" ht="13.8" x14ac:dyDescent="0.3">
      <c r="B5529" s="10"/>
      <c r="L5529" s="10"/>
      <c r="M5529" s="10"/>
    </row>
    <row r="5530" spans="2:13" s="1" customFormat="1" ht="13.8" x14ac:dyDescent="0.3">
      <c r="B5530" s="10"/>
      <c r="L5530" s="10"/>
      <c r="M5530" s="10"/>
    </row>
    <row r="5531" spans="2:13" s="1" customFormat="1" ht="13.8" x14ac:dyDescent="0.3">
      <c r="B5531" s="10"/>
      <c r="L5531" s="10"/>
      <c r="M5531" s="10"/>
    </row>
    <row r="5532" spans="2:13" s="1" customFormat="1" ht="13.8" x14ac:dyDescent="0.3">
      <c r="B5532" s="10"/>
      <c r="L5532" s="10"/>
      <c r="M5532" s="10"/>
    </row>
    <row r="5533" spans="2:13" s="1" customFormat="1" ht="13.8" x14ac:dyDescent="0.3">
      <c r="B5533" s="10"/>
      <c r="L5533" s="10"/>
      <c r="M5533" s="10"/>
    </row>
    <row r="5534" spans="2:13" s="1" customFormat="1" ht="13.8" x14ac:dyDescent="0.3">
      <c r="B5534" s="10"/>
      <c r="L5534" s="10"/>
      <c r="M5534" s="10"/>
    </row>
    <row r="5535" spans="2:13" s="1" customFormat="1" ht="13.8" x14ac:dyDescent="0.3">
      <c r="B5535" s="10"/>
      <c r="L5535" s="10"/>
      <c r="M5535" s="10"/>
    </row>
    <row r="5536" spans="2:13" s="1" customFormat="1" ht="13.8" x14ac:dyDescent="0.3">
      <c r="B5536" s="10"/>
      <c r="L5536" s="10"/>
      <c r="M5536" s="10"/>
    </row>
    <row r="5537" spans="2:13" s="1" customFormat="1" ht="13.8" x14ac:dyDescent="0.3">
      <c r="B5537" s="10"/>
      <c r="L5537" s="10"/>
      <c r="M5537" s="10"/>
    </row>
    <row r="5538" spans="2:13" s="1" customFormat="1" ht="13.8" x14ac:dyDescent="0.3">
      <c r="B5538" s="10"/>
      <c r="L5538" s="10"/>
      <c r="M5538" s="10"/>
    </row>
    <row r="5539" spans="2:13" s="1" customFormat="1" ht="13.8" x14ac:dyDescent="0.3">
      <c r="B5539" s="10"/>
      <c r="L5539" s="10"/>
      <c r="M5539" s="10"/>
    </row>
    <row r="5540" spans="2:13" s="1" customFormat="1" ht="13.8" x14ac:dyDescent="0.3">
      <c r="B5540" s="10"/>
      <c r="L5540" s="10"/>
      <c r="M5540" s="10"/>
    </row>
    <row r="5541" spans="2:13" s="1" customFormat="1" ht="13.8" x14ac:dyDescent="0.3">
      <c r="B5541" s="10"/>
      <c r="L5541" s="10"/>
      <c r="M5541" s="10"/>
    </row>
    <row r="5542" spans="2:13" s="1" customFormat="1" ht="13.8" x14ac:dyDescent="0.3">
      <c r="B5542" s="10"/>
      <c r="L5542" s="10"/>
      <c r="M5542" s="10"/>
    </row>
    <row r="5543" spans="2:13" s="1" customFormat="1" ht="13.8" x14ac:dyDescent="0.3">
      <c r="B5543" s="10"/>
      <c r="L5543" s="10"/>
      <c r="M5543" s="10"/>
    </row>
    <row r="5544" spans="2:13" s="1" customFormat="1" ht="13.8" x14ac:dyDescent="0.3">
      <c r="B5544" s="10"/>
      <c r="L5544" s="10"/>
      <c r="M5544" s="10"/>
    </row>
    <row r="5545" spans="2:13" s="1" customFormat="1" ht="13.8" x14ac:dyDescent="0.3">
      <c r="B5545" s="10"/>
      <c r="L5545" s="10"/>
      <c r="M5545" s="10"/>
    </row>
    <row r="5546" spans="2:13" s="1" customFormat="1" ht="13.8" x14ac:dyDescent="0.3">
      <c r="B5546" s="10"/>
      <c r="L5546" s="10"/>
      <c r="M5546" s="10"/>
    </row>
    <row r="5547" spans="2:13" s="1" customFormat="1" ht="13.8" x14ac:dyDescent="0.3">
      <c r="B5547" s="10"/>
      <c r="L5547" s="10"/>
      <c r="M5547" s="10"/>
    </row>
    <row r="5548" spans="2:13" s="1" customFormat="1" ht="13.8" x14ac:dyDescent="0.3">
      <c r="B5548" s="10"/>
      <c r="L5548" s="10"/>
      <c r="M5548" s="10"/>
    </row>
    <row r="5549" spans="2:13" s="1" customFormat="1" ht="13.8" x14ac:dyDescent="0.3">
      <c r="B5549" s="10"/>
      <c r="L5549" s="10"/>
      <c r="M5549" s="10"/>
    </row>
    <row r="5550" spans="2:13" s="1" customFormat="1" ht="13.8" x14ac:dyDescent="0.3">
      <c r="B5550" s="10"/>
      <c r="L5550" s="10"/>
      <c r="M5550" s="10"/>
    </row>
    <row r="5551" spans="2:13" s="1" customFormat="1" ht="13.8" x14ac:dyDescent="0.3">
      <c r="B5551" s="10"/>
      <c r="L5551" s="10"/>
      <c r="M5551" s="10"/>
    </row>
    <row r="5552" spans="2:13" s="1" customFormat="1" ht="13.8" x14ac:dyDescent="0.3">
      <c r="B5552" s="10"/>
      <c r="L5552" s="10"/>
      <c r="M5552" s="10"/>
    </row>
    <row r="5553" spans="2:13" s="1" customFormat="1" ht="13.8" x14ac:dyDescent="0.3">
      <c r="B5553" s="10"/>
      <c r="L5553" s="10"/>
      <c r="M5553" s="10"/>
    </row>
    <row r="5554" spans="2:13" s="1" customFormat="1" ht="13.8" x14ac:dyDescent="0.3">
      <c r="B5554" s="10"/>
      <c r="L5554" s="10"/>
      <c r="M5554" s="10"/>
    </row>
    <row r="5555" spans="2:13" s="1" customFormat="1" ht="13.8" x14ac:dyDescent="0.3">
      <c r="B5555" s="10"/>
      <c r="L5555" s="10"/>
      <c r="M5555" s="10"/>
    </row>
    <row r="5556" spans="2:13" s="1" customFormat="1" ht="13.8" x14ac:dyDescent="0.3">
      <c r="B5556" s="10"/>
      <c r="L5556" s="10"/>
      <c r="M5556" s="10"/>
    </row>
    <row r="5557" spans="2:13" s="1" customFormat="1" ht="13.8" x14ac:dyDescent="0.3">
      <c r="B5557" s="10"/>
      <c r="L5557" s="10"/>
      <c r="M5557" s="10"/>
    </row>
    <row r="5558" spans="2:13" s="1" customFormat="1" ht="13.8" x14ac:dyDescent="0.3">
      <c r="B5558" s="10"/>
      <c r="L5558" s="10"/>
      <c r="M5558" s="10"/>
    </row>
    <row r="5559" spans="2:13" s="1" customFormat="1" ht="13.8" x14ac:dyDescent="0.3">
      <c r="B5559" s="10"/>
      <c r="L5559" s="10"/>
      <c r="M5559" s="10"/>
    </row>
    <row r="5560" spans="2:13" s="1" customFormat="1" ht="13.8" x14ac:dyDescent="0.3">
      <c r="B5560" s="10"/>
      <c r="L5560" s="10"/>
      <c r="M5560" s="10"/>
    </row>
    <row r="5561" spans="2:13" s="1" customFormat="1" ht="13.8" x14ac:dyDescent="0.3">
      <c r="B5561" s="10"/>
      <c r="L5561" s="10"/>
      <c r="M5561" s="10"/>
    </row>
    <row r="5562" spans="2:13" s="1" customFormat="1" ht="13.8" x14ac:dyDescent="0.3">
      <c r="B5562" s="10"/>
      <c r="L5562" s="10"/>
      <c r="M5562" s="10"/>
    </row>
    <row r="5563" spans="2:13" s="1" customFormat="1" ht="13.8" x14ac:dyDescent="0.3">
      <c r="B5563" s="10"/>
      <c r="L5563" s="10"/>
      <c r="M5563" s="10"/>
    </row>
    <row r="5564" spans="2:13" s="1" customFormat="1" ht="13.8" x14ac:dyDescent="0.3">
      <c r="B5564" s="10"/>
      <c r="L5564" s="10"/>
      <c r="M5564" s="10"/>
    </row>
    <row r="5565" spans="2:13" s="1" customFormat="1" ht="13.8" x14ac:dyDescent="0.3">
      <c r="B5565" s="10"/>
      <c r="L5565" s="10"/>
      <c r="M5565" s="10"/>
    </row>
    <row r="5566" spans="2:13" s="1" customFormat="1" ht="13.8" x14ac:dyDescent="0.3">
      <c r="B5566" s="10"/>
      <c r="L5566" s="10"/>
      <c r="M5566" s="10"/>
    </row>
    <row r="5567" spans="2:13" s="1" customFormat="1" ht="13.8" x14ac:dyDescent="0.3">
      <c r="B5567" s="10"/>
      <c r="L5567" s="10"/>
      <c r="M5567" s="10"/>
    </row>
    <row r="5568" spans="2:13" s="1" customFormat="1" ht="13.8" x14ac:dyDescent="0.3">
      <c r="B5568" s="10"/>
      <c r="L5568" s="10"/>
      <c r="M5568" s="10"/>
    </row>
    <row r="5569" spans="2:13" s="1" customFormat="1" ht="13.8" x14ac:dyDescent="0.3">
      <c r="B5569" s="10"/>
      <c r="L5569" s="10"/>
      <c r="M5569" s="10"/>
    </row>
    <row r="5570" spans="2:13" s="1" customFormat="1" ht="13.8" x14ac:dyDescent="0.3">
      <c r="B5570" s="10"/>
      <c r="L5570" s="10"/>
      <c r="M5570" s="10"/>
    </row>
    <row r="5571" spans="2:13" s="1" customFormat="1" ht="13.8" x14ac:dyDescent="0.3">
      <c r="B5571" s="10"/>
      <c r="L5571" s="10"/>
      <c r="M5571" s="10"/>
    </row>
    <row r="5572" spans="2:13" s="1" customFormat="1" ht="13.8" x14ac:dyDescent="0.3">
      <c r="B5572" s="10"/>
      <c r="L5572" s="10"/>
      <c r="M5572" s="10"/>
    </row>
    <row r="5573" spans="2:13" s="1" customFormat="1" ht="13.8" x14ac:dyDescent="0.3">
      <c r="B5573" s="10"/>
      <c r="L5573" s="10"/>
      <c r="M5573" s="10"/>
    </row>
    <row r="5574" spans="2:13" s="1" customFormat="1" ht="13.8" x14ac:dyDescent="0.3">
      <c r="B5574" s="10"/>
      <c r="L5574" s="10"/>
      <c r="M5574" s="10"/>
    </row>
    <row r="5575" spans="2:13" s="1" customFormat="1" ht="13.8" x14ac:dyDescent="0.3">
      <c r="B5575" s="10"/>
      <c r="L5575" s="10"/>
      <c r="M5575" s="10"/>
    </row>
    <row r="5576" spans="2:13" s="1" customFormat="1" ht="13.8" x14ac:dyDescent="0.3">
      <c r="B5576" s="10"/>
      <c r="L5576" s="10"/>
      <c r="M5576" s="10"/>
    </row>
    <row r="5577" spans="2:13" s="1" customFormat="1" ht="13.8" x14ac:dyDescent="0.3">
      <c r="B5577" s="10"/>
      <c r="L5577" s="10"/>
      <c r="M5577" s="10"/>
    </row>
    <row r="5578" spans="2:13" s="1" customFormat="1" ht="13.8" x14ac:dyDescent="0.3">
      <c r="B5578" s="10"/>
      <c r="L5578" s="10"/>
      <c r="M5578" s="10"/>
    </row>
    <row r="5579" spans="2:13" s="1" customFormat="1" ht="13.8" x14ac:dyDescent="0.3">
      <c r="B5579" s="10"/>
      <c r="L5579" s="10"/>
      <c r="M5579" s="10"/>
    </row>
    <row r="5580" spans="2:13" s="1" customFormat="1" ht="13.8" x14ac:dyDescent="0.3">
      <c r="B5580" s="10"/>
      <c r="L5580" s="10"/>
      <c r="M5580" s="10"/>
    </row>
    <row r="5581" spans="2:13" s="1" customFormat="1" ht="13.8" x14ac:dyDescent="0.3">
      <c r="B5581" s="10"/>
      <c r="L5581" s="10"/>
      <c r="M5581" s="10"/>
    </row>
    <row r="5582" spans="2:13" s="1" customFormat="1" ht="13.8" x14ac:dyDescent="0.3">
      <c r="B5582" s="10"/>
      <c r="L5582" s="10"/>
      <c r="M5582" s="10"/>
    </row>
    <row r="5583" spans="2:13" s="1" customFormat="1" ht="13.8" x14ac:dyDescent="0.3">
      <c r="B5583" s="10"/>
      <c r="L5583" s="10"/>
      <c r="M5583" s="10"/>
    </row>
    <row r="5584" spans="2:13" s="1" customFormat="1" ht="13.8" x14ac:dyDescent="0.3">
      <c r="B5584" s="10"/>
      <c r="L5584" s="10"/>
      <c r="M5584" s="10"/>
    </row>
    <row r="5585" spans="2:13" s="1" customFormat="1" ht="13.8" x14ac:dyDescent="0.3">
      <c r="B5585" s="10"/>
      <c r="L5585" s="10"/>
      <c r="M5585" s="10"/>
    </row>
    <row r="5586" spans="2:13" s="1" customFormat="1" ht="13.8" x14ac:dyDescent="0.3">
      <c r="B5586" s="10"/>
      <c r="L5586" s="10"/>
      <c r="M5586" s="10"/>
    </row>
    <row r="5587" spans="2:13" s="1" customFormat="1" ht="13.8" x14ac:dyDescent="0.3">
      <c r="B5587" s="10"/>
      <c r="L5587" s="10"/>
      <c r="M5587" s="10"/>
    </row>
    <row r="5588" spans="2:13" s="1" customFormat="1" ht="13.8" x14ac:dyDescent="0.3">
      <c r="B5588" s="10"/>
      <c r="L5588" s="10"/>
      <c r="M5588" s="10"/>
    </row>
    <row r="5589" spans="2:13" s="1" customFormat="1" ht="13.8" x14ac:dyDescent="0.3">
      <c r="B5589" s="10"/>
      <c r="L5589" s="10"/>
      <c r="M5589" s="10"/>
    </row>
    <row r="5590" spans="2:13" s="1" customFormat="1" ht="13.8" x14ac:dyDescent="0.3">
      <c r="B5590" s="10"/>
      <c r="L5590" s="10"/>
      <c r="M5590" s="10"/>
    </row>
    <row r="5591" spans="2:13" s="1" customFormat="1" ht="13.8" x14ac:dyDescent="0.3">
      <c r="B5591" s="10"/>
      <c r="L5591" s="10"/>
      <c r="M5591" s="10"/>
    </row>
    <row r="5592" spans="2:13" s="1" customFormat="1" ht="13.8" x14ac:dyDescent="0.3">
      <c r="B5592" s="10"/>
      <c r="L5592" s="10"/>
      <c r="M5592" s="10"/>
    </row>
    <row r="5593" spans="2:13" s="1" customFormat="1" ht="13.8" x14ac:dyDescent="0.3">
      <c r="B5593" s="10"/>
      <c r="L5593" s="10"/>
      <c r="M5593" s="10"/>
    </row>
    <row r="5594" spans="2:13" s="1" customFormat="1" ht="13.8" x14ac:dyDescent="0.3">
      <c r="B5594" s="10"/>
      <c r="L5594" s="10"/>
      <c r="M5594" s="10"/>
    </row>
    <row r="5595" spans="2:13" s="1" customFormat="1" ht="13.8" x14ac:dyDescent="0.3">
      <c r="B5595" s="10"/>
      <c r="L5595" s="10"/>
      <c r="M5595" s="10"/>
    </row>
    <row r="5596" spans="2:13" s="1" customFormat="1" ht="13.8" x14ac:dyDescent="0.3">
      <c r="B5596" s="10"/>
      <c r="L5596" s="10"/>
      <c r="M5596" s="10"/>
    </row>
    <row r="5597" spans="2:13" s="1" customFormat="1" ht="13.8" x14ac:dyDescent="0.3">
      <c r="B5597" s="10"/>
      <c r="L5597" s="10"/>
      <c r="M5597" s="10"/>
    </row>
    <row r="5598" spans="2:13" s="1" customFormat="1" ht="13.8" x14ac:dyDescent="0.3">
      <c r="B5598" s="10"/>
      <c r="L5598" s="10"/>
      <c r="M5598" s="10"/>
    </row>
    <row r="5599" spans="2:13" s="1" customFormat="1" ht="13.8" x14ac:dyDescent="0.3">
      <c r="B5599" s="10"/>
      <c r="L5599" s="10"/>
      <c r="M5599" s="10"/>
    </row>
    <row r="5600" spans="2:13" s="1" customFormat="1" ht="13.8" x14ac:dyDescent="0.3">
      <c r="B5600" s="10"/>
      <c r="L5600" s="10"/>
      <c r="M5600" s="10"/>
    </row>
    <row r="5601" spans="2:13" s="1" customFormat="1" ht="13.8" x14ac:dyDescent="0.3">
      <c r="B5601" s="10"/>
      <c r="L5601" s="10"/>
      <c r="M5601" s="10"/>
    </row>
    <row r="5602" spans="2:13" s="1" customFormat="1" ht="13.8" x14ac:dyDescent="0.3">
      <c r="B5602" s="10"/>
      <c r="L5602" s="10"/>
      <c r="M5602" s="10"/>
    </row>
    <row r="5603" spans="2:13" s="1" customFormat="1" ht="13.8" x14ac:dyDescent="0.3">
      <c r="B5603" s="10"/>
      <c r="L5603" s="10"/>
      <c r="M5603" s="10"/>
    </row>
    <row r="5604" spans="2:13" s="1" customFormat="1" ht="13.8" x14ac:dyDescent="0.3">
      <c r="B5604" s="10"/>
      <c r="L5604" s="10"/>
      <c r="M5604" s="10"/>
    </row>
    <row r="5605" spans="2:13" s="1" customFormat="1" ht="13.8" x14ac:dyDescent="0.3">
      <c r="B5605" s="10"/>
      <c r="L5605" s="10"/>
      <c r="M5605" s="10"/>
    </row>
    <row r="5606" spans="2:13" s="1" customFormat="1" ht="13.8" x14ac:dyDescent="0.3">
      <c r="B5606" s="10"/>
      <c r="L5606" s="10"/>
      <c r="M5606" s="10"/>
    </row>
    <row r="5607" spans="2:13" s="1" customFormat="1" ht="13.8" x14ac:dyDescent="0.3">
      <c r="B5607" s="10"/>
      <c r="L5607" s="10"/>
      <c r="M5607" s="10"/>
    </row>
    <row r="5608" spans="2:13" s="1" customFormat="1" ht="13.8" x14ac:dyDescent="0.3">
      <c r="B5608" s="10"/>
      <c r="L5608" s="10"/>
      <c r="M5608" s="10"/>
    </row>
    <row r="5609" spans="2:13" s="1" customFormat="1" ht="13.8" x14ac:dyDescent="0.3">
      <c r="B5609" s="10"/>
      <c r="L5609" s="10"/>
      <c r="M5609" s="10"/>
    </row>
    <row r="5610" spans="2:13" s="1" customFormat="1" ht="13.8" x14ac:dyDescent="0.3">
      <c r="B5610" s="10"/>
      <c r="L5610" s="10"/>
      <c r="M5610" s="10"/>
    </row>
    <row r="5611" spans="2:13" s="1" customFormat="1" ht="13.8" x14ac:dyDescent="0.3">
      <c r="B5611" s="10"/>
      <c r="L5611" s="10"/>
      <c r="M5611" s="10"/>
    </row>
    <row r="5612" spans="2:13" s="1" customFormat="1" ht="13.8" x14ac:dyDescent="0.3">
      <c r="B5612" s="10"/>
      <c r="L5612" s="10"/>
      <c r="M5612" s="10"/>
    </row>
    <row r="5613" spans="2:13" s="1" customFormat="1" ht="13.8" x14ac:dyDescent="0.3">
      <c r="B5613" s="10"/>
      <c r="L5613" s="10"/>
      <c r="M5613" s="10"/>
    </row>
    <row r="5614" spans="2:13" s="1" customFormat="1" ht="13.8" x14ac:dyDescent="0.3">
      <c r="B5614" s="10"/>
      <c r="L5614" s="10"/>
      <c r="M5614" s="10"/>
    </row>
    <row r="5615" spans="2:13" s="1" customFormat="1" ht="13.8" x14ac:dyDescent="0.3">
      <c r="B5615" s="10"/>
      <c r="L5615" s="10"/>
      <c r="M5615" s="10"/>
    </row>
    <row r="5616" spans="2:13" s="1" customFormat="1" ht="13.8" x14ac:dyDescent="0.3">
      <c r="B5616" s="10"/>
      <c r="L5616" s="10"/>
      <c r="M5616" s="10"/>
    </row>
    <row r="5617" spans="2:13" s="1" customFormat="1" ht="13.8" x14ac:dyDescent="0.3">
      <c r="B5617" s="10"/>
      <c r="L5617" s="10"/>
      <c r="M5617" s="10"/>
    </row>
    <row r="5618" spans="2:13" s="1" customFormat="1" ht="13.8" x14ac:dyDescent="0.3">
      <c r="B5618" s="10"/>
      <c r="L5618" s="10"/>
      <c r="M5618" s="10"/>
    </row>
    <row r="5619" spans="2:13" s="1" customFormat="1" ht="13.8" x14ac:dyDescent="0.3">
      <c r="B5619" s="10"/>
      <c r="L5619" s="10"/>
      <c r="M5619" s="10"/>
    </row>
    <row r="5620" spans="2:13" s="1" customFormat="1" ht="13.8" x14ac:dyDescent="0.3">
      <c r="B5620" s="10"/>
      <c r="L5620" s="10"/>
      <c r="M5620" s="10"/>
    </row>
    <row r="5621" spans="2:13" s="1" customFormat="1" ht="13.8" x14ac:dyDescent="0.3">
      <c r="B5621" s="10"/>
      <c r="L5621" s="10"/>
      <c r="M5621" s="10"/>
    </row>
    <row r="5622" spans="2:13" s="1" customFormat="1" ht="13.8" x14ac:dyDescent="0.3">
      <c r="B5622" s="10"/>
      <c r="L5622" s="10"/>
      <c r="M5622" s="10"/>
    </row>
    <row r="5623" spans="2:13" s="1" customFormat="1" ht="13.8" x14ac:dyDescent="0.3">
      <c r="B5623" s="10"/>
      <c r="L5623" s="10"/>
      <c r="M5623" s="10"/>
    </row>
    <row r="5624" spans="2:13" s="1" customFormat="1" ht="13.8" x14ac:dyDescent="0.3">
      <c r="B5624" s="10"/>
      <c r="L5624" s="10"/>
      <c r="M5624" s="10"/>
    </row>
    <row r="5625" spans="2:13" s="1" customFormat="1" ht="13.8" x14ac:dyDescent="0.3">
      <c r="B5625" s="10"/>
      <c r="L5625" s="10"/>
      <c r="M5625" s="10"/>
    </row>
    <row r="5626" spans="2:13" s="1" customFormat="1" ht="13.8" x14ac:dyDescent="0.3">
      <c r="B5626" s="10"/>
      <c r="L5626" s="10"/>
      <c r="M5626" s="10"/>
    </row>
    <row r="5627" spans="2:13" s="1" customFormat="1" ht="13.8" x14ac:dyDescent="0.3">
      <c r="B5627" s="10"/>
      <c r="L5627" s="10"/>
      <c r="M5627" s="10"/>
    </row>
    <row r="5628" spans="2:13" s="1" customFormat="1" ht="13.8" x14ac:dyDescent="0.3">
      <c r="B5628" s="10"/>
      <c r="L5628" s="10"/>
      <c r="M5628" s="10"/>
    </row>
    <row r="5629" spans="2:13" s="1" customFormat="1" ht="13.8" x14ac:dyDescent="0.3">
      <c r="B5629" s="10"/>
      <c r="L5629" s="10"/>
      <c r="M5629" s="10"/>
    </row>
    <row r="5630" spans="2:13" s="1" customFormat="1" ht="13.8" x14ac:dyDescent="0.3">
      <c r="B5630" s="10"/>
      <c r="L5630" s="10"/>
      <c r="M5630" s="10"/>
    </row>
    <row r="5631" spans="2:13" s="1" customFormat="1" ht="13.8" x14ac:dyDescent="0.3">
      <c r="B5631" s="10"/>
      <c r="L5631" s="10"/>
      <c r="M5631" s="10"/>
    </row>
    <row r="5632" spans="2:13" s="1" customFormat="1" ht="13.8" x14ac:dyDescent="0.3">
      <c r="B5632" s="10"/>
      <c r="L5632" s="10"/>
      <c r="M5632" s="10"/>
    </row>
    <row r="5633" spans="2:13" s="1" customFormat="1" ht="13.8" x14ac:dyDescent="0.3">
      <c r="B5633" s="10"/>
      <c r="L5633" s="10"/>
      <c r="M5633" s="10"/>
    </row>
    <row r="5634" spans="2:13" s="1" customFormat="1" ht="13.8" x14ac:dyDescent="0.3">
      <c r="B5634" s="10"/>
      <c r="L5634" s="10"/>
      <c r="M5634" s="10"/>
    </row>
    <row r="5635" spans="2:13" s="1" customFormat="1" ht="13.8" x14ac:dyDescent="0.3">
      <c r="B5635" s="10"/>
      <c r="L5635" s="10"/>
      <c r="M5635" s="10"/>
    </row>
    <row r="5636" spans="2:13" s="1" customFormat="1" ht="13.8" x14ac:dyDescent="0.3">
      <c r="B5636" s="10"/>
      <c r="L5636" s="10"/>
      <c r="M5636" s="10"/>
    </row>
    <row r="5637" spans="2:13" s="1" customFormat="1" ht="13.8" x14ac:dyDescent="0.3">
      <c r="B5637" s="10"/>
      <c r="L5637" s="10"/>
      <c r="M5637" s="10"/>
    </row>
    <row r="5638" spans="2:13" s="1" customFormat="1" ht="13.8" x14ac:dyDescent="0.3">
      <c r="B5638" s="10"/>
      <c r="L5638" s="10"/>
      <c r="M5638" s="10"/>
    </row>
    <row r="5639" spans="2:13" s="1" customFormat="1" ht="13.8" x14ac:dyDescent="0.3">
      <c r="B5639" s="10"/>
      <c r="L5639" s="10"/>
      <c r="M5639" s="10"/>
    </row>
    <row r="5640" spans="2:13" s="1" customFormat="1" ht="13.8" x14ac:dyDescent="0.3">
      <c r="B5640" s="10"/>
      <c r="L5640" s="10"/>
      <c r="M5640" s="10"/>
    </row>
    <row r="5641" spans="2:13" s="1" customFormat="1" ht="13.8" x14ac:dyDescent="0.3">
      <c r="B5641" s="10"/>
      <c r="L5641" s="10"/>
      <c r="M5641" s="10"/>
    </row>
    <row r="5642" spans="2:13" s="1" customFormat="1" ht="13.8" x14ac:dyDescent="0.3">
      <c r="B5642" s="10"/>
      <c r="L5642" s="10"/>
      <c r="M5642" s="10"/>
    </row>
    <row r="5643" spans="2:13" s="1" customFormat="1" ht="13.8" x14ac:dyDescent="0.3">
      <c r="B5643" s="10"/>
      <c r="L5643" s="10"/>
      <c r="M5643" s="10"/>
    </row>
    <row r="5644" spans="2:13" s="1" customFormat="1" ht="13.8" x14ac:dyDescent="0.3">
      <c r="B5644" s="10"/>
      <c r="L5644" s="10"/>
      <c r="M5644" s="10"/>
    </row>
    <row r="5645" spans="2:13" s="1" customFormat="1" ht="13.8" x14ac:dyDescent="0.3">
      <c r="B5645" s="10"/>
      <c r="L5645" s="10"/>
      <c r="M5645" s="10"/>
    </row>
    <row r="5646" spans="2:13" s="1" customFormat="1" ht="13.8" x14ac:dyDescent="0.3">
      <c r="B5646" s="10"/>
      <c r="L5646" s="10"/>
      <c r="M5646" s="10"/>
    </row>
    <row r="5647" spans="2:13" s="1" customFormat="1" ht="13.8" x14ac:dyDescent="0.3">
      <c r="B5647" s="10"/>
      <c r="L5647" s="10"/>
      <c r="M5647" s="10"/>
    </row>
    <row r="5648" spans="2:13" s="1" customFormat="1" ht="13.8" x14ac:dyDescent="0.3">
      <c r="B5648" s="10"/>
      <c r="L5648" s="10"/>
      <c r="M5648" s="10"/>
    </row>
    <row r="5649" spans="2:13" s="1" customFormat="1" ht="13.8" x14ac:dyDescent="0.3">
      <c r="B5649" s="10"/>
      <c r="L5649" s="10"/>
      <c r="M5649" s="10"/>
    </row>
    <row r="5650" spans="2:13" s="1" customFormat="1" ht="13.8" x14ac:dyDescent="0.3">
      <c r="B5650" s="10"/>
      <c r="L5650" s="10"/>
      <c r="M5650" s="10"/>
    </row>
    <row r="5651" spans="2:13" s="1" customFormat="1" ht="13.8" x14ac:dyDescent="0.3">
      <c r="B5651" s="10"/>
      <c r="L5651" s="10"/>
      <c r="M5651" s="10"/>
    </row>
    <row r="5652" spans="2:13" s="1" customFormat="1" ht="13.8" x14ac:dyDescent="0.3">
      <c r="B5652" s="10"/>
      <c r="L5652" s="10"/>
      <c r="M5652" s="10"/>
    </row>
    <row r="5653" spans="2:13" s="1" customFormat="1" ht="13.8" x14ac:dyDescent="0.3">
      <c r="B5653" s="10"/>
      <c r="L5653" s="10"/>
      <c r="M5653" s="10"/>
    </row>
    <row r="5654" spans="2:13" s="1" customFormat="1" ht="13.8" x14ac:dyDescent="0.3">
      <c r="B5654" s="10"/>
      <c r="L5654" s="10"/>
      <c r="M5654" s="10"/>
    </row>
    <row r="5655" spans="2:13" s="1" customFormat="1" ht="13.8" x14ac:dyDescent="0.3">
      <c r="B5655" s="10"/>
      <c r="L5655" s="10"/>
      <c r="M5655" s="10"/>
    </row>
    <row r="5656" spans="2:13" s="1" customFormat="1" ht="13.8" x14ac:dyDescent="0.3">
      <c r="B5656" s="10"/>
      <c r="L5656" s="10"/>
      <c r="M5656" s="10"/>
    </row>
    <row r="5657" spans="2:13" s="1" customFormat="1" ht="13.8" x14ac:dyDescent="0.3">
      <c r="B5657" s="10"/>
      <c r="L5657" s="10"/>
      <c r="M5657" s="10"/>
    </row>
    <row r="5658" spans="2:13" s="1" customFormat="1" ht="13.8" x14ac:dyDescent="0.3">
      <c r="B5658" s="10"/>
      <c r="L5658" s="10"/>
      <c r="M5658" s="10"/>
    </row>
    <row r="5659" spans="2:13" s="1" customFormat="1" ht="13.8" x14ac:dyDescent="0.3">
      <c r="B5659" s="10"/>
      <c r="L5659" s="10"/>
      <c r="M5659" s="10"/>
    </row>
    <row r="5660" spans="2:13" s="1" customFormat="1" ht="13.8" x14ac:dyDescent="0.3">
      <c r="B5660" s="10"/>
      <c r="L5660" s="10"/>
      <c r="M5660" s="10"/>
    </row>
    <row r="5661" spans="2:13" s="1" customFormat="1" ht="13.8" x14ac:dyDescent="0.3">
      <c r="B5661" s="10"/>
      <c r="L5661" s="10"/>
      <c r="M5661" s="10"/>
    </row>
    <row r="5662" spans="2:13" s="1" customFormat="1" ht="13.8" x14ac:dyDescent="0.3">
      <c r="B5662" s="10"/>
      <c r="L5662" s="10"/>
      <c r="M5662" s="10"/>
    </row>
    <row r="5663" spans="2:13" s="1" customFormat="1" ht="13.8" x14ac:dyDescent="0.3">
      <c r="B5663" s="10"/>
      <c r="L5663" s="10"/>
      <c r="M5663" s="10"/>
    </row>
    <row r="5664" spans="2:13" s="1" customFormat="1" ht="13.8" x14ac:dyDescent="0.3">
      <c r="B5664" s="10"/>
      <c r="L5664" s="10"/>
      <c r="M5664" s="10"/>
    </row>
    <row r="5665" spans="2:13" s="1" customFormat="1" ht="13.8" x14ac:dyDescent="0.3">
      <c r="B5665" s="10"/>
      <c r="L5665" s="10"/>
      <c r="M5665" s="10"/>
    </row>
    <row r="5666" spans="2:13" s="1" customFormat="1" ht="13.8" x14ac:dyDescent="0.3">
      <c r="B5666" s="10"/>
      <c r="L5666" s="10"/>
      <c r="M5666" s="10"/>
    </row>
    <row r="5667" spans="2:13" s="1" customFormat="1" ht="13.8" x14ac:dyDescent="0.3">
      <c r="B5667" s="10"/>
      <c r="L5667" s="10"/>
      <c r="M5667" s="10"/>
    </row>
    <row r="5668" spans="2:13" s="1" customFormat="1" ht="13.8" x14ac:dyDescent="0.3">
      <c r="B5668" s="10"/>
      <c r="L5668" s="10"/>
      <c r="M5668" s="10"/>
    </row>
    <row r="5669" spans="2:13" s="1" customFormat="1" ht="13.8" x14ac:dyDescent="0.3">
      <c r="B5669" s="10"/>
      <c r="L5669" s="10"/>
      <c r="M5669" s="10"/>
    </row>
    <row r="5670" spans="2:13" s="1" customFormat="1" ht="13.8" x14ac:dyDescent="0.3">
      <c r="B5670" s="10"/>
      <c r="L5670" s="10"/>
      <c r="M5670" s="10"/>
    </row>
    <row r="5671" spans="2:13" s="1" customFormat="1" ht="13.8" x14ac:dyDescent="0.3">
      <c r="B5671" s="10"/>
      <c r="L5671" s="10"/>
      <c r="M5671" s="10"/>
    </row>
    <row r="5672" spans="2:13" s="1" customFormat="1" ht="13.8" x14ac:dyDescent="0.3">
      <c r="B5672" s="10"/>
      <c r="L5672" s="10"/>
      <c r="M5672" s="10"/>
    </row>
    <row r="5673" spans="2:13" s="1" customFormat="1" ht="13.8" x14ac:dyDescent="0.3">
      <c r="B5673" s="10"/>
      <c r="L5673" s="10"/>
      <c r="M5673" s="10"/>
    </row>
    <row r="5674" spans="2:13" s="1" customFormat="1" ht="13.8" x14ac:dyDescent="0.3">
      <c r="B5674" s="10"/>
      <c r="L5674" s="10"/>
      <c r="M5674" s="10"/>
    </row>
    <row r="5675" spans="2:13" s="1" customFormat="1" ht="13.8" x14ac:dyDescent="0.3">
      <c r="B5675" s="10"/>
      <c r="L5675" s="10"/>
      <c r="M5675" s="10"/>
    </row>
    <row r="5676" spans="2:13" s="1" customFormat="1" ht="13.8" x14ac:dyDescent="0.3">
      <c r="B5676" s="10"/>
      <c r="L5676" s="10"/>
      <c r="M5676" s="10"/>
    </row>
    <row r="5677" spans="2:13" s="1" customFormat="1" ht="13.8" x14ac:dyDescent="0.3">
      <c r="B5677" s="10"/>
      <c r="L5677" s="10"/>
      <c r="M5677" s="10"/>
    </row>
    <row r="5678" spans="2:13" s="1" customFormat="1" ht="13.8" x14ac:dyDescent="0.3">
      <c r="B5678" s="10"/>
      <c r="L5678" s="10"/>
      <c r="M5678" s="10"/>
    </row>
    <row r="5679" spans="2:13" s="1" customFormat="1" ht="13.8" x14ac:dyDescent="0.3">
      <c r="B5679" s="10"/>
      <c r="L5679" s="10"/>
      <c r="M5679" s="10"/>
    </row>
    <row r="5680" spans="2:13" s="1" customFormat="1" ht="13.8" x14ac:dyDescent="0.3">
      <c r="B5680" s="10"/>
      <c r="L5680" s="10"/>
      <c r="M5680" s="10"/>
    </row>
    <row r="5681" spans="2:13" s="1" customFormat="1" ht="13.8" x14ac:dyDescent="0.3">
      <c r="B5681" s="10"/>
      <c r="L5681" s="10"/>
      <c r="M5681" s="10"/>
    </row>
    <row r="5682" spans="2:13" s="1" customFormat="1" ht="13.8" x14ac:dyDescent="0.3">
      <c r="B5682" s="10"/>
      <c r="L5682" s="10"/>
      <c r="M5682" s="10"/>
    </row>
    <row r="5683" spans="2:13" s="1" customFormat="1" ht="13.8" x14ac:dyDescent="0.3">
      <c r="B5683" s="10"/>
      <c r="L5683" s="10"/>
      <c r="M5683" s="10"/>
    </row>
    <row r="5684" spans="2:13" s="1" customFormat="1" ht="13.8" x14ac:dyDescent="0.3">
      <c r="B5684" s="10"/>
      <c r="L5684" s="10"/>
      <c r="M5684" s="10"/>
    </row>
    <row r="5685" spans="2:13" s="1" customFormat="1" ht="13.8" x14ac:dyDescent="0.3">
      <c r="B5685" s="10"/>
      <c r="L5685" s="10"/>
      <c r="M5685" s="10"/>
    </row>
    <row r="5686" spans="2:13" s="1" customFormat="1" ht="13.8" x14ac:dyDescent="0.3">
      <c r="B5686" s="10"/>
      <c r="L5686" s="10"/>
      <c r="M5686" s="10"/>
    </row>
    <row r="5687" spans="2:13" s="1" customFormat="1" ht="13.8" x14ac:dyDescent="0.3">
      <c r="B5687" s="10"/>
      <c r="L5687" s="10"/>
      <c r="M5687" s="10"/>
    </row>
    <row r="5688" spans="2:13" s="1" customFormat="1" ht="13.8" x14ac:dyDescent="0.3">
      <c r="B5688" s="10"/>
      <c r="L5688" s="10"/>
      <c r="M5688" s="10"/>
    </row>
    <row r="5689" spans="2:13" s="1" customFormat="1" ht="13.8" x14ac:dyDescent="0.3">
      <c r="B5689" s="10"/>
      <c r="L5689" s="10"/>
      <c r="M5689" s="10"/>
    </row>
    <row r="5690" spans="2:13" s="1" customFormat="1" ht="13.8" x14ac:dyDescent="0.3">
      <c r="B5690" s="10"/>
      <c r="L5690" s="10"/>
      <c r="M5690" s="10"/>
    </row>
    <row r="5691" spans="2:13" s="1" customFormat="1" ht="13.8" x14ac:dyDescent="0.3">
      <c r="B5691" s="10"/>
      <c r="L5691" s="10"/>
      <c r="M5691" s="10"/>
    </row>
    <row r="5692" spans="2:13" s="1" customFormat="1" ht="13.8" x14ac:dyDescent="0.3">
      <c r="B5692" s="10"/>
      <c r="L5692" s="10"/>
      <c r="M5692" s="10"/>
    </row>
    <row r="5693" spans="2:13" s="1" customFormat="1" ht="13.8" x14ac:dyDescent="0.3">
      <c r="B5693" s="10"/>
      <c r="L5693" s="10"/>
      <c r="M5693" s="10"/>
    </row>
    <row r="5694" spans="2:13" s="1" customFormat="1" ht="13.8" x14ac:dyDescent="0.3">
      <c r="B5694" s="10"/>
      <c r="L5694" s="10"/>
      <c r="M5694" s="10"/>
    </row>
    <row r="5695" spans="2:13" s="1" customFormat="1" ht="13.8" x14ac:dyDescent="0.3">
      <c r="B5695" s="10"/>
      <c r="L5695" s="10"/>
      <c r="M5695" s="10"/>
    </row>
    <row r="5696" spans="2:13" s="1" customFormat="1" ht="13.8" x14ac:dyDescent="0.3">
      <c r="B5696" s="10"/>
      <c r="L5696" s="10"/>
      <c r="M5696" s="10"/>
    </row>
    <row r="5697" spans="2:13" s="1" customFormat="1" ht="13.8" x14ac:dyDescent="0.3">
      <c r="B5697" s="10"/>
      <c r="L5697" s="10"/>
      <c r="M5697" s="10"/>
    </row>
    <row r="5698" spans="2:13" s="1" customFormat="1" ht="13.8" x14ac:dyDescent="0.3">
      <c r="B5698" s="10"/>
      <c r="L5698" s="10"/>
      <c r="M5698" s="10"/>
    </row>
    <row r="5699" spans="2:13" s="1" customFormat="1" ht="13.8" x14ac:dyDescent="0.3">
      <c r="B5699" s="10"/>
      <c r="L5699" s="10"/>
      <c r="M5699" s="10"/>
    </row>
    <row r="5700" spans="2:13" s="1" customFormat="1" ht="13.8" x14ac:dyDescent="0.3">
      <c r="B5700" s="10"/>
      <c r="L5700" s="10"/>
      <c r="M5700" s="10"/>
    </row>
    <row r="5701" spans="2:13" s="1" customFormat="1" ht="13.8" x14ac:dyDescent="0.3">
      <c r="B5701" s="10"/>
      <c r="L5701" s="10"/>
      <c r="M5701" s="10"/>
    </row>
    <row r="5702" spans="2:13" s="1" customFormat="1" ht="13.8" x14ac:dyDescent="0.3">
      <c r="B5702" s="10"/>
      <c r="L5702" s="10"/>
      <c r="M5702" s="10"/>
    </row>
    <row r="5703" spans="2:13" s="1" customFormat="1" ht="13.8" x14ac:dyDescent="0.3">
      <c r="B5703" s="10"/>
      <c r="L5703" s="10"/>
      <c r="M5703" s="10"/>
    </row>
    <row r="5704" spans="2:13" s="1" customFormat="1" ht="13.8" x14ac:dyDescent="0.3">
      <c r="B5704" s="10"/>
      <c r="L5704" s="10"/>
      <c r="M5704" s="10"/>
    </row>
    <row r="5705" spans="2:13" s="1" customFormat="1" ht="13.8" x14ac:dyDescent="0.3">
      <c r="B5705" s="10"/>
      <c r="L5705" s="10"/>
      <c r="M5705" s="10"/>
    </row>
    <row r="5706" spans="2:13" s="1" customFormat="1" ht="13.8" x14ac:dyDescent="0.3">
      <c r="B5706" s="10"/>
      <c r="L5706" s="10"/>
      <c r="M5706" s="10"/>
    </row>
    <row r="5707" spans="2:13" s="1" customFormat="1" ht="13.8" x14ac:dyDescent="0.3">
      <c r="B5707" s="10"/>
      <c r="L5707" s="10"/>
      <c r="M5707" s="10"/>
    </row>
    <row r="5708" spans="2:13" s="1" customFormat="1" ht="13.8" x14ac:dyDescent="0.3">
      <c r="B5708" s="10"/>
      <c r="L5708" s="10"/>
      <c r="M5708" s="10"/>
    </row>
    <row r="5709" spans="2:13" s="1" customFormat="1" ht="13.8" x14ac:dyDescent="0.3">
      <c r="B5709" s="10"/>
      <c r="L5709" s="10"/>
      <c r="M5709" s="10"/>
    </row>
    <row r="5710" spans="2:13" s="1" customFormat="1" ht="13.8" x14ac:dyDescent="0.3">
      <c r="B5710" s="10"/>
      <c r="L5710" s="10"/>
      <c r="M5710" s="10"/>
    </row>
    <row r="5711" spans="2:13" s="1" customFormat="1" ht="13.8" x14ac:dyDescent="0.3">
      <c r="B5711" s="10"/>
      <c r="L5711" s="10"/>
      <c r="M5711" s="10"/>
    </row>
    <row r="5712" spans="2:13" s="1" customFormat="1" ht="13.8" x14ac:dyDescent="0.3">
      <c r="B5712" s="10"/>
      <c r="L5712" s="10"/>
      <c r="M5712" s="10"/>
    </row>
    <row r="5713" spans="2:13" s="1" customFormat="1" ht="13.8" x14ac:dyDescent="0.3">
      <c r="B5713" s="10"/>
      <c r="L5713" s="10"/>
      <c r="M5713" s="10"/>
    </row>
    <row r="5714" spans="2:13" s="1" customFormat="1" ht="13.8" x14ac:dyDescent="0.3">
      <c r="B5714" s="10"/>
      <c r="L5714" s="10"/>
      <c r="M5714" s="10"/>
    </row>
    <row r="5715" spans="2:13" s="1" customFormat="1" ht="13.8" x14ac:dyDescent="0.3">
      <c r="B5715" s="10"/>
      <c r="L5715" s="10"/>
      <c r="M5715" s="10"/>
    </row>
    <row r="5716" spans="2:13" s="1" customFormat="1" ht="13.8" x14ac:dyDescent="0.3">
      <c r="B5716" s="10"/>
      <c r="L5716" s="10"/>
      <c r="M5716" s="10"/>
    </row>
    <row r="5717" spans="2:13" s="1" customFormat="1" ht="13.8" x14ac:dyDescent="0.3">
      <c r="B5717" s="10"/>
      <c r="L5717" s="10"/>
      <c r="M5717" s="10"/>
    </row>
    <row r="5718" spans="2:13" s="1" customFormat="1" ht="13.8" x14ac:dyDescent="0.3">
      <c r="B5718" s="10"/>
      <c r="L5718" s="10"/>
      <c r="M5718" s="10"/>
    </row>
    <row r="5719" spans="2:13" s="1" customFormat="1" ht="13.8" x14ac:dyDescent="0.3">
      <c r="B5719" s="10"/>
      <c r="L5719" s="10"/>
      <c r="M5719" s="10"/>
    </row>
    <row r="5720" spans="2:13" s="1" customFormat="1" ht="13.8" x14ac:dyDescent="0.3">
      <c r="B5720" s="10"/>
      <c r="L5720" s="10"/>
      <c r="M5720" s="10"/>
    </row>
    <row r="5721" spans="2:13" s="1" customFormat="1" ht="13.8" x14ac:dyDescent="0.3">
      <c r="B5721" s="10"/>
      <c r="L5721" s="10"/>
      <c r="M5721" s="10"/>
    </row>
    <row r="5722" spans="2:13" s="1" customFormat="1" ht="13.8" x14ac:dyDescent="0.3">
      <c r="B5722" s="10"/>
      <c r="L5722" s="10"/>
      <c r="M5722" s="10"/>
    </row>
    <row r="5723" spans="2:13" s="1" customFormat="1" ht="13.8" x14ac:dyDescent="0.3">
      <c r="B5723" s="10"/>
      <c r="L5723" s="10"/>
      <c r="M5723" s="10"/>
    </row>
    <row r="5724" spans="2:13" s="1" customFormat="1" ht="13.8" x14ac:dyDescent="0.3">
      <c r="B5724" s="10"/>
      <c r="L5724" s="10"/>
      <c r="M5724" s="10"/>
    </row>
    <row r="5725" spans="2:13" s="1" customFormat="1" ht="13.8" x14ac:dyDescent="0.3">
      <c r="B5725" s="10"/>
      <c r="L5725" s="10"/>
      <c r="M5725" s="10"/>
    </row>
    <row r="5726" spans="2:13" s="1" customFormat="1" ht="13.8" x14ac:dyDescent="0.3">
      <c r="B5726" s="10"/>
      <c r="L5726" s="10"/>
      <c r="M5726" s="10"/>
    </row>
    <row r="5727" spans="2:13" s="1" customFormat="1" ht="13.8" x14ac:dyDescent="0.3">
      <c r="B5727" s="10"/>
      <c r="L5727" s="10"/>
      <c r="M5727" s="10"/>
    </row>
    <row r="5728" spans="2:13" s="1" customFormat="1" ht="13.8" x14ac:dyDescent="0.3">
      <c r="B5728" s="10"/>
      <c r="L5728" s="10"/>
      <c r="M5728" s="10"/>
    </row>
    <row r="5729" spans="2:13" s="1" customFormat="1" ht="13.8" x14ac:dyDescent="0.3">
      <c r="B5729" s="10"/>
      <c r="L5729" s="10"/>
      <c r="M5729" s="10"/>
    </row>
    <row r="5730" spans="2:13" s="1" customFormat="1" ht="13.8" x14ac:dyDescent="0.3">
      <c r="B5730" s="10"/>
      <c r="L5730" s="10"/>
      <c r="M5730" s="10"/>
    </row>
    <row r="5731" spans="2:13" s="1" customFormat="1" ht="13.8" x14ac:dyDescent="0.3">
      <c r="B5731" s="10"/>
      <c r="L5731" s="10"/>
      <c r="M5731" s="10"/>
    </row>
    <row r="5732" spans="2:13" s="1" customFormat="1" ht="13.8" x14ac:dyDescent="0.3">
      <c r="B5732" s="10"/>
      <c r="L5732" s="10"/>
      <c r="M5732" s="10"/>
    </row>
    <row r="5733" spans="2:13" s="1" customFormat="1" ht="13.8" x14ac:dyDescent="0.3">
      <c r="B5733" s="10"/>
      <c r="L5733" s="10"/>
      <c r="M5733" s="10"/>
    </row>
    <row r="5734" spans="2:13" s="1" customFormat="1" ht="13.8" x14ac:dyDescent="0.3">
      <c r="B5734" s="10"/>
      <c r="L5734" s="10"/>
      <c r="M5734" s="10"/>
    </row>
    <row r="5735" spans="2:13" s="1" customFormat="1" ht="13.8" x14ac:dyDescent="0.3">
      <c r="B5735" s="10"/>
      <c r="L5735" s="10"/>
      <c r="M5735" s="10"/>
    </row>
    <row r="5736" spans="2:13" s="1" customFormat="1" ht="13.8" x14ac:dyDescent="0.3">
      <c r="B5736" s="10"/>
      <c r="L5736" s="10"/>
      <c r="M5736" s="10"/>
    </row>
    <row r="5737" spans="2:13" s="1" customFormat="1" ht="13.8" x14ac:dyDescent="0.3">
      <c r="B5737" s="10"/>
      <c r="L5737" s="10"/>
      <c r="M5737" s="10"/>
    </row>
    <row r="5738" spans="2:13" s="1" customFormat="1" ht="13.8" x14ac:dyDescent="0.3">
      <c r="B5738" s="10"/>
      <c r="L5738" s="10"/>
      <c r="M5738" s="10"/>
    </row>
    <row r="5739" spans="2:13" s="1" customFormat="1" ht="13.8" x14ac:dyDescent="0.3">
      <c r="B5739" s="10"/>
      <c r="L5739" s="10"/>
      <c r="M5739" s="10"/>
    </row>
    <row r="5740" spans="2:13" s="1" customFormat="1" ht="13.8" x14ac:dyDescent="0.3">
      <c r="B5740" s="10"/>
      <c r="L5740" s="10"/>
      <c r="M5740" s="10"/>
    </row>
    <row r="5741" spans="2:13" s="1" customFormat="1" ht="13.8" x14ac:dyDescent="0.3">
      <c r="B5741" s="10"/>
      <c r="L5741" s="10"/>
      <c r="M5741" s="10"/>
    </row>
    <row r="5742" spans="2:13" s="1" customFormat="1" ht="13.8" x14ac:dyDescent="0.3">
      <c r="B5742" s="10"/>
      <c r="L5742" s="10"/>
      <c r="M5742" s="10"/>
    </row>
    <row r="5743" spans="2:13" s="1" customFormat="1" ht="13.8" x14ac:dyDescent="0.3">
      <c r="B5743" s="10"/>
      <c r="L5743" s="10"/>
      <c r="M5743" s="10"/>
    </row>
    <row r="5744" spans="2:13" s="1" customFormat="1" ht="13.8" x14ac:dyDescent="0.3">
      <c r="B5744" s="10"/>
      <c r="L5744" s="10"/>
      <c r="M5744" s="10"/>
    </row>
    <row r="5745" spans="2:13" s="1" customFormat="1" ht="13.8" x14ac:dyDescent="0.3">
      <c r="B5745" s="10"/>
      <c r="L5745" s="10"/>
      <c r="M5745" s="10"/>
    </row>
    <row r="5746" spans="2:13" s="1" customFormat="1" ht="13.8" x14ac:dyDescent="0.3">
      <c r="B5746" s="10"/>
      <c r="L5746" s="10"/>
      <c r="M5746" s="10"/>
    </row>
    <row r="5747" spans="2:13" s="1" customFormat="1" ht="13.8" x14ac:dyDescent="0.3">
      <c r="B5747" s="10"/>
      <c r="L5747" s="10"/>
      <c r="M5747" s="10"/>
    </row>
    <row r="5748" spans="2:13" s="1" customFormat="1" ht="13.8" x14ac:dyDescent="0.3">
      <c r="B5748" s="10"/>
      <c r="L5748" s="10"/>
      <c r="M5748" s="10"/>
    </row>
    <row r="5749" spans="2:13" s="1" customFormat="1" ht="13.8" x14ac:dyDescent="0.3">
      <c r="B5749" s="10"/>
      <c r="L5749" s="10"/>
      <c r="M5749" s="10"/>
    </row>
    <row r="5750" spans="2:13" s="1" customFormat="1" ht="13.8" x14ac:dyDescent="0.3">
      <c r="B5750" s="10"/>
      <c r="L5750" s="10"/>
      <c r="M5750" s="10"/>
    </row>
    <row r="5751" spans="2:13" s="1" customFormat="1" ht="13.8" x14ac:dyDescent="0.3">
      <c r="B5751" s="10"/>
      <c r="L5751" s="10"/>
      <c r="M5751" s="10"/>
    </row>
    <row r="5752" spans="2:13" s="1" customFormat="1" ht="13.8" x14ac:dyDescent="0.3">
      <c r="B5752" s="10"/>
      <c r="L5752" s="10"/>
      <c r="M5752" s="10"/>
    </row>
    <row r="5753" spans="2:13" s="1" customFormat="1" ht="13.8" x14ac:dyDescent="0.3">
      <c r="B5753" s="10"/>
      <c r="L5753" s="10"/>
      <c r="M5753" s="10"/>
    </row>
    <row r="5754" spans="2:13" s="1" customFormat="1" ht="13.8" x14ac:dyDescent="0.3">
      <c r="B5754" s="10"/>
      <c r="L5754" s="10"/>
      <c r="M5754" s="10"/>
    </row>
    <row r="5755" spans="2:13" s="1" customFormat="1" ht="13.8" x14ac:dyDescent="0.3">
      <c r="B5755" s="10"/>
      <c r="L5755" s="10"/>
      <c r="M5755" s="10"/>
    </row>
    <row r="5756" spans="2:13" s="1" customFormat="1" ht="13.8" x14ac:dyDescent="0.3">
      <c r="B5756" s="10"/>
      <c r="L5756" s="10"/>
      <c r="M5756" s="10"/>
    </row>
    <row r="5757" spans="2:13" s="1" customFormat="1" ht="13.8" x14ac:dyDescent="0.3">
      <c r="B5757" s="10"/>
      <c r="L5757" s="10"/>
      <c r="M5757" s="10"/>
    </row>
    <row r="5758" spans="2:13" s="1" customFormat="1" ht="13.8" x14ac:dyDescent="0.3">
      <c r="B5758" s="10"/>
      <c r="L5758" s="10"/>
      <c r="M5758" s="10"/>
    </row>
    <row r="5759" spans="2:13" s="1" customFormat="1" ht="13.8" x14ac:dyDescent="0.3">
      <c r="B5759" s="10"/>
      <c r="L5759" s="10"/>
      <c r="M5759" s="10"/>
    </row>
    <row r="5760" spans="2:13" s="1" customFormat="1" ht="13.8" x14ac:dyDescent="0.3">
      <c r="B5760" s="10"/>
      <c r="L5760" s="10"/>
      <c r="M5760" s="10"/>
    </row>
    <row r="5761" spans="2:13" s="1" customFormat="1" ht="13.8" x14ac:dyDescent="0.3">
      <c r="B5761" s="10"/>
      <c r="L5761" s="10"/>
      <c r="M5761" s="10"/>
    </row>
    <row r="5762" spans="2:13" s="1" customFormat="1" ht="13.8" x14ac:dyDescent="0.3">
      <c r="B5762" s="10"/>
      <c r="L5762" s="10"/>
      <c r="M5762" s="10"/>
    </row>
    <row r="5763" spans="2:13" s="1" customFormat="1" ht="13.8" x14ac:dyDescent="0.3">
      <c r="B5763" s="10"/>
      <c r="L5763" s="10"/>
      <c r="M5763" s="10"/>
    </row>
    <row r="5764" spans="2:13" s="1" customFormat="1" ht="13.8" x14ac:dyDescent="0.3">
      <c r="B5764" s="10"/>
      <c r="L5764" s="10"/>
      <c r="M5764" s="10"/>
    </row>
    <row r="5765" spans="2:13" s="1" customFormat="1" ht="13.8" x14ac:dyDescent="0.3">
      <c r="B5765" s="10"/>
      <c r="L5765" s="10"/>
      <c r="M5765" s="10"/>
    </row>
    <row r="5766" spans="2:13" s="1" customFormat="1" ht="13.8" x14ac:dyDescent="0.3">
      <c r="B5766" s="10"/>
      <c r="L5766" s="10"/>
      <c r="M5766" s="10"/>
    </row>
    <row r="5767" spans="2:13" s="1" customFormat="1" ht="13.8" x14ac:dyDescent="0.3">
      <c r="B5767" s="10"/>
      <c r="L5767" s="10"/>
      <c r="M5767" s="10"/>
    </row>
    <row r="5768" spans="2:13" s="1" customFormat="1" ht="13.8" x14ac:dyDescent="0.3">
      <c r="B5768" s="10"/>
      <c r="L5768" s="10"/>
      <c r="M5768" s="10"/>
    </row>
    <row r="5769" spans="2:13" s="1" customFormat="1" ht="13.8" x14ac:dyDescent="0.3">
      <c r="B5769" s="10"/>
      <c r="L5769" s="10"/>
      <c r="M5769" s="10"/>
    </row>
    <row r="5770" spans="2:13" s="1" customFormat="1" ht="13.8" x14ac:dyDescent="0.3">
      <c r="B5770" s="10"/>
      <c r="L5770" s="10"/>
      <c r="M5770" s="10"/>
    </row>
    <row r="5771" spans="2:13" s="1" customFormat="1" ht="13.8" x14ac:dyDescent="0.3">
      <c r="B5771" s="10"/>
      <c r="L5771" s="10"/>
      <c r="M5771" s="10"/>
    </row>
    <row r="5772" spans="2:13" s="1" customFormat="1" ht="13.8" x14ac:dyDescent="0.3">
      <c r="B5772" s="10"/>
      <c r="L5772" s="10"/>
      <c r="M5772" s="10"/>
    </row>
    <row r="5773" spans="2:13" s="1" customFormat="1" ht="13.8" x14ac:dyDescent="0.3">
      <c r="B5773" s="10"/>
      <c r="L5773" s="10"/>
      <c r="M5773" s="10"/>
    </row>
    <row r="5774" spans="2:13" s="1" customFormat="1" ht="13.8" x14ac:dyDescent="0.3">
      <c r="B5774" s="10"/>
      <c r="L5774" s="10"/>
      <c r="M5774" s="10"/>
    </row>
    <row r="5775" spans="2:13" s="1" customFormat="1" ht="13.8" x14ac:dyDescent="0.3">
      <c r="B5775" s="10"/>
      <c r="L5775" s="10"/>
      <c r="M5775" s="10"/>
    </row>
    <row r="5776" spans="2:13" s="1" customFormat="1" ht="13.8" x14ac:dyDescent="0.3">
      <c r="B5776" s="10"/>
      <c r="L5776" s="10"/>
      <c r="M5776" s="10"/>
    </row>
    <row r="5777" spans="2:13" s="1" customFormat="1" ht="13.8" x14ac:dyDescent="0.3">
      <c r="B5777" s="10"/>
      <c r="L5777" s="10"/>
      <c r="M5777" s="10"/>
    </row>
    <row r="5778" spans="2:13" s="1" customFormat="1" ht="13.8" x14ac:dyDescent="0.3">
      <c r="B5778" s="10"/>
      <c r="L5778" s="10"/>
      <c r="M5778" s="10"/>
    </row>
    <row r="5779" spans="2:13" s="1" customFormat="1" ht="13.8" x14ac:dyDescent="0.3">
      <c r="B5779" s="10"/>
      <c r="L5779" s="10"/>
      <c r="M5779" s="10"/>
    </row>
    <row r="5780" spans="2:13" s="1" customFormat="1" ht="13.8" x14ac:dyDescent="0.3">
      <c r="B5780" s="10"/>
      <c r="L5780" s="10"/>
      <c r="M5780" s="10"/>
    </row>
    <row r="5781" spans="2:13" s="1" customFormat="1" ht="13.8" x14ac:dyDescent="0.3">
      <c r="B5781" s="10"/>
      <c r="L5781" s="10"/>
      <c r="M5781" s="10"/>
    </row>
    <row r="5782" spans="2:13" s="1" customFormat="1" ht="13.8" x14ac:dyDescent="0.3">
      <c r="B5782" s="10"/>
      <c r="L5782" s="10"/>
      <c r="M5782" s="10"/>
    </row>
    <row r="5783" spans="2:13" s="1" customFormat="1" ht="13.8" x14ac:dyDescent="0.3">
      <c r="B5783" s="10"/>
      <c r="L5783" s="10"/>
      <c r="M5783" s="10"/>
    </row>
    <row r="5784" spans="2:13" s="1" customFormat="1" ht="13.8" x14ac:dyDescent="0.3">
      <c r="B5784" s="10"/>
      <c r="L5784" s="10"/>
      <c r="M5784" s="10"/>
    </row>
    <row r="5785" spans="2:13" s="1" customFormat="1" ht="13.8" x14ac:dyDescent="0.3">
      <c r="B5785" s="10"/>
      <c r="L5785" s="10"/>
      <c r="M5785" s="10"/>
    </row>
    <row r="5786" spans="2:13" s="1" customFormat="1" ht="13.8" x14ac:dyDescent="0.3">
      <c r="B5786" s="10"/>
      <c r="L5786" s="10"/>
      <c r="M5786" s="10"/>
    </row>
    <row r="5787" spans="2:13" s="1" customFormat="1" ht="13.8" x14ac:dyDescent="0.3">
      <c r="B5787" s="10"/>
      <c r="L5787" s="10"/>
      <c r="M5787" s="10"/>
    </row>
    <row r="5788" spans="2:13" s="1" customFormat="1" ht="13.8" x14ac:dyDescent="0.3">
      <c r="B5788" s="10"/>
      <c r="L5788" s="10"/>
      <c r="M5788" s="10"/>
    </row>
    <row r="5789" spans="2:13" s="1" customFormat="1" ht="13.8" x14ac:dyDescent="0.3">
      <c r="B5789" s="10"/>
      <c r="L5789" s="10"/>
      <c r="M5789" s="10"/>
    </row>
    <row r="5790" spans="2:13" s="1" customFormat="1" ht="13.8" x14ac:dyDescent="0.3">
      <c r="B5790" s="10"/>
      <c r="L5790" s="10"/>
      <c r="M5790" s="10"/>
    </row>
    <row r="5791" spans="2:13" s="1" customFormat="1" ht="13.8" x14ac:dyDescent="0.3">
      <c r="B5791" s="10"/>
      <c r="L5791" s="10"/>
      <c r="M5791" s="10"/>
    </row>
    <row r="5792" spans="2:13" s="1" customFormat="1" ht="13.8" x14ac:dyDescent="0.3">
      <c r="B5792" s="10"/>
      <c r="L5792" s="10"/>
      <c r="M5792" s="10"/>
    </row>
    <row r="5793" spans="2:13" s="1" customFormat="1" ht="13.8" x14ac:dyDescent="0.3">
      <c r="B5793" s="10"/>
      <c r="L5793" s="10"/>
      <c r="M5793" s="10"/>
    </row>
    <row r="5794" spans="2:13" s="1" customFormat="1" ht="13.8" x14ac:dyDescent="0.3">
      <c r="B5794" s="10"/>
      <c r="L5794" s="10"/>
      <c r="M5794" s="10"/>
    </row>
    <row r="5795" spans="2:13" s="1" customFormat="1" ht="13.8" x14ac:dyDescent="0.3">
      <c r="B5795" s="10"/>
      <c r="L5795" s="10"/>
      <c r="M5795" s="10"/>
    </row>
    <row r="5796" spans="2:13" s="1" customFormat="1" ht="13.8" x14ac:dyDescent="0.3">
      <c r="B5796" s="10"/>
      <c r="L5796" s="10"/>
      <c r="M5796" s="10"/>
    </row>
    <row r="5797" spans="2:13" s="1" customFormat="1" ht="13.8" x14ac:dyDescent="0.3">
      <c r="B5797" s="10"/>
      <c r="L5797" s="10"/>
      <c r="M5797" s="10"/>
    </row>
    <row r="5798" spans="2:13" s="1" customFormat="1" ht="13.8" x14ac:dyDescent="0.3">
      <c r="B5798" s="10"/>
      <c r="L5798" s="10"/>
      <c r="M5798" s="10"/>
    </row>
    <row r="5799" spans="2:13" s="1" customFormat="1" ht="13.8" x14ac:dyDescent="0.3">
      <c r="B5799" s="10"/>
      <c r="L5799" s="10"/>
      <c r="M5799" s="10"/>
    </row>
    <row r="5800" spans="2:13" s="1" customFormat="1" ht="13.8" x14ac:dyDescent="0.3">
      <c r="B5800" s="10"/>
      <c r="L5800" s="10"/>
      <c r="M5800" s="10"/>
    </row>
    <row r="5801" spans="2:13" s="1" customFormat="1" ht="13.8" x14ac:dyDescent="0.3">
      <c r="B5801" s="10"/>
      <c r="L5801" s="10"/>
      <c r="M5801" s="10"/>
    </row>
    <row r="5802" spans="2:13" s="1" customFormat="1" ht="13.8" x14ac:dyDescent="0.3">
      <c r="B5802" s="10"/>
      <c r="L5802" s="10"/>
      <c r="M5802" s="10"/>
    </row>
    <row r="5803" spans="2:13" s="1" customFormat="1" ht="13.8" x14ac:dyDescent="0.3">
      <c r="B5803" s="10"/>
      <c r="L5803" s="10"/>
      <c r="M5803" s="10"/>
    </row>
    <row r="5804" spans="2:13" s="1" customFormat="1" ht="13.8" x14ac:dyDescent="0.3">
      <c r="B5804" s="10"/>
      <c r="L5804" s="10"/>
      <c r="M5804" s="10"/>
    </row>
    <row r="5805" spans="2:13" s="1" customFormat="1" ht="13.8" x14ac:dyDescent="0.3">
      <c r="B5805" s="10"/>
      <c r="L5805" s="10"/>
      <c r="M5805" s="10"/>
    </row>
    <row r="5806" spans="2:13" s="1" customFormat="1" ht="13.8" x14ac:dyDescent="0.3">
      <c r="B5806" s="10"/>
      <c r="L5806" s="10"/>
      <c r="M5806" s="10"/>
    </row>
    <row r="5807" spans="2:13" s="1" customFormat="1" ht="13.8" x14ac:dyDescent="0.3">
      <c r="B5807" s="10"/>
      <c r="L5807" s="10"/>
      <c r="M5807" s="10"/>
    </row>
    <row r="5808" spans="2:13" s="1" customFormat="1" ht="13.8" x14ac:dyDescent="0.3">
      <c r="B5808" s="10"/>
      <c r="L5808" s="10"/>
      <c r="M5808" s="10"/>
    </row>
    <row r="5809" spans="2:13" s="1" customFormat="1" ht="13.8" x14ac:dyDescent="0.3">
      <c r="B5809" s="10"/>
      <c r="L5809" s="10"/>
      <c r="M5809" s="10"/>
    </row>
    <row r="5810" spans="2:13" s="1" customFormat="1" ht="13.8" x14ac:dyDescent="0.3">
      <c r="B5810" s="10"/>
      <c r="L5810" s="10"/>
      <c r="M5810" s="10"/>
    </row>
    <row r="5811" spans="2:13" s="1" customFormat="1" ht="13.8" x14ac:dyDescent="0.3">
      <c r="B5811" s="10"/>
      <c r="L5811" s="10"/>
      <c r="M5811" s="10"/>
    </row>
    <row r="5812" spans="2:13" s="1" customFormat="1" ht="13.8" x14ac:dyDescent="0.3">
      <c r="B5812" s="10"/>
      <c r="L5812" s="10"/>
      <c r="M5812" s="10"/>
    </row>
    <row r="5813" spans="2:13" s="1" customFormat="1" ht="13.8" x14ac:dyDescent="0.3">
      <c r="B5813" s="10"/>
      <c r="L5813" s="10"/>
      <c r="M5813" s="10"/>
    </row>
    <row r="5814" spans="2:13" s="1" customFormat="1" ht="13.8" x14ac:dyDescent="0.3">
      <c r="B5814" s="10"/>
      <c r="L5814" s="10"/>
      <c r="M5814" s="10"/>
    </row>
    <row r="5815" spans="2:13" s="1" customFormat="1" ht="13.8" x14ac:dyDescent="0.3">
      <c r="B5815" s="10"/>
      <c r="L5815" s="10"/>
      <c r="M5815" s="10"/>
    </row>
    <row r="5816" spans="2:13" s="1" customFormat="1" ht="13.8" x14ac:dyDescent="0.3">
      <c r="B5816" s="10"/>
      <c r="L5816" s="10"/>
      <c r="M5816" s="10"/>
    </row>
    <row r="5817" spans="2:13" s="1" customFormat="1" ht="13.8" x14ac:dyDescent="0.3">
      <c r="B5817" s="10"/>
      <c r="L5817" s="10"/>
      <c r="M5817" s="10"/>
    </row>
    <row r="5818" spans="2:13" s="1" customFormat="1" ht="13.8" x14ac:dyDescent="0.3">
      <c r="B5818" s="10"/>
      <c r="L5818" s="10"/>
      <c r="M5818" s="10"/>
    </row>
    <row r="5819" spans="2:13" s="1" customFormat="1" ht="13.8" x14ac:dyDescent="0.3">
      <c r="B5819" s="10"/>
      <c r="L5819" s="10"/>
      <c r="M5819" s="10"/>
    </row>
    <row r="5820" spans="2:13" s="1" customFormat="1" ht="13.8" x14ac:dyDescent="0.3">
      <c r="B5820" s="10"/>
      <c r="L5820" s="10"/>
      <c r="M5820" s="10"/>
    </row>
    <row r="5821" spans="2:13" s="1" customFormat="1" ht="13.8" x14ac:dyDescent="0.3">
      <c r="B5821" s="10"/>
      <c r="L5821" s="10"/>
      <c r="M5821" s="10"/>
    </row>
    <row r="5822" spans="2:13" s="1" customFormat="1" ht="13.8" x14ac:dyDescent="0.3">
      <c r="B5822" s="10"/>
      <c r="L5822" s="10"/>
      <c r="M5822" s="10"/>
    </row>
    <row r="5823" spans="2:13" s="1" customFormat="1" ht="13.8" x14ac:dyDescent="0.3">
      <c r="B5823" s="10"/>
      <c r="L5823" s="10"/>
      <c r="M5823" s="10"/>
    </row>
    <row r="5824" spans="2:13" s="1" customFormat="1" ht="13.8" x14ac:dyDescent="0.3">
      <c r="B5824" s="10"/>
      <c r="L5824" s="10"/>
      <c r="M5824" s="10"/>
    </row>
    <row r="5825" spans="2:13" s="1" customFormat="1" ht="13.8" x14ac:dyDescent="0.3">
      <c r="B5825" s="10"/>
      <c r="L5825" s="10"/>
      <c r="M5825" s="10"/>
    </row>
    <row r="5826" spans="2:13" s="1" customFormat="1" ht="13.8" x14ac:dyDescent="0.3">
      <c r="B5826" s="10"/>
      <c r="L5826" s="10"/>
      <c r="M5826" s="10"/>
    </row>
    <row r="5827" spans="2:13" s="1" customFormat="1" ht="13.8" x14ac:dyDescent="0.3">
      <c r="B5827" s="10"/>
      <c r="L5827" s="10"/>
      <c r="M5827" s="10"/>
    </row>
    <row r="5828" spans="2:13" s="1" customFormat="1" ht="13.8" x14ac:dyDescent="0.3">
      <c r="B5828" s="10"/>
      <c r="L5828" s="10"/>
      <c r="M5828" s="10"/>
    </row>
    <row r="5829" spans="2:13" s="1" customFormat="1" ht="13.8" x14ac:dyDescent="0.3">
      <c r="B5829" s="10"/>
      <c r="L5829" s="10"/>
      <c r="M5829" s="10"/>
    </row>
    <row r="5830" spans="2:13" s="1" customFormat="1" ht="13.8" x14ac:dyDescent="0.3">
      <c r="B5830" s="10"/>
      <c r="L5830" s="10"/>
      <c r="M5830" s="10"/>
    </row>
    <row r="5831" spans="2:13" s="1" customFormat="1" ht="13.8" x14ac:dyDescent="0.3">
      <c r="B5831" s="10"/>
      <c r="L5831" s="10"/>
      <c r="M5831" s="10"/>
    </row>
    <row r="5832" spans="2:13" s="1" customFormat="1" ht="13.8" x14ac:dyDescent="0.3">
      <c r="B5832" s="10"/>
      <c r="L5832" s="10"/>
      <c r="M5832" s="10"/>
    </row>
    <row r="5833" spans="2:13" s="1" customFormat="1" ht="13.8" x14ac:dyDescent="0.3">
      <c r="B5833" s="10"/>
      <c r="L5833" s="10"/>
      <c r="M5833" s="10"/>
    </row>
    <row r="5834" spans="2:13" s="1" customFormat="1" ht="13.8" x14ac:dyDescent="0.3">
      <c r="B5834" s="10"/>
      <c r="L5834" s="10"/>
      <c r="M5834" s="10"/>
    </row>
    <row r="5835" spans="2:13" s="1" customFormat="1" ht="13.8" x14ac:dyDescent="0.3">
      <c r="B5835" s="10"/>
      <c r="L5835" s="10"/>
      <c r="M5835" s="10"/>
    </row>
    <row r="5836" spans="2:13" s="1" customFormat="1" ht="13.8" x14ac:dyDescent="0.3">
      <c r="B5836" s="10"/>
      <c r="L5836" s="10"/>
      <c r="M5836" s="10"/>
    </row>
    <row r="5837" spans="2:13" s="1" customFormat="1" ht="13.8" x14ac:dyDescent="0.3">
      <c r="B5837" s="10"/>
      <c r="L5837" s="10"/>
      <c r="M5837" s="10"/>
    </row>
    <row r="5838" spans="2:13" s="1" customFormat="1" ht="13.8" x14ac:dyDescent="0.3">
      <c r="B5838" s="10"/>
      <c r="L5838" s="10"/>
      <c r="M5838" s="10"/>
    </row>
    <row r="5839" spans="2:13" s="1" customFormat="1" ht="13.8" x14ac:dyDescent="0.3">
      <c r="B5839" s="10"/>
      <c r="L5839" s="10"/>
      <c r="M5839" s="10"/>
    </row>
    <row r="5840" spans="2:13" s="1" customFormat="1" ht="13.8" x14ac:dyDescent="0.3">
      <c r="B5840" s="10"/>
      <c r="L5840" s="10"/>
      <c r="M5840" s="10"/>
    </row>
    <row r="5841" spans="2:13" s="1" customFormat="1" ht="13.8" x14ac:dyDescent="0.3">
      <c r="B5841" s="10"/>
      <c r="L5841" s="10"/>
      <c r="M5841" s="10"/>
    </row>
    <row r="5842" spans="2:13" s="1" customFormat="1" ht="13.8" x14ac:dyDescent="0.3">
      <c r="B5842" s="10"/>
      <c r="L5842" s="10"/>
      <c r="M5842" s="10"/>
    </row>
    <row r="5843" spans="2:13" s="1" customFormat="1" ht="13.8" x14ac:dyDescent="0.3">
      <c r="B5843" s="10"/>
      <c r="L5843" s="10"/>
      <c r="M5843" s="10"/>
    </row>
    <row r="5844" spans="2:13" s="1" customFormat="1" ht="13.8" x14ac:dyDescent="0.3">
      <c r="B5844" s="10"/>
      <c r="L5844" s="10"/>
      <c r="M5844" s="10"/>
    </row>
    <row r="5845" spans="2:13" s="1" customFormat="1" ht="13.8" x14ac:dyDescent="0.3">
      <c r="B5845" s="10"/>
      <c r="L5845" s="10"/>
      <c r="M5845" s="10"/>
    </row>
    <row r="5846" spans="2:13" s="1" customFormat="1" ht="13.8" x14ac:dyDescent="0.3">
      <c r="B5846" s="10"/>
      <c r="L5846" s="10"/>
      <c r="M5846" s="10"/>
    </row>
    <row r="5847" spans="2:13" s="1" customFormat="1" ht="13.8" x14ac:dyDescent="0.3">
      <c r="B5847" s="10"/>
      <c r="L5847" s="10"/>
      <c r="M5847" s="10"/>
    </row>
    <row r="5848" spans="2:13" s="1" customFormat="1" ht="13.8" x14ac:dyDescent="0.3">
      <c r="B5848" s="10"/>
      <c r="L5848" s="10"/>
      <c r="M5848" s="10"/>
    </row>
    <row r="5849" spans="2:13" s="1" customFormat="1" ht="13.8" x14ac:dyDescent="0.3">
      <c r="B5849" s="10"/>
      <c r="L5849" s="10"/>
      <c r="M5849" s="10"/>
    </row>
    <row r="5850" spans="2:13" s="1" customFormat="1" ht="13.8" x14ac:dyDescent="0.3">
      <c r="B5850" s="10"/>
      <c r="L5850" s="10"/>
      <c r="M5850" s="10"/>
    </row>
    <row r="5851" spans="2:13" s="1" customFormat="1" ht="13.8" x14ac:dyDescent="0.3">
      <c r="B5851" s="10"/>
      <c r="L5851" s="10"/>
      <c r="M5851" s="10"/>
    </row>
    <row r="5852" spans="2:13" s="1" customFormat="1" ht="13.8" x14ac:dyDescent="0.3">
      <c r="B5852" s="10"/>
      <c r="L5852" s="10"/>
      <c r="M5852" s="10"/>
    </row>
    <row r="5853" spans="2:13" s="1" customFormat="1" ht="13.8" x14ac:dyDescent="0.3">
      <c r="B5853" s="10"/>
      <c r="L5853" s="10"/>
      <c r="M5853" s="10"/>
    </row>
    <row r="5854" spans="2:13" s="1" customFormat="1" ht="13.8" x14ac:dyDescent="0.3">
      <c r="B5854" s="10"/>
      <c r="L5854" s="10"/>
      <c r="M5854" s="10"/>
    </row>
    <row r="5855" spans="2:13" s="1" customFormat="1" ht="13.8" x14ac:dyDescent="0.3">
      <c r="B5855" s="10"/>
      <c r="L5855" s="10"/>
      <c r="M5855" s="10"/>
    </row>
    <row r="5856" spans="2:13" s="1" customFormat="1" ht="13.8" x14ac:dyDescent="0.3">
      <c r="B5856" s="10"/>
      <c r="L5856" s="10"/>
      <c r="M5856" s="10"/>
    </row>
    <row r="5857" spans="2:13" s="1" customFormat="1" ht="13.8" x14ac:dyDescent="0.3">
      <c r="B5857" s="10"/>
      <c r="L5857" s="10"/>
      <c r="M5857" s="10"/>
    </row>
    <row r="5858" spans="2:13" s="1" customFormat="1" ht="13.8" x14ac:dyDescent="0.3">
      <c r="B5858" s="10"/>
      <c r="L5858" s="10"/>
      <c r="M5858" s="10"/>
    </row>
    <row r="5859" spans="2:13" s="1" customFormat="1" ht="13.8" x14ac:dyDescent="0.3">
      <c r="B5859" s="10"/>
      <c r="L5859" s="10"/>
      <c r="M5859" s="10"/>
    </row>
    <row r="5860" spans="2:13" s="1" customFormat="1" ht="13.8" x14ac:dyDescent="0.3">
      <c r="B5860" s="10"/>
      <c r="L5860" s="10"/>
      <c r="M5860" s="10"/>
    </row>
    <row r="5861" spans="2:13" s="1" customFormat="1" ht="13.8" x14ac:dyDescent="0.3">
      <c r="B5861" s="10"/>
      <c r="L5861" s="10"/>
      <c r="M5861" s="10"/>
    </row>
    <row r="5862" spans="2:13" s="1" customFormat="1" ht="13.8" x14ac:dyDescent="0.3">
      <c r="B5862" s="10"/>
      <c r="L5862" s="10"/>
      <c r="M5862" s="10"/>
    </row>
    <row r="5863" spans="2:13" s="1" customFormat="1" ht="13.8" x14ac:dyDescent="0.3">
      <c r="B5863" s="10"/>
      <c r="L5863" s="10"/>
      <c r="M5863" s="10"/>
    </row>
    <row r="5864" spans="2:13" s="1" customFormat="1" ht="13.8" x14ac:dyDescent="0.3">
      <c r="B5864" s="10"/>
      <c r="L5864" s="10"/>
      <c r="M5864" s="10"/>
    </row>
    <row r="5865" spans="2:13" s="1" customFormat="1" ht="13.8" x14ac:dyDescent="0.3">
      <c r="B5865" s="10"/>
      <c r="L5865" s="10"/>
      <c r="M5865" s="10"/>
    </row>
    <row r="5866" spans="2:13" s="1" customFormat="1" ht="13.8" x14ac:dyDescent="0.3">
      <c r="B5866" s="10"/>
      <c r="L5866" s="10"/>
      <c r="M5866" s="10"/>
    </row>
    <row r="5867" spans="2:13" s="1" customFormat="1" ht="13.8" x14ac:dyDescent="0.3">
      <c r="B5867" s="10"/>
      <c r="L5867" s="10"/>
      <c r="M5867" s="10"/>
    </row>
    <row r="5868" spans="2:13" s="1" customFormat="1" ht="13.8" x14ac:dyDescent="0.3">
      <c r="B5868" s="10"/>
      <c r="L5868" s="10"/>
      <c r="M5868" s="10"/>
    </row>
    <row r="5869" spans="2:13" s="1" customFormat="1" ht="13.8" x14ac:dyDescent="0.3">
      <c r="B5869" s="10"/>
      <c r="L5869" s="10"/>
      <c r="M5869" s="10"/>
    </row>
    <row r="5870" spans="2:13" s="1" customFormat="1" ht="13.8" x14ac:dyDescent="0.3">
      <c r="B5870" s="10"/>
      <c r="L5870" s="10"/>
      <c r="M5870" s="10"/>
    </row>
    <row r="5871" spans="2:13" s="1" customFormat="1" ht="13.8" x14ac:dyDescent="0.3">
      <c r="B5871" s="10"/>
      <c r="L5871" s="10"/>
      <c r="M5871" s="10"/>
    </row>
    <row r="5872" spans="2:13" s="1" customFormat="1" ht="13.8" x14ac:dyDescent="0.3">
      <c r="B5872" s="10"/>
      <c r="L5872" s="10"/>
      <c r="M5872" s="10"/>
    </row>
    <row r="5873" spans="2:13" s="1" customFormat="1" ht="13.8" x14ac:dyDescent="0.3">
      <c r="B5873" s="10"/>
      <c r="L5873" s="10"/>
      <c r="M5873" s="10"/>
    </row>
    <row r="5874" spans="2:13" s="1" customFormat="1" ht="13.8" x14ac:dyDescent="0.3">
      <c r="B5874" s="10"/>
      <c r="L5874" s="10"/>
      <c r="M5874" s="10"/>
    </row>
    <row r="5875" spans="2:13" s="1" customFormat="1" ht="13.8" x14ac:dyDescent="0.3">
      <c r="B5875" s="10"/>
      <c r="L5875" s="10"/>
      <c r="M5875" s="10"/>
    </row>
    <row r="5876" spans="2:13" s="1" customFormat="1" ht="13.8" x14ac:dyDescent="0.3">
      <c r="B5876" s="10"/>
      <c r="L5876" s="10"/>
      <c r="M5876" s="10"/>
    </row>
    <row r="5877" spans="2:13" s="1" customFormat="1" ht="13.8" x14ac:dyDescent="0.3">
      <c r="B5877" s="10"/>
      <c r="L5877" s="10"/>
      <c r="M5877" s="10"/>
    </row>
    <row r="5878" spans="2:13" s="1" customFormat="1" ht="13.8" x14ac:dyDescent="0.3">
      <c r="B5878" s="10"/>
      <c r="L5878" s="10"/>
      <c r="M5878" s="10"/>
    </row>
    <row r="5879" spans="2:13" s="1" customFormat="1" ht="13.8" x14ac:dyDescent="0.3">
      <c r="B5879" s="10"/>
      <c r="L5879" s="10"/>
      <c r="M5879" s="10"/>
    </row>
    <row r="5880" spans="2:13" s="1" customFormat="1" ht="13.8" x14ac:dyDescent="0.3">
      <c r="B5880" s="10"/>
      <c r="L5880" s="10"/>
      <c r="M5880" s="10"/>
    </row>
    <row r="5881" spans="2:13" s="1" customFormat="1" ht="13.8" x14ac:dyDescent="0.3">
      <c r="B5881" s="10"/>
      <c r="L5881" s="10"/>
      <c r="M5881" s="10"/>
    </row>
    <row r="5882" spans="2:13" s="1" customFormat="1" ht="13.8" x14ac:dyDescent="0.3">
      <c r="B5882" s="10"/>
      <c r="L5882" s="10"/>
      <c r="M5882" s="10"/>
    </row>
    <row r="5883" spans="2:13" s="1" customFormat="1" ht="13.8" x14ac:dyDescent="0.3">
      <c r="B5883" s="10"/>
      <c r="L5883" s="10"/>
      <c r="M5883" s="10"/>
    </row>
    <row r="5884" spans="2:13" s="1" customFormat="1" ht="13.8" x14ac:dyDescent="0.3">
      <c r="B5884" s="10"/>
      <c r="L5884" s="10"/>
      <c r="M5884" s="10"/>
    </row>
    <row r="5885" spans="2:13" s="1" customFormat="1" ht="13.8" x14ac:dyDescent="0.3">
      <c r="B5885" s="10"/>
      <c r="L5885" s="10"/>
      <c r="M5885" s="10"/>
    </row>
    <row r="5886" spans="2:13" s="1" customFormat="1" ht="13.8" x14ac:dyDescent="0.3">
      <c r="B5886" s="10"/>
      <c r="L5886" s="10"/>
      <c r="M5886" s="10"/>
    </row>
    <row r="5887" spans="2:13" s="1" customFormat="1" ht="13.8" x14ac:dyDescent="0.3">
      <c r="B5887" s="10"/>
      <c r="L5887" s="10"/>
      <c r="M5887" s="10"/>
    </row>
    <row r="5888" spans="2:13" s="1" customFormat="1" ht="13.8" x14ac:dyDescent="0.3">
      <c r="B5888" s="10"/>
      <c r="L5888" s="10"/>
      <c r="M5888" s="10"/>
    </row>
    <row r="5889" spans="2:13" s="1" customFormat="1" ht="13.8" x14ac:dyDescent="0.3">
      <c r="B5889" s="10"/>
      <c r="L5889" s="10"/>
      <c r="M5889" s="10"/>
    </row>
    <row r="5890" spans="2:13" s="1" customFormat="1" ht="13.8" x14ac:dyDescent="0.3">
      <c r="B5890" s="10"/>
      <c r="L5890" s="10"/>
      <c r="M5890" s="10"/>
    </row>
    <row r="5891" spans="2:13" s="1" customFormat="1" ht="13.8" x14ac:dyDescent="0.3">
      <c r="B5891" s="10"/>
      <c r="L5891" s="10"/>
      <c r="M5891" s="10"/>
    </row>
    <row r="5892" spans="2:13" s="1" customFormat="1" ht="13.8" x14ac:dyDescent="0.3">
      <c r="B5892" s="10"/>
      <c r="L5892" s="10"/>
      <c r="M5892" s="10"/>
    </row>
    <row r="5893" spans="2:13" s="1" customFormat="1" ht="13.8" x14ac:dyDescent="0.3">
      <c r="B5893" s="10"/>
      <c r="L5893" s="10"/>
      <c r="M5893" s="10"/>
    </row>
    <row r="5894" spans="2:13" s="1" customFormat="1" ht="13.8" x14ac:dyDescent="0.3">
      <c r="B5894" s="10"/>
      <c r="L5894" s="10"/>
      <c r="M5894" s="10"/>
    </row>
    <row r="5895" spans="2:13" s="1" customFormat="1" ht="13.8" x14ac:dyDescent="0.3">
      <c r="B5895" s="10"/>
      <c r="L5895" s="10"/>
      <c r="M5895" s="10"/>
    </row>
    <row r="5896" spans="2:13" s="1" customFormat="1" ht="13.8" x14ac:dyDescent="0.3">
      <c r="B5896" s="10"/>
      <c r="L5896" s="10"/>
      <c r="M5896" s="10"/>
    </row>
    <row r="5897" spans="2:13" s="1" customFormat="1" ht="13.8" x14ac:dyDescent="0.3">
      <c r="B5897" s="10"/>
      <c r="L5897" s="10"/>
      <c r="M5897" s="10"/>
    </row>
    <row r="5898" spans="2:13" s="1" customFormat="1" ht="13.8" x14ac:dyDescent="0.3">
      <c r="B5898" s="10"/>
      <c r="L5898" s="10"/>
      <c r="M5898" s="10"/>
    </row>
    <row r="5899" spans="2:13" s="1" customFormat="1" ht="13.8" x14ac:dyDescent="0.3">
      <c r="B5899" s="10"/>
      <c r="L5899" s="10"/>
      <c r="M5899" s="10"/>
    </row>
    <row r="5900" spans="2:13" s="1" customFormat="1" ht="13.8" x14ac:dyDescent="0.3">
      <c r="B5900" s="10"/>
      <c r="L5900" s="10"/>
      <c r="M5900" s="10"/>
    </row>
    <row r="5901" spans="2:13" s="1" customFormat="1" ht="13.8" x14ac:dyDescent="0.3">
      <c r="B5901" s="10"/>
      <c r="L5901" s="10"/>
      <c r="M5901" s="10"/>
    </row>
    <row r="5902" spans="2:13" s="1" customFormat="1" ht="13.8" x14ac:dyDescent="0.3">
      <c r="B5902" s="10"/>
      <c r="L5902" s="10"/>
      <c r="M5902" s="10"/>
    </row>
    <row r="5903" spans="2:13" s="1" customFormat="1" ht="13.8" x14ac:dyDescent="0.3">
      <c r="B5903" s="10"/>
      <c r="L5903" s="10"/>
      <c r="M5903" s="10"/>
    </row>
    <row r="5904" spans="2:13" s="1" customFormat="1" ht="13.8" x14ac:dyDescent="0.3">
      <c r="B5904" s="10"/>
      <c r="L5904" s="10"/>
      <c r="M5904" s="10"/>
    </row>
    <row r="5905" spans="2:13" s="1" customFormat="1" ht="13.8" x14ac:dyDescent="0.3">
      <c r="B5905" s="10"/>
      <c r="L5905" s="10"/>
      <c r="M5905" s="10"/>
    </row>
    <row r="5906" spans="2:13" s="1" customFormat="1" ht="13.8" x14ac:dyDescent="0.3">
      <c r="B5906" s="10"/>
      <c r="L5906" s="10"/>
      <c r="M5906" s="10"/>
    </row>
    <row r="5907" spans="2:13" s="1" customFormat="1" ht="13.8" x14ac:dyDescent="0.3">
      <c r="B5907" s="10"/>
      <c r="L5907" s="10"/>
      <c r="M5907" s="10"/>
    </row>
    <row r="5908" spans="2:13" s="1" customFormat="1" ht="13.8" x14ac:dyDescent="0.3">
      <c r="B5908" s="10"/>
      <c r="L5908" s="10"/>
      <c r="M5908" s="10"/>
    </row>
    <row r="5909" spans="2:13" s="1" customFormat="1" ht="13.8" x14ac:dyDescent="0.3">
      <c r="B5909" s="10"/>
      <c r="L5909" s="10"/>
      <c r="M5909" s="10"/>
    </row>
    <row r="5910" spans="2:13" s="1" customFormat="1" ht="13.8" x14ac:dyDescent="0.3">
      <c r="B5910" s="10"/>
      <c r="L5910" s="10"/>
      <c r="M5910" s="10"/>
    </row>
    <row r="5911" spans="2:13" s="1" customFormat="1" ht="13.8" x14ac:dyDescent="0.3">
      <c r="B5911" s="10"/>
      <c r="L5911" s="10"/>
      <c r="M5911" s="10"/>
    </row>
    <row r="5912" spans="2:13" s="1" customFormat="1" ht="13.8" x14ac:dyDescent="0.3">
      <c r="B5912" s="10"/>
      <c r="L5912" s="10"/>
      <c r="M5912" s="10"/>
    </row>
    <row r="5913" spans="2:13" s="1" customFormat="1" ht="13.8" x14ac:dyDescent="0.3">
      <c r="B5913" s="10"/>
      <c r="L5913" s="10"/>
      <c r="M5913" s="10"/>
    </row>
    <row r="5914" spans="2:13" s="1" customFormat="1" ht="13.8" x14ac:dyDescent="0.3">
      <c r="B5914" s="10"/>
      <c r="L5914" s="10"/>
      <c r="M5914" s="10"/>
    </row>
    <row r="5915" spans="2:13" s="1" customFormat="1" ht="13.8" x14ac:dyDescent="0.3">
      <c r="B5915" s="10"/>
      <c r="L5915" s="10"/>
      <c r="M5915" s="10"/>
    </row>
    <row r="5916" spans="2:13" s="1" customFormat="1" ht="13.8" x14ac:dyDescent="0.3">
      <c r="B5916" s="10"/>
      <c r="L5916" s="10"/>
      <c r="M5916" s="10"/>
    </row>
    <row r="5917" spans="2:13" s="1" customFormat="1" ht="13.8" x14ac:dyDescent="0.3">
      <c r="B5917" s="10"/>
      <c r="L5917" s="10"/>
      <c r="M5917" s="10"/>
    </row>
    <row r="5918" spans="2:13" s="1" customFormat="1" ht="13.8" x14ac:dyDescent="0.3">
      <c r="B5918" s="10"/>
      <c r="L5918" s="10"/>
      <c r="M5918" s="10"/>
    </row>
    <row r="5919" spans="2:13" s="1" customFormat="1" ht="13.8" x14ac:dyDescent="0.3">
      <c r="B5919" s="10"/>
      <c r="L5919" s="10"/>
      <c r="M5919" s="10"/>
    </row>
    <row r="5920" spans="2:13" s="1" customFormat="1" ht="13.8" x14ac:dyDescent="0.3">
      <c r="B5920" s="10"/>
      <c r="L5920" s="10"/>
      <c r="M5920" s="10"/>
    </row>
    <row r="5921" spans="2:13" s="1" customFormat="1" ht="13.8" x14ac:dyDescent="0.3">
      <c r="B5921" s="10"/>
      <c r="L5921" s="10"/>
      <c r="M5921" s="10"/>
    </row>
    <row r="5922" spans="2:13" s="1" customFormat="1" ht="13.8" x14ac:dyDescent="0.3">
      <c r="B5922" s="10"/>
      <c r="L5922" s="10"/>
      <c r="M5922" s="10"/>
    </row>
    <row r="5923" spans="2:13" s="1" customFormat="1" ht="13.8" x14ac:dyDescent="0.3">
      <c r="B5923" s="10"/>
      <c r="L5923" s="10"/>
      <c r="M5923" s="10"/>
    </row>
    <row r="5924" spans="2:13" s="1" customFormat="1" ht="13.8" x14ac:dyDescent="0.3">
      <c r="B5924" s="10"/>
      <c r="L5924" s="10"/>
      <c r="M5924" s="10"/>
    </row>
    <row r="5925" spans="2:13" s="1" customFormat="1" ht="13.8" x14ac:dyDescent="0.3">
      <c r="B5925" s="10"/>
      <c r="L5925" s="10"/>
      <c r="M5925" s="10"/>
    </row>
    <row r="5926" spans="2:13" s="1" customFormat="1" ht="13.8" x14ac:dyDescent="0.3">
      <c r="B5926" s="10"/>
      <c r="L5926" s="10"/>
      <c r="M5926" s="10"/>
    </row>
    <row r="5927" spans="2:13" s="1" customFormat="1" ht="13.8" x14ac:dyDescent="0.3">
      <c r="B5927" s="10"/>
      <c r="L5927" s="10"/>
      <c r="M5927" s="10"/>
    </row>
    <row r="5928" spans="2:13" s="1" customFormat="1" ht="13.8" x14ac:dyDescent="0.3">
      <c r="B5928" s="10"/>
      <c r="L5928" s="10"/>
      <c r="M5928" s="10"/>
    </row>
    <row r="5929" spans="2:13" s="1" customFormat="1" ht="13.8" x14ac:dyDescent="0.3">
      <c r="B5929" s="10"/>
      <c r="L5929" s="10"/>
      <c r="M5929" s="10"/>
    </row>
    <row r="5930" spans="2:13" s="1" customFormat="1" ht="13.8" x14ac:dyDescent="0.3">
      <c r="B5930" s="10"/>
      <c r="L5930" s="10"/>
      <c r="M5930" s="10"/>
    </row>
    <row r="5931" spans="2:13" s="1" customFormat="1" ht="13.8" x14ac:dyDescent="0.3">
      <c r="B5931" s="10"/>
      <c r="L5931" s="10"/>
      <c r="M5931" s="10"/>
    </row>
    <row r="5932" spans="2:13" s="1" customFormat="1" ht="13.8" x14ac:dyDescent="0.3">
      <c r="B5932" s="10"/>
      <c r="L5932" s="10"/>
      <c r="M5932" s="10"/>
    </row>
    <row r="5933" spans="2:13" s="1" customFormat="1" ht="13.8" x14ac:dyDescent="0.3">
      <c r="B5933" s="10"/>
      <c r="L5933" s="10"/>
      <c r="M5933" s="10"/>
    </row>
    <row r="5934" spans="2:13" s="1" customFormat="1" ht="13.8" x14ac:dyDescent="0.3">
      <c r="B5934" s="10"/>
      <c r="L5934" s="10"/>
      <c r="M5934" s="10"/>
    </row>
    <row r="5935" spans="2:13" s="1" customFormat="1" ht="13.8" x14ac:dyDescent="0.3">
      <c r="B5935" s="10"/>
      <c r="L5935" s="10"/>
      <c r="M5935" s="10"/>
    </row>
    <row r="5936" spans="2:13" s="1" customFormat="1" ht="13.8" x14ac:dyDescent="0.3">
      <c r="B5936" s="10"/>
      <c r="L5936" s="10"/>
      <c r="M5936" s="10"/>
    </row>
    <row r="5937" spans="2:13" s="1" customFormat="1" ht="13.8" x14ac:dyDescent="0.3">
      <c r="B5937" s="10"/>
      <c r="L5937" s="10"/>
      <c r="M5937" s="10"/>
    </row>
    <row r="5938" spans="2:13" s="1" customFormat="1" ht="13.8" x14ac:dyDescent="0.3">
      <c r="B5938" s="10"/>
      <c r="L5938" s="10"/>
      <c r="M5938" s="10"/>
    </row>
    <row r="5939" spans="2:13" s="1" customFormat="1" ht="13.8" x14ac:dyDescent="0.3">
      <c r="B5939" s="10"/>
      <c r="L5939" s="10"/>
      <c r="M5939" s="10"/>
    </row>
    <row r="5940" spans="2:13" s="1" customFormat="1" ht="13.8" x14ac:dyDescent="0.3">
      <c r="B5940" s="10"/>
      <c r="L5940" s="10"/>
      <c r="M5940" s="10"/>
    </row>
    <row r="5941" spans="2:13" s="1" customFormat="1" ht="13.8" x14ac:dyDescent="0.3">
      <c r="B5941" s="10"/>
      <c r="L5941" s="10"/>
      <c r="M5941" s="10"/>
    </row>
    <row r="5942" spans="2:13" s="1" customFormat="1" ht="13.8" x14ac:dyDescent="0.3">
      <c r="B5942" s="10"/>
      <c r="L5942" s="10"/>
      <c r="M5942" s="10"/>
    </row>
    <row r="5943" spans="2:13" s="1" customFormat="1" ht="13.8" x14ac:dyDescent="0.3">
      <c r="B5943" s="10"/>
      <c r="L5943" s="10"/>
      <c r="M5943" s="10"/>
    </row>
    <row r="5944" spans="2:13" s="1" customFormat="1" ht="13.8" x14ac:dyDescent="0.3">
      <c r="B5944" s="10"/>
      <c r="L5944" s="10"/>
      <c r="M5944" s="10"/>
    </row>
    <row r="5945" spans="2:13" s="1" customFormat="1" ht="13.8" x14ac:dyDescent="0.3">
      <c r="B5945" s="10"/>
      <c r="L5945" s="10"/>
      <c r="M5945" s="10"/>
    </row>
    <row r="5946" spans="2:13" s="1" customFormat="1" ht="13.8" x14ac:dyDescent="0.3">
      <c r="B5946" s="10"/>
      <c r="L5946" s="10"/>
      <c r="M5946" s="10"/>
    </row>
    <row r="5947" spans="2:13" s="1" customFormat="1" ht="13.8" x14ac:dyDescent="0.3">
      <c r="B5947" s="10"/>
      <c r="L5947" s="10"/>
      <c r="M5947" s="10"/>
    </row>
    <row r="5948" spans="2:13" s="1" customFormat="1" ht="13.8" x14ac:dyDescent="0.3">
      <c r="B5948" s="10"/>
      <c r="L5948" s="10"/>
      <c r="M5948" s="10"/>
    </row>
    <row r="5949" spans="2:13" s="1" customFormat="1" ht="13.8" x14ac:dyDescent="0.3">
      <c r="B5949" s="10"/>
      <c r="L5949" s="10"/>
      <c r="M5949" s="10"/>
    </row>
    <row r="5950" spans="2:13" s="1" customFormat="1" ht="13.8" x14ac:dyDescent="0.3">
      <c r="B5950" s="10"/>
      <c r="L5950" s="10"/>
      <c r="M5950" s="10"/>
    </row>
    <row r="5951" spans="2:13" s="1" customFormat="1" ht="13.8" x14ac:dyDescent="0.3">
      <c r="B5951" s="10"/>
      <c r="L5951" s="10"/>
      <c r="M5951" s="10"/>
    </row>
    <row r="5952" spans="2:13" s="1" customFormat="1" ht="13.8" x14ac:dyDescent="0.3">
      <c r="B5952" s="10"/>
      <c r="L5952" s="10"/>
      <c r="M5952" s="10"/>
    </row>
    <row r="5953" spans="2:13" s="1" customFormat="1" ht="13.8" x14ac:dyDescent="0.3">
      <c r="B5953" s="10"/>
      <c r="L5953" s="10"/>
      <c r="M5953" s="10"/>
    </row>
    <row r="5954" spans="2:13" s="1" customFormat="1" ht="13.8" x14ac:dyDescent="0.3">
      <c r="B5954" s="10"/>
      <c r="L5954" s="10"/>
      <c r="M5954" s="10"/>
    </row>
    <row r="5955" spans="2:13" s="1" customFormat="1" ht="13.8" x14ac:dyDescent="0.3">
      <c r="B5955" s="10"/>
      <c r="L5955" s="10"/>
      <c r="M5955" s="10"/>
    </row>
    <row r="5956" spans="2:13" s="1" customFormat="1" ht="13.8" x14ac:dyDescent="0.3">
      <c r="B5956" s="10"/>
      <c r="L5956" s="10"/>
      <c r="M5956" s="10"/>
    </row>
    <row r="5957" spans="2:13" s="1" customFormat="1" ht="13.8" x14ac:dyDescent="0.3">
      <c r="B5957" s="10"/>
      <c r="L5957" s="10"/>
      <c r="M5957" s="10"/>
    </row>
    <row r="5958" spans="2:13" s="1" customFormat="1" ht="13.8" x14ac:dyDescent="0.3">
      <c r="B5958" s="10"/>
      <c r="L5958" s="10"/>
      <c r="M5958" s="10"/>
    </row>
    <row r="5959" spans="2:13" s="1" customFormat="1" ht="13.8" x14ac:dyDescent="0.3">
      <c r="B5959" s="10"/>
      <c r="L5959" s="10"/>
      <c r="M5959" s="10"/>
    </row>
    <row r="5960" spans="2:13" s="1" customFormat="1" ht="13.8" x14ac:dyDescent="0.3">
      <c r="B5960" s="10"/>
      <c r="L5960" s="10"/>
      <c r="M5960" s="10"/>
    </row>
    <row r="5961" spans="2:13" s="1" customFormat="1" ht="13.8" x14ac:dyDescent="0.3">
      <c r="B5961" s="10"/>
      <c r="L5961" s="10"/>
      <c r="M5961" s="10"/>
    </row>
    <row r="5962" spans="2:13" s="1" customFormat="1" ht="13.8" x14ac:dyDescent="0.3">
      <c r="B5962" s="10"/>
      <c r="L5962" s="10"/>
      <c r="M5962" s="10"/>
    </row>
    <row r="5963" spans="2:13" s="1" customFormat="1" ht="13.8" x14ac:dyDescent="0.3">
      <c r="B5963" s="10"/>
      <c r="L5963" s="10"/>
      <c r="M5963" s="10"/>
    </row>
    <row r="5964" spans="2:13" s="1" customFormat="1" ht="13.8" x14ac:dyDescent="0.3">
      <c r="B5964" s="10"/>
      <c r="L5964" s="10"/>
      <c r="M5964" s="10"/>
    </row>
    <row r="5965" spans="2:13" s="1" customFormat="1" ht="13.8" x14ac:dyDescent="0.3">
      <c r="B5965" s="10"/>
      <c r="L5965" s="10"/>
      <c r="M5965" s="10"/>
    </row>
    <row r="5966" spans="2:13" s="1" customFormat="1" ht="13.8" x14ac:dyDescent="0.3">
      <c r="B5966" s="10"/>
      <c r="L5966" s="10"/>
      <c r="M5966" s="10"/>
    </row>
    <row r="5967" spans="2:13" s="1" customFormat="1" ht="13.8" x14ac:dyDescent="0.3">
      <c r="B5967" s="10"/>
      <c r="L5967" s="10"/>
      <c r="M5967" s="10"/>
    </row>
    <row r="5968" spans="2:13" s="1" customFormat="1" ht="13.8" x14ac:dyDescent="0.3">
      <c r="B5968" s="10"/>
      <c r="L5968" s="10"/>
      <c r="M5968" s="10"/>
    </row>
    <row r="5969" spans="2:13" s="1" customFormat="1" ht="13.8" x14ac:dyDescent="0.3">
      <c r="B5969" s="10"/>
      <c r="L5969" s="10"/>
      <c r="M5969" s="10"/>
    </row>
    <row r="5970" spans="2:13" s="1" customFormat="1" ht="13.8" x14ac:dyDescent="0.3">
      <c r="B5970" s="10"/>
      <c r="L5970" s="10"/>
      <c r="M5970" s="10"/>
    </row>
    <row r="5971" spans="2:13" s="1" customFormat="1" ht="13.8" x14ac:dyDescent="0.3">
      <c r="B5971" s="10"/>
      <c r="L5971" s="10"/>
      <c r="M5971" s="10"/>
    </row>
    <row r="5972" spans="2:13" s="1" customFormat="1" ht="13.8" x14ac:dyDescent="0.3">
      <c r="B5972" s="10"/>
      <c r="L5972" s="10"/>
      <c r="M5972" s="10"/>
    </row>
    <row r="5973" spans="2:13" s="1" customFormat="1" ht="13.8" x14ac:dyDescent="0.3">
      <c r="B5973" s="10"/>
      <c r="L5973" s="10"/>
      <c r="M5973" s="10"/>
    </row>
    <row r="5974" spans="2:13" s="1" customFormat="1" ht="13.8" x14ac:dyDescent="0.3">
      <c r="B5974" s="10"/>
      <c r="L5974" s="10"/>
      <c r="M5974" s="10"/>
    </row>
    <row r="5975" spans="2:13" s="1" customFormat="1" ht="13.8" x14ac:dyDescent="0.3">
      <c r="B5975" s="10"/>
      <c r="L5975" s="10"/>
      <c r="M5975" s="10"/>
    </row>
    <row r="5976" spans="2:13" s="1" customFormat="1" ht="13.8" x14ac:dyDescent="0.3">
      <c r="B5976" s="10"/>
      <c r="L5976" s="10"/>
      <c r="M5976" s="10"/>
    </row>
    <row r="5977" spans="2:13" s="1" customFormat="1" ht="13.8" x14ac:dyDescent="0.3">
      <c r="B5977" s="10"/>
      <c r="L5977" s="10"/>
      <c r="M5977" s="10"/>
    </row>
    <row r="5978" spans="2:13" s="1" customFormat="1" ht="13.8" x14ac:dyDescent="0.3">
      <c r="B5978" s="10"/>
      <c r="L5978" s="10"/>
      <c r="M5978" s="10"/>
    </row>
    <row r="5979" spans="2:13" s="1" customFormat="1" ht="13.8" x14ac:dyDescent="0.3">
      <c r="B5979" s="10"/>
      <c r="L5979" s="10"/>
      <c r="M5979" s="10"/>
    </row>
    <row r="5980" spans="2:13" s="1" customFormat="1" ht="13.8" x14ac:dyDescent="0.3">
      <c r="B5980" s="10"/>
      <c r="L5980" s="10"/>
      <c r="M5980" s="10"/>
    </row>
    <row r="5981" spans="2:13" s="1" customFormat="1" ht="13.8" x14ac:dyDescent="0.3">
      <c r="B5981" s="10"/>
      <c r="L5981" s="10"/>
      <c r="M5981" s="10"/>
    </row>
    <row r="5982" spans="2:13" s="1" customFormat="1" ht="13.8" x14ac:dyDescent="0.3">
      <c r="B5982" s="10"/>
      <c r="L5982" s="10"/>
      <c r="M5982" s="10"/>
    </row>
    <row r="5983" spans="2:13" s="1" customFormat="1" ht="13.8" x14ac:dyDescent="0.3">
      <c r="B5983" s="10"/>
      <c r="L5983" s="10"/>
      <c r="M5983" s="10"/>
    </row>
    <row r="5984" spans="2:13" s="1" customFormat="1" ht="13.8" x14ac:dyDescent="0.3">
      <c r="B5984" s="10"/>
      <c r="L5984" s="10"/>
      <c r="M5984" s="10"/>
    </row>
    <row r="5985" spans="2:13" s="1" customFormat="1" ht="13.8" x14ac:dyDescent="0.3">
      <c r="B5985" s="10"/>
      <c r="L5985" s="10"/>
      <c r="M5985" s="10"/>
    </row>
    <row r="5986" spans="2:13" s="1" customFormat="1" ht="13.8" x14ac:dyDescent="0.3">
      <c r="B5986" s="10"/>
      <c r="L5986" s="10"/>
      <c r="M5986" s="10"/>
    </row>
    <row r="5987" spans="2:13" s="1" customFormat="1" ht="13.8" x14ac:dyDescent="0.3">
      <c r="B5987" s="10"/>
      <c r="L5987" s="10"/>
      <c r="M5987" s="10"/>
    </row>
    <row r="5988" spans="2:13" s="1" customFormat="1" ht="13.8" x14ac:dyDescent="0.3">
      <c r="B5988" s="10"/>
      <c r="L5988" s="10"/>
      <c r="M5988" s="10"/>
    </row>
    <row r="5989" spans="2:13" s="1" customFormat="1" ht="13.8" x14ac:dyDescent="0.3">
      <c r="B5989" s="10"/>
      <c r="L5989" s="10"/>
      <c r="M5989" s="10"/>
    </row>
    <row r="5990" spans="2:13" s="1" customFormat="1" ht="13.8" x14ac:dyDescent="0.3">
      <c r="B5990" s="10"/>
      <c r="L5990" s="10"/>
      <c r="M5990" s="10"/>
    </row>
    <row r="5991" spans="2:13" s="1" customFormat="1" ht="13.8" x14ac:dyDescent="0.3">
      <c r="B5991" s="10"/>
      <c r="L5991" s="10"/>
      <c r="M5991" s="10"/>
    </row>
    <row r="5992" spans="2:13" s="1" customFormat="1" ht="13.8" x14ac:dyDescent="0.3">
      <c r="B5992" s="10"/>
      <c r="L5992" s="10"/>
      <c r="M5992" s="10"/>
    </row>
    <row r="5993" spans="2:13" s="1" customFormat="1" ht="13.8" x14ac:dyDescent="0.3">
      <c r="B5993" s="10"/>
      <c r="L5993" s="10"/>
      <c r="M5993" s="10"/>
    </row>
    <row r="5994" spans="2:13" s="1" customFormat="1" ht="13.8" x14ac:dyDescent="0.3">
      <c r="B5994" s="10"/>
      <c r="L5994" s="10"/>
      <c r="M5994" s="10"/>
    </row>
    <row r="5995" spans="2:13" s="1" customFormat="1" ht="13.8" x14ac:dyDescent="0.3">
      <c r="B5995" s="10"/>
      <c r="L5995" s="10"/>
      <c r="M5995" s="10"/>
    </row>
    <row r="5996" spans="2:13" s="1" customFormat="1" ht="13.8" x14ac:dyDescent="0.3">
      <c r="B5996" s="10"/>
      <c r="L5996" s="10"/>
      <c r="M5996" s="10"/>
    </row>
    <row r="5997" spans="2:13" s="1" customFormat="1" ht="13.8" x14ac:dyDescent="0.3">
      <c r="B5997" s="10"/>
      <c r="L5997" s="10"/>
      <c r="M5997" s="10"/>
    </row>
    <row r="5998" spans="2:13" s="1" customFormat="1" ht="13.8" x14ac:dyDescent="0.3">
      <c r="B5998" s="10"/>
      <c r="L5998" s="10"/>
      <c r="M5998" s="10"/>
    </row>
    <row r="5999" spans="2:13" s="1" customFormat="1" ht="13.8" x14ac:dyDescent="0.3">
      <c r="B5999" s="10"/>
      <c r="L5999" s="10"/>
      <c r="M5999" s="10"/>
    </row>
    <row r="6000" spans="2:13" s="1" customFormat="1" ht="13.8" x14ac:dyDescent="0.3">
      <c r="B6000" s="10"/>
      <c r="L6000" s="10"/>
      <c r="M6000" s="10"/>
    </row>
    <row r="6001" spans="2:13" s="1" customFormat="1" ht="13.8" x14ac:dyDescent="0.3">
      <c r="B6001" s="10"/>
      <c r="L6001" s="10"/>
      <c r="M6001" s="10"/>
    </row>
    <row r="6002" spans="2:13" s="1" customFormat="1" ht="13.8" x14ac:dyDescent="0.3">
      <c r="B6002" s="10"/>
      <c r="L6002" s="10"/>
      <c r="M6002" s="10"/>
    </row>
    <row r="6003" spans="2:13" s="1" customFormat="1" ht="13.8" x14ac:dyDescent="0.3">
      <c r="B6003" s="10"/>
      <c r="L6003" s="10"/>
      <c r="M6003" s="10"/>
    </row>
    <row r="6004" spans="2:13" s="1" customFormat="1" ht="13.8" x14ac:dyDescent="0.3">
      <c r="B6004" s="10"/>
      <c r="L6004" s="10"/>
      <c r="M6004" s="10"/>
    </row>
    <row r="6005" spans="2:13" s="1" customFormat="1" ht="13.8" x14ac:dyDescent="0.3">
      <c r="B6005" s="10"/>
      <c r="L6005" s="10"/>
      <c r="M6005" s="10"/>
    </row>
    <row r="6006" spans="2:13" s="1" customFormat="1" ht="13.8" x14ac:dyDescent="0.3">
      <c r="B6006" s="10"/>
      <c r="L6006" s="10"/>
      <c r="M6006" s="10"/>
    </row>
    <row r="6007" spans="2:13" s="1" customFormat="1" ht="13.8" x14ac:dyDescent="0.3">
      <c r="B6007" s="10"/>
      <c r="L6007" s="10"/>
      <c r="M6007" s="10"/>
    </row>
    <row r="6008" spans="2:13" s="1" customFormat="1" ht="13.8" x14ac:dyDescent="0.3">
      <c r="B6008" s="10"/>
      <c r="L6008" s="10"/>
      <c r="M6008" s="10"/>
    </row>
    <row r="6009" spans="2:13" s="1" customFormat="1" ht="13.8" x14ac:dyDescent="0.3">
      <c r="B6009" s="10"/>
      <c r="L6009" s="10"/>
      <c r="M6009" s="10"/>
    </row>
    <row r="6010" spans="2:13" s="1" customFormat="1" ht="13.8" x14ac:dyDescent="0.3">
      <c r="B6010" s="10"/>
      <c r="L6010" s="10"/>
      <c r="M6010" s="10"/>
    </row>
    <row r="6011" spans="2:13" s="1" customFormat="1" ht="13.8" x14ac:dyDescent="0.3">
      <c r="B6011" s="10"/>
      <c r="L6011" s="10"/>
      <c r="M6011" s="10"/>
    </row>
    <row r="6012" spans="2:13" s="1" customFormat="1" ht="13.8" x14ac:dyDescent="0.3">
      <c r="B6012" s="10"/>
      <c r="L6012" s="10"/>
      <c r="M6012" s="10"/>
    </row>
    <row r="6013" spans="2:13" s="1" customFormat="1" ht="13.8" x14ac:dyDescent="0.3">
      <c r="B6013" s="10"/>
      <c r="L6013" s="10"/>
      <c r="M6013" s="10"/>
    </row>
    <row r="6014" spans="2:13" s="1" customFormat="1" ht="13.8" x14ac:dyDescent="0.3">
      <c r="B6014" s="10"/>
      <c r="L6014" s="10"/>
      <c r="M6014" s="10"/>
    </row>
    <row r="6015" spans="2:13" s="1" customFormat="1" ht="13.8" x14ac:dyDescent="0.3">
      <c r="B6015" s="10"/>
      <c r="L6015" s="10"/>
      <c r="M6015" s="10"/>
    </row>
    <row r="6016" spans="2:13" s="1" customFormat="1" ht="13.8" x14ac:dyDescent="0.3">
      <c r="B6016" s="10"/>
      <c r="L6016" s="10"/>
      <c r="M6016" s="10"/>
    </row>
    <row r="6017" spans="2:13" s="1" customFormat="1" ht="13.8" x14ac:dyDescent="0.3">
      <c r="B6017" s="10"/>
      <c r="L6017" s="10"/>
      <c r="M6017" s="10"/>
    </row>
    <row r="6018" spans="2:13" s="1" customFormat="1" ht="13.8" x14ac:dyDescent="0.3">
      <c r="B6018" s="10"/>
      <c r="L6018" s="10"/>
      <c r="M6018" s="10"/>
    </row>
    <row r="6019" spans="2:13" s="1" customFormat="1" ht="13.8" x14ac:dyDescent="0.3">
      <c r="B6019" s="10"/>
      <c r="L6019" s="10"/>
      <c r="M6019" s="10"/>
    </row>
    <row r="6020" spans="2:13" s="1" customFormat="1" ht="13.8" x14ac:dyDescent="0.3">
      <c r="B6020" s="10"/>
      <c r="L6020" s="10"/>
      <c r="M6020" s="10"/>
    </row>
    <row r="6021" spans="2:13" s="1" customFormat="1" ht="13.8" x14ac:dyDescent="0.3">
      <c r="B6021" s="10"/>
      <c r="L6021" s="10"/>
      <c r="M6021" s="10"/>
    </row>
    <row r="6022" spans="2:13" s="1" customFormat="1" ht="13.8" x14ac:dyDescent="0.3">
      <c r="B6022" s="10"/>
      <c r="L6022" s="10"/>
      <c r="M6022" s="10"/>
    </row>
    <row r="6023" spans="2:13" s="1" customFormat="1" ht="13.8" x14ac:dyDescent="0.3">
      <c r="B6023" s="10"/>
      <c r="L6023" s="10"/>
      <c r="M6023" s="10"/>
    </row>
    <row r="6024" spans="2:13" s="1" customFormat="1" ht="13.8" x14ac:dyDescent="0.3">
      <c r="B6024" s="10"/>
      <c r="L6024" s="10"/>
      <c r="M6024" s="10"/>
    </row>
    <row r="6025" spans="2:13" s="1" customFormat="1" ht="13.8" x14ac:dyDescent="0.3">
      <c r="B6025" s="10"/>
      <c r="L6025" s="10"/>
      <c r="M6025" s="10"/>
    </row>
    <row r="6026" spans="2:13" s="1" customFormat="1" ht="13.8" x14ac:dyDescent="0.3">
      <c r="B6026" s="10"/>
      <c r="L6026" s="10"/>
      <c r="M6026" s="10"/>
    </row>
    <row r="6027" spans="2:13" s="1" customFormat="1" ht="13.8" x14ac:dyDescent="0.3">
      <c r="B6027" s="10"/>
      <c r="L6027" s="10"/>
      <c r="M6027" s="10"/>
    </row>
    <row r="6028" spans="2:13" s="1" customFormat="1" ht="13.8" x14ac:dyDescent="0.3">
      <c r="B6028" s="10"/>
      <c r="L6028" s="10"/>
      <c r="M6028" s="10"/>
    </row>
    <row r="6029" spans="2:13" s="1" customFormat="1" ht="13.8" x14ac:dyDescent="0.3">
      <c r="B6029" s="10"/>
      <c r="L6029" s="10"/>
      <c r="M6029" s="10"/>
    </row>
    <row r="6030" spans="2:13" s="1" customFormat="1" ht="13.8" x14ac:dyDescent="0.3">
      <c r="B6030" s="10"/>
      <c r="L6030" s="10"/>
      <c r="M6030" s="10"/>
    </row>
    <row r="6031" spans="2:13" s="1" customFormat="1" ht="13.8" x14ac:dyDescent="0.3">
      <c r="B6031" s="10"/>
      <c r="L6031" s="10"/>
      <c r="M6031" s="10"/>
    </row>
    <row r="6032" spans="2:13" s="1" customFormat="1" ht="13.8" x14ac:dyDescent="0.3">
      <c r="B6032" s="10"/>
      <c r="L6032" s="10"/>
      <c r="M6032" s="10"/>
    </row>
    <row r="6033" spans="2:13" s="1" customFormat="1" ht="13.8" x14ac:dyDescent="0.3">
      <c r="B6033" s="10"/>
      <c r="L6033" s="10"/>
      <c r="M6033" s="10"/>
    </row>
    <row r="6034" spans="2:13" s="1" customFormat="1" ht="13.8" x14ac:dyDescent="0.3">
      <c r="B6034" s="10"/>
      <c r="L6034" s="10"/>
      <c r="M6034" s="10"/>
    </row>
    <row r="6035" spans="2:13" s="1" customFormat="1" ht="13.8" x14ac:dyDescent="0.3">
      <c r="B6035" s="10"/>
      <c r="L6035" s="10"/>
      <c r="M6035" s="10"/>
    </row>
    <row r="6036" spans="2:13" s="1" customFormat="1" ht="13.8" x14ac:dyDescent="0.3">
      <c r="B6036" s="10"/>
      <c r="L6036" s="10"/>
      <c r="M6036" s="10"/>
    </row>
    <row r="6037" spans="2:13" s="1" customFormat="1" ht="13.8" x14ac:dyDescent="0.3">
      <c r="B6037" s="10"/>
      <c r="L6037" s="10"/>
      <c r="M6037" s="10"/>
    </row>
    <row r="6038" spans="2:13" s="1" customFormat="1" ht="13.8" x14ac:dyDescent="0.3">
      <c r="B6038" s="10"/>
      <c r="L6038" s="10"/>
      <c r="M6038" s="10"/>
    </row>
    <row r="6039" spans="2:13" s="1" customFormat="1" ht="13.8" x14ac:dyDescent="0.3">
      <c r="B6039" s="10"/>
      <c r="L6039" s="10"/>
      <c r="M6039" s="10"/>
    </row>
    <row r="6040" spans="2:13" s="1" customFormat="1" ht="13.8" x14ac:dyDescent="0.3">
      <c r="B6040" s="10"/>
      <c r="L6040" s="10"/>
      <c r="M6040" s="10"/>
    </row>
    <row r="6041" spans="2:13" s="1" customFormat="1" ht="13.8" x14ac:dyDescent="0.3">
      <c r="B6041" s="10"/>
      <c r="L6041" s="10"/>
      <c r="M6041" s="10"/>
    </row>
    <row r="6042" spans="2:13" s="1" customFormat="1" ht="13.8" x14ac:dyDescent="0.3">
      <c r="B6042" s="10"/>
      <c r="L6042" s="10"/>
      <c r="M6042" s="10"/>
    </row>
    <row r="6043" spans="2:13" s="1" customFormat="1" ht="13.8" x14ac:dyDescent="0.3">
      <c r="B6043" s="10"/>
      <c r="L6043" s="10"/>
      <c r="M6043" s="10"/>
    </row>
    <row r="6044" spans="2:13" s="1" customFormat="1" ht="13.8" x14ac:dyDescent="0.3">
      <c r="B6044" s="10"/>
      <c r="L6044" s="10"/>
      <c r="M6044" s="10"/>
    </row>
    <row r="6045" spans="2:13" s="1" customFormat="1" ht="13.8" x14ac:dyDescent="0.3">
      <c r="B6045" s="10"/>
      <c r="L6045" s="10"/>
      <c r="M6045" s="10"/>
    </row>
    <row r="6046" spans="2:13" s="1" customFormat="1" ht="13.8" x14ac:dyDescent="0.3">
      <c r="B6046" s="10"/>
      <c r="L6046" s="10"/>
      <c r="M6046" s="10"/>
    </row>
    <row r="6047" spans="2:13" s="1" customFormat="1" ht="13.8" x14ac:dyDescent="0.3">
      <c r="B6047" s="10"/>
      <c r="L6047" s="10"/>
      <c r="M6047" s="10"/>
    </row>
    <row r="6048" spans="2:13" s="1" customFormat="1" ht="13.8" x14ac:dyDescent="0.3">
      <c r="B6048" s="10"/>
      <c r="L6048" s="10"/>
      <c r="M6048" s="10"/>
    </row>
    <row r="6049" spans="2:13" s="1" customFormat="1" ht="13.8" x14ac:dyDescent="0.3">
      <c r="B6049" s="10"/>
      <c r="L6049" s="10"/>
      <c r="M6049" s="10"/>
    </row>
    <row r="6050" spans="2:13" s="1" customFormat="1" ht="13.8" x14ac:dyDescent="0.3">
      <c r="B6050" s="10"/>
      <c r="L6050" s="10"/>
      <c r="M6050" s="10"/>
    </row>
    <row r="6051" spans="2:13" s="1" customFormat="1" ht="13.8" x14ac:dyDescent="0.3">
      <c r="B6051" s="10"/>
      <c r="L6051" s="10"/>
      <c r="M6051" s="10"/>
    </row>
    <row r="6052" spans="2:13" s="1" customFormat="1" ht="13.8" x14ac:dyDescent="0.3">
      <c r="B6052" s="10"/>
      <c r="L6052" s="10"/>
      <c r="M6052" s="10"/>
    </row>
    <row r="6053" spans="2:13" s="1" customFormat="1" ht="13.8" x14ac:dyDescent="0.3">
      <c r="B6053" s="10"/>
      <c r="L6053" s="10"/>
      <c r="M6053" s="10"/>
    </row>
    <row r="6054" spans="2:13" s="1" customFormat="1" ht="13.8" x14ac:dyDescent="0.3">
      <c r="B6054" s="10"/>
      <c r="L6054" s="10"/>
      <c r="M6054" s="10"/>
    </row>
    <row r="6055" spans="2:13" s="1" customFormat="1" ht="13.8" x14ac:dyDescent="0.3">
      <c r="B6055" s="10"/>
      <c r="L6055" s="10"/>
      <c r="M6055" s="10"/>
    </row>
    <row r="6056" spans="2:13" s="1" customFormat="1" ht="13.8" x14ac:dyDescent="0.3">
      <c r="B6056" s="10"/>
      <c r="L6056" s="10"/>
      <c r="M6056" s="10"/>
    </row>
    <row r="6057" spans="2:13" s="1" customFormat="1" ht="13.8" x14ac:dyDescent="0.3">
      <c r="B6057" s="10"/>
      <c r="L6057" s="10"/>
      <c r="M6057" s="10"/>
    </row>
    <row r="6058" spans="2:13" s="1" customFormat="1" ht="13.8" x14ac:dyDescent="0.3">
      <c r="B6058" s="10"/>
      <c r="L6058" s="10"/>
      <c r="M6058" s="10"/>
    </row>
    <row r="6059" spans="2:13" s="1" customFormat="1" ht="13.8" x14ac:dyDescent="0.3">
      <c r="B6059" s="10"/>
      <c r="L6059" s="10"/>
      <c r="M6059" s="10"/>
    </row>
    <row r="6060" spans="2:13" s="1" customFormat="1" ht="13.8" x14ac:dyDescent="0.3">
      <c r="B6060" s="10"/>
      <c r="L6060" s="10"/>
      <c r="M6060" s="10"/>
    </row>
    <row r="6061" spans="2:13" s="1" customFormat="1" ht="13.8" x14ac:dyDescent="0.3">
      <c r="B6061" s="10"/>
      <c r="L6061" s="10"/>
      <c r="M6061" s="10"/>
    </row>
    <row r="6062" spans="2:13" s="1" customFormat="1" ht="13.8" x14ac:dyDescent="0.3">
      <c r="B6062" s="10"/>
      <c r="L6062" s="10"/>
      <c r="M6062" s="10"/>
    </row>
    <row r="6063" spans="2:13" s="1" customFormat="1" ht="13.8" x14ac:dyDescent="0.3">
      <c r="B6063" s="10"/>
      <c r="L6063" s="10"/>
      <c r="M6063" s="10"/>
    </row>
    <row r="6064" spans="2:13" s="1" customFormat="1" ht="13.8" x14ac:dyDescent="0.3">
      <c r="B6064" s="10"/>
      <c r="L6064" s="10"/>
      <c r="M6064" s="10"/>
    </row>
    <row r="6065" spans="2:13" s="1" customFormat="1" ht="13.8" x14ac:dyDescent="0.3">
      <c r="B6065" s="10"/>
      <c r="L6065" s="10"/>
      <c r="M6065" s="10"/>
    </row>
    <row r="6066" spans="2:13" s="1" customFormat="1" ht="13.8" x14ac:dyDescent="0.3">
      <c r="B6066" s="10"/>
      <c r="L6066" s="10"/>
      <c r="M6066" s="10"/>
    </row>
    <row r="6067" spans="2:13" s="1" customFormat="1" ht="13.8" x14ac:dyDescent="0.3">
      <c r="B6067" s="10"/>
      <c r="L6067" s="10"/>
      <c r="M6067" s="10"/>
    </row>
    <row r="6068" spans="2:13" s="1" customFormat="1" ht="13.8" x14ac:dyDescent="0.3">
      <c r="B6068" s="10"/>
      <c r="L6068" s="10"/>
      <c r="M6068" s="10"/>
    </row>
    <row r="6069" spans="2:13" s="1" customFormat="1" ht="13.8" x14ac:dyDescent="0.3">
      <c r="B6069" s="10"/>
      <c r="L6069" s="10"/>
      <c r="M6069" s="10"/>
    </row>
    <row r="6070" spans="2:13" s="1" customFormat="1" ht="13.8" x14ac:dyDescent="0.3">
      <c r="B6070" s="10"/>
      <c r="L6070" s="10"/>
      <c r="M6070" s="10"/>
    </row>
    <row r="6071" spans="2:13" s="1" customFormat="1" ht="13.8" x14ac:dyDescent="0.3">
      <c r="B6071" s="10"/>
      <c r="L6071" s="10"/>
      <c r="M6071" s="10"/>
    </row>
    <row r="6072" spans="2:13" s="1" customFormat="1" ht="13.8" x14ac:dyDescent="0.3">
      <c r="B6072" s="10"/>
      <c r="L6072" s="10"/>
      <c r="M6072" s="10"/>
    </row>
    <row r="6073" spans="2:13" s="1" customFormat="1" ht="13.8" x14ac:dyDescent="0.3">
      <c r="B6073" s="10"/>
      <c r="L6073" s="10"/>
      <c r="M6073" s="10"/>
    </row>
    <row r="6074" spans="2:13" s="1" customFormat="1" ht="13.8" x14ac:dyDescent="0.3">
      <c r="B6074" s="10"/>
      <c r="L6074" s="10"/>
      <c r="M6074" s="10"/>
    </row>
    <row r="6075" spans="2:13" s="1" customFormat="1" ht="13.8" x14ac:dyDescent="0.3">
      <c r="B6075" s="10"/>
      <c r="L6075" s="10"/>
      <c r="M6075" s="10"/>
    </row>
    <row r="6076" spans="2:13" s="1" customFormat="1" ht="13.8" x14ac:dyDescent="0.3">
      <c r="B6076" s="10"/>
      <c r="L6076" s="10"/>
      <c r="M6076" s="10"/>
    </row>
    <row r="6077" spans="2:13" s="1" customFormat="1" ht="13.8" x14ac:dyDescent="0.3">
      <c r="B6077" s="10"/>
      <c r="L6077" s="10"/>
      <c r="M6077" s="10"/>
    </row>
    <row r="6078" spans="2:13" s="1" customFormat="1" ht="13.8" x14ac:dyDescent="0.3">
      <c r="B6078" s="10"/>
      <c r="L6078" s="10"/>
      <c r="M6078" s="10"/>
    </row>
    <row r="6079" spans="2:13" s="1" customFormat="1" ht="13.8" x14ac:dyDescent="0.3">
      <c r="B6079" s="10"/>
      <c r="L6079" s="10"/>
      <c r="M6079" s="10"/>
    </row>
    <row r="6080" spans="2:13" s="1" customFormat="1" ht="13.8" x14ac:dyDescent="0.3">
      <c r="B6080" s="10"/>
      <c r="L6080" s="10"/>
      <c r="M6080" s="10"/>
    </row>
    <row r="6081" spans="2:13" s="1" customFormat="1" ht="13.8" x14ac:dyDescent="0.3">
      <c r="B6081" s="10"/>
      <c r="L6081" s="10"/>
      <c r="M6081" s="10"/>
    </row>
    <row r="6082" spans="2:13" s="1" customFormat="1" ht="13.8" x14ac:dyDescent="0.3">
      <c r="B6082" s="10"/>
      <c r="L6082" s="10"/>
      <c r="M6082" s="10"/>
    </row>
    <row r="6083" spans="2:13" s="1" customFormat="1" ht="13.8" x14ac:dyDescent="0.3">
      <c r="B6083" s="10"/>
      <c r="L6083" s="10"/>
      <c r="M6083" s="10"/>
    </row>
    <row r="6084" spans="2:13" s="1" customFormat="1" ht="13.8" x14ac:dyDescent="0.3">
      <c r="B6084" s="10"/>
      <c r="L6084" s="10"/>
      <c r="M6084" s="10"/>
    </row>
    <row r="6085" spans="2:13" s="1" customFormat="1" ht="13.8" x14ac:dyDescent="0.3">
      <c r="B6085" s="10"/>
      <c r="L6085" s="10"/>
      <c r="M6085" s="10"/>
    </row>
    <row r="6086" spans="2:13" s="1" customFormat="1" ht="13.8" x14ac:dyDescent="0.3">
      <c r="B6086" s="10"/>
      <c r="L6086" s="10"/>
      <c r="M6086" s="10"/>
    </row>
    <row r="6087" spans="2:13" s="1" customFormat="1" ht="13.8" x14ac:dyDescent="0.3">
      <c r="B6087" s="10"/>
      <c r="L6087" s="10"/>
      <c r="M6087" s="10"/>
    </row>
    <row r="6088" spans="2:13" s="1" customFormat="1" ht="13.8" x14ac:dyDescent="0.3">
      <c r="B6088" s="10"/>
      <c r="L6088" s="10"/>
      <c r="M6088" s="10"/>
    </row>
    <row r="6089" spans="2:13" s="1" customFormat="1" ht="13.8" x14ac:dyDescent="0.3">
      <c r="B6089" s="10"/>
      <c r="L6089" s="10"/>
      <c r="M6089" s="10"/>
    </row>
    <row r="6090" spans="2:13" s="1" customFormat="1" ht="13.8" x14ac:dyDescent="0.3">
      <c r="B6090" s="10"/>
      <c r="L6090" s="10"/>
      <c r="M6090" s="10"/>
    </row>
    <row r="6091" spans="2:13" s="1" customFormat="1" ht="13.8" x14ac:dyDescent="0.3">
      <c r="B6091" s="10"/>
      <c r="L6091" s="10"/>
      <c r="M6091" s="10"/>
    </row>
    <row r="6092" spans="2:13" s="1" customFormat="1" ht="13.8" x14ac:dyDescent="0.3">
      <c r="B6092" s="10"/>
      <c r="L6092" s="10"/>
      <c r="M6092" s="10"/>
    </row>
    <row r="6093" spans="2:13" s="1" customFormat="1" ht="13.8" x14ac:dyDescent="0.3">
      <c r="B6093" s="10"/>
      <c r="L6093" s="10"/>
      <c r="M6093" s="10"/>
    </row>
    <row r="6094" spans="2:13" s="1" customFormat="1" ht="13.8" x14ac:dyDescent="0.3">
      <c r="B6094" s="10"/>
      <c r="L6094" s="10"/>
      <c r="M6094" s="10"/>
    </row>
    <row r="6095" spans="2:13" s="1" customFormat="1" ht="13.8" x14ac:dyDescent="0.3">
      <c r="B6095" s="10"/>
      <c r="L6095" s="10"/>
      <c r="M6095" s="10"/>
    </row>
    <row r="6096" spans="2:13" s="1" customFormat="1" ht="13.8" x14ac:dyDescent="0.3">
      <c r="B6096" s="10"/>
      <c r="L6096" s="10"/>
      <c r="M6096" s="10"/>
    </row>
    <row r="6097" spans="2:13" s="1" customFormat="1" ht="13.8" x14ac:dyDescent="0.3">
      <c r="B6097" s="10"/>
      <c r="L6097" s="10"/>
      <c r="M6097" s="10"/>
    </row>
    <row r="6098" spans="2:13" s="1" customFormat="1" ht="13.8" x14ac:dyDescent="0.3">
      <c r="B6098" s="10"/>
      <c r="L6098" s="10"/>
      <c r="M6098" s="10"/>
    </row>
    <row r="6099" spans="2:13" s="1" customFormat="1" ht="13.8" x14ac:dyDescent="0.3">
      <c r="B6099" s="10"/>
      <c r="L6099" s="10"/>
      <c r="M6099" s="10"/>
    </row>
    <row r="6100" spans="2:13" s="1" customFormat="1" ht="13.8" x14ac:dyDescent="0.3">
      <c r="B6100" s="10"/>
      <c r="L6100" s="10"/>
      <c r="M6100" s="10"/>
    </row>
    <row r="6101" spans="2:13" s="1" customFormat="1" ht="13.8" x14ac:dyDescent="0.3">
      <c r="B6101" s="10"/>
      <c r="L6101" s="10"/>
      <c r="M6101" s="10"/>
    </row>
    <row r="6102" spans="2:13" s="1" customFormat="1" ht="13.8" x14ac:dyDescent="0.3">
      <c r="B6102" s="10"/>
      <c r="L6102" s="10"/>
      <c r="M6102" s="10"/>
    </row>
    <row r="6103" spans="2:13" s="1" customFormat="1" ht="13.8" x14ac:dyDescent="0.3">
      <c r="B6103" s="10"/>
      <c r="L6103" s="10"/>
      <c r="M6103" s="10"/>
    </row>
    <row r="6104" spans="2:13" s="1" customFormat="1" ht="13.8" x14ac:dyDescent="0.3">
      <c r="B6104" s="10"/>
      <c r="L6104" s="10"/>
      <c r="M6104" s="10"/>
    </row>
    <row r="6105" spans="2:13" s="1" customFormat="1" ht="13.8" x14ac:dyDescent="0.3">
      <c r="B6105" s="10"/>
      <c r="L6105" s="10"/>
      <c r="M6105" s="10"/>
    </row>
    <row r="6106" spans="2:13" s="1" customFormat="1" ht="13.8" x14ac:dyDescent="0.3">
      <c r="B6106" s="10"/>
      <c r="L6106" s="10"/>
      <c r="M6106" s="10"/>
    </row>
    <row r="6107" spans="2:13" s="1" customFormat="1" ht="13.8" x14ac:dyDescent="0.3">
      <c r="B6107" s="10"/>
      <c r="L6107" s="10"/>
      <c r="M6107" s="10"/>
    </row>
    <row r="6108" spans="2:13" s="1" customFormat="1" ht="13.8" x14ac:dyDescent="0.3">
      <c r="B6108" s="10"/>
      <c r="L6108" s="10"/>
      <c r="M6108" s="10"/>
    </row>
    <row r="6109" spans="2:13" s="1" customFormat="1" ht="13.8" x14ac:dyDescent="0.3">
      <c r="B6109" s="10"/>
      <c r="L6109" s="10"/>
      <c r="M6109" s="10"/>
    </row>
    <row r="6110" spans="2:13" s="1" customFormat="1" ht="13.8" x14ac:dyDescent="0.3">
      <c r="B6110" s="10"/>
      <c r="L6110" s="10"/>
      <c r="M6110" s="10"/>
    </row>
    <row r="6111" spans="2:13" s="1" customFormat="1" ht="13.8" x14ac:dyDescent="0.3">
      <c r="B6111" s="10"/>
      <c r="L6111" s="10"/>
      <c r="M6111" s="10"/>
    </row>
    <row r="6112" spans="2:13" s="1" customFormat="1" ht="13.8" x14ac:dyDescent="0.3">
      <c r="B6112" s="10"/>
      <c r="L6112" s="10"/>
      <c r="M6112" s="10"/>
    </row>
    <row r="6113" spans="2:13" s="1" customFormat="1" ht="13.8" x14ac:dyDescent="0.3">
      <c r="B6113" s="10"/>
      <c r="L6113" s="10"/>
      <c r="M6113" s="10"/>
    </row>
    <row r="6114" spans="2:13" s="1" customFormat="1" ht="13.8" x14ac:dyDescent="0.3">
      <c r="B6114" s="10"/>
      <c r="L6114" s="10"/>
      <c r="M6114" s="10"/>
    </row>
    <row r="6115" spans="2:13" s="1" customFormat="1" ht="13.8" x14ac:dyDescent="0.3">
      <c r="B6115" s="10"/>
      <c r="L6115" s="10"/>
      <c r="M6115" s="10"/>
    </row>
    <row r="6116" spans="2:13" s="1" customFormat="1" ht="13.8" x14ac:dyDescent="0.3">
      <c r="B6116" s="10"/>
      <c r="L6116" s="10"/>
      <c r="M6116" s="10"/>
    </row>
    <row r="6117" spans="2:13" s="1" customFormat="1" ht="13.8" x14ac:dyDescent="0.3">
      <c r="B6117" s="10"/>
      <c r="L6117" s="10"/>
      <c r="M6117" s="10"/>
    </row>
    <row r="6118" spans="2:13" s="1" customFormat="1" ht="13.8" x14ac:dyDescent="0.3">
      <c r="B6118" s="10"/>
      <c r="L6118" s="10"/>
      <c r="M6118" s="10"/>
    </row>
    <row r="6119" spans="2:13" s="1" customFormat="1" ht="13.8" x14ac:dyDescent="0.3">
      <c r="B6119" s="10"/>
      <c r="L6119" s="10"/>
      <c r="M6119" s="10"/>
    </row>
    <row r="6120" spans="2:13" s="1" customFormat="1" ht="13.8" x14ac:dyDescent="0.3">
      <c r="B6120" s="10"/>
      <c r="L6120" s="10"/>
      <c r="M6120" s="10"/>
    </row>
    <row r="6121" spans="2:13" s="1" customFormat="1" ht="13.8" x14ac:dyDescent="0.3">
      <c r="B6121" s="10"/>
      <c r="L6121" s="10"/>
      <c r="M6121" s="10"/>
    </row>
    <row r="6122" spans="2:13" s="1" customFormat="1" ht="13.8" x14ac:dyDescent="0.3">
      <c r="B6122" s="10"/>
      <c r="L6122" s="10"/>
      <c r="M6122" s="10"/>
    </row>
    <row r="6123" spans="2:13" s="1" customFormat="1" ht="13.8" x14ac:dyDescent="0.3">
      <c r="B6123" s="10"/>
      <c r="L6123" s="10"/>
      <c r="M6123" s="10"/>
    </row>
    <row r="6124" spans="2:13" s="1" customFormat="1" ht="13.8" x14ac:dyDescent="0.3">
      <c r="B6124" s="10"/>
      <c r="L6124" s="10"/>
      <c r="M6124" s="10"/>
    </row>
    <row r="6125" spans="2:13" s="1" customFormat="1" ht="13.8" x14ac:dyDescent="0.3">
      <c r="B6125" s="10"/>
      <c r="L6125" s="10"/>
      <c r="M6125" s="10"/>
    </row>
    <row r="6126" spans="2:13" s="1" customFormat="1" ht="13.8" x14ac:dyDescent="0.3">
      <c r="B6126" s="10"/>
      <c r="L6126" s="10"/>
      <c r="M6126" s="10"/>
    </row>
    <row r="6127" spans="2:13" s="1" customFormat="1" ht="13.8" x14ac:dyDescent="0.3">
      <c r="B6127" s="10"/>
      <c r="L6127" s="10"/>
      <c r="M6127" s="10"/>
    </row>
    <row r="6128" spans="2:13" s="1" customFormat="1" ht="13.8" x14ac:dyDescent="0.3">
      <c r="B6128" s="10"/>
      <c r="L6128" s="10"/>
      <c r="M6128" s="10"/>
    </row>
    <row r="6129" spans="2:13" s="1" customFormat="1" ht="13.8" x14ac:dyDescent="0.3">
      <c r="B6129" s="10"/>
      <c r="L6129" s="10"/>
      <c r="M6129" s="10"/>
    </row>
    <row r="6130" spans="2:13" s="1" customFormat="1" ht="13.8" x14ac:dyDescent="0.3">
      <c r="B6130" s="10"/>
      <c r="L6130" s="10"/>
      <c r="M6130" s="10"/>
    </row>
    <row r="6131" spans="2:13" s="1" customFormat="1" ht="13.8" x14ac:dyDescent="0.3">
      <c r="B6131" s="10"/>
      <c r="L6131" s="10"/>
      <c r="M6131" s="10"/>
    </row>
    <row r="6132" spans="2:13" s="1" customFormat="1" ht="13.8" x14ac:dyDescent="0.3">
      <c r="B6132" s="10"/>
      <c r="L6132" s="10"/>
      <c r="M6132" s="10"/>
    </row>
    <row r="6133" spans="2:13" s="1" customFormat="1" ht="13.8" x14ac:dyDescent="0.3">
      <c r="B6133" s="10"/>
      <c r="L6133" s="10"/>
      <c r="M6133" s="10"/>
    </row>
    <row r="6134" spans="2:13" s="1" customFormat="1" ht="13.8" x14ac:dyDescent="0.3">
      <c r="B6134" s="10"/>
      <c r="L6134" s="10"/>
      <c r="M6134" s="10"/>
    </row>
    <row r="6135" spans="2:13" s="1" customFormat="1" ht="13.8" x14ac:dyDescent="0.3">
      <c r="B6135" s="10"/>
      <c r="L6135" s="10"/>
      <c r="M6135" s="10"/>
    </row>
    <row r="6136" spans="2:13" s="1" customFormat="1" ht="13.8" x14ac:dyDescent="0.3">
      <c r="B6136" s="10"/>
      <c r="L6136" s="10"/>
      <c r="M6136" s="10"/>
    </row>
    <row r="6137" spans="2:13" s="1" customFormat="1" ht="13.8" x14ac:dyDescent="0.3">
      <c r="B6137" s="10"/>
      <c r="L6137" s="10"/>
      <c r="M6137" s="10"/>
    </row>
    <row r="6138" spans="2:13" s="1" customFormat="1" ht="13.8" x14ac:dyDescent="0.3">
      <c r="B6138" s="10"/>
      <c r="L6138" s="10"/>
      <c r="M6138" s="10"/>
    </row>
    <row r="6139" spans="2:13" s="1" customFormat="1" ht="13.8" x14ac:dyDescent="0.3">
      <c r="B6139" s="10"/>
      <c r="L6139" s="10"/>
      <c r="M6139" s="10"/>
    </row>
    <row r="6140" spans="2:13" s="1" customFormat="1" ht="13.8" x14ac:dyDescent="0.3">
      <c r="B6140" s="10"/>
      <c r="L6140" s="10"/>
      <c r="M6140" s="10"/>
    </row>
    <row r="6141" spans="2:13" s="1" customFormat="1" ht="13.8" x14ac:dyDescent="0.3">
      <c r="B6141" s="10"/>
      <c r="L6141" s="10"/>
      <c r="M6141" s="10"/>
    </row>
    <row r="6142" spans="2:13" s="1" customFormat="1" ht="13.8" x14ac:dyDescent="0.3">
      <c r="B6142" s="10"/>
      <c r="L6142" s="10"/>
      <c r="M6142" s="10"/>
    </row>
    <row r="6143" spans="2:13" s="1" customFormat="1" ht="13.8" x14ac:dyDescent="0.3">
      <c r="B6143" s="10"/>
      <c r="L6143" s="10"/>
      <c r="M6143" s="10"/>
    </row>
    <row r="6144" spans="2:13" s="1" customFormat="1" ht="13.8" x14ac:dyDescent="0.3">
      <c r="B6144" s="10"/>
      <c r="L6144" s="10"/>
      <c r="M6144" s="10"/>
    </row>
    <row r="6145" spans="2:13" s="1" customFormat="1" ht="13.8" x14ac:dyDescent="0.3">
      <c r="B6145" s="10"/>
      <c r="L6145" s="10"/>
      <c r="M6145" s="10"/>
    </row>
    <row r="6146" spans="2:13" s="1" customFormat="1" ht="13.8" x14ac:dyDescent="0.3">
      <c r="B6146" s="10"/>
      <c r="L6146" s="10"/>
      <c r="M6146" s="10"/>
    </row>
    <row r="6147" spans="2:13" s="1" customFormat="1" ht="13.8" x14ac:dyDescent="0.3">
      <c r="B6147" s="10"/>
      <c r="L6147" s="10"/>
      <c r="M6147" s="10"/>
    </row>
    <row r="6148" spans="2:13" s="1" customFormat="1" ht="13.8" x14ac:dyDescent="0.3">
      <c r="B6148" s="10"/>
      <c r="L6148" s="10"/>
      <c r="M6148" s="10"/>
    </row>
    <row r="6149" spans="2:13" s="1" customFormat="1" ht="13.8" x14ac:dyDescent="0.3">
      <c r="B6149" s="10"/>
      <c r="L6149" s="10"/>
      <c r="M6149" s="10"/>
    </row>
    <row r="6150" spans="2:13" s="1" customFormat="1" ht="13.8" x14ac:dyDescent="0.3">
      <c r="B6150" s="10"/>
      <c r="L6150" s="10"/>
      <c r="M6150" s="10"/>
    </row>
    <row r="6151" spans="2:13" s="1" customFormat="1" ht="13.8" x14ac:dyDescent="0.3">
      <c r="B6151" s="10"/>
      <c r="L6151" s="10"/>
      <c r="M6151" s="10"/>
    </row>
    <row r="6152" spans="2:13" s="1" customFormat="1" ht="13.8" x14ac:dyDescent="0.3">
      <c r="B6152" s="10"/>
      <c r="L6152" s="10"/>
      <c r="M6152" s="10"/>
    </row>
    <row r="6153" spans="2:13" s="1" customFormat="1" ht="13.8" x14ac:dyDescent="0.3">
      <c r="B6153" s="10"/>
      <c r="L6153" s="10"/>
      <c r="M6153" s="10"/>
    </row>
    <row r="6154" spans="2:13" s="1" customFormat="1" ht="13.8" x14ac:dyDescent="0.3">
      <c r="B6154" s="10"/>
      <c r="L6154" s="10"/>
      <c r="M6154" s="10"/>
    </row>
    <row r="6155" spans="2:13" s="1" customFormat="1" ht="13.8" x14ac:dyDescent="0.3">
      <c r="B6155" s="10"/>
      <c r="L6155" s="10"/>
      <c r="M6155" s="10"/>
    </row>
    <row r="6156" spans="2:13" s="1" customFormat="1" ht="13.8" x14ac:dyDescent="0.3">
      <c r="B6156" s="10"/>
      <c r="L6156" s="10"/>
      <c r="M6156" s="10"/>
    </row>
    <row r="6157" spans="2:13" s="1" customFormat="1" ht="13.8" x14ac:dyDescent="0.3">
      <c r="B6157" s="10"/>
      <c r="L6157" s="10"/>
      <c r="M6157" s="10"/>
    </row>
    <row r="6158" spans="2:13" s="1" customFormat="1" ht="13.8" x14ac:dyDescent="0.3">
      <c r="B6158" s="10"/>
      <c r="L6158" s="10"/>
      <c r="M6158" s="10"/>
    </row>
    <row r="6159" spans="2:13" s="1" customFormat="1" ht="13.8" x14ac:dyDescent="0.3">
      <c r="B6159" s="10"/>
      <c r="L6159" s="10"/>
      <c r="M6159" s="10"/>
    </row>
    <row r="6160" spans="2:13" s="1" customFormat="1" ht="13.8" x14ac:dyDescent="0.3">
      <c r="B6160" s="10"/>
      <c r="L6160" s="10"/>
      <c r="M6160" s="10"/>
    </row>
    <row r="6161" spans="2:13" s="1" customFormat="1" ht="13.8" x14ac:dyDescent="0.3">
      <c r="B6161" s="10"/>
      <c r="L6161" s="10"/>
      <c r="M6161" s="10"/>
    </row>
    <row r="6162" spans="2:13" s="1" customFormat="1" ht="13.8" x14ac:dyDescent="0.3">
      <c r="B6162" s="10"/>
      <c r="L6162" s="10"/>
      <c r="M6162" s="10"/>
    </row>
    <row r="6163" spans="2:13" s="1" customFormat="1" ht="13.8" x14ac:dyDescent="0.3">
      <c r="B6163" s="10"/>
      <c r="L6163" s="10"/>
      <c r="M6163" s="10"/>
    </row>
    <row r="6164" spans="2:13" s="1" customFormat="1" ht="13.8" x14ac:dyDescent="0.3">
      <c r="B6164" s="10"/>
      <c r="L6164" s="10"/>
      <c r="M6164" s="10"/>
    </row>
    <row r="6165" spans="2:13" s="1" customFormat="1" ht="13.8" x14ac:dyDescent="0.3">
      <c r="B6165" s="10"/>
      <c r="L6165" s="10"/>
      <c r="M6165" s="10"/>
    </row>
    <row r="6166" spans="2:13" s="1" customFormat="1" ht="13.8" x14ac:dyDescent="0.3">
      <c r="B6166" s="10"/>
      <c r="L6166" s="10"/>
      <c r="M6166" s="10"/>
    </row>
    <row r="6167" spans="2:13" s="1" customFormat="1" ht="13.8" x14ac:dyDescent="0.3">
      <c r="B6167" s="10"/>
      <c r="L6167" s="10"/>
      <c r="M6167" s="10"/>
    </row>
    <row r="6168" spans="2:13" s="1" customFormat="1" ht="13.8" x14ac:dyDescent="0.3">
      <c r="B6168" s="10"/>
      <c r="L6168" s="10"/>
      <c r="M6168" s="10"/>
    </row>
    <row r="6169" spans="2:13" s="1" customFormat="1" ht="13.8" x14ac:dyDescent="0.3">
      <c r="B6169" s="10"/>
      <c r="L6169" s="10"/>
      <c r="M6169" s="10"/>
    </row>
    <row r="6170" spans="2:13" s="1" customFormat="1" ht="13.8" x14ac:dyDescent="0.3">
      <c r="B6170" s="10"/>
      <c r="L6170" s="10"/>
      <c r="M6170" s="10"/>
    </row>
    <row r="6171" spans="2:13" s="1" customFormat="1" ht="13.8" x14ac:dyDescent="0.3">
      <c r="B6171" s="10"/>
      <c r="L6171" s="10"/>
      <c r="M6171" s="10"/>
    </row>
    <row r="6172" spans="2:13" s="1" customFormat="1" ht="13.8" x14ac:dyDescent="0.3">
      <c r="B6172" s="10"/>
      <c r="L6172" s="10"/>
      <c r="M6172" s="10"/>
    </row>
    <row r="6173" spans="2:13" s="1" customFormat="1" ht="13.8" x14ac:dyDescent="0.3">
      <c r="B6173" s="10"/>
      <c r="L6173" s="10"/>
      <c r="M6173" s="10"/>
    </row>
    <row r="6174" spans="2:13" s="1" customFormat="1" ht="13.8" x14ac:dyDescent="0.3">
      <c r="B6174" s="10"/>
      <c r="L6174" s="10"/>
      <c r="M6174" s="10"/>
    </row>
    <row r="6175" spans="2:13" s="1" customFormat="1" ht="13.8" x14ac:dyDescent="0.3">
      <c r="B6175" s="10"/>
      <c r="L6175" s="10"/>
      <c r="M6175" s="10"/>
    </row>
    <row r="6176" spans="2:13" s="1" customFormat="1" ht="13.8" x14ac:dyDescent="0.3">
      <c r="B6176" s="10"/>
      <c r="L6176" s="10"/>
      <c r="M6176" s="10"/>
    </row>
    <row r="6177" spans="2:13" s="1" customFormat="1" ht="13.8" x14ac:dyDescent="0.3">
      <c r="B6177" s="10"/>
      <c r="L6177" s="10"/>
      <c r="M6177" s="10"/>
    </row>
    <row r="6178" spans="2:13" s="1" customFormat="1" ht="13.8" x14ac:dyDescent="0.3">
      <c r="B6178" s="10"/>
      <c r="L6178" s="10"/>
      <c r="M6178" s="10"/>
    </row>
    <row r="6179" spans="2:13" s="1" customFormat="1" ht="13.8" x14ac:dyDescent="0.3">
      <c r="B6179" s="10"/>
      <c r="L6179" s="10"/>
      <c r="M6179" s="10"/>
    </row>
    <row r="6180" spans="2:13" s="1" customFormat="1" ht="13.8" x14ac:dyDescent="0.3">
      <c r="B6180" s="10"/>
      <c r="L6180" s="10"/>
      <c r="M6180" s="10"/>
    </row>
    <row r="6181" spans="2:13" s="1" customFormat="1" ht="13.8" x14ac:dyDescent="0.3">
      <c r="B6181" s="10"/>
      <c r="L6181" s="10"/>
      <c r="M6181" s="10"/>
    </row>
    <row r="6182" spans="2:13" s="1" customFormat="1" ht="13.8" x14ac:dyDescent="0.3">
      <c r="B6182" s="10"/>
      <c r="L6182" s="10"/>
      <c r="M6182" s="10"/>
    </row>
    <row r="6183" spans="2:13" s="1" customFormat="1" ht="13.8" x14ac:dyDescent="0.3">
      <c r="B6183" s="10"/>
      <c r="L6183" s="10"/>
      <c r="M6183" s="10"/>
    </row>
    <row r="6184" spans="2:13" s="1" customFormat="1" ht="13.8" x14ac:dyDescent="0.3">
      <c r="B6184" s="10"/>
      <c r="L6184" s="10"/>
      <c r="M6184" s="10"/>
    </row>
    <row r="6185" spans="2:13" s="1" customFormat="1" ht="13.8" x14ac:dyDescent="0.3">
      <c r="B6185" s="10"/>
      <c r="L6185" s="10"/>
      <c r="M6185" s="10"/>
    </row>
    <row r="6186" spans="2:13" s="1" customFormat="1" ht="13.8" x14ac:dyDescent="0.3">
      <c r="B6186" s="10"/>
      <c r="L6186" s="10"/>
      <c r="M6186" s="10"/>
    </row>
    <row r="6187" spans="2:13" s="1" customFormat="1" ht="13.8" x14ac:dyDescent="0.3">
      <c r="B6187" s="10"/>
      <c r="L6187" s="10"/>
      <c r="M6187" s="10"/>
    </row>
    <row r="6188" spans="2:13" s="1" customFormat="1" ht="13.8" x14ac:dyDescent="0.3">
      <c r="B6188" s="10"/>
      <c r="L6188" s="10"/>
      <c r="M6188" s="10"/>
    </row>
    <row r="6189" spans="2:13" s="1" customFormat="1" ht="13.8" x14ac:dyDescent="0.3">
      <c r="B6189" s="10"/>
      <c r="L6189" s="10"/>
      <c r="M6189" s="10"/>
    </row>
    <row r="6190" spans="2:13" s="1" customFormat="1" ht="13.8" x14ac:dyDescent="0.3">
      <c r="B6190" s="10"/>
      <c r="L6190" s="10"/>
      <c r="M6190" s="10"/>
    </row>
    <row r="6191" spans="2:13" s="1" customFormat="1" ht="13.8" x14ac:dyDescent="0.3">
      <c r="B6191" s="10"/>
      <c r="L6191" s="10"/>
      <c r="M6191" s="10"/>
    </row>
    <row r="6192" spans="2:13" s="1" customFormat="1" ht="13.8" x14ac:dyDescent="0.3">
      <c r="B6192" s="10"/>
      <c r="L6192" s="10"/>
      <c r="M6192" s="10"/>
    </row>
    <row r="6193" spans="2:13" s="1" customFormat="1" ht="13.8" x14ac:dyDescent="0.3">
      <c r="B6193" s="10"/>
      <c r="L6193" s="10"/>
      <c r="M6193" s="10"/>
    </row>
    <row r="6194" spans="2:13" s="1" customFormat="1" ht="13.8" x14ac:dyDescent="0.3">
      <c r="B6194" s="10"/>
      <c r="L6194" s="10"/>
      <c r="M6194" s="10"/>
    </row>
    <row r="6195" spans="2:13" s="1" customFormat="1" ht="13.8" x14ac:dyDescent="0.3">
      <c r="B6195" s="10"/>
      <c r="L6195" s="10"/>
      <c r="M6195" s="10"/>
    </row>
    <row r="6196" spans="2:13" s="1" customFormat="1" ht="13.8" x14ac:dyDescent="0.3">
      <c r="B6196" s="10"/>
      <c r="L6196" s="10"/>
      <c r="M6196" s="10"/>
    </row>
    <row r="6197" spans="2:13" s="1" customFormat="1" ht="13.8" x14ac:dyDescent="0.3">
      <c r="B6197" s="10"/>
      <c r="L6197" s="10"/>
      <c r="M6197" s="10"/>
    </row>
    <row r="6198" spans="2:13" s="1" customFormat="1" ht="13.8" x14ac:dyDescent="0.3">
      <c r="B6198" s="10"/>
      <c r="L6198" s="10"/>
      <c r="M6198" s="10"/>
    </row>
    <row r="6199" spans="2:13" s="1" customFormat="1" ht="13.8" x14ac:dyDescent="0.3">
      <c r="B6199" s="10"/>
      <c r="L6199" s="10"/>
      <c r="M6199" s="10"/>
    </row>
    <row r="6200" spans="2:13" s="1" customFormat="1" ht="13.8" x14ac:dyDescent="0.3">
      <c r="B6200" s="10"/>
      <c r="L6200" s="10"/>
      <c r="M6200" s="10"/>
    </row>
    <row r="6201" spans="2:13" s="1" customFormat="1" ht="13.8" x14ac:dyDescent="0.3">
      <c r="B6201" s="10"/>
      <c r="L6201" s="10"/>
      <c r="M6201" s="10"/>
    </row>
    <row r="6202" spans="2:13" s="1" customFormat="1" ht="13.8" x14ac:dyDescent="0.3">
      <c r="B6202" s="10"/>
      <c r="L6202" s="10"/>
      <c r="M6202" s="10"/>
    </row>
    <row r="6203" spans="2:13" s="1" customFormat="1" ht="13.8" x14ac:dyDescent="0.3">
      <c r="B6203" s="10"/>
      <c r="L6203" s="10"/>
      <c r="M6203" s="10"/>
    </row>
    <row r="6204" spans="2:13" s="1" customFormat="1" ht="13.8" x14ac:dyDescent="0.3">
      <c r="B6204" s="10"/>
      <c r="L6204" s="10"/>
      <c r="M6204" s="10"/>
    </row>
    <row r="6205" spans="2:13" s="1" customFormat="1" ht="13.8" x14ac:dyDescent="0.3">
      <c r="B6205" s="10"/>
      <c r="L6205" s="10"/>
      <c r="M6205" s="10"/>
    </row>
    <row r="6206" spans="2:13" s="1" customFormat="1" ht="13.8" x14ac:dyDescent="0.3">
      <c r="B6206" s="10"/>
      <c r="L6206" s="10"/>
      <c r="M6206" s="10"/>
    </row>
    <row r="6207" spans="2:13" s="1" customFormat="1" ht="13.8" x14ac:dyDescent="0.3">
      <c r="B6207" s="10"/>
      <c r="L6207" s="10"/>
      <c r="M6207" s="10"/>
    </row>
    <row r="6208" spans="2:13" s="1" customFormat="1" ht="13.8" x14ac:dyDescent="0.3">
      <c r="B6208" s="10"/>
      <c r="L6208" s="10"/>
      <c r="M6208" s="10"/>
    </row>
    <row r="6209" spans="2:13" s="1" customFormat="1" ht="13.8" x14ac:dyDescent="0.3">
      <c r="B6209" s="10"/>
      <c r="L6209" s="10"/>
      <c r="M6209" s="10"/>
    </row>
    <row r="6210" spans="2:13" s="1" customFormat="1" ht="13.8" x14ac:dyDescent="0.3">
      <c r="B6210" s="10"/>
      <c r="L6210" s="10"/>
      <c r="M6210" s="10"/>
    </row>
    <row r="6211" spans="2:13" s="1" customFormat="1" ht="13.8" x14ac:dyDescent="0.3">
      <c r="B6211" s="10"/>
      <c r="L6211" s="10"/>
      <c r="M6211" s="10"/>
    </row>
    <row r="6212" spans="2:13" s="1" customFormat="1" ht="13.8" x14ac:dyDescent="0.3">
      <c r="B6212" s="10"/>
      <c r="L6212" s="10"/>
      <c r="M6212" s="10"/>
    </row>
    <row r="6213" spans="2:13" s="1" customFormat="1" ht="13.8" x14ac:dyDescent="0.3">
      <c r="B6213" s="10"/>
      <c r="L6213" s="10"/>
      <c r="M6213" s="10"/>
    </row>
    <row r="6214" spans="2:13" s="1" customFormat="1" ht="13.8" x14ac:dyDescent="0.3">
      <c r="B6214" s="10"/>
      <c r="L6214" s="10"/>
      <c r="M6214" s="10"/>
    </row>
    <row r="6215" spans="2:13" s="1" customFormat="1" ht="13.8" x14ac:dyDescent="0.3">
      <c r="B6215" s="10"/>
      <c r="L6215" s="10"/>
      <c r="M6215" s="10"/>
    </row>
    <row r="6216" spans="2:13" s="1" customFormat="1" ht="13.8" x14ac:dyDescent="0.3">
      <c r="B6216" s="10"/>
      <c r="L6216" s="10"/>
      <c r="M6216" s="10"/>
    </row>
    <row r="6217" spans="2:13" s="1" customFormat="1" ht="13.8" x14ac:dyDescent="0.3">
      <c r="B6217" s="10"/>
      <c r="L6217" s="10"/>
      <c r="M6217" s="10"/>
    </row>
    <row r="6218" spans="2:13" s="1" customFormat="1" ht="13.8" x14ac:dyDescent="0.3">
      <c r="B6218" s="10"/>
      <c r="L6218" s="10"/>
      <c r="M6218" s="10"/>
    </row>
    <row r="6219" spans="2:13" s="1" customFormat="1" ht="13.8" x14ac:dyDescent="0.3">
      <c r="B6219" s="10"/>
      <c r="L6219" s="10"/>
      <c r="M6219" s="10"/>
    </row>
    <row r="6220" spans="2:13" s="1" customFormat="1" ht="13.8" x14ac:dyDescent="0.3">
      <c r="B6220" s="10"/>
      <c r="L6220" s="10"/>
      <c r="M6220" s="10"/>
    </row>
    <row r="6221" spans="2:13" s="1" customFormat="1" ht="13.8" x14ac:dyDescent="0.3">
      <c r="B6221" s="10"/>
      <c r="L6221" s="10"/>
      <c r="M6221" s="10"/>
    </row>
    <row r="6222" spans="2:13" s="1" customFormat="1" ht="13.8" x14ac:dyDescent="0.3">
      <c r="B6222" s="10"/>
      <c r="L6222" s="10"/>
      <c r="M6222" s="10"/>
    </row>
    <row r="6223" spans="2:13" s="1" customFormat="1" ht="13.8" x14ac:dyDescent="0.3">
      <c r="B6223" s="10"/>
      <c r="L6223" s="10"/>
      <c r="M6223" s="10"/>
    </row>
    <row r="6224" spans="2:13" s="1" customFormat="1" ht="13.8" x14ac:dyDescent="0.3">
      <c r="B6224" s="10"/>
      <c r="L6224" s="10"/>
      <c r="M6224" s="10"/>
    </row>
    <row r="6225" spans="2:13" s="1" customFormat="1" ht="13.8" x14ac:dyDescent="0.3">
      <c r="B6225" s="10"/>
      <c r="L6225" s="10"/>
      <c r="M6225" s="10"/>
    </row>
    <row r="6226" spans="2:13" s="1" customFormat="1" ht="13.8" x14ac:dyDescent="0.3">
      <c r="B6226" s="10"/>
      <c r="L6226" s="10"/>
      <c r="M6226" s="10"/>
    </row>
    <row r="6227" spans="2:13" s="1" customFormat="1" ht="13.8" x14ac:dyDescent="0.3">
      <c r="B6227" s="10"/>
      <c r="L6227" s="10"/>
      <c r="M6227" s="10"/>
    </row>
    <row r="6228" spans="2:13" s="1" customFormat="1" ht="13.8" x14ac:dyDescent="0.3">
      <c r="B6228" s="10"/>
      <c r="L6228" s="10"/>
      <c r="M6228" s="10"/>
    </row>
    <row r="6229" spans="2:13" s="1" customFormat="1" ht="13.8" x14ac:dyDescent="0.3">
      <c r="B6229" s="10"/>
      <c r="L6229" s="10"/>
      <c r="M6229" s="10"/>
    </row>
    <row r="6230" spans="2:13" s="1" customFormat="1" ht="13.8" x14ac:dyDescent="0.3">
      <c r="B6230" s="10"/>
      <c r="L6230" s="10"/>
      <c r="M6230" s="10"/>
    </row>
    <row r="6231" spans="2:13" s="1" customFormat="1" ht="13.8" x14ac:dyDescent="0.3">
      <c r="B6231" s="10"/>
      <c r="L6231" s="10"/>
      <c r="M6231" s="10"/>
    </row>
    <row r="6232" spans="2:13" s="1" customFormat="1" ht="13.8" x14ac:dyDescent="0.3">
      <c r="B6232" s="10"/>
      <c r="L6232" s="10"/>
      <c r="M6232" s="10"/>
    </row>
    <row r="6233" spans="2:13" s="1" customFormat="1" ht="13.8" x14ac:dyDescent="0.3">
      <c r="B6233" s="10"/>
      <c r="L6233" s="10"/>
      <c r="M6233" s="10"/>
    </row>
    <row r="6234" spans="2:13" s="1" customFormat="1" ht="13.8" x14ac:dyDescent="0.3">
      <c r="B6234" s="10"/>
      <c r="L6234" s="10"/>
      <c r="M6234" s="10"/>
    </row>
    <row r="6235" spans="2:13" s="1" customFormat="1" ht="13.8" x14ac:dyDescent="0.3">
      <c r="B6235" s="10"/>
      <c r="L6235" s="10"/>
      <c r="M6235" s="10"/>
    </row>
    <row r="6236" spans="2:13" s="1" customFormat="1" ht="13.8" x14ac:dyDescent="0.3">
      <c r="B6236" s="10"/>
      <c r="L6236" s="10"/>
      <c r="M6236" s="10"/>
    </row>
    <row r="6237" spans="2:13" s="1" customFormat="1" ht="13.8" x14ac:dyDescent="0.3">
      <c r="B6237" s="10"/>
      <c r="L6237" s="10"/>
      <c r="M6237" s="10"/>
    </row>
    <row r="6238" spans="2:13" s="1" customFormat="1" ht="13.8" x14ac:dyDescent="0.3">
      <c r="B6238" s="10"/>
      <c r="L6238" s="10"/>
      <c r="M6238" s="10"/>
    </row>
    <row r="6239" spans="2:13" s="1" customFormat="1" ht="13.8" x14ac:dyDescent="0.3">
      <c r="B6239" s="10"/>
      <c r="L6239" s="10"/>
      <c r="M6239" s="10"/>
    </row>
    <row r="6240" spans="2:13" s="1" customFormat="1" ht="13.8" x14ac:dyDescent="0.3">
      <c r="B6240" s="10"/>
      <c r="L6240" s="10"/>
      <c r="M6240" s="10"/>
    </row>
    <row r="6241" spans="2:13" s="1" customFormat="1" ht="13.8" x14ac:dyDescent="0.3">
      <c r="B6241" s="10"/>
      <c r="L6241" s="10"/>
      <c r="M6241" s="10"/>
    </row>
    <row r="6242" spans="2:13" s="1" customFormat="1" ht="13.8" x14ac:dyDescent="0.3">
      <c r="B6242" s="10"/>
      <c r="L6242" s="10"/>
      <c r="M6242" s="10"/>
    </row>
    <row r="6243" spans="2:13" s="1" customFormat="1" ht="13.8" x14ac:dyDescent="0.3">
      <c r="B6243" s="10"/>
      <c r="L6243" s="10"/>
      <c r="M6243" s="10"/>
    </row>
    <row r="6244" spans="2:13" s="1" customFormat="1" ht="13.8" x14ac:dyDescent="0.3">
      <c r="B6244" s="10"/>
      <c r="L6244" s="10"/>
      <c r="M6244" s="10"/>
    </row>
    <row r="6245" spans="2:13" s="1" customFormat="1" ht="13.8" x14ac:dyDescent="0.3">
      <c r="B6245" s="10"/>
      <c r="L6245" s="10"/>
      <c r="M6245" s="10"/>
    </row>
    <row r="6246" spans="2:13" s="1" customFormat="1" ht="13.8" x14ac:dyDescent="0.3">
      <c r="B6246" s="10"/>
      <c r="L6246" s="10"/>
      <c r="M6246" s="10"/>
    </row>
    <row r="6247" spans="2:13" s="1" customFormat="1" ht="13.8" x14ac:dyDescent="0.3">
      <c r="B6247" s="10"/>
      <c r="L6247" s="10"/>
      <c r="M6247" s="10"/>
    </row>
    <row r="6248" spans="2:13" s="1" customFormat="1" ht="13.8" x14ac:dyDescent="0.3">
      <c r="B6248" s="10"/>
      <c r="L6248" s="10"/>
      <c r="M6248" s="10"/>
    </row>
    <row r="6249" spans="2:13" s="1" customFormat="1" ht="13.8" x14ac:dyDescent="0.3">
      <c r="B6249" s="10"/>
      <c r="L6249" s="10"/>
      <c r="M6249" s="10"/>
    </row>
    <row r="6250" spans="2:13" s="1" customFormat="1" ht="13.8" x14ac:dyDescent="0.3">
      <c r="B6250" s="10"/>
      <c r="L6250" s="10"/>
      <c r="M6250" s="10"/>
    </row>
    <row r="6251" spans="2:13" s="1" customFormat="1" ht="13.8" x14ac:dyDescent="0.3">
      <c r="B6251" s="10"/>
      <c r="L6251" s="10"/>
      <c r="M6251" s="10"/>
    </row>
    <row r="6252" spans="2:13" s="1" customFormat="1" ht="13.8" x14ac:dyDescent="0.3">
      <c r="B6252" s="10"/>
      <c r="L6252" s="10"/>
      <c r="M6252" s="10"/>
    </row>
    <row r="6253" spans="2:13" s="1" customFormat="1" ht="13.8" x14ac:dyDescent="0.3">
      <c r="B6253" s="10"/>
      <c r="L6253" s="10"/>
      <c r="M6253" s="10"/>
    </row>
    <row r="6254" spans="2:13" s="1" customFormat="1" ht="13.8" x14ac:dyDescent="0.3">
      <c r="B6254" s="10"/>
      <c r="L6254" s="10"/>
      <c r="M6254" s="10"/>
    </row>
    <row r="6255" spans="2:13" s="1" customFormat="1" ht="13.8" x14ac:dyDescent="0.3">
      <c r="B6255" s="10"/>
      <c r="L6255" s="10"/>
      <c r="M6255" s="10"/>
    </row>
    <row r="6256" spans="2:13" s="1" customFormat="1" ht="13.8" x14ac:dyDescent="0.3">
      <c r="B6256" s="10"/>
      <c r="L6256" s="10"/>
      <c r="M6256" s="10"/>
    </row>
    <row r="6257" spans="2:13" s="1" customFormat="1" ht="13.8" x14ac:dyDescent="0.3">
      <c r="B6257" s="10"/>
      <c r="L6257" s="10"/>
      <c r="M6257" s="10"/>
    </row>
    <row r="6258" spans="2:13" s="1" customFormat="1" ht="13.8" x14ac:dyDescent="0.3">
      <c r="B6258" s="10"/>
      <c r="L6258" s="10"/>
      <c r="M6258" s="10"/>
    </row>
    <row r="6259" spans="2:13" s="1" customFormat="1" ht="13.8" x14ac:dyDescent="0.3">
      <c r="B6259" s="10"/>
      <c r="L6259" s="10"/>
      <c r="M6259" s="10"/>
    </row>
    <row r="6260" spans="2:13" s="1" customFormat="1" ht="13.8" x14ac:dyDescent="0.3">
      <c r="B6260" s="10"/>
      <c r="L6260" s="10"/>
      <c r="M6260" s="10"/>
    </row>
    <row r="6261" spans="2:13" s="1" customFormat="1" ht="13.8" x14ac:dyDescent="0.3">
      <c r="B6261" s="10"/>
      <c r="L6261" s="10"/>
      <c r="M6261" s="10"/>
    </row>
    <row r="6262" spans="2:13" s="1" customFormat="1" ht="13.8" x14ac:dyDescent="0.3">
      <c r="B6262" s="10"/>
      <c r="L6262" s="10"/>
      <c r="M6262" s="10"/>
    </row>
    <row r="6263" spans="2:13" s="1" customFormat="1" ht="13.8" x14ac:dyDescent="0.3">
      <c r="B6263" s="10"/>
      <c r="L6263" s="10"/>
      <c r="M6263" s="10"/>
    </row>
    <row r="6264" spans="2:13" s="1" customFormat="1" ht="13.8" x14ac:dyDescent="0.3">
      <c r="B6264" s="10"/>
      <c r="L6264" s="10"/>
      <c r="M6264" s="10"/>
    </row>
    <row r="6265" spans="2:13" s="1" customFormat="1" ht="13.8" x14ac:dyDescent="0.3">
      <c r="B6265" s="10"/>
      <c r="L6265" s="10"/>
      <c r="M6265" s="10"/>
    </row>
    <row r="6266" spans="2:13" s="1" customFormat="1" ht="13.8" x14ac:dyDescent="0.3">
      <c r="B6266" s="10"/>
      <c r="L6266" s="10"/>
      <c r="M6266" s="10"/>
    </row>
    <row r="6267" spans="2:13" s="1" customFormat="1" ht="13.8" x14ac:dyDescent="0.3">
      <c r="B6267" s="10"/>
      <c r="L6267" s="10"/>
      <c r="M6267" s="10"/>
    </row>
    <row r="6268" spans="2:13" s="1" customFormat="1" ht="13.8" x14ac:dyDescent="0.3">
      <c r="B6268" s="10"/>
      <c r="L6268" s="10"/>
      <c r="M6268" s="10"/>
    </row>
    <row r="6269" spans="2:13" s="1" customFormat="1" ht="13.8" x14ac:dyDescent="0.3">
      <c r="B6269" s="10"/>
      <c r="L6269" s="10"/>
      <c r="M6269" s="10"/>
    </row>
    <row r="6270" spans="2:13" s="1" customFormat="1" ht="13.8" x14ac:dyDescent="0.3">
      <c r="B6270" s="10"/>
      <c r="L6270" s="10"/>
      <c r="M6270" s="10"/>
    </row>
    <row r="6271" spans="2:13" s="1" customFormat="1" ht="13.8" x14ac:dyDescent="0.3">
      <c r="B6271" s="10"/>
      <c r="L6271" s="10"/>
      <c r="M6271" s="10"/>
    </row>
    <row r="6272" spans="2:13" s="1" customFormat="1" ht="13.8" x14ac:dyDescent="0.3">
      <c r="B6272" s="10"/>
      <c r="L6272" s="10"/>
      <c r="M6272" s="10"/>
    </row>
    <row r="6273" spans="2:13" s="1" customFormat="1" ht="13.8" x14ac:dyDescent="0.3">
      <c r="B6273" s="10"/>
      <c r="L6273" s="10"/>
      <c r="M6273" s="10"/>
    </row>
    <row r="6274" spans="2:13" s="1" customFormat="1" ht="13.8" x14ac:dyDescent="0.3">
      <c r="B6274" s="10"/>
      <c r="L6274" s="10"/>
      <c r="M6274" s="10"/>
    </row>
    <row r="6275" spans="2:13" s="1" customFormat="1" ht="13.8" x14ac:dyDescent="0.3">
      <c r="B6275" s="10"/>
      <c r="L6275" s="10"/>
      <c r="M6275" s="10"/>
    </row>
    <row r="6276" spans="2:13" s="1" customFormat="1" ht="13.8" x14ac:dyDescent="0.3">
      <c r="B6276" s="10"/>
      <c r="L6276" s="10"/>
      <c r="M6276" s="10"/>
    </row>
    <row r="6277" spans="2:13" s="1" customFormat="1" ht="13.8" x14ac:dyDescent="0.3">
      <c r="B6277" s="10"/>
      <c r="L6277" s="10"/>
      <c r="M6277" s="10"/>
    </row>
    <row r="6278" spans="2:13" s="1" customFormat="1" ht="13.8" x14ac:dyDescent="0.3">
      <c r="B6278" s="10"/>
      <c r="L6278" s="10"/>
      <c r="M6278" s="10"/>
    </row>
    <row r="6279" spans="2:13" s="1" customFormat="1" ht="13.8" x14ac:dyDescent="0.3">
      <c r="B6279" s="10"/>
      <c r="L6279" s="10"/>
      <c r="M6279" s="10"/>
    </row>
    <row r="6280" spans="2:13" s="1" customFormat="1" ht="13.8" x14ac:dyDescent="0.3">
      <c r="B6280" s="10"/>
      <c r="L6280" s="10"/>
      <c r="M6280" s="10"/>
    </row>
    <row r="6281" spans="2:13" s="1" customFormat="1" ht="13.8" x14ac:dyDescent="0.3">
      <c r="B6281" s="10"/>
      <c r="L6281" s="10"/>
      <c r="M6281" s="10"/>
    </row>
    <row r="6282" spans="2:13" s="1" customFormat="1" ht="13.8" x14ac:dyDescent="0.3">
      <c r="B6282" s="10"/>
      <c r="L6282" s="10"/>
      <c r="M6282" s="10"/>
    </row>
    <row r="6283" spans="2:13" s="1" customFormat="1" ht="13.8" x14ac:dyDescent="0.3">
      <c r="B6283" s="10"/>
      <c r="L6283" s="10"/>
      <c r="M6283" s="10"/>
    </row>
    <row r="6284" spans="2:13" s="1" customFormat="1" ht="13.8" x14ac:dyDescent="0.3">
      <c r="B6284" s="10"/>
      <c r="L6284" s="10"/>
      <c r="M6284" s="10"/>
    </row>
    <row r="6285" spans="2:13" s="1" customFormat="1" ht="13.8" x14ac:dyDescent="0.3">
      <c r="B6285" s="10"/>
      <c r="L6285" s="10"/>
      <c r="M6285" s="10"/>
    </row>
    <row r="6286" spans="2:13" s="1" customFormat="1" ht="13.8" x14ac:dyDescent="0.3">
      <c r="B6286" s="10"/>
      <c r="L6286" s="10"/>
      <c r="M6286" s="10"/>
    </row>
    <row r="6287" spans="2:13" s="1" customFormat="1" ht="13.8" x14ac:dyDescent="0.3">
      <c r="B6287" s="10"/>
      <c r="L6287" s="10"/>
      <c r="M6287" s="10"/>
    </row>
    <row r="6288" spans="2:13" s="1" customFormat="1" ht="13.8" x14ac:dyDescent="0.3">
      <c r="B6288" s="10"/>
      <c r="L6288" s="10"/>
      <c r="M6288" s="10"/>
    </row>
    <row r="6289" spans="2:13" s="1" customFormat="1" ht="13.8" x14ac:dyDescent="0.3">
      <c r="B6289" s="10"/>
      <c r="L6289" s="10"/>
      <c r="M6289" s="10"/>
    </row>
    <row r="6290" spans="2:13" s="1" customFormat="1" ht="13.8" x14ac:dyDescent="0.3">
      <c r="B6290" s="10"/>
      <c r="L6290" s="10"/>
      <c r="M6290" s="10"/>
    </row>
    <row r="6291" spans="2:13" s="1" customFormat="1" ht="13.8" x14ac:dyDescent="0.3">
      <c r="B6291" s="10"/>
      <c r="L6291" s="10"/>
      <c r="M6291" s="10"/>
    </row>
    <row r="6292" spans="2:13" s="1" customFormat="1" ht="13.8" x14ac:dyDescent="0.3">
      <c r="B6292" s="10"/>
      <c r="L6292" s="10"/>
      <c r="M6292" s="10"/>
    </row>
    <row r="6293" spans="2:13" s="1" customFormat="1" ht="13.8" x14ac:dyDescent="0.3">
      <c r="B6293" s="10"/>
      <c r="L6293" s="10"/>
      <c r="M6293" s="10"/>
    </row>
    <row r="6294" spans="2:13" s="1" customFormat="1" ht="13.8" x14ac:dyDescent="0.3">
      <c r="B6294" s="10"/>
      <c r="L6294" s="10"/>
      <c r="M6294" s="10"/>
    </row>
    <row r="6295" spans="2:13" s="1" customFormat="1" ht="13.8" x14ac:dyDescent="0.3">
      <c r="B6295" s="10"/>
      <c r="L6295" s="10"/>
      <c r="M6295" s="10"/>
    </row>
    <row r="6296" spans="2:13" s="1" customFormat="1" ht="13.8" x14ac:dyDescent="0.3">
      <c r="B6296" s="10"/>
      <c r="L6296" s="10"/>
      <c r="M6296" s="10"/>
    </row>
    <row r="6297" spans="2:13" s="1" customFormat="1" ht="13.8" x14ac:dyDescent="0.3">
      <c r="B6297" s="10"/>
      <c r="L6297" s="10"/>
      <c r="M6297" s="10"/>
    </row>
    <row r="6298" spans="2:13" s="1" customFormat="1" ht="13.8" x14ac:dyDescent="0.3">
      <c r="B6298" s="10"/>
      <c r="L6298" s="10"/>
      <c r="M6298" s="10"/>
    </row>
    <row r="6299" spans="2:13" s="1" customFormat="1" ht="13.8" x14ac:dyDescent="0.3">
      <c r="B6299" s="10"/>
      <c r="L6299" s="10"/>
      <c r="M6299" s="10"/>
    </row>
    <row r="6300" spans="2:13" s="1" customFormat="1" ht="13.8" x14ac:dyDescent="0.3">
      <c r="B6300" s="10"/>
      <c r="L6300" s="10"/>
      <c r="M6300" s="10"/>
    </row>
    <row r="6301" spans="2:13" s="1" customFormat="1" ht="13.8" x14ac:dyDescent="0.3">
      <c r="B6301" s="10"/>
      <c r="L6301" s="10"/>
      <c r="M6301" s="10"/>
    </row>
    <row r="6302" spans="2:13" s="1" customFormat="1" ht="13.8" x14ac:dyDescent="0.3">
      <c r="B6302" s="10"/>
      <c r="L6302" s="10"/>
      <c r="M6302" s="10"/>
    </row>
    <row r="6303" spans="2:13" s="1" customFormat="1" ht="13.8" x14ac:dyDescent="0.3">
      <c r="B6303" s="10"/>
      <c r="L6303" s="10"/>
      <c r="M6303" s="10"/>
    </row>
    <row r="6304" spans="2:13" s="1" customFormat="1" ht="13.8" x14ac:dyDescent="0.3">
      <c r="B6304" s="10"/>
      <c r="L6304" s="10"/>
      <c r="M6304" s="10"/>
    </row>
    <row r="6305" spans="2:13" s="1" customFormat="1" ht="13.8" x14ac:dyDescent="0.3">
      <c r="B6305" s="10"/>
      <c r="L6305" s="10"/>
      <c r="M6305" s="10"/>
    </row>
    <row r="6306" spans="2:13" s="1" customFormat="1" ht="13.8" x14ac:dyDescent="0.3">
      <c r="B6306" s="10"/>
      <c r="L6306" s="10"/>
      <c r="M6306" s="10"/>
    </row>
    <row r="6307" spans="2:13" s="1" customFormat="1" ht="13.8" x14ac:dyDescent="0.3">
      <c r="B6307" s="10"/>
      <c r="L6307" s="10"/>
      <c r="M6307" s="10"/>
    </row>
    <row r="6308" spans="2:13" s="1" customFormat="1" ht="13.8" x14ac:dyDescent="0.3">
      <c r="B6308" s="10"/>
      <c r="L6308" s="10"/>
      <c r="M6308" s="10"/>
    </row>
    <row r="6309" spans="2:13" s="1" customFormat="1" ht="13.8" x14ac:dyDescent="0.3">
      <c r="B6309" s="10"/>
      <c r="L6309" s="10"/>
      <c r="M6309" s="10"/>
    </row>
    <row r="6310" spans="2:13" s="1" customFormat="1" ht="13.8" x14ac:dyDescent="0.3">
      <c r="B6310" s="10"/>
      <c r="L6310" s="10"/>
      <c r="M6310" s="10"/>
    </row>
    <row r="6311" spans="2:13" s="1" customFormat="1" ht="13.8" x14ac:dyDescent="0.3">
      <c r="B6311" s="10"/>
      <c r="L6311" s="10"/>
      <c r="M6311" s="10"/>
    </row>
    <row r="6312" spans="2:13" s="1" customFormat="1" ht="13.8" x14ac:dyDescent="0.3">
      <c r="B6312" s="10"/>
      <c r="L6312" s="10"/>
      <c r="M6312" s="10"/>
    </row>
    <row r="6313" spans="2:13" s="1" customFormat="1" ht="13.8" x14ac:dyDescent="0.3">
      <c r="B6313" s="10"/>
      <c r="L6313" s="10"/>
      <c r="M6313" s="10"/>
    </row>
    <row r="6314" spans="2:13" s="1" customFormat="1" ht="13.8" x14ac:dyDescent="0.3">
      <c r="B6314" s="10"/>
      <c r="L6314" s="10"/>
      <c r="M6314" s="10"/>
    </row>
    <row r="6315" spans="2:13" s="1" customFormat="1" ht="13.8" x14ac:dyDescent="0.3">
      <c r="B6315" s="10"/>
      <c r="L6315" s="10"/>
      <c r="M6315" s="10"/>
    </row>
    <row r="6316" spans="2:13" s="1" customFormat="1" ht="13.8" x14ac:dyDescent="0.3">
      <c r="B6316" s="10"/>
      <c r="L6316" s="10"/>
      <c r="M6316" s="10"/>
    </row>
    <row r="6317" spans="2:13" s="1" customFormat="1" ht="13.8" x14ac:dyDescent="0.3">
      <c r="B6317" s="10"/>
      <c r="L6317" s="10"/>
      <c r="M6317" s="10"/>
    </row>
    <row r="6318" spans="2:13" s="1" customFormat="1" ht="13.8" x14ac:dyDescent="0.3">
      <c r="B6318" s="10"/>
      <c r="L6318" s="10"/>
      <c r="M6318" s="10"/>
    </row>
    <row r="6319" spans="2:13" s="1" customFormat="1" ht="13.8" x14ac:dyDescent="0.3">
      <c r="B6319" s="10"/>
      <c r="L6319" s="10"/>
      <c r="M6319" s="10"/>
    </row>
    <row r="6320" spans="2:13" s="1" customFormat="1" ht="13.8" x14ac:dyDescent="0.3">
      <c r="B6320" s="10"/>
      <c r="L6320" s="10"/>
      <c r="M6320" s="10"/>
    </row>
    <row r="6321" spans="2:13" s="1" customFormat="1" ht="13.8" x14ac:dyDescent="0.3">
      <c r="B6321" s="10"/>
      <c r="L6321" s="10"/>
      <c r="M6321" s="10"/>
    </row>
    <row r="6322" spans="2:13" s="1" customFormat="1" ht="13.8" x14ac:dyDescent="0.3">
      <c r="B6322" s="10"/>
      <c r="L6322" s="10"/>
      <c r="M6322" s="10"/>
    </row>
    <row r="6323" spans="2:13" s="1" customFormat="1" ht="13.8" x14ac:dyDescent="0.3">
      <c r="B6323" s="10"/>
      <c r="L6323" s="10"/>
      <c r="M6323" s="10"/>
    </row>
    <row r="6324" spans="2:13" s="1" customFormat="1" ht="13.8" x14ac:dyDescent="0.3">
      <c r="B6324" s="10"/>
      <c r="L6324" s="10"/>
      <c r="M6324" s="10"/>
    </row>
    <row r="6325" spans="2:13" s="1" customFormat="1" ht="13.8" x14ac:dyDescent="0.3">
      <c r="B6325" s="10"/>
      <c r="L6325" s="10"/>
      <c r="M6325" s="10"/>
    </row>
    <row r="6326" spans="2:13" s="1" customFormat="1" ht="13.8" x14ac:dyDescent="0.3">
      <c r="B6326" s="10"/>
      <c r="L6326" s="10"/>
      <c r="M6326" s="10"/>
    </row>
    <row r="6327" spans="2:13" s="1" customFormat="1" ht="13.8" x14ac:dyDescent="0.3">
      <c r="B6327" s="10"/>
      <c r="L6327" s="10"/>
      <c r="M6327" s="10"/>
    </row>
    <row r="6328" spans="2:13" s="1" customFormat="1" ht="13.8" x14ac:dyDescent="0.3">
      <c r="B6328" s="10"/>
      <c r="L6328" s="10"/>
      <c r="M6328" s="10"/>
    </row>
    <row r="6329" spans="2:13" s="1" customFormat="1" ht="13.8" x14ac:dyDescent="0.3">
      <c r="B6329" s="10"/>
      <c r="L6329" s="10"/>
      <c r="M6329" s="10"/>
    </row>
    <row r="6330" spans="2:13" s="1" customFormat="1" ht="13.8" x14ac:dyDescent="0.3">
      <c r="B6330" s="10"/>
      <c r="L6330" s="10"/>
      <c r="M6330" s="10"/>
    </row>
    <row r="6331" spans="2:13" s="1" customFormat="1" ht="13.8" x14ac:dyDescent="0.3">
      <c r="B6331" s="10"/>
      <c r="L6331" s="10"/>
      <c r="M6331" s="10"/>
    </row>
    <row r="6332" spans="2:13" s="1" customFormat="1" ht="13.8" x14ac:dyDescent="0.3">
      <c r="B6332" s="10"/>
      <c r="L6332" s="10"/>
      <c r="M6332" s="10"/>
    </row>
    <row r="6333" spans="2:13" s="1" customFormat="1" ht="13.8" x14ac:dyDescent="0.3">
      <c r="B6333" s="10"/>
      <c r="L6333" s="10"/>
      <c r="M6333" s="10"/>
    </row>
    <row r="6334" spans="2:13" s="1" customFormat="1" ht="13.8" x14ac:dyDescent="0.3">
      <c r="B6334" s="10"/>
      <c r="L6334" s="10"/>
      <c r="M6334" s="10"/>
    </row>
    <row r="6335" spans="2:13" s="1" customFormat="1" ht="13.8" x14ac:dyDescent="0.3">
      <c r="B6335" s="10"/>
      <c r="L6335" s="10"/>
      <c r="M6335" s="10"/>
    </row>
    <row r="6336" spans="2:13" s="1" customFormat="1" ht="13.8" x14ac:dyDescent="0.3">
      <c r="B6336" s="10"/>
      <c r="L6336" s="10"/>
      <c r="M6336" s="10"/>
    </row>
    <row r="6337" spans="2:13" s="1" customFormat="1" ht="13.8" x14ac:dyDescent="0.3">
      <c r="B6337" s="10"/>
      <c r="L6337" s="10"/>
      <c r="M6337" s="10"/>
    </row>
    <row r="6338" spans="2:13" s="1" customFormat="1" ht="13.8" x14ac:dyDescent="0.3">
      <c r="B6338" s="10"/>
      <c r="L6338" s="10"/>
      <c r="M6338" s="10"/>
    </row>
    <row r="6339" spans="2:13" s="1" customFormat="1" ht="13.8" x14ac:dyDescent="0.3">
      <c r="B6339" s="10"/>
      <c r="L6339" s="10"/>
      <c r="M6339" s="10"/>
    </row>
    <row r="6340" spans="2:13" s="1" customFormat="1" ht="13.8" x14ac:dyDescent="0.3">
      <c r="B6340" s="10"/>
      <c r="L6340" s="10"/>
      <c r="M6340" s="10"/>
    </row>
    <row r="6341" spans="2:13" s="1" customFormat="1" ht="13.8" x14ac:dyDescent="0.3">
      <c r="B6341" s="10"/>
      <c r="L6341" s="10"/>
      <c r="M6341" s="10"/>
    </row>
    <row r="6342" spans="2:13" s="1" customFormat="1" ht="13.8" x14ac:dyDescent="0.3">
      <c r="B6342" s="10"/>
      <c r="L6342" s="10"/>
      <c r="M6342" s="10"/>
    </row>
    <row r="6343" spans="2:13" s="1" customFormat="1" ht="13.8" x14ac:dyDescent="0.3">
      <c r="B6343" s="10"/>
      <c r="L6343" s="10"/>
      <c r="M6343" s="10"/>
    </row>
    <row r="6344" spans="2:13" s="1" customFormat="1" ht="13.8" x14ac:dyDescent="0.3">
      <c r="B6344" s="10"/>
      <c r="L6344" s="10"/>
      <c r="M6344" s="10"/>
    </row>
    <row r="6345" spans="2:13" s="1" customFormat="1" ht="13.8" x14ac:dyDescent="0.3">
      <c r="B6345" s="10"/>
      <c r="L6345" s="10"/>
      <c r="M6345" s="10"/>
    </row>
    <row r="6346" spans="2:13" s="1" customFormat="1" ht="13.8" x14ac:dyDescent="0.3">
      <c r="B6346" s="10"/>
      <c r="L6346" s="10"/>
      <c r="M6346" s="10"/>
    </row>
    <row r="6347" spans="2:13" s="1" customFormat="1" ht="13.8" x14ac:dyDescent="0.3">
      <c r="B6347" s="10"/>
      <c r="L6347" s="10"/>
      <c r="M6347" s="10"/>
    </row>
    <row r="6348" spans="2:13" s="1" customFormat="1" ht="13.8" x14ac:dyDescent="0.3">
      <c r="B6348" s="10"/>
      <c r="L6348" s="10"/>
      <c r="M6348" s="10"/>
    </row>
    <row r="6349" spans="2:13" s="1" customFormat="1" ht="13.8" x14ac:dyDescent="0.3">
      <c r="B6349" s="10"/>
      <c r="L6349" s="10"/>
      <c r="M6349" s="10"/>
    </row>
    <row r="6350" spans="2:13" s="1" customFormat="1" ht="13.8" x14ac:dyDescent="0.3">
      <c r="B6350" s="10"/>
      <c r="L6350" s="10"/>
      <c r="M6350" s="10"/>
    </row>
    <row r="6351" spans="2:13" s="1" customFormat="1" ht="13.8" x14ac:dyDescent="0.3">
      <c r="B6351" s="10"/>
      <c r="L6351" s="10"/>
      <c r="M6351" s="10"/>
    </row>
    <row r="6352" spans="2:13" s="1" customFormat="1" ht="13.8" x14ac:dyDescent="0.3">
      <c r="B6352" s="10"/>
      <c r="L6352" s="10"/>
      <c r="M6352" s="10"/>
    </row>
    <row r="6353" spans="2:13" s="1" customFormat="1" ht="13.8" x14ac:dyDescent="0.3">
      <c r="B6353" s="10"/>
      <c r="L6353" s="10"/>
      <c r="M6353" s="10"/>
    </row>
    <row r="6354" spans="2:13" s="1" customFormat="1" ht="13.8" x14ac:dyDescent="0.3">
      <c r="B6354" s="10"/>
      <c r="L6354" s="10"/>
      <c r="M6354" s="10"/>
    </row>
    <row r="6355" spans="2:13" s="1" customFormat="1" ht="13.8" x14ac:dyDescent="0.3">
      <c r="B6355" s="10"/>
      <c r="L6355" s="10"/>
      <c r="M6355" s="10"/>
    </row>
    <row r="6356" spans="2:13" s="1" customFormat="1" ht="13.8" x14ac:dyDescent="0.3">
      <c r="B6356" s="10"/>
      <c r="L6356" s="10"/>
      <c r="M6356" s="10"/>
    </row>
    <row r="6357" spans="2:13" s="1" customFormat="1" ht="13.8" x14ac:dyDescent="0.3">
      <c r="B6357" s="10"/>
      <c r="L6357" s="10"/>
      <c r="M6357" s="10"/>
    </row>
    <row r="6358" spans="2:13" s="1" customFormat="1" ht="13.8" x14ac:dyDescent="0.3">
      <c r="B6358" s="10"/>
      <c r="L6358" s="10"/>
      <c r="M6358" s="10"/>
    </row>
    <row r="6359" spans="2:13" s="1" customFormat="1" ht="13.8" x14ac:dyDescent="0.3">
      <c r="B6359" s="10"/>
      <c r="L6359" s="10"/>
      <c r="M6359" s="10"/>
    </row>
    <row r="6360" spans="2:13" s="1" customFormat="1" ht="13.8" x14ac:dyDescent="0.3">
      <c r="B6360" s="10"/>
      <c r="L6360" s="10"/>
      <c r="M6360" s="10"/>
    </row>
    <row r="6361" spans="2:13" s="1" customFormat="1" ht="13.8" x14ac:dyDescent="0.3">
      <c r="B6361" s="10"/>
      <c r="L6361" s="10"/>
      <c r="M6361" s="10"/>
    </row>
    <row r="6362" spans="2:13" s="1" customFormat="1" ht="13.8" x14ac:dyDescent="0.3">
      <c r="B6362" s="10"/>
      <c r="L6362" s="10"/>
      <c r="M6362" s="10"/>
    </row>
    <row r="6363" spans="2:13" s="1" customFormat="1" ht="13.8" x14ac:dyDescent="0.3">
      <c r="B6363" s="10"/>
      <c r="L6363" s="10"/>
      <c r="M6363" s="10"/>
    </row>
    <row r="6364" spans="2:13" s="1" customFormat="1" ht="13.8" x14ac:dyDescent="0.3">
      <c r="B6364" s="10"/>
      <c r="L6364" s="10"/>
      <c r="M6364" s="10"/>
    </row>
    <row r="6365" spans="2:13" s="1" customFormat="1" ht="13.8" x14ac:dyDescent="0.3">
      <c r="B6365" s="10"/>
      <c r="L6365" s="10"/>
      <c r="M6365" s="10"/>
    </row>
    <row r="6366" spans="2:13" s="1" customFormat="1" ht="13.8" x14ac:dyDescent="0.3">
      <c r="B6366" s="10"/>
      <c r="L6366" s="10"/>
      <c r="M6366" s="10"/>
    </row>
    <row r="6367" spans="2:13" s="1" customFormat="1" ht="13.8" x14ac:dyDescent="0.3">
      <c r="B6367" s="10"/>
      <c r="L6367" s="10"/>
      <c r="M6367" s="10"/>
    </row>
    <row r="6368" spans="2:13" s="1" customFormat="1" ht="13.8" x14ac:dyDescent="0.3">
      <c r="B6368" s="10"/>
      <c r="L6368" s="10"/>
      <c r="M6368" s="10"/>
    </row>
    <row r="6369" spans="2:13" s="1" customFormat="1" ht="13.8" x14ac:dyDescent="0.3">
      <c r="B6369" s="10"/>
      <c r="L6369" s="10"/>
      <c r="M6369" s="10"/>
    </row>
    <row r="6370" spans="2:13" s="1" customFormat="1" ht="13.8" x14ac:dyDescent="0.3">
      <c r="B6370" s="10"/>
      <c r="L6370" s="10"/>
      <c r="M6370" s="10"/>
    </row>
    <row r="6371" spans="2:13" s="1" customFormat="1" ht="13.8" x14ac:dyDescent="0.3">
      <c r="B6371" s="10"/>
      <c r="L6371" s="10"/>
      <c r="M6371" s="10"/>
    </row>
    <row r="6372" spans="2:13" s="1" customFormat="1" ht="13.8" x14ac:dyDescent="0.3">
      <c r="B6372" s="10"/>
      <c r="L6372" s="10"/>
      <c r="M6372" s="10"/>
    </row>
    <row r="6373" spans="2:13" s="1" customFormat="1" ht="13.8" x14ac:dyDescent="0.3">
      <c r="B6373" s="10"/>
      <c r="L6373" s="10"/>
      <c r="M6373" s="10"/>
    </row>
    <row r="6374" spans="2:13" s="1" customFormat="1" ht="13.8" x14ac:dyDescent="0.3">
      <c r="B6374" s="10"/>
      <c r="L6374" s="10"/>
      <c r="M6374" s="10"/>
    </row>
    <row r="6375" spans="2:13" s="1" customFormat="1" ht="13.8" x14ac:dyDescent="0.3">
      <c r="B6375" s="10"/>
      <c r="L6375" s="10"/>
      <c r="M6375" s="10"/>
    </row>
    <row r="6376" spans="2:13" s="1" customFormat="1" ht="13.8" x14ac:dyDescent="0.3">
      <c r="B6376" s="10"/>
      <c r="L6376" s="10"/>
      <c r="M6376" s="10"/>
    </row>
    <row r="6377" spans="2:13" s="1" customFormat="1" ht="13.8" x14ac:dyDescent="0.3">
      <c r="B6377" s="10"/>
      <c r="L6377" s="10"/>
      <c r="M6377" s="10"/>
    </row>
    <row r="6378" spans="2:13" s="1" customFormat="1" ht="13.8" x14ac:dyDescent="0.3">
      <c r="B6378" s="10"/>
      <c r="L6378" s="10"/>
      <c r="M6378" s="10"/>
    </row>
    <row r="6379" spans="2:13" s="1" customFormat="1" ht="13.8" x14ac:dyDescent="0.3">
      <c r="B6379" s="10"/>
      <c r="L6379" s="10"/>
      <c r="M6379" s="10"/>
    </row>
    <row r="6380" spans="2:13" s="1" customFormat="1" ht="13.8" x14ac:dyDescent="0.3">
      <c r="B6380" s="10"/>
      <c r="L6380" s="10"/>
      <c r="M6380" s="10"/>
    </row>
    <row r="6381" spans="2:13" s="1" customFormat="1" ht="13.8" x14ac:dyDescent="0.3">
      <c r="B6381" s="10"/>
      <c r="L6381" s="10"/>
      <c r="M6381" s="10"/>
    </row>
    <row r="6382" spans="2:13" s="1" customFormat="1" ht="13.8" x14ac:dyDescent="0.3">
      <c r="B6382" s="10"/>
      <c r="L6382" s="10"/>
      <c r="M6382" s="10"/>
    </row>
    <row r="6383" spans="2:13" s="1" customFormat="1" ht="13.8" x14ac:dyDescent="0.3">
      <c r="B6383" s="10"/>
      <c r="L6383" s="10"/>
      <c r="M6383" s="10"/>
    </row>
    <row r="6384" spans="2:13" s="1" customFormat="1" ht="13.8" x14ac:dyDescent="0.3">
      <c r="B6384" s="10"/>
      <c r="L6384" s="10"/>
      <c r="M6384" s="10"/>
    </row>
    <row r="6385" spans="2:13" s="1" customFormat="1" ht="13.8" x14ac:dyDescent="0.3">
      <c r="B6385" s="10"/>
      <c r="L6385" s="10"/>
      <c r="M6385" s="10"/>
    </row>
    <row r="6386" spans="2:13" s="1" customFormat="1" ht="13.8" x14ac:dyDescent="0.3">
      <c r="B6386" s="10"/>
      <c r="L6386" s="10"/>
      <c r="M6386" s="10"/>
    </row>
    <row r="6387" spans="2:13" s="1" customFormat="1" ht="13.8" x14ac:dyDescent="0.3">
      <c r="B6387" s="10"/>
      <c r="L6387" s="10"/>
      <c r="M6387" s="10"/>
    </row>
    <row r="6388" spans="2:13" s="1" customFormat="1" ht="13.8" x14ac:dyDescent="0.3">
      <c r="B6388" s="10"/>
      <c r="L6388" s="10"/>
      <c r="M6388" s="10"/>
    </row>
    <row r="6389" spans="2:13" s="1" customFormat="1" ht="13.8" x14ac:dyDescent="0.3">
      <c r="B6389" s="10"/>
      <c r="L6389" s="10"/>
      <c r="M6389" s="10"/>
    </row>
    <row r="6390" spans="2:13" s="1" customFormat="1" ht="13.8" x14ac:dyDescent="0.3">
      <c r="B6390" s="10"/>
      <c r="L6390" s="10"/>
      <c r="M6390" s="10"/>
    </row>
    <row r="6391" spans="2:13" s="1" customFormat="1" ht="13.8" x14ac:dyDescent="0.3">
      <c r="B6391" s="10"/>
      <c r="L6391" s="10"/>
      <c r="M6391" s="10"/>
    </row>
    <row r="6392" spans="2:13" s="1" customFormat="1" ht="13.8" x14ac:dyDescent="0.3">
      <c r="B6392" s="10"/>
      <c r="L6392" s="10"/>
      <c r="M6392" s="10"/>
    </row>
    <row r="6393" spans="2:13" s="1" customFormat="1" ht="13.8" x14ac:dyDescent="0.3">
      <c r="B6393" s="10"/>
      <c r="L6393" s="10"/>
      <c r="M6393" s="10"/>
    </row>
    <row r="6394" spans="2:13" s="1" customFormat="1" ht="13.8" x14ac:dyDescent="0.3">
      <c r="B6394" s="10"/>
      <c r="L6394" s="10"/>
      <c r="M6394" s="10"/>
    </row>
    <row r="6395" spans="2:13" s="1" customFormat="1" ht="13.8" x14ac:dyDescent="0.3">
      <c r="B6395" s="10"/>
      <c r="L6395" s="10"/>
      <c r="M6395" s="10"/>
    </row>
    <row r="6396" spans="2:13" s="1" customFormat="1" ht="13.8" x14ac:dyDescent="0.3">
      <c r="B6396" s="10"/>
      <c r="L6396" s="10"/>
      <c r="M6396" s="10"/>
    </row>
    <row r="6397" spans="2:13" s="1" customFormat="1" ht="13.8" x14ac:dyDescent="0.3">
      <c r="B6397" s="10"/>
      <c r="L6397" s="10"/>
      <c r="M6397" s="10"/>
    </row>
    <row r="6398" spans="2:13" s="1" customFormat="1" ht="13.8" x14ac:dyDescent="0.3">
      <c r="B6398" s="10"/>
      <c r="L6398" s="10"/>
      <c r="M6398" s="10"/>
    </row>
    <row r="6399" spans="2:13" s="1" customFormat="1" ht="13.8" x14ac:dyDescent="0.3">
      <c r="B6399" s="10"/>
      <c r="L6399" s="10"/>
      <c r="M6399" s="10"/>
    </row>
    <row r="6400" spans="2:13" s="1" customFormat="1" ht="13.8" x14ac:dyDescent="0.3">
      <c r="B6400" s="10"/>
      <c r="L6400" s="10"/>
      <c r="M6400" s="10"/>
    </row>
    <row r="6401" spans="2:13" s="1" customFormat="1" ht="13.8" x14ac:dyDescent="0.3">
      <c r="B6401" s="10"/>
      <c r="L6401" s="10"/>
      <c r="M6401" s="10"/>
    </row>
    <row r="6402" spans="2:13" s="1" customFormat="1" ht="13.8" x14ac:dyDescent="0.3">
      <c r="B6402" s="10"/>
      <c r="L6402" s="10"/>
      <c r="M6402" s="10"/>
    </row>
    <row r="6403" spans="2:13" s="1" customFormat="1" ht="13.8" x14ac:dyDescent="0.3">
      <c r="B6403" s="10"/>
      <c r="L6403" s="10"/>
      <c r="M6403" s="10"/>
    </row>
    <row r="6404" spans="2:13" s="1" customFormat="1" ht="13.8" x14ac:dyDescent="0.3">
      <c r="B6404" s="10"/>
      <c r="L6404" s="10"/>
      <c r="M6404" s="10"/>
    </row>
    <row r="6405" spans="2:13" s="1" customFormat="1" ht="13.8" x14ac:dyDescent="0.3">
      <c r="B6405" s="10"/>
      <c r="L6405" s="10"/>
      <c r="M6405" s="10"/>
    </row>
    <row r="6406" spans="2:13" s="1" customFormat="1" ht="13.8" x14ac:dyDescent="0.3">
      <c r="B6406" s="10"/>
      <c r="L6406" s="10"/>
      <c r="M6406" s="10"/>
    </row>
    <row r="6407" spans="2:13" s="1" customFormat="1" ht="13.8" x14ac:dyDescent="0.3">
      <c r="B6407" s="10"/>
      <c r="L6407" s="10"/>
      <c r="M6407" s="10"/>
    </row>
    <row r="6408" spans="2:13" s="1" customFormat="1" ht="13.8" x14ac:dyDescent="0.3">
      <c r="B6408" s="10"/>
      <c r="L6408" s="10"/>
      <c r="M6408" s="10"/>
    </row>
    <row r="6409" spans="2:13" s="1" customFormat="1" ht="13.8" x14ac:dyDescent="0.3">
      <c r="B6409" s="10"/>
      <c r="L6409" s="10"/>
      <c r="M6409" s="10"/>
    </row>
    <row r="6410" spans="2:13" s="1" customFormat="1" ht="13.8" x14ac:dyDescent="0.3">
      <c r="B6410" s="10"/>
      <c r="L6410" s="10"/>
      <c r="M6410" s="10"/>
    </row>
    <row r="6411" spans="2:13" s="1" customFormat="1" ht="13.8" x14ac:dyDescent="0.3">
      <c r="B6411" s="10"/>
      <c r="L6411" s="10"/>
      <c r="M6411" s="10"/>
    </row>
    <row r="6412" spans="2:13" s="1" customFormat="1" ht="13.8" x14ac:dyDescent="0.3">
      <c r="B6412" s="10"/>
      <c r="L6412" s="10"/>
      <c r="M6412" s="10"/>
    </row>
    <row r="6413" spans="2:13" s="1" customFormat="1" ht="13.8" x14ac:dyDescent="0.3">
      <c r="B6413" s="10"/>
      <c r="L6413" s="10"/>
      <c r="M6413" s="10"/>
    </row>
    <row r="6414" spans="2:13" s="1" customFormat="1" ht="13.8" x14ac:dyDescent="0.3">
      <c r="B6414" s="10"/>
      <c r="L6414" s="10"/>
      <c r="M6414" s="10"/>
    </row>
    <row r="6415" spans="2:13" s="1" customFormat="1" ht="13.8" x14ac:dyDescent="0.3">
      <c r="B6415" s="10"/>
      <c r="L6415" s="10"/>
      <c r="M6415" s="10"/>
    </row>
    <row r="6416" spans="2:13" s="1" customFormat="1" ht="13.8" x14ac:dyDescent="0.3">
      <c r="B6416" s="10"/>
      <c r="L6416" s="10"/>
      <c r="M6416" s="10"/>
    </row>
    <row r="6417" spans="2:13" s="1" customFormat="1" ht="13.8" x14ac:dyDescent="0.3">
      <c r="B6417" s="10"/>
      <c r="L6417" s="10"/>
      <c r="M6417" s="10"/>
    </row>
    <row r="6418" spans="2:13" s="1" customFormat="1" ht="13.8" x14ac:dyDescent="0.3">
      <c r="B6418" s="10"/>
      <c r="L6418" s="10"/>
      <c r="M6418" s="10"/>
    </row>
    <row r="6419" spans="2:13" s="1" customFormat="1" ht="13.8" x14ac:dyDescent="0.3">
      <c r="B6419" s="10"/>
      <c r="L6419" s="10"/>
      <c r="M6419" s="10"/>
    </row>
    <row r="6420" spans="2:13" s="1" customFormat="1" ht="13.8" x14ac:dyDescent="0.3">
      <c r="B6420" s="10"/>
      <c r="L6420" s="10"/>
      <c r="M6420" s="10"/>
    </row>
    <row r="6421" spans="2:13" s="1" customFormat="1" ht="13.8" x14ac:dyDescent="0.3">
      <c r="B6421" s="10"/>
      <c r="L6421" s="10"/>
      <c r="M6421" s="10"/>
    </row>
    <row r="6422" spans="2:13" s="1" customFormat="1" ht="13.8" x14ac:dyDescent="0.3">
      <c r="B6422" s="10"/>
      <c r="L6422" s="10"/>
      <c r="M6422" s="10"/>
    </row>
    <row r="6423" spans="2:13" s="1" customFormat="1" ht="13.8" x14ac:dyDescent="0.3">
      <c r="B6423" s="10"/>
      <c r="L6423" s="10"/>
      <c r="M6423" s="10"/>
    </row>
    <row r="6424" spans="2:13" s="1" customFormat="1" ht="13.8" x14ac:dyDescent="0.3">
      <c r="B6424" s="10"/>
      <c r="L6424" s="10"/>
      <c r="M6424" s="10"/>
    </row>
    <row r="6425" spans="2:13" s="1" customFormat="1" ht="13.8" x14ac:dyDescent="0.3">
      <c r="B6425" s="10"/>
      <c r="L6425" s="10"/>
      <c r="M6425" s="10"/>
    </row>
    <row r="6426" spans="2:13" s="1" customFormat="1" ht="13.8" x14ac:dyDescent="0.3">
      <c r="B6426" s="10"/>
      <c r="L6426" s="10"/>
      <c r="M6426" s="10"/>
    </row>
    <row r="6427" spans="2:13" s="1" customFormat="1" ht="13.8" x14ac:dyDescent="0.3">
      <c r="B6427" s="10"/>
      <c r="L6427" s="10"/>
      <c r="M6427" s="10"/>
    </row>
    <row r="6428" spans="2:13" s="1" customFormat="1" ht="13.8" x14ac:dyDescent="0.3">
      <c r="B6428" s="10"/>
      <c r="L6428" s="10"/>
      <c r="M6428" s="10"/>
    </row>
    <row r="6429" spans="2:13" s="1" customFormat="1" ht="13.8" x14ac:dyDescent="0.3">
      <c r="B6429" s="10"/>
      <c r="L6429" s="10"/>
      <c r="M6429" s="10"/>
    </row>
    <row r="6430" spans="2:13" s="1" customFormat="1" ht="13.8" x14ac:dyDescent="0.3">
      <c r="B6430" s="10"/>
      <c r="L6430" s="10"/>
      <c r="M6430" s="10"/>
    </row>
    <row r="6431" spans="2:13" s="1" customFormat="1" ht="13.8" x14ac:dyDescent="0.3">
      <c r="B6431" s="10"/>
      <c r="L6431" s="10"/>
      <c r="M6431" s="10"/>
    </row>
    <row r="6432" spans="2:13" s="1" customFormat="1" ht="13.8" x14ac:dyDescent="0.3">
      <c r="B6432" s="10"/>
      <c r="L6432" s="10"/>
      <c r="M6432" s="10"/>
    </row>
    <row r="6433" spans="2:13" s="1" customFormat="1" ht="13.8" x14ac:dyDescent="0.3">
      <c r="B6433" s="10"/>
      <c r="L6433" s="10"/>
      <c r="M6433" s="10"/>
    </row>
    <row r="6434" spans="2:13" s="1" customFormat="1" ht="13.8" x14ac:dyDescent="0.3">
      <c r="B6434" s="10"/>
      <c r="L6434" s="10"/>
      <c r="M6434" s="10"/>
    </row>
    <row r="6435" spans="2:13" s="1" customFormat="1" ht="13.8" x14ac:dyDescent="0.3">
      <c r="B6435" s="10"/>
      <c r="L6435" s="10"/>
      <c r="M6435" s="10"/>
    </row>
    <row r="6436" spans="2:13" s="1" customFormat="1" ht="13.8" x14ac:dyDescent="0.3">
      <c r="B6436" s="10"/>
      <c r="L6436" s="10"/>
      <c r="M6436" s="10"/>
    </row>
    <row r="6437" spans="2:13" s="1" customFormat="1" ht="13.8" x14ac:dyDescent="0.3">
      <c r="B6437" s="10"/>
      <c r="L6437" s="10"/>
      <c r="M6437" s="10"/>
    </row>
    <row r="6438" spans="2:13" s="1" customFormat="1" ht="13.8" x14ac:dyDescent="0.3">
      <c r="B6438" s="10"/>
      <c r="L6438" s="10"/>
      <c r="M6438" s="10"/>
    </row>
    <row r="6439" spans="2:13" s="1" customFormat="1" ht="13.8" x14ac:dyDescent="0.3">
      <c r="B6439" s="10"/>
      <c r="L6439" s="10"/>
      <c r="M6439" s="10"/>
    </row>
    <row r="6440" spans="2:13" s="1" customFormat="1" ht="13.8" x14ac:dyDescent="0.3">
      <c r="B6440" s="10"/>
      <c r="L6440" s="10"/>
      <c r="M6440" s="10"/>
    </row>
    <row r="6441" spans="2:13" s="1" customFormat="1" ht="13.8" x14ac:dyDescent="0.3">
      <c r="B6441" s="10"/>
      <c r="L6441" s="10"/>
      <c r="M6441" s="10"/>
    </row>
    <row r="6442" spans="2:13" s="1" customFormat="1" ht="13.8" x14ac:dyDescent="0.3">
      <c r="B6442" s="10"/>
      <c r="L6442" s="10"/>
      <c r="M6442" s="10"/>
    </row>
    <row r="6443" spans="2:13" s="1" customFormat="1" ht="13.8" x14ac:dyDescent="0.3">
      <c r="B6443" s="10"/>
      <c r="L6443" s="10"/>
      <c r="M6443" s="10"/>
    </row>
    <row r="6444" spans="2:13" s="1" customFormat="1" ht="13.8" x14ac:dyDescent="0.3">
      <c r="B6444" s="10"/>
      <c r="L6444" s="10"/>
      <c r="M6444" s="10"/>
    </row>
    <row r="6445" spans="2:13" s="1" customFormat="1" ht="13.8" x14ac:dyDescent="0.3">
      <c r="B6445" s="10"/>
      <c r="L6445" s="10"/>
      <c r="M6445" s="10"/>
    </row>
    <row r="6446" spans="2:13" s="1" customFormat="1" ht="13.8" x14ac:dyDescent="0.3">
      <c r="B6446" s="10"/>
      <c r="L6446" s="10"/>
      <c r="M6446" s="10"/>
    </row>
    <row r="6447" spans="2:13" s="1" customFormat="1" ht="13.8" x14ac:dyDescent="0.3">
      <c r="B6447" s="10"/>
      <c r="L6447" s="10"/>
      <c r="M6447" s="10"/>
    </row>
    <row r="6448" spans="2:13" s="1" customFormat="1" ht="13.8" x14ac:dyDescent="0.3">
      <c r="B6448" s="10"/>
      <c r="L6448" s="10"/>
      <c r="M6448" s="10"/>
    </row>
    <row r="6449" spans="2:13" s="1" customFormat="1" ht="13.8" x14ac:dyDescent="0.3">
      <c r="B6449" s="10"/>
      <c r="L6449" s="10"/>
      <c r="M6449" s="10"/>
    </row>
    <row r="6450" spans="2:13" s="1" customFormat="1" ht="13.8" x14ac:dyDescent="0.3">
      <c r="B6450" s="10"/>
      <c r="L6450" s="10"/>
      <c r="M6450" s="10"/>
    </row>
    <row r="6451" spans="2:13" s="1" customFormat="1" ht="13.8" x14ac:dyDescent="0.3">
      <c r="B6451" s="10"/>
      <c r="L6451" s="10"/>
      <c r="M6451" s="10"/>
    </row>
    <row r="6452" spans="2:13" s="1" customFormat="1" ht="13.8" x14ac:dyDescent="0.3">
      <c r="B6452" s="10"/>
      <c r="L6452" s="10"/>
      <c r="M6452" s="10"/>
    </row>
    <row r="6453" spans="2:13" s="1" customFormat="1" ht="13.8" x14ac:dyDescent="0.3">
      <c r="B6453" s="10"/>
      <c r="L6453" s="10"/>
      <c r="M6453" s="10"/>
    </row>
    <row r="6454" spans="2:13" s="1" customFormat="1" ht="13.8" x14ac:dyDescent="0.3">
      <c r="B6454" s="10"/>
      <c r="L6454" s="10"/>
      <c r="M6454" s="10"/>
    </row>
    <row r="6455" spans="2:13" s="1" customFormat="1" ht="13.8" x14ac:dyDescent="0.3">
      <c r="B6455" s="10"/>
      <c r="L6455" s="10"/>
      <c r="M6455" s="10"/>
    </row>
    <row r="6456" spans="2:13" s="1" customFormat="1" ht="13.8" x14ac:dyDescent="0.3">
      <c r="B6456" s="10"/>
      <c r="L6456" s="10"/>
      <c r="M6456" s="10"/>
    </row>
    <row r="6457" spans="2:13" s="1" customFormat="1" ht="13.8" x14ac:dyDescent="0.3">
      <c r="B6457" s="10"/>
      <c r="L6457" s="10"/>
      <c r="M6457" s="10"/>
    </row>
    <row r="6458" spans="2:13" s="1" customFormat="1" ht="13.8" x14ac:dyDescent="0.3">
      <c r="B6458" s="10"/>
      <c r="L6458" s="10"/>
      <c r="M6458" s="10"/>
    </row>
    <row r="6459" spans="2:13" s="1" customFormat="1" ht="13.8" x14ac:dyDescent="0.3">
      <c r="B6459" s="10"/>
      <c r="L6459" s="10"/>
      <c r="M6459" s="10"/>
    </row>
    <row r="6460" spans="2:13" s="1" customFormat="1" ht="13.8" x14ac:dyDescent="0.3">
      <c r="B6460" s="10"/>
      <c r="L6460" s="10"/>
      <c r="M6460" s="10"/>
    </row>
    <row r="6461" spans="2:13" s="1" customFormat="1" ht="13.8" x14ac:dyDescent="0.3">
      <c r="B6461" s="10"/>
      <c r="L6461" s="10"/>
      <c r="M6461" s="10"/>
    </row>
    <row r="6462" spans="2:13" s="1" customFormat="1" ht="13.8" x14ac:dyDescent="0.3">
      <c r="B6462" s="10"/>
      <c r="L6462" s="10"/>
      <c r="M6462" s="10"/>
    </row>
    <row r="6463" spans="2:13" s="1" customFormat="1" ht="13.8" x14ac:dyDescent="0.3">
      <c r="B6463" s="10"/>
      <c r="L6463" s="10"/>
      <c r="M6463" s="10"/>
    </row>
    <row r="6464" spans="2:13" s="1" customFormat="1" ht="13.8" x14ac:dyDescent="0.3">
      <c r="B6464" s="10"/>
      <c r="L6464" s="10"/>
      <c r="M6464" s="10"/>
    </row>
    <row r="6465" spans="2:13" s="1" customFormat="1" ht="13.8" x14ac:dyDescent="0.3">
      <c r="B6465" s="10"/>
      <c r="L6465" s="10"/>
      <c r="M6465" s="10"/>
    </row>
    <row r="6466" spans="2:13" s="1" customFormat="1" ht="13.8" x14ac:dyDescent="0.3">
      <c r="B6466" s="10"/>
      <c r="L6466" s="10"/>
      <c r="M6466" s="10"/>
    </row>
    <row r="6467" spans="2:13" s="1" customFormat="1" ht="13.8" x14ac:dyDescent="0.3">
      <c r="B6467" s="10"/>
      <c r="L6467" s="10"/>
      <c r="M6467" s="10"/>
    </row>
    <row r="6468" spans="2:13" s="1" customFormat="1" ht="13.8" x14ac:dyDescent="0.3">
      <c r="B6468" s="10"/>
      <c r="L6468" s="10"/>
      <c r="M6468" s="10"/>
    </row>
    <row r="6469" spans="2:13" s="1" customFormat="1" ht="13.8" x14ac:dyDescent="0.3">
      <c r="B6469" s="10"/>
      <c r="L6469" s="10"/>
      <c r="M6469" s="10"/>
    </row>
    <row r="6470" spans="2:13" s="1" customFormat="1" ht="13.8" x14ac:dyDescent="0.3">
      <c r="B6470" s="10"/>
      <c r="L6470" s="10"/>
      <c r="M6470" s="10"/>
    </row>
    <row r="6471" spans="2:13" s="1" customFormat="1" ht="13.8" x14ac:dyDescent="0.3">
      <c r="B6471" s="10"/>
      <c r="L6471" s="10"/>
      <c r="M6471" s="10"/>
    </row>
    <row r="6472" spans="2:13" s="1" customFormat="1" ht="13.8" x14ac:dyDescent="0.3">
      <c r="B6472" s="10"/>
      <c r="L6472" s="10"/>
      <c r="M6472" s="10"/>
    </row>
    <row r="6473" spans="2:13" s="1" customFormat="1" ht="13.8" x14ac:dyDescent="0.3">
      <c r="B6473" s="10"/>
      <c r="L6473" s="10"/>
      <c r="M6473" s="10"/>
    </row>
    <row r="6474" spans="2:13" s="1" customFormat="1" ht="13.8" x14ac:dyDescent="0.3">
      <c r="B6474" s="10"/>
      <c r="L6474" s="10"/>
      <c r="M6474" s="10"/>
    </row>
    <row r="6475" spans="2:13" s="1" customFormat="1" ht="13.8" x14ac:dyDescent="0.3">
      <c r="B6475" s="10"/>
      <c r="L6475" s="10"/>
      <c r="M6475" s="10"/>
    </row>
    <row r="6476" spans="2:13" s="1" customFormat="1" ht="13.8" x14ac:dyDescent="0.3">
      <c r="B6476" s="10"/>
      <c r="L6476" s="10"/>
      <c r="M6476" s="10"/>
    </row>
    <row r="6477" spans="2:13" s="1" customFormat="1" ht="13.8" x14ac:dyDescent="0.3">
      <c r="B6477" s="10"/>
      <c r="L6477" s="10"/>
      <c r="M6477" s="10"/>
    </row>
    <row r="6478" spans="2:13" s="1" customFormat="1" ht="13.8" x14ac:dyDescent="0.3">
      <c r="B6478" s="10"/>
      <c r="L6478" s="10"/>
      <c r="M6478" s="10"/>
    </row>
    <row r="6479" spans="2:13" s="1" customFormat="1" ht="13.8" x14ac:dyDescent="0.3">
      <c r="B6479" s="10"/>
      <c r="L6479" s="10"/>
      <c r="M6479" s="10"/>
    </row>
    <row r="6480" spans="2:13" s="1" customFormat="1" ht="13.8" x14ac:dyDescent="0.3">
      <c r="B6480" s="10"/>
      <c r="L6480" s="10"/>
      <c r="M6480" s="10"/>
    </row>
    <row r="6481" spans="2:13" s="1" customFormat="1" ht="13.8" x14ac:dyDescent="0.3">
      <c r="B6481" s="10"/>
      <c r="L6481" s="10"/>
      <c r="M6481" s="10"/>
    </row>
    <row r="6482" spans="2:13" s="1" customFormat="1" ht="13.8" x14ac:dyDescent="0.3">
      <c r="B6482" s="10"/>
      <c r="L6482" s="10"/>
      <c r="M6482" s="10"/>
    </row>
    <row r="6483" spans="2:13" s="1" customFormat="1" ht="13.8" x14ac:dyDescent="0.3">
      <c r="B6483" s="10"/>
      <c r="L6483" s="10"/>
      <c r="M6483" s="10"/>
    </row>
    <row r="6484" spans="2:13" s="1" customFormat="1" ht="13.8" x14ac:dyDescent="0.3">
      <c r="B6484" s="10"/>
      <c r="L6484" s="10"/>
      <c r="M6484" s="10"/>
    </row>
    <row r="6485" spans="2:13" s="1" customFormat="1" ht="13.8" x14ac:dyDescent="0.3">
      <c r="B6485" s="10"/>
      <c r="L6485" s="10"/>
      <c r="M6485" s="10"/>
    </row>
    <row r="6486" spans="2:13" s="1" customFormat="1" ht="13.8" x14ac:dyDescent="0.3">
      <c r="B6486" s="10"/>
      <c r="L6486" s="10"/>
      <c r="M6486" s="10"/>
    </row>
    <row r="6487" spans="2:13" s="1" customFormat="1" ht="13.8" x14ac:dyDescent="0.3">
      <c r="B6487" s="10"/>
      <c r="L6487" s="10"/>
      <c r="M6487" s="10"/>
    </row>
    <row r="6488" spans="2:13" s="1" customFormat="1" ht="13.8" x14ac:dyDescent="0.3">
      <c r="B6488" s="10"/>
      <c r="L6488" s="10"/>
      <c r="M6488" s="10"/>
    </row>
    <row r="6489" spans="2:13" s="1" customFormat="1" ht="13.8" x14ac:dyDescent="0.3">
      <c r="B6489" s="10"/>
      <c r="L6489" s="10"/>
      <c r="M6489" s="10"/>
    </row>
    <row r="6490" spans="2:13" s="1" customFormat="1" ht="13.8" x14ac:dyDescent="0.3">
      <c r="B6490" s="10"/>
      <c r="L6490" s="10"/>
      <c r="M6490" s="10"/>
    </row>
    <row r="6491" spans="2:13" s="1" customFormat="1" ht="13.8" x14ac:dyDescent="0.3">
      <c r="B6491" s="10"/>
      <c r="L6491" s="10"/>
      <c r="M6491" s="10"/>
    </row>
    <row r="6492" spans="2:13" s="1" customFormat="1" ht="13.8" x14ac:dyDescent="0.3">
      <c r="B6492" s="10"/>
      <c r="L6492" s="10"/>
      <c r="M6492" s="10"/>
    </row>
    <row r="6493" spans="2:13" s="1" customFormat="1" ht="13.8" x14ac:dyDescent="0.3">
      <c r="B6493" s="10"/>
      <c r="L6493" s="10"/>
      <c r="M6493" s="10"/>
    </row>
    <row r="6494" spans="2:13" s="1" customFormat="1" ht="13.8" x14ac:dyDescent="0.3">
      <c r="B6494" s="10"/>
      <c r="L6494" s="10"/>
      <c r="M6494" s="10"/>
    </row>
    <row r="6495" spans="2:13" s="1" customFormat="1" ht="13.8" x14ac:dyDescent="0.3">
      <c r="B6495" s="10"/>
      <c r="L6495" s="10"/>
      <c r="M6495" s="10"/>
    </row>
    <row r="6496" spans="2:13" s="1" customFormat="1" ht="13.8" x14ac:dyDescent="0.3">
      <c r="B6496" s="10"/>
      <c r="L6496" s="10"/>
      <c r="M6496" s="10"/>
    </row>
    <row r="6497" spans="2:13" s="1" customFormat="1" ht="13.8" x14ac:dyDescent="0.3">
      <c r="B6497" s="10"/>
      <c r="L6497" s="10"/>
      <c r="M6497" s="10"/>
    </row>
    <row r="6498" spans="2:13" s="1" customFormat="1" ht="13.8" x14ac:dyDescent="0.3">
      <c r="B6498" s="10"/>
      <c r="L6498" s="10"/>
      <c r="M6498" s="10"/>
    </row>
    <row r="6499" spans="2:13" s="1" customFormat="1" ht="13.8" x14ac:dyDescent="0.3">
      <c r="B6499" s="10"/>
      <c r="L6499" s="10"/>
      <c r="M6499" s="10"/>
    </row>
    <row r="6500" spans="2:13" s="1" customFormat="1" ht="13.8" x14ac:dyDescent="0.3">
      <c r="B6500" s="10"/>
      <c r="L6500" s="10"/>
      <c r="M6500" s="10"/>
    </row>
    <row r="6501" spans="2:13" s="1" customFormat="1" ht="13.8" x14ac:dyDescent="0.3">
      <c r="B6501" s="10"/>
      <c r="L6501" s="10"/>
      <c r="M6501" s="10"/>
    </row>
    <row r="6502" spans="2:13" s="1" customFormat="1" ht="13.8" x14ac:dyDescent="0.3">
      <c r="B6502" s="10"/>
      <c r="L6502" s="10"/>
      <c r="M6502" s="10"/>
    </row>
    <row r="6503" spans="2:13" s="1" customFormat="1" ht="13.8" x14ac:dyDescent="0.3">
      <c r="B6503" s="10"/>
      <c r="L6503" s="10"/>
      <c r="M6503" s="10"/>
    </row>
    <row r="6504" spans="2:13" s="1" customFormat="1" ht="13.8" x14ac:dyDescent="0.3">
      <c r="B6504" s="10"/>
      <c r="L6504" s="10"/>
      <c r="M6504" s="10"/>
    </row>
    <row r="6505" spans="2:13" s="1" customFormat="1" ht="13.8" x14ac:dyDescent="0.3">
      <c r="B6505" s="10"/>
      <c r="L6505" s="10"/>
      <c r="M6505" s="10"/>
    </row>
    <row r="6506" spans="2:13" s="1" customFormat="1" ht="13.8" x14ac:dyDescent="0.3">
      <c r="B6506" s="10"/>
      <c r="L6506" s="10"/>
      <c r="M6506" s="10"/>
    </row>
    <row r="6507" spans="2:13" s="1" customFormat="1" ht="13.8" x14ac:dyDescent="0.3">
      <c r="B6507" s="10"/>
      <c r="L6507" s="10"/>
      <c r="M6507" s="10"/>
    </row>
    <row r="6508" spans="2:13" s="1" customFormat="1" ht="13.8" x14ac:dyDescent="0.3">
      <c r="B6508" s="10"/>
      <c r="L6508" s="10"/>
      <c r="M6508" s="10"/>
    </row>
    <row r="6509" spans="2:13" s="1" customFormat="1" ht="13.8" x14ac:dyDescent="0.3">
      <c r="B6509" s="10"/>
      <c r="L6509" s="10"/>
      <c r="M6509" s="10"/>
    </row>
    <row r="6510" spans="2:13" s="1" customFormat="1" ht="13.8" x14ac:dyDescent="0.3">
      <c r="B6510" s="10"/>
      <c r="L6510" s="10"/>
      <c r="M6510" s="10"/>
    </row>
    <row r="6511" spans="2:13" s="1" customFormat="1" ht="13.8" x14ac:dyDescent="0.3">
      <c r="B6511" s="10"/>
      <c r="L6511" s="10"/>
      <c r="M6511" s="10"/>
    </row>
    <row r="6512" spans="2:13" s="1" customFormat="1" ht="13.8" x14ac:dyDescent="0.3">
      <c r="B6512" s="10"/>
      <c r="L6512" s="10"/>
      <c r="M6512" s="10"/>
    </row>
    <row r="6513" spans="2:13" s="1" customFormat="1" ht="13.8" x14ac:dyDescent="0.3">
      <c r="B6513" s="10"/>
      <c r="L6513" s="10"/>
      <c r="M6513" s="10"/>
    </row>
    <row r="6514" spans="2:13" s="1" customFormat="1" ht="13.8" x14ac:dyDescent="0.3">
      <c r="B6514" s="10"/>
      <c r="L6514" s="10"/>
      <c r="M6514" s="10"/>
    </row>
    <row r="6515" spans="2:13" s="1" customFormat="1" ht="13.8" x14ac:dyDescent="0.3">
      <c r="B6515" s="10"/>
      <c r="L6515" s="10"/>
      <c r="M6515" s="10"/>
    </row>
    <row r="6516" spans="2:13" s="1" customFormat="1" ht="13.8" x14ac:dyDescent="0.3">
      <c r="B6516" s="10"/>
      <c r="L6516" s="10"/>
      <c r="M6516" s="10"/>
    </row>
    <row r="6517" spans="2:13" s="1" customFormat="1" ht="13.8" x14ac:dyDescent="0.3">
      <c r="B6517" s="10"/>
      <c r="L6517" s="10"/>
      <c r="M6517" s="10"/>
    </row>
    <row r="6518" spans="2:13" s="1" customFormat="1" ht="13.8" x14ac:dyDescent="0.3">
      <c r="B6518" s="10"/>
      <c r="L6518" s="10"/>
      <c r="M6518" s="10"/>
    </row>
    <row r="6519" spans="2:13" s="1" customFormat="1" ht="13.8" x14ac:dyDescent="0.3">
      <c r="B6519" s="10"/>
      <c r="L6519" s="10"/>
      <c r="M6519" s="10"/>
    </row>
    <row r="6520" spans="2:13" s="1" customFormat="1" ht="13.8" x14ac:dyDescent="0.3">
      <c r="B6520" s="10"/>
      <c r="L6520" s="10"/>
      <c r="M6520" s="10"/>
    </row>
    <row r="6521" spans="2:13" s="1" customFormat="1" ht="13.8" x14ac:dyDescent="0.3">
      <c r="B6521" s="10"/>
      <c r="L6521" s="10"/>
      <c r="M6521" s="10"/>
    </row>
    <row r="6522" spans="2:13" s="1" customFormat="1" ht="13.8" x14ac:dyDescent="0.3">
      <c r="B6522" s="10"/>
      <c r="L6522" s="10"/>
      <c r="M6522" s="10"/>
    </row>
    <row r="6523" spans="2:13" s="1" customFormat="1" ht="13.8" x14ac:dyDescent="0.3">
      <c r="B6523" s="10"/>
      <c r="L6523" s="10"/>
      <c r="M6523" s="10"/>
    </row>
    <row r="6524" spans="2:13" s="1" customFormat="1" ht="13.8" x14ac:dyDescent="0.3">
      <c r="B6524" s="10"/>
      <c r="L6524" s="10"/>
      <c r="M6524" s="10"/>
    </row>
    <row r="6525" spans="2:13" s="1" customFormat="1" ht="13.8" x14ac:dyDescent="0.3">
      <c r="B6525" s="10"/>
      <c r="L6525" s="10"/>
      <c r="M6525" s="10"/>
    </row>
    <row r="6526" spans="2:13" s="1" customFormat="1" ht="13.8" x14ac:dyDescent="0.3">
      <c r="B6526" s="10"/>
      <c r="L6526" s="10"/>
      <c r="M6526" s="10"/>
    </row>
    <row r="6527" spans="2:13" s="1" customFormat="1" ht="13.8" x14ac:dyDescent="0.3">
      <c r="B6527" s="10"/>
      <c r="L6527" s="10"/>
      <c r="M6527" s="10"/>
    </row>
    <row r="6528" spans="2:13" s="1" customFormat="1" ht="13.8" x14ac:dyDescent="0.3">
      <c r="B6528" s="10"/>
      <c r="L6528" s="10"/>
      <c r="M6528" s="10"/>
    </row>
    <row r="6529" spans="2:13" s="1" customFormat="1" ht="13.8" x14ac:dyDescent="0.3">
      <c r="B6529" s="10"/>
      <c r="L6529" s="10"/>
      <c r="M6529" s="10"/>
    </row>
    <row r="6530" spans="2:13" s="1" customFormat="1" ht="13.8" x14ac:dyDescent="0.3">
      <c r="B6530" s="10"/>
      <c r="L6530" s="10"/>
      <c r="M6530" s="10"/>
    </row>
    <row r="6531" spans="2:13" s="1" customFormat="1" ht="13.8" x14ac:dyDescent="0.3">
      <c r="B6531" s="10"/>
      <c r="L6531" s="10"/>
      <c r="M6531" s="10"/>
    </row>
    <row r="6532" spans="2:13" s="1" customFormat="1" ht="13.8" x14ac:dyDescent="0.3">
      <c r="B6532" s="10"/>
      <c r="L6532" s="10"/>
      <c r="M6532" s="10"/>
    </row>
    <row r="6533" spans="2:13" s="1" customFormat="1" ht="13.8" x14ac:dyDescent="0.3">
      <c r="B6533" s="10"/>
      <c r="L6533" s="10"/>
      <c r="M6533" s="10"/>
    </row>
    <row r="6534" spans="2:13" s="1" customFormat="1" ht="13.8" x14ac:dyDescent="0.3">
      <c r="B6534" s="10"/>
      <c r="L6534" s="10"/>
      <c r="M6534" s="10"/>
    </row>
    <row r="6535" spans="2:13" s="1" customFormat="1" ht="13.8" x14ac:dyDescent="0.3">
      <c r="B6535" s="10"/>
      <c r="L6535" s="10"/>
      <c r="M6535" s="10"/>
    </row>
    <row r="6536" spans="2:13" s="1" customFormat="1" ht="13.8" x14ac:dyDescent="0.3">
      <c r="B6536" s="10"/>
      <c r="L6536" s="10"/>
      <c r="M6536" s="10"/>
    </row>
    <row r="6537" spans="2:13" s="1" customFormat="1" ht="13.8" x14ac:dyDescent="0.3">
      <c r="B6537" s="10"/>
      <c r="L6537" s="10"/>
      <c r="M6537" s="10"/>
    </row>
    <row r="6538" spans="2:13" s="1" customFormat="1" ht="13.8" x14ac:dyDescent="0.3">
      <c r="B6538" s="10"/>
      <c r="L6538" s="10"/>
      <c r="M6538" s="10"/>
    </row>
    <row r="6539" spans="2:13" s="1" customFormat="1" ht="13.8" x14ac:dyDescent="0.3">
      <c r="B6539" s="10"/>
      <c r="L6539" s="10"/>
      <c r="M6539" s="10"/>
    </row>
    <row r="6540" spans="2:13" s="1" customFormat="1" ht="13.8" x14ac:dyDescent="0.3">
      <c r="B6540" s="10"/>
      <c r="L6540" s="10"/>
      <c r="M6540" s="10"/>
    </row>
    <row r="6541" spans="2:13" s="1" customFormat="1" ht="13.8" x14ac:dyDescent="0.3">
      <c r="B6541" s="10"/>
      <c r="L6541" s="10"/>
      <c r="M6541" s="10"/>
    </row>
    <row r="6542" spans="2:13" s="1" customFormat="1" ht="13.8" x14ac:dyDescent="0.3">
      <c r="B6542" s="10"/>
      <c r="L6542" s="10"/>
      <c r="M6542" s="10"/>
    </row>
    <row r="6543" spans="2:13" s="1" customFormat="1" ht="13.8" x14ac:dyDescent="0.3">
      <c r="B6543" s="10"/>
      <c r="L6543" s="10"/>
      <c r="M6543" s="10"/>
    </row>
    <row r="6544" spans="2:13" s="1" customFormat="1" ht="13.8" x14ac:dyDescent="0.3">
      <c r="B6544" s="10"/>
      <c r="L6544" s="10"/>
      <c r="M6544" s="10"/>
    </row>
    <row r="6545" spans="2:13" s="1" customFormat="1" ht="13.8" x14ac:dyDescent="0.3">
      <c r="B6545" s="10"/>
      <c r="L6545" s="10"/>
      <c r="M6545" s="10"/>
    </row>
    <row r="6546" spans="2:13" s="1" customFormat="1" ht="13.8" x14ac:dyDescent="0.3">
      <c r="B6546" s="10"/>
      <c r="L6546" s="10"/>
      <c r="M6546" s="10"/>
    </row>
    <row r="6547" spans="2:13" s="1" customFormat="1" ht="13.8" x14ac:dyDescent="0.3">
      <c r="B6547" s="10"/>
      <c r="L6547" s="10"/>
      <c r="M6547" s="10"/>
    </row>
    <row r="6548" spans="2:13" s="1" customFormat="1" ht="13.8" x14ac:dyDescent="0.3">
      <c r="B6548" s="10"/>
      <c r="L6548" s="10"/>
      <c r="M6548" s="10"/>
    </row>
    <row r="6549" spans="2:13" s="1" customFormat="1" ht="13.8" x14ac:dyDescent="0.3">
      <c r="B6549" s="10"/>
      <c r="L6549" s="10"/>
      <c r="M6549" s="10"/>
    </row>
    <row r="6550" spans="2:13" s="1" customFormat="1" ht="13.8" x14ac:dyDescent="0.3">
      <c r="B6550" s="10"/>
      <c r="L6550" s="10"/>
      <c r="M6550" s="10"/>
    </row>
    <row r="6551" spans="2:13" s="1" customFormat="1" ht="13.8" x14ac:dyDescent="0.3">
      <c r="B6551" s="10"/>
      <c r="L6551" s="10"/>
      <c r="M6551" s="10"/>
    </row>
    <row r="6552" spans="2:13" s="1" customFormat="1" ht="13.8" x14ac:dyDescent="0.3">
      <c r="B6552" s="10"/>
      <c r="L6552" s="10"/>
      <c r="M6552" s="10"/>
    </row>
    <row r="6553" spans="2:13" s="1" customFormat="1" ht="13.8" x14ac:dyDescent="0.3">
      <c r="B6553" s="10"/>
      <c r="L6553" s="10"/>
      <c r="M6553" s="10"/>
    </row>
    <row r="6554" spans="2:13" s="1" customFormat="1" ht="13.8" x14ac:dyDescent="0.3">
      <c r="B6554" s="10"/>
      <c r="L6554" s="10"/>
      <c r="M6554" s="10"/>
    </row>
    <row r="6555" spans="2:13" s="1" customFormat="1" ht="13.8" x14ac:dyDescent="0.3">
      <c r="B6555" s="10"/>
      <c r="L6555" s="10"/>
      <c r="M6555" s="10"/>
    </row>
    <row r="6556" spans="2:13" s="1" customFormat="1" ht="13.8" x14ac:dyDescent="0.3">
      <c r="B6556" s="10"/>
      <c r="L6556" s="10"/>
      <c r="M6556" s="10"/>
    </row>
    <row r="6557" spans="2:13" s="1" customFormat="1" ht="13.8" x14ac:dyDescent="0.3">
      <c r="B6557" s="10"/>
      <c r="L6557" s="10"/>
      <c r="M6557" s="10"/>
    </row>
    <row r="6558" spans="2:13" s="1" customFormat="1" ht="13.8" x14ac:dyDescent="0.3">
      <c r="B6558" s="10"/>
      <c r="L6558" s="10"/>
      <c r="M6558" s="10"/>
    </row>
    <row r="6559" spans="2:13" s="1" customFormat="1" ht="13.8" x14ac:dyDescent="0.3">
      <c r="B6559" s="10"/>
      <c r="L6559" s="10"/>
      <c r="M6559" s="10"/>
    </row>
    <row r="6560" spans="2:13" s="1" customFormat="1" ht="13.8" x14ac:dyDescent="0.3">
      <c r="B6560" s="10"/>
      <c r="L6560" s="10"/>
      <c r="M6560" s="10"/>
    </row>
    <row r="6561" spans="2:13" s="1" customFormat="1" ht="13.8" x14ac:dyDescent="0.3">
      <c r="B6561" s="10"/>
      <c r="L6561" s="10"/>
      <c r="M6561" s="10"/>
    </row>
    <row r="6562" spans="2:13" s="1" customFormat="1" ht="13.8" x14ac:dyDescent="0.3">
      <c r="B6562" s="10"/>
      <c r="L6562" s="10"/>
      <c r="M6562" s="10"/>
    </row>
    <row r="6563" spans="2:13" s="1" customFormat="1" ht="13.8" x14ac:dyDescent="0.3">
      <c r="B6563" s="10"/>
      <c r="L6563" s="10"/>
      <c r="M6563" s="10"/>
    </row>
    <row r="6564" spans="2:13" s="1" customFormat="1" ht="13.8" x14ac:dyDescent="0.3">
      <c r="B6564" s="10"/>
      <c r="L6564" s="10"/>
      <c r="M6564" s="10"/>
    </row>
    <row r="6565" spans="2:13" s="1" customFormat="1" ht="13.8" x14ac:dyDescent="0.3">
      <c r="B6565" s="10"/>
      <c r="L6565" s="10"/>
      <c r="M6565" s="10"/>
    </row>
    <row r="6566" spans="2:13" s="1" customFormat="1" ht="13.8" x14ac:dyDescent="0.3">
      <c r="B6566" s="10"/>
      <c r="L6566" s="10"/>
      <c r="M6566" s="10"/>
    </row>
    <row r="6567" spans="2:13" s="1" customFormat="1" ht="13.8" x14ac:dyDescent="0.3">
      <c r="B6567" s="10"/>
      <c r="L6567" s="10"/>
      <c r="M6567" s="10"/>
    </row>
    <row r="6568" spans="2:13" s="1" customFormat="1" ht="13.8" x14ac:dyDescent="0.3">
      <c r="B6568" s="10"/>
      <c r="L6568" s="10"/>
      <c r="M6568" s="10"/>
    </row>
    <row r="6569" spans="2:13" s="1" customFormat="1" ht="13.8" x14ac:dyDescent="0.3">
      <c r="B6569" s="10"/>
      <c r="L6569" s="10"/>
      <c r="M6569" s="10"/>
    </row>
    <row r="6570" spans="2:13" s="1" customFormat="1" ht="13.8" x14ac:dyDescent="0.3">
      <c r="B6570" s="10"/>
      <c r="L6570" s="10"/>
      <c r="M6570" s="10"/>
    </row>
    <row r="6571" spans="2:13" s="1" customFormat="1" ht="13.8" x14ac:dyDescent="0.3">
      <c r="B6571" s="10"/>
      <c r="L6571" s="10"/>
      <c r="M6571" s="10"/>
    </row>
    <row r="6572" spans="2:13" s="1" customFormat="1" ht="13.8" x14ac:dyDescent="0.3">
      <c r="B6572" s="10"/>
      <c r="L6572" s="10"/>
      <c r="M6572" s="10"/>
    </row>
    <row r="6573" spans="2:13" s="1" customFormat="1" ht="13.8" x14ac:dyDescent="0.3">
      <c r="B6573" s="10"/>
      <c r="L6573" s="10"/>
      <c r="M6573" s="10"/>
    </row>
    <row r="6574" spans="2:13" s="1" customFormat="1" ht="13.8" x14ac:dyDescent="0.3">
      <c r="B6574" s="10"/>
      <c r="L6574" s="10"/>
      <c r="M6574" s="10"/>
    </row>
    <row r="6575" spans="2:13" s="1" customFormat="1" ht="13.8" x14ac:dyDescent="0.3">
      <c r="B6575" s="10"/>
      <c r="L6575" s="10"/>
      <c r="M6575" s="10"/>
    </row>
    <row r="6576" spans="2:13" s="1" customFormat="1" ht="13.8" x14ac:dyDescent="0.3">
      <c r="B6576" s="10"/>
      <c r="L6576" s="10"/>
      <c r="M6576" s="10"/>
    </row>
    <row r="6577" spans="2:13" s="1" customFormat="1" ht="13.8" x14ac:dyDescent="0.3">
      <c r="B6577" s="10"/>
      <c r="L6577" s="10"/>
      <c r="M6577" s="10"/>
    </row>
    <row r="6578" spans="2:13" s="1" customFormat="1" ht="13.8" x14ac:dyDescent="0.3">
      <c r="B6578" s="10"/>
      <c r="L6578" s="10"/>
      <c r="M6578" s="10"/>
    </row>
    <row r="6579" spans="2:13" s="1" customFormat="1" ht="13.8" x14ac:dyDescent="0.3">
      <c r="B6579" s="10"/>
      <c r="L6579" s="10"/>
      <c r="M6579" s="10"/>
    </row>
    <row r="6580" spans="2:13" s="1" customFormat="1" ht="13.8" x14ac:dyDescent="0.3">
      <c r="B6580" s="10"/>
      <c r="L6580" s="10"/>
      <c r="M6580" s="10"/>
    </row>
    <row r="6581" spans="2:13" s="1" customFormat="1" ht="13.8" x14ac:dyDescent="0.3">
      <c r="B6581" s="10"/>
      <c r="L6581" s="10"/>
      <c r="M6581" s="10"/>
    </row>
    <row r="6582" spans="2:13" s="1" customFormat="1" ht="13.8" x14ac:dyDescent="0.3">
      <c r="B6582" s="10"/>
      <c r="L6582" s="10"/>
      <c r="M6582" s="10"/>
    </row>
    <row r="6583" spans="2:13" s="1" customFormat="1" ht="13.8" x14ac:dyDescent="0.3">
      <c r="B6583" s="10"/>
      <c r="L6583" s="10"/>
      <c r="M6583" s="10"/>
    </row>
    <row r="6584" spans="2:13" s="1" customFormat="1" ht="13.8" x14ac:dyDescent="0.3">
      <c r="B6584" s="10"/>
      <c r="L6584" s="10"/>
      <c r="M6584" s="10"/>
    </row>
    <row r="6585" spans="2:13" s="1" customFormat="1" ht="13.8" x14ac:dyDescent="0.3">
      <c r="B6585" s="10"/>
      <c r="L6585" s="10"/>
      <c r="M6585" s="10"/>
    </row>
    <row r="6586" spans="2:13" s="1" customFormat="1" ht="13.8" x14ac:dyDescent="0.3">
      <c r="B6586" s="10"/>
      <c r="L6586" s="10"/>
      <c r="M6586" s="10"/>
    </row>
    <row r="6587" spans="2:13" s="1" customFormat="1" ht="13.8" x14ac:dyDescent="0.3">
      <c r="B6587" s="10"/>
      <c r="L6587" s="10"/>
      <c r="M6587" s="10"/>
    </row>
    <row r="6588" spans="2:13" s="1" customFormat="1" ht="13.8" x14ac:dyDescent="0.3">
      <c r="B6588" s="10"/>
      <c r="L6588" s="10"/>
      <c r="M6588" s="10"/>
    </row>
    <row r="6589" spans="2:13" s="1" customFormat="1" ht="13.8" x14ac:dyDescent="0.3">
      <c r="B6589" s="10"/>
      <c r="L6589" s="10"/>
      <c r="M6589" s="10"/>
    </row>
    <row r="6590" spans="2:13" s="1" customFormat="1" ht="13.8" x14ac:dyDescent="0.3">
      <c r="B6590" s="10"/>
      <c r="L6590" s="10"/>
      <c r="M6590" s="10"/>
    </row>
    <row r="6591" spans="2:13" s="1" customFormat="1" ht="13.8" x14ac:dyDescent="0.3">
      <c r="B6591" s="10"/>
      <c r="L6591" s="10"/>
      <c r="M6591" s="10"/>
    </row>
    <row r="6592" spans="2:13" s="1" customFormat="1" ht="13.8" x14ac:dyDescent="0.3">
      <c r="B6592" s="10"/>
      <c r="L6592" s="10"/>
      <c r="M6592" s="10"/>
    </row>
    <row r="6593" spans="2:13" s="1" customFormat="1" ht="13.8" x14ac:dyDescent="0.3">
      <c r="B6593" s="10"/>
      <c r="L6593" s="10"/>
      <c r="M6593" s="10"/>
    </row>
    <row r="6594" spans="2:13" s="1" customFormat="1" ht="13.8" x14ac:dyDescent="0.3">
      <c r="B6594" s="10"/>
      <c r="L6594" s="10"/>
      <c r="M6594" s="10"/>
    </row>
    <row r="6595" spans="2:13" s="1" customFormat="1" ht="13.8" x14ac:dyDescent="0.3">
      <c r="B6595" s="10"/>
      <c r="L6595" s="10"/>
      <c r="M6595" s="10"/>
    </row>
    <row r="6596" spans="2:13" s="1" customFormat="1" ht="13.8" x14ac:dyDescent="0.3">
      <c r="B6596" s="10"/>
      <c r="L6596" s="10"/>
      <c r="M6596" s="10"/>
    </row>
    <row r="6597" spans="2:13" s="1" customFormat="1" ht="13.8" x14ac:dyDescent="0.3">
      <c r="B6597" s="10"/>
      <c r="L6597" s="10"/>
      <c r="M6597" s="10"/>
    </row>
    <row r="6598" spans="2:13" s="1" customFormat="1" ht="13.8" x14ac:dyDescent="0.3">
      <c r="B6598" s="10"/>
      <c r="L6598" s="10"/>
      <c r="M6598" s="10"/>
    </row>
    <row r="6599" spans="2:13" s="1" customFormat="1" ht="13.8" x14ac:dyDescent="0.3">
      <c r="B6599" s="10"/>
      <c r="L6599" s="10"/>
      <c r="M6599" s="10"/>
    </row>
    <row r="6600" spans="2:13" s="1" customFormat="1" ht="13.8" x14ac:dyDescent="0.3">
      <c r="B6600" s="10"/>
      <c r="L6600" s="10"/>
      <c r="M6600" s="10"/>
    </row>
    <row r="6601" spans="2:13" s="1" customFormat="1" ht="13.8" x14ac:dyDescent="0.3">
      <c r="B6601" s="10"/>
      <c r="L6601" s="10"/>
      <c r="M6601" s="10"/>
    </row>
    <row r="6602" spans="2:13" s="1" customFormat="1" ht="13.8" x14ac:dyDescent="0.3">
      <c r="B6602" s="10"/>
      <c r="L6602" s="10"/>
      <c r="M6602" s="10"/>
    </row>
    <row r="6603" spans="2:13" s="1" customFormat="1" ht="13.8" x14ac:dyDescent="0.3">
      <c r="B6603" s="10"/>
      <c r="L6603" s="10"/>
      <c r="M6603" s="10"/>
    </row>
    <row r="6604" spans="2:13" s="1" customFormat="1" ht="13.8" x14ac:dyDescent="0.3">
      <c r="B6604" s="10"/>
      <c r="L6604" s="10"/>
      <c r="M6604" s="10"/>
    </row>
    <row r="6605" spans="2:13" s="1" customFormat="1" ht="13.8" x14ac:dyDescent="0.3">
      <c r="B6605" s="10"/>
      <c r="L6605" s="10"/>
      <c r="M6605" s="10"/>
    </row>
    <row r="6606" spans="2:13" s="1" customFormat="1" ht="13.8" x14ac:dyDescent="0.3">
      <c r="B6606" s="10"/>
      <c r="L6606" s="10"/>
      <c r="M6606" s="10"/>
    </row>
    <row r="6607" spans="2:13" s="1" customFormat="1" ht="13.8" x14ac:dyDescent="0.3">
      <c r="B6607" s="10"/>
      <c r="L6607" s="10"/>
      <c r="M6607" s="10"/>
    </row>
    <row r="6608" spans="2:13" s="1" customFormat="1" ht="13.8" x14ac:dyDescent="0.3">
      <c r="B6608" s="10"/>
      <c r="L6608" s="10"/>
      <c r="M6608" s="10"/>
    </row>
    <row r="6609" spans="2:13" s="1" customFormat="1" ht="13.8" x14ac:dyDescent="0.3">
      <c r="B6609" s="10"/>
      <c r="L6609" s="10"/>
      <c r="M6609" s="10"/>
    </row>
    <row r="6610" spans="2:13" s="1" customFormat="1" ht="13.8" x14ac:dyDescent="0.3">
      <c r="B6610" s="10"/>
      <c r="L6610" s="10"/>
      <c r="M6610" s="10"/>
    </row>
    <row r="6611" spans="2:13" s="1" customFormat="1" ht="13.8" x14ac:dyDescent="0.3">
      <c r="B6611" s="10"/>
      <c r="L6611" s="10"/>
      <c r="M6611" s="10"/>
    </row>
    <row r="6612" spans="2:13" s="1" customFormat="1" ht="13.8" x14ac:dyDescent="0.3">
      <c r="B6612" s="10"/>
      <c r="L6612" s="10"/>
      <c r="M6612" s="10"/>
    </row>
    <row r="6613" spans="2:13" s="1" customFormat="1" ht="13.8" x14ac:dyDescent="0.3">
      <c r="B6613" s="10"/>
      <c r="L6613" s="10"/>
      <c r="M6613" s="10"/>
    </row>
    <row r="6614" spans="2:13" s="1" customFormat="1" ht="13.8" x14ac:dyDescent="0.3">
      <c r="B6614" s="10"/>
      <c r="L6614" s="10"/>
      <c r="M6614" s="10"/>
    </row>
    <row r="6615" spans="2:13" s="1" customFormat="1" ht="13.8" x14ac:dyDescent="0.3">
      <c r="B6615" s="10"/>
      <c r="L6615" s="10"/>
      <c r="M6615" s="10"/>
    </row>
    <row r="6616" spans="2:13" s="1" customFormat="1" ht="13.8" x14ac:dyDescent="0.3">
      <c r="B6616" s="10"/>
      <c r="L6616" s="10"/>
      <c r="M6616" s="10"/>
    </row>
    <row r="6617" spans="2:13" s="1" customFormat="1" ht="13.8" x14ac:dyDescent="0.3">
      <c r="B6617" s="10"/>
      <c r="L6617" s="10"/>
      <c r="M6617" s="10"/>
    </row>
    <row r="6618" spans="2:13" s="1" customFormat="1" ht="13.8" x14ac:dyDescent="0.3">
      <c r="B6618" s="10"/>
      <c r="L6618" s="10"/>
      <c r="M6618" s="10"/>
    </row>
    <row r="6619" spans="2:13" s="1" customFormat="1" ht="13.8" x14ac:dyDescent="0.3">
      <c r="B6619" s="10"/>
      <c r="L6619" s="10"/>
      <c r="M6619" s="10"/>
    </row>
    <row r="6620" spans="2:13" s="1" customFormat="1" ht="13.8" x14ac:dyDescent="0.3">
      <c r="B6620" s="10"/>
      <c r="L6620" s="10"/>
      <c r="M6620" s="10"/>
    </row>
    <row r="6621" spans="2:13" s="1" customFormat="1" ht="13.8" x14ac:dyDescent="0.3">
      <c r="B6621" s="10"/>
      <c r="L6621" s="10"/>
      <c r="M6621" s="10"/>
    </row>
    <row r="6622" spans="2:13" s="1" customFormat="1" ht="13.8" x14ac:dyDescent="0.3">
      <c r="B6622" s="10"/>
      <c r="L6622" s="10"/>
      <c r="M6622" s="10"/>
    </row>
    <row r="6623" spans="2:13" s="1" customFormat="1" ht="13.8" x14ac:dyDescent="0.3">
      <c r="B6623" s="10"/>
      <c r="L6623" s="10"/>
      <c r="M6623" s="10"/>
    </row>
    <row r="6624" spans="2:13" s="1" customFormat="1" ht="13.8" x14ac:dyDescent="0.3">
      <c r="B6624" s="10"/>
      <c r="L6624" s="10"/>
      <c r="M6624" s="10"/>
    </row>
    <row r="6625" spans="2:13" s="1" customFormat="1" ht="13.8" x14ac:dyDescent="0.3">
      <c r="B6625" s="10"/>
      <c r="L6625" s="10"/>
      <c r="M6625" s="10"/>
    </row>
    <row r="6626" spans="2:13" s="1" customFormat="1" ht="13.8" x14ac:dyDescent="0.3">
      <c r="B6626" s="10"/>
      <c r="L6626" s="10"/>
      <c r="M6626" s="10"/>
    </row>
    <row r="6627" spans="2:13" s="1" customFormat="1" ht="13.8" x14ac:dyDescent="0.3">
      <c r="B6627" s="10"/>
      <c r="L6627" s="10"/>
      <c r="M6627" s="10"/>
    </row>
    <row r="6628" spans="2:13" s="1" customFormat="1" ht="13.8" x14ac:dyDescent="0.3">
      <c r="B6628" s="10"/>
      <c r="L6628" s="10"/>
      <c r="M6628" s="10"/>
    </row>
    <row r="6629" spans="2:13" s="1" customFormat="1" ht="13.8" x14ac:dyDescent="0.3">
      <c r="B6629" s="10"/>
      <c r="L6629" s="10"/>
      <c r="M6629" s="10"/>
    </row>
    <row r="6630" spans="2:13" s="1" customFormat="1" ht="13.8" x14ac:dyDescent="0.3">
      <c r="B6630" s="10"/>
      <c r="L6630" s="10"/>
      <c r="M6630" s="10"/>
    </row>
    <row r="6631" spans="2:13" s="1" customFormat="1" ht="13.8" x14ac:dyDescent="0.3">
      <c r="B6631" s="10"/>
      <c r="L6631" s="10"/>
      <c r="M6631" s="10"/>
    </row>
    <row r="6632" spans="2:13" s="1" customFormat="1" ht="13.8" x14ac:dyDescent="0.3">
      <c r="B6632" s="10"/>
      <c r="L6632" s="10"/>
      <c r="M6632" s="10"/>
    </row>
    <row r="6633" spans="2:13" s="1" customFormat="1" ht="13.8" x14ac:dyDescent="0.3">
      <c r="B6633" s="10"/>
      <c r="L6633" s="10"/>
      <c r="M6633" s="10"/>
    </row>
    <row r="6634" spans="2:13" s="1" customFormat="1" ht="13.8" x14ac:dyDescent="0.3">
      <c r="B6634" s="10"/>
      <c r="L6634" s="10"/>
      <c r="M6634" s="10"/>
    </row>
    <row r="6635" spans="2:13" s="1" customFormat="1" ht="13.8" x14ac:dyDescent="0.3">
      <c r="B6635" s="10"/>
      <c r="L6635" s="10"/>
      <c r="M6635" s="10"/>
    </row>
    <row r="6636" spans="2:13" s="1" customFormat="1" ht="13.8" x14ac:dyDescent="0.3">
      <c r="B6636" s="10"/>
      <c r="L6636" s="10"/>
      <c r="M6636" s="10"/>
    </row>
    <row r="6637" spans="2:13" s="1" customFormat="1" ht="13.8" x14ac:dyDescent="0.3">
      <c r="B6637" s="10"/>
      <c r="L6637" s="10"/>
      <c r="M6637" s="10"/>
    </row>
    <row r="6638" spans="2:13" s="1" customFormat="1" ht="13.8" x14ac:dyDescent="0.3">
      <c r="B6638" s="10"/>
      <c r="L6638" s="10"/>
      <c r="M6638" s="10"/>
    </row>
    <row r="6639" spans="2:13" s="1" customFormat="1" ht="13.8" x14ac:dyDescent="0.3">
      <c r="B6639" s="10"/>
      <c r="L6639" s="10"/>
      <c r="M6639" s="10"/>
    </row>
    <row r="6640" spans="2:13" s="1" customFormat="1" ht="13.8" x14ac:dyDescent="0.3">
      <c r="B6640" s="10"/>
      <c r="L6640" s="10"/>
      <c r="M6640" s="10"/>
    </row>
    <row r="6641" spans="2:13" s="1" customFormat="1" ht="13.8" x14ac:dyDescent="0.3">
      <c r="B6641" s="10"/>
      <c r="L6641" s="10"/>
      <c r="M6641" s="10"/>
    </row>
    <row r="6642" spans="2:13" s="1" customFormat="1" ht="13.8" x14ac:dyDescent="0.3">
      <c r="B6642" s="10"/>
      <c r="L6642" s="10"/>
      <c r="M6642" s="10"/>
    </row>
    <row r="6643" spans="2:13" s="1" customFormat="1" ht="13.8" x14ac:dyDescent="0.3">
      <c r="B6643" s="10"/>
      <c r="L6643" s="10"/>
      <c r="M6643" s="10"/>
    </row>
    <row r="6644" spans="2:13" s="1" customFormat="1" ht="13.8" x14ac:dyDescent="0.3">
      <c r="B6644" s="10"/>
      <c r="L6644" s="10"/>
      <c r="M6644" s="10"/>
    </row>
    <row r="6645" spans="2:13" s="1" customFormat="1" ht="13.8" x14ac:dyDescent="0.3">
      <c r="B6645" s="10"/>
      <c r="L6645" s="10"/>
      <c r="M6645" s="10"/>
    </row>
    <row r="6646" spans="2:13" s="1" customFormat="1" ht="13.8" x14ac:dyDescent="0.3">
      <c r="B6646" s="10"/>
      <c r="L6646" s="10"/>
      <c r="M6646" s="10"/>
    </row>
    <row r="6647" spans="2:13" s="1" customFormat="1" ht="13.8" x14ac:dyDescent="0.3">
      <c r="B6647" s="10"/>
      <c r="L6647" s="10"/>
      <c r="M6647" s="10"/>
    </row>
    <row r="6648" spans="2:13" s="1" customFormat="1" ht="13.8" x14ac:dyDescent="0.3">
      <c r="B6648" s="10"/>
      <c r="L6648" s="10"/>
      <c r="M6648" s="10"/>
    </row>
    <row r="6649" spans="2:13" s="1" customFormat="1" ht="13.8" x14ac:dyDescent="0.3">
      <c r="B6649" s="10"/>
      <c r="L6649" s="10"/>
      <c r="M6649" s="10"/>
    </row>
    <row r="6650" spans="2:13" s="1" customFormat="1" ht="13.8" x14ac:dyDescent="0.3">
      <c r="B6650" s="10"/>
      <c r="L6650" s="10"/>
      <c r="M6650" s="10"/>
    </row>
    <row r="6651" spans="2:13" s="1" customFormat="1" ht="13.8" x14ac:dyDescent="0.3">
      <c r="B6651" s="10"/>
      <c r="L6651" s="10"/>
      <c r="M6651" s="10"/>
    </row>
    <row r="6652" spans="2:13" s="1" customFormat="1" ht="13.8" x14ac:dyDescent="0.3">
      <c r="B6652" s="10"/>
      <c r="L6652" s="10"/>
      <c r="M6652" s="10"/>
    </row>
    <row r="6653" spans="2:13" s="1" customFormat="1" ht="13.8" x14ac:dyDescent="0.3">
      <c r="B6653" s="10"/>
      <c r="L6653" s="10"/>
      <c r="M6653" s="10"/>
    </row>
    <row r="6654" spans="2:13" s="1" customFormat="1" ht="13.8" x14ac:dyDescent="0.3">
      <c r="B6654" s="10"/>
      <c r="L6654" s="10"/>
      <c r="M6654" s="10"/>
    </row>
    <row r="6655" spans="2:13" s="1" customFormat="1" ht="13.8" x14ac:dyDescent="0.3">
      <c r="B6655" s="10"/>
      <c r="L6655" s="10"/>
      <c r="M6655" s="10"/>
    </row>
    <row r="6656" spans="2:13" s="1" customFormat="1" ht="13.8" x14ac:dyDescent="0.3">
      <c r="B6656" s="10"/>
      <c r="L6656" s="10"/>
      <c r="M6656" s="10"/>
    </row>
    <row r="6657" spans="2:13" s="1" customFormat="1" ht="13.8" x14ac:dyDescent="0.3">
      <c r="B6657" s="10"/>
      <c r="L6657" s="10"/>
      <c r="M6657" s="10"/>
    </row>
    <row r="6658" spans="2:13" s="1" customFormat="1" ht="13.8" x14ac:dyDescent="0.3">
      <c r="B6658" s="10"/>
      <c r="L6658" s="10"/>
      <c r="M6658" s="10"/>
    </row>
    <row r="6659" spans="2:13" s="1" customFormat="1" ht="13.8" x14ac:dyDescent="0.3">
      <c r="B6659" s="10"/>
      <c r="L6659" s="10"/>
      <c r="M6659" s="10"/>
    </row>
    <row r="6660" spans="2:13" s="1" customFormat="1" ht="13.8" x14ac:dyDescent="0.3">
      <c r="B6660" s="10"/>
      <c r="L6660" s="10"/>
      <c r="M6660" s="10"/>
    </row>
    <row r="6661" spans="2:13" s="1" customFormat="1" ht="13.8" x14ac:dyDescent="0.3">
      <c r="B6661" s="10"/>
      <c r="L6661" s="10"/>
      <c r="M6661" s="10"/>
    </row>
    <row r="6662" spans="2:13" s="1" customFormat="1" ht="13.8" x14ac:dyDescent="0.3">
      <c r="B6662" s="10"/>
      <c r="L6662" s="10"/>
      <c r="M6662" s="10"/>
    </row>
    <row r="6663" spans="2:13" s="1" customFormat="1" ht="13.8" x14ac:dyDescent="0.3">
      <c r="B6663" s="10"/>
      <c r="L6663" s="10"/>
      <c r="M6663" s="10"/>
    </row>
    <row r="6664" spans="2:13" s="1" customFormat="1" ht="13.8" x14ac:dyDescent="0.3">
      <c r="B6664" s="10"/>
      <c r="L6664" s="10"/>
      <c r="M6664" s="10"/>
    </row>
    <row r="6665" spans="2:13" s="1" customFormat="1" ht="13.8" x14ac:dyDescent="0.3">
      <c r="B6665" s="10"/>
      <c r="L6665" s="10"/>
      <c r="M6665" s="10"/>
    </row>
    <row r="6666" spans="2:13" s="1" customFormat="1" ht="13.8" x14ac:dyDescent="0.3">
      <c r="B6666" s="10"/>
      <c r="L6666" s="10"/>
      <c r="M6666" s="10"/>
    </row>
    <row r="6667" spans="2:13" s="1" customFormat="1" ht="13.8" x14ac:dyDescent="0.3">
      <c r="B6667" s="10"/>
      <c r="L6667" s="10"/>
      <c r="M6667" s="10"/>
    </row>
    <row r="6668" spans="2:13" s="1" customFormat="1" ht="13.8" x14ac:dyDescent="0.3">
      <c r="B6668" s="10"/>
      <c r="L6668" s="10"/>
      <c r="M6668" s="10"/>
    </row>
    <row r="6669" spans="2:13" s="1" customFormat="1" ht="13.8" x14ac:dyDescent="0.3">
      <c r="B6669" s="10"/>
      <c r="L6669" s="10"/>
      <c r="M6669" s="10"/>
    </row>
    <row r="6670" spans="2:13" s="1" customFormat="1" ht="13.8" x14ac:dyDescent="0.3">
      <c r="B6670" s="10"/>
      <c r="L6670" s="10"/>
      <c r="M6670" s="10"/>
    </row>
    <row r="6671" spans="2:13" s="1" customFormat="1" ht="13.8" x14ac:dyDescent="0.3">
      <c r="B6671" s="10"/>
      <c r="L6671" s="10"/>
      <c r="M6671" s="10"/>
    </row>
    <row r="6672" spans="2:13" s="1" customFormat="1" ht="13.8" x14ac:dyDescent="0.3">
      <c r="B6672" s="10"/>
      <c r="L6672" s="10"/>
      <c r="M6672" s="10"/>
    </row>
    <row r="6673" spans="2:13" s="1" customFormat="1" ht="13.8" x14ac:dyDescent="0.3">
      <c r="B6673" s="10"/>
      <c r="L6673" s="10"/>
      <c r="M6673" s="10"/>
    </row>
    <row r="6674" spans="2:13" s="1" customFormat="1" ht="13.8" x14ac:dyDescent="0.3">
      <c r="B6674" s="10"/>
      <c r="L6674" s="10"/>
      <c r="M6674" s="10"/>
    </row>
    <row r="6675" spans="2:13" s="1" customFormat="1" ht="13.8" x14ac:dyDescent="0.3">
      <c r="B6675" s="10"/>
      <c r="L6675" s="10"/>
      <c r="M6675" s="10"/>
    </row>
    <row r="6676" spans="2:13" s="1" customFormat="1" ht="13.8" x14ac:dyDescent="0.3">
      <c r="B6676" s="10"/>
      <c r="L6676" s="10"/>
      <c r="M6676" s="10"/>
    </row>
    <row r="6677" spans="2:13" s="1" customFormat="1" ht="13.8" x14ac:dyDescent="0.3">
      <c r="B6677" s="10"/>
      <c r="L6677" s="10"/>
      <c r="M6677" s="10"/>
    </row>
    <row r="6678" spans="2:13" s="1" customFormat="1" ht="13.8" x14ac:dyDescent="0.3">
      <c r="B6678" s="10"/>
      <c r="L6678" s="10"/>
      <c r="M6678" s="10"/>
    </row>
    <row r="6679" spans="2:13" s="1" customFormat="1" ht="13.8" x14ac:dyDescent="0.3">
      <c r="B6679" s="10"/>
      <c r="L6679" s="10"/>
      <c r="M6679" s="10"/>
    </row>
    <row r="6680" spans="2:13" s="1" customFormat="1" ht="13.8" x14ac:dyDescent="0.3">
      <c r="B6680" s="10"/>
      <c r="L6680" s="10"/>
      <c r="M6680" s="10"/>
    </row>
    <row r="6681" spans="2:13" s="1" customFormat="1" ht="13.8" x14ac:dyDescent="0.3">
      <c r="B6681" s="10"/>
      <c r="L6681" s="10"/>
      <c r="M6681" s="10"/>
    </row>
    <row r="6682" spans="2:13" s="1" customFormat="1" ht="13.8" x14ac:dyDescent="0.3">
      <c r="B6682" s="10"/>
      <c r="L6682" s="10"/>
      <c r="M6682" s="10"/>
    </row>
    <row r="6683" spans="2:13" s="1" customFormat="1" ht="13.8" x14ac:dyDescent="0.3">
      <c r="B6683" s="10"/>
      <c r="L6683" s="10"/>
      <c r="M6683" s="10"/>
    </row>
    <row r="6684" spans="2:13" s="1" customFormat="1" ht="13.8" x14ac:dyDescent="0.3">
      <c r="B6684" s="10"/>
      <c r="L6684" s="10"/>
      <c r="M6684" s="10"/>
    </row>
    <row r="6685" spans="2:13" s="1" customFormat="1" ht="13.8" x14ac:dyDescent="0.3">
      <c r="B6685" s="10"/>
      <c r="L6685" s="10"/>
      <c r="M6685" s="10"/>
    </row>
    <row r="6686" spans="2:13" s="1" customFormat="1" ht="13.8" x14ac:dyDescent="0.3">
      <c r="B6686" s="10"/>
      <c r="L6686" s="10"/>
      <c r="M6686" s="10"/>
    </row>
    <row r="6687" spans="2:13" s="1" customFormat="1" ht="13.8" x14ac:dyDescent="0.3">
      <c r="B6687" s="10"/>
      <c r="L6687" s="10"/>
      <c r="M6687" s="10"/>
    </row>
    <row r="6688" spans="2:13" s="1" customFormat="1" ht="13.8" x14ac:dyDescent="0.3">
      <c r="B6688" s="10"/>
      <c r="L6688" s="10"/>
      <c r="M6688" s="10"/>
    </row>
    <row r="6689" spans="2:13" s="1" customFormat="1" ht="13.8" x14ac:dyDescent="0.3">
      <c r="B6689" s="10"/>
      <c r="L6689" s="10"/>
      <c r="M6689" s="10"/>
    </row>
    <row r="6690" spans="2:13" s="1" customFormat="1" ht="13.8" x14ac:dyDescent="0.3">
      <c r="B6690" s="10"/>
      <c r="L6690" s="10"/>
      <c r="M6690" s="10"/>
    </row>
    <row r="6691" spans="2:13" s="1" customFormat="1" ht="13.8" x14ac:dyDescent="0.3">
      <c r="B6691" s="10"/>
      <c r="L6691" s="10"/>
      <c r="M6691" s="10"/>
    </row>
    <row r="6692" spans="2:13" s="1" customFormat="1" ht="13.8" x14ac:dyDescent="0.3">
      <c r="B6692" s="10"/>
      <c r="L6692" s="10"/>
      <c r="M6692" s="10"/>
    </row>
    <row r="6693" spans="2:13" s="1" customFormat="1" ht="13.8" x14ac:dyDescent="0.3">
      <c r="B6693" s="10"/>
      <c r="L6693" s="10"/>
      <c r="M6693" s="10"/>
    </row>
    <row r="6694" spans="2:13" s="1" customFormat="1" ht="13.8" x14ac:dyDescent="0.3">
      <c r="B6694" s="10"/>
      <c r="L6694" s="10"/>
      <c r="M6694" s="10"/>
    </row>
    <row r="6695" spans="2:13" s="1" customFormat="1" ht="13.8" x14ac:dyDescent="0.3">
      <c r="B6695" s="10"/>
      <c r="L6695" s="10"/>
      <c r="M6695" s="10"/>
    </row>
    <row r="6696" spans="2:13" s="1" customFormat="1" ht="13.8" x14ac:dyDescent="0.3">
      <c r="B6696" s="10"/>
      <c r="L6696" s="10"/>
      <c r="M6696" s="10"/>
    </row>
    <row r="6697" spans="2:13" s="1" customFormat="1" ht="13.8" x14ac:dyDescent="0.3">
      <c r="B6697" s="10"/>
      <c r="L6697" s="10"/>
      <c r="M6697" s="10"/>
    </row>
    <row r="6698" spans="2:13" s="1" customFormat="1" ht="13.8" x14ac:dyDescent="0.3">
      <c r="B6698" s="10"/>
      <c r="L6698" s="10"/>
      <c r="M6698" s="10"/>
    </row>
    <row r="6699" spans="2:13" s="1" customFormat="1" ht="13.8" x14ac:dyDescent="0.3">
      <c r="B6699" s="10"/>
      <c r="L6699" s="10"/>
      <c r="M6699" s="10"/>
    </row>
    <row r="6700" spans="2:13" s="1" customFormat="1" ht="13.8" x14ac:dyDescent="0.3">
      <c r="B6700" s="10"/>
      <c r="L6700" s="10"/>
      <c r="M6700" s="10"/>
    </row>
    <row r="6701" spans="2:13" s="1" customFormat="1" ht="13.8" x14ac:dyDescent="0.3">
      <c r="B6701" s="10"/>
      <c r="L6701" s="10"/>
      <c r="M6701" s="10"/>
    </row>
    <row r="6702" spans="2:13" s="1" customFormat="1" ht="13.8" x14ac:dyDescent="0.3">
      <c r="B6702" s="10"/>
      <c r="L6702" s="10"/>
      <c r="M6702" s="10"/>
    </row>
    <row r="6703" spans="2:13" s="1" customFormat="1" ht="13.8" x14ac:dyDescent="0.3">
      <c r="B6703" s="10"/>
      <c r="L6703" s="10"/>
      <c r="M6703" s="10"/>
    </row>
    <row r="6704" spans="2:13" s="1" customFormat="1" ht="13.8" x14ac:dyDescent="0.3">
      <c r="B6704" s="10"/>
      <c r="L6704" s="10"/>
      <c r="M6704" s="10"/>
    </row>
    <row r="6705" spans="2:13" s="1" customFormat="1" ht="13.8" x14ac:dyDescent="0.3">
      <c r="B6705" s="10"/>
      <c r="L6705" s="10"/>
      <c r="M6705" s="10"/>
    </row>
    <row r="6706" spans="2:13" s="1" customFormat="1" ht="13.8" x14ac:dyDescent="0.3">
      <c r="B6706" s="10"/>
      <c r="L6706" s="10"/>
      <c r="M6706" s="10"/>
    </row>
    <row r="6707" spans="2:13" s="1" customFormat="1" ht="13.8" x14ac:dyDescent="0.3">
      <c r="B6707" s="10"/>
      <c r="L6707" s="10"/>
      <c r="M6707" s="10"/>
    </row>
    <row r="6708" spans="2:13" s="1" customFormat="1" ht="13.8" x14ac:dyDescent="0.3">
      <c r="B6708" s="10"/>
      <c r="L6708" s="10"/>
      <c r="M6708" s="10"/>
    </row>
    <row r="6709" spans="2:13" s="1" customFormat="1" ht="13.8" x14ac:dyDescent="0.3">
      <c r="B6709" s="10"/>
      <c r="L6709" s="10"/>
      <c r="M6709" s="10"/>
    </row>
    <row r="6710" spans="2:13" s="1" customFormat="1" ht="13.8" x14ac:dyDescent="0.3">
      <c r="B6710" s="10"/>
      <c r="L6710" s="10"/>
      <c r="M6710" s="10"/>
    </row>
    <row r="6711" spans="2:13" s="1" customFormat="1" ht="13.8" x14ac:dyDescent="0.3">
      <c r="B6711" s="10"/>
      <c r="L6711" s="10"/>
      <c r="M6711" s="10"/>
    </row>
    <row r="6712" spans="2:13" s="1" customFormat="1" ht="13.8" x14ac:dyDescent="0.3">
      <c r="B6712" s="10"/>
      <c r="L6712" s="10"/>
      <c r="M6712" s="10"/>
    </row>
    <row r="6713" spans="2:13" s="1" customFormat="1" ht="13.8" x14ac:dyDescent="0.3">
      <c r="B6713" s="10"/>
      <c r="L6713" s="10"/>
      <c r="M6713" s="10"/>
    </row>
    <row r="6714" spans="2:13" s="1" customFormat="1" ht="13.8" x14ac:dyDescent="0.3">
      <c r="B6714" s="10"/>
      <c r="L6714" s="10"/>
      <c r="M6714" s="10"/>
    </row>
    <row r="6715" spans="2:13" s="1" customFormat="1" ht="13.8" x14ac:dyDescent="0.3">
      <c r="B6715" s="10"/>
      <c r="L6715" s="10"/>
      <c r="M6715" s="10"/>
    </row>
    <row r="6716" spans="2:13" s="1" customFormat="1" ht="13.8" x14ac:dyDescent="0.3">
      <c r="B6716" s="10"/>
      <c r="L6716" s="10"/>
      <c r="M6716" s="10"/>
    </row>
    <row r="6717" spans="2:13" s="1" customFormat="1" ht="13.8" x14ac:dyDescent="0.3">
      <c r="B6717" s="10"/>
      <c r="L6717" s="10"/>
      <c r="M6717" s="10"/>
    </row>
    <row r="6718" spans="2:13" s="1" customFormat="1" ht="13.8" x14ac:dyDescent="0.3">
      <c r="B6718" s="10"/>
      <c r="L6718" s="10"/>
      <c r="M6718" s="10"/>
    </row>
    <row r="6719" spans="2:13" s="1" customFormat="1" ht="13.8" x14ac:dyDescent="0.3">
      <c r="B6719" s="10"/>
      <c r="L6719" s="10"/>
      <c r="M6719" s="10"/>
    </row>
    <row r="6720" spans="2:13" s="1" customFormat="1" ht="13.8" x14ac:dyDescent="0.3">
      <c r="B6720" s="10"/>
      <c r="L6720" s="10"/>
      <c r="M6720" s="10"/>
    </row>
    <row r="6721" spans="2:13" s="1" customFormat="1" ht="13.8" x14ac:dyDescent="0.3">
      <c r="B6721" s="10"/>
      <c r="L6721" s="10"/>
      <c r="M6721" s="10"/>
    </row>
    <row r="6722" spans="2:13" s="1" customFormat="1" ht="13.8" x14ac:dyDescent="0.3">
      <c r="B6722" s="10"/>
      <c r="L6722" s="10"/>
      <c r="M6722" s="10"/>
    </row>
    <row r="6723" spans="2:13" s="1" customFormat="1" ht="13.8" x14ac:dyDescent="0.3">
      <c r="B6723" s="10"/>
      <c r="L6723" s="10"/>
      <c r="M6723" s="10"/>
    </row>
    <row r="6724" spans="2:13" s="1" customFormat="1" ht="13.8" x14ac:dyDescent="0.3">
      <c r="B6724" s="10"/>
      <c r="L6724" s="10"/>
      <c r="M6724" s="10"/>
    </row>
    <row r="6725" spans="2:13" s="1" customFormat="1" ht="13.8" x14ac:dyDescent="0.3">
      <c r="B6725" s="10"/>
      <c r="L6725" s="10"/>
      <c r="M6725" s="10"/>
    </row>
    <row r="6726" spans="2:13" s="1" customFormat="1" ht="13.8" x14ac:dyDescent="0.3">
      <c r="B6726" s="10"/>
      <c r="L6726" s="10"/>
      <c r="M6726" s="10"/>
    </row>
    <row r="6727" spans="2:13" s="1" customFormat="1" ht="13.8" x14ac:dyDescent="0.3">
      <c r="B6727" s="10"/>
      <c r="L6727" s="10"/>
      <c r="M6727" s="10"/>
    </row>
    <row r="6728" spans="2:13" s="1" customFormat="1" ht="13.8" x14ac:dyDescent="0.3">
      <c r="B6728" s="10"/>
      <c r="L6728" s="10"/>
      <c r="M6728" s="10"/>
    </row>
    <row r="6729" spans="2:13" s="1" customFormat="1" ht="13.8" x14ac:dyDescent="0.3">
      <c r="B6729" s="10"/>
      <c r="L6729" s="10"/>
      <c r="M6729" s="10"/>
    </row>
    <row r="6730" spans="2:13" s="1" customFormat="1" ht="13.8" x14ac:dyDescent="0.3">
      <c r="B6730" s="10"/>
      <c r="L6730" s="10"/>
      <c r="M6730" s="10"/>
    </row>
    <row r="6731" spans="2:13" s="1" customFormat="1" ht="13.8" x14ac:dyDescent="0.3">
      <c r="B6731" s="10"/>
      <c r="L6731" s="10"/>
      <c r="M6731" s="10"/>
    </row>
    <row r="6732" spans="2:13" s="1" customFormat="1" ht="13.8" x14ac:dyDescent="0.3">
      <c r="B6732" s="10"/>
      <c r="L6732" s="10"/>
      <c r="M6732" s="10"/>
    </row>
    <row r="6733" spans="2:13" s="1" customFormat="1" ht="13.8" x14ac:dyDescent="0.3">
      <c r="B6733" s="10"/>
      <c r="L6733" s="10"/>
      <c r="M6733" s="10"/>
    </row>
    <row r="6734" spans="2:13" s="1" customFormat="1" ht="13.8" x14ac:dyDescent="0.3">
      <c r="B6734" s="10"/>
      <c r="L6734" s="10"/>
      <c r="M6734" s="10"/>
    </row>
    <row r="6735" spans="2:13" s="1" customFormat="1" ht="13.8" x14ac:dyDescent="0.3">
      <c r="B6735" s="10"/>
      <c r="L6735" s="10"/>
      <c r="M6735" s="10"/>
    </row>
    <row r="6736" spans="2:13" s="1" customFormat="1" ht="13.8" x14ac:dyDescent="0.3">
      <c r="B6736" s="10"/>
      <c r="L6736" s="10"/>
      <c r="M6736" s="10"/>
    </row>
    <row r="6737" spans="2:13" s="1" customFormat="1" ht="13.8" x14ac:dyDescent="0.3">
      <c r="B6737" s="10"/>
      <c r="L6737" s="10"/>
      <c r="M6737" s="10"/>
    </row>
    <row r="6738" spans="2:13" s="1" customFormat="1" ht="13.8" x14ac:dyDescent="0.3">
      <c r="B6738" s="10"/>
      <c r="L6738" s="10"/>
      <c r="M6738" s="10"/>
    </row>
    <row r="6739" spans="2:13" s="1" customFormat="1" ht="13.8" x14ac:dyDescent="0.3">
      <c r="B6739" s="10"/>
      <c r="L6739" s="10"/>
      <c r="M6739" s="10"/>
    </row>
    <row r="6740" spans="2:13" s="1" customFormat="1" ht="13.8" x14ac:dyDescent="0.3">
      <c r="B6740" s="10"/>
      <c r="L6740" s="10"/>
      <c r="M6740" s="10"/>
    </row>
    <row r="6741" spans="2:13" s="1" customFormat="1" ht="13.8" x14ac:dyDescent="0.3">
      <c r="B6741" s="10"/>
      <c r="L6741" s="10"/>
      <c r="M6741" s="10"/>
    </row>
    <row r="6742" spans="2:13" s="1" customFormat="1" ht="13.8" x14ac:dyDescent="0.3">
      <c r="B6742" s="10"/>
      <c r="L6742" s="10"/>
      <c r="M6742" s="10"/>
    </row>
    <row r="6743" spans="2:13" s="1" customFormat="1" ht="13.8" x14ac:dyDescent="0.3">
      <c r="B6743" s="10"/>
      <c r="L6743" s="10"/>
      <c r="M6743" s="10"/>
    </row>
    <row r="6744" spans="2:13" s="1" customFormat="1" ht="13.8" x14ac:dyDescent="0.3">
      <c r="B6744" s="10"/>
      <c r="L6744" s="10"/>
      <c r="M6744" s="10"/>
    </row>
    <row r="6745" spans="2:13" s="1" customFormat="1" ht="13.8" x14ac:dyDescent="0.3">
      <c r="B6745" s="10"/>
      <c r="L6745" s="10"/>
      <c r="M6745" s="10"/>
    </row>
    <row r="6746" spans="2:13" s="1" customFormat="1" ht="13.8" x14ac:dyDescent="0.3">
      <c r="B6746" s="10"/>
      <c r="L6746" s="10"/>
      <c r="M6746" s="10"/>
    </row>
    <row r="6747" spans="2:13" s="1" customFormat="1" ht="13.8" x14ac:dyDescent="0.3">
      <c r="B6747" s="10"/>
      <c r="L6747" s="10"/>
      <c r="M6747" s="10"/>
    </row>
    <row r="6748" spans="2:13" s="1" customFormat="1" ht="13.8" x14ac:dyDescent="0.3">
      <c r="B6748" s="10"/>
      <c r="L6748" s="10"/>
      <c r="M6748" s="10"/>
    </row>
    <row r="6749" spans="2:13" s="1" customFormat="1" ht="13.8" x14ac:dyDescent="0.3">
      <c r="B6749" s="10"/>
      <c r="L6749" s="10"/>
      <c r="M6749" s="10"/>
    </row>
    <row r="6750" spans="2:13" s="1" customFormat="1" ht="13.8" x14ac:dyDescent="0.3">
      <c r="B6750" s="10"/>
      <c r="L6750" s="10"/>
      <c r="M6750" s="10"/>
    </row>
    <row r="6751" spans="2:13" s="1" customFormat="1" ht="13.8" x14ac:dyDescent="0.3">
      <c r="B6751" s="10"/>
      <c r="L6751" s="10"/>
      <c r="M6751" s="10"/>
    </row>
    <row r="6752" spans="2:13" s="1" customFormat="1" ht="13.8" x14ac:dyDescent="0.3">
      <c r="B6752" s="10"/>
      <c r="L6752" s="10"/>
      <c r="M6752" s="10"/>
    </row>
    <row r="6753" spans="2:13" s="1" customFormat="1" ht="13.8" x14ac:dyDescent="0.3">
      <c r="B6753" s="10"/>
      <c r="L6753" s="10"/>
      <c r="M6753" s="10"/>
    </row>
    <row r="6754" spans="2:13" s="1" customFormat="1" ht="13.8" x14ac:dyDescent="0.3">
      <c r="B6754" s="10"/>
      <c r="L6754" s="10"/>
      <c r="M6754" s="10"/>
    </row>
    <row r="6755" spans="2:13" s="1" customFormat="1" ht="13.8" x14ac:dyDescent="0.3">
      <c r="B6755" s="10"/>
      <c r="L6755" s="10"/>
      <c r="M6755" s="10"/>
    </row>
    <row r="6756" spans="2:13" s="1" customFormat="1" ht="13.8" x14ac:dyDescent="0.3">
      <c r="B6756" s="10"/>
      <c r="L6756" s="10"/>
      <c r="M6756" s="10"/>
    </row>
    <row r="6757" spans="2:13" s="1" customFormat="1" ht="13.8" x14ac:dyDescent="0.3">
      <c r="B6757" s="10"/>
      <c r="L6757" s="10"/>
      <c r="M6757" s="10"/>
    </row>
    <row r="6758" spans="2:13" s="1" customFormat="1" ht="13.8" x14ac:dyDescent="0.3">
      <c r="B6758" s="10"/>
      <c r="L6758" s="10"/>
      <c r="M6758" s="10"/>
    </row>
    <row r="6759" spans="2:13" s="1" customFormat="1" ht="13.8" x14ac:dyDescent="0.3">
      <c r="B6759" s="10"/>
      <c r="L6759" s="10"/>
      <c r="M6759" s="10"/>
    </row>
    <row r="6760" spans="2:13" s="1" customFormat="1" ht="13.8" x14ac:dyDescent="0.3">
      <c r="B6760" s="10"/>
      <c r="L6760" s="10"/>
      <c r="M6760" s="10"/>
    </row>
    <row r="6761" spans="2:13" s="1" customFormat="1" ht="13.8" x14ac:dyDescent="0.3">
      <c r="B6761" s="10"/>
      <c r="L6761" s="10"/>
      <c r="M6761" s="10"/>
    </row>
    <row r="6762" spans="2:13" s="1" customFormat="1" ht="13.8" x14ac:dyDescent="0.3">
      <c r="B6762" s="10"/>
      <c r="L6762" s="10"/>
      <c r="M6762" s="10"/>
    </row>
    <row r="6763" spans="2:13" s="1" customFormat="1" ht="13.8" x14ac:dyDescent="0.3">
      <c r="B6763" s="10"/>
      <c r="L6763" s="10"/>
      <c r="M6763" s="10"/>
    </row>
    <row r="6764" spans="2:13" s="1" customFormat="1" ht="13.8" x14ac:dyDescent="0.3">
      <c r="B6764" s="10"/>
      <c r="L6764" s="10"/>
      <c r="M6764" s="10"/>
    </row>
    <row r="6765" spans="2:13" s="1" customFormat="1" ht="13.8" x14ac:dyDescent="0.3">
      <c r="B6765" s="10"/>
      <c r="L6765" s="10"/>
      <c r="M6765" s="10"/>
    </row>
    <row r="6766" spans="2:13" s="1" customFormat="1" ht="13.8" x14ac:dyDescent="0.3">
      <c r="B6766" s="10"/>
      <c r="L6766" s="10"/>
      <c r="M6766" s="10"/>
    </row>
    <row r="6767" spans="2:13" s="1" customFormat="1" ht="13.8" x14ac:dyDescent="0.3">
      <c r="B6767" s="10"/>
      <c r="L6767" s="10"/>
      <c r="M6767" s="10"/>
    </row>
    <row r="6768" spans="2:13" s="1" customFormat="1" ht="13.8" x14ac:dyDescent="0.3">
      <c r="B6768" s="10"/>
      <c r="L6768" s="10"/>
      <c r="M6768" s="10"/>
    </row>
    <row r="6769" spans="2:13" s="1" customFormat="1" ht="13.8" x14ac:dyDescent="0.3">
      <c r="B6769" s="10"/>
      <c r="L6769" s="10"/>
      <c r="M6769" s="10"/>
    </row>
    <row r="6770" spans="2:13" s="1" customFormat="1" ht="13.8" x14ac:dyDescent="0.3">
      <c r="B6770" s="10"/>
      <c r="L6770" s="10"/>
      <c r="M6770" s="10"/>
    </row>
    <row r="6771" spans="2:13" s="1" customFormat="1" ht="13.8" x14ac:dyDescent="0.3">
      <c r="B6771" s="10"/>
      <c r="L6771" s="10"/>
      <c r="M6771" s="10"/>
    </row>
    <row r="6772" spans="2:13" s="1" customFormat="1" ht="13.8" x14ac:dyDescent="0.3">
      <c r="B6772" s="10"/>
      <c r="L6772" s="10"/>
      <c r="M6772" s="10"/>
    </row>
    <row r="6773" spans="2:13" s="1" customFormat="1" ht="13.8" x14ac:dyDescent="0.3">
      <c r="B6773" s="10"/>
      <c r="L6773" s="10"/>
      <c r="M6773" s="10"/>
    </row>
    <row r="6774" spans="2:13" s="1" customFormat="1" ht="13.8" x14ac:dyDescent="0.3">
      <c r="B6774" s="10"/>
      <c r="L6774" s="10"/>
      <c r="M6774" s="10"/>
    </row>
    <row r="6775" spans="2:13" s="1" customFormat="1" ht="13.8" x14ac:dyDescent="0.3">
      <c r="B6775" s="10"/>
      <c r="L6775" s="10"/>
      <c r="M6775" s="10"/>
    </row>
    <row r="6776" spans="2:13" s="1" customFormat="1" ht="13.8" x14ac:dyDescent="0.3">
      <c r="B6776" s="10"/>
      <c r="L6776" s="10"/>
      <c r="M6776" s="10"/>
    </row>
    <row r="6777" spans="2:13" s="1" customFormat="1" ht="13.8" x14ac:dyDescent="0.3">
      <c r="B6777" s="10"/>
      <c r="L6777" s="10"/>
      <c r="M6777" s="10"/>
    </row>
    <row r="6778" spans="2:13" s="1" customFormat="1" ht="13.8" x14ac:dyDescent="0.3">
      <c r="B6778" s="10"/>
      <c r="L6778" s="10"/>
      <c r="M6778" s="10"/>
    </row>
    <row r="6779" spans="2:13" s="1" customFormat="1" ht="13.8" x14ac:dyDescent="0.3">
      <c r="B6779" s="10"/>
      <c r="L6779" s="10"/>
      <c r="M6779" s="10"/>
    </row>
    <row r="6780" spans="2:13" s="1" customFormat="1" ht="13.8" x14ac:dyDescent="0.3">
      <c r="B6780" s="10"/>
      <c r="L6780" s="10"/>
      <c r="M6780" s="10"/>
    </row>
    <row r="6781" spans="2:13" s="1" customFormat="1" ht="13.8" x14ac:dyDescent="0.3">
      <c r="B6781" s="10"/>
      <c r="L6781" s="10"/>
      <c r="M6781" s="10"/>
    </row>
    <row r="6782" spans="2:13" s="1" customFormat="1" ht="13.8" x14ac:dyDescent="0.3">
      <c r="B6782" s="10"/>
      <c r="L6782" s="10"/>
      <c r="M6782" s="10"/>
    </row>
    <row r="6783" spans="2:13" s="1" customFormat="1" ht="13.8" x14ac:dyDescent="0.3">
      <c r="B6783" s="10"/>
      <c r="L6783" s="10"/>
      <c r="M6783" s="10"/>
    </row>
    <row r="6784" spans="2:13" s="1" customFormat="1" ht="13.8" x14ac:dyDescent="0.3">
      <c r="B6784" s="10"/>
      <c r="L6784" s="10"/>
      <c r="M6784" s="10"/>
    </row>
    <row r="6785" spans="2:13" s="1" customFormat="1" ht="13.8" x14ac:dyDescent="0.3">
      <c r="B6785" s="10"/>
      <c r="L6785" s="10"/>
      <c r="M6785" s="10"/>
    </row>
    <row r="6786" spans="2:13" s="1" customFormat="1" ht="13.8" x14ac:dyDescent="0.3">
      <c r="B6786" s="10"/>
      <c r="L6786" s="10"/>
      <c r="M6786" s="10"/>
    </row>
    <row r="6787" spans="2:13" s="1" customFormat="1" ht="13.8" x14ac:dyDescent="0.3">
      <c r="B6787" s="10"/>
      <c r="L6787" s="10"/>
      <c r="M6787" s="10"/>
    </row>
    <row r="6788" spans="2:13" s="1" customFormat="1" ht="13.8" x14ac:dyDescent="0.3">
      <c r="B6788" s="10"/>
      <c r="L6788" s="10"/>
      <c r="M6788" s="10"/>
    </row>
    <row r="6789" spans="2:13" s="1" customFormat="1" ht="13.8" x14ac:dyDescent="0.3">
      <c r="B6789" s="10"/>
      <c r="L6789" s="10"/>
      <c r="M6789" s="10"/>
    </row>
    <row r="6790" spans="2:13" s="1" customFormat="1" ht="13.8" x14ac:dyDescent="0.3">
      <c r="B6790" s="10"/>
      <c r="L6790" s="10"/>
      <c r="M6790" s="10"/>
    </row>
    <row r="6791" spans="2:13" s="1" customFormat="1" ht="13.8" x14ac:dyDescent="0.3">
      <c r="B6791" s="10"/>
      <c r="L6791" s="10"/>
      <c r="M6791" s="10"/>
    </row>
    <row r="6792" spans="2:13" s="1" customFormat="1" ht="13.8" x14ac:dyDescent="0.3">
      <c r="B6792" s="10"/>
      <c r="L6792" s="10"/>
      <c r="M6792" s="10"/>
    </row>
    <row r="6793" spans="2:13" s="1" customFormat="1" ht="13.8" x14ac:dyDescent="0.3">
      <c r="B6793" s="10"/>
      <c r="L6793" s="10"/>
      <c r="M6793" s="10"/>
    </row>
    <row r="6794" spans="2:13" s="1" customFormat="1" ht="13.8" x14ac:dyDescent="0.3">
      <c r="B6794" s="10"/>
      <c r="L6794" s="10"/>
      <c r="M6794" s="10"/>
    </row>
    <row r="6795" spans="2:13" s="1" customFormat="1" ht="13.8" x14ac:dyDescent="0.3">
      <c r="B6795" s="10"/>
      <c r="L6795" s="10"/>
      <c r="M6795" s="10"/>
    </row>
    <row r="6796" spans="2:13" s="1" customFormat="1" ht="13.8" x14ac:dyDescent="0.3">
      <c r="B6796" s="10"/>
      <c r="L6796" s="10"/>
      <c r="M6796" s="10"/>
    </row>
    <row r="6797" spans="2:13" s="1" customFormat="1" ht="13.8" x14ac:dyDescent="0.3">
      <c r="B6797" s="10"/>
      <c r="L6797" s="10"/>
      <c r="M6797" s="10"/>
    </row>
    <row r="6798" spans="2:13" s="1" customFormat="1" ht="13.8" x14ac:dyDescent="0.3">
      <c r="B6798" s="10"/>
      <c r="L6798" s="10"/>
      <c r="M6798" s="10"/>
    </row>
    <row r="6799" spans="2:13" s="1" customFormat="1" ht="13.8" x14ac:dyDescent="0.3">
      <c r="B6799" s="10"/>
      <c r="L6799" s="10"/>
      <c r="M6799" s="10"/>
    </row>
    <row r="6800" spans="2:13" s="1" customFormat="1" ht="13.8" x14ac:dyDescent="0.3">
      <c r="B6800" s="10"/>
      <c r="L6800" s="10"/>
      <c r="M6800" s="10"/>
    </row>
    <row r="6801" spans="2:13" s="1" customFormat="1" ht="13.8" x14ac:dyDescent="0.3">
      <c r="B6801" s="10"/>
      <c r="L6801" s="10"/>
      <c r="M6801" s="10"/>
    </row>
    <row r="6802" spans="2:13" s="1" customFormat="1" ht="13.8" x14ac:dyDescent="0.3">
      <c r="B6802" s="10"/>
      <c r="L6802" s="10"/>
      <c r="M6802" s="10"/>
    </row>
    <row r="6803" spans="2:13" s="1" customFormat="1" ht="13.8" x14ac:dyDescent="0.3">
      <c r="B6803" s="10"/>
      <c r="L6803" s="10"/>
      <c r="M6803" s="10"/>
    </row>
    <row r="6804" spans="2:13" s="1" customFormat="1" ht="13.8" x14ac:dyDescent="0.3">
      <c r="B6804" s="10"/>
      <c r="L6804" s="10"/>
      <c r="M6804" s="10"/>
    </row>
    <row r="6805" spans="2:13" s="1" customFormat="1" ht="13.8" x14ac:dyDescent="0.3">
      <c r="B6805" s="10"/>
      <c r="L6805" s="10"/>
      <c r="M6805" s="10"/>
    </row>
    <row r="6806" spans="2:13" s="1" customFormat="1" ht="13.8" x14ac:dyDescent="0.3">
      <c r="B6806" s="10"/>
      <c r="L6806" s="10"/>
      <c r="M6806" s="10"/>
    </row>
    <row r="6807" spans="2:13" s="1" customFormat="1" ht="13.8" x14ac:dyDescent="0.3">
      <c r="B6807" s="10"/>
      <c r="L6807" s="10"/>
      <c r="M6807" s="10"/>
    </row>
    <row r="6808" spans="2:13" s="1" customFormat="1" ht="13.8" x14ac:dyDescent="0.3">
      <c r="B6808" s="10"/>
      <c r="L6808" s="10"/>
      <c r="M6808" s="10"/>
    </row>
    <row r="6809" spans="2:13" s="1" customFormat="1" ht="13.8" x14ac:dyDescent="0.3">
      <c r="B6809" s="10"/>
      <c r="L6809" s="10"/>
      <c r="M6809" s="10"/>
    </row>
    <row r="6810" spans="2:13" s="1" customFormat="1" ht="13.8" x14ac:dyDescent="0.3">
      <c r="B6810" s="10"/>
      <c r="L6810" s="10"/>
      <c r="M6810" s="10"/>
    </row>
    <row r="6811" spans="2:13" s="1" customFormat="1" ht="13.8" x14ac:dyDescent="0.3">
      <c r="B6811" s="10"/>
      <c r="L6811" s="10"/>
      <c r="M6811" s="10"/>
    </row>
    <row r="6812" spans="2:13" s="1" customFormat="1" ht="13.8" x14ac:dyDescent="0.3">
      <c r="B6812" s="10"/>
      <c r="L6812" s="10"/>
      <c r="M6812" s="10"/>
    </row>
    <row r="6813" spans="2:13" s="1" customFormat="1" ht="13.8" x14ac:dyDescent="0.3">
      <c r="B6813" s="10"/>
      <c r="L6813" s="10"/>
      <c r="M6813" s="10"/>
    </row>
    <row r="6814" spans="2:13" s="1" customFormat="1" ht="13.8" x14ac:dyDescent="0.3">
      <c r="B6814" s="10"/>
      <c r="L6814" s="10"/>
      <c r="M6814" s="10"/>
    </row>
    <row r="6815" spans="2:13" s="1" customFormat="1" ht="13.8" x14ac:dyDescent="0.3">
      <c r="B6815" s="10"/>
      <c r="L6815" s="10"/>
      <c r="M6815" s="10"/>
    </row>
    <row r="6816" spans="2:13" s="1" customFormat="1" ht="13.8" x14ac:dyDescent="0.3">
      <c r="B6816" s="10"/>
      <c r="L6816" s="10"/>
      <c r="M6816" s="10"/>
    </row>
    <row r="6817" spans="2:13" s="1" customFormat="1" ht="13.8" x14ac:dyDescent="0.3">
      <c r="B6817" s="10"/>
      <c r="L6817" s="10"/>
      <c r="M6817" s="10"/>
    </row>
    <row r="6818" spans="2:13" s="1" customFormat="1" ht="13.8" x14ac:dyDescent="0.3">
      <c r="B6818" s="10"/>
      <c r="L6818" s="10"/>
      <c r="M6818" s="10"/>
    </row>
    <row r="6819" spans="2:13" s="1" customFormat="1" ht="13.8" x14ac:dyDescent="0.3">
      <c r="B6819" s="10"/>
      <c r="L6819" s="10"/>
      <c r="M6819" s="10"/>
    </row>
    <row r="6820" spans="2:13" s="1" customFormat="1" ht="13.8" x14ac:dyDescent="0.3">
      <c r="B6820" s="10"/>
      <c r="L6820" s="10"/>
      <c r="M6820" s="10"/>
    </row>
    <row r="6821" spans="2:13" s="1" customFormat="1" ht="13.8" x14ac:dyDescent="0.3">
      <c r="B6821" s="10"/>
      <c r="L6821" s="10"/>
      <c r="M6821" s="10"/>
    </row>
    <row r="6822" spans="2:13" s="1" customFormat="1" ht="13.8" x14ac:dyDescent="0.3">
      <c r="B6822" s="10"/>
      <c r="L6822" s="10"/>
      <c r="M6822" s="10"/>
    </row>
    <row r="6823" spans="2:13" s="1" customFormat="1" ht="13.8" x14ac:dyDescent="0.3">
      <c r="B6823" s="10"/>
      <c r="L6823" s="10"/>
      <c r="M6823" s="10"/>
    </row>
    <row r="6824" spans="2:13" s="1" customFormat="1" ht="13.8" x14ac:dyDescent="0.3">
      <c r="B6824" s="10"/>
      <c r="L6824" s="10"/>
      <c r="M6824" s="10"/>
    </row>
    <row r="6825" spans="2:13" s="1" customFormat="1" ht="13.8" x14ac:dyDescent="0.3">
      <c r="B6825" s="10"/>
      <c r="L6825" s="10"/>
      <c r="M6825" s="10"/>
    </row>
    <row r="6826" spans="2:13" s="1" customFormat="1" ht="13.8" x14ac:dyDescent="0.3">
      <c r="B6826" s="10"/>
      <c r="L6826" s="10"/>
      <c r="M6826" s="10"/>
    </row>
    <row r="6827" spans="2:13" s="1" customFormat="1" ht="13.8" x14ac:dyDescent="0.3">
      <c r="B6827" s="10"/>
      <c r="L6827" s="10"/>
      <c r="M6827" s="10"/>
    </row>
    <row r="6828" spans="2:13" s="1" customFormat="1" ht="13.8" x14ac:dyDescent="0.3">
      <c r="B6828" s="10"/>
      <c r="L6828" s="10"/>
      <c r="M6828" s="10"/>
    </row>
    <row r="6829" spans="2:13" s="1" customFormat="1" ht="13.8" x14ac:dyDescent="0.3">
      <c r="B6829" s="10"/>
      <c r="L6829" s="10"/>
      <c r="M6829" s="10"/>
    </row>
    <row r="6830" spans="2:13" s="1" customFormat="1" ht="13.8" x14ac:dyDescent="0.3">
      <c r="B6830" s="10"/>
      <c r="L6830" s="10"/>
      <c r="M6830" s="10"/>
    </row>
    <row r="6831" spans="2:13" s="1" customFormat="1" ht="13.8" x14ac:dyDescent="0.3">
      <c r="B6831" s="10"/>
      <c r="L6831" s="10"/>
      <c r="M6831" s="10"/>
    </row>
    <row r="6832" spans="2:13" s="1" customFormat="1" ht="13.8" x14ac:dyDescent="0.3">
      <c r="B6832" s="10"/>
      <c r="L6832" s="10"/>
      <c r="M6832" s="10"/>
    </row>
    <row r="6833" spans="2:13" s="1" customFormat="1" ht="13.8" x14ac:dyDescent="0.3">
      <c r="B6833" s="10"/>
      <c r="L6833" s="10"/>
      <c r="M6833" s="10"/>
    </row>
    <row r="6834" spans="2:13" s="1" customFormat="1" ht="13.8" x14ac:dyDescent="0.3">
      <c r="B6834" s="10"/>
      <c r="L6834" s="10"/>
      <c r="M6834" s="10"/>
    </row>
    <row r="6835" spans="2:13" s="1" customFormat="1" ht="13.8" x14ac:dyDescent="0.3">
      <c r="B6835" s="10"/>
      <c r="L6835" s="10"/>
      <c r="M6835" s="10"/>
    </row>
    <row r="6836" spans="2:13" s="1" customFormat="1" ht="13.8" x14ac:dyDescent="0.3">
      <c r="B6836" s="10"/>
      <c r="L6836" s="10"/>
      <c r="M6836" s="10"/>
    </row>
    <row r="6837" spans="2:13" s="1" customFormat="1" ht="13.8" x14ac:dyDescent="0.3">
      <c r="B6837" s="10"/>
      <c r="L6837" s="10"/>
      <c r="M6837" s="10"/>
    </row>
    <row r="6838" spans="2:13" s="1" customFormat="1" ht="13.8" x14ac:dyDescent="0.3">
      <c r="B6838" s="10"/>
      <c r="L6838" s="10"/>
      <c r="M6838" s="10"/>
    </row>
    <row r="6839" spans="2:13" s="1" customFormat="1" ht="13.8" x14ac:dyDescent="0.3">
      <c r="B6839" s="10"/>
      <c r="L6839" s="10"/>
      <c r="M6839" s="10"/>
    </row>
    <row r="6840" spans="2:13" s="1" customFormat="1" ht="13.8" x14ac:dyDescent="0.3">
      <c r="B6840" s="10"/>
      <c r="L6840" s="10"/>
      <c r="M6840" s="10"/>
    </row>
    <row r="6841" spans="2:13" s="1" customFormat="1" ht="13.8" x14ac:dyDescent="0.3">
      <c r="B6841" s="10"/>
      <c r="L6841" s="10"/>
      <c r="M6841" s="10"/>
    </row>
    <row r="6842" spans="2:13" s="1" customFormat="1" ht="13.8" x14ac:dyDescent="0.3">
      <c r="B6842" s="10"/>
      <c r="L6842" s="10"/>
      <c r="M6842" s="10"/>
    </row>
    <row r="6843" spans="2:13" s="1" customFormat="1" ht="13.8" x14ac:dyDescent="0.3">
      <c r="B6843" s="10"/>
      <c r="L6843" s="10"/>
      <c r="M6843" s="10"/>
    </row>
    <row r="6844" spans="2:13" s="1" customFormat="1" ht="13.8" x14ac:dyDescent="0.3">
      <c r="B6844" s="10"/>
      <c r="L6844" s="10"/>
      <c r="M6844" s="10"/>
    </row>
    <row r="6845" spans="2:13" s="1" customFormat="1" ht="13.8" x14ac:dyDescent="0.3">
      <c r="B6845" s="10"/>
      <c r="L6845" s="10"/>
      <c r="M6845" s="10"/>
    </row>
    <row r="6846" spans="2:13" s="1" customFormat="1" ht="13.8" x14ac:dyDescent="0.3">
      <c r="B6846" s="10"/>
      <c r="L6846" s="10"/>
      <c r="M6846" s="10"/>
    </row>
    <row r="6847" spans="2:13" s="1" customFormat="1" ht="13.8" x14ac:dyDescent="0.3">
      <c r="B6847" s="10"/>
      <c r="L6847" s="10"/>
      <c r="M6847" s="10"/>
    </row>
    <row r="6848" spans="2:13" s="1" customFormat="1" ht="13.8" x14ac:dyDescent="0.3">
      <c r="B6848" s="10"/>
      <c r="L6848" s="10"/>
      <c r="M6848" s="10"/>
    </row>
    <row r="6849" spans="2:13" s="1" customFormat="1" ht="13.8" x14ac:dyDescent="0.3">
      <c r="B6849" s="10"/>
      <c r="L6849" s="10"/>
      <c r="M6849" s="10"/>
    </row>
    <row r="6850" spans="2:13" s="1" customFormat="1" ht="13.8" x14ac:dyDescent="0.3">
      <c r="B6850" s="10"/>
      <c r="L6850" s="10"/>
      <c r="M6850" s="10"/>
    </row>
    <row r="6851" spans="2:13" s="1" customFormat="1" ht="13.8" x14ac:dyDescent="0.3">
      <c r="B6851" s="10"/>
      <c r="L6851" s="10"/>
      <c r="M6851" s="10"/>
    </row>
    <row r="6852" spans="2:13" s="1" customFormat="1" ht="13.8" x14ac:dyDescent="0.3">
      <c r="B6852" s="10"/>
      <c r="L6852" s="10"/>
      <c r="M6852" s="10"/>
    </row>
    <row r="6853" spans="2:13" s="1" customFormat="1" ht="13.8" x14ac:dyDescent="0.3">
      <c r="B6853" s="10"/>
      <c r="L6853" s="10"/>
      <c r="M6853" s="10"/>
    </row>
    <row r="6854" spans="2:13" s="1" customFormat="1" ht="13.8" x14ac:dyDescent="0.3">
      <c r="B6854" s="10"/>
      <c r="L6854" s="10"/>
      <c r="M6854" s="10"/>
    </row>
    <row r="6855" spans="2:13" s="1" customFormat="1" ht="13.8" x14ac:dyDescent="0.3">
      <c r="B6855" s="10"/>
      <c r="L6855" s="10"/>
      <c r="M6855" s="10"/>
    </row>
    <row r="6856" spans="2:13" s="1" customFormat="1" ht="13.8" x14ac:dyDescent="0.3">
      <c r="B6856" s="10"/>
      <c r="L6856" s="10"/>
      <c r="M6856" s="10"/>
    </row>
    <row r="6857" spans="2:13" s="1" customFormat="1" ht="13.8" x14ac:dyDescent="0.3">
      <c r="B6857" s="10"/>
      <c r="L6857" s="10"/>
      <c r="M6857" s="10"/>
    </row>
    <row r="6858" spans="2:13" s="1" customFormat="1" ht="13.8" x14ac:dyDescent="0.3">
      <c r="B6858" s="10"/>
      <c r="L6858" s="10"/>
      <c r="M6858" s="10"/>
    </row>
    <row r="6859" spans="2:13" s="1" customFormat="1" ht="13.8" x14ac:dyDescent="0.3">
      <c r="B6859" s="10"/>
      <c r="L6859" s="10"/>
      <c r="M6859" s="10"/>
    </row>
    <row r="6860" spans="2:13" s="1" customFormat="1" ht="13.8" x14ac:dyDescent="0.3">
      <c r="B6860" s="10"/>
      <c r="L6860" s="10"/>
      <c r="M6860" s="10"/>
    </row>
    <row r="6861" spans="2:13" s="1" customFormat="1" ht="13.8" x14ac:dyDescent="0.3">
      <c r="B6861" s="10"/>
      <c r="L6861" s="10"/>
      <c r="M6861" s="10"/>
    </row>
    <row r="6862" spans="2:13" s="1" customFormat="1" ht="13.8" x14ac:dyDescent="0.3">
      <c r="B6862" s="10"/>
      <c r="L6862" s="10"/>
      <c r="M6862" s="10"/>
    </row>
    <row r="6863" spans="2:13" s="1" customFormat="1" ht="13.8" x14ac:dyDescent="0.3">
      <c r="B6863" s="10"/>
      <c r="L6863" s="10"/>
      <c r="M6863" s="10"/>
    </row>
    <row r="6864" spans="2:13" s="1" customFormat="1" ht="13.8" x14ac:dyDescent="0.3">
      <c r="B6864" s="10"/>
      <c r="L6864" s="10"/>
      <c r="M6864" s="10"/>
    </row>
    <row r="6865" spans="2:13" s="1" customFormat="1" ht="13.8" x14ac:dyDescent="0.3">
      <c r="B6865" s="10"/>
      <c r="L6865" s="10"/>
      <c r="M6865" s="10"/>
    </row>
    <row r="6866" spans="2:13" s="1" customFormat="1" ht="13.8" x14ac:dyDescent="0.3">
      <c r="B6866" s="10"/>
      <c r="L6866" s="10"/>
      <c r="M6866" s="10"/>
    </row>
    <row r="6867" spans="2:13" s="1" customFormat="1" ht="13.8" x14ac:dyDescent="0.3">
      <c r="B6867" s="10"/>
      <c r="L6867" s="10"/>
      <c r="M6867" s="10"/>
    </row>
    <row r="6868" spans="2:13" s="1" customFormat="1" ht="13.8" x14ac:dyDescent="0.3">
      <c r="B6868" s="10"/>
      <c r="L6868" s="10"/>
      <c r="M6868" s="10"/>
    </row>
    <row r="6869" spans="2:13" s="1" customFormat="1" ht="13.8" x14ac:dyDescent="0.3">
      <c r="B6869" s="10"/>
      <c r="L6869" s="10"/>
      <c r="M6869" s="10"/>
    </row>
    <row r="6870" spans="2:13" s="1" customFormat="1" ht="13.8" x14ac:dyDescent="0.3">
      <c r="B6870" s="10"/>
      <c r="L6870" s="10"/>
      <c r="M6870" s="10"/>
    </row>
    <row r="6871" spans="2:13" s="1" customFormat="1" ht="13.8" x14ac:dyDescent="0.3">
      <c r="B6871" s="10"/>
      <c r="L6871" s="10"/>
      <c r="M6871" s="10"/>
    </row>
    <row r="6872" spans="2:13" s="1" customFormat="1" ht="13.8" x14ac:dyDescent="0.3">
      <c r="B6872" s="10"/>
      <c r="L6872" s="10"/>
      <c r="M6872" s="10"/>
    </row>
    <row r="6873" spans="2:13" s="1" customFormat="1" ht="13.8" x14ac:dyDescent="0.3">
      <c r="B6873" s="10"/>
      <c r="L6873" s="10"/>
      <c r="M6873" s="10"/>
    </row>
    <row r="6874" spans="2:13" s="1" customFormat="1" ht="13.8" x14ac:dyDescent="0.3">
      <c r="B6874" s="10"/>
      <c r="L6874" s="10"/>
      <c r="M6874" s="10"/>
    </row>
    <row r="6875" spans="2:13" s="1" customFormat="1" ht="13.8" x14ac:dyDescent="0.3">
      <c r="B6875" s="10"/>
      <c r="L6875" s="10"/>
      <c r="M6875" s="10"/>
    </row>
    <row r="6876" spans="2:13" s="1" customFormat="1" ht="13.8" x14ac:dyDescent="0.3">
      <c r="B6876" s="10"/>
      <c r="L6876" s="10"/>
      <c r="M6876" s="10"/>
    </row>
    <row r="6877" spans="2:13" s="1" customFormat="1" ht="13.8" x14ac:dyDescent="0.3">
      <c r="B6877" s="10"/>
      <c r="L6877" s="10"/>
      <c r="M6877" s="10"/>
    </row>
    <row r="6878" spans="2:13" s="1" customFormat="1" ht="13.8" x14ac:dyDescent="0.3">
      <c r="B6878" s="10"/>
      <c r="L6878" s="10"/>
      <c r="M6878" s="10"/>
    </row>
    <row r="6879" spans="2:13" s="1" customFormat="1" ht="13.8" x14ac:dyDescent="0.3">
      <c r="B6879" s="10"/>
      <c r="L6879" s="10"/>
      <c r="M6879" s="10"/>
    </row>
    <row r="6880" spans="2:13" s="1" customFormat="1" ht="13.8" x14ac:dyDescent="0.3">
      <c r="B6880" s="10"/>
      <c r="L6880" s="10"/>
      <c r="M6880" s="10"/>
    </row>
    <row r="6881" spans="2:13" s="1" customFormat="1" ht="13.8" x14ac:dyDescent="0.3">
      <c r="B6881" s="10"/>
      <c r="L6881" s="10"/>
      <c r="M6881" s="10"/>
    </row>
    <row r="6882" spans="2:13" s="1" customFormat="1" ht="13.8" x14ac:dyDescent="0.3">
      <c r="B6882" s="10"/>
      <c r="L6882" s="10"/>
      <c r="M6882" s="10"/>
    </row>
    <row r="6883" spans="2:13" s="1" customFormat="1" ht="13.8" x14ac:dyDescent="0.3">
      <c r="B6883" s="10"/>
      <c r="L6883" s="10"/>
      <c r="M6883" s="10"/>
    </row>
    <row r="6884" spans="2:13" s="1" customFormat="1" ht="13.8" x14ac:dyDescent="0.3">
      <c r="B6884" s="10"/>
      <c r="L6884" s="10"/>
      <c r="M6884" s="10"/>
    </row>
    <row r="6885" spans="2:13" s="1" customFormat="1" ht="13.8" x14ac:dyDescent="0.3">
      <c r="B6885" s="10"/>
      <c r="L6885" s="10"/>
      <c r="M6885" s="10"/>
    </row>
    <row r="6886" spans="2:13" s="1" customFormat="1" ht="13.8" x14ac:dyDescent="0.3">
      <c r="B6886" s="10"/>
      <c r="L6886" s="10"/>
      <c r="M6886" s="10"/>
    </row>
    <row r="6887" spans="2:13" s="1" customFormat="1" ht="13.8" x14ac:dyDescent="0.3">
      <c r="B6887" s="10"/>
      <c r="L6887" s="10"/>
      <c r="M6887" s="10"/>
    </row>
    <row r="6888" spans="2:13" s="1" customFormat="1" ht="13.8" x14ac:dyDescent="0.3">
      <c r="B6888" s="10"/>
      <c r="L6888" s="10"/>
      <c r="M6888" s="10"/>
    </row>
    <row r="6889" spans="2:13" s="1" customFormat="1" ht="13.8" x14ac:dyDescent="0.3">
      <c r="B6889" s="10"/>
      <c r="L6889" s="10"/>
      <c r="M6889" s="10"/>
    </row>
    <row r="6890" spans="2:13" s="1" customFormat="1" ht="13.8" x14ac:dyDescent="0.3">
      <c r="B6890" s="10"/>
      <c r="L6890" s="10"/>
      <c r="M6890" s="10"/>
    </row>
    <row r="6891" spans="2:13" s="1" customFormat="1" ht="13.8" x14ac:dyDescent="0.3">
      <c r="B6891" s="10"/>
      <c r="L6891" s="10"/>
      <c r="M6891" s="10"/>
    </row>
    <row r="6892" spans="2:13" s="1" customFormat="1" ht="13.8" x14ac:dyDescent="0.3">
      <c r="B6892" s="10"/>
      <c r="L6892" s="10"/>
      <c r="M6892" s="10"/>
    </row>
    <row r="6893" spans="2:13" s="1" customFormat="1" ht="13.8" x14ac:dyDescent="0.3">
      <c r="B6893" s="10"/>
      <c r="L6893" s="10"/>
      <c r="M6893" s="10"/>
    </row>
    <row r="6894" spans="2:13" s="1" customFormat="1" ht="13.8" x14ac:dyDescent="0.3">
      <c r="B6894" s="10"/>
      <c r="L6894" s="10"/>
      <c r="M6894" s="10"/>
    </row>
    <row r="6895" spans="2:13" s="1" customFormat="1" ht="13.8" x14ac:dyDescent="0.3">
      <c r="B6895" s="10"/>
      <c r="L6895" s="10"/>
      <c r="M6895" s="10"/>
    </row>
    <row r="6896" spans="2:13" s="1" customFormat="1" ht="13.8" x14ac:dyDescent="0.3">
      <c r="B6896" s="10"/>
      <c r="L6896" s="10"/>
      <c r="M6896" s="10"/>
    </row>
    <row r="6897" spans="2:13" s="1" customFormat="1" ht="13.8" x14ac:dyDescent="0.3">
      <c r="B6897" s="10"/>
      <c r="L6897" s="10"/>
      <c r="M6897" s="10"/>
    </row>
    <row r="6898" spans="2:13" s="1" customFormat="1" ht="13.8" x14ac:dyDescent="0.3">
      <c r="B6898" s="10"/>
      <c r="L6898" s="10"/>
      <c r="M6898" s="10"/>
    </row>
    <row r="6899" spans="2:13" s="1" customFormat="1" ht="13.8" x14ac:dyDescent="0.3">
      <c r="B6899" s="10"/>
      <c r="L6899" s="10"/>
      <c r="M6899" s="10"/>
    </row>
    <row r="6900" spans="2:13" s="1" customFormat="1" ht="13.8" x14ac:dyDescent="0.3">
      <c r="B6900" s="10"/>
      <c r="L6900" s="10"/>
      <c r="M6900" s="10"/>
    </row>
    <row r="6901" spans="2:13" s="1" customFormat="1" ht="13.8" x14ac:dyDescent="0.3">
      <c r="B6901" s="10"/>
      <c r="L6901" s="10"/>
      <c r="M6901" s="10"/>
    </row>
    <row r="6902" spans="2:13" s="1" customFormat="1" ht="13.8" x14ac:dyDescent="0.3">
      <c r="B6902" s="10"/>
      <c r="L6902" s="10"/>
      <c r="M6902" s="10"/>
    </row>
    <row r="6903" spans="2:13" s="1" customFormat="1" ht="13.8" x14ac:dyDescent="0.3">
      <c r="B6903" s="10"/>
      <c r="L6903" s="10"/>
      <c r="M6903" s="10"/>
    </row>
    <row r="6904" spans="2:13" s="1" customFormat="1" ht="13.8" x14ac:dyDescent="0.3">
      <c r="B6904" s="10"/>
      <c r="L6904" s="10"/>
      <c r="M6904" s="10"/>
    </row>
    <row r="6905" spans="2:13" s="1" customFormat="1" ht="13.8" x14ac:dyDescent="0.3">
      <c r="B6905" s="10"/>
      <c r="L6905" s="10"/>
      <c r="M6905" s="10"/>
    </row>
    <row r="6906" spans="2:13" s="1" customFormat="1" ht="13.8" x14ac:dyDescent="0.3">
      <c r="B6906" s="10"/>
      <c r="L6906" s="10"/>
      <c r="M6906" s="10"/>
    </row>
    <row r="6907" spans="2:13" s="1" customFormat="1" ht="13.8" x14ac:dyDescent="0.3">
      <c r="B6907" s="10"/>
      <c r="L6907" s="10"/>
      <c r="M6907" s="10"/>
    </row>
    <row r="6908" spans="2:13" s="1" customFormat="1" ht="13.8" x14ac:dyDescent="0.3">
      <c r="B6908" s="10"/>
      <c r="L6908" s="10"/>
      <c r="M6908" s="10"/>
    </row>
    <row r="6909" spans="2:13" s="1" customFormat="1" ht="13.8" x14ac:dyDescent="0.3">
      <c r="B6909" s="10"/>
      <c r="L6909" s="10"/>
      <c r="M6909" s="10"/>
    </row>
    <row r="6910" spans="2:13" s="1" customFormat="1" ht="13.8" x14ac:dyDescent="0.3">
      <c r="B6910" s="10"/>
      <c r="L6910" s="10"/>
      <c r="M6910" s="10"/>
    </row>
    <row r="6911" spans="2:13" s="1" customFormat="1" ht="13.8" x14ac:dyDescent="0.3">
      <c r="B6911" s="10"/>
      <c r="L6911" s="10"/>
      <c r="M6911" s="10"/>
    </row>
    <row r="6912" spans="2:13" s="1" customFormat="1" ht="13.8" x14ac:dyDescent="0.3">
      <c r="B6912" s="10"/>
      <c r="L6912" s="10"/>
      <c r="M6912" s="10"/>
    </row>
    <row r="6913" spans="2:13" s="1" customFormat="1" ht="13.8" x14ac:dyDescent="0.3">
      <c r="B6913" s="10"/>
      <c r="L6913" s="10"/>
      <c r="M6913" s="10"/>
    </row>
    <row r="6914" spans="2:13" s="1" customFormat="1" ht="13.8" x14ac:dyDescent="0.3">
      <c r="B6914" s="10"/>
      <c r="L6914" s="10"/>
      <c r="M6914" s="10"/>
    </row>
    <row r="6915" spans="2:13" s="1" customFormat="1" ht="13.8" x14ac:dyDescent="0.3">
      <c r="B6915" s="10"/>
      <c r="L6915" s="10"/>
      <c r="M6915" s="10"/>
    </row>
    <row r="6916" spans="2:13" s="1" customFormat="1" ht="13.8" x14ac:dyDescent="0.3">
      <c r="B6916" s="10"/>
      <c r="L6916" s="10"/>
      <c r="M6916" s="10"/>
    </row>
    <row r="6917" spans="2:13" s="1" customFormat="1" ht="13.8" x14ac:dyDescent="0.3">
      <c r="B6917" s="10"/>
      <c r="L6917" s="10"/>
      <c r="M6917" s="10"/>
    </row>
    <row r="6918" spans="2:13" s="1" customFormat="1" ht="13.8" x14ac:dyDescent="0.3">
      <c r="B6918" s="10"/>
      <c r="L6918" s="10"/>
      <c r="M6918" s="10"/>
    </row>
    <row r="6919" spans="2:13" s="1" customFormat="1" ht="13.8" x14ac:dyDescent="0.3">
      <c r="B6919" s="10"/>
      <c r="L6919" s="10"/>
      <c r="M6919" s="10"/>
    </row>
    <row r="6920" spans="2:13" s="1" customFormat="1" ht="13.8" x14ac:dyDescent="0.3">
      <c r="B6920" s="10"/>
      <c r="L6920" s="10"/>
      <c r="M6920" s="10"/>
    </row>
    <row r="6921" spans="2:13" s="1" customFormat="1" ht="13.8" x14ac:dyDescent="0.3">
      <c r="B6921" s="10"/>
      <c r="L6921" s="10"/>
      <c r="M6921" s="10"/>
    </row>
    <row r="6922" spans="2:13" s="1" customFormat="1" ht="13.8" x14ac:dyDescent="0.3">
      <c r="B6922" s="10"/>
      <c r="L6922" s="10"/>
      <c r="M6922" s="10"/>
    </row>
    <row r="6923" spans="2:13" s="1" customFormat="1" ht="13.8" x14ac:dyDescent="0.3">
      <c r="B6923" s="10"/>
      <c r="L6923" s="10"/>
      <c r="M6923" s="10"/>
    </row>
    <row r="6924" spans="2:13" s="1" customFormat="1" ht="13.8" x14ac:dyDescent="0.3">
      <c r="B6924" s="10"/>
      <c r="L6924" s="10"/>
      <c r="M6924" s="10"/>
    </row>
    <row r="6925" spans="2:13" s="1" customFormat="1" ht="13.8" x14ac:dyDescent="0.3">
      <c r="B6925" s="10"/>
      <c r="L6925" s="10"/>
      <c r="M6925" s="10"/>
    </row>
    <row r="6926" spans="2:13" s="1" customFormat="1" ht="13.8" x14ac:dyDescent="0.3">
      <c r="B6926" s="10"/>
      <c r="L6926" s="10"/>
      <c r="M6926" s="10"/>
    </row>
    <row r="6927" spans="2:13" s="1" customFormat="1" ht="13.8" x14ac:dyDescent="0.3">
      <c r="B6927" s="10"/>
      <c r="L6927" s="10"/>
      <c r="M6927" s="10"/>
    </row>
    <row r="6928" spans="2:13" s="1" customFormat="1" ht="13.8" x14ac:dyDescent="0.3">
      <c r="B6928" s="10"/>
      <c r="L6928" s="10"/>
      <c r="M6928" s="10"/>
    </row>
    <row r="6929" spans="2:13" s="1" customFormat="1" ht="13.8" x14ac:dyDescent="0.3">
      <c r="B6929" s="10"/>
      <c r="L6929" s="10"/>
      <c r="M6929" s="10"/>
    </row>
    <row r="6930" spans="2:13" s="1" customFormat="1" ht="13.8" x14ac:dyDescent="0.3">
      <c r="B6930" s="10"/>
      <c r="L6930" s="10"/>
      <c r="M6930" s="10"/>
    </row>
    <row r="6931" spans="2:13" s="1" customFormat="1" ht="13.8" x14ac:dyDescent="0.3">
      <c r="B6931" s="10"/>
      <c r="L6931" s="10"/>
      <c r="M6931" s="10"/>
    </row>
    <row r="6932" spans="2:13" s="1" customFormat="1" ht="13.8" x14ac:dyDescent="0.3">
      <c r="B6932" s="10"/>
      <c r="L6932" s="10"/>
      <c r="M6932" s="10"/>
    </row>
    <row r="6933" spans="2:13" s="1" customFormat="1" ht="13.8" x14ac:dyDescent="0.3">
      <c r="B6933" s="10"/>
      <c r="L6933" s="10"/>
      <c r="M6933" s="10"/>
    </row>
    <row r="6934" spans="2:13" s="1" customFormat="1" ht="13.8" x14ac:dyDescent="0.3">
      <c r="B6934" s="10"/>
      <c r="L6934" s="10"/>
      <c r="M6934" s="10"/>
    </row>
    <row r="6935" spans="2:13" s="1" customFormat="1" ht="13.8" x14ac:dyDescent="0.3">
      <c r="B6935" s="10"/>
      <c r="L6935" s="10"/>
      <c r="M6935" s="10"/>
    </row>
    <row r="6936" spans="2:13" s="1" customFormat="1" ht="13.8" x14ac:dyDescent="0.3">
      <c r="B6936" s="10"/>
      <c r="L6936" s="10"/>
      <c r="M6936" s="10"/>
    </row>
    <row r="6937" spans="2:13" s="1" customFormat="1" ht="13.8" x14ac:dyDescent="0.3">
      <c r="B6937" s="10"/>
      <c r="L6937" s="10"/>
      <c r="M6937" s="10"/>
    </row>
    <row r="6938" spans="2:13" s="1" customFormat="1" ht="13.8" x14ac:dyDescent="0.3">
      <c r="B6938" s="10"/>
      <c r="L6938" s="10"/>
      <c r="M6938" s="10"/>
    </row>
    <row r="6939" spans="2:13" s="1" customFormat="1" ht="13.8" x14ac:dyDescent="0.3">
      <c r="B6939" s="10"/>
      <c r="L6939" s="10"/>
      <c r="M6939" s="10"/>
    </row>
    <row r="6940" spans="2:13" s="1" customFormat="1" ht="13.8" x14ac:dyDescent="0.3">
      <c r="B6940" s="10"/>
      <c r="L6940" s="10"/>
      <c r="M6940" s="10"/>
    </row>
    <row r="6941" spans="2:13" s="1" customFormat="1" ht="13.8" x14ac:dyDescent="0.3">
      <c r="B6941" s="10"/>
      <c r="L6941" s="10"/>
      <c r="M6941" s="10"/>
    </row>
    <row r="6942" spans="2:13" s="1" customFormat="1" ht="13.8" x14ac:dyDescent="0.3">
      <c r="B6942" s="10"/>
      <c r="L6942" s="10"/>
      <c r="M6942" s="10"/>
    </row>
    <row r="6943" spans="2:13" s="1" customFormat="1" ht="13.8" x14ac:dyDescent="0.3">
      <c r="B6943" s="10"/>
      <c r="L6943" s="10"/>
      <c r="M6943" s="10"/>
    </row>
    <row r="6944" spans="2:13" s="1" customFormat="1" ht="13.8" x14ac:dyDescent="0.3">
      <c r="B6944" s="10"/>
      <c r="L6944" s="10"/>
      <c r="M6944" s="10"/>
    </row>
    <row r="6945" spans="2:13" s="1" customFormat="1" ht="13.8" x14ac:dyDescent="0.3">
      <c r="B6945" s="10"/>
      <c r="L6945" s="10"/>
      <c r="M6945" s="10"/>
    </row>
    <row r="6946" spans="2:13" s="1" customFormat="1" ht="13.8" x14ac:dyDescent="0.3">
      <c r="B6946" s="10"/>
      <c r="L6946" s="10"/>
      <c r="M6946" s="10"/>
    </row>
    <row r="6947" spans="2:13" s="1" customFormat="1" ht="13.8" x14ac:dyDescent="0.3">
      <c r="B6947" s="10"/>
      <c r="L6947" s="10"/>
      <c r="M6947" s="10"/>
    </row>
    <row r="6948" spans="2:13" s="1" customFormat="1" ht="13.8" x14ac:dyDescent="0.3">
      <c r="B6948" s="10"/>
      <c r="L6948" s="10"/>
      <c r="M6948" s="10"/>
    </row>
    <row r="6949" spans="2:13" s="1" customFormat="1" ht="13.8" x14ac:dyDescent="0.3">
      <c r="B6949" s="10"/>
      <c r="L6949" s="10"/>
      <c r="M6949" s="10"/>
    </row>
    <row r="6950" spans="2:13" s="1" customFormat="1" ht="13.8" x14ac:dyDescent="0.3">
      <c r="B6950" s="10"/>
      <c r="L6950" s="10"/>
      <c r="M6950" s="10"/>
    </row>
    <row r="6951" spans="2:13" s="1" customFormat="1" ht="13.8" x14ac:dyDescent="0.3">
      <c r="B6951" s="10"/>
      <c r="L6951" s="10"/>
      <c r="M6951" s="10"/>
    </row>
    <row r="6952" spans="2:13" s="1" customFormat="1" ht="13.8" x14ac:dyDescent="0.3">
      <c r="B6952" s="10"/>
      <c r="L6952" s="10"/>
      <c r="M6952" s="10"/>
    </row>
    <row r="6953" spans="2:13" s="1" customFormat="1" ht="13.8" x14ac:dyDescent="0.3">
      <c r="B6953" s="10"/>
      <c r="L6953" s="10"/>
      <c r="M6953" s="10"/>
    </row>
    <row r="6954" spans="2:13" s="1" customFormat="1" ht="13.8" x14ac:dyDescent="0.3">
      <c r="B6954" s="10"/>
      <c r="L6954" s="10"/>
      <c r="M6954" s="10"/>
    </row>
    <row r="6955" spans="2:13" s="1" customFormat="1" ht="13.8" x14ac:dyDescent="0.3">
      <c r="B6955" s="10"/>
      <c r="L6955" s="10"/>
      <c r="M6955" s="10"/>
    </row>
    <row r="6956" spans="2:13" s="1" customFormat="1" ht="13.8" x14ac:dyDescent="0.3">
      <c r="B6956" s="10"/>
      <c r="L6956" s="10"/>
      <c r="M6956" s="10"/>
    </row>
    <row r="6957" spans="2:13" s="1" customFormat="1" ht="13.8" x14ac:dyDescent="0.3">
      <c r="B6957" s="10"/>
      <c r="L6957" s="10"/>
      <c r="M6957" s="10"/>
    </row>
    <row r="6958" spans="2:13" s="1" customFormat="1" ht="13.8" x14ac:dyDescent="0.3">
      <c r="B6958" s="10"/>
      <c r="L6958" s="10"/>
      <c r="M6958" s="10"/>
    </row>
    <row r="6959" spans="2:13" s="1" customFormat="1" ht="13.8" x14ac:dyDescent="0.3">
      <c r="B6959" s="10"/>
      <c r="L6959" s="10"/>
      <c r="M6959" s="10"/>
    </row>
    <row r="6960" spans="2:13" s="1" customFormat="1" ht="13.8" x14ac:dyDescent="0.3">
      <c r="B6960" s="10"/>
      <c r="L6960" s="10"/>
      <c r="M6960" s="10"/>
    </row>
    <row r="6961" spans="2:13" s="1" customFormat="1" ht="13.8" x14ac:dyDescent="0.3">
      <c r="B6961" s="10"/>
      <c r="L6961" s="10"/>
      <c r="M6961" s="10"/>
    </row>
    <row r="6962" spans="2:13" s="1" customFormat="1" ht="13.8" x14ac:dyDescent="0.3">
      <c r="B6962" s="10"/>
      <c r="L6962" s="10"/>
      <c r="M6962" s="10"/>
    </row>
    <row r="6963" spans="2:13" s="1" customFormat="1" ht="13.8" x14ac:dyDescent="0.3">
      <c r="B6963" s="10"/>
      <c r="L6963" s="10"/>
      <c r="M6963" s="10"/>
    </row>
    <row r="6964" spans="2:13" s="1" customFormat="1" ht="13.8" x14ac:dyDescent="0.3">
      <c r="B6964" s="10"/>
      <c r="L6964" s="10"/>
      <c r="M6964" s="10"/>
    </row>
    <row r="6965" spans="2:13" s="1" customFormat="1" ht="13.8" x14ac:dyDescent="0.3">
      <c r="B6965" s="10"/>
      <c r="L6965" s="10"/>
      <c r="M6965" s="10"/>
    </row>
    <row r="6966" spans="2:13" s="1" customFormat="1" ht="13.8" x14ac:dyDescent="0.3">
      <c r="B6966" s="10"/>
      <c r="L6966" s="10"/>
      <c r="M6966" s="10"/>
    </row>
    <row r="6967" spans="2:13" s="1" customFormat="1" ht="13.8" x14ac:dyDescent="0.3">
      <c r="B6967" s="10"/>
      <c r="L6967" s="10"/>
      <c r="M6967" s="10"/>
    </row>
    <row r="6968" spans="2:13" s="1" customFormat="1" ht="13.8" x14ac:dyDescent="0.3">
      <c r="B6968" s="10"/>
      <c r="L6968" s="10"/>
      <c r="M6968" s="10"/>
    </row>
    <row r="6969" spans="2:13" s="1" customFormat="1" ht="13.8" x14ac:dyDescent="0.3">
      <c r="B6969" s="10"/>
      <c r="L6969" s="10"/>
      <c r="M6969" s="10"/>
    </row>
    <row r="6970" spans="2:13" s="1" customFormat="1" ht="13.8" x14ac:dyDescent="0.3">
      <c r="B6970" s="10"/>
      <c r="L6970" s="10"/>
      <c r="M6970" s="10"/>
    </row>
    <row r="6971" spans="2:13" s="1" customFormat="1" ht="13.8" x14ac:dyDescent="0.3">
      <c r="B6971" s="10"/>
      <c r="L6971" s="10"/>
      <c r="M6971" s="10"/>
    </row>
    <row r="6972" spans="2:13" s="1" customFormat="1" ht="13.8" x14ac:dyDescent="0.3">
      <c r="B6972" s="10"/>
      <c r="L6972" s="10"/>
      <c r="M6972" s="10"/>
    </row>
    <row r="6973" spans="2:13" s="1" customFormat="1" ht="13.8" x14ac:dyDescent="0.3">
      <c r="B6973" s="10"/>
      <c r="L6973" s="10"/>
      <c r="M6973" s="10"/>
    </row>
    <row r="6974" spans="2:13" s="1" customFormat="1" ht="13.8" x14ac:dyDescent="0.3">
      <c r="B6974" s="10"/>
      <c r="L6974" s="10"/>
      <c r="M6974" s="10"/>
    </row>
    <row r="6975" spans="2:13" s="1" customFormat="1" ht="13.8" x14ac:dyDescent="0.3">
      <c r="B6975" s="10"/>
      <c r="L6975" s="10"/>
      <c r="M6975" s="10"/>
    </row>
    <row r="6976" spans="2:13" s="1" customFormat="1" ht="13.8" x14ac:dyDescent="0.3">
      <c r="B6976" s="10"/>
      <c r="L6976" s="10"/>
      <c r="M6976" s="10"/>
    </row>
    <row r="6977" spans="2:13" s="1" customFormat="1" ht="13.8" x14ac:dyDescent="0.3">
      <c r="B6977" s="10"/>
      <c r="L6977" s="10"/>
      <c r="M6977" s="10"/>
    </row>
    <row r="6978" spans="2:13" s="1" customFormat="1" ht="13.8" x14ac:dyDescent="0.3">
      <c r="B6978" s="10"/>
      <c r="L6978" s="10"/>
      <c r="M6978" s="10"/>
    </row>
    <row r="6979" spans="2:13" s="1" customFormat="1" ht="13.8" x14ac:dyDescent="0.3">
      <c r="B6979" s="10"/>
      <c r="L6979" s="10"/>
      <c r="M6979" s="10"/>
    </row>
    <row r="6980" spans="2:13" s="1" customFormat="1" ht="13.8" x14ac:dyDescent="0.3">
      <c r="B6980" s="10"/>
      <c r="L6980" s="10"/>
      <c r="M6980" s="10"/>
    </row>
    <row r="6981" spans="2:13" s="1" customFormat="1" ht="13.8" x14ac:dyDescent="0.3">
      <c r="B6981" s="10"/>
      <c r="L6981" s="10"/>
      <c r="M6981" s="10"/>
    </row>
    <row r="6982" spans="2:13" s="1" customFormat="1" ht="13.8" x14ac:dyDescent="0.3">
      <c r="B6982" s="10"/>
      <c r="L6982" s="10"/>
      <c r="M6982" s="10"/>
    </row>
    <row r="6983" spans="2:13" s="1" customFormat="1" ht="13.8" x14ac:dyDescent="0.3">
      <c r="B6983" s="10"/>
      <c r="L6983" s="10"/>
      <c r="M6983" s="10"/>
    </row>
    <row r="6984" spans="2:13" s="1" customFormat="1" ht="13.8" x14ac:dyDescent="0.3">
      <c r="B6984" s="10"/>
      <c r="L6984" s="10"/>
      <c r="M6984" s="10"/>
    </row>
    <row r="6985" spans="2:13" s="1" customFormat="1" ht="13.8" x14ac:dyDescent="0.3">
      <c r="B6985" s="10"/>
      <c r="L6985" s="10"/>
      <c r="M6985" s="10"/>
    </row>
    <row r="6986" spans="2:13" s="1" customFormat="1" ht="13.8" x14ac:dyDescent="0.3">
      <c r="B6986" s="10"/>
      <c r="L6986" s="10"/>
      <c r="M6986" s="10"/>
    </row>
    <row r="6987" spans="2:13" s="1" customFormat="1" ht="13.8" x14ac:dyDescent="0.3">
      <c r="B6987" s="10"/>
      <c r="L6987" s="10"/>
      <c r="M6987" s="10"/>
    </row>
    <row r="6988" spans="2:13" s="1" customFormat="1" ht="13.8" x14ac:dyDescent="0.3">
      <c r="B6988" s="10"/>
      <c r="L6988" s="10"/>
      <c r="M6988" s="10"/>
    </row>
    <row r="6989" spans="2:13" s="1" customFormat="1" ht="13.8" x14ac:dyDescent="0.3">
      <c r="B6989" s="10"/>
      <c r="L6989" s="10"/>
      <c r="M6989" s="10"/>
    </row>
    <row r="6990" spans="2:13" s="1" customFormat="1" ht="13.8" x14ac:dyDescent="0.3">
      <c r="B6990" s="10"/>
      <c r="L6990" s="10"/>
      <c r="M6990" s="10"/>
    </row>
    <row r="6991" spans="2:13" s="1" customFormat="1" ht="13.8" x14ac:dyDescent="0.3">
      <c r="B6991" s="10"/>
      <c r="L6991" s="10"/>
      <c r="M6991" s="10"/>
    </row>
    <row r="6992" spans="2:13" s="1" customFormat="1" ht="13.8" x14ac:dyDescent="0.3">
      <c r="B6992" s="10"/>
      <c r="L6992" s="10"/>
      <c r="M6992" s="10"/>
    </row>
    <row r="6993" spans="2:13" s="1" customFormat="1" ht="13.8" x14ac:dyDescent="0.3">
      <c r="B6993" s="10"/>
      <c r="L6993" s="10"/>
      <c r="M6993" s="10"/>
    </row>
    <row r="6994" spans="2:13" s="1" customFormat="1" ht="13.8" x14ac:dyDescent="0.3">
      <c r="B6994" s="10"/>
      <c r="L6994" s="10"/>
      <c r="M6994" s="10"/>
    </row>
    <row r="6995" spans="2:13" s="1" customFormat="1" ht="13.8" x14ac:dyDescent="0.3">
      <c r="B6995" s="10"/>
      <c r="L6995" s="10"/>
      <c r="M6995" s="10"/>
    </row>
    <row r="6996" spans="2:13" s="1" customFormat="1" ht="13.8" x14ac:dyDescent="0.3">
      <c r="B6996" s="10"/>
      <c r="L6996" s="10"/>
      <c r="M6996" s="10"/>
    </row>
    <row r="6997" spans="2:13" s="1" customFormat="1" ht="13.8" x14ac:dyDescent="0.3">
      <c r="B6997" s="10"/>
      <c r="L6997" s="10"/>
      <c r="M6997" s="10"/>
    </row>
    <row r="6998" spans="2:13" s="1" customFormat="1" ht="13.8" x14ac:dyDescent="0.3">
      <c r="B6998" s="10"/>
      <c r="L6998" s="10"/>
      <c r="M6998" s="10"/>
    </row>
    <row r="6999" spans="2:13" s="1" customFormat="1" ht="13.8" x14ac:dyDescent="0.3">
      <c r="B6999" s="10"/>
      <c r="L6999" s="10"/>
      <c r="M6999" s="10"/>
    </row>
    <row r="7000" spans="2:13" s="1" customFormat="1" ht="13.8" x14ac:dyDescent="0.3">
      <c r="B7000" s="10"/>
      <c r="L7000" s="10"/>
      <c r="M7000" s="10"/>
    </row>
    <row r="7001" spans="2:13" s="1" customFormat="1" ht="13.8" x14ac:dyDescent="0.3">
      <c r="B7001" s="10"/>
      <c r="L7001" s="10"/>
      <c r="M7001" s="10"/>
    </row>
    <row r="7002" spans="2:13" s="1" customFormat="1" ht="13.8" x14ac:dyDescent="0.3">
      <c r="B7002" s="10"/>
      <c r="L7002" s="10"/>
      <c r="M7002" s="10"/>
    </row>
    <row r="7003" spans="2:13" s="1" customFormat="1" ht="13.8" x14ac:dyDescent="0.3">
      <c r="B7003" s="10"/>
      <c r="L7003" s="10"/>
      <c r="M7003" s="10"/>
    </row>
    <row r="7004" spans="2:13" s="1" customFormat="1" ht="13.8" x14ac:dyDescent="0.3">
      <c r="B7004" s="10"/>
      <c r="L7004" s="10"/>
      <c r="M7004" s="10"/>
    </row>
    <row r="7005" spans="2:13" s="1" customFormat="1" ht="13.8" x14ac:dyDescent="0.3">
      <c r="B7005" s="10"/>
      <c r="L7005" s="10"/>
      <c r="M7005" s="10"/>
    </row>
    <row r="7006" spans="2:13" s="1" customFormat="1" ht="13.8" x14ac:dyDescent="0.3">
      <c r="B7006" s="10"/>
      <c r="L7006" s="10"/>
      <c r="M7006" s="10"/>
    </row>
    <row r="7007" spans="2:13" s="1" customFormat="1" ht="13.8" x14ac:dyDescent="0.3">
      <c r="B7007" s="10"/>
      <c r="L7007" s="10"/>
      <c r="M7007" s="10"/>
    </row>
    <row r="7008" spans="2:13" s="1" customFormat="1" ht="13.8" x14ac:dyDescent="0.3">
      <c r="B7008" s="10"/>
      <c r="L7008" s="10"/>
      <c r="M7008" s="10"/>
    </row>
    <row r="7009" spans="2:13" s="1" customFormat="1" ht="13.8" x14ac:dyDescent="0.3">
      <c r="B7009" s="10"/>
      <c r="L7009" s="10"/>
      <c r="M7009" s="10"/>
    </row>
    <row r="7010" spans="2:13" s="1" customFormat="1" ht="13.8" x14ac:dyDescent="0.3">
      <c r="B7010" s="10"/>
      <c r="L7010" s="10"/>
      <c r="M7010" s="10"/>
    </row>
    <row r="7011" spans="2:13" s="1" customFormat="1" ht="13.8" x14ac:dyDescent="0.3">
      <c r="B7011" s="10"/>
      <c r="L7011" s="10"/>
      <c r="M7011" s="10"/>
    </row>
    <row r="7012" spans="2:13" s="1" customFormat="1" ht="13.8" x14ac:dyDescent="0.3">
      <c r="B7012" s="10"/>
      <c r="L7012" s="10"/>
      <c r="M7012" s="10"/>
    </row>
    <row r="7013" spans="2:13" s="1" customFormat="1" ht="13.8" x14ac:dyDescent="0.3">
      <c r="B7013" s="10"/>
      <c r="L7013" s="10"/>
      <c r="M7013" s="10"/>
    </row>
    <row r="7014" spans="2:13" s="1" customFormat="1" ht="13.8" x14ac:dyDescent="0.3">
      <c r="B7014" s="10"/>
      <c r="L7014" s="10"/>
      <c r="M7014" s="10"/>
    </row>
    <row r="7015" spans="2:13" s="1" customFormat="1" ht="13.8" x14ac:dyDescent="0.3">
      <c r="B7015" s="10"/>
      <c r="L7015" s="10"/>
      <c r="M7015" s="10"/>
    </row>
    <row r="7016" spans="2:13" s="1" customFormat="1" ht="13.8" x14ac:dyDescent="0.3">
      <c r="B7016" s="10"/>
      <c r="L7016" s="10"/>
      <c r="M7016" s="10"/>
    </row>
    <row r="7017" spans="2:13" s="1" customFormat="1" ht="13.8" x14ac:dyDescent="0.3">
      <c r="B7017" s="10"/>
      <c r="L7017" s="10"/>
      <c r="M7017" s="10"/>
    </row>
    <row r="7018" spans="2:13" s="1" customFormat="1" ht="13.8" x14ac:dyDescent="0.3">
      <c r="B7018" s="10"/>
      <c r="L7018" s="10"/>
      <c r="M7018" s="10"/>
    </row>
    <row r="7019" spans="2:13" s="1" customFormat="1" ht="13.8" x14ac:dyDescent="0.3">
      <c r="B7019" s="10"/>
      <c r="L7019" s="10"/>
      <c r="M7019" s="10"/>
    </row>
    <row r="7020" spans="2:13" s="1" customFormat="1" ht="13.8" x14ac:dyDescent="0.3">
      <c r="B7020" s="10"/>
      <c r="L7020" s="10"/>
      <c r="M7020" s="10"/>
    </row>
    <row r="7021" spans="2:13" s="1" customFormat="1" ht="13.8" x14ac:dyDescent="0.3">
      <c r="B7021" s="10"/>
      <c r="L7021" s="10"/>
      <c r="M7021" s="10"/>
    </row>
    <row r="7022" spans="2:13" s="1" customFormat="1" ht="13.8" x14ac:dyDescent="0.3">
      <c r="B7022" s="10"/>
      <c r="L7022" s="10"/>
      <c r="M7022" s="10"/>
    </row>
    <row r="7023" spans="2:13" s="1" customFormat="1" ht="13.8" x14ac:dyDescent="0.3">
      <c r="B7023" s="10"/>
      <c r="L7023" s="10"/>
      <c r="M7023" s="10"/>
    </row>
    <row r="7024" spans="2:13" s="1" customFormat="1" ht="13.8" x14ac:dyDescent="0.3">
      <c r="B7024" s="10"/>
      <c r="L7024" s="10"/>
      <c r="M7024" s="10"/>
    </row>
    <row r="7025" spans="2:13" s="1" customFormat="1" ht="13.8" x14ac:dyDescent="0.3">
      <c r="B7025" s="10"/>
      <c r="L7025" s="10"/>
      <c r="M7025" s="10"/>
    </row>
    <row r="7026" spans="2:13" s="1" customFormat="1" ht="13.8" x14ac:dyDescent="0.3">
      <c r="B7026" s="10"/>
      <c r="L7026" s="10"/>
      <c r="M7026" s="10"/>
    </row>
    <row r="7027" spans="2:13" s="1" customFormat="1" ht="13.8" x14ac:dyDescent="0.3">
      <c r="B7027" s="10"/>
      <c r="L7027" s="10"/>
      <c r="M7027" s="10"/>
    </row>
    <row r="7028" spans="2:13" s="1" customFormat="1" ht="13.8" x14ac:dyDescent="0.3">
      <c r="B7028" s="10"/>
      <c r="L7028" s="10"/>
      <c r="M7028" s="10"/>
    </row>
    <row r="7029" spans="2:13" s="1" customFormat="1" ht="13.8" x14ac:dyDescent="0.3">
      <c r="B7029" s="10"/>
      <c r="L7029" s="10"/>
      <c r="M7029" s="10"/>
    </row>
    <row r="7030" spans="2:13" s="1" customFormat="1" ht="13.8" x14ac:dyDescent="0.3">
      <c r="B7030" s="10"/>
      <c r="L7030" s="10"/>
      <c r="M7030" s="10"/>
    </row>
    <row r="7031" spans="2:13" s="1" customFormat="1" ht="13.8" x14ac:dyDescent="0.3">
      <c r="B7031" s="10"/>
      <c r="L7031" s="10"/>
      <c r="M7031" s="10"/>
    </row>
    <row r="7032" spans="2:13" s="1" customFormat="1" ht="13.8" x14ac:dyDescent="0.3">
      <c r="B7032" s="10"/>
      <c r="L7032" s="10"/>
      <c r="M7032" s="10"/>
    </row>
    <row r="7033" spans="2:13" s="1" customFormat="1" ht="13.8" x14ac:dyDescent="0.3">
      <c r="B7033" s="10"/>
      <c r="L7033" s="10"/>
      <c r="M7033" s="10"/>
    </row>
    <row r="7034" spans="2:13" s="1" customFormat="1" ht="13.8" x14ac:dyDescent="0.3">
      <c r="B7034" s="10"/>
      <c r="L7034" s="10"/>
      <c r="M7034" s="10"/>
    </row>
    <row r="7035" spans="2:13" s="1" customFormat="1" ht="13.8" x14ac:dyDescent="0.3">
      <c r="B7035" s="10"/>
      <c r="L7035" s="10"/>
      <c r="M7035" s="10"/>
    </row>
    <row r="7036" spans="2:13" s="1" customFormat="1" ht="13.8" x14ac:dyDescent="0.3">
      <c r="B7036" s="10"/>
      <c r="L7036" s="10"/>
      <c r="M7036" s="10"/>
    </row>
    <row r="7037" spans="2:13" s="1" customFormat="1" ht="13.8" x14ac:dyDescent="0.3">
      <c r="B7037" s="10"/>
      <c r="L7037" s="10"/>
      <c r="M7037" s="10"/>
    </row>
    <row r="7038" spans="2:13" s="1" customFormat="1" ht="13.8" x14ac:dyDescent="0.3">
      <c r="B7038" s="10"/>
      <c r="L7038" s="10"/>
      <c r="M7038" s="10"/>
    </row>
    <row r="7039" spans="2:13" s="1" customFormat="1" ht="13.8" x14ac:dyDescent="0.3">
      <c r="B7039" s="10"/>
      <c r="L7039" s="10"/>
      <c r="M7039" s="10"/>
    </row>
    <row r="7040" spans="2:13" s="1" customFormat="1" ht="13.8" x14ac:dyDescent="0.3">
      <c r="B7040" s="10"/>
      <c r="L7040" s="10"/>
      <c r="M7040" s="10"/>
    </row>
    <row r="7041" spans="2:13" s="1" customFormat="1" ht="13.8" x14ac:dyDescent="0.3">
      <c r="B7041" s="10"/>
      <c r="L7041" s="10"/>
      <c r="M7041" s="10"/>
    </row>
    <row r="7042" spans="2:13" s="1" customFormat="1" ht="13.8" x14ac:dyDescent="0.3">
      <c r="B7042" s="10"/>
      <c r="L7042" s="10"/>
      <c r="M7042" s="10"/>
    </row>
    <row r="7043" spans="2:13" s="1" customFormat="1" ht="13.8" x14ac:dyDescent="0.3">
      <c r="B7043" s="10"/>
      <c r="L7043" s="10"/>
      <c r="M7043" s="10"/>
    </row>
    <row r="7044" spans="2:13" s="1" customFormat="1" ht="13.8" x14ac:dyDescent="0.3">
      <c r="B7044" s="10"/>
      <c r="L7044" s="10"/>
      <c r="M7044" s="10"/>
    </row>
    <row r="7045" spans="2:13" s="1" customFormat="1" ht="13.8" x14ac:dyDescent="0.3">
      <c r="B7045" s="10"/>
      <c r="L7045" s="10"/>
      <c r="M7045" s="10"/>
    </row>
    <row r="7046" spans="2:13" s="1" customFormat="1" ht="13.8" x14ac:dyDescent="0.3">
      <c r="B7046" s="10"/>
      <c r="L7046" s="10"/>
      <c r="M7046" s="10"/>
    </row>
    <row r="7047" spans="2:13" s="1" customFormat="1" ht="13.8" x14ac:dyDescent="0.3">
      <c r="B7047" s="10"/>
      <c r="L7047" s="10"/>
      <c r="M7047" s="10"/>
    </row>
    <row r="7048" spans="2:13" s="1" customFormat="1" ht="13.8" x14ac:dyDescent="0.3">
      <c r="B7048" s="10"/>
      <c r="L7048" s="10"/>
      <c r="M7048" s="10"/>
    </row>
    <row r="7049" spans="2:13" s="1" customFormat="1" ht="13.8" x14ac:dyDescent="0.3">
      <c r="B7049" s="10"/>
      <c r="L7049" s="10"/>
      <c r="M7049" s="10"/>
    </row>
    <row r="7050" spans="2:13" s="1" customFormat="1" ht="13.8" x14ac:dyDescent="0.3">
      <c r="B7050" s="10"/>
      <c r="L7050" s="10"/>
      <c r="M7050" s="10"/>
    </row>
    <row r="7051" spans="2:13" s="1" customFormat="1" ht="13.8" x14ac:dyDescent="0.3">
      <c r="B7051" s="10"/>
      <c r="L7051" s="10"/>
      <c r="M7051" s="10"/>
    </row>
    <row r="7052" spans="2:13" s="1" customFormat="1" ht="13.8" x14ac:dyDescent="0.3">
      <c r="B7052" s="10"/>
      <c r="L7052" s="10"/>
      <c r="M7052" s="10"/>
    </row>
    <row r="7053" spans="2:13" s="1" customFormat="1" ht="13.8" x14ac:dyDescent="0.3">
      <c r="B7053" s="10"/>
      <c r="L7053" s="10"/>
      <c r="M7053" s="10"/>
    </row>
    <row r="7054" spans="2:13" s="1" customFormat="1" ht="13.8" x14ac:dyDescent="0.3">
      <c r="B7054" s="10"/>
      <c r="L7054" s="10"/>
      <c r="M7054" s="10"/>
    </row>
    <row r="7055" spans="2:13" s="1" customFormat="1" ht="13.8" x14ac:dyDescent="0.3">
      <c r="B7055" s="10"/>
      <c r="L7055" s="10"/>
      <c r="M7055" s="10"/>
    </row>
    <row r="7056" spans="2:13" s="1" customFormat="1" ht="13.8" x14ac:dyDescent="0.3">
      <c r="B7056" s="10"/>
      <c r="L7056" s="10"/>
      <c r="M7056" s="10"/>
    </row>
    <row r="7057" spans="2:13" s="1" customFormat="1" ht="13.8" x14ac:dyDescent="0.3">
      <c r="B7057" s="10"/>
      <c r="L7057" s="10"/>
      <c r="M7057" s="10"/>
    </row>
    <row r="7058" spans="2:13" s="1" customFormat="1" ht="13.8" x14ac:dyDescent="0.3">
      <c r="B7058" s="10"/>
      <c r="L7058" s="10"/>
      <c r="M7058" s="10"/>
    </row>
    <row r="7059" spans="2:13" s="1" customFormat="1" ht="13.8" x14ac:dyDescent="0.3">
      <c r="B7059" s="10"/>
      <c r="L7059" s="10"/>
      <c r="M7059" s="10"/>
    </row>
    <row r="7060" spans="2:13" s="1" customFormat="1" ht="13.8" x14ac:dyDescent="0.3">
      <c r="B7060" s="10"/>
      <c r="L7060" s="10"/>
      <c r="M7060" s="10"/>
    </row>
    <row r="7061" spans="2:13" s="1" customFormat="1" ht="13.8" x14ac:dyDescent="0.3">
      <c r="B7061" s="10"/>
      <c r="L7061" s="10"/>
      <c r="M7061" s="10"/>
    </row>
    <row r="7062" spans="2:13" s="1" customFormat="1" ht="13.8" x14ac:dyDescent="0.3">
      <c r="B7062" s="10"/>
      <c r="L7062" s="10"/>
      <c r="M7062" s="10"/>
    </row>
    <row r="7063" spans="2:13" s="1" customFormat="1" ht="13.8" x14ac:dyDescent="0.3">
      <c r="B7063" s="10"/>
      <c r="L7063" s="10"/>
      <c r="M7063" s="10"/>
    </row>
    <row r="7064" spans="2:13" s="1" customFormat="1" ht="13.8" x14ac:dyDescent="0.3">
      <c r="B7064" s="10"/>
      <c r="L7064" s="10"/>
      <c r="M7064" s="10"/>
    </row>
    <row r="7065" spans="2:13" s="1" customFormat="1" ht="13.8" x14ac:dyDescent="0.3">
      <c r="B7065" s="10"/>
      <c r="L7065" s="10"/>
      <c r="M7065" s="10"/>
    </row>
    <row r="7066" spans="2:13" s="1" customFormat="1" ht="13.8" x14ac:dyDescent="0.3">
      <c r="B7066" s="10"/>
      <c r="L7066" s="10"/>
      <c r="M7066" s="10"/>
    </row>
    <row r="7067" spans="2:13" s="1" customFormat="1" ht="13.8" x14ac:dyDescent="0.3">
      <c r="B7067" s="10"/>
      <c r="L7067" s="10"/>
      <c r="M7067" s="10"/>
    </row>
    <row r="7068" spans="2:13" s="1" customFormat="1" ht="13.8" x14ac:dyDescent="0.3">
      <c r="B7068" s="10"/>
      <c r="L7068" s="10"/>
      <c r="M7068" s="10"/>
    </row>
    <row r="7069" spans="2:13" s="1" customFormat="1" ht="13.8" x14ac:dyDescent="0.3">
      <c r="B7069" s="10"/>
      <c r="L7069" s="10"/>
      <c r="M7069" s="10"/>
    </row>
    <row r="7070" spans="2:13" s="1" customFormat="1" ht="13.8" x14ac:dyDescent="0.3">
      <c r="B7070" s="10"/>
      <c r="L7070" s="10"/>
      <c r="M7070" s="10"/>
    </row>
    <row r="7071" spans="2:13" s="1" customFormat="1" ht="13.8" x14ac:dyDescent="0.3">
      <c r="B7071" s="10"/>
      <c r="L7071" s="10"/>
      <c r="M7071" s="10"/>
    </row>
    <row r="7072" spans="2:13" s="1" customFormat="1" ht="13.8" x14ac:dyDescent="0.3">
      <c r="B7072" s="10"/>
      <c r="L7072" s="10"/>
      <c r="M7072" s="10"/>
    </row>
    <row r="7073" spans="2:13" s="1" customFormat="1" ht="13.8" x14ac:dyDescent="0.3">
      <c r="B7073" s="10"/>
      <c r="L7073" s="10"/>
      <c r="M7073" s="10"/>
    </row>
    <row r="7074" spans="2:13" s="1" customFormat="1" ht="13.8" x14ac:dyDescent="0.3">
      <c r="B7074" s="10"/>
      <c r="L7074" s="10"/>
      <c r="M7074" s="10"/>
    </row>
    <row r="7075" spans="2:13" s="1" customFormat="1" ht="13.8" x14ac:dyDescent="0.3">
      <c r="B7075" s="10"/>
      <c r="L7075" s="10"/>
      <c r="M7075" s="10"/>
    </row>
    <row r="7076" spans="2:13" s="1" customFormat="1" ht="13.8" x14ac:dyDescent="0.3">
      <c r="B7076" s="10"/>
      <c r="L7076" s="10"/>
      <c r="M7076" s="10"/>
    </row>
    <row r="7077" spans="2:13" s="1" customFormat="1" ht="13.8" x14ac:dyDescent="0.3">
      <c r="B7077" s="10"/>
      <c r="L7077" s="10"/>
      <c r="M7077" s="10"/>
    </row>
    <row r="7078" spans="2:13" s="1" customFormat="1" ht="13.8" x14ac:dyDescent="0.3">
      <c r="B7078" s="10"/>
      <c r="L7078" s="10"/>
      <c r="M7078" s="10"/>
    </row>
    <row r="7079" spans="2:13" s="1" customFormat="1" ht="13.8" x14ac:dyDescent="0.3">
      <c r="B7079" s="10"/>
      <c r="L7079" s="10"/>
      <c r="M7079" s="10"/>
    </row>
    <row r="7080" spans="2:13" s="1" customFormat="1" ht="13.8" x14ac:dyDescent="0.3">
      <c r="B7080" s="10"/>
      <c r="L7080" s="10"/>
      <c r="M7080" s="10"/>
    </row>
    <row r="7081" spans="2:13" s="1" customFormat="1" ht="13.8" x14ac:dyDescent="0.3">
      <c r="B7081" s="10"/>
      <c r="L7081" s="10"/>
      <c r="M7081" s="10"/>
    </row>
    <row r="7082" spans="2:13" s="1" customFormat="1" ht="13.8" x14ac:dyDescent="0.3">
      <c r="B7082" s="10"/>
      <c r="L7082" s="10"/>
      <c r="M7082" s="10"/>
    </row>
    <row r="7083" spans="2:13" s="1" customFormat="1" ht="13.8" x14ac:dyDescent="0.3">
      <c r="B7083" s="10"/>
      <c r="L7083" s="10"/>
      <c r="M7083" s="10"/>
    </row>
    <row r="7084" spans="2:13" s="1" customFormat="1" ht="13.8" x14ac:dyDescent="0.3">
      <c r="B7084" s="10"/>
      <c r="L7084" s="10"/>
      <c r="M7084" s="10"/>
    </row>
    <row r="7085" spans="2:13" s="1" customFormat="1" ht="13.8" x14ac:dyDescent="0.3">
      <c r="B7085" s="10"/>
      <c r="L7085" s="10"/>
      <c r="M7085" s="10"/>
    </row>
    <row r="7086" spans="2:13" s="1" customFormat="1" ht="13.8" x14ac:dyDescent="0.3">
      <c r="B7086" s="10"/>
      <c r="L7086" s="10"/>
      <c r="M7086" s="10"/>
    </row>
    <row r="7087" spans="2:13" s="1" customFormat="1" ht="13.8" x14ac:dyDescent="0.3">
      <c r="B7087" s="10"/>
      <c r="L7087" s="10"/>
      <c r="M7087" s="10"/>
    </row>
    <row r="7088" spans="2:13" s="1" customFormat="1" ht="13.8" x14ac:dyDescent="0.3">
      <c r="B7088" s="10"/>
      <c r="L7088" s="10"/>
      <c r="M7088" s="10"/>
    </row>
    <row r="7089" spans="2:13" s="1" customFormat="1" ht="13.8" x14ac:dyDescent="0.3">
      <c r="B7089" s="10"/>
      <c r="L7089" s="10"/>
      <c r="M7089" s="10"/>
    </row>
    <row r="7090" spans="2:13" s="1" customFormat="1" ht="13.8" x14ac:dyDescent="0.3">
      <c r="B7090" s="10"/>
      <c r="L7090" s="10"/>
      <c r="M7090" s="10"/>
    </row>
    <row r="7091" spans="2:13" s="1" customFormat="1" ht="13.8" x14ac:dyDescent="0.3">
      <c r="B7091" s="10"/>
      <c r="L7091" s="10"/>
      <c r="M7091" s="10"/>
    </row>
    <row r="7092" spans="2:13" s="1" customFormat="1" ht="13.8" x14ac:dyDescent="0.3">
      <c r="B7092" s="10"/>
      <c r="L7092" s="10"/>
      <c r="M7092" s="10"/>
    </row>
    <row r="7093" spans="2:13" s="1" customFormat="1" ht="13.8" x14ac:dyDescent="0.3">
      <c r="B7093" s="10"/>
      <c r="L7093" s="10"/>
      <c r="M7093" s="10"/>
    </row>
    <row r="7094" spans="2:13" s="1" customFormat="1" ht="13.8" x14ac:dyDescent="0.3">
      <c r="B7094" s="10"/>
      <c r="L7094" s="10"/>
      <c r="M7094" s="10"/>
    </row>
    <row r="7095" spans="2:13" s="1" customFormat="1" ht="13.8" x14ac:dyDescent="0.3">
      <c r="B7095" s="10"/>
      <c r="L7095" s="10"/>
      <c r="M7095" s="10"/>
    </row>
    <row r="7096" spans="2:13" s="1" customFormat="1" ht="13.8" x14ac:dyDescent="0.3">
      <c r="B7096" s="10"/>
      <c r="L7096" s="10"/>
      <c r="M7096" s="10"/>
    </row>
    <row r="7097" spans="2:13" s="1" customFormat="1" ht="13.8" x14ac:dyDescent="0.3">
      <c r="B7097" s="10"/>
      <c r="L7097" s="10"/>
      <c r="M7097" s="10"/>
    </row>
    <row r="7098" spans="2:13" s="1" customFormat="1" ht="13.8" x14ac:dyDescent="0.3">
      <c r="B7098" s="10"/>
      <c r="L7098" s="10"/>
      <c r="M7098" s="10"/>
    </row>
    <row r="7099" spans="2:13" s="1" customFormat="1" ht="13.8" x14ac:dyDescent="0.3">
      <c r="B7099" s="10"/>
      <c r="L7099" s="10"/>
      <c r="M7099" s="10"/>
    </row>
    <row r="7100" spans="2:13" s="1" customFormat="1" ht="13.8" x14ac:dyDescent="0.3">
      <c r="B7100" s="10"/>
      <c r="L7100" s="10"/>
      <c r="M7100" s="10"/>
    </row>
    <row r="7101" spans="2:13" s="1" customFormat="1" ht="13.8" x14ac:dyDescent="0.3">
      <c r="B7101" s="10"/>
      <c r="L7101" s="10"/>
      <c r="M7101" s="10"/>
    </row>
    <row r="7102" spans="2:13" s="1" customFormat="1" ht="13.8" x14ac:dyDescent="0.3">
      <c r="B7102" s="10"/>
      <c r="L7102" s="10"/>
      <c r="M7102" s="10"/>
    </row>
    <row r="7103" spans="2:13" s="1" customFormat="1" ht="13.8" x14ac:dyDescent="0.3">
      <c r="B7103" s="10"/>
      <c r="L7103" s="10"/>
      <c r="M7103" s="10"/>
    </row>
    <row r="7104" spans="2:13" s="1" customFormat="1" ht="13.8" x14ac:dyDescent="0.3">
      <c r="B7104" s="10"/>
      <c r="L7104" s="10"/>
      <c r="M7104" s="10"/>
    </row>
    <row r="7105" spans="2:13" s="1" customFormat="1" ht="13.8" x14ac:dyDescent="0.3">
      <c r="B7105" s="10"/>
      <c r="L7105" s="10"/>
      <c r="M7105" s="10"/>
    </row>
    <row r="7106" spans="2:13" s="1" customFormat="1" ht="13.8" x14ac:dyDescent="0.3">
      <c r="B7106" s="10"/>
      <c r="L7106" s="10"/>
      <c r="M7106" s="10"/>
    </row>
    <row r="7107" spans="2:13" s="1" customFormat="1" ht="13.8" x14ac:dyDescent="0.3">
      <c r="B7107" s="10"/>
      <c r="L7107" s="10"/>
      <c r="M7107" s="10"/>
    </row>
    <row r="7108" spans="2:13" s="1" customFormat="1" ht="13.8" x14ac:dyDescent="0.3">
      <c r="B7108" s="10"/>
      <c r="L7108" s="10"/>
      <c r="M7108" s="10"/>
    </row>
    <row r="7109" spans="2:13" s="1" customFormat="1" ht="13.8" x14ac:dyDescent="0.3">
      <c r="B7109" s="10"/>
      <c r="L7109" s="10"/>
      <c r="M7109" s="10"/>
    </row>
    <row r="7110" spans="2:13" s="1" customFormat="1" ht="13.8" x14ac:dyDescent="0.3">
      <c r="B7110" s="10"/>
      <c r="L7110" s="10"/>
      <c r="M7110" s="10"/>
    </row>
    <row r="7111" spans="2:13" s="1" customFormat="1" ht="13.8" x14ac:dyDescent="0.3">
      <c r="B7111" s="10"/>
      <c r="L7111" s="10"/>
      <c r="M7111" s="10"/>
    </row>
    <row r="7112" spans="2:13" s="1" customFormat="1" ht="13.8" x14ac:dyDescent="0.3">
      <c r="B7112" s="10"/>
      <c r="L7112" s="10"/>
      <c r="M7112" s="10"/>
    </row>
    <row r="7113" spans="2:13" s="1" customFormat="1" ht="13.8" x14ac:dyDescent="0.3">
      <c r="B7113" s="10"/>
      <c r="L7113" s="10"/>
      <c r="M7113" s="10"/>
    </row>
    <row r="7114" spans="2:13" s="1" customFormat="1" ht="13.8" x14ac:dyDescent="0.3">
      <c r="B7114" s="10"/>
      <c r="L7114" s="10"/>
      <c r="M7114" s="10"/>
    </row>
    <row r="7115" spans="2:13" s="1" customFormat="1" ht="13.8" x14ac:dyDescent="0.3">
      <c r="B7115" s="10"/>
      <c r="L7115" s="10"/>
      <c r="M7115" s="10"/>
    </row>
    <row r="7116" spans="2:13" s="1" customFormat="1" ht="13.8" x14ac:dyDescent="0.3">
      <c r="B7116" s="10"/>
      <c r="L7116" s="10"/>
      <c r="M7116" s="10"/>
    </row>
    <row r="7117" spans="2:13" s="1" customFormat="1" ht="13.8" x14ac:dyDescent="0.3">
      <c r="B7117" s="10"/>
      <c r="L7117" s="10"/>
      <c r="M7117" s="10"/>
    </row>
    <row r="7118" spans="2:13" s="1" customFormat="1" ht="13.8" x14ac:dyDescent="0.3">
      <c r="B7118" s="10"/>
      <c r="L7118" s="10"/>
      <c r="M7118" s="10"/>
    </row>
    <row r="7119" spans="2:13" s="1" customFormat="1" ht="13.8" x14ac:dyDescent="0.3">
      <c r="B7119" s="10"/>
      <c r="L7119" s="10"/>
      <c r="M7119" s="10"/>
    </row>
    <row r="7120" spans="2:13" s="1" customFormat="1" ht="13.8" x14ac:dyDescent="0.3">
      <c r="B7120" s="10"/>
      <c r="L7120" s="10"/>
      <c r="M7120" s="10"/>
    </row>
    <row r="7121" spans="2:13" s="1" customFormat="1" ht="13.8" x14ac:dyDescent="0.3">
      <c r="B7121" s="10"/>
      <c r="L7121" s="10"/>
      <c r="M7121" s="10"/>
    </row>
    <row r="7122" spans="2:13" s="1" customFormat="1" ht="13.8" x14ac:dyDescent="0.3">
      <c r="B7122" s="10"/>
      <c r="L7122" s="10"/>
      <c r="M7122" s="10"/>
    </row>
    <row r="7123" spans="2:13" s="1" customFormat="1" ht="13.8" x14ac:dyDescent="0.3">
      <c r="B7123" s="10"/>
      <c r="L7123" s="10"/>
      <c r="M7123" s="10"/>
    </row>
    <row r="7124" spans="2:13" s="1" customFormat="1" ht="13.8" x14ac:dyDescent="0.3">
      <c r="B7124" s="10"/>
      <c r="L7124" s="10"/>
      <c r="M7124" s="10"/>
    </row>
    <row r="7125" spans="2:13" s="1" customFormat="1" ht="13.8" x14ac:dyDescent="0.3">
      <c r="B7125" s="10"/>
      <c r="L7125" s="10"/>
      <c r="M7125" s="10"/>
    </row>
    <row r="7126" spans="2:13" s="1" customFormat="1" ht="13.8" x14ac:dyDescent="0.3">
      <c r="B7126" s="10"/>
      <c r="L7126" s="10"/>
      <c r="M7126" s="10"/>
    </row>
    <row r="7127" spans="2:13" s="1" customFormat="1" ht="13.8" x14ac:dyDescent="0.3">
      <c r="B7127" s="10"/>
      <c r="L7127" s="10"/>
      <c r="M7127" s="10"/>
    </row>
    <row r="7128" spans="2:13" s="1" customFormat="1" ht="13.8" x14ac:dyDescent="0.3">
      <c r="B7128" s="10"/>
      <c r="L7128" s="10"/>
      <c r="M7128" s="10"/>
    </row>
    <row r="7129" spans="2:13" s="1" customFormat="1" ht="13.8" x14ac:dyDescent="0.3">
      <c r="B7129" s="10"/>
      <c r="L7129" s="10"/>
      <c r="M7129" s="10"/>
    </row>
    <row r="7130" spans="2:13" s="1" customFormat="1" ht="13.8" x14ac:dyDescent="0.3">
      <c r="B7130" s="10"/>
      <c r="L7130" s="10"/>
      <c r="M7130" s="10"/>
    </row>
    <row r="7131" spans="2:13" s="1" customFormat="1" ht="13.8" x14ac:dyDescent="0.3">
      <c r="B7131" s="10"/>
      <c r="L7131" s="10"/>
      <c r="M7131" s="10"/>
    </row>
    <row r="7132" spans="2:13" s="1" customFormat="1" ht="13.8" x14ac:dyDescent="0.3">
      <c r="B7132" s="10"/>
      <c r="L7132" s="10"/>
      <c r="M7132" s="10"/>
    </row>
    <row r="7133" spans="2:13" s="1" customFormat="1" ht="13.8" x14ac:dyDescent="0.3">
      <c r="B7133" s="10"/>
      <c r="L7133" s="10"/>
      <c r="M7133" s="10"/>
    </row>
    <row r="7134" spans="2:13" s="1" customFormat="1" ht="13.8" x14ac:dyDescent="0.3">
      <c r="B7134" s="10"/>
      <c r="L7134" s="10"/>
      <c r="M7134" s="10"/>
    </row>
    <row r="7135" spans="2:13" s="1" customFormat="1" ht="13.8" x14ac:dyDescent="0.3">
      <c r="B7135" s="10"/>
      <c r="L7135" s="10"/>
      <c r="M7135" s="10"/>
    </row>
    <row r="7136" spans="2:13" s="1" customFormat="1" ht="13.8" x14ac:dyDescent="0.3">
      <c r="B7136" s="10"/>
      <c r="L7136" s="10"/>
      <c r="M7136" s="10"/>
    </row>
    <row r="7137" spans="2:13" s="1" customFormat="1" ht="13.8" x14ac:dyDescent="0.3">
      <c r="B7137" s="10"/>
      <c r="L7137" s="10"/>
      <c r="M7137" s="10"/>
    </row>
    <row r="7138" spans="2:13" s="1" customFormat="1" ht="13.8" x14ac:dyDescent="0.3">
      <c r="B7138" s="10"/>
      <c r="L7138" s="10"/>
      <c r="M7138" s="10"/>
    </row>
    <row r="7139" spans="2:13" s="1" customFormat="1" ht="13.8" x14ac:dyDescent="0.3">
      <c r="B7139" s="10"/>
      <c r="L7139" s="10"/>
      <c r="M7139" s="10"/>
    </row>
    <row r="7140" spans="2:13" s="1" customFormat="1" ht="13.8" x14ac:dyDescent="0.3">
      <c r="B7140" s="10"/>
      <c r="L7140" s="10"/>
      <c r="M7140" s="10"/>
    </row>
    <row r="7141" spans="2:13" s="1" customFormat="1" ht="13.8" x14ac:dyDescent="0.3">
      <c r="B7141" s="10"/>
      <c r="L7141" s="10"/>
      <c r="M7141" s="10"/>
    </row>
    <row r="7142" spans="2:13" s="1" customFormat="1" ht="13.8" x14ac:dyDescent="0.3">
      <c r="B7142" s="10"/>
      <c r="L7142" s="10"/>
      <c r="M7142" s="10"/>
    </row>
    <row r="7143" spans="2:13" s="1" customFormat="1" ht="13.8" x14ac:dyDescent="0.3">
      <c r="B7143" s="10"/>
      <c r="L7143" s="10"/>
      <c r="M7143" s="10"/>
    </row>
    <row r="7144" spans="2:13" s="1" customFormat="1" ht="13.8" x14ac:dyDescent="0.3">
      <c r="B7144" s="10"/>
      <c r="L7144" s="10"/>
      <c r="M7144" s="10"/>
    </row>
    <row r="7145" spans="2:13" s="1" customFormat="1" ht="13.8" x14ac:dyDescent="0.3">
      <c r="B7145" s="10"/>
      <c r="L7145" s="10"/>
      <c r="M7145" s="10"/>
    </row>
    <row r="7146" spans="2:13" s="1" customFormat="1" ht="13.8" x14ac:dyDescent="0.3">
      <c r="B7146" s="10"/>
      <c r="L7146" s="10"/>
      <c r="M7146" s="10"/>
    </row>
    <row r="7147" spans="2:13" s="1" customFormat="1" ht="13.8" x14ac:dyDescent="0.3">
      <c r="B7147" s="10"/>
      <c r="L7147" s="10"/>
      <c r="M7147" s="10"/>
    </row>
    <row r="7148" spans="2:13" s="1" customFormat="1" ht="13.8" x14ac:dyDescent="0.3">
      <c r="B7148" s="10"/>
      <c r="L7148" s="10"/>
      <c r="M7148" s="10"/>
    </row>
    <row r="7149" spans="2:13" s="1" customFormat="1" ht="13.8" x14ac:dyDescent="0.3">
      <c r="B7149" s="10"/>
      <c r="L7149" s="10"/>
      <c r="M7149" s="10"/>
    </row>
    <row r="7150" spans="2:13" s="1" customFormat="1" ht="13.8" x14ac:dyDescent="0.3">
      <c r="B7150" s="10"/>
      <c r="L7150" s="10"/>
      <c r="M7150" s="10"/>
    </row>
    <row r="7151" spans="2:13" s="1" customFormat="1" ht="13.8" x14ac:dyDescent="0.3">
      <c r="B7151" s="10"/>
      <c r="L7151" s="10"/>
      <c r="M7151" s="10"/>
    </row>
    <row r="7152" spans="2:13" s="1" customFormat="1" ht="13.8" x14ac:dyDescent="0.3">
      <c r="B7152" s="10"/>
      <c r="L7152" s="10"/>
      <c r="M7152" s="10"/>
    </row>
    <row r="7153" spans="2:13" s="1" customFormat="1" ht="13.8" x14ac:dyDescent="0.3">
      <c r="B7153" s="10"/>
      <c r="L7153" s="10"/>
      <c r="M7153" s="10"/>
    </row>
    <row r="7154" spans="2:13" s="1" customFormat="1" ht="13.8" x14ac:dyDescent="0.3">
      <c r="B7154" s="10"/>
      <c r="L7154" s="10"/>
      <c r="M7154" s="10"/>
    </row>
    <row r="7155" spans="2:13" s="1" customFormat="1" ht="13.8" x14ac:dyDescent="0.3">
      <c r="B7155" s="10"/>
      <c r="L7155" s="10"/>
      <c r="M7155" s="10"/>
    </row>
    <row r="7156" spans="2:13" s="1" customFormat="1" ht="13.8" x14ac:dyDescent="0.3">
      <c r="B7156" s="10"/>
      <c r="L7156" s="10"/>
      <c r="M7156" s="10"/>
    </row>
    <row r="7157" spans="2:13" s="1" customFormat="1" ht="13.8" x14ac:dyDescent="0.3">
      <c r="B7157" s="10"/>
      <c r="L7157" s="10"/>
      <c r="M7157" s="10"/>
    </row>
    <row r="7158" spans="2:13" s="1" customFormat="1" ht="13.8" x14ac:dyDescent="0.3">
      <c r="B7158" s="10"/>
      <c r="L7158" s="10"/>
      <c r="M7158" s="10"/>
    </row>
    <row r="7159" spans="2:13" s="1" customFormat="1" ht="13.8" x14ac:dyDescent="0.3">
      <c r="B7159" s="10"/>
      <c r="L7159" s="10"/>
      <c r="M7159" s="10"/>
    </row>
    <row r="7160" spans="2:13" s="1" customFormat="1" ht="13.8" x14ac:dyDescent="0.3">
      <c r="B7160" s="10"/>
      <c r="L7160" s="10"/>
      <c r="M7160" s="10"/>
    </row>
    <row r="7161" spans="2:13" s="1" customFormat="1" ht="13.8" x14ac:dyDescent="0.3">
      <c r="B7161" s="10"/>
      <c r="L7161" s="10"/>
      <c r="M7161" s="10"/>
    </row>
    <row r="7162" spans="2:13" s="1" customFormat="1" ht="13.8" x14ac:dyDescent="0.3">
      <c r="B7162" s="10"/>
      <c r="L7162" s="10"/>
      <c r="M7162" s="10"/>
    </row>
    <row r="7163" spans="2:13" s="1" customFormat="1" ht="13.8" x14ac:dyDescent="0.3">
      <c r="B7163" s="10"/>
      <c r="L7163" s="10"/>
      <c r="M7163" s="10"/>
    </row>
    <row r="7164" spans="2:13" s="1" customFormat="1" ht="13.8" x14ac:dyDescent="0.3">
      <c r="B7164" s="10"/>
      <c r="L7164" s="10"/>
      <c r="M7164" s="10"/>
    </row>
    <row r="7165" spans="2:13" s="1" customFormat="1" ht="13.8" x14ac:dyDescent="0.3">
      <c r="B7165" s="10"/>
      <c r="L7165" s="10"/>
      <c r="M7165" s="10"/>
    </row>
    <row r="7166" spans="2:13" s="1" customFormat="1" ht="13.8" x14ac:dyDescent="0.3">
      <c r="B7166" s="10"/>
      <c r="L7166" s="10"/>
      <c r="M7166" s="10"/>
    </row>
    <row r="7167" spans="2:13" s="1" customFormat="1" ht="13.8" x14ac:dyDescent="0.3">
      <c r="B7167" s="10"/>
      <c r="L7167" s="10"/>
      <c r="M7167" s="10"/>
    </row>
    <row r="7168" spans="2:13" s="1" customFormat="1" ht="13.8" x14ac:dyDescent="0.3">
      <c r="B7168" s="10"/>
      <c r="L7168" s="10"/>
      <c r="M7168" s="10"/>
    </row>
    <row r="7169" spans="2:13" s="1" customFormat="1" ht="13.8" x14ac:dyDescent="0.3">
      <c r="B7169" s="10"/>
      <c r="L7169" s="10"/>
      <c r="M7169" s="10"/>
    </row>
    <row r="7170" spans="2:13" s="1" customFormat="1" ht="13.8" x14ac:dyDescent="0.3">
      <c r="B7170" s="10"/>
      <c r="L7170" s="10"/>
      <c r="M7170" s="10"/>
    </row>
    <row r="7171" spans="2:13" s="1" customFormat="1" ht="13.8" x14ac:dyDescent="0.3">
      <c r="B7171" s="10"/>
      <c r="L7171" s="10"/>
      <c r="M7171" s="10"/>
    </row>
    <row r="7172" spans="2:13" s="1" customFormat="1" ht="13.8" x14ac:dyDescent="0.3">
      <c r="B7172" s="10"/>
      <c r="L7172" s="10"/>
      <c r="M7172" s="10"/>
    </row>
    <row r="7173" spans="2:13" s="1" customFormat="1" ht="13.8" x14ac:dyDescent="0.3">
      <c r="B7173" s="10"/>
      <c r="L7173" s="10"/>
      <c r="M7173" s="10"/>
    </row>
    <row r="7174" spans="2:13" s="1" customFormat="1" ht="13.8" x14ac:dyDescent="0.3">
      <c r="B7174" s="10"/>
      <c r="L7174" s="10"/>
      <c r="M7174" s="10"/>
    </row>
    <row r="7175" spans="2:13" s="1" customFormat="1" ht="13.8" x14ac:dyDescent="0.3">
      <c r="B7175" s="10"/>
      <c r="L7175" s="10"/>
      <c r="M7175" s="10"/>
    </row>
    <row r="7176" spans="2:13" s="1" customFormat="1" ht="13.8" x14ac:dyDescent="0.3">
      <c r="B7176" s="10"/>
      <c r="L7176" s="10"/>
      <c r="M7176" s="10"/>
    </row>
    <row r="7177" spans="2:13" s="1" customFormat="1" ht="13.8" x14ac:dyDescent="0.3">
      <c r="B7177" s="10"/>
      <c r="L7177" s="10"/>
      <c r="M7177" s="10"/>
    </row>
    <row r="7178" spans="2:13" s="1" customFormat="1" ht="13.8" x14ac:dyDescent="0.3">
      <c r="B7178" s="10"/>
      <c r="L7178" s="10"/>
      <c r="M7178" s="10"/>
    </row>
    <row r="7179" spans="2:13" s="1" customFormat="1" ht="13.8" x14ac:dyDescent="0.3">
      <c r="B7179" s="10"/>
      <c r="L7179" s="10"/>
      <c r="M7179" s="10"/>
    </row>
    <row r="7180" spans="2:13" s="1" customFormat="1" ht="13.8" x14ac:dyDescent="0.3">
      <c r="B7180" s="10"/>
      <c r="L7180" s="10"/>
      <c r="M7180" s="10"/>
    </row>
    <row r="7181" spans="2:13" s="1" customFormat="1" ht="13.8" x14ac:dyDescent="0.3">
      <c r="B7181" s="10"/>
      <c r="L7181" s="10"/>
      <c r="M7181" s="10"/>
    </row>
    <row r="7182" spans="2:13" s="1" customFormat="1" ht="13.8" x14ac:dyDescent="0.3">
      <c r="B7182" s="10"/>
      <c r="L7182" s="10"/>
      <c r="M7182" s="10"/>
    </row>
    <row r="7183" spans="2:13" s="1" customFormat="1" ht="13.8" x14ac:dyDescent="0.3">
      <c r="B7183" s="10"/>
      <c r="L7183" s="10"/>
      <c r="M7183" s="10"/>
    </row>
    <row r="7184" spans="2:13" s="1" customFormat="1" ht="13.8" x14ac:dyDescent="0.3">
      <c r="B7184" s="10"/>
      <c r="L7184" s="10"/>
      <c r="M7184" s="10"/>
    </row>
    <row r="7185" spans="2:13" s="1" customFormat="1" ht="13.8" x14ac:dyDescent="0.3">
      <c r="B7185" s="10"/>
      <c r="L7185" s="10"/>
      <c r="M7185" s="10"/>
    </row>
    <row r="7186" spans="2:13" s="1" customFormat="1" ht="13.8" x14ac:dyDescent="0.3">
      <c r="B7186" s="10"/>
      <c r="L7186" s="10"/>
      <c r="M7186" s="10"/>
    </row>
    <row r="7187" spans="2:13" s="1" customFormat="1" ht="13.8" x14ac:dyDescent="0.3">
      <c r="B7187" s="10"/>
      <c r="L7187" s="10"/>
      <c r="M7187" s="10"/>
    </row>
    <row r="7188" spans="2:13" s="1" customFormat="1" ht="13.8" x14ac:dyDescent="0.3">
      <c r="B7188" s="10"/>
      <c r="L7188" s="10"/>
      <c r="M7188" s="10"/>
    </row>
    <row r="7189" spans="2:13" s="1" customFormat="1" ht="13.8" x14ac:dyDescent="0.3">
      <c r="B7189" s="10"/>
      <c r="L7189" s="10"/>
      <c r="M7189" s="10"/>
    </row>
    <row r="7190" spans="2:13" s="1" customFormat="1" ht="13.8" x14ac:dyDescent="0.3">
      <c r="B7190" s="10"/>
      <c r="L7190" s="10"/>
      <c r="M7190" s="10"/>
    </row>
    <row r="7191" spans="2:13" s="1" customFormat="1" ht="13.8" x14ac:dyDescent="0.3">
      <c r="B7191" s="10"/>
      <c r="L7191" s="10"/>
      <c r="M7191" s="10"/>
    </row>
    <row r="7192" spans="2:13" s="1" customFormat="1" ht="13.8" x14ac:dyDescent="0.3">
      <c r="B7192" s="10"/>
      <c r="L7192" s="10"/>
      <c r="M7192" s="10"/>
    </row>
    <row r="7193" spans="2:13" s="1" customFormat="1" ht="13.8" x14ac:dyDescent="0.3">
      <c r="B7193" s="10"/>
      <c r="L7193" s="10"/>
      <c r="M7193" s="10"/>
    </row>
    <row r="7194" spans="2:13" s="1" customFormat="1" ht="13.8" x14ac:dyDescent="0.3">
      <c r="B7194" s="10"/>
      <c r="L7194" s="10"/>
      <c r="M7194" s="10"/>
    </row>
    <row r="7195" spans="2:13" s="1" customFormat="1" ht="13.8" x14ac:dyDescent="0.3">
      <c r="B7195" s="10"/>
      <c r="L7195" s="10"/>
      <c r="M7195" s="10"/>
    </row>
    <row r="7196" spans="2:13" s="1" customFormat="1" ht="13.8" x14ac:dyDescent="0.3">
      <c r="B7196" s="10"/>
      <c r="L7196" s="10"/>
      <c r="M7196" s="10"/>
    </row>
    <row r="7197" spans="2:13" s="1" customFormat="1" ht="13.8" x14ac:dyDescent="0.3">
      <c r="B7197" s="10"/>
      <c r="L7197" s="10"/>
      <c r="M7197" s="10"/>
    </row>
    <row r="7198" spans="2:13" s="1" customFormat="1" ht="13.8" x14ac:dyDescent="0.3">
      <c r="B7198" s="10"/>
      <c r="L7198" s="10"/>
      <c r="M7198" s="10"/>
    </row>
    <row r="7199" spans="2:13" s="1" customFormat="1" ht="13.8" x14ac:dyDescent="0.3">
      <c r="B7199" s="10"/>
      <c r="L7199" s="10"/>
      <c r="M7199" s="10"/>
    </row>
    <row r="7200" spans="2:13" s="1" customFormat="1" ht="13.8" x14ac:dyDescent="0.3">
      <c r="B7200" s="10"/>
      <c r="L7200" s="10"/>
      <c r="M7200" s="10"/>
    </row>
    <row r="7201" spans="2:13" s="1" customFormat="1" ht="13.8" x14ac:dyDescent="0.3">
      <c r="B7201" s="10"/>
      <c r="L7201" s="10"/>
      <c r="M7201" s="10"/>
    </row>
    <row r="7202" spans="2:13" s="1" customFormat="1" ht="13.8" x14ac:dyDescent="0.3">
      <c r="B7202" s="10"/>
      <c r="L7202" s="10"/>
      <c r="M7202" s="10"/>
    </row>
    <row r="7203" spans="2:13" s="1" customFormat="1" ht="13.8" x14ac:dyDescent="0.3">
      <c r="B7203" s="10"/>
      <c r="L7203" s="10"/>
      <c r="M7203" s="10"/>
    </row>
    <row r="7204" spans="2:13" s="1" customFormat="1" ht="13.8" x14ac:dyDescent="0.3">
      <c r="B7204" s="10"/>
      <c r="L7204" s="10"/>
      <c r="M7204" s="10"/>
    </row>
    <row r="7205" spans="2:13" s="1" customFormat="1" ht="13.8" x14ac:dyDescent="0.3">
      <c r="B7205" s="10"/>
      <c r="L7205" s="10"/>
      <c r="M7205" s="10"/>
    </row>
    <row r="7206" spans="2:13" s="1" customFormat="1" ht="13.8" x14ac:dyDescent="0.3">
      <c r="B7206" s="10"/>
      <c r="L7206" s="10"/>
      <c r="M7206" s="10"/>
    </row>
    <row r="7207" spans="2:13" s="1" customFormat="1" ht="13.8" x14ac:dyDescent="0.3">
      <c r="B7207" s="10"/>
      <c r="L7207" s="10"/>
      <c r="M7207" s="10"/>
    </row>
    <row r="7208" spans="2:13" s="1" customFormat="1" ht="13.8" x14ac:dyDescent="0.3">
      <c r="B7208" s="10"/>
      <c r="L7208" s="10"/>
      <c r="M7208" s="10"/>
    </row>
    <row r="7209" spans="2:13" s="1" customFormat="1" ht="13.8" x14ac:dyDescent="0.3">
      <c r="B7209" s="10"/>
      <c r="L7209" s="10"/>
      <c r="M7209" s="10"/>
    </row>
    <row r="7210" spans="2:13" s="1" customFormat="1" ht="13.8" x14ac:dyDescent="0.3">
      <c r="B7210" s="10"/>
      <c r="L7210" s="10"/>
      <c r="M7210" s="10"/>
    </row>
    <row r="7211" spans="2:13" s="1" customFormat="1" ht="13.8" x14ac:dyDescent="0.3">
      <c r="B7211" s="10"/>
      <c r="L7211" s="10"/>
      <c r="M7211" s="10"/>
    </row>
    <row r="7212" spans="2:13" s="1" customFormat="1" ht="13.8" x14ac:dyDescent="0.3">
      <c r="B7212" s="10"/>
      <c r="L7212" s="10"/>
      <c r="M7212" s="10"/>
    </row>
    <row r="7213" spans="2:13" s="1" customFormat="1" ht="13.8" x14ac:dyDescent="0.3">
      <c r="B7213" s="10"/>
      <c r="L7213" s="10"/>
      <c r="M7213" s="10"/>
    </row>
    <row r="7214" spans="2:13" s="1" customFormat="1" ht="13.8" x14ac:dyDescent="0.3">
      <c r="B7214" s="10"/>
      <c r="L7214" s="10"/>
      <c r="M7214" s="10"/>
    </row>
    <row r="7215" spans="2:13" s="1" customFormat="1" ht="13.8" x14ac:dyDescent="0.3">
      <c r="B7215" s="10"/>
      <c r="L7215" s="10"/>
      <c r="M7215" s="10"/>
    </row>
    <row r="7216" spans="2:13" s="1" customFormat="1" ht="13.8" x14ac:dyDescent="0.3">
      <c r="B7216" s="10"/>
      <c r="L7216" s="10"/>
      <c r="M7216" s="10"/>
    </row>
    <row r="7217" spans="2:13" s="1" customFormat="1" ht="13.8" x14ac:dyDescent="0.3">
      <c r="B7217" s="10"/>
      <c r="L7217" s="10"/>
      <c r="M7217" s="10"/>
    </row>
    <row r="7218" spans="2:13" s="1" customFormat="1" ht="13.8" x14ac:dyDescent="0.3">
      <c r="B7218" s="10"/>
      <c r="L7218" s="10"/>
      <c r="M7218" s="10"/>
    </row>
    <row r="7219" spans="2:13" s="1" customFormat="1" ht="13.8" x14ac:dyDescent="0.3">
      <c r="B7219" s="10"/>
      <c r="L7219" s="10"/>
      <c r="M7219" s="10"/>
    </row>
    <row r="7220" spans="2:13" s="1" customFormat="1" ht="13.8" x14ac:dyDescent="0.3">
      <c r="B7220" s="10"/>
      <c r="L7220" s="10"/>
      <c r="M7220" s="10"/>
    </row>
    <row r="7221" spans="2:13" s="1" customFormat="1" ht="13.8" x14ac:dyDescent="0.3">
      <c r="B7221" s="10"/>
      <c r="L7221" s="10"/>
      <c r="M7221" s="10"/>
    </row>
    <row r="7222" spans="2:13" s="1" customFormat="1" ht="13.8" x14ac:dyDescent="0.3">
      <c r="B7222" s="10"/>
      <c r="L7222" s="10"/>
      <c r="M7222" s="10"/>
    </row>
    <row r="7223" spans="2:13" s="1" customFormat="1" ht="13.8" x14ac:dyDescent="0.3">
      <c r="B7223" s="10"/>
      <c r="L7223" s="10"/>
      <c r="M7223" s="10"/>
    </row>
    <row r="7224" spans="2:13" s="1" customFormat="1" ht="13.8" x14ac:dyDescent="0.3">
      <c r="B7224" s="10"/>
      <c r="L7224" s="10"/>
      <c r="M7224" s="10"/>
    </row>
    <row r="7225" spans="2:13" s="1" customFormat="1" ht="13.8" x14ac:dyDescent="0.3">
      <c r="B7225" s="10"/>
      <c r="L7225" s="10"/>
      <c r="M7225" s="10"/>
    </row>
    <row r="7226" spans="2:13" s="1" customFormat="1" ht="13.8" x14ac:dyDescent="0.3">
      <c r="B7226" s="10"/>
      <c r="L7226" s="10"/>
      <c r="M7226" s="10"/>
    </row>
    <row r="7227" spans="2:13" s="1" customFormat="1" ht="13.8" x14ac:dyDescent="0.3">
      <c r="B7227" s="10"/>
      <c r="L7227" s="10"/>
      <c r="M7227" s="10"/>
    </row>
    <row r="7228" spans="2:13" s="1" customFormat="1" ht="13.8" x14ac:dyDescent="0.3">
      <c r="B7228" s="10"/>
      <c r="L7228" s="10"/>
      <c r="M7228" s="10"/>
    </row>
    <row r="7229" spans="2:13" s="1" customFormat="1" ht="13.8" x14ac:dyDescent="0.3">
      <c r="B7229" s="10"/>
      <c r="L7229" s="10"/>
      <c r="M7229" s="10"/>
    </row>
    <row r="7230" spans="2:13" s="1" customFormat="1" ht="13.8" x14ac:dyDescent="0.3">
      <c r="B7230" s="10"/>
      <c r="L7230" s="10"/>
      <c r="M7230" s="10"/>
    </row>
    <row r="7231" spans="2:13" s="1" customFormat="1" ht="13.8" x14ac:dyDescent="0.3">
      <c r="B7231" s="10"/>
      <c r="L7231" s="10"/>
      <c r="M7231" s="10"/>
    </row>
    <row r="7232" spans="2:13" s="1" customFormat="1" ht="13.8" x14ac:dyDescent="0.3">
      <c r="B7232" s="10"/>
      <c r="L7232" s="10"/>
      <c r="M7232" s="10"/>
    </row>
    <row r="7233" spans="2:13" s="1" customFormat="1" ht="13.8" x14ac:dyDescent="0.3">
      <c r="B7233" s="10"/>
      <c r="L7233" s="10"/>
      <c r="M7233" s="10"/>
    </row>
    <row r="7234" spans="2:13" s="1" customFormat="1" ht="13.8" x14ac:dyDescent="0.3">
      <c r="B7234" s="10"/>
      <c r="L7234" s="10"/>
      <c r="M7234" s="10"/>
    </row>
    <row r="7235" spans="2:13" s="1" customFormat="1" ht="13.8" x14ac:dyDescent="0.3">
      <c r="B7235" s="10"/>
      <c r="L7235" s="10"/>
      <c r="M7235" s="10"/>
    </row>
    <row r="7236" spans="2:13" s="1" customFormat="1" ht="13.8" x14ac:dyDescent="0.3">
      <c r="B7236" s="10"/>
      <c r="L7236" s="10"/>
      <c r="M7236" s="10"/>
    </row>
    <row r="7237" spans="2:13" s="1" customFormat="1" ht="13.8" x14ac:dyDescent="0.3">
      <c r="B7237" s="10"/>
      <c r="L7237" s="10"/>
      <c r="M7237" s="10"/>
    </row>
    <row r="7238" spans="2:13" s="1" customFormat="1" ht="13.8" x14ac:dyDescent="0.3">
      <c r="B7238" s="10"/>
      <c r="L7238" s="10"/>
      <c r="M7238" s="10"/>
    </row>
    <row r="7239" spans="2:13" s="1" customFormat="1" ht="13.8" x14ac:dyDescent="0.3">
      <c r="B7239" s="10"/>
      <c r="L7239" s="10"/>
      <c r="M7239" s="10"/>
    </row>
    <row r="7240" spans="2:13" s="1" customFormat="1" ht="13.8" x14ac:dyDescent="0.3">
      <c r="B7240" s="10"/>
      <c r="L7240" s="10"/>
      <c r="M7240" s="10"/>
    </row>
    <row r="7241" spans="2:13" s="1" customFormat="1" ht="13.8" x14ac:dyDescent="0.3">
      <c r="B7241" s="10"/>
      <c r="L7241" s="10"/>
      <c r="M7241" s="10"/>
    </row>
    <row r="7242" spans="2:13" s="1" customFormat="1" ht="13.8" x14ac:dyDescent="0.3">
      <c r="B7242" s="10"/>
      <c r="L7242" s="10"/>
      <c r="M7242" s="10"/>
    </row>
    <row r="7243" spans="2:13" s="1" customFormat="1" ht="13.8" x14ac:dyDescent="0.3">
      <c r="B7243" s="10"/>
      <c r="L7243" s="10"/>
      <c r="M7243" s="10"/>
    </row>
    <row r="7244" spans="2:13" s="1" customFormat="1" ht="13.8" x14ac:dyDescent="0.3">
      <c r="B7244" s="10"/>
      <c r="L7244" s="10"/>
      <c r="M7244" s="10"/>
    </row>
    <row r="7245" spans="2:13" s="1" customFormat="1" ht="13.8" x14ac:dyDescent="0.3">
      <c r="B7245" s="10"/>
      <c r="L7245" s="10"/>
      <c r="M7245" s="10"/>
    </row>
    <row r="7246" spans="2:13" s="1" customFormat="1" ht="13.8" x14ac:dyDescent="0.3">
      <c r="B7246" s="10"/>
      <c r="L7246" s="10"/>
      <c r="M7246" s="10"/>
    </row>
    <row r="7247" spans="2:13" s="1" customFormat="1" ht="13.8" x14ac:dyDescent="0.3">
      <c r="B7247" s="10"/>
      <c r="L7247" s="10"/>
      <c r="M7247" s="10"/>
    </row>
    <row r="7248" spans="2:13" s="1" customFormat="1" ht="13.8" x14ac:dyDescent="0.3">
      <c r="B7248" s="10"/>
      <c r="L7248" s="10"/>
      <c r="M7248" s="10"/>
    </row>
    <row r="7249" spans="2:13" s="1" customFormat="1" ht="13.8" x14ac:dyDescent="0.3">
      <c r="B7249" s="10"/>
      <c r="L7249" s="10"/>
      <c r="M7249" s="10"/>
    </row>
    <row r="7250" spans="2:13" s="1" customFormat="1" ht="13.8" x14ac:dyDescent="0.3">
      <c r="B7250" s="10"/>
      <c r="L7250" s="10"/>
      <c r="M7250" s="10"/>
    </row>
    <row r="7251" spans="2:13" s="1" customFormat="1" ht="13.8" x14ac:dyDescent="0.3">
      <c r="B7251" s="10"/>
      <c r="L7251" s="10"/>
      <c r="M7251" s="10"/>
    </row>
    <row r="7252" spans="2:13" s="1" customFormat="1" ht="13.8" x14ac:dyDescent="0.3">
      <c r="B7252" s="10"/>
      <c r="L7252" s="10"/>
      <c r="M7252" s="10"/>
    </row>
    <row r="7253" spans="2:13" s="1" customFormat="1" ht="13.8" x14ac:dyDescent="0.3">
      <c r="B7253" s="10"/>
      <c r="L7253" s="10"/>
      <c r="M7253" s="10"/>
    </row>
    <row r="7254" spans="2:13" s="1" customFormat="1" ht="13.8" x14ac:dyDescent="0.3">
      <c r="B7254" s="10"/>
      <c r="L7254" s="10"/>
      <c r="M7254" s="10"/>
    </row>
    <row r="7255" spans="2:13" s="1" customFormat="1" ht="13.8" x14ac:dyDescent="0.3">
      <c r="B7255" s="10"/>
      <c r="L7255" s="10"/>
      <c r="M7255" s="10"/>
    </row>
    <row r="7256" spans="2:13" s="1" customFormat="1" ht="13.8" x14ac:dyDescent="0.3">
      <c r="B7256" s="10"/>
      <c r="L7256" s="10"/>
      <c r="M7256" s="10"/>
    </row>
    <row r="7257" spans="2:13" s="1" customFormat="1" ht="13.8" x14ac:dyDescent="0.3">
      <c r="B7257" s="10"/>
      <c r="L7257" s="10"/>
      <c r="M7257" s="10"/>
    </row>
    <row r="7258" spans="2:13" s="1" customFormat="1" ht="13.8" x14ac:dyDescent="0.3">
      <c r="B7258" s="10"/>
      <c r="L7258" s="10"/>
      <c r="M7258" s="10"/>
    </row>
    <row r="7259" spans="2:13" s="1" customFormat="1" ht="13.8" x14ac:dyDescent="0.3">
      <c r="B7259" s="10"/>
      <c r="L7259" s="10"/>
      <c r="M7259" s="10"/>
    </row>
    <row r="7260" spans="2:13" s="1" customFormat="1" ht="13.8" x14ac:dyDescent="0.3">
      <c r="B7260" s="10"/>
      <c r="L7260" s="10"/>
      <c r="M7260" s="10"/>
    </row>
    <row r="7261" spans="2:13" s="1" customFormat="1" ht="13.8" x14ac:dyDescent="0.3">
      <c r="B7261" s="10"/>
      <c r="L7261" s="10"/>
      <c r="M7261" s="10"/>
    </row>
    <row r="7262" spans="2:13" s="1" customFormat="1" ht="13.8" x14ac:dyDescent="0.3">
      <c r="B7262" s="10"/>
      <c r="L7262" s="10"/>
      <c r="M7262" s="10"/>
    </row>
    <row r="7263" spans="2:13" s="1" customFormat="1" ht="13.8" x14ac:dyDescent="0.3">
      <c r="B7263" s="10"/>
      <c r="L7263" s="10"/>
      <c r="M7263" s="10"/>
    </row>
    <row r="7264" spans="2:13" s="1" customFormat="1" ht="13.8" x14ac:dyDescent="0.3">
      <c r="B7264" s="10"/>
      <c r="L7264" s="10"/>
      <c r="M7264" s="10"/>
    </row>
    <row r="7265" spans="2:13" s="1" customFormat="1" ht="13.8" x14ac:dyDescent="0.3">
      <c r="B7265" s="10"/>
      <c r="L7265" s="10"/>
      <c r="M7265" s="10"/>
    </row>
    <row r="7266" spans="2:13" s="1" customFormat="1" ht="13.8" x14ac:dyDescent="0.3">
      <c r="B7266" s="10"/>
      <c r="L7266" s="10"/>
      <c r="M7266" s="10"/>
    </row>
    <row r="7267" spans="2:13" s="1" customFormat="1" ht="13.8" x14ac:dyDescent="0.3">
      <c r="B7267" s="10"/>
      <c r="L7267" s="10"/>
      <c r="M7267" s="10"/>
    </row>
    <row r="7268" spans="2:13" s="1" customFormat="1" ht="13.8" x14ac:dyDescent="0.3">
      <c r="B7268" s="10"/>
      <c r="L7268" s="10"/>
      <c r="M7268" s="10"/>
    </row>
    <row r="7269" spans="2:13" s="1" customFormat="1" ht="13.8" x14ac:dyDescent="0.3">
      <c r="B7269" s="10"/>
      <c r="L7269" s="10"/>
      <c r="M7269" s="10"/>
    </row>
    <row r="7270" spans="2:13" s="1" customFormat="1" ht="13.8" x14ac:dyDescent="0.3">
      <c r="B7270" s="10"/>
      <c r="L7270" s="10"/>
      <c r="M7270" s="10"/>
    </row>
    <row r="7271" spans="2:13" s="1" customFormat="1" ht="13.8" x14ac:dyDescent="0.3">
      <c r="B7271" s="10"/>
      <c r="L7271" s="10"/>
      <c r="M7271" s="10"/>
    </row>
    <row r="7272" spans="2:13" s="1" customFormat="1" ht="13.8" x14ac:dyDescent="0.3">
      <c r="B7272" s="10"/>
      <c r="L7272" s="10"/>
      <c r="M7272" s="10"/>
    </row>
    <row r="7273" spans="2:13" s="1" customFormat="1" ht="13.8" x14ac:dyDescent="0.3">
      <c r="B7273" s="10"/>
      <c r="L7273" s="10"/>
      <c r="M7273" s="10"/>
    </row>
    <row r="7274" spans="2:13" s="1" customFormat="1" ht="13.8" x14ac:dyDescent="0.3">
      <c r="B7274" s="10"/>
      <c r="L7274" s="10"/>
      <c r="M7274" s="10"/>
    </row>
    <row r="7275" spans="2:13" s="1" customFormat="1" ht="13.8" x14ac:dyDescent="0.3">
      <c r="B7275" s="10"/>
      <c r="L7275" s="10"/>
      <c r="M7275" s="10"/>
    </row>
    <row r="7276" spans="2:13" s="1" customFormat="1" ht="13.8" x14ac:dyDescent="0.3">
      <c r="B7276" s="10"/>
      <c r="L7276" s="10"/>
      <c r="M7276" s="10"/>
    </row>
    <row r="7277" spans="2:13" s="1" customFormat="1" ht="13.8" x14ac:dyDescent="0.3">
      <c r="B7277" s="10"/>
      <c r="L7277" s="10"/>
      <c r="M7277" s="10"/>
    </row>
    <row r="7278" spans="2:13" s="1" customFormat="1" ht="13.8" x14ac:dyDescent="0.3">
      <c r="B7278" s="10"/>
      <c r="L7278" s="10"/>
      <c r="M7278" s="10"/>
    </row>
    <row r="7279" spans="2:13" s="1" customFormat="1" ht="13.8" x14ac:dyDescent="0.3">
      <c r="B7279" s="10"/>
      <c r="L7279" s="10"/>
      <c r="M7279" s="10"/>
    </row>
    <row r="7280" spans="2:13" s="1" customFormat="1" ht="13.8" x14ac:dyDescent="0.3">
      <c r="B7280" s="10"/>
      <c r="L7280" s="10"/>
      <c r="M7280" s="10"/>
    </row>
    <row r="7281" spans="2:13" s="1" customFormat="1" ht="13.8" x14ac:dyDescent="0.3">
      <c r="B7281" s="10"/>
      <c r="L7281" s="10"/>
      <c r="M7281" s="10"/>
    </row>
    <row r="7282" spans="2:13" s="1" customFormat="1" ht="13.8" x14ac:dyDescent="0.3">
      <c r="B7282" s="10"/>
      <c r="L7282" s="10"/>
      <c r="M7282" s="10"/>
    </row>
    <row r="7283" spans="2:13" s="1" customFormat="1" ht="13.8" x14ac:dyDescent="0.3">
      <c r="B7283" s="10"/>
      <c r="L7283" s="10"/>
      <c r="M7283" s="10"/>
    </row>
    <row r="7284" spans="2:13" s="1" customFormat="1" ht="13.8" x14ac:dyDescent="0.3">
      <c r="B7284" s="10"/>
      <c r="L7284" s="10"/>
      <c r="M7284" s="10"/>
    </row>
    <row r="7285" spans="2:13" s="1" customFormat="1" ht="13.8" x14ac:dyDescent="0.3">
      <c r="B7285" s="10"/>
      <c r="L7285" s="10"/>
      <c r="M7285" s="10"/>
    </row>
    <row r="7286" spans="2:13" s="1" customFormat="1" ht="13.8" x14ac:dyDescent="0.3">
      <c r="B7286" s="10"/>
      <c r="L7286" s="10"/>
      <c r="M7286" s="10"/>
    </row>
    <row r="7287" spans="2:13" s="1" customFormat="1" ht="13.8" x14ac:dyDescent="0.3">
      <c r="B7287" s="10"/>
      <c r="L7287" s="10"/>
      <c r="M7287" s="10"/>
    </row>
    <row r="7288" spans="2:13" s="1" customFormat="1" ht="13.8" x14ac:dyDescent="0.3">
      <c r="B7288" s="10"/>
      <c r="L7288" s="10"/>
      <c r="M7288" s="10"/>
    </row>
    <row r="7289" spans="2:13" s="1" customFormat="1" ht="13.8" x14ac:dyDescent="0.3">
      <c r="B7289" s="10"/>
      <c r="L7289" s="10"/>
      <c r="M7289" s="10"/>
    </row>
    <row r="7290" spans="2:13" s="1" customFormat="1" ht="13.8" x14ac:dyDescent="0.3">
      <c r="B7290" s="10"/>
      <c r="L7290" s="10"/>
      <c r="M7290" s="10"/>
    </row>
    <row r="7291" spans="2:13" s="1" customFormat="1" ht="13.8" x14ac:dyDescent="0.3">
      <c r="B7291" s="10"/>
      <c r="L7291" s="10"/>
      <c r="M7291" s="10"/>
    </row>
    <row r="7292" spans="2:13" s="1" customFormat="1" ht="13.8" x14ac:dyDescent="0.3">
      <c r="B7292" s="10"/>
      <c r="L7292" s="10"/>
      <c r="M7292" s="10"/>
    </row>
    <row r="7293" spans="2:13" s="1" customFormat="1" ht="13.8" x14ac:dyDescent="0.3">
      <c r="B7293" s="10"/>
      <c r="L7293" s="10"/>
      <c r="M7293" s="10"/>
    </row>
    <row r="7294" spans="2:13" s="1" customFormat="1" ht="13.8" x14ac:dyDescent="0.3">
      <c r="B7294" s="10"/>
      <c r="L7294" s="10"/>
      <c r="M7294" s="10"/>
    </row>
    <row r="7295" spans="2:13" s="1" customFormat="1" ht="13.8" x14ac:dyDescent="0.3">
      <c r="B7295" s="10"/>
      <c r="L7295" s="10"/>
      <c r="M7295" s="10"/>
    </row>
    <row r="7296" spans="2:13" s="1" customFormat="1" ht="13.8" x14ac:dyDescent="0.3">
      <c r="B7296" s="10"/>
      <c r="L7296" s="10"/>
      <c r="M7296" s="10"/>
    </row>
    <row r="7297" spans="2:13" s="1" customFormat="1" ht="13.8" x14ac:dyDescent="0.3">
      <c r="B7297" s="10"/>
      <c r="L7297" s="10"/>
      <c r="M7297" s="10"/>
    </row>
    <row r="7298" spans="2:13" s="1" customFormat="1" ht="13.8" x14ac:dyDescent="0.3">
      <c r="B7298" s="10"/>
      <c r="L7298" s="10"/>
      <c r="M7298" s="10"/>
    </row>
    <row r="7299" spans="2:13" s="1" customFormat="1" ht="13.8" x14ac:dyDescent="0.3">
      <c r="B7299" s="10"/>
      <c r="L7299" s="10"/>
      <c r="M7299" s="10"/>
    </row>
    <row r="7300" spans="2:13" s="1" customFormat="1" ht="13.8" x14ac:dyDescent="0.3">
      <c r="B7300" s="10"/>
      <c r="L7300" s="10"/>
      <c r="M7300" s="10"/>
    </row>
    <row r="7301" spans="2:13" s="1" customFormat="1" ht="13.8" x14ac:dyDescent="0.3">
      <c r="B7301" s="10"/>
      <c r="L7301" s="10"/>
      <c r="M7301" s="10"/>
    </row>
    <row r="7302" spans="2:13" s="1" customFormat="1" ht="13.8" x14ac:dyDescent="0.3">
      <c r="B7302" s="10"/>
      <c r="L7302" s="10"/>
      <c r="M7302" s="10"/>
    </row>
    <row r="7303" spans="2:13" s="1" customFormat="1" ht="13.8" x14ac:dyDescent="0.3">
      <c r="B7303" s="10"/>
      <c r="L7303" s="10"/>
      <c r="M7303" s="10"/>
    </row>
    <row r="7304" spans="2:13" s="1" customFormat="1" ht="13.8" x14ac:dyDescent="0.3">
      <c r="B7304" s="10"/>
      <c r="L7304" s="10"/>
      <c r="M7304" s="10"/>
    </row>
    <row r="7305" spans="2:13" s="1" customFormat="1" ht="13.8" x14ac:dyDescent="0.3">
      <c r="B7305" s="10"/>
      <c r="L7305" s="10"/>
      <c r="M7305" s="10"/>
    </row>
    <row r="7306" spans="2:13" s="1" customFormat="1" ht="13.8" x14ac:dyDescent="0.3">
      <c r="B7306" s="10"/>
      <c r="L7306" s="10"/>
      <c r="M7306" s="10"/>
    </row>
    <row r="7307" spans="2:13" s="1" customFormat="1" ht="13.8" x14ac:dyDescent="0.3">
      <c r="B7307" s="10"/>
      <c r="L7307" s="10"/>
      <c r="M7307" s="10"/>
    </row>
    <row r="7308" spans="2:13" s="1" customFormat="1" ht="13.8" x14ac:dyDescent="0.3">
      <c r="B7308" s="10"/>
      <c r="L7308" s="10"/>
      <c r="M7308" s="10"/>
    </row>
    <row r="7309" spans="2:13" s="1" customFormat="1" ht="13.8" x14ac:dyDescent="0.3">
      <c r="B7309" s="10"/>
      <c r="L7309" s="10"/>
      <c r="M7309" s="10"/>
    </row>
    <row r="7310" spans="2:13" s="1" customFormat="1" ht="13.8" x14ac:dyDescent="0.3">
      <c r="B7310" s="10"/>
      <c r="L7310" s="10"/>
      <c r="M7310" s="10"/>
    </row>
    <row r="7311" spans="2:13" s="1" customFormat="1" ht="13.8" x14ac:dyDescent="0.3">
      <c r="B7311" s="10"/>
      <c r="L7311" s="10"/>
      <c r="M7311" s="10"/>
    </row>
    <row r="7312" spans="2:13" s="1" customFormat="1" ht="13.8" x14ac:dyDescent="0.3">
      <c r="B7312" s="10"/>
      <c r="L7312" s="10"/>
      <c r="M7312" s="10"/>
    </row>
    <row r="7313" spans="2:13" s="1" customFormat="1" ht="13.8" x14ac:dyDescent="0.3">
      <c r="B7313" s="10"/>
      <c r="L7313" s="10"/>
      <c r="M7313" s="10"/>
    </row>
    <row r="7314" spans="2:13" s="1" customFormat="1" ht="13.8" x14ac:dyDescent="0.3">
      <c r="B7314" s="10"/>
      <c r="L7314" s="10"/>
      <c r="M7314" s="10"/>
    </row>
    <row r="7315" spans="2:13" s="1" customFormat="1" ht="13.8" x14ac:dyDescent="0.3">
      <c r="B7315" s="10"/>
      <c r="L7315" s="10"/>
      <c r="M7315" s="10"/>
    </row>
    <row r="7316" spans="2:13" s="1" customFormat="1" ht="13.8" x14ac:dyDescent="0.3">
      <c r="B7316" s="10"/>
      <c r="L7316" s="10"/>
      <c r="M7316" s="10"/>
    </row>
    <row r="7317" spans="2:13" s="1" customFormat="1" ht="13.8" x14ac:dyDescent="0.3">
      <c r="B7317" s="10"/>
      <c r="L7317" s="10"/>
      <c r="M7317" s="10"/>
    </row>
    <row r="7318" spans="2:13" s="1" customFormat="1" ht="13.8" x14ac:dyDescent="0.3">
      <c r="B7318" s="10"/>
      <c r="L7318" s="10"/>
      <c r="M7318" s="10"/>
    </row>
    <row r="7319" spans="2:13" s="1" customFormat="1" ht="13.8" x14ac:dyDescent="0.3">
      <c r="B7319" s="10"/>
      <c r="L7319" s="10"/>
      <c r="M7319" s="10"/>
    </row>
    <row r="7320" spans="2:13" s="1" customFormat="1" ht="13.8" x14ac:dyDescent="0.3">
      <c r="B7320" s="10"/>
      <c r="L7320" s="10"/>
      <c r="M7320" s="10"/>
    </row>
    <row r="7321" spans="2:13" s="1" customFormat="1" ht="13.8" x14ac:dyDescent="0.3">
      <c r="B7321" s="10"/>
      <c r="L7321" s="10"/>
      <c r="M7321" s="10"/>
    </row>
    <row r="7322" spans="2:13" s="1" customFormat="1" ht="13.8" x14ac:dyDescent="0.3">
      <c r="B7322" s="10"/>
      <c r="L7322" s="10"/>
      <c r="M7322" s="10"/>
    </row>
    <row r="7323" spans="2:13" s="1" customFormat="1" ht="13.8" x14ac:dyDescent="0.3">
      <c r="B7323" s="10"/>
      <c r="L7323" s="10"/>
      <c r="M7323" s="10"/>
    </row>
    <row r="7324" spans="2:13" s="1" customFormat="1" ht="13.8" x14ac:dyDescent="0.3">
      <c r="B7324" s="10"/>
      <c r="L7324" s="10"/>
      <c r="M7324" s="10"/>
    </row>
    <row r="7325" spans="2:13" s="1" customFormat="1" ht="13.8" x14ac:dyDescent="0.3">
      <c r="B7325" s="10"/>
      <c r="L7325" s="10"/>
      <c r="M7325" s="10"/>
    </row>
    <row r="7326" spans="2:13" s="1" customFormat="1" ht="13.8" x14ac:dyDescent="0.3">
      <c r="B7326" s="10"/>
      <c r="L7326" s="10"/>
      <c r="M7326" s="10"/>
    </row>
    <row r="7327" spans="2:13" s="1" customFormat="1" ht="13.8" x14ac:dyDescent="0.3">
      <c r="B7327" s="10"/>
      <c r="L7327" s="10"/>
      <c r="M7327" s="10"/>
    </row>
    <row r="7328" spans="2:13" s="1" customFormat="1" ht="13.8" x14ac:dyDescent="0.3">
      <c r="B7328" s="10"/>
      <c r="L7328" s="10"/>
      <c r="M7328" s="10"/>
    </row>
    <row r="7329" spans="2:13" s="1" customFormat="1" ht="13.8" x14ac:dyDescent="0.3">
      <c r="B7329" s="10"/>
      <c r="L7329" s="10"/>
      <c r="M7329" s="10"/>
    </row>
    <row r="7330" spans="2:13" s="1" customFormat="1" ht="13.8" x14ac:dyDescent="0.3">
      <c r="B7330" s="10"/>
      <c r="L7330" s="10"/>
      <c r="M7330" s="10"/>
    </row>
    <row r="7331" spans="2:13" s="1" customFormat="1" ht="13.8" x14ac:dyDescent="0.3">
      <c r="B7331" s="10"/>
      <c r="L7331" s="10"/>
      <c r="M7331" s="10"/>
    </row>
    <row r="7332" spans="2:13" s="1" customFormat="1" ht="13.8" x14ac:dyDescent="0.3">
      <c r="B7332" s="10"/>
      <c r="L7332" s="10"/>
      <c r="M7332" s="10"/>
    </row>
    <row r="7333" spans="2:13" s="1" customFormat="1" ht="13.8" x14ac:dyDescent="0.3">
      <c r="B7333" s="10"/>
      <c r="L7333" s="10"/>
      <c r="M7333" s="10"/>
    </row>
    <row r="7334" spans="2:13" s="1" customFormat="1" ht="13.8" x14ac:dyDescent="0.3">
      <c r="B7334" s="10"/>
      <c r="L7334" s="10"/>
      <c r="M7334" s="10"/>
    </row>
    <row r="7335" spans="2:13" s="1" customFormat="1" ht="13.8" x14ac:dyDescent="0.3">
      <c r="B7335" s="10"/>
      <c r="L7335" s="10"/>
      <c r="M7335" s="10"/>
    </row>
    <row r="7336" spans="2:13" s="1" customFormat="1" ht="13.8" x14ac:dyDescent="0.3">
      <c r="B7336" s="10"/>
      <c r="L7336" s="10"/>
      <c r="M7336" s="10"/>
    </row>
    <row r="7337" spans="2:13" s="1" customFormat="1" ht="13.8" x14ac:dyDescent="0.3">
      <c r="B7337" s="10"/>
      <c r="L7337" s="10"/>
      <c r="M7337" s="10"/>
    </row>
    <row r="7338" spans="2:13" s="1" customFormat="1" ht="13.8" x14ac:dyDescent="0.3">
      <c r="B7338" s="10"/>
      <c r="L7338" s="10"/>
      <c r="M7338" s="10"/>
    </row>
    <row r="7339" spans="2:13" s="1" customFormat="1" ht="13.8" x14ac:dyDescent="0.3">
      <c r="B7339" s="10"/>
      <c r="L7339" s="10"/>
      <c r="M7339" s="10"/>
    </row>
    <row r="7340" spans="2:13" s="1" customFormat="1" ht="13.8" x14ac:dyDescent="0.3">
      <c r="B7340" s="10"/>
      <c r="L7340" s="10"/>
      <c r="M7340" s="10"/>
    </row>
    <row r="7341" spans="2:13" s="1" customFormat="1" ht="13.8" x14ac:dyDescent="0.3">
      <c r="B7341" s="10"/>
      <c r="L7341" s="10"/>
      <c r="M7341" s="10"/>
    </row>
    <row r="7342" spans="2:13" s="1" customFormat="1" ht="13.8" x14ac:dyDescent="0.3">
      <c r="B7342" s="10"/>
      <c r="L7342" s="10"/>
      <c r="M7342" s="10"/>
    </row>
    <row r="7343" spans="2:13" s="1" customFormat="1" ht="13.8" x14ac:dyDescent="0.3">
      <c r="B7343" s="10"/>
      <c r="L7343" s="10"/>
      <c r="M7343" s="10"/>
    </row>
    <row r="7344" spans="2:13" s="1" customFormat="1" ht="13.8" x14ac:dyDescent="0.3">
      <c r="B7344" s="10"/>
      <c r="L7344" s="10"/>
      <c r="M7344" s="10"/>
    </row>
    <row r="7345" spans="2:13" s="1" customFormat="1" ht="13.8" x14ac:dyDescent="0.3">
      <c r="B7345" s="10"/>
      <c r="L7345" s="10"/>
      <c r="M7345" s="10"/>
    </row>
    <row r="7346" spans="2:13" s="1" customFormat="1" ht="13.8" x14ac:dyDescent="0.3">
      <c r="B7346" s="10"/>
      <c r="L7346" s="10"/>
      <c r="M7346" s="10"/>
    </row>
    <row r="7347" spans="2:13" s="1" customFormat="1" ht="13.8" x14ac:dyDescent="0.3">
      <c r="B7347" s="10"/>
      <c r="L7347" s="10"/>
      <c r="M7347" s="10"/>
    </row>
    <row r="7348" spans="2:13" s="1" customFormat="1" ht="13.8" x14ac:dyDescent="0.3">
      <c r="B7348" s="10"/>
      <c r="L7348" s="10"/>
      <c r="M7348" s="10"/>
    </row>
    <row r="7349" spans="2:13" s="1" customFormat="1" ht="13.8" x14ac:dyDescent="0.3">
      <c r="B7349" s="10"/>
      <c r="L7349" s="10"/>
      <c r="M7349" s="10"/>
    </row>
    <row r="7350" spans="2:13" s="1" customFormat="1" ht="13.8" x14ac:dyDescent="0.3">
      <c r="B7350" s="10"/>
      <c r="L7350" s="10"/>
      <c r="M7350" s="10"/>
    </row>
    <row r="7351" spans="2:13" s="1" customFormat="1" ht="13.8" x14ac:dyDescent="0.3">
      <c r="B7351" s="10"/>
      <c r="L7351" s="10"/>
      <c r="M7351" s="10"/>
    </row>
    <row r="7352" spans="2:13" s="1" customFormat="1" ht="13.8" x14ac:dyDescent="0.3">
      <c r="B7352" s="10"/>
      <c r="L7352" s="10"/>
      <c r="M7352" s="10"/>
    </row>
    <row r="7353" spans="2:13" s="1" customFormat="1" ht="13.8" x14ac:dyDescent="0.3">
      <c r="B7353" s="10"/>
      <c r="L7353" s="10"/>
      <c r="M7353" s="10"/>
    </row>
    <row r="7354" spans="2:13" s="1" customFormat="1" ht="13.8" x14ac:dyDescent="0.3">
      <c r="B7354" s="10"/>
      <c r="L7354" s="10"/>
      <c r="M7354" s="10"/>
    </row>
    <row r="7355" spans="2:13" s="1" customFormat="1" ht="13.8" x14ac:dyDescent="0.3">
      <c r="B7355" s="10"/>
      <c r="L7355" s="10"/>
      <c r="M7355" s="10"/>
    </row>
    <row r="7356" spans="2:13" s="1" customFormat="1" ht="13.8" x14ac:dyDescent="0.3">
      <c r="B7356" s="10"/>
      <c r="L7356" s="10"/>
      <c r="M7356" s="10"/>
    </row>
    <row r="7357" spans="2:13" s="1" customFormat="1" ht="13.8" x14ac:dyDescent="0.3">
      <c r="B7357" s="10"/>
      <c r="L7357" s="10"/>
      <c r="M7357" s="10"/>
    </row>
    <row r="7358" spans="2:13" s="1" customFormat="1" ht="13.8" x14ac:dyDescent="0.3">
      <c r="B7358" s="10"/>
      <c r="L7358" s="10"/>
      <c r="M7358" s="10"/>
    </row>
    <row r="7359" spans="2:13" s="1" customFormat="1" ht="13.8" x14ac:dyDescent="0.3">
      <c r="B7359" s="10"/>
      <c r="L7359" s="10"/>
      <c r="M7359" s="10"/>
    </row>
    <row r="7360" spans="2:13" s="1" customFormat="1" ht="13.8" x14ac:dyDescent="0.3">
      <c r="B7360" s="10"/>
      <c r="L7360" s="10"/>
      <c r="M7360" s="10"/>
    </row>
    <row r="7361" spans="2:13" s="1" customFormat="1" ht="13.8" x14ac:dyDescent="0.3">
      <c r="B7361" s="10"/>
      <c r="L7361" s="10"/>
      <c r="M7361" s="10"/>
    </row>
    <row r="7362" spans="2:13" s="1" customFormat="1" ht="13.8" x14ac:dyDescent="0.3">
      <c r="B7362" s="10"/>
      <c r="L7362" s="10"/>
      <c r="M7362" s="10"/>
    </row>
    <row r="7363" spans="2:13" s="1" customFormat="1" ht="13.8" x14ac:dyDescent="0.3">
      <c r="B7363" s="10"/>
      <c r="L7363" s="10"/>
      <c r="M7363" s="10"/>
    </row>
    <row r="7364" spans="2:13" s="1" customFormat="1" ht="13.8" x14ac:dyDescent="0.3">
      <c r="B7364" s="10"/>
      <c r="L7364" s="10"/>
      <c r="M7364" s="10"/>
    </row>
    <row r="7365" spans="2:13" s="1" customFormat="1" ht="13.8" x14ac:dyDescent="0.3">
      <c r="B7365" s="10"/>
      <c r="L7365" s="10"/>
      <c r="M7365" s="10"/>
    </row>
    <row r="7366" spans="2:13" s="1" customFormat="1" ht="13.8" x14ac:dyDescent="0.3">
      <c r="B7366" s="10"/>
      <c r="L7366" s="10"/>
      <c r="M7366" s="10"/>
    </row>
    <row r="7367" spans="2:13" s="1" customFormat="1" ht="13.8" x14ac:dyDescent="0.3">
      <c r="B7367" s="10"/>
      <c r="L7367" s="10"/>
      <c r="M7367" s="10"/>
    </row>
    <row r="7368" spans="2:13" s="1" customFormat="1" ht="13.8" x14ac:dyDescent="0.3">
      <c r="B7368" s="10"/>
      <c r="L7368" s="10"/>
      <c r="M7368" s="10"/>
    </row>
    <row r="7369" spans="2:13" s="1" customFormat="1" ht="13.8" x14ac:dyDescent="0.3">
      <c r="B7369" s="10"/>
      <c r="L7369" s="10"/>
      <c r="M7369" s="10"/>
    </row>
    <row r="7370" spans="2:13" s="1" customFormat="1" ht="13.8" x14ac:dyDescent="0.3">
      <c r="B7370" s="10"/>
      <c r="L7370" s="10"/>
      <c r="M7370" s="10"/>
    </row>
    <row r="7371" spans="2:13" s="1" customFormat="1" ht="13.8" x14ac:dyDescent="0.3">
      <c r="B7371" s="10"/>
      <c r="L7371" s="10"/>
      <c r="M7371" s="10"/>
    </row>
    <row r="7372" spans="2:13" s="1" customFormat="1" ht="13.8" x14ac:dyDescent="0.3">
      <c r="B7372" s="10"/>
      <c r="L7372" s="10"/>
      <c r="M7372" s="10"/>
    </row>
    <row r="7373" spans="2:13" s="1" customFormat="1" ht="13.8" x14ac:dyDescent="0.3">
      <c r="B7373" s="10"/>
      <c r="L7373" s="10"/>
      <c r="M7373" s="10"/>
    </row>
    <row r="7374" spans="2:13" s="1" customFormat="1" ht="13.8" x14ac:dyDescent="0.3">
      <c r="B7374" s="10"/>
      <c r="L7374" s="10"/>
      <c r="M7374" s="10"/>
    </row>
    <row r="7375" spans="2:13" s="1" customFormat="1" ht="13.8" x14ac:dyDescent="0.3">
      <c r="B7375" s="10"/>
      <c r="L7375" s="10"/>
      <c r="M7375" s="10"/>
    </row>
    <row r="7376" spans="2:13" s="1" customFormat="1" ht="13.8" x14ac:dyDescent="0.3">
      <c r="B7376" s="10"/>
      <c r="L7376" s="10"/>
      <c r="M7376" s="10"/>
    </row>
    <row r="7377" spans="2:13" s="1" customFormat="1" ht="13.8" x14ac:dyDescent="0.3">
      <c r="B7377" s="10"/>
      <c r="L7377" s="10"/>
      <c r="M7377" s="10"/>
    </row>
    <row r="7378" spans="2:13" s="1" customFormat="1" ht="13.8" x14ac:dyDescent="0.3">
      <c r="B7378" s="10"/>
      <c r="L7378" s="10"/>
      <c r="M7378" s="10"/>
    </row>
    <row r="7379" spans="2:13" s="1" customFormat="1" ht="13.8" x14ac:dyDescent="0.3">
      <c r="B7379" s="10"/>
      <c r="L7379" s="10"/>
      <c r="M7379" s="10"/>
    </row>
    <row r="7380" spans="2:13" s="1" customFormat="1" ht="13.8" x14ac:dyDescent="0.3">
      <c r="B7380" s="10"/>
      <c r="L7380" s="10"/>
      <c r="M7380" s="10"/>
    </row>
    <row r="7381" spans="2:13" s="1" customFormat="1" ht="13.8" x14ac:dyDescent="0.3">
      <c r="B7381" s="10"/>
      <c r="L7381" s="10"/>
      <c r="M7381" s="10"/>
    </row>
    <row r="7382" spans="2:13" s="1" customFormat="1" ht="13.8" x14ac:dyDescent="0.3">
      <c r="B7382" s="10"/>
      <c r="L7382" s="10"/>
      <c r="M7382" s="10"/>
    </row>
    <row r="7383" spans="2:13" s="1" customFormat="1" ht="13.8" x14ac:dyDescent="0.3">
      <c r="B7383" s="10"/>
      <c r="L7383" s="10"/>
      <c r="M7383" s="10"/>
    </row>
    <row r="7384" spans="2:13" s="1" customFormat="1" ht="13.8" x14ac:dyDescent="0.3">
      <c r="B7384" s="10"/>
      <c r="L7384" s="10"/>
      <c r="M7384" s="10"/>
    </row>
    <row r="7385" spans="2:13" s="1" customFormat="1" ht="13.8" x14ac:dyDescent="0.3">
      <c r="B7385" s="10"/>
      <c r="L7385" s="10"/>
      <c r="M7385" s="10"/>
    </row>
    <row r="7386" spans="2:13" s="1" customFormat="1" ht="13.8" x14ac:dyDescent="0.3">
      <c r="B7386" s="10"/>
      <c r="L7386" s="10"/>
      <c r="M7386" s="10"/>
    </row>
    <row r="7387" spans="2:13" s="1" customFormat="1" ht="13.8" x14ac:dyDescent="0.3">
      <c r="B7387" s="10"/>
      <c r="L7387" s="10"/>
      <c r="M7387" s="10"/>
    </row>
    <row r="7388" spans="2:13" s="1" customFormat="1" ht="13.8" x14ac:dyDescent="0.3">
      <c r="B7388" s="10"/>
      <c r="L7388" s="10"/>
      <c r="M7388" s="10"/>
    </row>
    <row r="7389" spans="2:13" s="1" customFormat="1" ht="13.8" x14ac:dyDescent="0.3">
      <c r="B7389" s="10"/>
      <c r="L7389" s="10"/>
      <c r="M7389" s="10"/>
    </row>
    <row r="7390" spans="2:13" s="1" customFormat="1" ht="13.8" x14ac:dyDescent="0.3">
      <c r="B7390" s="10"/>
      <c r="L7390" s="10"/>
      <c r="M7390" s="10"/>
    </row>
    <row r="7391" spans="2:13" s="1" customFormat="1" ht="13.8" x14ac:dyDescent="0.3">
      <c r="B7391" s="10"/>
      <c r="L7391" s="10"/>
      <c r="M7391" s="10"/>
    </row>
    <row r="7392" spans="2:13" s="1" customFormat="1" ht="13.8" x14ac:dyDescent="0.3">
      <c r="B7392" s="10"/>
      <c r="L7392" s="10"/>
      <c r="M7392" s="10"/>
    </row>
    <row r="7393" spans="2:13" s="1" customFormat="1" ht="13.8" x14ac:dyDescent="0.3">
      <c r="B7393" s="10"/>
      <c r="L7393" s="10"/>
      <c r="M7393" s="10"/>
    </row>
    <row r="7394" spans="2:13" s="1" customFormat="1" ht="13.8" x14ac:dyDescent="0.3">
      <c r="B7394" s="10"/>
      <c r="L7394" s="10"/>
      <c r="M7394" s="10"/>
    </row>
    <row r="7395" spans="2:13" s="1" customFormat="1" ht="13.8" x14ac:dyDescent="0.3">
      <c r="B7395" s="10"/>
      <c r="L7395" s="10"/>
      <c r="M7395" s="10"/>
    </row>
    <row r="7396" spans="2:13" s="1" customFormat="1" ht="13.8" x14ac:dyDescent="0.3">
      <c r="B7396" s="10"/>
      <c r="L7396" s="10"/>
      <c r="M7396" s="10"/>
    </row>
    <row r="7397" spans="2:13" s="1" customFormat="1" ht="13.8" x14ac:dyDescent="0.3">
      <c r="B7397" s="10"/>
      <c r="L7397" s="10"/>
      <c r="M7397" s="10"/>
    </row>
    <row r="7398" spans="2:13" s="1" customFormat="1" ht="13.8" x14ac:dyDescent="0.3">
      <c r="B7398" s="10"/>
      <c r="L7398" s="10"/>
      <c r="M7398" s="10"/>
    </row>
    <row r="7399" spans="2:13" s="1" customFormat="1" ht="13.8" x14ac:dyDescent="0.3">
      <c r="B7399" s="10"/>
      <c r="L7399" s="10"/>
      <c r="M7399" s="10"/>
    </row>
    <row r="7400" spans="2:13" s="1" customFormat="1" ht="13.8" x14ac:dyDescent="0.3">
      <c r="B7400" s="10"/>
      <c r="L7400" s="10"/>
      <c r="M7400" s="10"/>
    </row>
    <row r="7401" spans="2:13" s="1" customFormat="1" ht="13.8" x14ac:dyDescent="0.3">
      <c r="B7401" s="10"/>
      <c r="L7401" s="10"/>
      <c r="M7401" s="10"/>
    </row>
    <row r="7402" spans="2:13" s="1" customFormat="1" ht="13.8" x14ac:dyDescent="0.3">
      <c r="B7402" s="10"/>
      <c r="L7402" s="10"/>
      <c r="M7402" s="10"/>
    </row>
    <row r="7403" spans="2:13" s="1" customFormat="1" ht="13.8" x14ac:dyDescent="0.3">
      <c r="B7403" s="10"/>
      <c r="L7403" s="10"/>
      <c r="M7403" s="10"/>
    </row>
    <row r="7404" spans="2:13" s="1" customFormat="1" ht="13.8" x14ac:dyDescent="0.3">
      <c r="B7404" s="10"/>
      <c r="L7404" s="10"/>
      <c r="M7404" s="10"/>
    </row>
    <row r="7405" spans="2:13" s="1" customFormat="1" ht="13.8" x14ac:dyDescent="0.3">
      <c r="B7405" s="10"/>
      <c r="L7405" s="10"/>
      <c r="M7405" s="10"/>
    </row>
    <row r="7406" spans="2:13" s="1" customFormat="1" ht="13.8" x14ac:dyDescent="0.3">
      <c r="B7406" s="10"/>
      <c r="L7406" s="10"/>
      <c r="M7406" s="10"/>
    </row>
    <row r="7407" spans="2:13" s="1" customFormat="1" ht="13.8" x14ac:dyDescent="0.3">
      <c r="B7407" s="10"/>
      <c r="L7407" s="10"/>
      <c r="M7407" s="10"/>
    </row>
    <row r="7408" spans="2:13" s="1" customFormat="1" ht="13.8" x14ac:dyDescent="0.3">
      <c r="B7408" s="10"/>
      <c r="L7408" s="10"/>
      <c r="M7408" s="10"/>
    </row>
    <row r="7409" spans="2:13" s="1" customFormat="1" ht="13.8" x14ac:dyDescent="0.3">
      <c r="B7409" s="10"/>
      <c r="L7409" s="10"/>
      <c r="M7409" s="10"/>
    </row>
    <row r="7410" spans="2:13" s="1" customFormat="1" ht="13.8" x14ac:dyDescent="0.3">
      <c r="B7410" s="10"/>
      <c r="L7410" s="10"/>
      <c r="M7410" s="10"/>
    </row>
    <row r="7411" spans="2:13" s="1" customFormat="1" ht="13.8" x14ac:dyDescent="0.3">
      <c r="B7411" s="10"/>
      <c r="L7411" s="10"/>
      <c r="M7411" s="10"/>
    </row>
    <row r="7412" spans="2:13" s="1" customFormat="1" ht="13.8" x14ac:dyDescent="0.3">
      <c r="B7412" s="10"/>
      <c r="L7412" s="10"/>
      <c r="M7412" s="10"/>
    </row>
    <row r="7413" spans="2:13" s="1" customFormat="1" ht="13.8" x14ac:dyDescent="0.3">
      <c r="B7413" s="10"/>
      <c r="L7413" s="10"/>
      <c r="M7413" s="10"/>
    </row>
    <row r="7414" spans="2:13" s="1" customFormat="1" ht="13.8" x14ac:dyDescent="0.3">
      <c r="B7414" s="10"/>
      <c r="L7414" s="10"/>
      <c r="M7414" s="10"/>
    </row>
    <row r="7415" spans="2:13" s="1" customFormat="1" ht="13.8" x14ac:dyDescent="0.3">
      <c r="B7415" s="10"/>
      <c r="L7415" s="10"/>
      <c r="M7415" s="10"/>
    </row>
    <row r="7416" spans="2:13" s="1" customFormat="1" ht="13.8" x14ac:dyDescent="0.3">
      <c r="B7416" s="10"/>
      <c r="L7416" s="10"/>
      <c r="M7416" s="10"/>
    </row>
    <row r="7417" spans="2:13" s="1" customFormat="1" ht="13.8" x14ac:dyDescent="0.3">
      <c r="B7417" s="10"/>
      <c r="L7417" s="10"/>
      <c r="M7417" s="10"/>
    </row>
    <row r="7418" spans="2:13" s="1" customFormat="1" ht="13.8" x14ac:dyDescent="0.3">
      <c r="B7418" s="10"/>
      <c r="L7418" s="10"/>
      <c r="M7418" s="10"/>
    </row>
    <row r="7419" spans="2:13" s="1" customFormat="1" ht="13.8" x14ac:dyDescent="0.3">
      <c r="B7419" s="10"/>
      <c r="L7419" s="10"/>
      <c r="M7419" s="10"/>
    </row>
    <row r="7420" spans="2:13" s="1" customFormat="1" ht="13.8" x14ac:dyDescent="0.3">
      <c r="B7420" s="10"/>
      <c r="L7420" s="10"/>
      <c r="M7420" s="10"/>
    </row>
    <row r="7421" spans="2:13" s="1" customFormat="1" ht="13.8" x14ac:dyDescent="0.3">
      <c r="B7421" s="10"/>
      <c r="L7421" s="10"/>
      <c r="M7421" s="10"/>
    </row>
    <row r="7422" spans="2:13" s="1" customFormat="1" ht="13.8" x14ac:dyDescent="0.3">
      <c r="B7422" s="10"/>
      <c r="L7422" s="10"/>
      <c r="M7422" s="10"/>
    </row>
    <row r="7423" spans="2:13" s="1" customFormat="1" ht="13.8" x14ac:dyDescent="0.3">
      <c r="B7423" s="10"/>
      <c r="L7423" s="10"/>
      <c r="M7423" s="10"/>
    </row>
    <row r="7424" spans="2:13" s="1" customFormat="1" ht="13.8" x14ac:dyDescent="0.3">
      <c r="B7424" s="10"/>
      <c r="L7424" s="10"/>
      <c r="M7424" s="10"/>
    </row>
    <row r="7425" spans="2:13" s="1" customFormat="1" ht="13.8" x14ac:dyDescent="0.3">
      <c r="B7425" s="10"/>
      <c r="L7425" s="10"/>
      <c r="M7425" s="10"/>
    </row>
    <row r="7426" spans="2:13" s="1" customFormat="1" ht="13.8" x14ac:dyDescent="0.3">
      <c r="B7426" s="10"/>
      <c r="L7426" s="10"/>
      <c r="M7426" s="10"/>
    </row>
    <row r="7427" spans="2:13" s="1" customFormat="1" ht="13.8" x14ac:dyDescent="0.3">
      <c r="B7427" s="10"/>
      <c r="L7427" s="10"/>
      <c r="M7427" s="10"/>
    </row>
    <row r="7428" spans="2:13" s="1" customFormat="1" ht="13.8" x14ac:dyDescent="0.3">
      <c r="B7428" s="10"/>
      <c r="L7428" s="10"/>
      <c r="M7428" s="10"/>
    </row>
    <row r="7429" spans="2:13" s="1" customFormat="1" ht="13.8" x14ac:dyDescent="0.3">
      <c r="B7429" s="10"/>
      <c r="L7429" s="10"/>
      <c r="M7429" s="10"/>
    </row>
    <row r="7430" spans="2:13" s="1" customFormat="1" ht="13.8" x14ac:dyDescent="0.3">
      <c r="B7430" s="10"/>
      <c r="L7430" s="10"/>
      <c r="M7430" s="10"/>
    </row>
    <row r="7431" spans="2:13" s="1" customFormat="1" ht="13.8" x14ac:dyDescent="0.3">
      <c r="B7431" s="10"/>
      <c r="L7431" s="10"/>
      <c r="M7431" s="10"/>
    </row>
    <row r="7432" spans="2:13" s="1" customFormat="1" ht="13.8" x14ac:dyDescent="0.3">
      <c r="B7432" s="10"/>
      <c r="L7432" s="10"/>
      <c r="M7432" s="10"/>
    </row>
    <row r="7433" spans="2:13" s="1" customFormat="1" ht="13.8" x14ac:dyDescent="0.3">
      <c r="B7433" s="10"/>
      <c r="L7433" s="10"/>
      <c r="M7433" s="10"/>
    </row>
    <row r="7434" spans="2:13" s="1" customFormat="1" ht="13.8" x14ac:dyDescent="0.3">
      <c r="B7434" s="10"/>
      <c r="L7434" s="10"/>
      <c r="M7434" s="10"/>
    </row>
    <row r="7435" spans="2:13" s="1" customFormat="1" ht="13.8" x14ac:dyDescent="0.3">
      <c r="B7435" s="10"/>
      <c r="L7435" s="10"/>
      <c r="M7435" s="10"/>
    </row>
    <row r="7436" spans="2:13" s="1" customFormat="1" ht="13.8" x14ac:dyDescent="0.3">
      <c r="B7436" s="10"/>
      <c r="L7436" s="10"/>
      <c r="M7436" s="10"/>
    </row>
    <row r="7437" spans="2:13" s="1" customFormat="1" ht="13.8" x14ac:dyDescent="0.3">
      <c r="B7437" s="10"/>
      <c r="L7437" s="10"/>
      <c r="M7437" s="10"/>
    </row>
    <row r="7438" spans="2:13" s="1" customFormat="1" ht="13.8" x14ac:dyDescent="0.3">
      <c r="B7438" s="10"/>
      <c r="L7438" s="10"/>
      <c r="M7438" s="10"/>
    </row>
    <row r="7439" spans="2:13" s="1" customFormat="1" ht="13.8" x14ac:dyDescent="0.3">
      <c r="B7439" s="10"/>
      <c r="L7439" s="10"/>
      <c r="M7439" s="10"/>
    </row>
    <row r="7440" spans="2:13" s="1" customFormat="1" ht="13.8" x14ac:dyDescent="0.3">
      <c r="B7440" s="10"/>
      <c r="L7440" s="10"/>
      <c r="M7440" s="10"/>
    </row>
    <row r="7441" spans="2:13" s="1" customFormat="1" ht="13.8" x14ac:dyDescent="0.3">
      <c r="B7441" s="10"/>
      <c r="L7441" s="10"/>
      <c r="M7441" s="10"/>
    </row>
    <row r="7442" spans="2:13" s="1" customFormat="1" ht="13.8" x14ac:dyDescent="0.3">
      <c r="B7442" s="10"/>
      <c r="L7442" s="10"/>
      <c r="M7442" s="10"/>
    </row>
    <row r="7443" spans="2:13" s="1" customFormat="1" ht="13.8" x14ac:dyDescent="0.3">
      <c r="B7443" s="10"/>
      <c r="L7443" s="10"/>
      <c r="M7443" s="10"/>
    </row>
    <row r="7444" spans="2:13" s="1" customFormat="1" ht="13.8" x14ac:dyDescent="0.3">
      <c r="B7444" s="10"/>
      <c r="L7444" s="10"/>
      <c r="M7444" s="10"/>
    </row>
    <row r="7445" spans="2:13" s="1" customFormat="1" ht="13.8" x14ac:dyDescent="0.3">
      <c r="B7445" s="10"/>
      <c r="L7445" s="10"/>
      <c r="M7445" s="10"/>
    </row>
    <row r="7446" spans="2:13" s="1" customFormat="1" ht="13.8" x14ac:dyDescent="0.3">
      <c r="B7446" s="10"/>
      <c r="L7446" s="10"/>
      <c r="M7446" s="10"/>
    </row>
    <row r="7447" spans="2:13" s="1" customFormat="1" ht="13.8" x14ac:dyDescent="0.3">
      <c r="B7447" s="10"/>
      <c r="L7447" s="10"/>
      <c r="M7447" s="10"/>
    </row>
    <row r="7448" spans="2:13" s="1" customFormat="1" ht="13.8" x14ac:dyDescent="0.3">
      <c r="B7448" s="10"/>
      <c r="L7448" s="10"/>
      <c r="M7448" s="10"/>
    </row>
    <row r="7449" spans="2:13" s="1" customFormat="1" ht="13.8" x14ac:dyDescent="0.3">
      <c r="B7449" s="10"/>
      <c r="L7449" s="10"/>
      <c r="M7449" s="10"/>
    </row>
    <row r="7450" spans="2:13" s="1" customFormat="1" ht="13.8" x14ac:dyDescent="0.3">
      <c r="B7450" s="10"/>
      <c r="L7450" s="10"/>
      <c r="M7450" s="10"/>
    </row>
    <row r="7451" spans="2:13" s="1" customFormat="1" ht="13.8" x14ac:dyDescent="0.3">
      <c r="B7451" s="10"/>
      <c r="L7451" s="10"/>
      <c r="M7451" s="10"/>
    </row>
    <row r="7452" spans="2:13" s="1" customFormat="1" ht="13.8" x14ac:dyDescent="0.3">
      <c r="B7452" s="10"/>
      <c r="L7452" s="10"/>
      <c r="M7452" s="10"/>
    </row>
    <row r="7453" spans="2:13" s="1" customFormat="1" ht="13.8" x14ac:dyDescent="0.3">
      <c r="B7453" s="10"/>
      <c r="L7453" s="10"/>
      <c r="M7453" s="10"/>
    </row>
    <row r="7454" spans="2:13" s="1" customFormat="1" ht="13.8" x14ac:dyDescent="0.3">
      <c r="B7454" s="10"/>
      <c r="L7454" s="10"/>
      <c r="M7454" s="10"/>
    </row>
    <row r="7455" spans="2:13" s="1" customFormat="1" ht="13.8" x14ac:dyDescent="0.3">
      <c r="B7455" s="10"/>
      <c r="L7455" s="10"/>
      <c r="M7455" s="10"/>
    </row>
    <row r="7456" spans="2:13" s="1" customFormat="1" ht="13.8" x14ac:dyDescent="0.3">
      <c r="B7456" s="10"/>
      <c r="L7456" s="10"/>
      <c r="M7456" s="10"/>
    </row>
    <row r="7457" spans="2:13" s="1" customFormat="1" ht="13.8" x14ac:dyDescent="0.3">
      <c r="B7457" s="10"/>
      <c r="L7457" s="10"/>
      <c r="M7457" s="10"/>
    </row>
    <row r="7458" spans="2:13" s="1" customFormat="1" ht="13.8" x14ac:dyDescent="0.3">
      <c r="B7458" s="10"/>
      <c r="L7458" s="10"/>
      <c r="M7458" s="10"/>
    </row>
    <row r="7459" spans="2:13" s="1" customFormat="1" ht="13.8" x14ac:dyDescent="0.3">
      <c r="B7459" s="10"/>
      <c r="L7459" s="10"/>
      <c r="M7459" s="10"/>
    </row>
    <row r="7460" spans="2:13" s="1" customFormat="1" ht="13.8" x14ac:dyDescent="0.3">
      <c r="B7460" s="10"/>
      <c r="L7460" s="10"/>
      <c r="M7460" s="10"/>
    </row>
    <row r="7461" spans="2:13" s="1" customFormat="1" ht="13.8" x14ac:dyDescent="0.3">
      <c r="B7461" s="10"/>
      <c r="L7461" s="10"/>
      <c r="M7461" s="10"/>
    </row>
    <row r="7462" spans="2:13" s="1" customFormat="1" ht="13.8" x14ac:dyDescent="0.3">
      <c r="B7462" s="10"/>
      <c r="L7462" s="10"/>
      <c r="M7462" s="10"/>
    </row>
    <row r="7463" spans="2:13" s="1" customFormat="1" ht="13.8" x14ac:dyDescent="0.3">
      <c r="B7463" s="10"/>
      <c r="L7463" s="10"/>
      <c r="M7463" s="10"/>
    </row>
    <row r="7464" spans="2:13" s="1" customFormat="1" ht="13.8" x14ac:dyDescent="0.3">
      <c r="B7464" s="10"/>
      <c r="L7464" s="10"/>
      <c r="M7464" s="10"/>
    </row>
    <row r="7465" spans="2:13" s="1" customFormat="1" ht="13.8" x14ac:dyDescent="0.3">
      <c r="B7465" s="10"/>
      <c r="L7465" s="10"/>
      <c r="M7465" s="10"/>
    </row>
    <row r="7466" spans="2:13" s="1" customFormat="1" ht="13.8" x14ac:dyDescent="0.3">
      <c r="B7466" s="10"/>
      <c r="L7466" s="10"/>
      <c r="M7466" s="10"/>
    </row>
    <row r="7467" spans="2:13" s="1" customFormat="1" ht="13.8" x14ac:dyDescent="0.3">
      <c r="B7467" s="10"/>
      <c r="L7467" s="10"/>
      <c r="M7467" s="10"/>
    </row>
    <row r="7468" spans="2:13" s="1" customFormat="1" ht="13.8" x14ac:dyDescent="0.3">
      <c r="B7468" s="10"/>
      <c r="L7468" s="10"/>
      <c r="M7468" s="10"/>
    </row>
    <row r="7469" spans="2:13" s="1" customFormat="1" ht="13.8" x14ac:dyDescent="0.3">
      <c r="B7469" s="10"/>
      <c r="L7469" s="10"/>
      <c r="M7469" s="10"/>
    </row>
    <row r="7470" spans="2:13" s="1" customFormat="1" ht="13.8" x14ac:dyDescent="0.3">
      <c r="B7470" s="10"/>
      <c r="L7470" s="10"/>
      <c r="M7470" s="10"/>
    </row>
    <row r="7471" spans="2:13" s="1" customFormat="1" ht="13.8" x14ac:dyDescent="0.3">
      <c r="B7471" s="10"/>
      <c r="L7471" s="10"/>
      <c r="M7471" s="10"/>
    </row>
    <row r="7472" spans="2:13" s="1" customFormat="1" ht="13.8" x14ac:dyDescent="0.3">
      <c r="B7472" s="10"/>
      <c r="L7472" s="10"/>
      <c r="M7472" s="10"/>
    </row>
    <row r="7473" spans="2:13" s="1" customFormat="1" ht="13.8" x14ac:dyDescent="0.3">
      <c r="B7473" s="10"/>
      <c r="L7473" s="10"/>
      <c r="M7473" s="10"/>
    </row>
    <row r="7474" spans="2:13" s="1" customFormat="1" ht="13.8" x14ac:dyDescent="0.3">
      <c r="B7474" s="10"/>
      <c r="L7474" s="10"/>
      <c r="M7474" s="10"/>
    </row>
    <row r="7475" spans="2:13" s="1" customFormat="1" ht="13.8" x14ac:dyDescent="0.3">
      <c r="B7475" s="10"/>
      <c r="L7475" s="10"/>
      <c r="M7475" s="10"/>
    </row>
    <row r="7476" spans="2:13" s="1" customFormat="1" ht="13.8" x14ac:dyDescent="0.3">
      <c r="B7476" s="10"/>
      <c r="L7476" s="10"/>
      <c r="M7476" s="10"/>
    </row>
    <row r="7477" spans="2:13" s="1" customFormat="1" ht="13.8" x14ac:dyDescent="0.3">
      <c r="B7477" s="10"/>
      <c r="L7477" s="10"/>
      <c r="M7477" s="10"/>
    </row>
    <row r="7478" spans="2:13" s="1" customFormat="1" ht="13.8" x14ac:dyDescent="0.3">
      <c r="B7478" s="10"/>
      <c r="L7478" s="10"/>
      <c r="M7478" s="10"/>
    </row>
    <row r="7479" spans="2:13" s="1" customFormat="1" ht="13.8" x14ac:dyDescent="0.3">
      <c r="B7479" s="10"/>
      <c r="L7479" s="10"/>
      <c r="M7479" s="10"/>
    </row>
    <row r="7480" spans="2:13" s="1" customFormat="1" ht="13.8" x14ac:dyDescent="0.3">
      <c r="B7480" s="10"/>
      <c r="L7480" s="10"/>
      <c r="M7480" s="10"/>
    </row>
    <row r="7481" spans="2:13" s="1" customFormat="1" ht="13.8" x14ac:dyDescent="0.3">
      <c r="B7481" s="10"/>
      <c r="L7481" s="10"/>
      <c r="M7481" s="10"/>
    </row>
    <row r="7482" spans="2:13" s="1" customFormat="1" ht="13.8" x14ac:dyDescent="0.3">
      <c r="B7482" s="10"/>
      <c r="L7482" s="10"/>
      <c r="M7482" s="10"/>
    </row>
    <row r="7483" spans="2:13" s="1" customFormat="1" ht="13.8" x14ac:dyDescent="0.3">
      <c r="B7483" s="10"/>
      <c r="L7483" s="10"/>
      <c r="M7483" s="10"/>
    </row>
    <row r="7484" spans="2:13" s="1" customFormat="1" ht="13.8" x14ac:dyDescent="0.3">
      <c r="B7484" s="10"/>
      <c r="L7484" s="10"/>
      <c r="M7484" s="10"/>
    </row>
    <row r="7485" spans="2:13" s="1" customFormat="1" ht="13.8" x14ac:dyDescent="0.3">
      <c r="B7485" s="10"/>
      <c r="L7485" s="10"/>
      <c r="M7485" s="10"/>
    </row>
    <row r="7486" spans="2:13" s="1" customFormat="1" ht="13.8" x14ac:dyDescent="0.3">
      <c r="B7486" s="10"/>
      <c r="L7486" s="10"/>
      <c r="M7486" s="10"/>
    </row>
    <row r="7487" spans="2:13" s="1" customFormat="1" ht="13.8" x14ac:dyDescent="0.3">
      <c r="B7487" s="10"/>
      <c r="L7487" s="10"/>
      <c r="M7487" s="10"/>
    </row>
    <row r="7488" spans="2:13" s="1" customFormat="1" ht="13.8" x14ac:dyDescent="0.3">
      <c r="B7488" s="10"/>
      <c r="L7488" s="10"/>
      <c r="M7488" s="10"/>
    </row>
    <row r="7489" spans="2:13" s="1" customFormat="1" ht="13.8" x14ac:dyDescent="0.3">
      <c r="B7489" s="10"/>
      <c r="L7489" s="10"/>
      <c r="M7489" s="10"/>
    </row>
    <row r="7490" spans="2:13" s="1" customFormat="1" ht="13.8" x14ac:dyDescent="0.3">
      <c r="B7490" s="10"/>
      <c r="L7490" s="10"/>
      <c r="M7490" s="10"/>
    </row>
    <row r="7491" spans="2:13" s="1" customFormat="1" ht="13.8" x14ac:dyDescent="0.3">
      <c r="B7491" s="10"/>
      <c r="L7491" s="10"/>
      <c r="M7491" s="10"/>
    </row>
    <row r="7492" spans="2:13" s="1" customFormat="1" ht="13.8" x14ac:dyDescent="0.3">
      <c r="B7492" s="10"/>
      <c r="L7492" s="10"/>
      <c r="M7492" s="10"/>
    </row>
    <row r="7493" spans="2:13" s="1" customFormat="1" ht="13.8" x14ac:dyDescent="0.3">
      <c r="B7493" s="10"/>
      <c r="L7493" s="10"/>
      <c r="M7493" s="10"/>
    </row>
    <row r="7494" spans="2:13" s="1" customFormat="1" ht="13.8" x14ac:dyDescent="0.3">
      <c r="B7494" s="10"/>
      <c r="L7494" s="10"/>
      <c r="M7494" s="10"/>
    </row>
    <row r="7495" spans="2:13" s="1" customFormat="1" ht="13.8" x14ac:dyDescent="0.3">
      <c r="B7495" s="10"/>
      <c r="L7495" s="10"/>
      <c r="M7495" s="10"/>
    </row>
    <row r="7496" spans="2:13" s="1" customFormat="1" ht="13.8" x14ac:dyDescent="0.3">
      <c r="B7496" s="10"/>
      <c r="L7496" s="10"/>
      <c r="M7496" s="10"/>
    </row>
    <row r="7497" spans="2:13" s="1" customFormat="1" ht="13.8" x14ac:dyDescent="0.3">
      <c r="B7497" s="10"/>
      <c r="L7497" s="10"/>
      <c r="M7497" s="10"/>
    </row>
    <row r="7498" spans="2:13" s="1" customFormat="1" ht="13.8" x14ac:dyDescent="0.3">
      <c r="B7498" s="10"/>
      <c r="L7498" s="10"/>
      <c r="M7498" s="10"/>
    </row>
    <row r="7499" spans="2:13" s="1" customFormat="1" ht="13.8" x14ac:dyDescent="0.3">
      <c r="B7499" s="10"/>
      <c r="L7499" s="10"/>
      <c r="M7499" s="10"/>
    </row>
    <row r="7500" spans="2:13" s="1" customFormat="1" ht="13.8" x14ac:dyDescent="0.3">
      <c r="B7500" s="10"/>
      <c r="L7500" s="10"/>
      <c r="M7500" s="10"/>
    </row>
    <row r="7501" spans="2:13" s="1" customFormat="1" ht="13.8" x14ac:dyDescent="0.3">
      <c r="B7501" s="10"/>
      <c r="L7501" s="10"/>
      <c r="M7501" s="10"/>
    </row>
    <row r="7502" spans="2:13" s="1" customFormat="1" ht="13.8" x14ac:dyDescent="0.3">
      <c r="B7502" s="10"/>
      <c r="L7502" s="10"/>
      <c r="M7502" s="10"/>
    </row>
    <row r="7503" spans="2:13" s="1" customFormat="1" ht="13.8" x14ac:dyDescent="0.3">
      <c r="B7503" s="10"/>
      <c r="L7503" s="10"/>
      <c r="M7503" s="10"/>
    </row>
    <row r="7504" spans="2:13" s="1" customFormat="1" ht="13.8" x14ac:dyDescent="0.3">
      <c r="B7504" s="10"/>
      <c r="L7504" s="10"/>
      <c r="M7504" s="10"/>
    </row>
    <row r="7505" spans="2:13" s="1" customFormat="1" ht="13.8" x14ac:dyDescent="0.3">
      <c r="B7505" s="10"/>
      <c r="L7505" s="10"/>
      <c r="M7505" s="10"/>
    </row>
    <row r="7506" spans="2:13" s="1" customFormat="1" ht="13.8" x14ac:dyDescent="0.3">
      <c r="B7506" s="10"/>
      <c r="L7506" s="10"/>
      <c r="M7506" s="10"/>
    </row>
    <row r="7507" spans="2:13" s="1" customFormat="1" ht="13.8" x14ac:dyDescent="0.3">
      <c r="B7507" s="10"/>
      <c r="L7507" s="10"/>
      <c r="M7507" s="10"/>
    </row>
    <row r="7508" spans="2:13" s="1" customFormat="1" ht="13.8" x14ac:dyDescent="0.3">
      <c r="B7508" s="10"/>
      <c r="L7508" s="10"/>
      <c r="M7508" s="10"/>
    </row>
    <row r="7509" spans="2:13" s="1" customFormat="1" ht="13.8" x14ac:dyDescent="0.3">
      <c r="B7509" s="10"/>
      <c r="L7509" s="10"/>
      <c r="M7509" s="10"/>
    </row>
    <row r="7510" spans="2:13" s="1" customFormat="1" ht="13.8" x14ac:dyDescent="0.3">
      <c r="B7510" s="10"/>
      <c r="L7510" s="10"/>
      <c r="M7510" s="10"/>
    </row>
    <row r="7511" spans="2:13" s="1" customFormat="1" ht="13.8" x14ac:dyDescent="0.3">
      <c r="B7511" s="10"/>
      <c r="L7511" s="10"/>
      <c r="M7511" s="10"/>
    </row>
    <row r="7512" spans="2:13" s="1" customFormat="1" ht="13.8" x14ac:dyDescent="0.3">
      <c r="B7512" s="10"/>
      <c r="L7512" s="10"/>
      <c r="M7512" s="10"/>
    </row>
    <row r="7513" spans="2:13" s="1" customFormat="1" ht="13.8" x14ac:dyDescent="0.3">
      <c r="B7513" s="10"/>
      <c r="L7513" s="10"/>
      <c r="M7513" s="10"/>
    </row>
    <row r="7514" spans="2:13" s="1" customFormat="1" ht="13.8" x14ac:dyDescent="0.3">
      <c r="B7514" s="10"/>
      <c r="L7514" s="10"/>
      <c r="M7514" s="10"/>
    </row>
    <row r="7515" spans="2:13" s="1" customFormat="1" ht="13.8" x14ac:dyDescent="0.3">
      <c r="B7515" s="10"/>
      <c r="L7515" s="10"/>
      <c r="M7515" s="10"/>
    </row>
    <row r="7516" spans="2:13" s="1" customFormat="1" ht="13.8" x14ac:dyDescent="0.3">
      <c r="B7516" s="10"/>
      <c r="L7516" s="10"/>
      <c r="M7516" s="10"/>
    </row>
    <row r="7517" spans="2:13" s="1" customFormat="1" ht="13.8" x14ac:dyDescent="0.3">
      <c r="B7517" s="10"/>
      <c r="L7517" s="10"/>
      <c r="M7517" s="10"/>
    </row>
    <row r="7518" spans="2:13" s="1" customFormat="1" ht="13.8" x14ac:dyDescent="0.3">
      <c r="B7518" s="10"/>
      <c r="L7518" s="10"/>
      <c r="M7518" s="10"/>
    </row>
    <row r="7519" spans="2:13" s="1" customFormat="1" ht="13.8" x14ac:dyDescent="0.3">
      <c r="B7519" s="10"/>
      <c r="L7519" s="10"/>
      <c r="M7519" s="10"/>
    </row>
    <row r="7520" spans="2:13" s="1" customFormat="1" ht="13.8" x14ac:dyDescent="0.3">
      <c r="B7520" s="10"/>
      <c r="L7520" s="10"/>
      <c r="M7520" s="10"/>
    </row>
    <row r="7521" spans="2:13" s="1" customFormat="1" ht="13.8" x14ac:dyDescent="0.3">
      <c r="B7521" s="10"/>
      <c r="L7521" s="10"/>
      <c r="M7521" s="10"/>
    </row>
    <row r="7522" spans="2:13" s="1" customFormat="1" ht="13.8" x14ac:dyDescent="0.3">
      <c r="B7522" s="10"/>
      <c r="L7522" s="10"/>
      <c r="M7522" s="10"/>
    </row>
    <row r="7523" spans="2:13" s="1" customFormat="1" ht="13.8" x14ac:dyDescent="0.3">
      <c r="B7523" s="10"/>
      <c r="L7523" s="10"/>
      <c r="M7523" s="10"/>
    </row>
    <row r="7524" spans="2:13" s="1" customFormat="1" ht="13.8" x14ac:dyDescent="0.3">
      <c r="B7524" s="10"/>
      <c r="L7524" s="10"/>
      <c r="M7524" s="10"/>
    </row>
    <row r="7525" spans="2:13" s="1" customFormat="1" ht="13.8" x14ac:dyDescent="0.3">
      <c r="B7525" s="10"/>
      <c r="L7525" s="10"/>
      <c r="M7525" s="10"/>
    </row>
    <row r="7526" spans="2:13" s="1" customFormat="1" ht="13.8" x14ac:dyDescent="0.3">
      <c r="B7526" s="10"/>
      <c r="L7526" s="10"/>
      <c r="M7526" s="10"/>
    </row>
    <row r="7527" spans="2:13" s="1" customFormat="1" ht="13.8" x14ac:dyDescent="0.3">
      <c r="B7527" s="10"/>
      <c r="L7527" s="10"/>
      <c r="M7527" s="10"/>
    </row>
    <row r="7528" spans="2:13" s="1" customFormat="1" ht="13.8" x14ac:dyDescent="0.3">
      <c r="B7528" s="10"/>
      <c r="L7528" s="10"/>
      <c r="M7528" s="10"/>
    </row>
    <row r="7529" spans="2:13" s="1" customFormat="1" ht="13.8" x14ac:dyDescent="0.3">
      <c r="B7529" s="10"/>
      <c r="L7529" s="10"/>
      <c r="M7529" s="10"/>
    </row>
    <row r="7530" spans="2:13" s="1" customFormat="1" ht="13.8" x14ac:dyDescent="0.3">
      <c r="B7530" s="10"/>
      <c r="L7530" s="10"/>
      <c r="M7530" s="10"/>
    </row>
    <row r="7531" spans="2:13" s="1" customFormat="1" ht="13.8" x14ac:dyDescent="0.3">
      <c r="B7531" s="10"/>
      <c r="L7531" s="10"/>
      <c r="M7531" s="10"/>
    </row>
    <row r="7532" spans="2:13" s="1" customFormat="1" ht="13.8" x14ac:dyDescent="0.3">
      <c r="B7532" s="10"/>
      <c r="L7532" s="10"/>
      <c r="M7532" s="10"/>
    </row>
    <row r="7533" spans="2:13" s="1" customFormat="1" ht="13.8" x14ac:dyDescent="0.3">
      <c r="B7533" s="10"/>
      <c r="L7533" s="10"/>
      <c r="M7533" s="10"/>
    </row>
    <row r="7534" spans="2:13" s="1" customFormat="1" ht="13.8" x14ac:dyDescent="0.3">
      <c r="B7534" s="10"/>
      <c r="L7534" s="10"/>
      <c r="M7534" s="10"/>
    </row>
    <row r="7535" spans="2:13" s="1" customFormat="1" ht="13.8" x14ac:dyDescent="0.3">
      <c r="B7535" s="10"/>
      <c r="L7535" s="10"/>
      <c r="M7535" s="10"/>
    </row>
    <row r="7536" spans="2:13" s="1" customFormat="1" ht="13.8" x14ac:dyDescent="0.3">
      <c r="B7536" s="10"/>
      <c r="L7536" s="10"/>
      <c r="M7536" s="10"/>
    </row>
    <row r="7537" spans="2:13" s="1" customFormat="1" ht="13.8" x14ac:dyDescent="0.3">
      <c r="B7537" s="10"/>
      <c r="L7537" s="10"/>
      <c r="M7537" s="10"/>
    </row>
    <row r="7538" spans="2:13" s="1" customFormat="1" ht="13.8" x14ac:dyDescent="0.3">
      <c r="B7538" s="10"/>
      <c r="L7538" s="10"/>
      <c r="M7538" s="10"/>
    </row>
    <row r="7539" spans="2:13" s="1" customFormat="1" ht="13.8" x14ac:dyDescent="0.3">
      <c r="B7539" s="10"/>
      <c r="L7539" s="10"/>
      <c r="M7539" s="10"/>
    </row>
    <row r="7540" spans="2:13" s="1" customFormat="1" ht="13.8" x14ac:dyDescent="0.3">
      <c r="B7540" s="10"/>
      <c r="L7540" s="10"/>
      <c r="M7540" s="10"/>
    </row>
    <row r="7541" spans="2:13" s="1" customFormat="1" ht="13.8" x14ac:dyDescent="0.3">
      <c r="B7541" s="10"/>
      <c r="L7541" s="10"/>
      <c r="M7541" s="10"/>
    </row>
    <row r="7542" spans="2:13" s="1" customFormat="1" ht="13.8" x14ac:dyDescent="0.3">
      <c r="B7542" s="10"/>
      <c r="L7542" s="10"/>
      <c r="M7542" s="10"/>
    </row>
    <row r="7543" spans="2:13" s="1" customFormat="1" ht="13.8" x14ac:dyDescent="0.3">
      <c r="B7543" s="10"/>
      <c r="L7543" s="10"/>
      <c r="M7543" s="10"/>
    </row>
    <row r="7544" spans="2:13" s="1" customFormat="1" ht="13.8" x14ac:dyDescent="0.3">
      <c r="B7544" s="10"/>
      <c r="L7544" s="10"/>
      <c r="M7544" s="10"/>
    </row>
    <row r="7545" spans="2:13" s="1" customFormat="1" ht="13.8" x14ac:dyDescent="0.3">
      <c r="B7545" s="10"/>
      <c r="L7545" s="10"/>
      <c r="M7545" s="10"/>
    </row>
    <row r="7546" spans="2:13" s="1" customFormat="1" ht="13.8" x14ac:dyDescent="0.3">
      <c r="B7546" s="10"/>
      <c r="L7546" s="10"/>
      <c r="M7546" s="10"/>
    </row>
    <row r="7547" spans="2:13" s="1" customFormat="1" ht="13.8" x14ac:dyDescent="0.3">
      <c r="B7547" s="10"/>
      <c r="L7547" s="10"/>
      <c r="M7547" s="10"/>
    </row>
    <row r="7548" spans="2:13" s="1" customFormat="1" ht="13.8" x14ac:dyDescent="0.3">
      <c r="B7548" s="10"/>
      <c r="L7548" s="10"/>
      <c r="M7548" s="10"/>
    </row>
    <row r="7549" spans="2:13" s="1" customFormat="1" ht="13.8" x14ac:dyDescent="0.3">
      <c r="B7549" s="10"/>
      <c r="L7549" s="10"/>
      <c r="M7549" s="10"/>
    </row>
    <row r="7550" spans="2:13" s="1" customFormat="1" ht="13.8" x14ac:dyDescent="0.3">
      <c r="B7550" s="10"/>
      <c r="L7550" s="10"/>
      <c r="M7550" s="10"/>
    </row>
    <row r="7551" spans="2:13" s="1" customFormat="1" ht="13.8" x14ac:dyDescent="0.3">
      <c r="B7551" s="10"/>
      <c r="L7551" s="10"/>
      <c r="M7551" s="10"/>
    </row>
    <row r="7552" spans="2:13" s="1" customFormat="1" ht="13.8" x14ac:dyDescent="0.3">
      <c r="B7552" s="10"/>
      <c r="L7552" s="10"/>
      <c r="M7552" s="10"/>
    </row>
    <row r="7553" spans="2:13" s="1" customFormat="1" ht="13.8" x14ac:dyDescent="0.3">
      <c r="B7553" s="10"/>
      <c r="L7553" s="10"/>
      <c r="M7553" s="10"/>
    </row>
    <row r="7554" spans="2:13" s="1" customFormat="1" ht="13.8" x14ac:dyDescent="0.3">
      <c r="B7554" s="10"/>
      <c r="L7554" s="10"/>
      <c r="M7554" s="10"/>
    </row>
    <row r="7555" spans="2:13" s="1" customFormat="1" ht="13.8" x14ac:dyDescent="0.3">
      <c r="B7555" s="10"/>
      <c r="L7555" s="10"/>
      <c r="M7555" s="10"/>
    </row>
    <row r="7556" spans="2:13" s="1" customFormat="1" ht="13.8" x14ac:dyDescent="0.3">
      <c r="B7556" s="10"/>
      <c r="L7556" s="10"/>
      <c r="M7556" s="10"/>
    </row>
    <row r="7557" spans="2:13" s="1" customFormat="1" ht="13.8" x14ac:dyDescent="0.3">
      <c r="B7557" s="10"/>
      <c r="L7557" s="10"/>
      <c r="M7557" s="10"/>
    </row>
    <row r="7558" spans="2:13" s="1" customFormat="1" ht="13.8" x14ac:dyDescent="0.3">
      <c r="B7558" s="10"/>
      <c r="L7558" s="10"/>
      <c r="M7558" s="10"/>
    </row>
    <row r="7559" spans="2:13" s="1" customFormat="1" ht="13.8" x14ac:dyDescent="0.3">
      <c r="B7559" s="10"/>
      <c r="L7559" s="10"/>
      <c r="M7559" s="10"/>
    </row>
    <row r="7560" spans="2:13" s="1" customFormat="1" ht="13.8" x14ac:dyDescent="0.3">
      <c r="B7560" s="10"/>
      <c r="L7560" s="10"/>
      <c r="M7560" s="10"/>
    </row>
    <row r="7561" spans="2:13" s="1" customFormat="1" ht="13.8" x14ac:dyDescent="0.3">
      <c r="B7561" s="10"/>
      <c r="L7561" s="10"/>
      <c r="M7561" s="10"/>
    </row>
    <row r="7562" spans="2:13" s="1" customFormat="1" ht="13.8" x14ac:dyDescent="0.3">
      <c r="B7562" s="10"/>
      <c r="L7562" s="10"/>
      <c r="M7562" s="10"/>
    </row>
    <row r="7563" spans="2:13" s="1" customFormat="1" ht="13.8" x14ac:dyDescent="0.3">
      <c r="B7563" s="10"/>
      <c r="L7563" s="10"/>
      <c r="M7563" s="10"/>
    </row>
    <row r="7564" spans="2:13" s="1" customFormat="1" ht="13.8" x14ac:dyDescent="0.3">
      <c r="B7564" s="10"/>
      <c r="L7564" s="10"/>
      <c r="M7564" s="10"/>
    </row>
    <row r="7565" spans="2:13" s="1" customFormat="1" ht="13.8" x14ac:dyDescent="0.3">
      <c r="B7565" s="10"/>
      <c r="L7565" s="10"/>
      <c r="M7565" s="10"/>
    </row>
    <row r="7566" spans="2:13" s="1" customFormat="1" ht="13.8" x14ac:dyDescent="0.3">
      <c r="B7566" s="10"/>
      <c r="L7566" s="10"/>
      <c r="M7566" s="10"/>
    </row>
    <row r="7567" spans="2:13" s="1" customFormat="1" ht="13.8" x14ac:dyDescent="0.3">
      <c r="B7567" s="10"/>
      <c r="L7567" s="10"/>
      <c r="M7567" s="10"/>
    </row>
    <row r="7568" spans="2:13" s="1" customFormat="1" ht="13.8" x14ac:dyDescent="0.3">
      <c r="B7568" s="10"/>
      <c r="L7568" s="10"/>
      <c r="M7568" s="10"/>
    </row>
    <row r="7569" spans="2:13" s="1" customFormat="1" ht="13.8" x14ac:dyDescent="0.3">
      <c r="B7569" s="10"/>
      <c r="L7569" s="10"/>
      <c r="M7569" s="10"/>
    </row>
    <row r="7570" spans="2:13" s="1" customFormat="1" ht="13.8" x14ac:dyDescent="0.3">
      <c r="B7570" s="10"/>
      <c r="L7570" s="10"/>
      <c r="M7570" s="10"/>
    </row>
    <row r="7571" spans="2:13" s="1" customFormat="1" ht="13.8" x14ac:dyDescent="0.3">
      <c r="B7571" s="10"/>
      <c r="L7571" s="10"/>
      <c r="M7571" s="10"/>
    </row>
    <row r="7572" spans="2:13" s="1" customFormat="1" ht="13.8" x14ac:dyDescent="0.3">
      <c r="B7572" s="10"/>
      <c r="L7572" s="10"/>
      <c r="M7572" s="10"/>
    </row>
    <row r="7573" spans="2:13" s="1" customFormat="1" ht="13.8" x14ac:dyDescent="0.3">
      <c r="B7573" s="10"/>
      <c r="L7573" s="10"/>
      <c r="M7573" s="10"/>
    </row>
    <row r="7574" spans="2:13" s="1" customFormat="1" ht="13.8" x14ac:dyDescent="0.3">
      <c r="B7574" s="10"/>
      <c r="L7574" s="10"/>
      <c r="M7574" s="10"/>
    </row>
    <row r="7575" spans="2:13" s="1" customFormat="1" ht="13.8" x14ac:dyDescent="0.3">
      <c r="B7575" s="10"/>
      <c r="L7575" s="10"/>
      <c r="M7575" s="10"/>
    </row>
    <row r="7576" spans="2:13" s="1" customFormat="1" ht="13.8" x14ac:dyDescent="0.3">
      <c r="B7576" s="10"/>
      <c r="L7576" s="10"/>
      <c r="M7576" s="10"/>
    </row>
    <row r="7577" spans="2:13" s="1" customFormat="1" ht="13.8" x14ac:dyDescent="0.3">
      <c r="B7577" s="10"/>
      <c r="L7577" s="10"/>
      <c r="M7577" s="10"/>
    </row>
    <row r="7578" spans="2:13" s="1" customFormat="1" ht="13.8" x14ac:dyDescent="0.3">
      <c r="B7578" s="10"/>
      <c r="L7578" s="10"/>
      <c r="M7578" s="10"/>
    </row>
    <row r="7579" spans="2:13" s="1" customFormat="1" ht="13.8" x14ac:dyDescent="0.3">
      <c r="B7579" s="10"/>
      <c r="L7579" s="10"/>
      <c r="M7579" s="10"/>
    </row>
    <row r="7580" spans="2:13" s="1" customFormat="1" ht="13.8" x14ac:dyDescent="0.3">
      <c r="B7580" s="10"/>
      <c r="L7580" s="10"/>
      <c r="M7580" s="10"/>
    </row>
    <row r="7581" spans="2:13" s="1" customFormat="1" ht="13.8" x14ac:dyDescent="0.3">
      <c r="B7581" s="10"/>
      <c r="L7581" s="10"/>
      <c r="M7581" s="10"/>
    </row>
    <row r="7582" spans="2:13" s="1" customFormat="1" ht="13.8" x14ac:dyDescent="0.3">
      <c r="B7582" s="10"/>
      <c r="L7582" s="10"/>
      <c r="M7582" s="10"/>
    </row>
    <row r="7583" spans="2:13" s="1" customFormat="1" ht="13.8" x14ac:dyDescent="0.3">
      <c r="B7583" s="10"/>
      <c r="L7583" s="10"/>
      <c r="M7583" s="10"/>
    </row>
    <row r="7584" spans="2:13" s="1" customFormat="1" ht="13.8" x14ac:dyDescent="0.3">
      <c r="B7584" s="10"/>
      <c r="L7584" s="10"/>
      <c r="M7584" s="10"/>
    </row>
    <row r="7585" spans="2:13" s="1" customFormat="1" ht="13.8" x14ac:dyDescent="0.3">
      <c r="B7585" s="10"/>
      <c r="L7585" s="10"/>
      <c r="M7585" s="10"/>
    </row>
    <row r="7586" spans="2:13" s="1" customFormat="1" ht="13.8" x14ac:dyDescent="0.3">
      <c r="B7586" s="10"/>
      <c r="L7586" s="10"/>
      <c r="M7586" s="10"/>
    </row>
    <row r="7587" spans="2:13" s="1" customFormat="1" ht="13.8" x14ac:dyDescent="0.3">
      <c r="B7587" s="10"/>
      <c r="L7587" s="10"/>
      <c r="M7587" s="10"/>
    </row>
    <row r="7588" spans="2:13" s="1" customFormat="1" ht="13.8" x14ac:dyDescent="0.3">
      <c r="B7588" s="10"/>
      <c r="L7588" s="10"/>
      <c r="M7588" s="10"/>
    </row>
    <row r="7589" spans="2:13" s="1" customFormat="1" ht="13.8" x14ac:dyDescent="0.3">
      <c r="B7589" s="10"/>
      <c r="L7589" s="10"/>
      <c r="M7589" s="10"/>
    </row>
    <row r="7590" spans="2:13" s="1" customFormat="1" ht="13.8" x14ac:dyDescent="0.3">
      <c r="B7590" s="10"/>
      <c r="L7590" s="10"/>
      <c r="M7590" s="10"/>
    </row>
    <row r="7591" spans="2:13" s="1" customFormat="1" ht="13.8" x14ac:dyDescent="0.3">
      <c r="B7591" s="10"/>
      <c r="L7591" s="10"/>
      <c r="M7591" s="10"/>
    </row>
    <row r="7592" spans="2:13" s="1" customFormat="1" ht="13.8" x14ac:dyDescent="0.3">
      <c r="B7592" s="10"/>
      <c r="L7592" s="10"/>
      <c r="M7592" s="10"/>
    </row>
    <row r="7593" spans="2:13" s="1" customFormat="1" ht="13.8" x14ac:dyDescent="0.3">
      <c r="B7593" s="10"/>
      <c r="L7593" s="10"/>
      <c r="M7593" s="10"/>
    </row>
    <row r="7594" spans="2:13" s="1" customFormat="1" ht="13.8" x14ac:dyDescent="0.3">
      <c r="B7594" s="10"/>
      <c r="L7594" s="10"/>
      <c r="M7594" s="10"/>
    </row>
    <row r="7595" spans="2:13" s="1" customFormat="1" ht="13.8" x14ac:dyDescent="0.3">
      <c r="B7595" s="10"/>
      <c r="L7595" s="10"/>
      <c r="M7595" s="10"/>
    </row>
    <row r="7596" spans="2:13" s="1" customFormat="1" ht="13.8" x14ac:dyDescent="0.3">
      <c r="B7596" s="10"/>
      <c r="L7596" s="10"/>
      <c r="M7596" s="10"/>
    </row>
    <row r="7597" spans="2:13" s="1" customFormat="1" ht="13.8" x14ac:dyDescent="0.3">
      <c r="B7597" s="10"/>
      <c r="L7597" s="10"/>
      <c r="M7597" s="10"/>
    </row>
    <row r="7598" spans="2:13" s="1" customFormat="1" ht="13.8" x14ac:dyDescent="0.3">
      <c r="B7598" s="10"/>
      <c r="L7598" s="10"/>
      <c r="M7598" s="10"/>
    </row>
    <row r="7599" spans="2:13" s="1" customFormat="1" ht="13.8" x14ac:dyDescent="0.3">
      <c r="B7599" s="10"/>
      <c r="L7599" s="10"/>
      <c r="M7599" s="10"/>
    </row>
    <row r="7600" spans="2:13" s="1" customFormat="1" ht="13.8" x14ac:dyDescent="0.3">
      <c r="B7600" s="10"/>
      <c r="L7600" s="10"/>
      <c r="M7600" s="10"/>
    </row>
    <row r="7601" spans="2:13" s="1" customFormat="1" ht="13.8" x14ac:dyDescent="0.3">
      <c r="B7601" s="10"/>
      <c r="L7601" s="10"/>
      <c r="M7601" s="10"/>
    </row>
    <row r="7602" spans="2:13" s="1" customFormat="1" ht="13.8" x14ac:dyDescent="0.3">
      <c r="B7602" s="10"/>
      <c r="L7602" s="10"/>
      <c r="M7602" s="10"/>
    </row>
    <row r="7603" spans="2:13" s="1" customFormat="1" ht="13.8" x14ac:dyDescent="0.3">
      <c r="B7603" s="10"/>
      <c r="L7603" s="10"/>
      <c r="M7603" s="10"/>
    </row>
    <row r="7604" spans="2:13" s="1" customFormat="1" ht="13.8" x14ac:dyDescent="0.3">
      <c r="B7604" s="10"/>
      <c r="L7604" s="10"/>
      <c r="M7604" s="10"/>
    </row>
    <row r="7605" spans="2:13" s="1" customFormat="1" ht="13.8" x14ac:dyDescent="0.3">
      <c r="B7605" s="10"/>
      <c r="L7605" s="10"/>
      <c r="M7605" s="10"/>
    </row>
    <row r="7606" spans="2:13" s="1" customFormat="1" ht="13.8" x14ac:dyDescent="0.3">
      <c r="B7606" s="10"/>
      <c r="L7606" s="10"/>
      <c r="M7606" s="10"/>
    </row>
    <row r="7607" spans="2:13" s="1" customFormat="1" ht="13.8" x14ac:dyDescent="0.3">
      <c r="B7607" s="10"/>
      <c r="L7607" s="10"/>
      <c r="M7607" s="10"/>
    </row>
    <row r="7608" spans="2:13" s="1" customFormat="1" ht="13.8" x14ac:dyDescent="0.3">
      <c r="B7608" s="10"/>
      <c r="L7608" s="10"/>
      <c r="M7608" s="10"/>
    </row>
    <row r="7609" spans="2:13" s="1" customFormat="1" ht="13.8" x14ac:dyDescent="0.3">
      <c r="B7609" s="10"/>
      <c r="L7609" s="10"/>
      <c r="M7609" s="10"/>
    </row>
    <row r="7610" spans="2:13" s="1" customFormat="1" ht="13.8" x14ac:dyDescent="0.3">
      <c r="B7610" s="10"/>
      <c r="L7610" s="10"/>
      <c r="M7610" s="10"/>
    </row>
    <row r="7611" spans="2:13" s="1" customFormat="1" ht="13.8" x14ac:dyDescent="0.3">
      <c r="B7611" s="10"/>
      <c r="L7611" s="10"/>
      <c r="M7611" s="10"/>
    </row>
    <row r="7612" spans="2:13" s="1" customFormat="1" ht="13.8" x14ac:dyDescent="0.3">
      <c r="B7612" s="10"/>
      <c r="L7612" s="10"/>
      <c r="M7612" s="10"/>
    </row>
    <row r="7613" spans="2:13" s="1" customFormat="1" ht="13.8" x14ac:dyDescent="0.3">
      <c r="B7613" s="10"/>
      <c r="L7613" s="10"/>
      <c r="M7613" s="10"/>
    </row>
    <row r="7614" spans="2:13" s="1" customFormat="1" ht="13.8" x14ac:dyDescent="0.3">
      <c r="B7614" s="10"/>
      <c r="L7614" s="10"/>
      <c r="M7614" s="10"/>
    </row>
    <row r="7615" spans="2:13" s="1" customFormat="1" ht="13.8" x14ac:dyDescent="0.3">
      <c r="B7615" s="10"/>
      <c r="L7615" s="10"/>
      <c r="M7615" s="10"/>
    </row>
    <row r="7616" spans="2:13" s="1" customFormat="1" ht="13.8" x14ac:dyDescent="0.3">
      <c r="B7616" s="10"/>
      <c r="L7616" s="10"/>
      <c r="M7616" s="10"/>
    </row>
    <row r="7617" spans="2:13" s="1" customFormat="1" ht="13.8" x14ac:dyDescent="0.3">
      <c r="B7617" s="10"/>
      <c r="L7617" s="10"/>
      <c r="M7617" s="10"/>
    </row>
    <row r="7618" spans="2:13" s="1" customFormat="1" ht="13.8" x14ac:dyDescent="0.3">
      <c r="B7618" s="10"/>
      <c r="L7618" s="10"/>
      <c r="M7618" s="10"/>
    </row>
    <row r="7619" spans="2:13" s="1" customFormat="1" ht="13.8" x14ac:dyDescent="0.3">
      <c r="B7619" s="10"/>
      <c r="L7619" s="10"/>
      <c r="M7619" s="10"/>
    </row>
    <row r="7620" spans="2:13" s="1" customFormat="1" ht="13.8" x14ac:dyDescent="0.3">
      <c r="B7620" s="10"/>
      <c r="L7620" s="10"/>
      <c r="M7620" s="10"/>
    </row>
    <row r="7621" spans="2:13" s="1" customFormat="1" ht="13.8" x14ac:dyDescent="0.3">
      <c r="B7621" s="10"/>
      <c r="L7621" s="10"/>
      <c r="M7621" s="10"/>
    </row>
    <row r="7622" spans="2:13" s="1" customFormat="1" ht="13.8" x14ac:dyDescent="0.3">
      <c r="B7622" s="10"/>
      <c r="L7622" s="10"/>
      <c r="M7622" s="10"/>
    </row>
    <row r="7623" spans="2:13" s="1" customFormat="1" ht="13.8" x14ac:dyDescent="0.3">
      <c r="B7623" s="10"/>
      <c r="L7623" s="10"/>
      <c r="M7623" s="10"/>
    </row>
    <row r="7624" spans="2:13" s="1" customFormat="1" ht="13.8" x14ac:dyDescent="0.3">
      <c r="B7624" s="10"/>
      <c r="L7624" s="10"/>
      <c r="M7624" s="10"/>
    </row>
    <row r="7625" spans="2:13" s="1" customFormat="1" ht="13.8" x14ac:dyDescent="0.3">
      <c r="B7625" s="10"/>
      <c r="L7625" s="10"/>
      <c r="M7625" s="10"/>
    </row>
    <row r="7626" spans="2:13" s="1" customFormat="1" ht="13.8" x14ac:dyDescent="0.3">
      <c r="B7626" s="10"/>
      <c r="L7626" s="10"/>
      <c r="M7626" s="10"/>
    </row>
    <row r="7627" spans="2:13" s="1" customFormat="1" ht="13.8" x14ac:dyDescent="0.3">
      <c r="B7627" s="10"/>
      <c r="L7627" s="10"/>
      <c r="M7627" s="10"/>
    </row>
    <row r="7628" spans="2:13" s="1" customFormat="1" ht="13.8" x14ac:dyDescent="0.3">
      <c r="B7628" s="10"/>
      <c r="L7628" s="10"/>
      <c r="M7628" s="10"/>
    </row>
    <row r="7629" spans="2:13" s="1" customFormat="1" ht="13.8" x14ac:dyDescent="0.3">
      <c r="B7629" s="10"/>
      <c r="L7629" s="10"/>
      <c r="M7629" s="10"/>
    </row>
    <row r="7630" spans="2:13" s="1" customFormat="1" ht="13.8" x14ac:dyDescent="0.3">
      <c r="B7630" s="10"/>
      <c r="L7630" s="10"/>
      <c r="M7630" s="10"/>
    </row>
    <row r="7631" spans="2:13" s="1" customFormat="1" ht="13.8" x14ac:dyDescent="0.3">
      <c r="B7631" s="10"/>
      <c r="L7631" s="10"/>
      <c r="M7631" s="10"/>
    </row>
    <row r="7632" spans="2:13" s="1" customFormat="1" ht="13.8" x14ac:dyDescent="0.3">
      <c r="B7632" s="10"/>
      <c r="L7632" s="10"/>
      <c r="M7632" s="10"/>
    </row>
    <row r="7633" spans="2:13" s="1" customFormat="1" ht="13.8" x14ac:dyDescent="0.3">
      <c r="B7633" s="10"/>
      <c r="L7633" s="10"/>
      <c r="M7633" s="10"/>
    </row>
    <row r="7634" spans="2:13" s="1" customFormat="1" ht="13.8" x14ac:dyDescent="0.3">
      <c r="B7634" s="10"/>
      <c r="L7634" s="10"/>
      <c r="M7634" s="10"/>
    </row>
    <row r="7635" spans="2:13" s="1" customFormat="1" ht="13.8" x14ac:dyDescent="0.3">
      <c r="B7635" s="10"/>
      <c r="L7635" s="10"/>
      <c r="M7635" s="10"/>
    </row>
    <row r="7636" spans="2:13" s="1" customFormat="1" ht="13.8" x14ac:dyDescent="0.3">
      <c r="B7636" s="10"/>
      <c r="L7636" s="10"/>
      <c r="M7636" s="10"/>
    </row>
    <row r="7637" spans="2:13" s="1" customFormat="1" ht="13.8" x14ac:dyDescent="0.3">
      <c r="B7637" s="10"/>
      <c r="L7637" s="10"/>
      <c r="M7637" s="10"/>
    </row>
    <row r="7638" spans="2:13" s="1" customFormat="1" ht="13.8" x14ac:dyDescent="0.3">
      <c r="B7638" s="10"/>
      <c r="L7638" s="10"/>
      <c r="M7638" s="10"/>
    </row>
    <row r="7639" spans="2:13" s="1" customFormat="1" ht="13.8" x14ac:dyDescent="0.3">
      <c r="B7639" s="10"/>
      <c r="L7639" s="10"/>
      <c r="M7639" s="10"/>
    </row>
    <row r="7640" spans="2:13" s="1" customFormat="1" ht="13.8" x14ac:dyDescent="0.3">
      <c r="B7640" s="10"/>
      <c r="L7640" s="10"/>
      <c r="M7640" s="10"/>
    </row>
    <row r="7641" spans="2:13" s="1" customFormat="1" ht="13.8" x14ac:dyDescent="0.3">
      <c r="B7641" s="10"/>
      <c r="L7641" s="10"/>
      <c r="M7641" s="10"/>
    </row>
    <row r="7642" spans="2:13" s="1" customFormat="1" ht="13.8" x14ac:dyDescent="0.3">
      <c r="B7642" s="10"/>
      <c r="L7642" s="10"/>
      <c r="M7642" s="10"/>
    </row>
    <row r="7643" spans="2:13" s="1" customFormat="1" ht="13.8" x14ac:dyDescent="0.3">
      <c r="B7643" s="10"/>
      <c r="L7643" s="10"/>
      <c r="M7643" s="10"/>
    </row>
    <row r="7644" spans="2:13" s="1" customFormat="1" ht="13.8" x14ac:dyDescent="0.3">
      <c r="B7644" s="10"/>
      <c r="L7644" s="10"/>
      <c r="M7644" s="10"/>
    </row>
    <row r="7645" spans="2:13" s="1" customFormat="1" ht="13.8" x14ac:dyDescent="0.3">
      <c r="B7645" s="10"/>
      <c r="L7645" s="10"/>
      <c r="M7645" s="10"/>
    </row>
    <row r="7646" spans="2:13" s="1" customFormat="1" ht="13.8" x14ac:dyDescent="0.3">
      <c r="B7646" s="10"/>
      <c r="L7646" s="10"/>
      <c r="M7646" s="10"/>
    </row>
    <row r="7647" spans="2:13" s="1" customFormat="1" ht="13.8" x14ac:dyDescent="0.3">
      <c r="B7647" s="10"/>
      <c r="L7647" s="10"/>
      <c r="M7647" s="10"/>
    </row>
    <row r="7648" spans="2:13" s="1" customFormat="1" ht="13.8" x14ac:dyDescent="0.3">
      <c r="B7648" s="10"/>
      <c r="L7648" s="10"/>
      <c r="M7648" s="10"/>
    </row>
    <row r="7649" spans="2:13" s="1" customFormat="1" ht="13.8" x14ac:dyDescent="0.3">
      <c r="B7649" s="10"/>
      <c r="L7649" s="10"/>
      <c r="M7649" s="10"/>
    </row>
    <row r="7650" spans="2:13" s="1" customFormat="1" ht="13.8" x14ac:dyDescent="0.3">
      <c r="B7650" s="10"/>
      <c r="L7650" s="10"/>
      <c r="M7650" s="10"/>
    </row>
    <row r="7651" spans="2:13" s="1" customFormat="1" ht="13.8" x14ac:dyDescent="0.3">
      <c r="B7651" s="10"/>
      <c r="L7651" s="10"/>
      <c r="M7651" s="10"/>
    </row>
    <row r="7652" spans="2:13" s="1" customFormat="1" ht="13.8" x14ac:dyDescent="0.3">
      <c r="B7652" s="10"/>
      <c r="L7652" s="10"/>
      <c r="M7652" s="10"/>
    </row>
    <row r="7653" spans="2:13" s="1" customFormat="1" ht="13.8" x14ac:dyDescent="0.3">
      <c r="B7653" s="10"/>
      <c r="L7653" s="10"/>
      <c r="M7653" s="10"/>
    </row>
    <row r="7654" spans="2:13" s="1" customFormat="1" ht="13.8" x14ac:dyDescent="0.3">
      <c r="B7654" s="10"/>
      <c r="L7654" s="10"/>
      <c r="M7654" s="10"/>
    </row>
    <row r="7655" spans="2:13" s="1" customFormat="1" ht="13.8" x14ac:dyDescent="0.3">
      <c r="B7655" s="10"/>
      <c r="L7655" s="10"/>
      <c r="M7655" s="10"/>
    </row>
    <row r="7656" spans="2:13" s="1" customFormat="1" ht="13.8" x14ac:dyDescent="0.3">
      <c r="B7656" s="10"/>
      <c r="L7656" s="10"/>
      <c r="M7656" s="10"/>
    </row>
    <row r="7657" spans="2:13" s="1" customFormat="1" ht="13.8" x14ac:dyDescent="0.3">
      <c r="B7657" s="10"/>
      <c r="L7657" s="10"/>
      <c r="M7657" s="10"/>
    </row>
    <row r="7658" spans="2:13" s="1" customFormat="1" ht="13.8" x14ac:dyDescent="0.3">
      <c r="B7658" s="10"/>
      <c r="L7658" s="10"/>
      <c r="M7658" s="10"/>
    </row>
    <row r="7659" spans="2:13" s="1" customFormat="1" ht="13.8" x14ac:dyDescent="0.3">
      <c r="B7659" s="10"/>
      <c r="L7659" s="10"/>
      <c r="M7659" s="10"/>
    </row>
    <row r="7660" spans="2:13" s="1" customFormat="1" ht="13.8" x14ac:dyDescent="0.3">
      <c r="B7660" s="10"/>
      <c r="L7660" s="10"/>
      <c r="M7660" s="10"/>
    </row>
    <row r="7661" spans="2:13" s="1" customFormat="1" ht="13.8" x14ac:dyDescent="0.3">
      <c r="B7661" s="10"/>
      <c r="L7661" s="10"/>
      <c r="M7661" s="10"/>
    </row>
    <row r="7662" spans="2:13" s="1" customFormat="1" ht="13.8" x14ac:dyDescent="0.3">
      <c r="B7662" s="10"/>
      <c r="L7662" s="10"/>
      <c r="M7662" s="10"/>
    </row>
    <row r="7663" spans="2:13" s="1" customFormat="1" ht="13.8" x14ac:dyDescent="0.3">
      <c r="B7663" s="10"/>
      <c r="L7663" s="10"/>
      <c r="M7663" s="10"/>
    </row>
    <row r="7664" spans="2:13" s="1" customFormat="1" ht="13.8" x14ac:dyDescent="0.3">
      <c r="B7664" s="10"/>
      <c r="L7664" s="10"/>
      <c r="M7664" s="10"/>
    </row>
    <row r="7665" spans="2:13" s="1" customFormat="1" ht="13.8" x14ac:dyDescent="0.3">
      <c r="B7665" s="10"/>
      <c r="L7665" s="10"/>
      <c r="M7665" s="10"/>
    </row>
    <row r="7666" spans="2:13" s="1" customFormat="1" ht="13.8" x14ac:dyDescent="0.3">
      <c r="B7666" s="10"/>
      <c r="L7666" s="10"/>
      <c r="M7666" s="10"/>
    </row>
    <row r="7667" spans="2:13" s="1" customFormat="1" ht="13.8" x14ac:dyDescent="0.3">
      <c r="B7667" s="10"/>
      <c r="L7667" s="10"/>
      <c r="M7667" s="10"/>
    </row>
    <row r="7668" spans="2:13" s="1" customFormat="1" ht="13.8" x14ac:dyDescent="0.3">
      <c r="B7668" s="10"/>
      <c r="L7668" s="10"/>
      <c r="M7668" s="10"/>
    </row>
    <row r="7669" spans="2:13" s="1" customFormat="1" ht="13.8" x14ac:dyDescent="0.3">
      <c r="B7669" s="10"/>
      <c r="L7669" s="10"/>
      <c r="M7669" s="10"/>
    </row>
    <row r="7670" spans="2:13" s="1" customFormat="1" ht="13.8" x14ac:dyDescent="0.3">
      <c r="B7670" s="10"/>
      <c r="L7670" s="10"/>
      <c r="M7670" s="10"/>
    </row>
    <row r="7671" spans="2:13" s="1" customFormat="1" ht="13.8" x14ac:dyDescent="0.3">
      <c r="B7671" s="10"/>
      <c r="L7671" s="10"/>
      <c r="M7671" s="10"/>
    </row>
    <row r="7672" spans="2:13" s="1" customFormat="1" ht="13.8" x14ac:dyDescent="0.3">
      <c r="B7672" s="10"/>
      <c r="L7672" s="10"/>
      <c r="M7672" s="10"/>
    </row>
    <row r="7673" spans="2:13" s="1" customFormat="1" ht="13.8" x14ac:dyDescent="0.3">
      <c r="B7673" s="10"/>
      <c r="L7673" s="10"/>
      <c r="M7673" s="10"/>
    </row>
    <row r="7674" spans="2:13" s="1" customFormat="1" ht="13.8" x14ac:dyDescent="0.3">
      <c r="B7674" s="10"/>
      <c r="L7674" s="10"/>
      <c r="M7674" s="10"/>
    </row>
    <row r="7675" spans="2:13" s="1" customFormat="1" ht="13.8" x14ac:dyDescent="0.3">
      <c r="B7675" s="10"/>
      <c r="L7675" s="10"/>
      <c r="M7675" s="10"/>
    </row>
    <row r="7676" spans="2:13" s="1" customFormat="1" ht="13.8" x14ac:dyDescent="0.3">
      <c r="B7676" s="10"/>
      <c r="L7676" s="10"/>
      <c r="M7676" s="10"/>
    </row>
    <row r="7677" spans="2:13" s="1" customFormat="1" ht="13.8" x14ac:dyDescent="0.3">
      <c r="B7677" s="10"/>
      <c r="L7677" s="10"/>
      <c r="M7677" s="10"/>
    </row>
    <row r="7678" spans="2:13" s="1" customFormat="1" ht="13.8" x14ac:dyDescent="0.3">
      <c r="B7678" s="10"/>
      <c r="L7678" s="10"/>
      <c r="M7678" s="10"/>
    </row>
    <row r="7679" spans="2:13" s="1" customFormat="1" ht="13.8" x14ac:dyDescent="0.3">
      <c r="B7679" s="10"/>
      <c r="L7679" s="10"/>
      <c r="M7679" s="10"/>
    </row>
    <row r="7680" spans="2:13" s="1" customFormat="1" ht="13.8" x14ac:dyDescent="0.3">
      <c r="B7680" s="10"/>
      <c r="L7680" s="10"/>
      <c r="M7680" s="10"/>
    </row>
    <row r="7681" spans="2:13" s="1" customFormat="1" ht="13.8" x14ac:dyDescent="0.3">
      <c r="B7681" s="10"/>
      <c r="L7681" s="10"/>
      <c r="M7681" s="10"/>
    </row>
    <row r="7682" spans="2:13" s="1" customFormat="1" ht="13.8" x14ac:dyDescent="0.3">
      <c r="B7682" s="10"/>
      <c r="L7682" s="10"/>
      <c r="M7682" s="10"/>
    </row>
    <row r="7683" spans="2:13" s="1" customFormat="1" ht="13.8" x14ac:dyDescent="0.3">
      <c r="B7683" s="10"/>
      <c r="L7683" s="10"/>
      <c r="M7683" s="10"/>
    </row>
    <row r="7684" spans="2:13" s="1" customFormat="1" ht="13.8" x14ac:dyDescent="0.3">
      <c r="B7684" s="10"/>
      <c r="L7684" s="10"/>
      <c r="M7684" s="10"/>
    </row>
    <row r="7685" spans="2:13" s="1" customFormat="1" ht="13.8" x14ac:dyDescent="0.3">
      <c r="B7685" s="10"/>
      <c r="L7685" s="10"/>
      <c r="M7685" s="10"/>
    </row>
    <row r="7686" spans="2:13" s="1" customFormat="1" ht="13.8" x14ac:dyDescent="0.3">
      <c r="B7686" s="10"/>
      <c r="L7686" s="10"/>
      <c r="M7686" s="10"/>
    </row>
    <row r="7687" spans="2:13" s="1" customFormat="1" ht="13.8" x14ac:dyDescent="0.3">
      <c r="B7687" s="10"/>
      <c r="L7687" s="10"/>
      <c r="M7687" s="10"/>
    </row>
    <row r="7688" spans="2:13" s="1" customFormat="1" ht="13.8" x14ac:dyDescent="0.3">
      <c r="B7688" s="10"/>
      <c r="L7688" s="10"/>
      <c r="M7688" s="10"/>
    </row>
    <row r="7689" spans="2:13" s="1" customFormat="1" ht="13.8" x14ac:dyDescent="0.3">
      <c r="B7689" s="10"/>
      <c r="L7689" s="10"/>
      <c r="M7689" s="10"/>
    </row>
    <row r="7690" spans="2:13" s="1" customFormat="1" ht="13.8" x14ac:dyDescent="0.3">
      <c r="B7690" s="10"/>
      <c r="L7690" s="10"/>
      <c r="M7690" s="10"/>
    </row>
    <row r="7691" spans="2:13" s="1" customFormat="1" ht="13.8" x14ac:dyDescent="0.3">
      <c r="B7691" s="10"/>
      <c r="L7691" s="10"/>
      <c r="M7691" s="10"/>
    </row>
    <row r="7692" spans="2:13" s="1" customFormat="1" ht="13.8" x14ac:dyDescent="0.3">
      <c r="B7692" s="10"/>
      <c r="L7692" s="10"/>
      <c r="M7692" s="10"/>
    </row>
    <row r="7693" spans="2:13" s="1" customFormat="1" ht="13.8" x14ac:dyDescent="0.3">
      <c r="B7693" s="10"/>
      <c r="L7693" s="10"/>
      <c r="M7693" s="10"/>
    </row>
    <row r="7694" spans="2:13" s="1" customFormat="1" ht="13.8" x14ac:dyDescent="0.3">
      <c r="B7694" s="10"/>
      <c r="L7694" s="10"/>
      <c r="M7694" s="10"/>
    </row>
    <row r="7695" spans="2:13" s="1" customFormat="1" ht="13.8" x14ac:dyDescent="0.3">
      <c r="B7695" s="10"/>
      <c r="L7695" s="10"/>
      <c r="M7695" s="10"/>
    </row>
    <row r="7696" spans="2:13" s="1" customFormat="1" ht="13.8" x14ac:dyDescent="0.3">
      <c r="B7696" s="10"/>
      <c r="L7696" s="10"/>
      <c r="M7696" s="10"/>
    </row>
    <row r="7697" spans="2:13" s="1" customFormat="1" ht="13.8" x14ac:dyDescent="0.3">
      <c r="B7697" s="10"/>
      <c r="L7697" s="10"/>
      <c r="M7697" s="10"/>
    </row>
    <row r="7698" spans="2:13" s="1" customFormat="1" ht="13.8" x14ac:dyDescent="0.3">
      <c r="B7698" s="10"/>
      <c r="L7698" s="10"/>
      <c r="M7698" s="10"/>
    </row>
    <row r="7699" spans="2:13" s="1" customFormat="1" ht="13.8" x14ac:dyDescent="0.3">
      <c r="B7699" s="10"/>
      <c r="L7699" s="10"/>
      <c r="M7699" s="10"/>
    </row>
    <row r="7700" spans="2:13" s="1" customFormat="1" ht="13.8" x14ac:dyDescent="0.3">
      <c r="B7700" s="10"/>
      <c r="L7700" s="10"/>
      <c r="M7700" s="10"/>
    </row>
    <row r="7701" spans="2:13" s="1" customFormat="1" ht="13.8" x14ac:dyDescent="0.3">
      <c r="B7701" s="10"/>
      <c r="L7701" s="10"/>
      <c r="M7701" s="10"/>
    </row>
    <row r="7702" spans="2:13" s="1" customFormat="1" ht="13.8" x14ac:dyDescent="0.3">
      <c r="B7702" s="10"/>
      <c r="L7702" s="10"/>
      <c r="M7702" s="10"/>
    </row>
    <row r="7703" spans="2:13" s="1" customFormat="1" ht="13.8" x14ac:dyDescent="0.3">
      <c r="B7703" s="10"/>
      <c r="L7703" s="10"/>
      <c r="M7703" s="10"/>
    </row>
    <row r="7704" spans="2:13" s="1" customFormat="1" ht="13.8" x14ac:dyDescent="0.3">
      <c r="B7704" s="10"/>
      <c r="L7704" s="10"/>
      <c r="M7704" s="10"/>
    </row>
    <row r="7705" spans="2:13" s="1" customFormat="1" ht="13.8" x14ac:dyDescent="0.3">
      <c r="B7705" s="10"/>
      <c r="L7705" s="10"/>
      <c r="M7705" s="10"/>
    </row>
    <row r="7706" spans="2:13" s="1" customFormat="1" ht="13.8" x14ac:dyDescent="0.3">
      <c r="B7706" s="10"/>
      <c r="L7706" s="10"/>
      <c r="M7706" s="10"/>
    </row>
    <row r="7707" spans="2:13" s="1" customFormat="1" ht="13.8" x14ac:dyDescent="0.3">
      <c r="B7707" s="10"/>
      <c r="L7707" s="10"/>
      <c r="M7707" s="10"/>
    </row>
    <row r="7708" spans="2:13" s="1" customFormat="1" ht="13.8" x14ac:dyDescent="0.3">
      <c r="B7708" s="10"/>
      <c r="L7708" s="10"/>
      <c r="M7708" s="10"/>
    </row>
    <row r="7709" spans="2:13" s="1" customFormat="1" ht="13.8" x14ac:dyDescent="0.3">
      <c r="B7709" s="10"/>
      <c r="L7709" s="10"/>
      <c r="M7709" s="10"/>
    </row>
    <row r="7710" spans="2:13" s="1" customFormat="1" ht="13.8" x14ac:dyDescent="0.3">
      <c r="B7710" s="10"/>
      <c r="L7710" s="10"/>
      <c r="M7710" s="10"/>
    </row>
    <row r="7711" spans="2:13" s="1" customFormat="1" ht="13.8" x14ac:dyDescent="0.3">
      <c r="B7711" s="10"/>
      <c r="L7711" s="10"/>
      <c r="M7711" s="10"/>
    </row>
    <row r="7712" spans="2:13" s="1" customFormat="1" ht="13.8" x14ac:dyDescent="0.3">
      <c r="B7712" s="10"/>
      <c r="L7712" s="10"/>
      <c r="M7712" s="10"/>
    </row>
    <row r="7713" spans="2:13" s="1" customFormat="1" ht="13.8" x14ac:dyDescent="0.3">
      <c r="B7713" s="10"/>
      <c r="L7713" s="10"/>
      <c r="M7713" s="10"/>
    </row>
    <row r="7714" spans="2:13" s="1" customFormat="1" ht="13.8" x14ac:dyDescent="0.3">
      <c r="B7714" s="10"/>
      <c r="L7714" s="10"/>
      <c r="M7714" s="10"/>
    </row>
    <row r="7715" spans="2:13" s="1" customFormat="1" ht="13.8" x14ac:dyDescent="0.3">
      <c r="B7715" s="10"/>
      <c r="L7715" s="10"/>
      <c r="M7715" s="10"/>
    </row>
    <row r="7716" spans="2:13" s="1" customFormat="1" ht="13.8" x14ac:dyDescent="0.3">
      <c r="B7716" s="10"/>
      <c r="L7716" s="10"/>
      <c r="M7716" s="10"/>
    </row>
    <row r="7717" spans="2:13" s="1" customFormat="1" ht="13.8" x14ac:dyDescent="0.3">
      <c r="B7717" s="10"/>
      <c r="L7717" s="10"/>
      <c r="M7717" s="10"/>
    </row>
    <row r="7718" spans="2:13" s="1" customFormat="1" ht="13.8" x14ac:dyDescent="0.3">
      <c r="B7718" s="10"/>
      <c r="L7718" s="10"/>
      <c r="M7718" s="10"/>
    </row>
    <row r="7719" spans="2:13" s="1" customFormat="1" ht="13.8" x14ac:dyDescent="0.3">
      <c r="B7719" s="10"/>
      <c r="L7719" s="10"/>
      <c r="M7719" s="10"/>
    </row>
    <row r="7720" spans="2:13" s="1" customFormat="1" ht="13.8" x14ac:dyDescent="0.3">
      <c r="B7720" s="10"/>
      <c r="L7720" s="10"/>
      <c r="M7720" s="10"/>
    </row>
    <row r="7721" spans="2:13" s="1" customFormat="1" ht="13.8" x14ac:dyDescent="0.3">
      <c r="B7721" s="10"/>
      <c r="L7721" s="10"/>
      <c r="M7721" s="10"/>
    </row>
    <row r="7722" spans="2:13" s="1" customFormat="1" ht="13.8" x14ac:dyDescent="0.3">
      <c r="B7722" s="10"/>
      <c r="L7722" s="10"/>
      <c r="M7722" s="10"/>
    </row>
    <row r="7723" spans="2:13" s="1" customFormat="1" ht="13.8" x14ac:dyDescent="0.3">
      <c r="B7723" s="10"/>
      <c r="L7723" s="10"/>
      <c r="M7723" s="10"/>
    </row>
    <row r="7724" spans="2:13" s="1" customFormat="1" ht="13.8" x14ac:dyDescent="0.3">
      <c r="B7724" s="10"/>
      <c r="L7724" s="10"/>
      <c r="M7724" s="10"/>
    </row>
    <row r="7725" spans="2:13" s="1" customFormat="1" ht="13.8" x14ac:dyDescent="0.3">
      <c r="B7725" s="10"/>
      <c r="L7725" s="10"/>
      <c r="M7725" s="10"/>
    </row>
    <row r="7726" spans="2:13" s="1" customFormat="1" ht="13.8" x14ac:dyDescent="0.3">
      <c r="B7726" s="10"/>
      <c r="L7726" s="10"/>
      <c r="M7726" s="10"/>
    </row>
    <row r="7727" spans="2:13" s="1" customFormat="1" ht="13.8" x14ac:dyDescent="0.3">
      <c r="B7727" s="10"/>
      <c r="L7727" s="10"/>
      <c r="M7727" s="10"/>
    </row>
    <row r="7728" spans="2:13" s="1" customFormat="1" ht="13.8" x14ac:dyDescent="0.3">
      <c r="B7728" s="10"/>
      <c r="L7728" s="10"/>
      <c r="M7728" s="10"/>
    </row>
    <row r="7729" spans="2:13" s="1" customFormat="1" ht="13.8" x14ac:dyDescent="0.3">
      <c r="B7729" s="10"/>
      <c r="L7729" s="10"/>
      <c r="M7729" s="10"/>
    </row>
    <row r="7730" spans="2:13" s="1" customFormat="1" ht="13.8" x14ac:dyDescent="0.3">
      <c r="B7730" s="10"/>
      <c r="L7730" s="10"/>
      <c r="M7730" s="10"/>
    </row>
    <row r="7731" spans="2:13" s="1" customFormat="1" ht="13.8" x14ac:dyDescent="0.3">
      <c r="B7731" s="10"/>
      <c r="L7731" s="10"/>
      <c r="M7731" s="10"/>
    </row>
    <row r="7732" spans="2:13" s="1" customFormat="1" ht="13.8" x14ac:dyDescent="0.3">
      <c r="B7732" s="10"/>
      <c r="L7732" s="10"/>
      <c r="M7732" s="10"/>
    </row>
    <row r="7733" spans="2:13" s="1" customFormat="1" ht="13.8" x14ac:dyDescent="0.3">
      <c r="B7733" s="10"/>
      <c r="L7733" s="10"/>
      <c r="M7733" s="10"/>
    </row>
    <row r="7734" spans="2:13" s="1" customFormat="1" ht="13.8" x14ac:dyDescent="0.3">
      <c r="B7734" s="10"/>
      <c r="L7734" s="10"/>
      <c r="M7734" s="10"/>
    </row>
    <row r="7735" spans="2:13" s="1" customFormat="1" ht="13.8" x14ac:dyDescent="0.3">
      <c r="B7735" s="10"/>
      <c r="L7735" s="10"/>
      <c r="M7735" s="10"/>
    </row>
    <row r="7736" spans="2:13" s="1" customFormat="1" ht="13.8" x14ac:dyDescent="0.3">
      <c r="B7736" s="10"/>
      <c r="L7736" s="10"/>
      <c r="M7736" s="10"/>
    </row>
    <row r="7737" spans="2:13" s="1" customFormat="1" ht="13.8" x14ac:dyDescent="0.3">
      <c r="B7737" s="10"/>
      <c r="L7737" s="10"/>
      <c r="M7737" s="10"/>
    </row>
    <row r="7738" spans="2:13" s="1" customFormat="1" ht="13.8" x14ac:dyDescent="0.3">
      <c r="B7738" s="10"/>
      <c r="L7738" s="10"/>
      <c r="M7738" s="10"/>
    </row>
    <row r="7739" spans="2:13" s="1" customFormat="1" ht="13.8" x14ac:dyDescent="0.3">
      <c r="B7739" s="10"/>
      <c r="L7739" s="10"/>
      <c r="M7739" s="10"/>
    </row>
    <row r="7740" spans="2:13" s="1" customFormat="1" ht="13.8" x14ac:dyDescent="0.3">
      <c r="B7740" s="10"/>
      <c r="L7740" s="10"/>
      <c r="M7740" s="10"/>
    </row>
    <row r="7741" spans="2:13" s="1" customFormat="1" ht="13.8" x14ac:dyDescent="0.3">
      <c r="B7741" s="10"/>
      <c r="L7741" s="10"/>
      <c r="M7741" s="10"/>
    </row>
    <row r="7742" spans="2:13" s="1" customFormat="1" ht="13.8" x14ac:dyDescent="0.3">
      <c r="B7742" s="10"/>
      <c r="L7742" s="10"/>
      <c r="M7742" s="10"/>
    </row>
    <row r="7743" spans="2:13" s="1" customFormat="1" ht="13.8" x14ac:dyDescent="0.3">
      <c r="B7743" s="10"/>
      <c r="L7743" s="10"/>
      <c r="M7743" s="10"/>
    </row>
    <row r="7744" spans="2:13" s="1" customFormat="1" ht="13.8" x14ac:dyDescent="0.3">
      <c r="B7744" s="10"/>
      <c r="L7744" s="10"/>
      <c r="M7744" s="10"/>
    </row>
    <row r="7745" spans="2:13" s="1" customFormat="1" ht="13.8" x14ac:dyDescent="0.3">
      <c r="B7745" s="10"/>
      <c r="L7745" s="10"/>
      <c r="M7745" s="10"/>
    </row>
    <row r="7746" spans="2:13" s="1" customFormat="1" ht="13.8" x14ac:dyDescent="0.3">
      <c r="B7746" s="10"/>
      <c r="L7746" s="10"/>
      <c r="M7746" s="10"/>
    </row>
    <row r="7747" spans="2:13" s="1" customFormat="1" ht="13.8" x14ac:dyDescent="0.3">
      <c r="B7747" s="10"/>
      <c r="L7747" s="10"/>
      <c r="M7747" s="10"/>
    </row>
    <row r="7748" spans="2:13" s="1" customFormat="1" ht="13.8" x14ac:dyDescent="0.3">
      <c r="B7748" s="10"/>
      <c r="L7748" s="10"/>
      <c r="M7748" s="10"/>
    </row>
    <row r="7749" spans="2:13" s="1" customFormat="1" ht="13.8" x14ac:dyDescent="0.3">
      <c r="B7749" s="10"/>
      <c r="L7749" s="10"/>
      <c r="M7749" s="10"/>
    </row>
    <row r="7750" spans="2:13" s="1" customFormat="1" ht="13.8" x14ac:dyDescent="0.3">
      <c r="B7750" s="10"/>
      <c r="L7750" s="10"/>
      <c r="M7750" s="10"/>
    </row>
    <row r="7751" spans="2:13" s="1" customFormat="1" ht="13.8" x14ac:dyDescent="0.3">
      <c r="B7751" s="10"/>
      <c r="L7751" s="10"/>
      <c r="M7751" s="10"/>
    </row>
    <row r="7752" spans="2:13" s="1" customFormat="1" ht="13.8" x14ac:dyDescent="0.3">
      <c r="B7752" s="10"/>
      <c r="L7752" s="10"/>
      <c r="M7752" s="10"/>
    </row>
    <row r="7753" spans="2:13" s="1" customFormat="1" ht="13.8" x14ac:dyDescent="0.3">
      <c r="B7753" s="10"/>
      <c r="L7753" s="10"/>
      <c r="M7753" s="10"/>
    </row>
    <row r="7754" spans="2:13" s="1" customFormat="1" ht="13.8" x14ac:dyDescent="0.3">
      <c r="B7754" s="10"/>
      <c r="L7754" s="10"/>
      <c r="M7754" s="10"/>
    </row>
    <row r="7755" spans="2:13" s="1" customFormat="1" ht="13.8" x14ac:dyDescent="0.3">
      <c r="B7755" s="10"/>
      <c r="L7755" s="10"/>
      <c r="M7755" s="10"/>
    </row>
    <row r="7756" spans="2:13" s="1" customFormat="1" ht="13.8" x14ac:dyDescent="0.3">
      <c r="B7756" s="10"/>
      <c r="L7756" s="10"/>
      <c r="M7756" s="10"/>
    </row>
    <row r="7757" spans="2:13" s="1" customFormat="1" ht="13.8" x14ac:dyDescent="0.3">
      <c r="B7757" s="10"/>
      <c r="L7757" s="10"/>
      <c r="M7757" s="10"/>
    </row>
    <row r="7758" spans="2:13" s="1" customFormat="1" ht="13.8" x14ac:dyDescent="0.3">
      <c r="B7758" s="10"/>
      <c r="L7758" s="10"/>
      <c r="M7758" s="10"/>
    </row>
    <row r="7759" spans="2:13" s="1" customFormat="1" ht="13.8" x14ac:dyDescent="0.3">
      <c r="B7759" s="10"/>
      <c r="L7759" s="10"/>
      <c r="M7759" s="10"/>
    </row>
    <row r="7760" spans="2:13" s="1" customFormat="1" ht="13.8" x14ac:dyDescent="0.3">
      <c r="B7760" s="10"/>
      <c r="L7760" s="10"/>
      <c r="M7760" s="10"/>
    </row>
    <row r="7761" spans="2:13" s="1" customFormat="1" ht="13.8" x14ac:dyDescent="0.3">
      <c r="B7761" s="10"/>
      <c r="L7761" s="10"/>
      <c r="M7761" s="10"/>
    </row>
    <row r="7762" spans="2:13" s="1" customFormat="1" ht="13.8" x14ac:dyDescent="0.3">
      <c r="B7762" s="10"/>
      <c r="L7762" s="10"/>
      <c r="M7762" s="10"/>
    </row>
    <row r="7763" spans="2:13" s="1" customFormat="1" ht="13.8" x14ac:dyDescent="0.3">
      <c r="B7763" s="10"/>
      <c r="L7763" s="10"/>
      <c r="M7763" s="10"/>
    </row>
    <row r="7764" spans="2:13" s="1" customFormat="1" ht="13.8" x14ac:dyDescent="0.3">
      <c r="B7764" s="10"/>
      <c r="L7764" s="10"/>
      <c r="M7764" s="10"/>
    </row>
    <row r="7765" spans="2:13" s="1" customFormat="1" ht="13.8" x14ac:dyDescent="0.3">
      <c r="B7765" s="10"/>
      <c r="L7765" s="10"/>
      <c r="M7765" s="10"/>
    </row>
    <row r="7766" spans="2:13" s="1" customFormat="1" ht="13.8" x14ac:dyDescent="0.3">
      <c r="B7766" s="10"/>
      <c r="L7766" s="10"/>
      <c r="M7766" s="10"/>
    </row>
    <row r="7767" spans="2:13" s="1" customFormat="1" ht="13.8" x14ac:dyDescent="0.3">
      <c r="B7767" s="10"/>
      <c r="L7767" s="10"/>
      <c r="M7767" s="10"/>
    </row>
    <row r="7768" spans="2:13" s="1" customFormat="1" ht="13.8" x14ac:dyDescent="0.3">
      <c r="B7768" s="10"/>
      <c r="L7768" s="10"/>
      <c r="M7768" s="10"/>
    </row>
    <row r="7769" spans="2:13" s="1" customFormat="1" ht="13.8" x14ac:dyDescent="0.3">
      <c r="B7769" s="10"/>
      <c r="L7769" s="10"/>
      <c r="M7769" s="10"/>
    </row>
    <row r="7770" spans="2:13" s="1" customFormat="1" ht="13.8" x14ac:dyDescent="0.3">
      <c r="B7770" s="10"/>
      <c r="L7770" s="10"/>
      <c r="M7770" s="10"/>
    </row>
    <row r="7771" spans="2:13" s="1" customFormat="1" ht="13.8" x14ac:dyDescent="0.3">
      <c r="B7771" s="10"/>
      <c r="L7771" s="10"/>
      <c r="M7771" s="10"/>
    </row>
    <row r="7772" spans="2:13" s="1" customFormat="1" ht="13.8" x14ac:dyDescent="0.3">
      <c r="B7772" s="10"/>
      <c r="L7772" s="10"/>
      <c r="M7772" s="10"/>
    </row>
    <row r="7773" spans="2:13" s="1" customFormat="1" ht="13.8" x14ac:dyDescent="0.3">
      <c r="B7773" s="10"/>
      <c r="L7773" s="10"/>
      <c r="M7773" s="10"/>
    </row>
    <row r="7774" spans="2:13" s="1" customFormat="1" ht="13.8" x14ac:dyDescent="0.3">
      <c r="B7774" s="10"/>
      <c r="L7774" s="10"/>
      <c r="M7774" s="10"/>
    </row>
    <row r="7775" spans="2:13" s="1" customFormat="1" ht="13.8" x14ac:dyDescent="0.3">
      <c r="B7775" s="10"/>
      <c r="L7775" s="10"/>
      <c r="M7775" s="10"/>
    </row>
    <row r="7776" spans="2:13" s="1" customFormat="1" ht="13.8" x14ac:dyDescent="0.3">
      <c r="B7776" s="10"/>
      <c r="L7776" s="10"/>
      <c r="M7776" s="10"/>
    </row>
    <row r="7777" spans="2:13" s="1" customFormat="1" ht="13.8" x14ac:dyDescent="0.3">
      <c r="B7777" s="10"/>
      <c r="L7777" s="10"/>
      <c r="M7777" s="10"/>
    </row>
    <row r="7778" spans="2:13" s="1" customFormat="1" ht="13.8" x14ac:dyDescent="0.3">
      <c r="B7778" s="10"/>
      <c r="L7778" s="10"/>
      <c r="M7778" s="10"/>
    </row>
    <row r="7779" spans="2:13" s="1" customFormat="1" ht="13.8" x14ac:dyDescent="0.3">
      <c r="B7779" s="10"/>
      <c r="L7779" s="10"/>
      <c r="M7779" s="10"/>
    </row>
    <row r="7780" spans="2:13" s="1" customFormat="1" ht="13.8" x14ac:dyDescent="0.3">
      <c r="B7780" s="10"/>
      <c r="L7780" s="10"/>
      <c r="M7780" s="10"/>
    </row>
    <row r="7781" spans="2:13" s="1" customFormat="1" ht="13.8" x14ac:dyDescent="0.3">
      <c r="B7781" s="10"/>
      <c r="L7781" s="10"/>
      <c r="M7781" s="10"/>
    </row>
    <row r="7782" spans="2:13" s="1" customFormat="1" ht="13.8" x14ac:dyDescent="0.3">
      <c r="B7782" s="10"/>
      <c r="L7782" s="10"/>
      <c r="M7782" s="10"/>
    </row>
    <row r="7783" spans="2:13" s="1" customFormat="1" ht="13.8" x14ac:dyDescent="0.3">
      <c r="B7783" s="10"/>
      <c r="L7783" s="10"/>
      <c r="M7783" s="10"/>
    </row>
    <row r="7784" spans="2:13" s="1" customFormat="1" ht="13.8" x14ac:dyDescent="0.3">
      <c r="B7784" s="10"/>
      <c r="L7784" s="10"/>
      <c r="M7784" s="10"/>
    </row>
    <row r="7785" spans="2:13" s="1" customFormat="1" ht="13.8" x14ac:dyDescent="0.3">
      <c r="B7785" s="10"/>
      <c r="L7785" s="10"/>
      <c r="M7785" s="10"/>
    </row>
    <row r="7786" spans="2:13" s="1" customFormat="1" ht="13.8" x14ac:dyDescent="0.3">
      <c r="B7786" s="10"/>
      <c r="L7786" s="10"/>
      <c r="M7786" s="10"/>
    </row>
    <row r="7787" spans="2:13" s="1" customFormat="1" ht="13.8" x14ac:dyDescent="0.3">
      <c r="B7787" s="10"/>
      <c r="L7787" s="10"/>
      <c r="M7787" s="10"/>
    </row>
    <row r="7788" spans="2:13" s="1" customFormat="1" ht="13.8" x14ac:dyDescent="0.3">
      <c r="B7788" s="10"/>
      <c r="L7788" s="10"/>
      <c r="M7788" s="10"/>
    </row>
    <row r="7789" spans="2:13" s="1" customFormat="1" ht="13.8" x14ac:dyDescent="0.3">
      <c r="B7789" s="10"/>
      <c r="L7789" s="10"/>
      <c r="M7789" s="10"/>
    </row>
    <row r="7790" spans="2:13" s="1" customFormat="1" ht="13.8" x14ac:dyDescent="0.3">
      <c r="B7790" s="10"/>
      <c r="L7790" s="10"/>
      <c r="M7790" s="10"/>
    </row>
    <row r="7791" spans="2:13" s="1" customFormat="1" ht="13.8" x14ac:dyDescent="0.3">
      <c r="B7791" s="10"/>
      <c r="L7791" s="10"/>
      <c r="M7791" s="10"/>
    </row>
    <row r="7792" spans="2:13" s="1" customFormat="1" ht="13.8" x14ac:dyDescent="0.3">
      <c r="B7792" s="10"/>
      <c r="L7792" s="10"/>
      <c r="M7792" s="10"/>
    </row>
    <row r="7793" spans="2:13" s="1" customFormat="1" ht="13.8" x14ac:dyDescent="0.3">
      <c r="B7793" s="10"/>
      <c r="L7793" s="10"/>
      <c r="M7793" s="10"/>
    </row>
    <row r="7794" spans="2:13" s="1" customFormat="1" ht="13.8" x14ac:dyDescent="0.3">
      <c r="B7794" s="10"/>
      <c r="L7794" s="10"/>
      <c r="M7794" s="10"/>
    </row>
    <row r="7795" spans="2:13" s="1" customFormat="1" ht="13.8" x14ac:dyDescent="0.3">
      <c r="B7795" s="10"/>
      <c r="L7795" s="10"/>
      <c r="M7795" s="10"/>
    </row>
    <row r="7796" spans="2:13" s="1" customFormat="1" ht="13.8" x14ac:dyDescent="0.3">
      <c r="B7796" s="10"/>
      <c r="L7796" s="10"/>
      <c r="M7796" s="10"/>
    </row>
    <row r="7797" spans="2:13" s="1" customFormat="1" ht="13.8" x14ac:dyDescent="0.3">
      <c r="B7797" s="10"/>
      <c r="L7797" s="10"/>
      <c r="M7797" s="10"/>
    </row>
    <row r="7798" spans="2:13" s="1" customFormat="1" ht="13.8" x14ac:dyDescent="0.3">
      <c r="B7798" s="10"/>
      <c r="L7798" s="10"/>
      <c r="M7798" s="10"/>
    </row>
    <row r="7799" spans="2:13" s="1" customFormat="1" ht="13.8" x14ac:dyDescent="0.3">
      <c r="B7799" s="10"/>
      <c r="L7799" s="10"/>
      <c r="M7799" s="10"/>
    </row>
    <row r="7800" spans="2:13" s="1" customFormat="1" ht="13.8" x14ac:dyDescent="0.3">
      <c r="B7800" s="10"/>
      <c r="L7800" s="10"/>
      <c r="M7800" s="10"/>
    </row>
    <row r="7801" spans="2:13" s="1" customFormat="1" ht="13.8" x14ac:dyDescent="0.3">
      <c r="B7801" s="10"/>
      <c r="L7801" s="10"/>
      <c r="M7801" s="10"/>
    </row>
    <row r="7802" spans="2:13" s="1" customFormat="1" ht="13.8" x14ac:dyDescent="0.3">
      <c r="B7802" s="10"/>
      <c r="L7802" s="10"/>
      <c r="M7802" s="10"/>
    </row>
    <row r="7803" spans="2:13" s="1" customFormat="1" ht="13.8" x14ac:dyDescent="0.3">
      <c r="B7803" s="10"/>
      <c r="L7803" s="10"/>
      <c r="M7803" s="10"/>
    </row>
    <row r="7804" spans="2:13" s="1" customFormat="1" ht="13.8" x14ac:dyDescent="0.3">
      <c r="B7804" s="10"/>
      <c r="L7804" s="10"/>
      <c r="M7804" s="10"/>
    </row>
    <row r="7805" spans="2:13" s="1" customFormat="1" ht="13.8" x14ac:dyDescent="0.3">
      <c r="B7805" s="10"/>
      <c r="L7805" s="10"/>
      <c r="M7805" s="10"/>
    </row>
    <row r="7806" spans="2:13" s="1" customFormat="1" ht="13.8" x14ac:dyDescent="0.3">
      <c r="B7806" s="10"/>
      <c r="L7806" s="10"/>
      <c r="M7806" s="10"/>
    </row>
    <row r="7807" spans="2:13" s="1" customFormat="1" ht="13.8" x14ac:dyDescent="0.3">
      <c r="B7807" s="10"/>
      <c r="L7807" s="10"/>
      <c r="M7807" s="10"/>
    </row>
    <row r="7808" spans="2:13" s="1" customFormat="1" ht="13.8" x14ac:dyDescent="0.3">
      <c r="B7808" s="10"/>
      <c r="L7808" s="10"/>
      <c r="M7808" s="10"/>
    </row>
    <row r="7809" spans="2:13" s="1" customFormat="1" ht="13.8" x14ac:dyDescent="0.3">
      <c r="B7809" s="10"/>
      <c r="L7809" s="10"/>
      <c r="M7809" s="10"/>
    </row>
    <row r="7810" spans="2:13" s="1" customFormat="1" ht="13.8" x14ac:dyDescent="0.3">
      <c r="B7810" s="10"/>
      <c r="L7810" s="10"/>
      <c r="M7810" s="10"/>
    </row>
    <row r="7811" spans="2:13" s="1" customFormat="1" ht="13.8" x14ac:dyDescent="0.3">
      <c r="B7811" s="10"/>
      <c r="L7811" s="10"/>
      <c r="M7811" s="10"/>
    </row>
    <row r="7812" spans="2:13" s="1" customFormat="1" ht="13.8" x14ac:dyDescent="0.3">
      <c r="B7812" s="10"/>
      <c r="L7812" s="10"/>
      <c r="M7812" s="10"/>
    </row>
    <row r="7813" spans="2:13" s="1" customFormat="1" ht="13.8" x14ac:dyDescent="0.3">
      <c r="B7813" s="10"/>
      <c r="L7813" s="10"/>
      <c r="M7813" s="10"/>
    </row>
    <row r="7814" spans="2:13" s="1" customFormat="1" ht="13.8" x14ac:dyDescent="0.3">
      <c r="B7814" s="10"/>
      <c r="L7814" s="10"/>
      <c r="M7814" s="10"/>
    </row>
    <row r="7815" spans="2:13" s="1" customFormat="1" ht="13.8" x14ac:dyDescent="0.3">
      <c r="B7815" s="10"/>
      <c r="L7815" s="10"/>
      <c r="M7815" s="10"/>
    </row>
    <row r="7816" spans="2:13" s="1" customFormat="1" ht="13.8" x14ac:dyDescent="0.3">
      <c r="B7816" s="10"/>
      <c r="L7816" s="10"/>
      <c r="M7816" s="10"/>
    </row>
    <row r="7817" spans="2:13" s="1" customFormat="1" ht="13.8" x14ac:dyDescent="0.3">
      <c r="B7817" s="10"/>
      <c r="L7817" s="10"/>
      <c r="M7817" s="10"/>
    </row>
    <row r="7818" spans="2:13" s="1" customFormat="1" ht="13.8" x14ac:dyDescent="0.3">
      <c r="B7818" s="10"/>
      <c r="L7818" s="10"/>
      <c r="M7818" s="10"/>
    </row>
    <row r="7819" spans="2:13" s="1" customFormat="1" ht="13.8" x14ac:dyDescent="0.3">
      <c r="B7819" s="10"/>
      <c r="L7819" s="10"/>
      <c r="M7819" s="10"/>
    </row>
    <row r="7820" spans="2:13" s="1" customFormat="1" ht="13.8" x14ac:dyDescent="0.3">
      <c r="B7820" s="10"/>
      <c r="L7820" s="10"/>
      <c r="M7820" s="10"/>
    </row>
    <row r="7821" spans="2:13" s="1" customFormat="1" ht="13.8" x14ac:dyDescent="0.3">
      <c r="B7821" s="10"/>
      <c r="L7821" s="10"/>
      <c r="M7821" s="10"/>
    </row>
    <row r="7822" spans="2:13" s="1" customFormat="1" ht="13.8" x14ac:dyDescent="0.3">
      <c r="B7822" s="10"/>
      <c r="L7822" s="10"/>
      <c r="M7822" s="10"/>
    </row>
    <row r="7823" spans="2:13" s="1" customFormat="1" ht="13.8" x14ac:dyDescent="0.3">
      <c r="B7823" s="10"/>
      <c r="L7823" s="10"/>
      <c r="M7823" s="10"/>
    </row>
    <row r="7824" spans="2:13" s="1" customFormat="1" ht="13.8" x14ac:dyDescent="0.3">
      <c r="B7824" s="10"/>
      <c r="L7824" s="10"/>
      <c r="M7824" s="10"/>
    </row>
    <row r="7825" spans="2:13" s="1" customFormat="1" ht="13.8" x14ac:dyDescent="0.3">
      <c r="B7825" s="10"/>
      <c r="L7825" s="10"/>
      <c r="M7825" s="10"/>
    </row>
    <row r="7826" spans="2:13" s="1" customFormat="1" ht="13.8" x14ac:dyDescent="0.3">
      <c r="B7826" s="10"/>
      <c r="L7826" s="10"/>
      <c r="M7826" s="10"/>
    </row>
    <row r="7827" spans="2:13" s="1" customFormat="1" ht="13.8" x14ac:dyDescent="0.3">
      <c r="B7827" s="10"/>
      <c r="L7827" s="10"/>
      <c r="M7827" s="10"/>
    </row>
    <row r="7828" spans="2:13" s="1" customFormat="1" ht="13.8" x14ac:dyDescent="0.3">
      <c r="B7828" s="10"/>
      <c r="L7828" s="10"/>
      <c r="M7828" s="10"/>
    </row>
    <row r="7829" spans="2:13" s="1" customFormat="1" ht="13.8" x14ac:dyDescent="0.3">
      <c r="B7829" s="10"/>
      <c r="L7829" s="10"/>
      <c r="M7829" s="10"/>
    </row>
    <row r="7830" spans="2:13" s="1" customFormat="1" ht="13.8" x14ac:dyDescent="0.3">
      <c r="B7830" s="10"/>
      <c r="L7830" s="10"/>
      <c r="M7830" s="10"/>
    </row>
    <row r="7831" spans="2:13" s="1" customFormat="1" ht="13.8" x14ac:dyDescent="0.3">
      <c r="B7831" s="10"/>
      <c r="L7831" s="10"/>
      <c r="M7831" s="10"/>
    </row>
    <row r="7832" spans="2:13" s="1" customFormat="1" ht="13.8" x14ac:dyDescent="0.3">
      <c r="B7832" s="10"/>
      <c r="L7832" s="10"/>
      <c r="M7832" s="10"/>
    </row>
    <row r="7833" spans="2:13" s="1" customFormat="1" ht="13.8" x14ac:dyDescent="0.3">
      <c r="B7833" s="10"/>
      <c r="L7833" s="10"/>
      <c r="M7833" s="10"/>
    </row>
    <row r="7834" spans="2:13" s="1" customFormat="1" ht="13.8" x14ac:dyDescent="0.3">
      <c r="B7834" s="10"/>
      <c r="L7834" s="10"/>
      <c r="M7834" s="10"/>
    </row>
    <row r="7835" spans="2:13" s="1" customFormat="1" ht="13.8" x14ac:dyDescent="0.3">
      <c r="B7835" s="10"/>
      <c r="L7835" s="10"/>
      <c r="M7835" s="10"/>
    </row>
    <row r="7836" spans="2:13" s="1" customFormat="1" ht="13.8" x14ac:dyDescent="0.3">
      <c r="B7836" s="10"/>
      <c r="L7836" s="10"/>
      <c r="M7836" s="10"/>
    </row>
    <row r="7837" spans="2:13" s="1" customFormat="1" ht="13.8" x14ac:dyDescent="0.3">
      <c r="B7837" s="10"/>
      <c r="L7837" s="10"/>
      <c r="M7837" s="10"/>
    </row>
    <row r="7838" spans="2:13" s="1" customFormat="1" ht="13.8" x14ac:dyDescent="0.3">
      <c r="B7838" s="10"/>
      <c r="L7838" s="10"/>
      <c r="M7838" s="10"/>
    </row>
    <row r="7839" spans="2:13" s="1" customFormat="1" ht="13.8" x14ac:dyDescent="0.3">
      <c r="B7839" s="10"/>
      <c r="L7839" s="10"/>
      <c r="M7839" s="10"/>
    </row>
    <row r="7840" spans="2:13" s="1" customFormat="1" ht="13.8" x14ac:dyDescent="0.3">
      <c r="B7840" s="10"/>
      <c r="L7840" s="10"/>
      <c r="M7840" s="10"/>
    </row>
    <row r="7841" spans="2:13" s="1" customFormat="1" ht="13.8" x14ac:dyDescent="0.3">
      <c r="B7841" s="10"/>
      <c r="L7841" s="10"/>
      <c r="M7841" s="10"/>
    </row>
    <row r="7842" spans="2:13" s="1" customFormat="1" ht="13.8" x14ac:dyDescent="0.3">
      <c r="B7842" s="10"/>
      <c r="L7842" s="10"/>
      <c r="M7842" s="10"/>
    </row>
    <row r="7843" spans="2:13" s="1" customFormat="1" ht="13.8" x14ac:dyDescent="0.3">
      <c r="B7843" s="10"/>
      <c r="L7843" s="10"/>
      <c r="M7843" s="10"/>
    </row>
    <row r="7844" spans="2:13" s="1" customFormat="1" ht="13.8" x14ac:dyDescent="0.3">
      <c r="B7844" s="10"/>
      <c r="L7844" s="10"/>
      <c r="M7844" s="10"/>
    </row>
    <row r="7845" spans="2:13" s="1" customFormat="1" ht="13.8" x14ac:dyDescent="0.3">
      <c r="B7845" s="10"/>
      <c r="L7845" s="10"/>
      <c r="M7845" s="10"/>
    </row>
    <row r="7846" spans="2:13" s="1" customFormat="1" ht="13.8" x14ac:dyDescent="0.3">
      <c r="B7846" s="10"/>
      <c r="L7846" s="10"/>
      <c r="M7846" s="10"/>
    </row>
    <row r="7847" spans="2:13" s="1" customFormat="1" ht="13.8" x14ac:dyDescent="0.3">
      <c r="B7847" s="10"/>
      <c r="L7847" s="10"/>
      <c r="M7847" s="10"/>
    </row>
    <row r="7848" spans="2:13" s="1" customFormat="1" ht="13.8" x14ac:dyDescent="0.3">
      <c r="B7848" s="10"/>
      <c r="L7848" s="10"/>
      <c r="M7848" s="10"/>
    </row>
    <row r="7849" spans="2:13" s="1" customFormat="1" ht="13.8" x14ac:dyDescent="0.3">
      <c r="B7849" s="10"/>
      <c r="L7849" s="10"/>
      <c r="M7849" s="10"/>
    </row>
    <row r="7850" spans="2:13" s="1" customFormat="1" ht="13.8" x14ac:dyDescent="0.3">
      <c r="B7850" s="10"/>
      <c r="L7850" s="10"/>
      <c r="M7850" s="10"/>
    </row>
    <row r="7851" spans="2:13" s="1" customFormat="1" ht="13.8" x14ac:dyDescent="0.3">
      <c r="B7851" s="10"/>
      <c r="L7851" s="10"/>
      <c r="M7851" s="10"/>
    </row>
    <row r="7852" spans="2:13" s="1" customFormat="1" ht="13.8" x14ac:dyDescent="0.3">
      <c r="B7852" s="10"/>
      <c r="L7852" s="10"/>
      <c r="M7852" s="10"/>
    </row>
    <row r="7853" spans="2:13" s="1" customFormat="1" ht="13.8" x14ac:dyDescent="0.3">
      <c r="B7853" s="10"/>
      <c r="L7853" s="10"/>
      <c r="M7853" s="10"/>
    </row>
    <row r="7854" spans="2:13" s="1" customFormat="1" ht="13.8" x14ac:dyDescent="0.3">
      <c r="B7854" s="10"/>
      <c r="L7854" s="10"/>
      <c r="M7854" s="10"/>
    </row>
    <row r="7855" spans="2:13" s="1" customFormat="1" ht="13.8" x14ac:dyDescent="0.3">
      <c r="B7855" s="10"/>
      <c r="L7855" s="10"/>
      <c r="M7855" s="10"/>
    </row>
    <row r="7856" spans="2:13" s="1" customFormat="1" ht="13.8" x14ac:dyDescent="0.3">
      <c r="B7856" s="10"/>
      <c r="L7856" s="10"/>
      <c r="M7856" s="10"/>
    </row>
    <row r="7857" spans="2:13" s="1" customFormat="1" ht="13.8" x14ac:dyDescent="0.3">
      <c r="B7857" s="10"/>
      <c r="L7857" s="10"/>
      <c r="M7857" s="10"/>
    </row>
    <row r="7858" spans="2:13" s="1" customFormat="1" ht="13.8" x14ac:dyDescent="0.3">
      <c r="B7858" s="10"/>
      <c r="L7858" s="10"/>
      <c r="M7858" s="10"/>
    </row>
    <row r="7859" spans="2:13" s="1" customFormat="1" ht="13.8" x14ac:dyDescent="0.3">
      <c r="B7859" s="10"/>
      <c r="L7859" s="10"/>
      <c r="M7859" s="10"/>
    </row>
    <row r="7860" spans="2:13" s="1" customFormat="1" ht="13.8" x14ac:dyDescent="0.3">
      <c r="B7860" s="10"/>
      <c r="L7860" s="10"/>
      <c r="M7860" s="10"/>
    </row>
    <row r="7861" spans="2:13" s="1" customFormat="1" ht="13.8" x14ac:dyDescent="0.3">
      <c r="B7861" s="10"/>
      <c r="L7861" s="10"/>
      <c r="M7861" s="10"/>
    </row>
    <row r="7862" spans="2:13" s="1" customFormat="1" ht="13.8" x14ac:dyDescent="0.3">
      <c r="B7862" s="10"/>
      <c r="L7862" s="10"/>
      <c r="M7862" s="10"/>
    </row>
    <row r="7863" spans="2:13" s="1" customFormat="1" ht="13.8" x14ac:dyDescent="0.3">
      <c r="B7863" s="10"/>
      <c r="L7863" s="10"/>
      <c r="M7863" s="10"/>
    </row>
    <row r="7864" spans="2:13" s="1" customFormat="1" ht="13.8" x14ac:dyDescent="0.3">
      <c r="B7864" s="10"/>
      <c r="L7864" s="10"/>
      <c r="M7864" s="10"/>
    </row>
    <row r="7865" spans="2:13" s="1" customFormat="1" ht="13.8" x14ac:dyDescent="0.3">
      <c r="B7865" s="10"/>
      <c r="L7865" s="10"/>
      <c r="M7865" s="10"/>
    </row>
    <row r="7866" spans="2:13" s="1" customFormat="1" ht="13.8" x14ac:dyDescent="0.3">
      <c r="B7866" s="10"/>
      <c r="L7866" s="10"/>
      <c r="M7866" s="10"/>
    </row>
    <row r="7867" spans="2:13" s="1" customFormat="1" ht="13.8" x14ac:dyDescent="0.3">
      <c r="B7867" s="10"/>
      <c r="L7867" s="10"/>
      <c r="M7867" s="10"/>
    </row>
    <row r="7868" spans="2:13" s="1" customFormat="1" ht="13.8" x14ac:dyDescent="0.3">
      <c r="B7868" s="10"/>
      <c r="L7868" s="10"/>
      <c r="M7868" s="10"/>
    </row>
    <row r="7869" spans="2:13" s="1" customFormat="1" ht="13.8" x14ac:dyDescent="0.3">
      <c r="B7869" s="10"/>
      <c r="L7869" s="10"/>
      <c r="M7869" s="10"/>
    </row>
    <row r="7870" spans="2:13" s="1" customFormat="1" ht="13.8" x14ac:dyDescent="0.3">
      <c r="B7870" s="10"/>
      <c r="L7870" s="10"/>
      <c r="M7870" s="10"/>
    </row>
    <row r="7871" spans="2:13" s="1" customFormat="1" ht="13.8" x14ac:dyDescent="0.3">
      <c r="B7871" s="10"/>
      <c r="L7871" s="10"/>
      <c r="M7871" s="10"/>
    </row>
    <row r="7872" spans="2:13" s="1" customFormat="1" ht="13.8" x14ac:dyDescent="0.3">
      <c r="B7872" s="10"/>
      <c r="L7872" s="10"/>
      <c r="M7872" s="10"/>
    </row>
    <row r="7873" spans="2:13" s="1" customFormat="1" ht="13.8" x14ac:dyDescent="0.3">
      <c r="B7873" s="10"/>
      <c r="L7873" s="10"/>
      <c r="M7873" s="10"/>
    </row>
    <row r="7874" spans="2:13" s="1" customFormat="1" ht="13.8" x14ac:dyDescent="0.3">
      <c r="B7874" s="10"/>
      <c r="L7874" s="10"/>
      <c r="M7874" s="10"/>
    </row>
    <row r="7875" spans="2:13" s="1" customFormat="1" ht="13.8" x14ac:dyDescent="0.3">
      <c r="B7875" s="10"/>
      <c r="L7875" s="10"/>
      <c r="M7875" s="10"/>
    </row>
    <row r="7876" spans="2:13" s="1" customFormat="1" ht="13.8" x14ac:dyDescent="0.3">
      <c r="B7876" s="10"/>
      <c r="L7876" s="10"/>
      <c r="M7876" s="10"/>
    </row>
    <row r="7877" spans="2:13" s="1" customFormat="1" ht="13.8" x14ac:dyDescent="0.3">
      <c r="B7877" s="10"/>
      <c r="L7877" s="10"/>
      <c r="M7877" s="10"/>
    </row>
    <row r="7878" spans="2:13" s="1" customFormat="1" ht="13.8" x14ac:dyDescent="0.3">
      <c r="B7878" s="10"/>
      <c r="L7878" s="10"/>
      <c r="M7878" s="10"/>
    </row>
    <row r="7879" spans="2:13" s="1" customFormat="1" ht="13.8" x14ac:dyDescent="0.3">
      <c r="B7879" s="10"/>
      <c r="L7879" s="10"/>
      <c r="M7879" s="10"/>
    </row>
    <row r="7880" spans="2:13" s="1" customFormat="1" ht="13.8" x14ac:dyDescent="0.3">
      <c r="B7880" s="10"/>
      <c r="L7880" s="10"/>
      <c r="M7880" s="10"/>
    </row>
    <row r="7881" spans="2:13" s="1" customFormat="1" ht="13.8" x14ac:dyDescent="0.3">
      <c r="B7881" s="10"/>
      <c r="L7881" s="10"/>
      <c r="M7881" s="10"/>
    </row>
    <row r="7882" spans="2:13" s="1" customFormat="1" ht="13.8" x14ac:dyDescent="0.3">
      <c r="B7882" s="10"/>
      <c r="L7882" s="10"/>
      <c r="M7882" s="10"/>
    </row>
    <row r="7883" spans="2:13" s="1" customFormat="1" ht="13.8" x14ac:dyDescent="0.3">
      <c r="B7883" s="10"/>
      <c r="L7883" s="10"/>
      <c r="M7883" s="10"/>
    </row>
    <row r="7884" spans="2:13" s="1" customFormat="1" ht="13.8" x14ac:dyDescent="0.3">
      <c r="B7884" s="10"/>
      <c r="L7884" s="10"/>
      <c r="M7884" s="10"/>
    </row>
    <row r="7885" spans="2:13" s="1" customFormat="1" ht="13.8" x14ac:dyDescent="0.3">
      <c r="B7885" s="10"/>
      <c r="L7885" s="10"/>
      <c r="M7885" s="10"/>
    </row>
    <row r="7886" spans="2:13" s="1" customFormat="1" ht="13.8" x14ac:dyDescent="0.3">
      <c r="B7886" s="10"/>
      <c r="L7886" s="10"/>
      <c r="M7886" s="10"/>
    </row>
    <row r="7887" spans="2:13" s="1" customFormat="1" ht="13.8" x14ac:dyDescent="0.3">
      <c r="B7887" s="10"/>
      <c r="L7887" s="10"/>
      <c r="M7887" s="10"/>
    </row>
    <row r="7888" spans="2:13" s="1" customFormat="1" ht="13.8" x14ac:dyDescent="0.3">
      <c r="B7888" s="10"/>
      <c r="L7888" s="10"/>
      <c r="M7888" s="10"/>
    </row>
    <row r="7889" spans="2:13" s="1" customFormat="1" ht="13.8" x14ac:dyDescent="0.3">
      <c r="B7889" s="10"/>
      <c r="L7889" s="10"/>
      <c r="M7889" s="10"/>
    </row>
    <row r="7890" spans="2:13" s="1" customFormat="1" ht="13.8" x14ac:dyDescent="0.3">
      <c r="B7890" s="10"/>
      <c r="L7890" s="10"/>
      <c r="M7890" s="10"/>
    </row>
    <row r="7891" spans="2:13" s="1" customFormat="1" ht="13.8" x14ac:dyDescent="0.3">
      <c r="B7891" s="10"/>
      <c r="L7891" s="10"/>
      <c r="M7891" s="10"/>
    </row>
    <row r="7892" spans="2:13" s="1" customFormat="1" ht="13.8" x14ac:dyDescent="0.3">
      <c r="B7892" s="10"/>
      <c r="L7892" s="10"/>
      <c r="M7892" s="10"/>
    </row>
    <row r="7893" spans="2:13" s="1" customFormat="1" ht="13.8" x14ac:dyDescent="0.3">
      <c r="B7893" s="10"/>
      <c r="L7893" s="10"/>
      <c r="M7893" s="10"/>
    </row>
    <row r="7894" spans="2:13" s="1" customFormat="1" ht="13.8" x14ac:dyDescent="0.3">
      <c r="B7894" s="10"/>
      <c r="L7894" s="10"/>
      <c r="M7894" s="10"/>
    </row>
    <row r="7895" spans="2:13" s="1" customFormat="1" ht="13.8" x14ac:dyDescent="0.3">
      <c r="B7895" s="10"/>
      <c r="L7895" s="10"/>
      <c r="M7895" s="10"/>
    </row>
    <row r="7896" spans="2:13" s="1" customFormat="1" ht="13.8" x14ac:dyDescent="0.3">
      <c r="B7896" s="10"/>
      <c r="L7896" s="10"/>
      <c r="M7896" s="10"/>
    </row>
    <row r="7897" spans="2:13" s="1" customFormat="1" ht="13.8" x14ac:dyDescent="0.3">
      <c r="B7897" s="10"/>
      <c r="L7897" s="10"/>
      <c r="M7897" s="10"/>
    </row>
    <row r="7898" spans="2:13" s="1" customFormat="1" ht="13.8" x14ac:dyDescent="0.3">
      <c r="B7898" s="10"/>
      <c r="L7898" s="10"/>
      <c r="M7898" s="10"/>
    </row>
    <row r="7899" spans="2:13" s="1" customFormat="1" ht="13.8" x14ac:dyDescent="0.3">
      <c r="B7899" s="10"/>
      <c r="L7899" s="10"/>
      <c r="M7899" s="10"/>
    </row>
    <row r="7900" spans="2:13" s="1" customFormat="1" ht="13.8" x14ac:dyDescent="0.3">
      <c r="B7900" s="10"/>
      <c r="L7900" s="10"/>
      <c r="M7900" s="10"/>
    </row>
    <row r="7901" spans="2:13" s="1" customFormat="1" ht="13.8" x14ac:dyDescent="0.3">
      <c r="B7901" s="10"/>
      <c r="L7901" s="10"/>
      <c r="M7901" s="10"/>
    </row>
    <row r="7902" spans="2:13" s="1" customFormat="1" ht="13.8" x14ac:dyDescent="0.3">
      <c r="B7902" s="10"/>
      <c r="L7902" s="10"/>
      <c r="M7902" s="10"/>
    </row>
    <row r="7903" spans="2:13" s="1" customFormat="1" ht="13.8" x14ac:dyDescent="0.3">
      <c r="B7903" s="10"/>
      <c r="L7903" s="10"/>
      <c r="M7903" s="10"/>
    </row>
    <row r="7904" spans="2:13" s="1" customFormat="1" ht="13.8" x14ac:dyDescent="0.3">
      <c r="B7904" s="10"/>
      <c r="L7904" s="10"/>
      <c r="M7904" s="10"/>
    </row>
    <row r="7905" spans="2:13" s="1" customFormat="1" ht="13.8" x14ac:dyDescent="0.3">
      <c r="B7905" s="10"/>
      <c r="L7905" s="10"/>
      <c r="M7905" s="10"/>
    </row>
    <row r="7906" spans="2:13" s="1" customFormat="1" ht="13.8" x14ac:dyDescent="0.3">
      <c r="B7906" s="10"/>
      <c r="L7906" s="10"/>
      <c r="M7906" s="10"/>
    </row>
    <row r="7907" spans="2:13" s="1" customFormat="1" ht="13.8" x14ac:dyDescent="0.3">
      <c r="B7907" s="10"/>
      <c r="L7907" s="10"/>
      <c r="M7907" s="10"/>
    </row>
    <row r="7908" spans="2:13" s="1" customFormat="1" ht="13.8" x14ac:dyDescent="0.3">
      <c r="B7908" s="10"/>
      <c r="L7908" s="10"/>
      <c r="M7908" s="10"/>
    </row>
    <row r="7909" spans="2:13" s="1" customFormat="1" ht="13.8" x14ac:dyDescent="0.3">
      <c r="B7909" s="10"/>
      <c r="L7909" s="10"/>
      <c r="M7909" s="10"/>
    </row>
    <row r="7910" spans="2:13" s="1" customFormat="1" ht="13.8" x14ac:dyDescent="0.3">
      <c r="B7910" s="10"/>
      <c r="L7910" s="10"/>
      <c r="M7910" s="10"/>
    </row>
    <row r="7911" spans="2:13" s="1" customFormat="1" ht="13.8" x14ac:dyDescent="0.3">
      <c r="B7911" s="10"/>
      <c r="L7911" s="10"/>
      <c r="M7911" s="10"/>
    </row>
    <row r="7912" spans="2:13" s="1" customFormat="1" ht="13.8" x14ac:dyDescent="0.3">
      <c r="B7912" s="10"/>
      <c r="L7912" s="10"/>
      <c r="M7912" s="10"/>
    </row>
    <row r="7913" spans="2:13" s="1" customFormat="1" ht="13.8" x14ac:dyDescent="0.3">
      <c r="B7913" s="10"/>
      <c r="L7913" s="10"/>
      <c r="M7913" s="10"/>
    </row>
    <row r="7914" spans="2:13" s="1" customFormat="1" ht="13.8" x14ac:dyDescent="0.3">
      <c r="B7914" s="10"/>
      <c r="L7914" s="10"/>
      <c r="M7914" s="10"/>
    </row>
    <row r="7915" spans="2:13" s="1" customFormat="1" ht="13.8" x14ac:dyDescent="0.3">
      <c r="B7915" s="10"/>
      <c r="L7915" s="10"/>
      <c r="M7915" s="10"/>
    </row>
    <row r="7916" spans="2:13" s="1" customFormat="1" ht="13.8" x14ac:dyDescent="0.3">
      <c r="B7916" s="10"/>
      <c r="L7916" s="10"/>
      <c r="M7916" s="10"/>
    </row>
    <row r="7917" spans="2:13" s="1" customFormat="1" ht="13.8" x14ac:dyDescent="0.3">
      <c r="B7917" s="10"/>
      <c r="L7917" s="10"/>
      <c r="M7917" s="10"/>
    </row>
    <row r="7918" spans="2:13" s="1" customFormat="1" ht="13.8" x14ac:dyDescent="0.3">
      <c r="B7918" s="10"/>
      <c r="L7918" s="10"/>
      <c r="M7918" s="10"/>
    </row>
    <row r="7919" spans="2:13" s="1" customFormat="1" ht="13.8" x14ac:dyDescent="0.3">
      <c r="B7919" s="10"/>
      <c r="L7919" s="10"/>
      <c r="M7919" s="10"/>
    </row>
    <row r="7920" spans="2:13" s="1" customFormat="1" ht="13.8" x14ac:dyDescent="0.3">
      <c r="B7920" s="10"/>
      <c r="L7920" s="10"/>
      <c r="M7920" s="10"/>
    </row>
    <row r="7921" spans="2:13" s="1" customFormat="1" ht="13.8" x14ac:dyDescent="0.3">
      <c r="B7921" s="10"/>
      <c r="L7921" s="10"/>
      <c r="M7921" s="10"/>
    </row>
    <row r="7922" spans="2:13" s="1" customFormat="1" ht="13.8" x14ac:dyDescent="0.3">
      <c r="B7922" s="10"/>
      <c r="L7922" s="10"/>
      <c r="M7922" s="10"/>
    </row>
    <row r="7923" spans="2:13" s="1" customFormat="1" ht="13.8" x14ac:dyDescent="0.3">
      <c r="B7923" s="10"/>
      <c r="L7923" s="10"/>
      <c r="M7923" s="10"/>
    </row>
    <row r="7924" spans="2:13" s="1" customFormat="1" ht="13.8" x14ac:dyDescent="0.3">
      <c r="B7924" s="10"/>
      <c r="L7924" s="10"/>
      <c r="M7924" s="10"/>
    </row>
    <row r="7925" spans="2:13" s="1" customFormat="1" ht="13.8" x14ac:dyDescent="0.3">
      <c r="B7925" s="10"/>
      <c r="L7925" s="10"/>
      <c r="M7925" s="10"/>
    </row>
    <row r="7926" spans="2:13" s="1" customFormat="1" ht="13.8" x14ac:dyDescent="0.3">
      <c r="B7926" s="10"/>
      <c r="L7926" s="10"/>
      <c r="M7926" s="10"/>
    </row>
    <row r="7927" spans="2:13" s="1" customFormat="1" ht="13.8" x14ac:dyDescent="0.3">
      <c r="B7927" s="10"/>
      <c r="L7927" s="10"/>
      <c r="M7927" s="10"/>
    </row>
    <row r="7928" spans="2:13" s="1" customFormat="1" ht="13.8" x14ac:dyDescent="0.3">
      <c r="B7928" s="10"/>
      <c r="L7928" s="10"/>
      <c r="M7928" s="10"/>
    </row>
    <row r="7929" spans="2:13" s="1" customFormat="1" ht="13.8" x14ac:dyDescent="0.3">
      <c r="B7929" s="10"/>
      <c r="L7929" s="10"/>
      <c r="M7929" s="10"/>
    </row>
    <row r="7930" spans="2:13" s="1" customFormat="1" ht="13.8" x14ac:dyDescent="0.3">
      <c r="B7930" s="10"/>
      <c r="L7930" s="10"/>
      <c r="M7930" s="10"/>
    </row>
    <row r="7931" spans="2:13" s="1" customFormat="1" ht="13.8" x14ac:dyDescent="0.3">
      <c r="B7931" s="10"/>
      <c r="L7931" s="10"/>
      <c r="M7931" s="10"/>
    </row>
    <row r="7932" spans="2:13" s="1" customFormat="1" ht="13.8" x14ac:dyDescent="0.3">
      <c r="B7932" s="10"/>
      <c r="L7932" s="10"/>
      <c r="M7932" s="10"/>
    </row>
    <row r="7933" spans="2:13" s="1" customFormat="1" ht="13.8" x14ac:dyDescent="0.3">
      <c r="B7933" s="10"/>
      <c r="L7933" s="10"/>
      <c r="M7933" s="10"/>
    </row>
    <row r="7934" spans="2:13" s="1" customFormat="1" ht="13.8" x14ac:dyDescent="0.3">
      <c r="B7934" s="10"/>
      <c r="L7934" s="10"/>
      <c r="M7934" s="10"/>
    </row>
    <row r="7935" spans="2:13" s="1" customFormat="1" ht="13.8" x14ac:dyDescent="0.3">
      <c r="B7935" s="10"/>
      <c r="L7935" s="10"/>
      <c r="M7935" s="10"/>
    </row>
    <row r="7936" spans="2:13" s="1" customFormat="1" ht="13.8" x14ac:dyDescent="0.3">
      <c r="B7936" s="10"/>
      <c r="L7936" s="10"/>
      <c r="M7936" s="10"/>
    </row>
    <row r="7937" spans="2:13" s="1" customFormat="1" ht="13.8" x14ac:dyDescent="0.3">
      <c r="B7937" s="10"/>
      <c r="L7937" s="10"/>
      <c r="M7937" s="10"/>
    </row>
    <row r="7938" spans="2:13" s="1" customFormat="1" ht="13.8" x14ac:dyDescent="0.3">
      <c r="B7938" s="10"/>
      <c r="L7938" s="10"/>
      <c r="M7938" s="10"/>
    </row>
    <row r="7939" spans="2:13" s="1" customFormat="1" ht="13.8" x14ac:dyDescent="0.3">
      <c r="B7939" s="10"/>
      <c r="L7939" s="10"/>
      <c r="M7939" s="10"/>
    </row>
    <row r="7940" spans="2:13" s="1" customFormat="1" ht="13.8" x14ac:dyDescent="0.3">
      <c r="B7940" s="10"/>
      <c r="L7940" s="10"/>
      <c r="M7940" s="10"/>
    </row>
    <row r="7941" spans="2:13" s="1" customFormat="1" ht="13.8" x14ac:dyDescent="0.3">
      <c r="B7941" s="10"/>
      <c r="L7941" s="10"/>
      <c r="M7941" s="10"/>
    </row>
    <row r="7942" spans="2:13" s="1" customFormat="1" ht="13.8" x14ac:dyDescent="0.3">
      <c r="B7942" s="10"/>
      <c r="L7942" s="10"/>
      <c r="M7942" s="10"/>
    </row>
    <row r="7943" spans="2:13" s="1" customFormat="1" ht="13.8" x14ac:dyDescent="0.3">
      <c r="B7943" s="10"/>
      <c r="L7943" s="10"/>
      <c r="M7943" s="10"/>
    </row>
    <row r="7944" spans="2:13" s="1" customFormat="1" ht="13.8" x14ac:dyDescent="0.3">
      <c r="B7944" s="10"/>
      <c r="L7944" s="10"/>
      <c r="M7944" s="10"/>
    </row>
    <row r="7945" spans="2:13" s="1" customFormat="1" ht="13.8" x14ac:dyDescent="0.3">
      <c r="B7945" s="10"/>
      <c r="L7945" s="10"/>
      <c r="M7945" s="10"/>
    </row>
    <row r="7946" spans="2:13" s="1" customFormat="1" ht="13.8" x14ac:dyDescent="0.3">
      <c r="B7946" s="10"/>
      <c r="L7946" s="10"/>
      <c r="M7946" s="10"/>
    </row>
    <row r="7947" spans="2:13" s="1" customFormat="1" ht="13.8" x14ac:dyDescent="0.3">
      <c r="B7947" s="10"/>
      <c r="L7947" s="10"/>
      <c r="M7947" s="10"/>
    </row>
    <row r="7948" spans="2:13" s="1" customFormat="1" ht="13.8" x14ac:dyDescent="0.3">
      <c r="B7948" s="10"/>
      <c r="L7948" s="10"/>
      <c r="M7948" s="10"/>
    </row>
    <row r="7949" spans="2:13" s="1" customFormat="1" ht="13.8" x14ac:dyDescent="0.3">
      <c r="B7949" s="10"/>
      <c r="L7949" s="10"/>
      <c r="M7949" s="10"/>
    </row>
    <row r="7950" spans="2:13" s="1" customFormat="1" ht="13.8" x14ac:dyDescent="0.3">
      <c r="B7950" s="10"/>
      <c r="L7950" s="10"/>
      <c r="M7950" s="10"/>
    </row>
    <row r="7951" spans="2:13" s="1" customFormat="1" ht="13.8" x14ac:dyDescent="0.3">
      <c r="B7951" s="10"/>
      <c r="L7951" s="10"/>
      <c r="M7951" s="10"/>
    </row>
    <row r="7952" spans="2:13" s="1" customFormat="1" ht="13.8" x14ac:dyDescent="0.3">
      <c r="B7952" s="10"/>
      <c r="L7952" s="10"/>
      <c r="M7952" s="10"/>
    </row>
    <row r="7953" spans="2:13" s="1" customFormat="1" ht="13.8" x14ac:dyDescent="0.3">
      <c r="B7953" s="10"/>
      <c r="L7953" s="10"/>
      <c r="M7953" s="10"/>
    </row>
    <row r="7954" spans="2:13" s="1" customFormat="1" ht="13.8" x14ac:dyDescent="0.3">
      <c r="B7954" s="10"/>
      <c r="L7954" s="10"/>
      <c r="M7954" s="10"/>
    </row>
    <row r="7955" spans="2:13" s="1" customFormat="1" ht="13.8" x14ac:dyDescent="0.3">
      <c r="B7955" s="10"/>
      <c r="L7955" s="10"/>
      <c r="M7955" s="10"/>
    </row>
    <row r="7956" spans="2:13" s="1" customFormat="1" ht="13.8" x14ac:dyDescent="0.3">
      <c r="B7956" s="10"/>
      <c r="L7956" s="10"/>
      <c r="M7956" s="10"/>
    </row>
    <row r="7957" spans="2:13" s="1" customFormat="1" ht="13.8" x14ac:dyDescent="0.3">
      <c r="B7957" s="10"/>
      <c r="L7957" s="10"/>
      <c r="M7957" s="10"/>
    </row>
    <row r="7958" spans="2:13" s="1" customFormat="1" ht="13.8" x14ac:dyDescent="0.3">
      <c r="B7958" s="10"/>
      <c r="L7958" s="10"/>
      <c r="M7958" s="10"/>
    </row>
    <row r="7959" spans="2:13" s="1" customFormat="1" ht="13.8" x14ac:dyDescent="0.3">
      <c r="B7959" s="10"/>
      <c r="L7959" s="10"/>
      <c r="M7959" s="10"/>
    </row>
    <row r="7960" spans="2:13" s="1" customFormat="1" ht="13.8" x14ac:dyDescent="0.3">
      <c r="B7960" s="10"/>
      <c r="L7960" s="10"/>
      <c r="M7960" s="10"/>
    </row>
    <row r="7961" spans="2:13" s="1" customFormat="1" ht="13.8" x14ac:dyDescent="0.3">
      <c r="B7961" s="10"/>
      <c r="L7961" s="10"/>
      <c r="M7961" s="10"/>
    </row>
    <row r="7962" spans="2:13" s="1" customFormat="1" ht="13.8" x14ac:dyDescent="0.3">
      <c r="B7962" s="10"/>
      <c r="L7962" s="10"/>
      <c r="M7962" s="10"/>
    </row>
    <row r="7963" spans="2:13" s="1" customFormat="1" ht="13.8" x14ac:dyDescent="0.3">
      <c r="B7963" s="10"/>
      <c r="L7963" s="10"/>
      <c r="M7963" s="10"/>
    </row>
    <row r="7964" spans="2:13" s="1" customFormat="1" ht="13.8" x14ac:dyDescent="0.3">
      <c r="B7964" s="10"/>
      <c r="L7964" s="10"/>
      <c r="M7964" s="10"/>
    </row>
    <row r="7965" spans="2:13" s="1" customFormat="1" ht="13.8" x14ac:dyDescent="0.3">
      <c r="B7965" s="10"/>
      <c r="L7965" s="10"/>
      <c r="M7965" s="10"/>
    </row>
    <row r="7966" spans="2:13" s="1" customFormat="1" ht="13.8" x14ac:dyDescent="0.3">
      <c r="B7966" s="10"/>
      <c r="L7966" s="10"/>
      <c r="M7966" s="10"/>
    </row>
    <row r="7967" spans="2:13" s="1" customFormat="1" ht="13.8" x14ac:dyDescent="0.3">
      <c r="B7967" s="10"/>
      <c r="L7967" s="10"/>
      <c r="M7967" s="10"/>
    </row>
    <row r="7968" spans="2:13" s="1" customFormat="1" ht="13.8" x14ac:dyDescent="0.3">
      <c r="B7968" s="10"/>
      <c r="L7968" s="10"/>
      <c r="M7968" s="10"/>
    </row>
    <row r="7969" spans="2:13" s="1" customFormat="1" ht="13.8" x14ac:dyDescent="0.3">
      <c r="B7969" s="10"/>
      <c r="L7969" s="10"/>
      <c r="M7969" s="10"/>
    </row>
    <row r="7970" spans="2:13" s="1" customFormat="1" ht="13.8" x14ac:dyDescent="0.3">
      <c r="B7970" s="10"/>
      <c r="L7970" s="10"/>
      <c r="M7970" s="10"/>
    </row>
    <row r="7971" spans="2:13" s="1" customFormat="1" ht="13.8" x14ac:dyDescent="0.3">
      <c r="B7971" s="10"/>
      <c r="L7971" s="10"/>
      <c r="M7971" s="10"/>
    </row>
    <row r="7972" spans="2:13" s="1" customFormat="1" ht="13.8" x14ac:dyDescent="0.3">
      <c r="B7972" s="10"/>
      <c r="L7972" s="10"/>
      <c r="M7972" s="10"/>
    </row>
    <row r="7973" spans="2:13" s="1" customFormat="1" ht="13.8" x14ac:dyDescent="0.3">
      <c r="B7973" s="10"/>
      <c r="L7973" s="10"/>
      <c r="M7973" s="10"/>
    </row>
    <row r="7974" spans="2:13" s="1" customFormat="1" ht="13.8" x14ac:dyDescent="0.3">
      <c r="B7974" s="10"/>
      <c r="L7974" s="10"/>
      <c r="M7974" s="10"/>
    </row>
    <row r="7975" spans="2:13" s="1" customFormat="1" ht="13.8" x14ac:dyDescent="0.3">
      <c r="B7975" s="10"/>
      <c r="L7975" s="10"/>
      <c r="M7975" s="10"/>
    </row>
    <row r="7976" spans="2:13" s="1" customFormat="1" ht="13.8" x14ac:dyDescent="0.3">
      <c r="B7976" s="10"/>
      <c r="L7976" s="10"/>
      <c r="M7976" s="10"/>
    </row>
    <row r="7977" spans="2:13" s="1" customFormat="1" ht="13.8" x14ac:dyDescent="0.3">
      <c r="B7977" s="10"/>
      <c r="L7977" s="10"/>
      <c r="M7977" s="10"/>
    </row>
    <row r="7978" spans="2:13" s="1" customFormat="1" ht="13.8" x14ac:dyDescent="0.3">
      <c r="B7978" s="10"/>
      <c r="L7978" s="10"/>
      <c r="M7978" s="10"/>
    </row>
    <row r="7979" spans="2:13" s="1" customFormat="1" ht="13.8" x14ac:dyDescent="0.3">
      <c r="B7979" s="10"/>
      <c r="L7979" s="10"/>
      <c r="M7979" s="10"/>
    </row>
    <row r="7980" spans="2:13" s="1" customFormat="1" ht="13.8" x14ac:dyDescent="0.3">
      <c r="B7980" s="10"/>
      <c r="L7980" s="10"/>
      <c r="M7980" s="10"/>
    </row>
    <row r="7981" spans="2:13" s="1" customFormat="1" ht="13.8" x14ac:dyDescent="0.3">
      <c r="B7981" s="10"/>
      <c r="L7981" s="10"/>
      <c r="M7981" s="10"/>
    </row>
    <row r="7982" spans="2:13" s="1" customFormat="1" ht="13.8" x14ac:dyDescent="0.3">
      <c r="B7982" s="10"/>
      <c r="L7982" s="10"/>
      <c r="M7982" s="10"/>
    </row>
    <row r="7983" spans="2:13" s="1" customFormat="1" ht="13.8" x14ac:dyDescent="0.3">
      <c r="B7983" s="10"/>
      <c r="L7983" s="10"/>
      <c r="M7983" s="10"/>
    </row>
    <row r="7984" spans="2:13" s="1" customFormat="1" ht="13.8" x14ac:dyDescent="0.3">
      <c r="B7984" s="10"/>
      <c r="L7984" s="10"/>
      <c r="M7984" s="10"/>
    </row>
    <row r="7985" spans="2:13" s="1" customFormat="1" ht="13.8" x14ac:dyDescent="0.3">
      <c r="B7985" s="10"/>
      <c r="L7985" s="10"/>
      <c r="M7985" s="10"/>
    </row>
    <row r="7986" spans="2:13" s="1" customFormat="1" ht="13.8" x14ac:dyDescent="0.3">
      <c r="B7986" s="10"/>
      <c r="L7986" s="10"/>
      <c r="M7986" s="10"/>
    </row>
    <row r="7987" spans="2:13" s="1" customFormat="1" ht="13.8" x14ac:dyDescent="0.3">
      <c r="B7987" s="10"/>
      <c r="L7987" s="10"/>
      <c r="M7987" s="10"/>
    </row>
    <row r="7988" spans="2:13" s="1" customFormat="1" ht="13.8" x14ac:dyDescent="0.3">
      <c r="B7988" s="10"/>
      <c r="L7988" s="10"/>
      <c r="M7988" s="10"/>
    </row>
    <row r="7989" spans="2:13" s="1" customFormat="1" ht="13.8" x14ac:dyDescent="0.3">
      <c r="B7989" s="10"/>
      <c r="L7989" s="10"/>
      <c r="M7989" s="10"/>
    </row>
    <row r="7990" spans="2:13" s="1" customFormat="1" ht="13.8" x14ac:dyDescent="0.3">
      <c r="B7990" s="10"/>
      <c r="L7990" s="10"/>
      <c r="M7990" s="10"/>
    </row>
    <row r="7991" spans="2:13" s="1" customFormat="1" ht="13.8" x14ac:dyDescent="0.3">
      <c r="B7991" s="10"/>
      <c r="L7991" s="10"/>
      <c r="M7991" s="10"/>
    </row>
    <row r="7992" spans="2:13" s="1" customFormat="1" ht="13.8" x14ac:dyDescent="0.3">
      <c r="B7992" s="10"/>
      <c r="L7992" s="10"/>
      <c r="M7992" s="10"/>
    </row>
    <row r="7993" spans="2:13" s="1" customFormat="1" ht="13.8" x14ac:dyDescent="0.3">
      <c r="B7993" s="10"/>
      <c r="L7993" s="10"/>
      <c r="M7993" s="10"/>
    </row>
    <row r="7994" spans="2:13" s="1" customFormat="1" ht="13.8" x14ac:dyDescent="0.3">
      <c r="B7994" s="10"/>
      <c r="L7994" s="10"/>
      <c r="M7994" s="10"/>
    </row>
    <row r="7995" spans="2:13" s="1" customFormat="1" ht="13.8" x14ac:dyDescent="0.3">
      <c r="B7995" s="10"/>
      <c r="L7995" s="10"/>
      <c r="M7995" s="10"/>
    </row>
    <row r="7996" spans="2:13" s="1" customFormat="1" ht="13.8" x14ac:dyDescent="0.3">
      <c r="B7996" s="10"/>
      <c r="L7996" s="10"/>
      <c r="M7996" s="10"/>
    </row>
    <row r="7997" spans="2:13" s="1" customFormat="1" ht="13.8" x14ac:dyDescent="0.3">
      <c r="B7997" s="10"/>
      <c r="L7997" s="10"/>
      <c r="M7997" s="10"/>
    </row>
    <row r="7998" spans="2:13" s="1" customFormat="1" ht="13.8" x14ac:dyDescent="0.3">
      <c r="B7998" s="10"/>
      <c r="L7998" s="10"/>
      <c r="M7998" s="10"/>
    </row>
    <row r="7999" spans="2:13" s="1" customFormat="1" ht="13.8" x14ac:dyDescent="0.3">
      <c r="B7999" s="10"/>
      <c r="L7999" s="10"/>
      <c r="M7999" s="10"/>
    </row>
    <row r="8000" spans="2:13" s="1" customFormat="1" ht="13.8" x14ac:dyDescent="0.3">
      <c r="B8000" s="10"/>
      <c r="L8000" s="10"/>
      <c r="M8000" s="10"/>
    </row>
    <row r="8001" spans="2:13" s="1" customFormat="1" ht="13.8" x14ac:dyDescent="0.3">
      <c r="B8001" s="10"/>
      <c r="L8001" s="10"/>
      <c r="M8001" s="10"/>
    </row>
    <row r="8002" spans="2:13" s="1" customFormat="1" ht="13.8" x14ac:dyDescent="0.3">
      <c r="B8002" s="10"/>
      <c r="L8002" s="10"/>
      <c r="M8002" s="10"/>
    </row>
    <row r="8003" spans="2:13" s="1" customFormat="1" ht="13.8" x14ac:dyDescent="0.3">
      <c r="B8003" s="10"/>
      <c r="L8003" s="10"/>
      <c r="M8003" s="10"/>
    </row>
    <row r="8004" spans="2:13" s="1" customFormat="1" ht="13.8" x14ac:dyDescent="0.3">
      <c r="B8004" s="10"/>
      <c r="L8004" s="10"/>
      <c r="M8004" s="10"/>
    </row>
    <row r="8005" spans="2:13" s="1" customFormat="1" ht="13.8" x14ac:dyDescent="0.3">
      <c r="B8005" s="10"/>
      <c r="L8005" s="10"/>
      <c r="M8005" s="10"/>
    </row>
    <row r="8006" spans="2:13" s="1" customFormat="1" ht="13.8" x14ac:dyDescent="0.3">
      <c r="B8006" s="10"/>
      <c r="L8006" s="10"/>
      <c r="M8006" s="10"/>
    </row>
    <row r="8007" spans="2:13" s="1" customFormat="1" ht="13.8" x14ac:dyDescent="0.3">
      <c r="B8007" s="10"/>
      <c r="L8007" s="10"/>
      <c r="M8007" s="10"/>
    </row>
    <row r="8008" spans="2:13" s="1" customFormat="1" ht="13.8" x14ac:dyDescent="0.3">
      <c r="B8008" s="10"/>
      <c r="L8008" s="10"/>
      <c r="M8008" s="10"/>
    </row>
    <row r="8009" spans="2:13" s="1" customFormat="1" ht="13.8" x14ac:dyDescent="0.3">
      <c r="B8009" s="10"/>
      <c r="L8009" s="10"/>
      <c r="M8009" s="10"/>
    </row>
    <row r="8010" spans="2:13" s="1" customFormat="1" ht="13.8" x14ac:dyDescent="0.3">
      <c r="B8010" s="10"/>
      <c r="L8010" s="10"/>
      <c r="M8010" s="10"/>
    </row>
    <row r="8011" spans="2:13" s="1" customFormat="1" ht="13.8" x14ac:dyDescent="0.3">
      <c r="B8011" s="10"/>
      <c r="L8011" s="10"/>
      <c r="M8011" s="10"/>
    </row>
    <row r="8012" spans="2:13" s="1" customFormat="1" ht="13.8" x14ac:dyDescent="0.3">
      <c r="B8012" s="10"/>
      <c r="L8012" s="10"/>
      <c r="M8012" s="10"/>
    </row>
    <row r="8013" spans="2:13" s="1" customFormat="1" ht="13.8" x14ac:dyDescent="0.3">
      <c r="B8013" s="10"/>
      <c r="L8013" s="10"/>
      <c r="M8013" s="10"/>
    </row>
    <row r="8014" spans="2:13" s="1" customFormat="1" ht="13.8" x14ac:dyDescent="0.3">
      <c r="B8014" s="10"/>
      <c r="L8014" s="10"/>
      <c r="M8014" s="10"/>
    </row>
    <row r="8015" spans="2:13" s="1" customFormat="1" ht="13.8" x14ac:dyDescent="0.3">
      <c r="B8015" s="10"/>
      <c r="L8015" s="10"/>
      <c r="M8015" s="10"/>
    </row>
    <row r="8016" spans="2:13" s="1" customFormat="1" ht="13.8" x14ac:dyDescent="0.3">
      <c r="B8016" s="10"/>
      <c r="L8016" s="10"/>
      <c r="M8016" s="10"/>
    </row>
    <row r="8017" spans="2:13" s="1" customFormat="1" ht="13.8" x14ac:dyDescent="0.3">
      <c r="B8017" s="10"/>
      <c r="L8017" s="10"/>
      <c r="M8017" s="10"/>
    </row>
    <row r="8018" spans="2:13" s="1" customFormat="1" ht="13.8" x14ac:dyDescent="0.3">
      <c r="B8018" s="10"/>
      <c r="L8018" s="10"/>
      <c r="M8018" s="10"/>
    </row>
    <row r="8019" spans="2:13" s="1" customFormat="1" ht="13.8" x14ac:dyDescent="0.3">
      <c r="B8019" s="10"/>
      <c r="L8019" s="10"/>
      <c r="M8019" s="10"/>
    </row>
    <row r="8020" spans="2:13" s="1" customFormat="1" ht="13.8" x14ac:dyDescent="0.3">
      <c r="B8020" s="10"/>
      <c r="L8020" s="10"/>
      <c r="M8020" s="10"/>
    </row>
    <row r="8021" spans="2:13" s="1" customFormat="1" ht="13.8" x14ac:dyDescent="0.3">
      <c r="B8021" s="10"/>
      <c r="L8021" s="10"/>
      <c r="M8021" s="10"/>
    </row>
    <row r="8022" spans="2:13" s="1" customFormat="1" ht="13.8" x14ac:dyDescent="0.3">
      <c r="B8022" s="10"/>
      <c r="L8022" s="10"/>
      <c r="M8022" s="10"/>
    </row>
    <row r="8023" spans="2:13" s="1" customFormat="1" ht="13.8" x14ac:dyDescent="0.3">
      <c r="B8023" s="10"/>
      <c r="L8023" s="10"/>
      <c r="M8023" s="10"/>
    </row>
    <row r="8024" spans="2:13" s="1" customFormat="1" ht="13.8" x14ac:dyDescent="0.3">
      <c r="B8024" s="10"/>
      <c r="L8024" s="10"/>
      <c r="M8024" s="10"/>
    </row>
    <row r="8025" spans="2:13" s="1" customFormat="1" ht="13.8" x14ac:dyDescent="0.3">
      <c r="B8025" s="10"/>
      <c r="L8025" s="10"/>
      <c r="M8025" s="10"/>
    </row>
    <row r="8026" spans="2:13" s="1" customFormat="1" ht="13.8" x14ac:dyDescent="0.3">
      <c r="B8026" s="10"/>
      <c r="L8026" s="10"/>
      <c r="M8026" s="10"/>
    </row>
    <row r="8027" spans="2:13" s="1" customFormat="1" ht="13.8" x14ac:dyDescent="0.3">
      <c r="B8027" s="10"/>
      <c r="L8027" s="10"/>
      <c r="M8027" s="10"/>
    </row>
    <row r="8028" spans="2:13" s="1" customFormat="1" ht="13.8" x14ac:dyDescent="0.3">
      <c r="B8028" s="10"/>
      <c r="L8028" s="10"/>
      <c r="M8028" s="10"/>
    </row>
    <row r="8029" spans="2:13" s="1" customFormat="1" ht="13.8" x14ac:dyDescent="0.3">
      <c r="B8029" s="10"/>
      <c r="L8029" s="10"/>
      <c r="M8029" s="10"/>
    </row>
    <row r="8030" spans="2:13" s="1" customFormat="1" ht="13.8" x14ac:dyDescent="0.3">
      <c r="B8030" s="10"/>
      <c r="L8030" s="10"/>
      <c r="M8030" s="10"/>
    </row>
    <row r="8031" spans="2:13" s="1" customFormat="1" ht="13.8" x14ac:dyDescent="0.3">
      <c r="B8031" s="10"/>
      <c r="L8031" s="10"/>
      <c r="M8031" s="10"/>
    </row>
    <row r="8032" spans="2:13" s="1" customFormat="1" ht="13.8" x14ac:dyDescent="0.3">
      <c r="B8032" s="10"/>
      <c r="L8032" s="10"/>
      <c r="M8032" s="10"/>
    </row>
    <row r="8033" spans="2:13" s="1" customFormat="1" ht="13.8" x14ac:dyDescent="0.3">
      <c r="B8033" s="10"/>
      <c r="L8033" s="10"/>
      <c r="M8033" s="10"/>
    </row>
    <row r="8034" spans="2:13" s="1" customFormat="1" ht="13.8" x14ac:dyDescent="0.3">
      <c r="B8034" s="10"/>
      <c r="L8034" s="10"/>
      <c r="M8034" s="10"/>
    </row>
    <row r="8035" spans="2:13" s="1" customFormat="1" ht="13.8" x14ac:dyDescent="0.3">
      <c r="B8035" s="10"/>
      <c r="L8035" s="10"/>
      <c r="M8035" s="10"/>
    </row>
    <row r="8036" spans="2:13" s="1" customFormat="1" ht="13.8" x14ac:dyDescent="0.3">
      <c r="B8036" s="10"/>
      <c r="L8036" s="10"/>
      <c r="M8036" s="10"/>
    </row>
    <row r="8037" spans="2:13" s="1" customFormat="1" ht="13.8" x14ac:dyDescent="0.3">
      <c r="B8037" s="10"/>
      <c r="L8037" s="10"/>
      <c r="M8037" s="10"/>
    </row>
    <row r="8038" spans="2:13" s="1" customFormat="1" ht="13.8" x14ac:dyDescent="0.3">
      <c r="B8038" s="10"/>
      <c r="L8038" s="10"/>
      <c r="M8038" s="10"/>
    </row>
    <row r="8039" spans="2:13" s="1" customFormat="1" ht="13.8" x14ac:dyDescent="0.3">
      <c r="B8039" s="10"/>
      <c r="L8039" s="10"/>
      <c r="M8039" s="10"/>
    </row>
    <row r="8040" spans="2:13" s="1" customFormat="1" ht="13.8" x14ac:dyDescent="0.3">
      <c r="B8040" s="10"/>
      <c r="L8040" s="10"/>
      <c r="M8040" s="10"/>
    </row>
    <row r="8041" spans="2:13" s="1" customFormat="1" ht="13.8" x14ac:dyDescent="0.3">
      <c r="B8041" s="10"/>
      <c r="L8041" s="10"/>
      <c r="M8041" s="10"/>
    </row>
    <row r="8042" spans="2:13" s="1" customFormat="1" ht="13.8" x14ac:dyDescent="0.3">
      <c r="B8042" s="10"/>
      <c r="L8042" s="10"/>
      <c r="M8042" s="10"/>
    </row>
    <row r="8043" spans="2:13" s="1" customFormat="1" ht="13.8" x14ac:dyDescent="0.3">
      <c r="B8043" s="10"/>
      <c r="L8043" s="10"/>
      <c r="M8043" s="10"/>
    </row>
    <row r="8044" spans="2:13" s="1" customFormat="1" ht="13.8" x14ac:dyDescent="0.3">
      <c r="B8044" s="10"/>
      <c r="L8044" s="10"/>
      <c r="M8044" s="10"/>
    </row>
    <row r="8045" spans="2:13" s="1" customFormat="1" ht="13.8" x14ac:dyDescent="0.3">
      <c r="B8045" s="10"/>
      <c r="L8045" s="10"/>
      <c r="M8045" s="10"/>
    </row>
    <row r="8046" spans="2:13" s="1" customFormat="1" ht="13.8" x14ac:dyDescent="0.3">
      <c r="B8046" s="10"/>
      <c r="L8046" s="10"/>
      <c r="M8046" s="10"/>
    </row>
    <row r="8047" spans="2:13" s="1" customFormat="1" ht="13.8" x14ac:dyDescent="0.3">
      <c r="B8047" s="10"/>
      <c r="L8047" s="10"/>
      <c r="M8047" s="10"/>
    </row>
    <row r="8048" spans="2:13" s="1" customFormat="1" ht="13.8" x14ac:dyDescent="0.3">
      <c r="B8048" s="10"/>
      <c r="L8048" s="10"/>
      <c r="M8048" s="10"/>
    </row>
    <row r="8049" spans="2:13" s="1" customFormat="1" ht="13.8" x14ac:dyDescent="0.3">
      <c r="B8049" s="10"/>
      <c r="L8049" s="10"/>
      <c r="M8049" s="10"/>
    </row>
    <row r="8050" spans="2:13" s="1" customFormat="1" ht="13.8" x14ac:dyDescent="0.3">
      <c r="B8050" s="10"/>
      <c r="L8050" s="10"/>
      <c r="M8050" s="10"/>
    </row>
    <row r="8051" spans="2:13" s="1" customFormat="1" ht="13.8" x14ac:dyDescent="0.3">
      <c r="B8051" s="10"/>
      <c r="L8051" s="10"/>
      <c r="M8051" s="10"/>
    </row>
    <row r="8052" spans="2:13" s="1" customFormat="1" ht="13.8" x14ac:dyDescent="0.3">
      <c r="B8052" s="10"/>
      <c r="L8052" s="10"/>
      <c r="M8052" s="10"/>
    </row>
    <row r="8053" spans="2:13" s="1" customFormat="1" ht="13.8" x14ac:dyDescent="0.3">
      <c r="B8053" s="10"/>
      <c r="L8053" s="10"/>
      <c r="M8053" s="10"/>
    </row>
    <row r="8054" spans="2:13" s="1" customFormat="1" ht="13.8" x14ac:dyDescent="0.3">
      <c r="B8054" s="10"/>
      <c r="L8054" s="10"/>
      <c r="M8054" s="10"/>
    </row>
    <row r="8055" spans="2:13" s="1" customFormat="1" ht="13.8" x14ac:dyDescent="0.3">
      <c r="B8055" s="10"/>
      <c r="L8055" s="10"/>
      <c r="M8055" s="10"/>
    </row>
    <row r="8056" spans="2:13" s="1" customFormat="1" ht="13.8" x14ac:dyDescent="0.3">
      <c r="B8056" s="10"/>
      <c r="L8056" s="10"/>
      <c r="M8056" s="10"/>
    </row>
    <row r="8057" spans="2:13" s="1" customFormat="1" ht="13.8" x14ac:dyDescent="0.3">
      <c r="B8057" s="10"/>
      <c r="L8057" s="10"/>
      <c r="M8057" s="10"/>
    </row>
    <row r="8058" spans="2:13" s="1" customFormat="1" ht="13.8" x14ac:dyDescent="0.3">
      <c r="B8058" s="10"/>
      <c r="L8058" s="10"/>
      <c r="M8058" s="10"/>
    </row>
    <row r="8059" spans="2:13" s="1" customFormat="1" ht="13.8" x14ac:dyDescent="0.3">
      <c r="B8059" s="10"/>
      <c r="L8059" s="10"/>
      <c r="M8059" s="10"/>
    </row>
    <row r="8060" spans="2:13" s="1" customFormat="1" ht="13.8" x14ac:dyDescent="0.3">
      <c r="B8060" s="10"/>
      <c r="L8060" s="10"/>
      <c r="M8060" s="10"/>
    </row>
    <row r="8061" spans="2:13" s="1" customFormat="1" ht="13.8" x14ac:dyDescent="0.3">
      <c r="B8061" s="10"/>
      <c r="L8061" s="10"/>
      <c r="M8061" s="10"/>
    </row>
    <row r="8062" spans="2:13" s="1" customFormat="1" ht="13.8" x14ac:dyDescent="0.3">
      <c r="B8062" s="10"/>
      <c r="L8062" s="10"/>
      <c r="M8062" s="10"/>
    </row>
    <row r="8063" spans="2:13" s="1" customFormat="1" ht="13.8" x14ac:dyDescent="0.3">
      <c r="B8063" s="10"/>
      <c r="L8063" s="10"/>
      <c r="M8063" s="10"/>
    </row>
    <row r="8064" spans="2:13" s="1" customFormat="1" ht="13.8" x14ac:dyDescent="0.3">
      <c r="B8064" s="10"/>
      <c r="L8064" s="10"/>
      <c r="M8064" s="10"/>
    </row>
    <row r="8065" spans="2:13" s="1" customFormat="1" ht="13.8" x14ac:dyDescent="0.3">
      <c r="B8065" s="10"/>
      <c r="L8065" s="10"/>
      <c r="M8065" s="10"/>
    </row>
    <row r="8066" spans="2:13" s="1" customFormat="1" ht="13.8" x14ac:dyDescent="0.3">
      <c r="B8066" s="10"/>
      <c r="L8066" s="10"/>
      <c r="M8066" s="10"/>
    </row>
    <row r="8067" spans="2:13" s="1" customFormat="1" ht="13.8" x14ac:dyDescent="0.3">
      <c r="B8067" s="10"/>
      <c r="L8067" s="10"/>
      <c r="M8067" s="10"/>
    </row>
    <row r="8068" spans="2:13" s="1" customFormat="1" ht="13.8" x14ac:dyDescent="0.3">
      <c r="B8068" s="10"/>
      <c r="L8068" s="10"/>
      <c r="M8068" s="10"/>
    </row>
    <row r="8069" spans="2:13" s="1" customFormat="1" ht="13.8" x14ac:dyDescent="0.3">
      <c r="B8069" s="10"/>
      <c r="L8069" s="10"/>
      <c r="M8069" s="10"/>
    </row>
    <row r="8070" spans="2:13" s="1" customFormat="1" ht="13.8" x14ac:dyDescent="0.3">
      <c r="B8070" s="10"/>
      <c r="L8070" s="10"/>
      <c r="M8070" s="10"/>
    </row>
    <row r="8071" spans="2:13" s="1" customFormat="1" ht="13.8" x14ac:dyDescent="0.3">
      <c r="B8071" s="10"/>
      <c r="L8071" s="10"/>
      <c r="M8071" s="10"/>
    </row>
    <row r="8072" spans="2:13" s="1" customFormat="1" ht="13.8" x14ac:dyDescent="0.3">
      <c r="B8072" s="10"/>
      <c r="L8072" s="10"/>
      <c r="M8072" s="10"/>
    </row>
    <row r="8073" spans="2:13" s="1" customFormat="1" ht="13.8" x14ac:dyDescent="0.3">
      <c r="B8073" s="10"/>
      <c r="L8073" s="10"/>
      <c r="M8073" s="10"/>
    </row>
    <row r="8074" spans="2:13" s="1" customFormat="1" ht="13.8" x14ac:dyDescent="0.3">
      <c r="B8074" s="10"/>
      <c r="L8074" s="10"/>
      <c r="M8074" s="10"/>
    </row>
    <row r="8075" spans="2:13" s="1" customFormat="1" ht="13.8" x14ac:dyDescent="0.3">
      <c r="B8075" s="10"/>
      <c r="L8075" s="10"/>
      <c r="M8075" s="10"/>
    </row>
    <row r="8076" spans="2:13" s="1" customFormat="1" ht="13.8" x14ac:dyDescent="0.3">
      <c r="B8076" s="10"/>
      <c r="L8076" s="10"/>
      <c r="M8076" s="10"/>
    </row>
    <row r="8077" spans="2:13" s="1" customFormat="1" ht="13.8" x14ac:dyDescent="0.3">
      <c r="B8077" s="10"/>
      <c r="L8077" s="10"/>
      <c r="M8077" s="10"/>
    </row>
    <row r="8078" spans="2:13" s="1" customFormat="1" ht="13.8" x14ac:dyDescent="0.3">
      <c r="B8078" s="10"/>
      <c r="L8078" s="10"/>
      <c r="M8078" s="10"/>
    </row>
    <row r="8079" spans="2:13" s="1" customFormat="1" ht="13.8" x14ac:dyDescent="0.3">
      <c r="B8079" s="10"/>
      <c r="L8079" s="10"/>
      <c r="M8079" s="10"/>
    </row>
    <row r="8080" spans="2:13" s="1" customFormat="1" ht="13.8" x14ac:dyDescent="0.3">
      <c r="B8080" s="10"/>
      <c r="L8080" s="10"/>
      <c r="M8080" s="10"/>
    </row>
    <row r="8081" spans="2:13" s="1" customFormat="1" ht="13.8" x14ac:dyDescent="0.3">
      <c r="B8081" s="10"/>
      <c r="L8081" s="10"/>
      <c r="M8081" s="10"/>
    </row>
    <row r="8082" spans="2:13" s="1" customFormat="1" ht="13.8" x14ac:dyDescent="0.3">
      <c r="B8082" s="10"/>
      <c r="L8082" s="10"/>
      <c r="M8082" s="10"/>
    </row>
    <row r="8083" spans="2:13" s="1" customFormat="1" ht="13.8" x14ac:dyDescent="0.3">
      <c r="B8083" s="10"/>
      <c r="L8083" s="10"/>
      <c r="M8083" s="10"/>
    </row>
    <row r="8084" spans="2:13" s="1" customFormat="1" ht="13.8" x14ac:dyDescent="0.3">
      <c r="B8084" s="10"/>
      <c r="L8084" s="10"/>
      <c r="M8084" s="10"/>
    </row>
    <row r="8085" spans="2:13" s="1" customFormat="1" ht="13.8" x14ac:dyDescent="0.3">
      <c r="B8085" s="10"/>
      <c r="L8085" s="10"/>
      <c r="M8085" s="10"/>
    </row>
    <row r="8086" spans="2:13" s="1" customFormat="1" ht="13.8" x14ac:dyDescent="0.3">
      <c r="B8086" s="10"/>
      <c r="L8086" s="10"/>
      <c r="M8086" s="10"/>
    </row>
    <row r="8087" spans="2:13" s="1" customFormat="1" ht="13.8" x14ac:dyDescent="0.3">
      <c r="B8087" s="10"/>
      <c r="L8087" s="10"/>
      <c r="M8087" s="10"/>
    </row>
    <row r="8088" spans="2:13" s="1" customFormat="1" ht="13.8" x14ac:dyDescent="0.3">
      <c r="B8088" s="10"/>
      <c r="L8088" s="10"/>
      <c r="M8088" s="10"/>
    </row>
    <row r="8089" spans="2:13" s="1" customFormat="1" ht="13.8" x14ac:dyDescent="0.3">
      <c r="B8089" s="10"/>
      <c r="L8089" s="10"/>
      <c r="M8089" s="10"/>
    </row>
    <row r="8090" spans="2:13" s="1" customFormat="1" ht="13.8" x14ac:dyDescent="0.3">
      <c r="B8090" s="10"/>
      <c r="L8090" s="10"/>
      <c r="M8090" s="10"/>
    </row>
    <row r="8091" spans="2:13" s="1" customFormat="1" ht="13.8" x14ac:dyDescent="0.3">
      <c r="B8091" s="10"/>
      <c r="L8091" s="10"/>
      <c r="M8091" s="10"/>
    </row>
    <row r="8092" spans="2:13" s="1" customFormat="1" ht="13.8" x14ac:dyDescent="0.3">
      <c r="B8092" s="10"/>
      <c r="L8092" s="10"/>
      <c r="M8092" s="10"/>
    </row>
    <row r="8093" spans="2:13" s="1" customFormat="1" ht="13.8" x14ac:dyDescent="0.3">
      <c r="B8093" s="10"/>
      <c r="L8093" s="10"/>
      <c r="M8093" s="10"/>
    </row>
    <row r="8094" spans="2:13" s="1" customFormat="1" ht="13.8" x14ac:dyDescent="0.3">
      <c r="B8094" s="10"/>
      <c r="L8094" s="10"/>
      <c r="M8094" s="10"/>
    </row>
    <row r="8095" spans="2:13" s="1" customFormat="1" ht="13.8" x14ac:dyDescent="0.3">
      <c r="B8095" s="10"/>
      <c r="L8095" s="10"/>
      <c r="M8095" s="10"/>
    </row>
    <row r="8096" spans="2:13" s="1" customFormat="1" ht="13.8" x14ac:dyDescent="0.3">
      <c r="B8096" s="10"/>
      <c r="L8096" s="10"/>
      <c r="M8096" s="10"/>
    </row>
    <row r="8097" spans="2:13" s="1" customFormat="1" ht="13.8" x14ac:dyDescent="0.3">
      <c r="B8097" s="10"/>
      <c r="L8097" s="10"/>
      <c r="M8097" s="10"/>
    </row>
    <row r="8098" spans="2:13" s="1" customFormat="1" ht="13.8" x14ac:dyDescent="0.3">
      <c r="B8098" s="10"/>
      <c r="L8098" s="10"/>
      <c r="M8098" s="10"/>
    </row>
    <row r="8099" spans="2:13" s="1" customFormat="1" ht="13.8" x14ac:dyDescent="0.3">
      <c r="B8099" s="10"/>
      <c r="L8099" s="10"/>
      <c r="M8099" s="10"/>
    </row>
    <row r="8100" spans="2:13" s="1" customFormat="1" ht="13.8" x14ac:dyDescent="0.3">
      <c r="B8100" s="10"/>
      <c r="L8100" s="10"/>
      <c r="M8100" s="10"/>
    </row>
    <row r="8101" spans="2:13" s="1" customFormat="1" ht="13.8" x14ac:dyDescent="0.3">
      <c r="B8101" s="10"/>
      <c r="L8101" s="10"/>
      <c r="M8101" s="10"/>
    </row>
    <row r="8102" spans="2:13" s="1" customFormat="1" ht="13.8" x14ac:dyDescent="0.3">
      <c r="B8102" s="10"/>
      <c r="L8102" s="10"/>
      <c r="M8102" s="10"/>
    </row>
    <row r="8103" spans="2:13" s="1" customFormat="1" ht="13.8" x14ac:dyDescent="0.3">
      <c r="B8103" s="10"/>
      <c r="L8103" s="10"/>
      <c r="M8103" s="10"/>
    </row>
    <row r="8104" spans="2:13" s="1" customFormat="1" ht="13.8" x14ac:dyDescent="0.3">
      <c r="B8104" s="10"/>
      <c r="L8104" s="10"/>
      <c r="M8104" s="10"/>
    </row>
    <row r="8105" spans="2:13" s="1" customFormat="1" ht="13.8" x14ac:dyDescent="0.3">
      <c r="B8105" s="10"/>
      <c r="L8105" s="10"/>
      <c r="M8105" s="10"/>
    </row>
    <row r="8106" spans="2:13" s="1" customFormat="1" ht="13.8" x14ac:dyDescent="0.3">
      <c r="B8106" s="10"/>
      <c r="L8106" s="10"/>
      <c r="M8106" s="10"/>
    </row>
    <row r="8107" spans="2:13" s="1" customFormat="1" ht="13.8" x14ac:dyDescent="0.3">
      <c r="B8107" s="10"/>
      <c r="L8107" s="10"/>
      <c r="M8107" s="10"/>
    </row>
    <row r="8108" spans="2:13" s="1" customFormat="1" ht="13.8" x14ac:dyDescent="0.3">
      <c r="B8108" s="10"/>
      <c r="L8108" s="10"/>
      <c r="M8108" s="10"/>
    </row>
    <row r="8109" spans="2:13" s="1" customFormat="1" ht="13.8" x14ac:dyDescent="0.3">
      <c r="B8109" s="10"/>
      <c r="L8109" s="10"/>
      <c r="M8109" s="10"/>
    </row>
    <row r="8110" spans="2:13" s="1" customFormat="1" ht="13.8" x14ac:dyDescent="0.3">
      <c r="B8110" s="10"/>
      <c r="L8110" s="10"/>
      <c r="M8110" s="10"/>
    </row>
    <row r="8111" spans="2:13" s="1" customFormat="1" ht="13.8" x14ac:dyDescent="0.3">
      <c r="B8111" s="10"/>
      <c r="L8111" s="10"/>
      <c r="M8111" s="10"/>
    </row>
    <row r="8112" spans="2:13" s="1" customFormat="1" ht="13.8" x14ac:dyDescent="0.3">
      <c r="B8112" s="10"/>
      <c r="L8112" s="10"/>
      <c r="M8112" s="10"/>
    </row>
    <row r="8113" spans="2:13" s="1" customFormat="1" ht="13.8" x14ac:dyDescent="0.3">
      <c r="B8113" s="10"/>
      <c r="L8113" s="10"/>
      <c r="M8113" s="10"/>
    </row>
    <row r="8114" spans="2:13" s="1" customFormat="1" ht="13.8" x14ac:dyDescent="0.3">
      <c r="B8114" s="10"/>
      <c r="L8114" s="10"/>
      <c r="M8114" s="10"/>
    </row>
    <row r="8115" spans="2:13" s="1" customFormat="1" ht="13.8" x14ac:dyDescent="0.3">
      <c r="B8115" s="10"/>
      <c r="L8115" s="10"/>
      <c r="M8115" s="10"/>
    </row>
    <row r="8116" spans="2:13" s="1" customFormat="1" ht="13.8" x14ac:dyDescent="0.3">
      <c r="B8116" s="10"/>
      <c r="L8116" s="10"/>
      <c r="M8116" s="10"/>
    </row>
    <row r="8117" spans="2:13" s="1" customFormat="1" ht="13.8" x14ac:dyDescent="0.3">
      <c r="B8117" s="10"/>
      <c r="L8117" s="10"/>
      <c r="M8117" s="10"/>
    </row>
    <row r="8118" spans="2:13" s="1" customFormat="1" ht="13.8" x14ac:dyDescent="0.3">
      <c r="B8118" s="10"/>
      <c r="L8118" s="10"/>
      <c r="M8118" s="10"/>
    </row>
    <row r="8119" spans="2:13" s="1" customFormat="1" ht="13.8" x14ac:dyDescent="0.3">
      <c r="B8119" s="10"/>
      <c r="L8119" s="10"/>
      <c r="M8119" s="10"/>
    </row>
    <row r="8120" spans="2:13" s="1" customFormat="1" ht="13.8" x14ac:dyDescent="0.3">
      <c r="B8120" s="10"/>
      <c r="L8120" s="10"/>
      <c r="M8120" s="10"/>
    </row>
    <row r="8121" spans="2:13" s="1" customFormat="1" ht="13.8" x14ac:dyDescent="0.3">
      <c r="B8121" s="10"/>
      <c r="L8121" s="10"/>
      <c r="M8121" s="10"/>
    </row>
    <row r="8122" spans="2:13" s="1" customFormat="1" ht="13.8" x14ac:dyDescent="0.3">
      <c r="B8122" s="10"/>
      <c r="L8122" s="10"/>
      <c r="M8122" s="10"/>
    </row>
    <row r="8123" spans="2:13" s="1" customFormat="1" ht="13.8" x14ac:dyDescent="0.3">
      <c r="B8123" s="10"/>
      <c r="L8123" s="10"/>
      <c r="M8123" s="10"/>
    </row>
    <row r="8124" spans="2:13" s="1" customFormat="1" ht="13.8" x14ac:dyDescent="0.3">
      <c r="B8124" s="10"/>
      <c r="L8124" s="10"/>
      <c r="M8124" s="10"/>
    </row>
    <row r="8125" spans="2:13" s="1" customFormat="1" ht="13.8" x14ac:dyDescent="0.3">
      <c r="B8125" s="10"/>
      <c r="L8125" s="10"/>
      <c r="M8125" s="10"/>
    </row>
    <row r="8126" spans="2:13" s="1" customFormat="1" ht="13.8" x14ac:dyDescent="0.3">
      <c r="B8126" s="10"/>
      <c r="L8126" s="10"/>
      <c r="M8126" s="10"/>
    </row>
    <row r="8127" spans="2:13" s="1" customFormat="1" ht="13.8" x14ac:dyDescent="0.3">
      <c r="B8127" s="10"/>
      <c r="L8127" s="10"/>
      <c r="M8127" s="10"/>
    </row>
    <row r="8128" spans="2:13" s="1" customFormat="1" ht="13.8" x14ac:dyDescent="0.3">
      <c r="B8128" s="10"/>
      <c r="L8128" s="10"/>
      <c r="M8128" s="10"/>
    </row>
    <row r="8129" spans="2:13" s="1" customFormat="1" ht="13.8" x14ac:dyDescent="0.3">
      <c r="B8129" s="10"/>
      <c r="L8129" s="10"/>
      <c r="M8129" s="10"/>
    </row>
    <row r="8130" spans="2:13" s="1" customFormat="1" ht="13.8" x14ac:dyDescent="0.3">
      <c r="B8130" s="10"/>
      <c r="L8130" s="10"/>
      <c r="M8130" s="10"/>
    </row>
    <row r="8131" spans="2:13" s="1" customFormat="1" ht="13.8" x14ac:dyDescent="0.3">
      <c r="B8131" s="10"/>
      <c r="L8131" s="10"/>
      <c r="M8131" s="10"/>
    </row>
    <row r="8132" spans="2:13" s="1" customFormat="1" ht="13.8" x14ac:dyDescent="0.3">
      <c r="B8132" s="10"/>
      <c r="L8132" s="10"/>
      <c r="M8132" s="10"/>
    </row>
    <row r="8133" spans="2:13" s="1" customFormat="1" ht="13.8" x14ac:dyDescent="0.3">
      <c r="B8133" s="10"/>
      <c r="L8133" s="10"/>
      <c r="M8133" s="10"/>
    </row>
    <row r="8134" spans="2:13" s="1" customFormat="1" ht="13.8" x14ac:dyDescent="0.3">
      <c r="B8134" s="10"/>
      <c r="L8134" s="10"/>
      <c r="M8134" s="10"/>
    </row>
    <row r="8135" spans="2:13" s="1" customFormat="1" ht="13.8" x14ac:dyDescent="0.3">
      <c r="B8135" s="10"/>
      <c r="L8135" s="10"/>
      <c r="M8135" s="10"/>
    </row>
    <row r="8136" spans="2:13" s="1" customFormat="1" ht="13.8" x14ac:dyDescent="0.3">
      <c r="B8136" s="10"/>
      <c r="L8136" s="10"/>
      <c r="M8136" s="10"/>
    </row>
    <row r="8137" spans="2:13" s="1" customFormat="1" ht="13.8" x14ac:dyDescent="0.3">
      <c r="B8137" s="10"/>
      <c r="L8137" s="10"/>
      <c r="M8137" s="10"/>
    </row>
    <row r="8138" spans="2:13" s="1" customFormat="1" ht="13.8" x14ac:dyDescent="0.3">
      <c r="B8138" s="10"/>
      <c r="L8138" s="10"/>
      <c r="M8138" s="10"/>
    </row>
    <row r="8139" spans="2:13" s="1" customFormat="1" ht="13.8" x14ac:dyDescent="0.3">
      <c r="B8139" s="10"/>
      <c r="L8139" s="10"/>
      <c r="M8139" s="10"/>
    </row>
    <row r="8140" spans="2:13" s="1" customFormat="1" ht="13.8" x14ac:dyDescent="0.3">
      <c r="B8140" s="10"/>
      <c r="L8140" s="10"/>
      <c r="M8140" s="10"/>
    </row>
    <row r="8141" spans="2:13" s="1" customFormat="1" ht="13.8" x14ac:dyDescent="0.3">
      <c r="B8141" s="10"/>
      <c r="L8141" s="10"/>
      <c r="M8141" s="10"/>
    </row>
    <row r="8142" spans="2:13" s="1" customFormat="1" ht="13.8" x14ac:dyDescent="0.3">
      <c r="B8142" s="10"/>
      <c r="L8142" s="10"/>
      <c r="M8142" s="10"/>
    </row>
    <row r="8143" spans="2:13" s="1" customFormat="1" ht="13.8" x14ac:dyDescent="0.3">
      <c r="B8143" s="10"/>
      <c r="L8143" s="10"/>
      <c r="M8143" s="10"/>
    </row>
    <row r="8144" spans="2:13" s="1" customFormat="1" ht="13.8" x14ac:dyDescent="0.3">
      <c r="B8144" s="10"/>
      <c r="L8144" s="10"/>
      <c r="M8144" s="10"/>
    </row>
    <row r="8145" spans="2:13" s="1" customFormat="1" ht="13.8" x14ac:dyDescent="0.3">
      <c r="B8145" s="10"/>
      <c r="L8145" s="10"/>
      <c r="M8145" s="10"/>
    </row>
    <row r="8146" spans="2:13" s="1" customFormat="1" ht="13.8" x14ac:dyDescent="0.3">
      <c r="B8146" s="10"/>
      <c r="L8146" s="10"/>
      <c r="M8146" s="10"/>
    </row>
    <row r="8147" spans="2:13" s="1" customFormat="1" ht="13.8" x14ac:dyDescent="0.3">
      <c r="B8147" s="10"/>
      <c r="L8147" s="10"/>
      <c r="M8147" s="10"/>
    </row>
    <row r="8148" spans="2:13" s="1" customFormat="1" ht="13.8" x14ac:dyDescent="0.3">
      <c r="B8148" s="10"/>
      <c r="L8148" s="10"/>
      <c r="M8148" s="10"/>
    </row>
    <row r="8149" spans="2:13" s="1" customFormat="1" ht="13.8" x14ac:dyDescent="0.3">
      <c r="B8149" s="10"/>
      <c r="L8149" s="10"/>
      <c r="M8149" s="10"/>
    </row>
    <row r="8150" spans="2:13" s="1" customFormat="1" ht="13.8" x14ac:dyDescent="0.3">
      <c r="B8150" s="10"/>
      <c r="L8150" s="10"/>
      <c r="M8150" s="10"/>
    </row>
    <row r="8151" spans="2:13" s="1" customFormat="1" ht="13.8" x14ac:dyDescent="0.3">
      <c r="B8151" s="10"/>
      <c r="L8151" s="10"/>
      <c r="M8151" s="10"/>
    </row>
    <row r="8152" spans="2:13" s="1" customFormat="1" ht="13.8" x14ac:dyDescent="0.3">
      <c r="B8152" s="10"/>
      <c r="L8152" s="10"/>
      <c r="M8152" s="10"/>
    </row>
    <row r="8153" spans="2:13" s="1" customFormat="1" ht="13.8" x14ac:dyDescent="0.3">
      <c r="B8153" s="10"/>
      <c r="L8153" s="10"/>
      <c r="M8153" s="10"/>
    </row>
    <row r="8154" spans="2:13" s="1" customFormat="1" ht="13.8" x14ac:dyDescent="0.3">
      <c r="B8154" s="10"/>
      <c r="L8154" s="10"/>
      <c r="M8154" s="10"/>
    </row>
    <row r="8155" spans="2:13" s="1" customFormat="1" ht="13.8" x14ac:dyDescent="0.3">
      <c r="B8155" s="10"/>
      <c r="L8155" s="10"/>
      <c r="M8155" s="10"/>
    </row>
    <row r="8156" spans="2:13" s="1" customFormat="1" ht="13.8" x14ac:dyDescent="0.3">
      <c r="B8156" s="10"/>
      <c r="L8156" s="10"/>
      <c r="M8156" s="10"/>
    </row>
    <row r="8157" spans="2:13" s="1" customFormat="1" ht="13.8" x14ac:dyDescent="0.3">
      <c r="B8157" s="10"/>
      <c r="L8157" s="10"/>
      <c r="M8157" s="10"/>
    </row>
    <row r="8158" spans="2:13" s="1" customFormat="1" ht="13.8" x14ac:dyDescent="0.3">
      <c r="B8158" s="10"/>
      <c r="L8158" s="10"/>
      <c r="M8158" s="10"/>
    </row>
    <row r="8159" spans="2:13" s="1" customFormat="1" ht="13.8" x14ac:dyDescent="0.3">
      <c r="B8159" s="10"/>
      <c r="L8159" s="10"/>
      <c r="M8159" s="10"/>
    </row>
    <row r="8160" spans="2:13" s="1" customFormat="1" ht="13.8" x14ac:dyDescent="0.3">
      <c r="B8160" s="10"/>
      <c r="L8160" s="10"/>
      <c r="M8160" s="10"/>
    </row>
    <row r="8161" spans="2:13" s="1" customFormat="1" ht="13.8" x14ac:dyDescent="0.3">
      <c r="B8161" s="10"/>
      <c r="L8161" s="10"/>
      <c r="M8161" s="10"/>
    </row>
    <row r="8162" spans="2:13" s="1" customFormat="1" ht="13.8" x14ac:dyDescent="0.3">
      <c r="B8162" s="10"/>
      <c r="L8162" s="10"/>
      <c r="M8162" s="10"/>
    </row>
    <row r="8163" spans="2:13" s="1" customFormat="1" ht="13.8" x14ac:dyDescent="0.3">
      <c r="B8163" s="10"/>
      <c r="L8163" s="10"/>
      <c r="M8163" s="10"/>
    </row>
    <row r="8164" spans="2:13" s="1" customFormat="1" ht="13.8" x14ac:dyDescent="0.3">
      <c r="B8164" s="10"/>
      <c r="L8164" s="10"/>
      <c r="M8164" s="10"/>
    </row>
    <row r="8165" spans="2:13" s="1" customFormat="1" ht="13.8" x14ac:dyDescent="0.3">
      <c r="B8165" s="10"/>
      <c r="L8165" s="10"/>
      <c r="M8165" s="10"/>
    </row>
    <row r="8166" spans="2:13" s="1" customFormat="1" ht="13.8" x14ac:dyDescent="0.3">
      <c r="B8166" s="10"/>
      <c r="L8166" s="10"/>
      <c r="M8166" s="10"/>
    </row>
    <row r="8167" spans="2:13" s="1" customFormat="1" ht="13.8" x14ac:dyDescent="0.3">
      <c r="B8167" s="10"/>
      <c r="L8167" s="10"/>
      <c r="M8167" s="10"/>
    </row>
    <row r="8168" spans="2:13" s="1" customFormat="1" ht="13.8" x14ac:dyDescent="0.3">
      <c r="B8168" s="10"/>
      <c r="L8168" s="10"/>
      <c r="M8168" s="10"/>
    </row>
    <row r="8169" spans="2:13" s="1" customFormat="1" ht="13.8" x14ac:dyDescent="0.3">
      <c r="B8169" s="10"/>
      <c r="L8169" s="10"/>
      <c r="M8169" s="10"/>
    </row>
    <row r="8170" spans="2:13" s="1" customFormat="1" ht="13.8" x14ac:dyDescent="0.3">
      <c r="B8170" s="10"/>
      <c r="L8170" s="10"/>
      <c r="M8170" s="10"/>
    </row>
    <row r="8171" spans="2:13" s="1" customFormat="1" ht="13.8" x14ac:dyDescent="0.3">
      <c r="B8171" s="10"/>
      <c r="L8171" s="10"/>
      <c r="M8171" s="10"/>
    </row>
    <row r="8172" spans="2:13" s="1" customFormat="1" ht="13.8" x14ac:dyDescent="0.3">
      <c r="B8172" s="10"/>
      <c r="L8172" s="10"/>
      <c r="M8172" s="10"/>
    </row>
    <row r="8173" spans="2:13" s="1" customFormat="1" ht="13.8" x14ac:dyDescent="0.3">
      <c r="B8173" s="10"/>
      <c r="L8173" s="10"/>
      <c r="M8173" s="10"/>
    </row>
    <row r="8174" spans="2:13" s="1" customFormat="1" ht="13.8" x14ac:dyDescent="0.3">
      <c r="B8174" s="10"/>
      <c r="L8174" s="10"/>
      <c r="M8174" s="10"/>
    </row>
    <row r="8175" spans="2:13" s="1" customFormat="1" ht="13.8" x14ac:dyDescent="0.3">
      <c r="B8175" s="10"/>
      <c r="L8175" s="10"/>
      <c r="M8175" s="10"/>
    </row>
    <row r="8176" spans="2:13" s="1" customFormat="1" ht="13.8" x14ac:dyDescent="0.3">
      <c r="B8176" s="10"/>
      <c r="L8176" s="10"/>
      <c r="M8176" s="10"/>
    </row>
    <row r="8177" spans="2:13" s="1" customFormat="1" ht="13.8" x14ac:dyDescent="0.3">
      <c r="B8177" s="10"/>
      <c r="L8177" s="10"/>
      <c r="M8177" s="10"/>
    </row>
    <row r="8178" spans="2:13" s="1" customFormat="1" ht="13.8" x14ac:dyDescent="0.3">
      <c r="B8178" s="10"/>
      <c r="L8178" s="10"/>
      <c r="M8178" s="10"/>
    </row>
    <row r="8179" spans="2:13" s="1" customFormat="1" ht="13.8" x14ac:dyDescent="0.3">
      <c r="B8179" s="10"/>
      <c r="L8179" s="10"/>
      <c r="M8179" s="10"/>
    </row>
    <row r="8180" spans="2:13" s="1" customFormat="1" ht="13.8" x14ac:dyDescent="0.3">
      <c r="B8180" s="10"/>
      <c r="L8180" s="10"/>
      <c r="M8180" s="10"/>
    </row>
    <row r="8181" spans="2:13" s="1" customFormat="1" ht="13.8" x14ac:dyDescent="0.3">
      <c r="B8181" s="10"/>
      <c r="L8181" s="10"/>
      <c r="M8181" s="10"/>
    </row>
    <row r="8182" spans="2:13" s="1" customFormat="1" ht="13.8" x14ac:dyDescent="0.3">
      <c r="B8182" s="10"/>
      <c r="L8182" s="10"/>
      <c r="M8182" s="10"/>
    </row>
    <row r="8183" spans="2:13" s="1" customFormat="1" ht="13.8" x14ac:dyDescent="0.3">
      <c r="B8183" s="10"/>
      <c r="L8183" s="10"/>
      <c r="M8183" s="10"/>
    </row>
    <row r="8184" spans="2:13" s="1" customFormat="1" ht="13.8" x14ac:dyDescent="0.3">
      <c r="B8184" s="10"/>
      <c r="L8184" s="10"/>
      <c r="M8184" s="10"/>
    </row>
    <row r="8185" spans="2:13" s="1" customFormat="1" ht="13.8" x14ac:dyDescent="0.3">
      <c r="B8185" s="10"/>
      <c r="L8185" s="10"/>
      <c r="M8185" s="10"/>
    </row>
    <row r="8186" spans="2:13" s="1" customFormat="1" ht="13.8" x14ac:dyDescent="0.3">
      <c r="B8186" s="10"/>
      <c r="L8186" s="10"/>
      <c r="M8186" s="10"/>
    </row>
    <row r="8187" spans="2:13" s="1" customFormat="1" ht="13.8" x14ac:dyDescent="0.3">
      <c r="B8187" s="10"/>
      <c r="L8187" s="10"/>
      <c r="M8187" s="10"/>
    </row>
    <row r="8188" spans="2:13" s="1" customFormat="1" ht="13.8" x14ac:dyDescent="0.3">
      <c r="B8188" s="10"/>
      <c r="L8188" s="10"/>
      <c r="M8188" s="10"/>
    </row>
    <row r="8189" spans="2:13" s="1" customFormat="1" ht="13.8" x14ac:dyDescent="0.3">
      <c r="B8189" s="10"/>
      <c r="L8189" s="10"/>
      <c r="M8189" s="10"/>
    </row>
    <row r="8190" spans="2:13" s="1" customFormat="1" ht="13.8" x14ac:dyDescent="0.3">
      <c r="B8190" s="10"/>
      <c r="L8190" s="10"/>
      <c r="M8190" s="10"/>
    </row>
    <row r="8191" spans="2:13" s="1" customFormat="1" ht="13.8" x14ac:dyDescent="0.3">
      <c r="B8191" s="10"/>
      <c r="L8191" s="10"/>
      <c r="M8191" s="10"/>
    </row>
    <row r="8192" spans="2:13" s="1" customFormat="1" ht="13.8" x14ac:dyDescent="0.3">
      <c r="B8192" s="10"/>
      <c r="L8192" s="10"/>
      <c r="M8192" s="10"/>
    </row>
    <row r="8193" spans="2:13" s="1" customFormat="1" ht="13.8" x14ac:dyDescent="0.3">
      <c r="B8193" s="10"/>
      <c r="L8193" s="10"/>
      <c r="M8193" s="10"/>
    </row>
    <row r="8194" spans="2:13" s="1" customFormat="1" ht="13.8" x14ac:dyDescent="0.3">
      <c r="B8194" s="10"/>
      <c r="L8194" s="10"/>
      <c r="M8194" s="10"/>
    </row>
    <row r="8195" spans="2:13" s="1" customFormat="1" ht="13.8" x14ac:dyDescent="0.3">
      <c r="B8195" s="10"/>
      <c r="L8195" s="10"/>
      <c r="M8195" s="10"/>
    </row>
    <row r="8196" spans="2:13" s="1" customFormat="1" ht="13.8" x14ac:dyDescent="0.3">
      <c r="B8196" s="10"/>
      <c r="L8196" s="10"/>
      <c r="M8196" s="10"/>
    </row>
    <row r="8197" spans="2:13" s="1" customFormat="1" ht="13.8" x14ac:dyDescent="0.3">
      <c r="B8197" s="10"/>
      <c r="L8197" s="10"/>
      <c r="M8197" s="10"/>
    </row>
    <row r="8198" spans="2:13" s="1" customFormat="1" ht="13.8" x14ac:dyDescent="0.3">
      <c r="B8198" s="10"/>
      <c r="L8198" s="10"/>
      <c r="M8198" s="10"/>
    </row>
    <row r="8199" spans="2:13" s="1" customFormat="1" ht="13.8" x14ac:dyDescent="0.3">
      <c r="B8199" s="10"/>
      <c r="L8199" s="10"/>
      <c r="M8199" s="10"/>
    </row>
    <row r="8200" spans="2:13" s="1" customFormat="1" ht="13.8" x14ac:dyDescent="0.3">
      <c r="B8200" s="10"/>
      <c r="L8200" s="10"/>
      <c r="M8200" s="10"/>
    </row>
    <row r="8201" spans="2:13" s="1" customFormat="1" ht="13.8" x14ac:dyDescent="0.3">
      <c r="B8201" s="10"/>
      <c r="L8201" s="10"/>
      <c r="M8201" s="10"/>
    </row>
    <row r="8202" spans="2:13" s="1" customFormat="1" ht="13.8" x14ac:dyDescent="0.3">
      <c r="B8202" s="10"/>
      <c r="L8202" s="10"/>
      <c r="M8202" s="10"/>
    </row>
    <row r="8203" spans="2:13" s="1" customFormat="1" ht="13.8" x14ac:dyDescent="0.3">
      <c r="B8203" s="10"/>
      <c r="L8203" s="10"/>
      <c r="M8203" s="10"/>
    </row>
    <row r="8204" spans="2:13" s="1" customFormat="1" ht="13.8" x14ac:dyDescent="0.3">
      <c r="B8204" s="10"/>
      <c r="L8204" s="10"/>
      <c r="M8204" s="10"/>
    </row>
    <row r="8205" spans="2:13" s="1" customFormat="1" ht="13.8" x14ac:dyDescent="0.3">
      <c r="B8205" s="10"/>
      <c r="L8205" s="10"/>
      <c r="M8205" s="10"/>
    </row>
    <row r="8206" spans="2:13" s="1" customFormat="1" ht="13.8" x14ac:dyDescent="0.3">
      <c r="B8206" s="10"/>
      <c r="L8206" s="10"/>
      <c r="M8206" s="10"/>
    </row>
    <row r="8207" spans="2:13" s="1" customFormat="1" ht="13.8" x14ac:dyDescent="0.3">
      <c r="B8207" s="10"/>
      <c r="L8207" s="10"/>
      <c r="M8207" s="10"/>
    </row>
    <row r="8208" spans="2:13" s="1" customFormat="1" ht="13.8" x14ac:dyDescent="0.3">
      <c r="B8208" s="10"/>
      <c r="L8208" s="10"/>
      <c r="M8208" s="10"/>
    </row>
    <row r="8209" spans="2:13" s="1" customFormat="1" ht="13.8" x14ac:dyDescent="0.3">
      <c r="B8209" s="10"/>
      <c r="L8209" s="10"/>
      <c r="M8209" s="10"/>
    </row>
    <row r="8210" spans="2:13" s="1" customFormat="1" ht="13.8" x14ac:dyDescent="0.3">
      <c r="B8210" s="10"/>
      <c r="L8210" s="10"/>
      <c r="M8210" s="10"/>
    </row>
    <row r="8211" spans="2:13" s="1" customFormat="1" ht="13.8" x14ac:dyDescent="0.3">
      <c r="B8211" s="10"/>
      <c r="L8211" s="10"/>
      <c r="M8211" s="10"/>
    </row>
    <row r="8212" spans="2:13" s="1" customFormat="1" ht="13.8" x14ac:dyDescent="0.3">
      <c r="B8212" s="10"/>
      <c r="L8212" s="10"/>
      <c r="M8212" s="10"/>
    </row>
    <row r="8213" spans="2:13" s="1" customFormat="1" ht="13.8" x14ac:dyDescent="0.3">
      <c r="B8213" s="10"/>
      <c r="L8213" s="10"/>
      <c r="M8213" s="10"/>
    </row>
    <row r="8214" spans="2:13" s="1" customFormat="1" ht="13.8" x14ac:dyDescent="0.3">
      <c r="B8214" s="10"/>
      <c r="L8214" s="10"/>
      <c r="M8214" s="10"/>
    </row>
    <row r="8215" spans="2:13" s="1" customFormat="1" ht="13.8" x14ac:dyDescent="0.3">
      <c r="B8215" s="10"/>
      <c r="L8215" s="10"/>
      <c r="M8215" s="10"/>
    </row>
    <row r="8216" spans="2:13" s="1" customFormat="1" ht="13.8" x14ac:dyDescent="0.3">
      <c r="B8216" s="10"/>
      <c r="L8216" s="10"/>
      <c r="M8216" s="10"/>
    </row>
    <row r="8217" spans="2:13" s="1" customFormat="1" ht="13.8" x14ac:dyDescent="0.3">
      <c r="B8217" s="10"/>
      <c r="L8217" s="10"/>
      <c r="M8217" s="10"/>
    </row>
    <row r="8218" spans="2:13" s="1" customFormat="1" ht="13.8" x14ac:dyDescent="0.3">
      <c r="B8218" s="10"/>
      <c r="L8218" s="10"/>
      <c r="M8218" s="10"/>
    </row>
    <row r="8219" spans="2:13" s="1" customFormat="1" ht="13.8" x14ac:dyDescent="0.3">
      <c r="B8219" s="10"/>
      <c r="L8219" s="10"/>
      <c r="M8219" s="10"/>
    </row>
    <row r="8220" spans="2:13" s="1" customFormat="1" ht="13.8" x14ac:dyDescent="0.3">
      <c r="B8220" s="10"/>
      <c r="L8220" s="10"/>
      <c r="M8220" s="10"/>
    </row>
    <row r="8221" spans="2:13" s="1" customFormat="1" ht="13.8" x14ac:dyDescent="0.3">
      <c r="B8221" s="10"/>
      <c r="L8221" s="10"/>
      <c r="M8221" s="10"/>
    </row>
    <row r="8222" spans="2:13" s="1" customFormat="1" ht="13.8" x14ac:dyDescent="0.3">
      <c r="B8222" s="10"/>
      <c r="L8222" s="10"/>
      <c r="M8222" s="10"/>
    </row>
    <row r="8223" spans="2:13" s="1" customFormat="1" ht="13.8" x14ac:dyDescent="0.3">
      <c r="B8223" s="10"/>
      <c r="L8223" s="10"/>
      <c r="M8223" s="10"/>
    </row>
    <row r="8224" spans="2:13" s="1" customFormat="1" ht="13.8" x14ac:dyDescent="0.3">
      <c r="B8224" s="10"/>
      <c r="L8224" s="10"/>
      <c r="M8224" s="10"/>
    </row>
    <row r="8225" spans="2:13" s="1" customFormat="1" ht="13.8" x14ac:dyDescent="0.3">
      <c r="B8225" s="10"/>
      <c r="L8225" s="10"/>
      <c r="M8225" s="10"/>
    </row>
    <row r="8226" spans="2:13" s="1" customFormat="1" ht="13.8" x14ac:dyDescent="0.3">
      <c r="B8226" s="10"/>
      <c r="L8226" s="10"/>
      <c r="M8226" s="10"/>
    </row>
    <row r="8227" spans="2:13" s="1" customFormat="1" ht="13.8" x14ac:dyDescent="0.3">
      <c r="B8227" s="10"/>
      <c r="L8227" s="10"/>
      <c r="M8227" s="10"/>
    </row>
    <row r="8228" spans="2:13" s="1" customFormat="1" ht="13.8" x14ac:dyDescent="0.3">
      <c r="B8228" s="10"/>
      <c r="L8228" s="10"/>
      <c r="M8228" s="10"/>
    </row>
    <row r="8229" spans="2:13" s="1" customFormat="1" ht="13.8" x14ac:dyDescent="0.3">
      <c r="B8229" s="10"/>
      <c r="L8229" s="10"/>
      <c r="M8229" s="10"/>
    </row>
    <row r="8230" spans="2:13" s="1" customFormat="1" ht="13.8" x14ac:dyDescent="0.3">
      <c r="B8230" s="10"/>
      <c r="L8230" s="10"/>
      <c r="M8230" s="10"/>
    </row>
    <row r="8231" spans="2:13" s="1" customFormat="1" ht="13.8" x14ac:dyDescent="0.3">
      <c r="B8231" s="10"/>
      <c r="L8231" s="10"/>
      <c r="M8231" s="10"/>
    </row>
    <row r="8232" spans="2:13" s="1" customFormat="1" ht="13.8" x14ac:dyDescent="0.3">
      <c r="B8232" s="10"/>
      <c r="L8232" s="10"/>
      <c r="M8232" s="10"/>
    </row>
    <row r="8233" spans="2:13" s="1" customFormat="1" ht="13.8" x14ac:dyDescent="0.3">
      <c r="B8233" s="10"/>
      <c r="L8233" s="10"/>
      <c r="M8233" s="10"/>
    </row>
    <row r="8234" spans="2:13" s="1" customFormat="1" ht="13.8" x14ac:dyDescent="0.3">
      <c r="B8234" s="10"/>
      <c r="L8234" s="10"/>
      <c r="M8234" s="10"/>
    </row>
    <row r="8235" spans="2:13" s="1" customFormat="1" ht="13.8" x14ac:dyDescent="0.3">
      <c r="B8235" s="10"/>
      <c r="L8235" s="10"/>
      <c r="M8235" s="10"/>
    </row>
    <row r="8236" spans="2:13" s="1" customFormat="1" ht="13.8" x14ac:dyDescent="0.3">
      <c r="B8236" s="10"/>
      <c r="L8236" s="10"/>
      <c r="M8236" s="10"/>
    </row>
    <row r="8237" spans="2:13" s="1" customFormat="1" ht="13.8" x14ac:dyDescent="0.3">
      <c r="B8237" s="10"/>
      <c r="L8237" s="10"/>
      <c r="M8237" s="10"/>
    </row>
    <row r="8238" spans="2:13" s="1" customFormat="1" ht="13.8" x14ac:dyDescent="0.3">
      <c r="B8238" s="10"/>
      <c r="L8238" s="10"/>
      <c r="M8238" s="10"/>
    </row>
    <row r="8239" spans="2:13" s="1" customFormat="1" ht="13.8" x14ac:dyDescent="0.3">
      <c r="B8239" s="10"/>
      <c r="L8239" s="10"/>
      <c r="M8239" s="10"/>
    </row>
    <row r="8240" spans="2:13" s="1" customFormat="1" ht="13.8" x14ac:dyDescent="0.3">
      <c r="B8240" s="10"/>
      <c r="L8240" s="10"/>
      <c r="M8240" s="10"/>
    </row>
    <row r="8241" spans="2:13" s="1" customFormat="1" ht="13.8" x14ac:dyDescent="0.3">
      <c r="B8241" s="10"/>
      <c r="L8241" s="10"/>
      <c r="M8241" s="10"/>
    </row>
    <row r="8242" spans="2:13" s="1" customFormat="1" ht="13.8" x14ac:dyDescent="0.3">
      <c r="B8242" s="10"/>
      <c r="L8242" s="10"/>
      <c r="M8242" s="10"/>
    </row>
    <row r="8243" spans="2:13" s="1" customFormat="1" ht="13.8" x14ac:dyDescent="0.3">
      <c r="B8243" s="10"/>
      <c r="L8243" s="10"/>
      <c r="M8243" s="10"/>
    </row>
    <row r="8244" spans="2:13" s="1" customFormat="1" ht="13.8" x14ac:dyDescent="0.3">
      <c r="B8244" s="10"/>
      <c r="L8244" s="10"/>
      <c r="M8244" s="10"/>
    </row>
    <row r="8245" spans="2:13" s="1" customFormat="1" ht="13.8" x14ac:dyDescent="0.3">
      <c r="B8245" s="10"/>
      <c r="L8245" s="10"/>
      <c r="M8245" s="10"/>
    </row>
    <row r="8246" spans="2:13" s="1" customFormat="1" ht="13.8" x14ac:dyDescent="0.3">
      <c r="B8246" s="10"/>
      <c r="L8246" s="10"/>
      <c r="M8246" s="10"/>
    </row>
    <row r="8247" spans="2:13" s="1" customFormat="1" ht="13.8" x14ac:dyDescent="0.3">
      <c r="B8247" s="10"/>
      <c r="L8247" s="10"/>
      <c r="M8247" s="10"/>
    </row>
    <row r="8248" spans="2:13" s="1" customFormat="1" ht="13.8" x14ac:dyDescent="0.3">
      <c r="B8248" s="10"/>
      <c r="L8248" s="10"/>
      <c r="M8248" s="10"/>
    </row>
    <row r="8249" spans="2:13" s="1" customFormat="1" ht="13.8" x14ac:dyDescent="0.3">
      <c r="B8249" s="10"/>
      <c r="L8249" s="10"/>
      <c r="M8249" s="10"/>
    </row>
    <row r="8250" spans="2:13" s="1" customFormat="1" ht="13.8" x14ac:dyDescent="0.3">
      <c r="B8250" s="10"/>
      <c r="L8250" s="10"/>
      <c r="M8250" s="10"/>
    </row>
    <row r="8251" spans="2:13" s="1" customFormat="1" ht="13.8" x14ac:dyDescent="0.3">
      <c r="B8251" s="10"/>
      <c r="L8251" s="10"/>
      <c r="M8251" s="10"/>
    </row>
    <row r="8252" spans="2:13" s="1" customFormat="1" ht="13.8" x14ac:dyDescent="0.3">
      <c r="B8252" s="10"/>
      <c r="L8252" s="10"/>
      <c r="M8252" s="10"/>
    </row>
    <row r="8253" spans="2:13" s="1" customFormat="1" ht="13.8" x14ac:dyDescent="0.3">
      <c r="B8253" s="10"/>
      <c r="L8253" s="10"/>
      <c r="M8253" s="10"/>
    </row>
    <row r="8254" spans="2:13" s="1" customFormat="1" ht="13.8" x14ac:dyDescent="0.3">
      <c r="B8254" s="10"/>
      <c r="L8254" s="10"/>
      <c r="M8254" s="10"/>
    </row>
    <row r="8255" spans="2:13" s="1" customFormat="1" ht="13.8" x14ac:dyDescent="0.3">
      <c r="B8255" s="10"/>
      <c r="L8255" s="10"/>
      <c r="M8255" s="10"/>
    </row>
    <row r="8256" spans="2:13" s="1" customFormat="1" ht="13.8" x14ac:dyDescent="0.3">
      <c r="B8256" s="10"/>
      <c r="L8256" s="10"/>
      <c r="M8256" s="10"/>
    </row>
    <row r="8257" spans="2:13" s="1" customFormat="1" ht="13.8" x14ac:dyDescent="0.3">
      <c r="B8257" s="10"/>
      <c r="L8257" s="10"/>
      <c r="M8257" s="10"/>
    </row>
    <row r="8258" spans="2:13" s="1" customFormat="1" ht="13.8" x14ac:dyDescent="0.3">
      <c r="B8258" s="10"/>
      <c r="L8258" s="10"/>
      <c r="M8258" s="10"/>
    </row>
    <row r="8259" spans="2:13" s="1" customFormat="1" ht="13.8" x14ac:dyDescent="0.3">
      <c r="B8259" s="10"/>
      <c r="L8259" s="10"/>
      <c r="M8259" s="10"/>
    </row>
    <row r="8260" spans="2:13" s="1" customFormat="1" ht="13.8" x14ac:dyDescent="0.3">
      <c r="B8260" s="10"/>
      <c r="L8260" s="10"/>
      <c r="M8260" s="10"/>
    </row>
    <row r="8261" spans="2:13" s="1" customFormat="1" ht="13.8" x14ac:dyDescent="0.3">
      <c r="B8261" s="10"/>
      <c r="L8261" s="10"/>
      <c r="M8261" s="10"/>
    </row>
    <row r="8262" spans="2:13" s="1" customFormat="1" ht="13.8" x14ac:dyDescent="0.3">
      <c r="B8262" s="10"/>
      <c r="L8262" s="10"/>
      <c r="M8262" s="10"/>
    </row>
    <row r="8263" spans="2:13" s="1" customFormat="1" ht="13.8" x14ac:dyDescent="0.3">
      <c r="B8263" s="10"/>
      <c r="L8263" s="10"/>
      <c r="M8263" s="10"/>
    </row>
    <row r="8264" spans="2:13" s="1" customFormat="1" ht="13.8" x14ac:dyDescent="0.3">
      <c r="B8264" s="10"/>
      <c r="L8264" s="10"/>
      <c r="M8264" s="10"/>
    </row>
    <row r="8265" spans="2:13" s="1" customFormat="1" ht="13.8" x14ac:dyDescent="0.3">
      <c r="B8265" s="10"/>
      <c r="L8265" s="10"/>
      <c r="M8265" s="10"/>
    </row>
    <row r="8266" spans="2:13" s="1" customFormat="1" ht="13.8" x14ac:dyDescent="0.3">
      <c r="B8266" s="10"/>
      <c r="L8266" s="10"/>
      <c r="M8266" s="10"/>
    </row>
    <row r="8267" spans="2:13" s="1" customFormat="1" ht="13.8" x14ac:dyDescent="0.3">
      <c r="B8267" s="10"/>
      <c r="L8267" s="10"/>
      <c r="M8267" s="10"/>
    </row>
    <row r="8268" spans="2:13" s="1" customFormat="1" ht="13.8" x14ac:dyDescent="0.3">
      <c r="B8268" s="10"/>
      <c r="L8268" s="10"/>
      <c r="M8268" s="10"/>
    </row>
    <row r="8269" spans="2:13" s="1" customFormat="1" ht="13.8" x14ac:dyDescent="0.3">
      <c r="B8269" s="10"/>
      <c r="L8269" s="10"/>
      <c r="M8269" s="10"/>
    </row>
    <row r="8270" spans="2:13" s="1" customFormat="1" ht="13.8" x14ac:dyDescent="0.3">
      <c r="B8270" s="10"/>
      <c r="L8270" s="10"/>
      <c r="M8270" s="10"/>
    </row>
    <row r="8271" spans="2:13" s="1" customFormat="1" ht="13.8" x14ac:dyDescent="0.3">
      <c r="B8271" s="10"/>
      <c r="L8271" s="10"/>
      <c r="M8271" s="10"/>
    </row>
    <row r="8272" spans="2:13" s="1" customFormat="1" ht="13.8" x14ac:dyDescent="0.3">
      <c r="B8272" s="10"/>
      <c r="L8272" s="10"/>
      <c r="M8272" s="10"/>
    </row>
    <row r="8273" spans="2:13" s="1" customFormat="1" ht="13.8" x14ac:dyDescent="0.3">
      <c r="B8273" s="10"/>
      <c r="L8273" s="10"/>
      <c r="M8273" s="10"/>
    </row>
    <row r="8274" spans="2:13" s="1" customFormat="1" ht="13.8" x14ac:dyDescent="0.3">
      <c r="B8274" s="10"/>
      <c r="L8274" s="10"/>
      <c r="M8274" s="10"/>
    </row>
    <row r="8275" spans="2:13" s="1" customFormat="1" ht="13.8" x14ac:dyDescent="0.3">
      <c r="B8275" s="10"/>
      <c r="L8275" s="10"/>
      <c r="M8275" s="10"/>
    </row>
    <row r="8276" spans="2:13" s="1" customFormat="1" ht="13.8" x14ac:dyDescent="0.3">
      <c r="B8276" s="10"/>
      <c r="L8276" s="10"/>
      <c r="M8276" s="10"/>
    </row>
    <row r="8277" spans="2:13" s="1" customFormat="1" ht="13.8" x14ac:dyDescent="0.3">
      <c r="B8277" s="10"/>
      <c r="L8277" s="10"/>
      <c r="M8277" s="10"/>
    </row>
    <row r="8278" spans="2:13" s="1" customFormat="1" ht="13.8" x14ac:dyDescent="0.3">
      <c r="B8278" s="10"/>
      <c r="L8278" s="10"/>
      <c r="M8278" s="10"/>
    </row>
    <row r="8279" spans="2:13" s="1" customFormat="1" ht="13.8" x14ac:dyDescent="0.3">
      <c r="B8279" s="10"/>
      <c r="L8279" s="10"/>
      <c r="M8279" s="10"/>
    </row>
    <row r="8280" spans="2:13" s="1" customFormat="1" ht="13.8" x14ac:dyDescent="0.3">
      <c r="B8280" s="10"/>
      <c r="L8280" s="10"/>
      <c r="M8280" s="10"/>
    </row>
    <row r="8281" spans="2:13" s="1" customFormat="1" ht="13.8" x14ac:dyDescent="0.3">
      <c r="B8281" s="10"/>
      <c r="L8281" s="10"/>
      <c r="M8281" s="10"/>
    </row>
    <row r="8282" spans="2:13" s="1" customFormat="1" ht="13.8" x14ac:dyDescent="0.3">
      <c r="B8282" s="10"/>
      <c r="L8282" s="10"/>
      <c r="M8282" s="10"/>
    </row>
    <row r="8283" spans="2:13" s="1" customFormat="1" ht="13.8" x14ac:dyDescent="0.3">
      <c r="B8283" s="10"/>
      <c r="L8283" s="10"/>
      <c r="M8283" s="10"/>
    </row>
    <row r="8284" spans="2:13" s="1" customFormat="1" ht="13.8" x14ac:dyDescent="0.3">
      <c r="B8284" s="10"/>
      <c r="L8284" s="10"/>
      <c r="M8284" s="10"/>
    </row>
    <row r="8285" spans="2:13" s="1" customFormat="1" ht="13.8" x14ac:dyDescent="0.3">
      <c r="B8285" s="10"/>
      <c r="L8285" s="10"/>
      <c r="M8285" s="10"/>
    </row>
    <row r="8286" spans="2:13" s="1" customFormat="1" ht="13.8" x14ac:dyDescent="0.3">
      <c r="B8286" s="10"/>
      <c r="L8286" s="10"/>
      <c r="M8286" s="10"/>
    </row>
    <row r="8287" spans="2:13" s="1" customFormat="1" ht="13.8" x14ac:dyDescent="0.3">
      <c r="B8287" s="10"/>
      <c r="L8287" s="10"/>
      <c r="M8287" s="10"/>
    </row>
    <row r="8288" spans="2:13" s="1" customFormat="1" ht="13.8" x14ac:dyDescent="0.3">
      <c r="B8288" s="10"/>
      <c r="L8288" s="10"/>
      <c r="M8288" s="10"/>
    </row>
    <row r="8289" spans="2:13" s="1" customFormat="1" ht="13.8" x14ac:dyDescent="0.3">
      <c r="B8289" s="10"/>
      <c r="L8289" s="10"/>
      <c r="M8289" s="10"/>
    </row>
    <row r="8290" spans="2:13" s="1" customFormat="1" ht="13.8" x14ac:dyDescent="0.3">
      <c r="B8290" s="10"/>
      <c r="L8290" s="10"/>
      <c r="M8290" s="10"/>
    </row>
    <row r="8291" spans="2:13" s="1" customFormat="1" ht="13.8" x14ac:dyDescent="0.3">
      <c r="B8291" s="10"/>
      <c r="L8291" s="10"/>
      <c r="M8291" s="10"/>
    </row>
    <row r="8292" spans="2:13" s="1" customFormat="1" ht="13.8" x14ac:dyDescent="0.3">
      <c r="B8292" s="10"/>
      <c r="L8292" s="10"/>
      <c r="M8292" s="10"/>
    </row>
    <row r="8293" spans="2:13" s="1" customFormat="1" ht="13.8" x14ac:dyDescent="0.3">
      <c r="B8293" s="10"/>
      <c r="L8293" s="10"/>
      <c r="M8293" s="10"/>
    </row>
    <row r="8294" spans="2:13" s="1" customFormat="1" ht="13.8" x14ac:dyDescent="0.3">
      <c r="B8294" s="10"/>
      <c r="L8294" s="10"/>
      <c r="M8294" s="10"/>
    </row>
    <row r="8295" spans="2:13" s="1" customFormat="1" ht="13.8" x14ac:dyDescent="0.3">
      <c r="B8295" s="10"/>
      <c r="L8295" s="10"/>
      <c r="M8295" s="10"/>
    </row>
    <row r="8296" spans="2:13" s="1" customFormat="1" ht="13.8" x14ac:dyDescent="0.3">
      <c r="B8296" s="10"/>
      <c r="L8296" s="10"/>
      <c r="M8296" s="10"/>
    </row>
    <row r="8297" spans="2:13" s="1" customFormat="1" ht="13.8" x14ac:dyDescent="0.3">
      <c r="B8297" s="10"/>
      <c r="L8297" s="10"/>
      <c r="M8297" s="10"/>
    </row>
    <row r="8298" spans="2:13" s="1" customFormat="1" ht="13.8" x14ac:dyDescent="0.3">
      <c r="B8298" s="10"/>
      <c r="L8298" s="10"/>
      <c r="M8298" s="10"/>
    </row>
    <row r="8299" spans="2:13" s="1" customFormat="1" ht="13.8" x14ac:dyDescent="0.3">
      <c r="B8299" s="10"/>
      <c r="L8299" s="10"/>
      <c r="M8299" s="10"/>
    </row>
    <row r="8300" spans="2:13" s="1" customFormat="1" ht="13.8" x14ac:dyDescent="0.3">
      <c r="B8300" s="10"/>
      <c r="L8300" s="10"/>
      <c r="M8300" s="10"/>
    </row>
    <row r="8301" spans="2:13" s="1" customFormat="1" ht="13.8" x14ac:dyDescent="0.3">
      <c r="B8301" s="10"/>
      <c r="L8301" s="10"/>
      <c r="M8301" s="10"/>
    </row>
    <row r="8302" spans="2:13" s="1" customFormat="1" ht="13.8" x14ac:dyDescent="0.3">
      <c r="B8302" s="10"/>
      <c r="L8302" s="10"/>
      <c r="M8302" s="10"/>
    </row>
    <row r="8303" spans="2:13" s="1" customFormat="1" ht="13.8" x14ac:dyDescent="0.3">
      <c r="B8303" s="10"/>
      <c r="L8303" s="10"/>
      <c r="M8303" s="10"/>
    </row>
    <row r="8304" spans="2:13" s="1" customFormat="1" ht="13.8" x14ac:dyDescent="0.3">
      <c r="B8304" s="10"/>
      <c r="L8304" s="10"/>
      <c r="M8304" s="10"/>
    </row>
    <row r="8305" spans="2:13" s="1" customFormat="1" ht="13.8" x14ac:dyDescent="0.3">
      <c r="B8305" s="10"/>
      <c r="L8305" s="10"/>
      <c r="M8305" s="10"/>
    </row>
    <row r="8306" spans="2:13" s="1" customFormat="1" ht="13.8" x14ac:dyDescent="0.3">
      <c r="B8306" s="10"/>
      <c r="L8306" s="10"/>
      <c r="M8306" s="10"/>
    </row>
    <row r="8307" spans="2:13" s="1" customFormat="1" ht="13.8" x14ac:dyDescent="0.3">
      <c r="B8307" s="10"/>
      <c r="L8307" s="10"/>
      <c r="M8307" s="10"/>
    </row>
    <row r="8308" spans="2:13" s="1" customFormat="1" ht="13.8" x14ac:dyDescent="0.3">
      <c r="B8308" s="10"/>
      <c r="L8308" s="10"/>
      <c r="M8308" s="10"/>
    </row>
    <row r="8309" spans="2:13" s="1" customFormat="1" ht="13.8" x14ac:dyDescent="0.3">
      <c r="B8309" s="10"/>
      <c r="L8309" s="10"/>
      <c r="M8309" s="10"/>
    </row>
    <row r="8310" spans="2:13" s="1" customFormat="1" ht="13.8" x14ac:dyDescent="0.3">
      <c r="B8310" s="10"/>
      <c r="L8310" s="10"/>
      <c r="M8310" s="10"/>
    </row>
    <row r="8311" spans="2:13" s="1" customFormat="1" ht="13.8" x14ac:dyDescent="0.3">
      <c r="B8311" s="10"/>
      <c r="L8311" s="10"/>
      <c r="M8311" s="10"/>
    </row>
    <row r="8312" spans="2:13" s="1" customFormat="1" ht="13.8" x14ac:dyDescent="0.3">
      <c r="B8312" s="10"/>
      <c r="L8312" s="10"/>
      <c r="M8312" s="10"/>
    </row>
    <row r="8313" spans="2:13" s="1" customFormat="1" ht="13.8" x14ac:dyDescent="0.3">
      <c r="B8313" s="10"/>
      <c r="L8313" s="10"/>
      <c r="M8313" s="10"/>
    </row>
    <row r="8314" spans="2:13" s="1" customFormat="1" ht="13.8" x14ac:dyDescent="0.3">
      <c r="B8314" s="10"/>
      <c r="L8314" s="10"/>
      <c r="M8314" s="10"/>
    </row>
    <row r="8315" spans="2:13" s="1" customFormat="1" ht="13.8" x14ac:dyDescent="0.3">
      <c r="B8315" s="10"/>
      <c r="L8315" s="10"/>
      <c r="M8315" s="10"/>
    </row>
    <row r="8316" spans="2:13" s="1" customFormat="1" ht="13.8" x14ac:dyDescent="0.3">
      <c r="B8316" s="10"/>
      <c r="L8316" s="10"/>
      <c r="M8316" s="10"/>
    </row>
    <row r="8317" spans="2:13" s="1" customFormat="1" ht="13.8" x14ac:dyDescent="0.3">
      <c r="B8317" s="10"/>
      <c r="L8317" s="10"/>
      <c r="M8317" s="10"/>
    </row>
    <row r="8318" spans="2:13" s="1" customFormat="1" ht="13.8" x14ac:dyDescent="0.3">
      <c r="B8318" s="10"/>
      <c r="L8318" s="10"/>
      <c r="M8318" s="10"/>
    </row>
    <row r="8319" spans="2:13" s="1" customFormat="1" ht="13.8" x14ac:dyDescent="0.3">
      <c r="B8319" s="10"/>
      <c r="L8319" s="10"/>
      <c r="M8319" s="10"/>
    </row>
    <row r="8320" spans="2:13" s="1" customFormat="1" ht="13.8" x14ac:dyDescent="0.3">
      <c r="B8320" s="10"/>
      <c r="L8320" s="10"/>
      <c r="M8320" s="10"/>
    </row>
    <row r="8321" spans="2:13" s="1" customFormat="1" ht="13.8" x14ac:dyDescent="0.3">
      <c r="B8321" s="10"/>
      <c r="L8321" s="10"/>
      <c r="M8321" s="10"/>
    </row>
    <row r="8322" spans="2:13" s="1" customFormat="1" ht="13.8" x14ac:dyDescent="0.3">
      <c r="B8322" s="10"/>
      <c r="L8322" s="10"/>
      <c r="M8322" s="10"/>
    </row>
    <row r="8323" spans="2:13" s="1" customFormat="1" ht="13.8" x14ac:dyDescent="0.3">
      <c r="B8323" s="10"/>
      <c r="L8323" s="10"/>
      <c r="M8323" s="10"/>
    </row>
    <row r="8324" spans="2:13" s="1" customFormat="1" ht="13.8" x14ac:dyDescent="0.3">
      <c r="B8324" s="10"/>
      <c r="L8324" s="10"/>
      <c r="M8324" s="10"/>
    </row>
    <row r="8325" spans="2:13" s="1" customFormat="1" ht="13.8" x14ac:dyDescent="0.3">
      <c r="B8325" s="10"/>
      <c r="L8325" s="10"/>
      <c r="M8325" s="10"/>
    </row>
    <row r="8326" spans="2:13" s="1" customFormat="1" ht="13.8" x14ac:dyDescent="0.3">
      <c r="B8326" s="10"/>
      <c r="L8326" s="10"/>
      <c r="M8326" s="10"/>
    </row>
    <row r="8327" spans="2:13" s="1" customFormat="1" ht="13.8" x14ac:dyDescent="0.3">
      <c r="B8327" s="10"/>
      <c r="L8327" s="10"/>
      <c r="M8327" s="10"/>
    </row>
    <row r="8328" spans="2:13" s="1" customFormat="1" ht="13.8" x14ac:dyDescent="0.3">
      <c r="B8328" s="10"/>
      <c r="L8328" s="10"/>
      <c r="M8328" s="10"/>
    </row>
    <row r="8329" spans="2:13" s="1" customFormat="1" ht="13.8" x14ac:dyDescent="0.3">
      <c r="B8329" s="10"/>
      <c r="L8329" s="10"/>
      <c r="M8329" s="10"/>
    </row>
    <row r="8330" spans="2:13" s="1" customFormat="1" ht="13.8" x14ac:dyDescent="0.3">
      <c r="B8330" s="10"/>
      <c r="L8330" s="10"/>
      <c r="M8330" s="10"/>
    </row>
    <row r="8331" spans="2:13" s="1" customFormat="1" ht="13.8" x14ac:dyDescent="0.3">
      <c r="B8331" s="10"/>
      <c r="L8331" s="10"/>
      <c r="M8331" s="10"/>
    </row>
    <row r="8332" spans="2:13" s="1" customFormat="1" ht="13.8" x14ac:dyDescent="0.3">
      <c r="B8332" s="10"/>
      <c r="L8332" s="10"/>
      <c r="M8332" s="10"/>
    </row>
    <row r="8333" spans="2:13" s="1" customFormat="1" ht="13.8" x14ac:dyDescent="0.3">
      <c r="B8333" s="10"/>
      <c r="L8333" s="10"/>
      <c r="M8333" s="10"/>
    </row>
    <row r="8334" spans="2:13" s="1" customFormat="1" ht="13.8" x14ac:dyDescent="0.3">
      <c r="B8334" s="10"/>
      <c r="L8334" s="10"/>
      <c r="M8334" s="10"/>
    </row>
    <row r="8335" spans="2:13" s="1" customFormat="1" ht="13.8" x14ac:dyDescent="0.3">
      <c r="B8335" s="10"/>
      <c r="L8335" s="10"/>
      <c r="M8335" s="10"/>
    </row>
    <row r="8336" spans="2:13" s="1" customFormat="1" ht="13.8" x14ac:dyDescent="0.3">
      <c r="B8336" s="10"/>
      <c r="L8336" s="10"/>
      <c r="M8336" s="10"/>
    </row>
    <row r="8337" spans="2:13" s="1" customFormat="1" ht="13.8" x14ac:dyDescent="0.3">
      <c r="B8337" s="10"/>
      <c r="L8337" s="10"/>
      <c r="M8337" s="10"/>
    </row>
    <row r="8338" spans="2:13" s="1" customFormat="1" ht="13.8" x14ac:dyDescent="0.3">
      <c r="B8338" s="10"/>
      <c r="L8338" s="10"/>
      <c r="M8338" s="10"/>
    </row>
    <row r="8339" spans="2:13" s="1" customFormat="1" ht="13.8" x14ac:dyDescent="0.3">
      <c r="B8339" s="10"/>
      <c r="L8339" s="10"/>
      <c r="M8339" s="10"/>
    </row>
    <row r="8340" spans="2:13" s="1" customFormat="1" ht="13.8" x14ac:dyDescent="0.3">
      <c r="B8340" s="10"/>
      <c r="L8340" s="10"/>
      <c r="M8340" s="10"/>
    </row>
    <row r="8341" spans="2:13" s="1" customFormat="1" ht="13.8" x14ac:dyDescent="0.3">
      <c r="B8341" s="10"/>
      <c r="L8341" s="10"/>
      <c r="M8341" s="10"/>
    </row>
    <row r="8342" spans="2:13" s="1" customFormat="1" ht="13.8" x14ac:dyDescent="0.3">
      <c r="B8342" s="10"/>
      <c r="L8342" s="10"/>
      <c r="M8342" s="10"/>
    </row>
    <row r="8343" spans="2:13" s="1" customFormat="1" ht="13.8" x14ac:dyDescent="0.3">
      <c r="B8343" s="10"/>
      <c r="L8343" s="10"/>
      <c r="M8343" s="10"/>
    </row>
    <row r="8344" spans="2:13" s="1" customFormat="1" ht="13.8" x14ac:dyDescent="0.3">
      <c r="B8344" s="10"/>
      <c r="L8344" s="10"/>
      <c r="M8344" s="10"/>
    </row>
    <row r="8345" spans="2:13" s="1" customFormat="1" ht="13.8" x14ac:dyDescent="0.3">
      <c r="B8345" s="10"/>
      <c r="L8345" s="10"/>
      <c r="M8345" s="10"/>
    </row>
    <row r="8346" spans="2:13" s="1" customFormat="1" ht="13.8" x14ac:dyDescent="0.3">
      <c r="B8346" s="10"/>
      <c r="L8346" s="10"/>
      <c r="M8346" s="10"/>
    </row>
    <row r="8347" spans="2:13" s="1" customFormat="1" ht="13.8" x14ac:dyDescent="0.3">
      <c r="B8347" s="10"/>
      <c r="L8347" s="10"/>
      <c r="M8347" s="10"/>
    </row>
    <row r="8348" spans="2:13" s="1" customFormat="1" ht="13.8" x14ac:dyDescent="0.3">
      <c r="B8348" s="10"/>
      <c r="L8348" s="10"/>
      <c r="M8348" s="10"/>
    </row>
    <row r="8349" spans="2:13" s="1" customFormat="1" ht="13.8" x14ac:dyDescent="0.3">
      <c r="B8349" s="10"/>
      <c r="L8349" s="10"/>
      <c r="M8349" s="10"/>
    </row>
    <row r="8350" spans="2:13" s="1" customFormat="1" ht="13.8" x14ac:dyDescent="0.3">
      <c r="B8350" s="10"/>
      <c r="L8350" s="10"/>
      <c r="M8350" s="10"/>
    </row>
    <row r="8351" spans="2:13" s="1" customFormat="1" ht="13.8" x14ac:dyDescent="0.3">
      <c r="B8351" s="10"/>
      <c r="L8351" s="10"/>
      <c r="M8351" s="10"/>
    </row>
    <row r="8352" spans="2:13" s="1" customFormat="1" ht="13.8" x14ac:dyDescent="0.3">
      <c r="B8352" s="10"/>
      <c r="L8352" s="10"/>
      <c r="M8352" s="10"/>
    </row>
    <row r="8353" spans="2:13" s="1" customFormat="1" ht="13.8" x14ac:dyDescent="0.3">
      <c r="B8353" s="10"/>
      <c r="L8353" s="10"/>
      <c r="M8353" s="10"/>
    </row>
    <row r="8354" spans="2:13" s="1" customFormat="1" ht="13.8" x14ac:dyDescent="0.3">
      <c r="B8354" s="10"/>
      <c r="L8354" s="10"/>
      <c r="M8354" s="10"/>
    </row>
    <row r="8355" spans="2:13" s="1" customFormat="1" ht="13.8" x14ac:dyDescent="0.3">
      <c r="B8355" s="10"/>
      <c r="L8355" s="10"/>
      <c r="M8355" s="10"/>
    </row>
    <row r="8356" spans="2:13" s="1" customFormat="1" ht="13.8" x14ac:dyDescent="0.3">
      <c r="B8356" s="10"/>
      <c r="L8356" s="10"/>
      <c r="M8356" s="10"/>
    </row>
    <row r="8357" spans="2:13" s="1" customFormat="1" ht="13.8" x14ac:dyDescent="0.3">
      <c r="B8357" s="10"/>
      <c r="L8357" s="10"/>
      <c r="M8357" s="10"/>
    </row>
    <row r="8358" spans="2:13" s="1" customFormat="1" ht="13.8" x14ac:dyDescent="0.3">
      <c r="B8358" s="10"/>
      <c r="L8358" s="10"/>
      <c r="M8358" s="10"/>
    </row>
    <row r="8359" spans="2:13" s="1" customFormat="1" ht="13.8" x14ac:dyDescent="0.3">
      <c r="B8359" s="10"/>
      <c r="L8359" s="10"/>
      <c r="M8359" s="10"/>
    </row>
    <row r="8360" spans="2:13" s="1" customFormat="1" ht="13.8" x14ac:dyDescent="0.3">
      <c r="B8360" s="10"/>
      <c r="L8360" s="10"/>
      <c r="M8360" s="10"/>
    </row>
    <row r="8361" spans="2:13" s="1" customFormat="1" ht="13.8" x14ac:dyDescent="0.3">
      <c r="B8361" s="10"/>
      <c r="L8361" s="10"/>
      <c r="M8361" s="10"/>
    </row>
    <row r="8362" spans="2:13" s="1" customFormat="1" ht="13.8" x14ac:dyDescent="0.3">
      <c r="B8362" s="10"/>
      <c r="L8362" s="10"/>
      <c r="M8362" s="10"/>
    </row>
    <row r="8363" spans="2:13" s="1" customFormat="1" ht="13.8" x14ac:dyDescent="0.3">
      <c r="B8363" s="10"/>
      <c r="L8363" s="10"/>
      <c r="M8363" s="10"/>
    </row>
    <row r="8364" spans="2:13" s="1" customFormat="1" ht="13.8" x14ac:dyDescent="0.3">
      <c r="B8364" s="10"/>
      <c r="L8364" s="10"/>
      <c r="M8364" s="10"/>
    </row>
    <row r="8365" spans="2:13" s="1" customFormat="1" ht="13.8" x14ac:dyDescent="0.3">
      <c r="B8365" s="10"/>
      <c r="L8365" s="10"/>
      <c r="M8365" s="10"/>
    </row>
    <row r="8366" spans="2:13" s="1" customFormat="1" ht="13.8" x14ac:dyDescent="0.3">
      <c r="B8366" s="10"/>
      <c r="L8366" s="10"/>
      <c r="M8366" s="10"/>
    </row>
    <row r="8367" spans="2:13" s="1" customFormat="1" ht="13.8" x14ac:dyDescent="0.3">
      <c r="B8367" s="10"/>
      <c r="L8367" s="10"/>
      <c r="M8367" s="10"/>
    </row>
    <row r="8368" spans="2:13" s="1" customFormat="1" ht="13.8" x14ac:dyDescent="0.3">
      <c r="B8368" s="10"/>
      <c r="L8368" s="10"/>
      <c r="M8368" s="10"/>
    </row>
    <row r="8369" spans="2:13" s="1" customFormat="1" ht="13.8" x14ac:dyDescent="0.3">
      <c r="B8369" s="10"/>
      <c r="L8369" s="10"/>
      <c r="M8369" s="10"/>
    </row>
    <row r="8370" spans="2:13" s="1" customFormat="1" ht="13.8" x14ac:dyDescent="0.3">
      <c r="B8370" s="10"/>
      <c r="L8370" s="10"/>
      <c r="M8370" s="10"/>
    </row>
    <row r="8371" spans="2:13" s="1" customFormat="1" ht="13.8" x14ac:dyDescent="0.3">
      <c r="B8371" s="10"/>
      <c r="L8371" s="10"/>
      <c r="M8371" s="10"/>
    </row>
    <row r="8372" spans="2:13" s="1" customFormat="1" ht="13.8" x14ac:dyDescent="0.3">
      <c r="B8372" s="10"/>
      <c r="L8372" s="10"/>
      <c r="M8372" s="10"/>
    </row>
    <row r="8373" spans="2:13" s="1" customFormat="1" ht="13.8" x14ac:dyDescent="0.3">
      <c r="B8373" s="10"/>
      <c r="L8373" s="10"/>
      <c r="M8373" s="10"/>
    </row>
    <row r="8374" spans="2:13" s="1" customFormat="1" ht="13.8" x14ac:dyDescent="0.3">
      <c r="B8374" s="10"/>
      <c r="L8374" s="10"/>
      <c r="M8374" s="10"/>
    </row>
    <row r="8375" spans="2:13" s="1" customFormat="1" ht="13.8" x14ac:dyDescent="0.3">
      <c r="B8375" s="10"/>
      <c r="L8375" s="10"/>
      <c r="M8375" s="10"/>
    </row>
    <row r="8376" spans="2:13" s="1" customFormat="1" ht="13.8" x14ac:dyDescent="0.3">
      <c r="B8376" s="10"/>
      <c r="L8376" s="10"/>
      <c r="M8376" s="10"/>
    </row>
    <row r="8377" spans="2:13" s="1" customFormat="1" ht="13.8" x14ac:dyDescent="0.3">
      <c r="B8377" s="10"/>
      <c r="L8377" s="10"/>
      <c r="M8377" s="10"/>
    </row>
    <row r="8378" spans="2:13" s="1" customFormat="1" ht="13.8" x14ac:dyDescent="0.3">
      <c r="B8378" s="10"/>
      <c r="L8378" s="10"/>
      <c r="M8378" s="10"/>
    </row>
    <row r="8379" spans="2:13" s="1" customFormat="1" ht="13.8" x14ac:dyDescent="0.3">
      <c r="B8379" s="10"/>
      <c r="L8379" s="10"/>
      <c r="M8379" s="10"/>
    </row>
    <row r="8380" spans="2:13" s="1" customFormat="1" ht="13.8" x14ac:dyDescent="0.3">
      <c r="B8380" s="10"/>
      <c r="L8380" s="10"/>
      <c r="M8380" s="10"/>
    </row>
    <row r="8381" spans="2:13" s="1" customFormat="1" ht="13.8" x14ac:dyDescent="0.3">
      <c r="B8381" s="10"/>
      <c r="L8381" s="10"/>
      <c r="M8381" s="10"/>
    </row>
    <row r="8382" spans="2:13" s="1" customFormat="1" ht="13.8" x14ac:dyDescent="0.3">
      <c r="B8382" s="10"/>
      <c r="L8382" s="10"/>
      <c r="M8382" s="10"/>
    </row>
    <row r="8383" spans="2:13" s="1" customFormat="1" ht="13.8" x14ac:dyDescent="0.3">
      <c r="B8383" s="10"/>
      <c r="L8383" s="10"/>
      <c r="M8383" s="10"/>
    </row>
    <row r="8384" spans="2:13" s="1" customFormat="1" ht="13.8" x14ac:dyDescent="0.3">
      <c r="B8384" s="10"/>
      <c r="L8384" s="10"/>
      <c r="M8384" s="10"/>
    </row>
    <row r="8385" spans="2:13" s="1" customFormat="1" ht="13.8" x14ac:dyDescent="0.3">
      <c r="B8385" s="10"/>
      <c r="L8385" s="10"/>
      <c r="M8385" s="10"/>
    </row>
    <row r="8386" spans="2:13" s="1" customFormat="1" ht="13.8" x14ac:dyDescent="0.3">
      <c r="B8386" s="10"/>
      <c r="L8386" s="10"/>
      <c r="M8386" s="10"/>
    </row>
    <row r="8387" spans="2:13" s="1" customFormat="1" ht="13.8" x14ac:dyDescent="0.3">
      <c r="B8387" s="10"/>
      <c r="L8387" s="10"/>
      <c r="M8387" s="10"/>
    </row>
    <row r="8388" spans="2:13" s="1" customFormat="1" ht="13.8" x14ac:dyDescent="0.3">
      <c r="B8388" s="10"/>
      <c r="L8388" s="10"/>
      <c r="M8388" s="10"/>
    </row>
    <row r="8389" spans="2:13" s="1" customFormat="1" ht="13.8" x14ac:dyDescent="0.3">
      <c r="B8389" s="10"/>
      <c r="L8389" s="10"/>
      <c r="M8389" s="10"/>
    </row>
    <row r="8390" spans="2:13" s="1" customFormat="1" ht="13.8" x14ac:dyDescent="0.3">
      <c r="B8390" s="10"/>
      <c r="L8390" s="10"/>
      <c r="M8390" s="10"/>
    </row>
    <row r="8391" spans="2:13" s="1" customFormat="1" ht="13.8" x14ac:dyDescent="0.3">
      <c r="B8391" s="10"/>
      <c r="L8391" s="10"/>
      <c r="M8391" s="10"/>
    </row>
    <row r="8392" spans="2:13" s="1" customFormat="1" ht="13.8" x14ac:dyDescent="0.3">
      <c r="B8392" s="10"/>
      <c r="L8392" s="10"/>
      <c r="M8392" s="10"/>
    </row>
    <row r="8393" spans="2:13" s="1" customFormat="1" ht="13.8" x14ac:dyDescent="0.3">
      <c r="B8393" s="10"/>
      <c r="L8393" s="10"/>
      <c r="M8393" s="10"/>
    </row>
    <row r="8394" spans="2:13" s="1" customFormat="1" ht="13.8" x14ac:dyDescent="0.3">
      <c r="B8394" s="10"/>
      <c r="L8394" s="10"/>
      <c r="M8394" s="10"/>
    </row>
    <row r="8395" spans="2:13" s="1" customFormat="1" ht="13.8" x14ac:dyDescent="0.3">
      <c r="B8395" s="10"/>
      <c r="L8395" s="10"/>
      <c r="M8395" s="10"/>
    </row>
    <row r="8396" spans="2:13" s="1" customFormat="1" ht="13.8" x14ac:dyDescent="0.3">
      <c r="B8396" s="10"/>
      <c r="L8396" s="10"/>
      <c r="M8396" s="10"/>
    </row>
    <row r="8397" spans="2:13" s="1" customFormat="1" ht="13.8" x14ac:dyDescent="0.3">
      <c r="B8397" s="10"/>
      <c r="L8397" s="10"/>
      <c r="M8397" s="10"/>
    </row>
    <row r="8398" spans="2:13" s="1" customFormat="1" ht="13.8" x14ac:dyDescent="0.3">
      <c r="B8398" s="10"/>
      <c r="L8398" s="10"/>
      <c r="M8398" s="10"/>
    </row>
    <row r="8399" spans="2:13" s="1" customFormat="1" ht="13.8" x14ac:dyDescent="0.3">
      <c r="B8399" s="10"/>
      <c r="L8399" s="10"/>
      <c r="M8399" s="10"/>
    </row>
    <row r="8400" spans="2:13" s="1" customFormat="1" ht="13.8" x14ac:dyDescent="0.3">
      <c r="B8400" s="10"/>
      <c r="L8400" s="10"/>
      <c r="M8400" s="10"/>
    </row>
    <row r="8401" spans="2:13" s="1" customFormat="1" ht="13.8" x14ac:dyDescent="0.3">
      <c r="B8401" s="10"/>
      <c r="L8401" s="10"/>
      <c r="M8401" s="10"/>
    </row>
    <row r="8402" spans="2:13" s="1" customFormat="1" ht="13.8" x14ac:dyDescent="0.3">
      <c r="B8402" s="10"/>
      <c r="L8402" s="10"/>
      <c r="M8402" s="10"/>
    </row>
    <row r="8403" spans="2:13" s="1" customFormat="1" ht="13.8" x14ac:dyDescent="0.3">
      <c r="B8403" s="10"/>
      <c r="L8403" s="10"/>
      <c r="M8403" s="10"/>
    </row>
    <row r="8404" spans="2:13" s="1" customFormat="1" ht="13.8" x14ac:dyDescent="0.3">
      <c r="B8404" s="10"/>
      <c r="L8404" s="10"/>
      <c r="M8404" s="10"/>
    </row>
    <row r="8405" spans="2:13" s="1" customFormat="1" ht="13.8" x14ac:dyDescent="0.3">
      <c r="B8405" s="10"/>
      <c r="L8405" s="10"/>
      <c r="M8405" s="10"/>
    </row>
    <row r="8406" spans="2:13" s="1" customFormat="1" ht="13.8" x14ac:dyDescent="0.3">
      <c r="B8406" s="10"/>
      <c r="L8406" s="10"/>
      <c r="M8406" s="10"/>
    </row>
    <row r="8407" spans="2:13" s="1" customFormat="1" ht="13.8" x14ac:dyDescent="0.3">
      <c r="B8407" s="10"/>
      <c r="L8407" s="10"/>
      <c r="M8407" s="10"/>
    </row>
    <row r="8408" spans="2:13" s="1" customFormat="1" ht="13.8" x14ac:dyDescent="0.3">
      <c r="B8408" s="10"/>
      <c r="L8408" s="10"/>
      <c r="M8408" s="10"/>
    </row>
    <row r="8409" spans="2:13" s="1" customFormat="1" ht="13.8" x14ac:dyDescent="0.3">
      <c r="B8409" s="10"/>
      <c r="L8409" s="10"/>
      <c r="M8409" s="10"/>
    </row>
    <row r="8410" spans="2:13" s="1" customFormat="1" ht="13.8" x14ac:dyDescent="0.3">
      <c r="B8410" s="10"/>
      <c r="L8410" s="10"/>
      <c r="M8410" s="10"/>
    </row>
    <row r="8411" spans="2:13" s="1" customFormat="1" ht="13.8" x14ac:dyDescent="0.3">
      <c r="B8411" s="10"/>
      <c r="L8411" s="10"/>
      <c r="M8411" s="10"/>
    </row>
    <row r="8412" spans="2:13" s="1" customFormat="1" ht="13.8" x14ac:dyDescent="0.3">
      <c r="B8412" s="10"/>
      <c r="L8412" s="10"/>
      <c r="M8412" s="10"/>
    </row>
    <row r="8413" spans="2:13" s="1" customFormat="1" ht="13.8" x14ac:dyDescent="0.3">
      <c r="B8413" s="10"/>
      <c r="L8413" s="10"/>
      <c r="M8413" s="10"/>
    </row>
    <row r="8414" spans="2:13" s="1" customFormat="1" ht="13.8" x14ac:dyDescent="0.3">
      <c r="B8414" s="10"/>
      <c r="L8414" s="10"/>
      <c r="M8414" s="10"/>
    </row>
    <row r="8415" spans="2:13" s="1" customFormat="1" ht="13.8" x14ac:dyDescent="0.3">
      <c r="B8415" s="10"/>
      <c r="L8415" s="10"/>
      <c r="M8415" s="10"/>
    </row>
    <row r="8416" spans="2:13" s="1" customFormat="1" ht="13.8" x14ac:dyDescent="0.3">
      <c r="B8416" s="10"/>
      <c r="L8416" s="10"/>
      <c r="M8416" s="10"/>
    </row>
    <row r="8417" spans="2:13" s="1" customFormat="1" ht="13.8" x14ac:dyDescent="0.3">
      <c r="B8417" s="10"/>
      <c r="L8417" s="10"/>
      <c r="M8417" s="10"/>
    </row>
    <row r="8418" spans="2:13" s="1" customFormat="1" ht="13.8" x14ac:dyDescent="0.3">
      <c r="B8418" s="10"/>
      <c r="L8418" s="10"/>
      <c r="M8418" s="10"/>
    </row>
    <row r="8419" spans="2:13" s="1" customFormat="1" ht="13.8" x14ac:dyDescent="0.3">
      <c r="B8419" s="10"/>
      <c r="L8419" s="10"/>
      <c r="M8419" s="10"/>
    </row>
    <row r="8420" spans="2:13" s="1" customFormat="1" ht="13.8" x14ac:dyDescent="0.3">
      <c r="B8420" s="10"/>
      <c r="L8420" s="10"/>
      <c r="M8420" s="10"/>
    </row>
    <row r="8421" spans="2:13" s="1" customFormat="1" ht="13.8" x14ac:dyDescent="0.3">
      <c r="B8421" s="10"/>
      <c r="L8421" s="10"/>
      <c r="M8421" s="10"/>
    </row>
    <row r="8422" spans="2:13" s="1" customFormat="1" ht="13.8" x14ac:dyDescent="0.3">
      <c r="B8422" s="10"/>
      <c r="L8422" s="10"/>
      <c r="M8422" s="10"/>
    </row>
    <row r="8423" spans="2:13" s="1" customFormat="1" ht="13.8" x14ac:dyDescent="0.3">
      <c r="B8423" s="10"/>
      <c r="L8423" s="10"/>
      <c r="M8423" s="10"/>
    </row>
    <row r="8424" spans="2:13" s="1" customFormat="1" ht="13.8" x14ac:dyDescent="0.3">
      <c r="B8424" s="10"/>
      <c r="L8424" s="10"/>
      <c r="M8424" s="10"/>
    </row>
    <row r="8425" spans="2:13" s="1" customFormat="1" ht="13.8" x14ac:dyDescent="0.3">
      <c r="B8425" s="10"/>
      <c r="L8425" s="10"/>
      <c r="M8425" s="10"/>
    </row>
    <row r="8426" spans="2:13" s="1" customFormat="1" ht="13.8" x14ac:dyDescent="0.3">
      <c r="B8426" s="10"/>
      <c r="L8426" s="10"/>
      <c r="M8426" s="10"/>
    </row>
    <row r="8427" spans="2:13" s="1" customFormat="1" ht="13.8" x14ac:dyDescent="0.3">
      <c r="B8427" s="10"/>
      <c r="L8427" s="10"/>
      <c r="M8427" s="10"/>
    </row>
    <row r="8428" spans="2:13" s="1" customFormat="1" ht="13.8" x14ac:dyDescent="0.3">
      <c r="B8428" s="10"/>
      <c r="L8428" s="10"/>
      <c r="M8428" s="10"/>
    </row>
    <row r="8429" spans="2:13" s="1" customFormat="1" ht="13.8" x14ac:dyDescent="0.3">
      <c r="B8429" s="10"/>
      <c r="L8429" s="10"/>
      <c r="M8429" s="10"/>
    </row>
    <row r="8430" spans="2:13" s="1" customFormat="1" ht="13.8" x14ac:dyDescent="0.3">
      <c r="B8430" s="10"/>
      <c r="L8430" s="10"/>
      <c r="M8430" s="10"/>
    </row>
    <row r="8431" spans="2:13" s="1" customFormat="1" ht="13.8" x14ac:dyDescent="0.3">
      <c r="B8431" s="10"/>
      <c r="L8431" s="10"/>
      <c r="M8431" s="10"/>
    </row>
    <row r="8432" spans="2:13" s="1" customFormat="1" ht="13.8" x14ac:dyDescent="0.3">
      <c r="B8432" s="10"/>
      <c r="L8432" s="10"/>
      <c r="M8432" s="10"/>
    </row>
    <row r="8433" spans="2:13" s="1" customFormat="1" ht="13.8" x14ac:dyDescent="0.3">
      <c r="B8433" s="10"/>
      <c r="L8433" s="10"/>
      <c r="M8433" s="10"/>
    </row>
    <row r="8434" spans="2:13" s="1" customFormat="1" ht="13.8" x14ac:dyDescent="0.3">
      <c r="B8434" s="10"/>
      <c r="L8434" s="10"/>
      <c r="M8434" s="10"/>
    </row>
    <row r="8435" spans="2:13" s="1" customFormat="1" ht="13.8" x14ac:dyDescent="0.3">
      <c r="B8435" s="10"/>
      <c r="L8435" s="10"/>
      <c r="M8435" s="10"/>
    </row>
    <row r="8436" spans="2:13" s="1" customFormat="1" ht="13.8" x14ac:dyDescent="0.3">
      <c r="B8436" s="10"/>
      <c r="L8436" s="10"/>
      <c r="M8436" s="10"/>
    </row>
    <row r="8437" spans="2:13" s="1" customFormat="1" ht="13.8" x14ac:dyDescent="0.3">
      <c r="B8437" s="10"/>
      <c r="L8437" s="10"/>
      <c r="M8437" s="10"/>
    </row>
    <row r="8438" spans="2:13" s="1" customFormat="1" ht="13.8" x14ac:dyDescent="0.3">
      <c r="B8438" s="10"/>
      <c r="L8438" s="10"/>
      <c r="M8438" s="10"/>
    </row>
    <row r="8439" spans="2:13" s="1" customFormat="1" ht="13.8" x14ac:dyDescent="0.3">
      <c r="B8439" s="10"/>
      <c r="L8439" s="10"/>
      <c r="M8439" s="10"/>
    </row>
    <row r="8440" spans="2:13" s="1" customFormat="1" ht="13.8" x14ac:dyDescent="0.3">
      <c r="B8440" s="10"/>
      <c r="L8440" s="10"/>
      <c r="M8440" s="10"/>
    </row>
    <row r="8441" spans="2:13" s="1" customFormat="1" ht="13.8" x14ac:dyDescent="0.3">
      <c r="B8441" s="10"/>
      <c r="L8441" s="10"/>
      <c r="M8441" s="10"/>
    </row>
    <row r="8442" spans="2:13" s="1" customFormat="1" ht="13.8" x14ac:dyDescent="0.3">
      <c r="B8442" s="10"/>
      <c r="L8442" s="10"/>
      <c r="M8442" s="10"/>
    </row>
    <row r="8443" spans="2:13" s="1" customFormat="1" ht="13.8" x14ac:dyDescent="0.3">
      <c r="B8443" s="10"/>
      <c r="L8443" s="10"/>
      <c r="M8443" s="10"/>
    </row>
    <row r="8444" spans="2:13" s="1" customFormat="1" ht="13.8" x14ac:dyDescent="0.3">
      <c r="B8444" s="10"/>
      <c r="L8444" s="10"/>
      <c r="M8444" s="10"/>
    </row>
    <row r="8445" spans="2:13" s="1" customFormat="1" ht="13.8" x14ac:dyDescent="0.3">
      <c r="B8445" s="10"/>
      <c r="L8445" s="10"/>
      <c r="M8445" s="10"/>
    </row>
    <row r="8446" spans="2:13" s="1" customFormat="1" ht="13.8" x14ac:dyDescent="0.3">
      <c r="B8446" s="10"/>
      <c r="L8446" s="10"/>
      <c r="M8446" s="10"/>
    </row>
    <row r="8447" spans="2:13" s="1" customFormat="1" ht="13.8" x14ac:dyDescent="0.3">
      <c r="B8447" s="10"/>
      <c r="L8447" s="10"/>
      <c r="M8447" s="10"/>
    </row>
    <row r="8448" spans="2:13" s="1" customFormat="1" ht="13.8" x14ac:dyDescent="0.3">
      <c r="B8448" s="10"/>
      <c r="L8448" s="10"/>
      <c r="M8448" s="10"/>
    </row>
    <row r="8449" spans="2:13" s="1" customFormat="1" ht="13.8" x14ac:dyDescent="0.3">
      <c r="B8449" s="10"/>
      <c r="L8449" s="10"/>
      <c r="M8449" s="10"/>
    </row>
    <row r="8450" spans="2:13" s="1" customFormat="1" ht="13.8" x14ac:dyDescent="0.3">
      <c r="B8450" s="10"/>
      <c r="L8450" s="10"/>
      <c r="M8450" s="10"/>
    </row>
    <row r="8451" spans="2:13" s="1" customFormat="1" ht="13.8" x14ac:dyDescent="0.3">
      <c r="B8451" s="10"/>
      <c r="L8451" s="10"/>
      <c r="M8451" s="10"/>
    </row>
    <row r="8452" spans="2:13" s="1" customFormat="1" ht="13.8" x14ac:dyDescent="0.3">
      <c r="B8452" s="10"/>
      <c r="L8452" s="10"/>
      <c r="M8452" s="10"/>
    </row>
    <row r="8453" spans="2:13" s="1" customFormat="1" ht="13.8" x14ac:dyDescent="0.3">
      <c r="B8453" s="10"/>
      <c r="L8453" s="10"/>
      <c r="M8453" s="10"/>
    </row>
    <row r="8454" spans="2:13" s="1" customFormat="1" ht="13.8" x14ac:dyDescent="0.3">
      <c r="B8454" s="10"/>
      <c r="L8454" s="10"/>
      <c r="M8454" s="10"/>
    </row>
    <row r="8455" spans="2:13" s="1" customFormat="1" ht="13.8" x14ac:dyDescent="0.3">
      <c r="B8455" s="10"/>
      <c r="L8455" s="10"/>
      <c r="M8455" s="10"/>
    </row>
    <row r="8456" spans="2:13" s="1" customFormat="1" ht="13.8" x14ac:dyDescent="0.3">
      <c r="B8456" s="10"/>
      <c r="L8456" s="10"/>
      <c r="M8456" s="10"/>
    </row>
    <row r="8457" spans="2:13" s="1" customFormat="1" ht="13.8" x14ac:dyDescent="0.3">
      <c r="B8457" s="10"/>
      <c r="L8457" s="10"/>
      <c r="M8457" s="10"/>
    </row>
    <row r="8458" spans="2:13" s="1" customFormat="1" ht="13.8" x14ac:dyDescent="0.3">
      <c r="B8458" s="10"/>
      <c r="L8458" s="10"/>
      <c r="M8458" s="10"/>
    </row>
    <row r="8459" spans="2:13" s="1" customFormat="1" ht="13.8" x14ac:dyDescent="0.3">
      <c r="B8459" s="10"/>
      <c r="L8459" s="10"/>
      <c r="M8459" s="10"/>
    </row>
    <row r="8460" spans="2:13" s="1" customFormat="1" ht="13.8" x14ac:dyDescent="0.3">
      <c r="B8460" s="10"/>
      <c r="L8460" s="10"/>
      <c r="M8460" s="10"/>
    </row>
    <row r="8461" spans="2:13" s="1" customFormat="1" ht="13.8" x14ac:dyDescent="0.3">
      <c r="B8461" s="10"/>
      <c r="L8461" s="10"/>
      <c r="M8461" s="10"/>
    </row>
    <row r="8462" spans="2:13" s="1" customFormat="1" ht="13.8" x14ac:dyDescent="0.3">
      <c r="B8462" s="10"/>
      <c r="L8462" s="10"/>
      <c r="M8462" s="10"/>
    </row>
    <row r="8463" spans="2:13" s="1" customFormat="1" ht="13.8" x14ac:dyDescent="0.3">
      <c r="B8463" s="10"/>
      <c r="L8463" s="10"/>
      <c r="M8463" s="10"/>
    </row>
    <row r="8464" spans="2:13" s="1" customFormat="1" ht="13.8" x14ac:dyDescent="0.3">
      <c r="B8464" s="10"/>
      <c r="L8464" s="10"/>
      <c r="M8464" s="10"/>
    </row>
    <row r="8465" spans="2:13" s="1" customFormat="1" ht="13.8" x14ac:dyDescent="0.3">
      <c r="B8465" s="10"/>
      <c r="L8465" s="10"/>
      <c r="M8465" s="10"/>
    </row>
    <row r="8466" spans="2:13" s="1" customFormat="1" ht="13.8" x14ac:dyDescent="0.3">
      <c r="B8466" s="10"/>
      <c r="L8466" s="10"/>
      <c r="M8466" s="10"/>
    </row>
    <row r="8467" spans="2:13" s="1" customFormat="1" ht="13.8" x14ac:dyDescent="0.3">
      <c r="B8467" s="10"/>
      <c r="L8467" s="10"/>
      <c r="M8467" s="10"/>
    </row>
    <row r="8468" spans="2:13" s="1" customFormat="1" ht="13.8" x14ac:dyDescent="0.3">
      <c r="B8468" s="10"/>
      <c r="L8468" s="10"/>
      <c r="M8468" s="10"/>
    </row>
    <row r="8469" spans="2:13" s="1" customFormat="1" ht="13.8" x14ac:dyDescent="0.3">
      <c r="B8469" s="10"/>
      <c r="L8469" s="10"/>
      <c r="M8469" s="10"/>
    </row>
    <row r="8470" spans="2:13" s="1" customFormat="1" ht="13.8" x14ac:dyDescent="0.3">
      <c r="B8470" s="10"/>
      <c r="L8470" s="10"/>
      <c r="M8470" s="10"/>
    </row>
    <row r="8471" spans="2:13" s="1" customFormat="1" ht="13.8" x14ac:dyDescent="0.3">
      <c r="B8471" s="10"/>
      <c r="L8471" s="10"/>
      <c r="M8471" s="10"/>
    </row>
    <row r="8472" spans="2:13" s="1" customFormat="1" ht="13.8" x14ac:dyDescent="0.3">
      <c r="B8472" s="10"/>
      <c r="L8472" s="10"/>
      <c r="M8472" s="10"/>
    </row>
    <row r="8473" spans="2:13" s="1" customFormat="1" ht="13.8" x14ac:dyDescent="0.3">
      <c r="B8473" s="10"/>
      <c r="L8473" s="10"/>
      <c r="M8473" s="10"/>
    </row>
    <row r="8474" spans="2:13" s="1" customFormat="1" ht="13.8" x14ac:dyDescent="0.3">
      <c r="B8474" s="10"/>
      <c r="L8474" s="10"/>
      <c r="M8474" s="10"/>
    </row>
    <row r="8475" spans="2:13" s="1" customFormat="1" ht="13.8" x14ac:dyDescent="0.3">
      <c r="B8475" s="10"/>
      <c r="L8475" s="10"/>
      <c r="M8475" s="10"/>
    </row>
    <row r="8476" spans="2:13" s="1" customFormat="1" ht="13.8" x14ac:dyDescent="0.3">
      <c r="B8476" s="10"/>
      <c r="L8476" s="10"/>
      <c r="M8476" s="10"/>
    </row>
    <row r="8477" spans="2:13" s="1" customFormat="1" ht="13.8" x14ac:dyDescent="0.3">
      <c r="B8477" s="10"/>
      <c r="L8477" s="10"/>
      <c r="M8477" s="10"/>
    </row>
    <row r="8478" spans="2:13" s="1" customFormat="1" ht="13.8" x14ac:dyDescent="0.3">
      <c r="B8478" s="10"/>
      <c r="L8478" s="10"/>
      <c r="M8478" s="10"/>
    </row>
    <row r="8479" spans="2:13" s="1" customFormat="1" ht="13.8" x14ac:dyDescent="0.3">
      <c r="B8479" s="10"/>
      <c r="L8479" s="10"/>
      <c r="M8479" s="10"/>
    </row>
    <row r="8480" spans="2:13" s="1" customFormat="1" ht="13.8" x14ac:dyDescent="0.3">
      <c r="B8480" s="10"/>
      <c r="L8480" s="10"/>
      <c r="M8480" s="10"/>
    </row>
    <row r="8481" spans="2:13" s="1" customFormat="1" ht="13.8" x14ac:dyDescent="0.3">
      <c r="B8481" s="10"/>
      <c r="L8481" s="10"/>
      <c r="M8481" s="10"/>
    </row>
    <row r="8482" spans="2:13" s="1" customFormat="1" ht="13.8" x14ac:dyDescent="0.3">
      <c r="B8482" s="10"/>
      <c r="L8482" s="10"/>
      <c r="M8482" s="10"/>
    </row>
    <row r="8483" spans="2:13" s="1" customFormat="1" ht="13.8" x14ac:dyDescent="0.3">
      <c r="B8483" s="10"/>
      <c r="L8483" s="10"/>
      <c r="M8483" s="10"/>
    </row>
    <row r="8484" spans="2:13" s="1" customFormat="1" ht="13.8" x14ac:dyDescent="0.3">
      <c r="B8484" s="10"/>
      <c r="L8484" s="10"/>
      <c r="M8484" s="10"/>
    </row>
    <row r="8485" spans="2:13" s="1" customFormat="1" ht="13.8" x14ac:dyDescent="0.3">
      <c r="B8485" s="10"/>
      <c r="L8485" s="10"/>
      <c r="M8485" s="10"/>
    </row>
    <row r="8486" spans="2:13" s="1" customFormat="1" ht="13.8" x14ac:dyDescent="0.3">
      <c r="B8486" s="10"/>
      <c r="L8486" s="10"/>
      <c r="M8486" s="10"/>
    </row>
    <row r="8487" spans="2:13" s="1" customFormat="1" ht="13.8" x14ac:dyDescent="0.3">
      <c r="B8487" s="10"/>
      <c r="L8487" s="10"/>
      <c r="M8487" s="10"/>
    </row>
    <row r="8488" spans="2:13" s="1" customFormat="1" ht="13.8" x14ac:dyDescent="0.3">
      <c r="B8488" s="10"/>
      <c r="L8488" s="10"/>
      <c r="M8488" s="10"/>
    </row>
    <row r="8489" spans="2:13" s="1" customFormat="1" ht="13.8" x14ac:dyDescent="0.3">
      <c r="B8489" s="10"/>
      <c r="L8489" s="10"/>
      <c r="M8489" s="10"/>
    </row>
    <row r="8490" spans="2:13" s="1" customFormat="1" ht="13.8" x14ac:dyDescent="0.3">
      <c r="B8490" s="10"/>
      <c r="L8490" s="10"/>
      <c r="M8490" s="10"/>
    </row>
    <row r="8491" spans="2:13" s="1" customFormat="1" ht="13.8" x14ac:dyDescent="0.3">
      <c r="B8491" s="10"/>
      <c r="L8491" s="10"/>
      <c r="M8491" s="10"/>
    </row>
    <row r="8492" spans="2:13" s="1" customFormat="1" ht="13.8" x14ac:dyDescent="0.3">
      <c r="B8492" s="10"/>
      <c r="L8492" s="10"/>
      <c r="M8492" s="10"/>
    </row>
    <row r="8493" spans="2:13" s="1" customFormat="1" ht="13.8" x14ac:dyDescent="0.3">
      <c r="B8493" s="10"/>
      <c r="L8493" s="10"/>
      <c r="M8493" s="10"/>
    </row>
    <row r="8494" spans="2:13" s="1" customFormat="1" ht="13.8" x14ac:dyDescent="0.3">
      <c r="B8494" s="10"/>
      <c r="L8494" s="10"/>
      <c r="M8494" s="10"/>
    </row>
    <row r="8495" spans="2:13" s="1" customFormat="1" ht="13.8" x14ac:dyDescent="0.3">
      <c r="B8495" s="10"/>
      <c r="L8495" s="10"/>
      <c r="M8495" s="10"/>
    </row>
    <row r="8496" spans="2:13" s="1" customFormat="1" ht="13.8" x14ac:dyDescent="0.3">
      <c r="B8496" s="10"/>
      <c r="L8496" s="10"/>
      <c r="M8496" s="10"/>
    </row>
    <row r="8497" spans="2:13" s="1" customFormat="1" ht="13.8" x14ac:dyDescent="0.3">
      <c r="B8497" s="10"/>
      <c r="L8497" s="10"/>
      <c r="M8497" s="10"/>
    </row>
    <row r="8498" spans="2:13" s="1" customFormat="1" ht="13.8" x14ac:dyDescent="0.3">
      <c r="B8498" s="10"/>
      <c r="L8498" s="10"/>
      <c r="M8498" s="10"/>
    </row>
    <row r="8499" spans="2:13" s="1" customFormat="1" ht="13.8" x14ac:dyDescent="0.3">
      <c r="B8499" s="10"/>
      <c r="L8499" s="10"/>
      <c r="M8499" s="10"/>
    </row>
    <row r="8500" spans="2:13" s="1" customFormat="1" ht="13.8" x14ac:dyDescent="0.3">
      <c r="B8500" s="10"/>
      <c r="L8500" s="10"/>
      <c r="M8500" s="10"/>
    </row>
    <row r="8501" spans="2:13" s="1" customFormat="1" ht="13.8" x14ac:dyDescent="0.3">
      <c r="B8501" s="10"/>
      <c r="L8501" s="10"/>
      <c r="M8501" s="10"/>
    </row>
    <row r="8502" spans="2:13" s="1" customFormat="1" ht="13.8" x14ac:dyDescent="0.3">
      <c r="B8502" s="10"/>
      <c r="L8502" s="10"/>
      <c r="M8502" s="10"/>
    </row>
    <row r="8503" spans="2:13" s="1" customFormat="1" ht="13.8" x14ac:dyDescent="0.3">
      <c r="B8503" s="10"/>
      <c r="L8503" s="10"/>
      <c r="M8503" s="10"/>
    </row>
    <row r="8504" spans="2:13" s="1" customFormat="1" ht="13.8" x14ac:dyDescent="0.3">
      <c r="B8504" s="10"/>
      <c r="L8504" s="10"/>
      <c r="M8504" s="10"/>
    </row>
    <row r="8505" spans="2:13" s="1" customFormat="1" ht="13.8" x14ac:dyDescent="0.3">
      <c r="B8505" s="10"/>
      <c r="L8505" s="10"/>
      <c r="M8505" s="10"/>
    </row>
    <row r="8506" spans="2:13" s="1" customFormat="1" ht="13.8" x14ac:dyDescent="0.3">
      <c r="B8506" s="10"/>
      <c r="L8506" s="10"/>
      <c r="M8506" s="10"/>
    </row>
    <row r="8507" spans="2:13" s="1" customFormat="1" ht="13.8" x14ac:dyDescent="0.3">
      <c r="B8507" s="10"/>
      <c r="L8507" s="10"/>
      <c r="M8507" s="10"/>
    </row>
    <row r="8508" spans="2:13" s="1" customFormat="1" ht="13.8" x14ac:dyDescent="0.3">
      <c r="B8508" s="10"/>
      <c r="L8508" s="10"/>
      <c r="M8508" s="10"/>
    </row>
    <row r="8509" spans="2:13" s="1" customFormat="1" ht="13.8" x14ac:dyDescent="0.3">
      <c r="B8509" s="10"/>
      <c r="L8509" s="10"/>
      <c r="M8509" s="10"/>
    </row>
    <row r="8510" spans="2:13" s="1" customFormat="1" ht="13.8" x14ac:dyDescent="0.3">
      <c r="B8510" s="10"/>
      <c r="L8510" s="10"/>
      <c r="M8510" s="10"/>
    </row>
    <row r="8511" spans="2:13" s="1" customFormat="1" ht="13.8" x14ac:dyDescent="0.3">
      <c r="B8511" s="10"/>
      <c r="L8511" s="10"/>
      <c r="M8511" s="10"/>
    </row>
    <row r="8512" spans="2:13" s="1" customFormat="1" ht="13.8" x14ac:dyDescent="0.3">
      <c r="B8512" s="10"/>
      <c r="L8512" s="10"/>
      <c r="M8512" s="10"/>
    </row>
    <row r="8513" spans="2:13" s="1" customFormat="1" ht="13.8" x14ac:dyDescent="0.3">
      <c r="B8513" s="10"/>
      <c r="L8513" s="10"/>
      <c r="M8513" s="10"/>
    </row>
    <row r="8514" spans="2:13" s="1" customFormat="1" ht="13.8" x14ac:dyDescent="0.3">
      <c r="B8514" s="10"/>
      <c r="L8514" s="10"/>
      <c r="M8514" s="10"/>
    </row>
    <row r="8515" spans="2:13" s="1" customFormat="1" ht="13.8" x14ac:dyDescent="0.3">
      <c r="B8515" s="10"/>
      <c r="L8515" s="10"/>
      <c r="M8515" s="10"/>
    </row>
    <row r="8516" spans="2:13" s="1" customFormat="1" ht="13.8" x14ac:dyDescent="0.3">
      <c r="B8516" s="10"/>
      <c r="L8516" s="10"/>
      <c r="M8516" s="10"/>
    </row>
    <row r="8517" spans="2:13" s="1" customFormat="1" ht="13.8" x14ac:dyDescent="0.3">
      <c r="B8517" s="10"/>
      <c r="L8517" s="10"/>
      <c r="M8517" s="10"/>
    </row>
    <row r="8518" spans="2:13" s="1" customFormat="1" ht="13.8" x14ac:dyDescent="0.3">
      <c r="B8518" s="10"/>
      <c r="L8518" s="10"/>
      <c r="M8518" s="10"/>
    </row>
    <row r="8519" spans="2:13" s="1" customFormat="1" ht="13.8" x14ac:dyDescent="0.3">
      <c r="B8519" s="10"/>
      <c r="L8519" s="10"/>
      <c r="M8519" s="10"/>
    </row>
    <row r="8520" spans="2:13" s="1" customFormat="1" ht="13.8" x14ac:dyDescent="0.3">
      <c r="B8520" s="10"/>
      <c r="L8520" s="10"/>
      <c r="M8520" s="10"/>
    </row>
    <row r="8521" spans="2:13" s="1" customFormat="1" ht="13.8" x14ac:dyDescent="0.3">
      <c r="B8521" s="10"/>
      <c r="L8521" s="10"/>
      <c r="M8521" s="10"/>
    </row>
    <row r="8522" spans="2:13" s="1" customFormat="1" ht="13.8" x14ac:dyDescent="0.3">
      <c r="B8522" s="10"/>
      <c r="L8522" s="10"/>
      <c r="M8522" s="10"/>
    </row>
    <row r="8523" spans="2:13" s="1" customFormat="1" ht="13.8" x14ac:dyDescent="0.3">
      <c r="B8523" s="10"/>
      <c r="L8523" s="10"/>
      <c r="M8523" s="10"/>
    </row>
    <row r="8524" spans="2:13" s="1" customFormat="1" ht="13.8" x14ac:dyDescent="0.3">
      <c r="B8524" s="10"/>
      <c r="L8524" s="10"/>
      <c r="M8524" s="10"/>
    </row>
    <row r="8525" spans="2:13" s="1" customFormat="1" ht="13.8" x14ac:dyDescent="0.3">
      <c r="B8525" s="10"/>
      <c r="L8525" s="10"/>
      <c r="M8525" s="10"/>
    </row>
    <row r="8526" spans="2:13" s="1" customFormat="1" ht="13.8" x14ac:dyDescent="0.3">
      <c r="B8526" s="10"/>
      <c r="L8526" s="10"/>
      <c r="M8526" s="10"/>
    </row>
    <row r="8527" spans="2:13" s="1" customFormat="1" ht="13.8" x14ac:dyDescent="0.3">
      <c r="B8527" s="10"/>
      <c r="L8527" s="10"/>
      <c r="M8527" s="10"/>
    </row>
    <row r="8528" spans="2:13" s="1" customFormat="1" ht="13.8" x14ac:dyDescent="0.3">
      <c r="B8528" s="10"/>
      <c r="L8528" s="10"/>
      <c r="M8528" s="10"/>
    </row>
    <row r="8529" spans="2:13" s="1" customFormat="1" ht="13.8" x14ac:dyDescent="0.3">
      <c r="B8529" s="10"/>
      <c r="L8529" s="10"/>
      <c r="M8529" s="10"/>
    </row>
    <row r="8530" spans="2:13" s="1" customFormat="1" ht="13.8" x14ac:dyDescent="0.3">
      <c r="B8530" s="10"/>
      <c r="L8530" s="10"/>
      <c r="M8530" s="10"/>
    </row>
    <row r="8531" spans="2:13" s="1" customFormat="1" ht="13.8" x14ac:dyDescent="0.3">
      <c r="B8531" s="10"/>
      <c r="L8531" s="10"/>
      <c r="M8531" s="10"/>
    </row>
    <row r="8532" spans="2:13" s="1" customFormat="1" ht="13.8" x14ac:dyDescent="0.3">
      <c r="B8532" s="10"/>
      <c r="L8532" s="10"/>
      <c r="M8532" s="10"/>
    </row>
    <row r="8533" spans="2:13" s="1" customFormat="1" ht="13.8" x14ac:dyDescent="0.3">
      <c r="B8533" s="10"/>
      <c r="L8533" s="10"/>
      <c r="M8533" s="10"/>
    </row>
    <row r="8534" spans="2:13" s="1" customFormat="1" ht="13.8" x14ac:dyDescent="0.3">
      <c r="B8534" s="10"/>
      <c r="L8534" s="10"/>
      <c r="M8534" s="10"/>
    </row>
    <row r="8535" spans="2:13" s="1" customFormat="1" ht="13.8" x14ac:dyDescent="0.3">
      <c r="B8535" s="10"/>
      <c r="L8535" s="10"/>
      <c r="M8535" s="10"/>
    </row>
    <row r="8536" spans="2:13" s="1" customFormat="1" ht="13.8" x14ac:dyDescent="0.3">
      <c r="B8536" s="10"/>
      <c r="L8536" s="10"/>
      <c r="M8536" s="10"/>
    </row>
    <row r="8537" spans="2:13" s="1" customFormat="1" ht="13.8" x14ac:dyDescent="0.3">
      <c r="B8537" s="10"/>
      <c r="L8537" s="10"/>
      <c r="M8537" s="10"/>
    </row>
    <row r="8538" spans="2:13" s="1" customFormat="1" ht="13.8" x14ac:dyDescent="0.3">
      <c r="B8538" s="10"/>
      <c r="L8538" s="10"/>
      <c r="M8538" s="10"/>
    </row>
    <row r="8539" spans="2:13" s="1" customFormat="1" ht="13.8" x14ac:dyDescent="0.3">
      <c r="B8539" s="10"/>
      <c r="L8539" s="10"/>
      <c r="M8539" s="10"/>
    </row>
    <row r="8540" spans="2:13" s="1" customFormat="1" ht="13.8" x14ac:dyDescent="0.3">
      <c r="B8540" s="10"/>
      <c r="L8540" s="10"/>
      <c r="M8540" s="10"/>
    </row>
    <row r="8541" spans="2:13" s="1" customFormat="1" ht="13.8" x14ac:dyDescent="0.3">
      <c r="B8541" s="10"/>
      <c r="L8541" s="10"/>
      <c r="M8541" s="10"/>
    </row>
    <row r="8542" spans="2:13" s="1" customFormat="1" ht="13.8" x14ac:dyDescent="0.3">
      <c r="B8542" s="10"/>
      <c r="L8542" s="10"/>
      <c r="M8542" s="10"/>
    </row>
    <row r="8543" spans="2:13" s="1" customFormat="1" ht="13.8" x14ac:dyDescent="0.3">
      <c r="B8543" s="10"/>
      <c r="L8543" s="10"/>
      <c r="M8543" s="10"/>
    </row>
    <row r="8544" spans="2:13" s="1" customFormat="1" ht="13.8" x14ac:dyDescent="0.3">
      <c r="B8544" s="10"/>
      <c r="L8544" s="10"/>
      <c r="M8544" s="10"/>
    </row>
    <row r="8545" spans="2:13" s="1" customFormat="1" ht="13.8" x14ac:dyDescent="0.3">
      <c r="B8545" s="10"/>
      <c r="L8545" s="10"/>
      <c r="M8545" s="10"/>
    </row>
    <row r="8546" spans="2:13" s="1" customFormat="1" ht="13.8" x14ac:dyDescent="0.3">
      <c r="B8546" s="10"/>
      <c r="L8546" s="10"/>
      <c r="M8546" s="10"/>
    </row>
    <row r="8547" spans="2:13" s="1" customFormat="1" ht="13.8" x14ac:dyDescent="0.3">
      <c r="B8547" s="10"/>
      <c r="L8547" s="10"/>
      <c r="M8547" s="10"/>
    </row>
    <row r="8548" spans="2:13" s="1" customFormat="1" ht="13.8" x14ac:dyDescent="0.3">
      <c r="B8548" s="10"/>
      <c r="L8548" s="10"/>
      <c r="M8548" s="10"/>
    </row>
    <row r="8549" spans="2:13" s="1" customFormat="1" ht="13.8" x14ac:dyDescent="0.3">
      <c r="B8549" s="10"/>
      <c r="L8549" s="10"/>
      <c r="M8549" s="10"/>
    </row>
    <row r="8550" spans="2:13" s="1" customFormat="1" ht="13.8" x14ac:dyDescent="0.3">
      <c r="B8550" s="10"/>
      <c r="L8550" s="10"/>
      <c r="M8550" s="10"/>
    </row>
    <row r="8551" spans="2:13" s="1" customFormat="1" ht="13.8" x14ac:dyDescent="0.3">
      <c r="B8551" s="10"/>
      <c r="L8551" s="10"/>
      <c r="M8551" s="10"/>
    </row>
    <row r="8552" spans="2:13" s="1" customFormat="1" ht="13.8" x14ac:dyDescent="0.3">
      <c r="B8552" s="10"/>
      <c r="L8552" s="10"/>
      <c r="M8552" s="10"/>
    </row>
    <row r="8553" spans="2:13" s="1" customFormat="1" ht="13.8" x14ac:dyDescent="0.3">
      <c r="B8553" s="10"/>
      <c r="L8553" s="10"/>
      <c r="M8553" s="10"/>
    </row>
    <row r="8554" spans="2:13" s="1" customFormat="1" ht="13.8" x14ac:dyDescent="0.3">
      <c r="B8554" s="10"/>
      <c r="L8554" s="10"/>
      <c r="M8554" s="10"/>
    </row>
    <row r="8555" spans="2:13" s="1" customFormat="1" ht="13.8" x14ac:dyDescent="0.3">
      <c r="B8555" s="10"/>
      <c r="L8555" s="10"/>
      <c r="M8555" s="10"/>
    </row>
    <row r="8556" spans="2:13" s="1" customFormat="1" ht="13.8" x14ac:dyDescent="0.3">
      <c r="B8556" s="10"/>
      <c r="L8556" s="10"/>
      <c r="M8556" s="10"/>
    </row>
    <row r="8557" spans="2:13" s="1" customFormat="1" ht="13.8" x14ac:dyDescent="0.3">
      <c r="B8557" s="10"/>
      <c r="L8557" s="10"/>
      <c r="M8557" s="10"/>
    </row>
    <row r="8558" spans="2:13" s="1" customFormat="1" ht="13.8" x14ac:dyDescent="0.3">
      <c r="B8558" s="10"/>
      <c r="L8558" s="10"/>
      <c r="M8558" s="10"/>
    </row>
    <row r="8559" spans="2:13" s="1" customFormat="1" ht="13.8" x14ac:dyDescent="0.3">
      <c r="B8559" s="10"/>
      <c r="L8559" s="10"/>
      <c r="M8559" s="10"/>
    </row>
    <row r="8560" spans="2:13" s="1" customFormat="1" ht="13.8" x14ac:dyDescent="0.3">
      <c r="B8560" s="10"/>
      <c r="L8560" s="10"/>
      <c r="M8560" s="10"/>
    </row>
    <row r="8561" spans="2:13" s="1" customFormat="1" ht="13.8" x14ac:dyDescent="0.3">
      <c r="B8561" s="10"/>
      <c r="L8561" s="10"/>
      <c r="M8561" s="10"/>
    </row>
    <row r="8562" spans="2:13" s="1" customFormat="1" ht="13.8" x14ac:dyDescent="0.3">
      <c r="B8562" s="10"/>
      <c r="L8562" s="10"/>
      <c r="M8562" s="10"/>
    </row>
    <row r="8563" spans="2:13" s="1" customFormat="1" ht="13.8" x14ac:dyDescent="0.3">
      <c r="B8563" s="10"/>
      <c r="L8563" s="10"/>
      <c r="M8563" s="10"/>
    </row>
    <row r="8564" spans="2:13" s="1" customFormat="1" ht="13.8" x14ac:dyDescent="0.3">
      <c r="B8564" s="10"/>
      <c r="L8564" s="10"/>
      <c r="M8564" s="10"/>
    </row>
    <row r="8565" spans="2:13" s="1" customFormat="1" ht="13.8" x14ac:dyDescent="0.3">
      <c r="B8565" s="10"/>
      <c r="L8565" s="10"/>
      <c r="M8565" s="10"/>
    </row>
    <row r="8566" spans="2:13" s="1" customFormat="1" ht="13.8" x14ac:dyDescent="0.3">
      <c r="B8566" s="10"/>
      <c r="L8566" s="10"/>
      <c r="M8566" s="10"/>
    </row>
    <row r="8567" spans="2:13" s="1" customFormat="1" ht="13.8" x14ac:dyDescent="0.3">
      <c r="B8567" s="10"/>
      <c r="L8567" s="10"/>
      <c r="M8567" s="10"/>
    </row>
    <row r="8568" spans="2:13" s="1" customFormat="1" ht="13.8" x14ac:dyDescent="0.3">
      <c r="B8568" s="10"/>
      <c r="L8568" s="10"/>
      <c r="M8568" s="10"/>
    </row>
    <row r="8569" spans="2:13" s="1" customFormat="1" ht="13.8" x14ac:dyDescent="0.3">
      <c r="B8569" s="10"/>
      <c r="L8569" s="10"/>
      <c r="M8569" s="10"/>
    </row>
    <row r="8570" spans="2:13" s="1" customFormat="1" ht="13.8" x14ac:dyDescent="0.3">
      <c r="B8570" s="10"/>
      <c r="L8570" s="10"/>
      <c r="M8570" s="10"/>
    </row>
    <row r="8571" spans="2:13" s="1" customFormat="1" ht="13.8" x14ac:dyDescent="0.3">
      <c r="B8571" s="10"/>
      <c r="L8571" s="10"/>
      <c r="M8571" s="10"/>
    </row>
    <row r="8572" spans="2:13" s="1" customFormat="1" ht="13.8" x14ac:dyDescent="0.3">
      <c r="B8572" s="10"/>
      <c r="L8572" s="10"/>
      <c r="M8572" s="10"/>
    </row>
    <row r="8573" spans="2:13" s="1" customFormat="1" ht="13.8" x14ac:dyDescent="0.3">
      <c r="B8573" s="10"/>
      <c r="L8573" s="10"/>
      <c r="M8573" s="10"/>
    </row>
    <row r="8574" spans="2:13" s="1" customFormat="1" ht="13.8" x14ac:dyDescent="0.3">
      <c r="B8574" s="10"/>
      <c r="L8574" s="10"/>
      <c r="M8574" s="10"/>
    </row>
    <row r="8575" spans="2:13" s="1" customFormat="1" ht="13.8" x14ac:dyDescent="0.3">
      <c r="B8575" s="10"/>
      <c r="L8575" s="10"/>
      <c r="M8575" s="10"/>
    </row>
    <row r="8576" spans="2:13" s="1" customFormat="1" ht="13.8" x14ac:dyDescent="0.3">
      <c r="B8576" s="10"/>
      <c r="L8576" s="10"/>
      <c r="M8576" s="10"/>
    </row>
    <row r="8577" spans="2:13" s="1" customFormat="1" ht="13.8" x14ac:dyDescent="0.3">
      <c r="B8577" s="10"/>
      <c r="L8577" s="10"/>
      <c r="M8577" s="10"/>
    </row>
    <row r="8578" spans="2:13" s="1" customFormat="1" ht="13.8" x14ac:dyDescent="0.3">
      <c r="B8578" s="10"/>
      <c r="L8578" s="10"/>
      <c r="M8578" s="10"/>
    </row>
    <row r="8579" spans="2:13" s="1" customFormat="1" ht="13.8" x14ac:dyDescent="0.3">
      <c r="B8579" s="10"/>
      <c r="L8579" s="10"/>
      <c r="M8579" s="10"/>
    </row>
    <row r="8580" spans="2:13" s="1" customFormat="1" ht="13.8" x14ac:dyDescent="0.3">
      <c r="B8580" s="10"/>
      <c r="L8580" s="10"/>
      <c r="M8580" s="10"/>
    </row>
    <row r="8581" spans="2:13" s="1" customFormat="1" ht="13.8" x14ac:dyDescent="0.3">
      <c r="B8581" s="10"/>
      <c r="L8581" s="10"/>
      <c r="M8581" s="10"/>
    </row>
    <row r="8582" spans="2:13" s="1" customFormat="1" ht="13.8" x14ac:dyDescent="0.3">
      <c r="B8582" s="10"/>
      <c r="L8582" s="10"/>
      <c r="M8582" s="10"/>
    </row>
    <row r="8583" spans="2:13" s="1" customFormat="1" ht="13.8" x14ac:dyDescent="0.3">
      <c r="B8583" s="10"/>
      <c r="L8583" s="10"/>
      <c r="M8583" s="10"/>
    </row>
    <row r="8584" spans="2:13" s="1" customFormat="1" ht="13.8" x14ac:dyDescent="0.3">
      <c r="B8584" s="10"/>
      <c r="L8584" s="10"/>
      <c r="M8584" s="10"/>
    </row>
    <row r="8585" spans="2:13" s="1" customFormat="1" ht="13.8" x14ac:dyDescent="0.3">
      <c r="B8585" s="10"/>
      <c r="L8585" s="10"/>
      <c r="M8585" s="10"/>
    </row>
    <row r="8586" spans="2:13" s="1" customFormat="1" ht="13.8" x14ac:dyDescent="0.3">
      <c r="B8586" s="10"/>
      <c r="L8586" s="10"/>
      <c r="M8586" s="10"/>
    </row>
    <row r="8587" spans="2:13" s="1" customFormat="1" ht="13.8" x14ac:dyDescent="0.3">
      <c r="B8587" s="10"/>
      <c r="L8587" s="10"/>
      <c r="M8587" s="10"/>
    </row>
    <row r="8588" spans="2:13" s="1" customFormat="1" ht="13.8" x14ac:dyDescent="0.3">
      <c r="B8588" s="10"/>
      <c r="L8588" s="10"/>
      <c r="M8588" s="10"/>
    </row>
    <row r="8589" spans="2:13" s="1" customFormat="1" ht="13.8" x14ac:dyDescent="0.3">
      <c r="B8589" s="10"/>
      <c r="L8589" s="10"/>
      <c r="M8589" s="10"/>
    </row>
    <row r="8590" spans="2:13" s="1" customFormat="1" ht="13.8" x14ac:dyDescent="0.3">
      <c r="B8590" s="10"/>
      <c r="L8590" s="10"/>
      <c r="M8590" s="10"/>
    </row>
    <row r="8591" spans="2:13" s="1" customFormat="1" ht="13.8" x14ac:dyDescent="0.3">
      <c r="B8591" s="10"/>
      <c r="L8591" s="10"/>
      <c r="M8591" s="10"/>
    </row>
    <row r="8592" spans="2:13" s="1" customFormat="1" ht="13.8" x14ac:dyDescent="0.3">
      <c r="B8592" s="10"/>
      <c r="L8592" s="10"/>
      <c r="M8592" s="10"/>
    </row>
    <row r="8593" spans="2:13" s="1" customFormat="1" ht="13.8" x14ac:dyDescent="0.3">
      <c r="B8593" s="10"/>
      <c r="L8593" s="10"/>
      <c r="M8593" s="10"/>
    </row>
    <row r="8594" spans="2:13" s="1" customFormat="1" ht="13.8" x14ac:dyDescent="0.3">
      <c r="B8594" s="10"/>
      <c r="L8594" s="10"/>
      <c r="M8594" s="10"/>
    </row>
    <row r="8595" spans="2:13" s="1" customFormat="1" ht="13.8" x14ac:dyDescent="0.3">
      <c r="B8595" s="10"/>
      <c r="L8595" s="10"/>
      <c r="M8595" s="10"/>
    </row>
    <row r="8596" spans="2:13" s="1" customFormat="1" ht="13.8" x14ac:dyDescent="0.3">
      <c r="B8596" s="10"/>
      <c r="L8596" s="10"/>
      <c r="M8596" s="10"/>
    </row>
    <row r="8597" spans="2:13" s="1" customFormat="1" ht="13.8" x14ac:dyDescent="0.3">
      <c r="B8597" s="10"/>
      <c r="L8597" s="10"/>
      <c r="M8597" s="10"/>
    </row>
    <row r="8598" spans="2:13" s="1" customFormat="1" ht="13.8" x14ac:dyDescent="0.3">
      <c r="B8598" s="10"/>
      <c r="L8598" s="10"/>
      <c r="M8598" s="10"/>
    </row>
    <row r="8599" spans="2:13" s="1" customFormat="1" ht="13.8" x14ac:dyDescent="0.3">
      <c r="B8599" s="10"/>
      <c r="L8599" s="10"/>
      <c r="M8599" s="10"/>
    </row>
    <row r="8600" spans="2:13" s="1" customFormat="1" ht="13.8" x14ac:dyDescent="0.3">
      <c r="B8600" s="10"/>
      <c r="L8600" s="10"/>
      <c r="M8600" s="10"/>
    </row>
    <row r="8601" spans="2:13" s="1" customFormat="1" ht="13.8" x14ac:dyDescent="0.3">
      <c r="B8601" s="10"/>
      <c r="L8601" s="10"/>
      <c r="M8601" s="10"/>
    </row>
    <row r="8602" spans="2:13" s="1" customFormat="1" ht="13.8" x14ac:dyDescent="0.3">
      <c r="B8602" s="10"/>
      <c r="L8602" s="10"/>
      <c r="M8602" s="10"/>
    </row>
    <row r="8603" spans="2:13" s="1" customFormat="1" ht="13.8" x14ac:dyDescent="0.3">
      <c r="B8603" s="10"/>
      <c r="L8603" s="10"/>
      <c r="M8603" s="10"/>
    </row>
    <row r="8604" spans="2:13" s="1" customFormat="1" ht="13.8" x14ac:dyDescent="0.3">
      <c r="B8604" s="10"/>
      <c r="L8604" s="10"/>
      <c r="M8604" s="10"/>
    </row>
    <row r="8605" spans="2:13" s="1" customFormat="1" ht="13.8" x14ac:dyDescent="0.3">
      <c r="B8605" s="10"/>
      <c r="L8605" s="10"/>
      <c r="M8605" s="10"/>
    </row>
    <row r="8606" spans="2:13" s="1" customFormat="1" ht="13.8" x14ac:dyDescent="0.3">
      <c r="B8606" s="10"/>
      <c r="L8606" s="10"/>
      <c r="M8606" s="10"/>
    </row>
    <row r="8607" spans="2:13" s="1" customFormat="1" ht="13.8" x14ac:dyDescent="0.3">
      <c r="B8607" s="10"/>
      <c r="L8607" s="10"/>
      <c r="M8607" s="10"/>
    </row>
    <row r="8608" spans="2:13" s="1" customFormat="1" ht="13.8" x14ac:dyDescent="0.3">
      <c r="B8608" s="10"/>
      <c r="L8608" s="10"/>
      <c r="M8608" s="10"/>
    </row>
    <row r="8609" spans="2:13" s="1" customFormat="1" ht="13.8" x14ac:dyDescent="0.3">
      <c r="B8609" s="10"/>
      <c r="L8609" s="10"/>
      <c r="M8609" s="10"/>
    </row>
    <row r="8610" spans="2:13" s="1" customFormat="1" ht="13.8" x14ac:dyDescent="0.3">
      <c r="B8610" s="10"/>
      <c r="L8610" s="10"/>
      <c r="M8610" s="10"/>
    </row>
    <row r="8611" spans="2:13" s="1" customFormat="1" ht="13.8" x14ac:dyDescent="0.3">
      <c r="B8611" s="10"/>
      <c r="L8611" s="10"/>
      <c r="M8611" s="10"/>
    </row>
    <row r="8612" spans="2:13" s="1" customFormat="1" ht="13.8" x14ac:dyDescent="0.3">
      <c r="B8612" s="10"/>
      <c r="L8612" s="10"/>
      <c r="M8612" s="10"/>
    </row>
    <row r="8613" spans="2:13" s="1" customFormat="1" ht="13.8" x14ac:dyDescent="0.3">
      <c r="B8613" s="10"/>
      <c r="L8613" s="10"/>
      <c r="M8613" s="10"/>
    </row>
    <row r="8614" spans="2:13" s="1" customFormat="1" ht="13.8" x14ac:dyDescent="0.3">
      <c r="B8614" s="10"/>
      <c r="L8614" s="10"/>
      <c r="M8614" s="10"/>
    </row>
    <row r="8615" spans="2:13" s="1" customFormat="1" ht="13.8" x14ac:dyDescent="0.3">
      <c r="B8615" s="10"/>
      <c r="L8615" s="10"/>
      <c r="M8615" s="10"/>
    </row>
    <row r="8616" spans="2:13" s="1" customFormat="1" ht="13.8" x14ac:dyDescent="0.3">
      <c r="B8616" s="10"/>
      <c r="L8616" s="10"/>
      <c r="M8616" s="10"/>
    </row>
    <row r="8617" spans="2:13" s="1" customFormat="1" ht="13.8" x14ac:dyDescent="0.3">
      <c r="B8617" s="10"/>
      <c r="L8617" s="10"/>
      <c r="M8617" s="10"/>
    </row>
    <row r="8618" spans="2:13" s="1" customFormat="1" ht="13.8" x14ac:dyDescent="0.3">
      <c r="B8618" s="10"/>
      <c r="L8618" s="10"/>
      <c r="M8618" s="10"/>
    </row>
    <row r="8619" spans="2:13" s="1" customFormat="1" ht="13.8" x14ac:dyDescent="0.3">
      <c r="B8619" s="10"/>
      <c r="L8619" s="10"/>
      <c r="M8619" s="10"/>
    </row>
    <row r="8620" spans="2:13" s="1" customFormat="1" ht="13.8" x14ac:dyDescent="0.3">
      <c r="B8620" s="10"/>
      <c r="L8620" s="10"/>
      <c r="M8620" s="10"/>
    </row>
    <row r="8621" spans="2:13" s="1" customFormat="1" ht="13.8" x14ac:dyDescent="0.3">
      <c r="B8621" s="10"/>
      <c r="L8621" s="10"/>
      <c r="M8621" s="10"/>
    </row>
    <row r="8622" spans="2:13" s="1" customFormat="1" ht="13.8" x14ac:dyDescent="0.3">
      <c r="B8622" s="10"/>
      <c r="L8622" s="10"/>
      <c r="M8622" s="10"/>
    </row>
    <row r="8623" spans="2:13" s="1" customFormat="1" ht="13.8" x14ac:dyDescent="0.3">
      <c r="B8623" s="10"/>
      <c r="L8623" s="10"/>
      <c r="M8623" s="10"/>
    </row>
    <row r="8624" spans="2:13" s="1" customFormat="1" ht="13.8" x14ac:dyDescent="0.3">
      <c r="B8624" s="10"/>
      <c r="L8624" s="10"/>
      <c r="M8624" s="10"/>
    </row>
    <row r="8625" spans="2:13" s="1" customFormat="1" ht="13.8" x14ac:dyDescent="0.3">
      <c r="B8625" s="10"/>
      <c r="L8625" s="10"/>
      <c r="M8625" s="10"/>
    </row>
    <row r="8626" spans="2:13" s="1" customFormat="1" ht="13.8" x14ac:dyDescent="0.3">
      <c r="B8626" s="10"/>
      <c r="L8626" s="10"/>
      <c r="M8626" s="10"/>
    </row>
    <row r="8627" spans="2:13" s="1" customFormat="1" ht="13.8" x14ac:dyDescent="0.3">
      <c r="B8627" s="10"/>
      <c r="L8627" s="10"/>
      <c r="M8627" s="10"/>
    </row>
    <row r="8628" spans="2:13" s="1" customFormat="1" ht="13.8" x14ac:dyDescent="0.3">
      <c r="B8628" s="10"/>
      <c r="L8628" s="10"/>
      <c r="M8628" s="10"/>
    </row>
    <row r="8629" spans="2:13" s="1" customFormat="1" ht="13.8" x14ac:dyDescent="0.3">
      <c r="B8629" s="10"/>
      <c r="L8629" s="10"/>
      <c r="M8629" s="10"/>
    </row>
    <row r="8630" spans="2:13" s="1" customFormat="1" ht="13.8" x14ac:dyDescent="0.3">
      <c r="B8630" s="10"/>
      <c r="L8630" s="10"/>
      <c r="M8630" s="10"/>
    </row>
    <row r="8631" spans="2:13" s="1" customFormat="1" ht="13.8" x14ac:dyDescent="0.3">
      <c r="B8631" s="10"/>
      <c r="L8631" s="10"/>
      <c r="M8631" s="10"/>
    </row>
    <row r="8632" spans="2:13" s="1" customFormat="1" ht="13.8" x14ac:dyDescent="0.3">
      <c r="B8632" s="10"/>
      <c r="L8632" s="10"/>
      <c r="M8632" s="10"/>
    </row>
    <row r="8633" spans="2:13" s="1" customFormat="1" ht="13.8" x14ac:dyDescent="0.3">
      <c r="B8633" s="10"/>
      <c r="L8633" s="10"/>
      <c r="M8633" s="10"/>
    </row>
    <row r="8634" spans="2:13" s="1" customFormat="1" ht="13.8" x14ac:dyDescent="0.3">
      <c r="B8634" s="10"/>
      <c r="L8634" s="10"/>
      <c r="M8634" s="10"/>
    </row>
    <row r="8635" spans="2:13" s="1" customFormat="1" ht="13.8" x14ac:dyDescent="0.3">
      <c r="B8635" s="10"/>
      <c r="L8635" s="10"/>
      <c r="M8635" s="10"/>
    </row>
    <row r="8636" spans="2:13" s="1" customFormat="1" ht="13.8" x14ac:dyDescent="0.3">
      <c r="B8636" s="10"/>
      <c r="L8636" s="10"/>
      <c r="M8636" s="10"/>
    </row>
    <row r="8637" spans="2:13" s="1" customFormat="1" ht="13.8" x14ac:dyDescent="0.3">
      <c r="B8637" s="10"/>
      <c r="L8637" s="10"/>
      <c r="M8637" s="10"/>
    </row>
    <row r="8638" spans="2:13" s="1" customFormat="1" ht="13.8" x14ac:dyDescent="0.3">
      <c r="B8638" s="10"/>
      <c r="L8638" s="10"/>
      <c r="M8638" s="10"/>
    </row>
    <row r="8639" spans="2:13" s="1" customFormat="1" ht="13.8" x14ac:dyDescent="0.3">
      <c r="B8639" s="10"/>
      <c r="L8639" s="10"/>
      <c r="M8639" s="10"/>
    </row>
    <row r="8640" spans="2:13" s="1" customFormat="1" ht="13.8" x14ac:dyDescent="0.3">
      <c r="B8640" s="10"/>
      <c r="L8640" s="10"/>
      <c r="M8640" s="10"/>
    </row>
    <row r="8641" spans="2:13" s="1" customFormat="1" ht="13.8" x14ac:dyDescent="0.3">
      <c r="B8641" s="10"/>
      <c r="L8641" s="10"/>
      <c r="M8641" s="10"/>
    </row>
    <row r="8642" spans="2:13" s="1" customFormat="1" ht="13.8" x14ac:dyDescent="0.3">
      <c r="B8642" s="10"/>
      <c r="L8642" s="10"/>
      <c r="M8642" s="10"/>
    </row>
    <row r="8643" spans="2:13" s="1" customFormat="1" ht="13.8" x14ac:dyDescent="0.3">
      <c r="B8643" s="10"/>
      <c r="L8643" s="10"/>
      <c r="M8643" s="10"/>
    </row>
    <row r="8644" spans="2:13" s="1" customFormat="1" ht="13.8" x14ac:dyDescent="0.3">
      <c r="B8644" s="10"/>
      <c r="L8644" s="10"/>
      <c r="M8644" s="10"/>
    </row>
    <row r="8645" spans="2:13" s="1" customFormat="1" ht="13.8" x14ac:dyDescent="0.3">
      <c r="B8645" s="10"/>
      <c r="L8645" s="10"/>
      <c r="M8645" s="10"/>
    </row>
    <row r="8646" spans="2:13" s="1" customFormat="1" ht="13.8" x14ac:dyDescent="0.3">
      <c r="B8646" s="10"/>
      <c r="L8646" s="10"/>
      <c r="M8646" s="10"/>
    </row>
    <row r="8647" spans="2:13" s="1" customFormat="1" ht="13.8" x14ac:dyDescent="0.3">
      <c r="B8647" s="10"/>
      <c r="L8647" s="10"/>
      <c r="M8647" s="10"/>
    </row>
    <row r="8648" spans="2:13" s="1" customFormat="1" ht="13.8" x14ac:dyDescent="0.3">
      <c r="B8648" s="10"/>
      <c r="L8648" s="10"/>
      <c r="M8648" s="10"/>
    </row>
    <row r="8649" spans="2:13" s="1" customFormat="1" ht="13.8" x14ac:dyDescent="0.3">
      <c r="B8649" s="10"/>
      <c r="L8649" s="10"/>
      <c r="M8649" s="10"/>
    </row>
    <row r="8650" spans="2:13" s="1" customFormat="1" ht="13.8" x14ac:dyDescent="0.3">
      <c r="B8650" s="10"/>
      <c r="L8650" s="10"/>
      <c r="M8650" s="10"/>
    </row>
    <row r="8651" spans="2:13" s="1" customFormat="1" ht="13.8" x14ac:dyDescent="0.3">
      <c r="B8651" s="10"/>
      <c r="L8651" s="10"/>
      <c r="M8651" s="10"/>
    </row>
    <row r="8652" spans="2:13" s="1" customFormat="1" ht="13.8" x14ac:dyDescent="0.3">
      <c r="B8652" s="10"/>
      <c r="L8652" s="10"/>
      <c r="M8652" s="10"/>
    </row>
    <row r="8653" spans="2:13" s="1" customFormat="1" ht="13.8" x14ac:dyDescent="0.3">
      <c r="B8653" s="10"/>
      <c r="L8653" s="10"/>
      <c r="M8653" s="10"/>
    </row>
    <row r="8654" spans="2:13" s="1" customFormat="1" ht="13.8" x14ac:dyDescent="0.3">
      <c r="B8654" s="10"/>
      <c r="L8654" s="10"/>
      <c r="M8654" s="10"/>
    </row>
    <row r="8655" spans="2:13" s="1" customFormat="1" ht="13.8" x14ac:dyDescent="0.3">
      <c r="B8655" s="10"/>
      <c r="L8655" s="10"/>
      <c r="M8655" s="10"/>
    </row>
    <row r="8656" spans="2:13" s="1" customFormat="1" ht="13.8" x14ac:dyDescent="0.3">
      <c r="B8656" s="10"/>
      <c r="L8656" s="10"/>
      <c r="M8656" s="10"/>
    </row>
    <row r="8657" spans="2:13" s="1" customFormat="1" ht="13.8" x14ac:dyDescent="0.3">
      <c r="B8657" s="10"/>
      <c r="L8657" s="10"/>
      <c r="M8657" s="10"/>
    </row>
    <row r="8658" spans="2:13" s="1" customFormat="1" ht="13.8" x14ac:dyDescent="0.3">
      <c r="B8658" s="10"/>
      <c r="L8658" s="10"/>
      <c r="M8658" s="10"/>
    </row>
    <row r="8659" spans="2:13" s="1" customFormat="1" ht="13.8" x14ac:dyDescent="0.3">
      <c r="B8659" s="10"/>
      <c r="L8659" s="10"/>
      <c r="M8659" s="10"/>
    </row>
    <row r="8660" spans="2:13" s="1" customFormat="1" ht="13.8" x14ac:dyDescent="0.3">
      <c r="B8660" s="10"/>
      <c r="L8660" s="10"/>
      <c r="M8660" s="10"/>
    </row>
    <row r="8661" spans="2:13" s="1" customFormat="1" ht="13.8" x14ac:dyDescent="0.3">
      <c r="B8661" s="10"/>
      <c r="L8661" s="10"/>
      <c r="M8661" s="10"/>
    </row>
    <row r="8662" spans="2:13" s="1" customFormat="1" ht="13.8" x14ac:dyDescent="0.3">
      <c r="B8662" s="10"/>
      <c r="L8662" s="10"/>
      <c r="M8662" s="10"/>
    </row>
    <row r="8663" spans="2:13" s="1" customFormat="1" ht="13.8" x14ac:dyDescent="0.3">
      <c r="B8663" s="10"/>
      <c r="L8663" s="10"/>
      <c r="M8663" s="10"/>
    </row>
    <row r="8664" spans="2:13" s="1" customFormat="1" ht="13.8" x14ac:dyDescent="0.3">
      <c r="B8664" s="10"/>
      <c r="L8664" s="10"/>
      <c r="M8664" s="10"/>
    </row>
    <row r="8665" spans="2:13" s="1" customFormat="1" ht="13.8" x14ac:dyDescent="0.3">
      <c r="B8665" s="10"/>
      <c r="L8665" s="10"/>
      <c r="M8665" s="10"/>
    </row>
    <row r="8666" spans="2:13" s="1" customFormat="1" ht="13.8" x14ac:dyDescent="0.3">
      <c r="B8666" s="10"/>
      <c r="L8666" s="10"/>
      <c r="M8666" s="10"/>
    </row>
    <row r="8667" spans="2:13" s="1" customFormat="1" ht="13.8" x14ac:dyDescent="0.3">
      <c r="B8667" s="10"/>
      <c r="L8667" s="10"/>
      <c r="M8667" s="10"/>
    </row>
    <row r="8668" spans="2:13" s="1" customFormat="1" ht="13.8" x14ac:dyDescent="0.3">
      <c r="B8668" s="10"/>
      <c r="L8668" s="10"/>
      <c r="M8668" s="10"/>
    </row>
    <row r="8669" spans="2:13" s="1" customFormat="1" ht="13.8" x14ac:dyDescent="0.3">
      <c r="B8669" s="10"/>
      <c r="L8669" s="10"/>
      <c r="M8669" s="10"/>
    </row>
    <row r="8670" spans="2:13" s="1" customFormat="1" ht="13.8" x14ac:dyDescent="0.3">
      <c r="B8670" s="10"/>
      <c r="L8670" s="10"/>
      <c r="M8670" s="10"/>
    </row>
    <row r="8671" spans="2:13" s="1" customFormat="1" ht="13.8" x14ac:dyDescent="0.3">
      <c r="B8671" s="10"/>
      <c r="L8671" s="10"/>
      <c r="M8671" s="10"/>
    </row>
    <row r="8672" spans="2:13" s="1" customFormat="1" ht="13.8" x14ac:dyDescent="0.3">
      <c r="B8672" s="10"/>
      <c r="L8672" s="10"/>
      <c r="M8672" s="10"/>
    </row>
    <row r="8673" spans="2:13" s="1" customFormat="1" ht="13.8" x14ac:dyDescent="0.3">
      <c r="B8673" s="10"/>
      <c r="L8673" s="10"/>
      <c r="M8673" s="10"/>
    </row>
    <row r="8674" spans="2:13" s="1" customFormat="1" ht="13.8" x14ac:dyDescent="0.3">
      <c r="B8674" s="10"/>
      <c r="L8674" s="10"/>
      <c r="M8674" s="10"/>
    </row>
    <row r="8675" spans="2:13" s="1" customFormat="1" ht="13.8" x14ac:dyDescent="0.3">
      <c r="B8675" s="10"/>
      <c r="L8675" s="10"/>
      <c r="M8675" s="10"/>
    </row>
    <row r="8676" spans="2:13" s="1" customFormat="1" ht="13.8" x14ac:dyDescent="0.3">
      <c r="B8676" s="10"/>
      <c r="L8676" s="10"/>
      <c r="M8676" s="10"/>
    </row>
    <row r="8677" spans="2:13" s="1" customFormat="1" ht="13.8" x14ac:dyDescent="0.3">
      <c r="B8677" s="10"/>
      <c r="L8677" s="10"/>
      <c r="M8677" s="10"/>
    </row>
    <row r="8678" spans="2:13" s="1" customFormat="1" ht="13.8" x14ac:dyDescent="0.3">
      <c r="B8678" s="10"/>
      <c r="L8678" s="10"/>
      <c r="M8678" s="10"/>
    </row>
    <row r="8679" spans="2:13" s="1" customFormat="1" ht="13.8" x14ac:dyDescent="0.3">
      <c r="B8679" s="10"/>
      <c r="L8679" s="10"/>
      <c r="M8679" s="10"/>
    </row>
    <row r="8680" spans="2:13" s="1" customFormat="1" ht="13.8" x14ac:dyDescent="0.3">
      <c r="B8680" s="10"/>
      <c r="L8680" s="10"/>
      <c r="M8680" s="10"/>
    </row>
    <row r="8681" spans="2:13" s="1" customFormat="1" ht="13.8" x14ac:dyDescent="0.3">
      <c r="B8681" s="10"/>
      <c r="L8681" s="10"/>
      <c r="M8681" s="10"/>
    </row>
    <row r="8682" spans="2:13" s="1" customFormat="1" ht="13.8" x14ac:dyDescent="0.3">
      <c r="B8682" s="10"/>
      <c r="L8682" s="10"/>
      <c r="M8682" s="10"/>
    </row>
    <row r="8683" spans="2:13" s="1" customFormat="1" ht="13.8" x14ac:dyDescent="0.3">
      <c r="B8683" s="10"/>
      <c r="L8683" s="10"/>
      <c r="M8683" s="10"/>
    </row>
    <row r="8684" spans="2:13" s="1" customFormat="1" ht="13.8" x14ac:dyDescent="0.3">
      <c r="B8684" s="10"/>
      <c r="L8684" s="10"/>
      <c r="M8684" s="10"/>
    </row>
    <row r="8685" spans="2:13" s="1" customFormat="1" ht="13.8" x14ac:dyDescent="0.3">
      <c r="B8685" s="10"/>
      <c r="L8685" s="10"/>
      <c r="M8685" s="10"/>
    </row>
    <row r="8686" spans="2:13" s="1" customFormat="1" ht="13.8" x14ac:dyDescent="0.3">
      <c r="B8686" s="10"/>
      <c r="L8686" s="10"/>
      <c r="M8686" s="10"/>
    </row>
    <row r="8687" spans="2:13" s="1" customFormat="1" ht="13.8" x14ac:dyDescent="0.3">
      <c r="B8687" s="10"/>
      <c r="L8687" s="10"/>
      <c r="M8687" s="10"/>
    </row>
    <row r="8688" spans="2:13" s="1" customFormat="1" ht="13.8" x14ac:dyDescent="0.3">
      <c r="B8688" s="10"/>
      <c r="L8688" s="10"/>
      <c r="M8688" s="10"/>
    </row>
    <row r="8689" spans="2:13" s="1" customFormat="1" ht="13.8" x14ac:dyDescent="0.3">
      <c r="B8689" s="10"/>
      <c r="L8689" s="10"/>
      <c r="M8689" s="10"/>
    </row>
    <row r="8690" spans="2:13" s="1" customFormat="1" ht="13.8" x14ac:dyDescent="0.3">
      <c r="B8690" s="10"/>
      <c r="L8690" s="10"/>
      <c r="M8690" s="10"/>
    </row>
    <row r="8691" spans="2:13" s="1" customFormat="1" ht="13.8" x14ac:dyDescent="0.3">
      <c r="B8691" s="10"/>
      <c r="L8691" s="10"/>
      <c r="M8691" s="10"/>
    </row>
    <row r="8692" spans="2:13" s="1" customFormat="1" ht="13.8" x14ac:dyDescent="0.3">
      <c r="B8692" s="10"/>
      <c r="L8692" s="10"/>
      <c r="M8692" s="10"/>
    </row>
    <row r="8693" spans="2:13" s="1" customFormat="1" ht="13.8" x14ac:dyDescent="0.3">
      <c r="B8693" s="10"/>
      <c r="L8693" s="10"/>
      <c r="M8693" s="10"/>
    </row>
    <row r="8694" spans="2:13" s="1" customFormat="1" ht="13.8" x14ac:dyDescent="0.3">
      <c r="B8694" s="10"/>
      <c r="L8694" s="10"/>
      <c r="M8694" s="10"/>
    </row>
    <row r="8695" spans="2:13" s="1" customFormat="1" ht="13.8" x14ac:dyDescent="0.3">
      <c r="B8695" s="10"/>
      <c r="L8695" s="10"/>
      <c r="M8695" s="10"/>
    </row>
    <row r="8696" spans="2:13" s="1" customFormat="1" ht="13.8" x14ac:dyDescent="0.3">
      <c r="B8696" s="10"/>
      <c r="L8696" s="10"/>
      <c r="M8696" s="10"/>
    </row>
    <row r="8697" spans="2:13" s="1" customFormat="1" ht="13.8" x14ac:dyDescent="0.3">
      <c r="B8697" s="10"/>
      <c r="L8697" s="10"/>
      <c r="M8697" s="10"/>
    </row>
    <row r="8698" spans="2:13" s="1" customFormat="1" ht="13.8" x14ac:dyDescent="0.3">
      <c r="B8698" s="10"/>
      <c r="L8698" s="10"/>
      <c r="M8698" s="10"/>
    </row>
    <row r="8699" spans="2:13" s="1" customFormat="1" ht="13.8" x14ac:dyDescent="0.3">
      <c r="B8699" s="10"/>
      <c r="L8699" s="10"/>
      <c r="M8699" s="10"/>
    </row>
    <row r="8700" spans="2:13" s="1" customFormat="1" ht="13.8" x14ac:dyDescent="0.3">
      <c r="B8700" s="10"/>
      <c r="L8700" s="10"/>
      <c r="M8700" s="10"/>
    </row>
    <row r="8701" spans="2:13" s="1" customFormat="1" ht="13.8" x14ac:dyDescent="0.3">
      <c r="B8701" s="10"/>
      <c r="L8701" s="10"/>
      <c r="M8701" s="10"/>
    </row>
    <row r="8702" spans="2:13" s="1" customFormat="1" ht="13.8" x14ac:dyDescent="0.3">
      <c r="B8702" s="10"/>
      <c r="L8702" s="10"/>
      <c r="M8702" s="10"/>
    </row>
    <row r="8703" spans="2:13" s="1" customFormat="1" ht="13.8" x14ac:dyDescent="0.3">
      <c r="B8703" s="10"/>
      <c r="L8703" s="10"/>
      <c r="M8703" s="10"/>
    </row>
    <row r="8704" spans="2:13" s="1" customFormat="1" ht="13.8" x14ac:dyDescent="0.3">
      <c r="B8704" s="10"/>
      <c r="L8704" s="10"/>
      <c r="M8704" s="10"/>
    </row>
    <row r="8705" spans="2:13" s="1" customFormat="1" ht="13.8" x14ac:dyDescent="0.3">
      <c r="B8705" s="10"/>
      <c r="L8705" s="10"/>
      <c r="M8705" s="10"/>
    </row>
    <row r="8706" spans="2:13" s="1" customFormat="1" ht="13.8" x14ac:dyDescent="0.3">
      <c r="B8706" s="10"/>
      <c r="L8706" s="10"/>
      <c r="M8706" s="10"/>
    </row>
    <row r="8707" spans="2:13" s="1" customFormat="1" ht="13.8" x14ac:dyDescent="0.3">
      <c r="B8707" s="10"/>
      <c r="L8707" s="10"/>
      <c r="M8707" s="10"/>
    </row>
    <row r="8708" spans="2:13" s="1" customFormat="1" ht="13.8" x14ac:dyDescent="0.3">
      <c r="B8708" s="10"/>
      <c r="L8708" s="10"/>
      <c r="M8708" s="10"/>
    </row>
    <row r="8709" spans="2:13" s="1" customFormat="1" ht="13.8" x14ac:dyDescent="0.3">
      <c r="B8709" s="10"/>
      <c r="L8709" s="10"/>
      <c r="M8709" s="10"/>
    </row>
    <row r="8710" spans="2:13" s="1" customFormat="1" ht="13.8" x14ac:dyDescent="0.3">
      <c r="B8710" s="10"/>
      <c r="L8710" s="10"/>
      <c r="M8710" s="10"/>
    </row>
    <row r="8711" spans="2:13" s="1" customFormat="1" ht="13.8" x14ac:dyDescent="0.3">
      <c r="B8711" s="10"/>
      <c r="L8711" s="10"/>
      <c r="M8711" s="10"/>
    </row>
    <row r="8712" spans="2:13" s="1" customFormat="1" ht="13.8" x14ac:dyDescent="0.3">
      <c r="B8712" s="10"/>
      <c r="L8712" s="10"/>
      <c r="M8712" s="10"/>
    </row>
    <row r="8713" spans="2:13" s="1" customFormat="1" ht="13.8" x14ac:dyDescent="0.3">
      <c r="B8713" s="10"/>
      <c r="L8713" s="10"/>
      <c r="M8713" s="10"/>
    </row>
    <row r="8714" spans="2:13" s="1" customFormat="1" ht="13.8" x14ac:dyDescent="0.3">
      <c r="B8714" s="10"/>
      <c r="L8714" s="10"/>
      <c r="M8714" s="10"/>
    </row>
    <row r="8715" spans="2:13" s="1" customFormat="1" ht="13.8" x14ac:dyDescent="0.3">
      <c r="B8715" s="10"/>
      <c r="L8715" s="10"/>
      <c r="M8715" s="10"/>
    </row>
    <row r="8716" spans="2:13" s="1" customFormat="1" ht="13.8" x14ac:dyDescent="0.3">
      <c r="B8716" s="10"/>
      <c r="L8716" s="10"/>
      <c r="M8716" s="10"/>
    </row>
    <row r="8717" spans="2:13" s="1" customFormat="1" ht="13.8" x14ac:dyDescent="0.3">
      <c r="B8717" s="10"/>
      <c r="L8717" s="10"/>
      <c r="M8717" s="10"/>
    </row>
    <row r="8718" spans="2:13" s="1" customFormat="1" ht="13.8" x14ac:dyDescent="0.3">
      <c r="B8718" s="10"/>
      <c r="L8718" s="10"/>
      <c r="M8718" s="10"/>
    </row>
    <row r="8719" spans="2:13" s="1" customFormat="1" ht="13.8" x14ac:dyDescent="0.3">
      <c r="B8719" s="10"/>
      <c r="L8719" s="10"/>
      <c r="M8719" s="10"/>
    </row>
    <row r="8720" spans="2:13" s="1" customFormat="1" ht="13.8" x14ac:dyDescent="0.3">
      <c r="B8720" s="10"/>
      <c r="L8720" s="10"/>
      <c r="M8720" s="10"/>
    </row>
    <row r="8721" spans="2:13" s="1" customFormat="1" ht="13.8" x14ac:dyDescent="0.3">
      <c r="B8721" s="10"/>
      <c r="L8721" s="10"/>
      <c r="M8721" s="10"/>
    </row>
    <row r="8722" spans="2:13" s="1" customFormat="1" ht="13.8" x14ac:dyDescent="0.3">
      <c r="B8722" s="10"/>
      <c r="L8722" s="10"/>
      <c r="M8722" s="10"/>
    </row>
    <row r="8723" spans="2:13" s="1" customFormat="1" ht="13.8" x14ac:dyDescent="0.3">
      <c r="B8723" s="10"/>
      <c r="L8723" s="10"/>
      <c r="M8723" s="10"/>
    </row>
    <row r="8724" spans="2:13" s="1" customFormat="1" ht="13.8" x14ac:dyDescent="0.3">
      <c r="B8724" s="10"/>
      <c r="L8724" s="10"/>
      <c r="M8724" s="10"/>
    </row>
    <row r="8725" spans="2:13" s="1" customFormat="1" ht="13.8" x14ac:dyDescent="0.3">
      <c r="B8725" s="10"/>
      <c r="L8725" s="10"/>
      <c r="M8725" s="10"/>
    </row>
    <row r="8726" spans="2:13" s="1" customFormat="1" ht="13.8" x14ac:dyDescent="0.3">
      <c r="B8726" s="10"/>
      <c r="L8726" s="10"/>
      <c r="M8726" s="10"/>
    </row>
    <row r="8727" spans="2:13" s="1" customFormat="1" ht="13.8" x14ac:dyDescent="0.3">
      <c r="B8727" s="10"/>
      <c r="L8727" s="10"/>
      <c r="M8727" s="10"/>
    </row>
    <row r="8728" spans="2:13" s="1" customFormat="1" ht="13.8" x14ac:dyDescent="0.3">
      <c r="B8728" s="10"/>
      <c r="L8728" s="10"/>
      <c r="M8728" s="10"/>
    </row>
    <row r="8729" spans="2:13" s="1" customFormat="1" ht="13.8" x14ac:dyDescent="0.3">
      <c r="B8729" s="10"/>
      <c r="L8729" s="10"/>
      <c r="M8729" s="10"/>
    </row>
    <row r="8730" spans="2:13" s="1" customFormat="1" ht="13.8" x14ac:dyDescent="0.3">
      <c r="B8730" s="10"/>
      <c r="L8730" s="10"/>
      <c r="M8730" s="10"/>
    </row>
    <row r="8731" spans="2:13" s="1" customFormat="1" ht="13.8" x14ac:dyDescent="0.3">
      <c r="B8731" s="10"/>
      <c r="L8731" s="10"/>
      <c r="M8731" s="10"/>
    </row>
    <row r="8732" spans="2:13" s="1" customFormat="1" ht="13.8" x14ac:dyDescent="0.3">
      <c r="B8732" s="10"/>
      <c r="L8732" s="10"/>
      <c r="M8732" s="10"/>
    </row>
    <row r="8733" spans="2:13" s="1" customFormat="1" ht="13.8" x14ac:dyDescent="0.3">
      <c r="B8733" s="10"/>
      <c r="L8733" s="10"/>
      <c r="M8733" s="10"/>
    </row>
    <row r="8734" spans="2:13" s="1" customFormat="1" ht="13.8" x14ac:dyDescent="0.3">
      <c r="B8734" s="10"/>
      <c r="L8734" s="10"/>
      <c r="M8734" s="10"/>
    </row>
    <row r="8735" spans="2:13" s="1" customFormat="1" ht="13.8" x14ac:dyDescent="0.3">
      <c r="B8735" s="10"/>
      <c r="L8735" s="10"/>
      <c r="M8735" s="10"/>
    </row>
    <row r="8736" spans="2:13" s="1" customFormat="1" ht="13.8" x14ac:dyDescent="0.3">
      <c r="B8736" s="10"/>
      <c r="L8736" s="10"/>
      <c r="M8736" s="10"/>
    </row>
    <row r="8737" spans="2:13" s="1" customFormat="1" ht="13.8" x14ac:dyDescent="0.3">
      <c r="B8737" s="10"/>
      <c r="L8737" s="10"/>
      <c r="M8737" s="10"/>
    </row>
    <row r="8738" spans="2:13" s="1" customFormat="1" ht="13.8" x14ac:dyDescent="0.3">
      <c r="B8738" s="10"/>
      <c r="L8738" s="10"/>
      <c r="M8738" s="10"/>
    </row>
    <row r="8739" spans="2:13" s="1" customFormat="1" ht="13.8" x14ac:dyDescent="0.3">
      <c r="B8739" s="10"/>
      <c r="L8739" s="10"/>
      <c r="M8739" s="10"/>
    </row>
    <row r="8740" spans="2:13" s="1" customFormat="1" ht="13.8" x14ac:dyDescent="0.3">
      <c r="B8740" s="10"/>
      <c r="L8740" s="10"/>
      <c r="M8740" s="10"/>
    </row>
    <row r="8741" spans="2:13" s="1" customFormat="1" ht="13.8" x14ac:dyDescent="0.3">
      <c r="B8741" s="10"/>
      <c r="L8741" s="10"/>
      <c r="M8741" s="10"/>
    </row>
    <row r="8742" spans="2:13" s="1" customFormat="1" ht="13.8" x14ac:dyDescent="0.3">
      <c r="B8742" s="10"/>
      <c r="L8742" s="10"/>
      <c r="M8742" s="10"/>
    </row>
    <row r="8743" spans="2:13" s="1" customFormat="1" ht="13.8" x14ac:dyDescent="0.3">
      <c r="B8743" s="10"/>
      <c r="L8743" s="10"/>
      <c r="M8743" s="10"/>
    </row>
    <row r="8744" spans="2:13" s="1" customFormat="1" ht="13.8" x14ac:dyDescent="0.3">
      <c r="B8744" s="10"/>
      <c r="L8744" s="10"/>
      <c r="M8744" s="10"/>
    </row>
    <row r="8745" spans="2:13" s="1" customFormat="1" ht="13.8" x14ac:dyDescent="0.3">
      <c r="B8745" s="10"/>
      <c r="L8745" s="10"/>
      <c r="M8745" s="10"/>
    </row>
    <row r="8746" spans="2:13" s="1" customFormat="1" ht="13.8" x14ac:dyDescent="0.3">
      <c r="B8746" s="10"/>
      <c r="L8746" s="10"/>
      <c r="M8746" s="10"/>
    </row>
    <row r="8747" spans="2:13" s="1" customFormat="1" ht="13.8" x14ac:dyDescent="0.3">
      <c r="B8747" s="10"/>
      <c r="L8747" s="10"/>
      <c r="M8747" s="10"/>
    </row>
    <row r="8748" spans="2:13" s="1" customFormat="1" ht="13.8" x14ac:dyDescent="0.3">
      <c r="B8748" s="10"/>
      <c r="L8748" s="10"/>
      <c r="M8748" s="10"/>
    </row>
    <row r="8749" spans="2:13" s="1" customFormat="1" ht="13.8" x14ac:dyDescent="0.3">
      <c r="B8749" s="10"/>
      <c r="L8749" s="10"/>
      <c r="M8749" s="10"/>
    </row>
    <row r="8750" spans="2:13" s="1" customFormat="1" ht="13.8" x14ac:dyDescent="0.3">
      <c r="B8750" s="10"/>
      <c r="L8750" s="10"/>
      <c r="M8750" s="10"/>
    </row>
    <row r="8751" spans="2:13" s="1" customFormat="1" ht="13.8" x14ac:dyDescent="0.3">
      <c r="B8751" s="10"/>
      <c r="L8751" s="10"/>
      <c r="M8751" s="10"/>
    </row>
    <row r="8752" spans="2:13" s="1" customFormat="1" ht="13.8" x14ac:dyDescent="0.3">
      <c r="B8752" s="10"/>
      <c r="L8752" s="10"/>
      <c r="M8752" s="10"/>
    </row>
    <row r="8753" spans="2:13" s="1" customFormat="1" ht="13.8" x14ac:dyDescent="0.3">
      <c r="B8753" s="10"/>
      <c r="L8753" s="10"/>
      <c r="M8753" s="10"/>
    </row>
    <row r="8754" spans="2:13" s="1" customFormat="1" ht="13.8" x14ac:dyDescent="0.3">
      <c r="B8754" s="10"/>
      <c r="L8754" s="10"/>
      <c r="M8754" s="10"/>
    </row>
    <row r="8755" spans="2:13" s="1" customFormat="1" ht="13.8" x14ac:dyDescent="0.3">
      <c r="B8755" s="10"/>
      <c r="L8755" s="10"/>
      <c r="M8755" s="10"/>
    </row>
    <row r="8756" spans="2:13" s="1" customFormat="1" ht="13.8" x14ac:dyDescent="0.3">
      <c r="B8756" s="10"/>
      <c r="L8756" s="10"/>
      <c r="M8756" s="10"/>
    </row>
    <row r="8757" spans="2:13" s="1" customFormat="1" ht="13.8" x14ac:dyDescent="0.3">
      <c r="B8757" s="10"/>
      <c r="L8757" s="10"/>
      <c r="M8757" s="10"/>
    </row>
    <row r="8758" spans="2:13" s="1" customFormat="1" ht="13.8" x14ac:dyDescent="0.3">
      <c r="B8758" s="10"/>
      <c r="L8758" s="10"/>
      <c r="M8758" s="10"/>
    </row>
    <row r="8759" spans="2:13" s="1" customFormat="1" ht="13.8" x14ac:dyDescent="0.3">
      <c r="B8759" s="10"/>
      <c r="L8759" s="10"/>
      <c r="M8759" s="10"/>
    </row>
    <row r="8760" spans="2:13" s="1" customFormat="1" ht="13.8" x14ac:dyDescent="0.3">
      <c r="B8760" s="10"/>
      <c r="L8760" s="10"/>
      <c r="M8760" s="10"/>
    </row>
    <row r="8761" spans="2:13" s="1" customFormat="1" ht="13.8" x14ac:dyDescent="0.3">
      <c r="B8761" s="10"/>
      <c r="L8761" s="10"/>
      <c r="M8761" s="10"/>
    </row>
    <row r="8762" spans="2:13" s="1" customFormat="1" ht="13.8" x14ac:dyDescent="0.3">
      <c r="B8762" s="10"/>
      <c r="L8762" s="10"/>
      <c r="M8762" s="10"/>
    </row>
    <row r="8763" spans="2:13" s="1" customFormat="1" ht="13.8" x14ac:dyDescent="0.3">
      <c r="B8763" s="10"/>
      <c r="L8763" s="10"/>
      <c r="M8763" s="10"/>
    </row>
    <row r="8764" spans="2:13" s="1" customFormat="1" ht="13.8" x14ac:dyDescent="0.3">
      <c r="B8764" s="10"/>
      <c r="L8764" s="10"/>
      <c r="M8764" s="10"/>
    </row>
    <row r="8765" spans="2:13" s="1" customFormat="1" ht="13.8" x14ac:dyDescent="0.3">
      <c r="B8765" s="10"/>
      <c r="L8765" s="10"/>
      <c r="M8765" s="10"/>
    </row>
    <row r="8766" spans="2:13" s="1" customFormat="1" ht="13.8" x14ac:dyDescent="0.3">
      <c r="B8766" s="10"/>
      <c r="L8766" s="10"/>
      <c r="M8766" s="10"/>
    </row>
    <row r="8767" spans="2:13" s="1" customFormat="1" ht="13.8" x14ac:dyDescent="0.3">
      <c r="B8767" s="10"/>
      <c r="L8767" s="10"/>
      <c r="M8767" s="10"/>
    </row>
    <row r="8768" spans="2:13" s="1" customFormat="1" ht="13.8" x14ac:dyDescent="0.3">
      <c r="B8768" s="10"/>
      <c r="L8768" s="10"/>
      <c r="M8768" s="10"/>
    </row>
    <row r="8769" spans="2:13" s="1" customFormat="1" ht="13.8" x14ac:dyDescent="0.3">
      <c r="B8769" s="10"/>
      <c r="L8769" s="10"/>
      <c r="M8769" s="10"/>
    </row>
    <row r="8770" spans="2:13" s="1" customFormat="1" ht="13.8" x14ac:dyDescent="0.3">
      <c r="B8770" s="10"/>
      <c r="L8770" s="10"/>
      <c r="M8770" s="10"/>
    </row>
    <row r="8771" spans="2:13" s="1" customFormat="1" ht="13.8" x14ac:dyDescent="0.3">
      <c r="B8771" s="10"/>
      <c r="L8771" s="10"/>
      <c r="M8771" s="10"/>
    </row>
    <row r="8772" spans="2:13" s="1" customFormat="1" ht="13.8" x14ac:dyDescent="0.3">
      <c r="B8772" s="10"/>
      <c r="L8772" s="10"/>
      <c r="M8772" s="10"/>
    </row>
    <row r="8773" spans="2:13" s="1" customFormat="1" ht="13.8" x14ac:dyDescent="0.3">
      <c r="B8773" s="10"/>
      <c r="L8773" s="10"/>
      <c r="M8773" s="10"/>
    </row>
    <row r="8774" spans="2:13" s="1" customFormat="1" ht="13.8" x14ac:dyDescent="0.3">
      <c r="B8774" s="10"/>
      <c r="L8774" s="10"/>
      <c r="M8774" s="10"/>
    </row>
    <row r="8775" spans="2:13" s="1" customFormat="1" ht="13.8" x14ac:dyDescent="0.3">
      <c r="B8775" s="10"/>
      <c r="L8775" s="10"/>
      <c r="M8775" s="10"/>
    </row>
    <row r="8776" spans="2:13" s="1" customFormat="1" ht="13.8" x14ac:dyDescent="0.3">
      <c r="B8776" s="10"/>
      <c r="L8776" s="10"/>
      <c r="M8776" s="10"/>
    </row>
    <row r="8777" spans="2:13" s="1" customFormat="1" ht="13.8" x14ac:dyDescent="0.3">
      <c r="B8777" s="10"/>
      <c r="L8777" s="10"/>
      <c r="M8777" s="10"/>
    </row>
    <row r="8778" spans="2:13" s="1" customFormat="1" ht="13.8" x14ac:dyDescent="0.3">
      <c r="B8778" s="10"/>
      <c r="L8778" s="10"/>
      <c r="M8778" s="10"/>
    </row>
    <row r="8779" spans="2:13" s="1" customFormat="1" ht="13.8" x14ac:dyDescent="0.3">
      <c r="B8779" s="10"/>
      <c r="L8779" s="10"/>
      <c r="M8779" s="10"/>
    </row>
    <row r="8780" spans="2:13" s="1" customFormat="1" ht="13.8" x14ac:dyDescent="0.3">
      <c r="B8780" s="10"/>
      <c r="L8780" s="10"/>
      <c r="M8780" s="10"/>
    </row>
    <row r="8781" spans="2:13" s="1" customFormat="1" ht="13.8" x14ac:dyDescent="0.3">
      <c r="B8781" s="10"/>
      <c r="L8781" s="10"/>
      <c r="M8781" s="10"/>
    </row>
    <row r="8782" spans="2:13" s="1" customFormat="1" ht="13.8" x14ac:dyDescent="0.3">
      <c r="B8782" s="10"/>
      <c r="L8782" s="10"/>
      <c r="M8782" s="10"/>
    </row>
    <row r="8783" spans="2:13" s="1" customFormat="1" ht="13.8" x14ac:dyDescent="0.3">
      <c r="B8783" s="10"/>
      <c r="L8783" s="10"/>
      <c r="M8783" s="10"/>
    </row>
    <row r="8784" spans="2:13" s="1" customFormat="1" ht="13.8" x14ac:dyDescent="0.3">
      <c r="B8784" s="10"/>
      <c r="L8784" s="10"/>
      <c r="M8784" s="10"/>
    </row>
    <row r="8785" spans="2:13" s="1" customFormat="1" ht="13.8" x14ac:dyDescent="0.3">
      <c r="B8785" s="10"/>
      <c r="L8785" s="10"/>
      <c r="M8785" s="10"/>
    </row>
    <row r="8786" spans="2:13" s="1" customFormat="1" ht="13.8" x14ac:dyDescent="0.3">
      <c r="B8786" s="10"/>
      <c r="L8786" s="10"/>
      <c r="M8786" s="10"/>
    </row>
    <row r="8787" spans="2:13" s="1" customFormat="1" ht="13.8" x14ac:dyDescent="0.3">
      <c r="B8787" s="10"/>
      <c r="L8787" s="10"/>
      <c r="M8787" s="10"/>
    </row>
    <row r="8788" spans="2:13" s="1" customFormat="1" ht="13.8" x14ac:dyDescent="0.3">
      <c r="B8788" s="10"/>
      <c r="L8788" s="10"/>
      <c r="M8788" s="10"/>
    </row>
    <row r="8789" spans="2:13" s="1" customFormat="1" ht="13.8" x14ac:dyDescent="0.3">
      <c r="B8789" s="10"/>
      <c r="L8789" s="10"/>
      <c r="M8789" s="10"/>
    </row>
    <row r="8790" spans="2:13" s="1" customFormat="1" ht="13.8" x14ac:dyDescent="0.3">
      <c r="B8790" s="10"/>
      <c r="L8790" s="10"/>
      <c r="M8790" s="10"/>
    </row>
    <row r="8791" spans="2:13" s="1" customFormat="1" ht="13.8" x14ac:dyDescent="0.3">
      <c r="B8791" s="10"/>
      <c r="L8791" s="10"/>
      <c r="M8791" s="10"/>
    </row>
    <row r="8792" spans="2:13" s="1" customFormat="1" ht="13.8" x14ac:dyDescent="0.3">
      <c r="B8792" s="10"/>
      <c r="L8792" s="10"/>
      <c r="M8792" s="10"/>
    </row>
    <row r="8793" spans="2:13" s="1" customFormat="1" ht="13.8" x14ac:dyDescent="0.3">
      <c r="B8793" s="10"/>
      <c r="L8793" s="10"/>
      <c r="M8793" s="10"/>
    </row>
    <row r="8794" spans="2:13" s="1" customFormat="1" ht="13.8" x14ac:dyDescent="0.3">
      <c r="B8794" s="10"/>
      <c r="L8794" s="10"/>
      <c r="M8794" s="10"/>
    </row>
    <row r="8795" spans="2:13" s="1" customFormat="1" ht="13.8" x14ac:dyDescent="0.3">
      <c r="B8795" s="10"/>
      <c r="L8795" s="10"/>
      <c r="M8795" s="10"/>
    </row>
    <row r="8796" spans="2:13" s="1" customFormat="1" ht="13.8" x14ac:dyDescent="0.3">
      <c r="B8796" s="10"/>
      <c r="L8796" s="10"/>
      <c r="M8796" s="10"/>
    </row>
    <row r="8797" spans="2:13" s="1" customFormat="1" ht="13.8" x14ac:dyDescent="0.3">
      <c r="B8797" s="10"/>
      <c r="L8797" s="10"/>
      <c r="M8797" s="10"/>
    </row>
    <row r="8798" spans="2:13" s="1" customFormat="1" ht="13.8" x14ac:dyDescent="0.3">
      <c r="B8798" s="10"/>
      <c r="L8798" s="10"/>
      <c r="M8798" s="10"/>
    </row>
    <row r="8799" spans="2:13" s="1" customFormat="1" ht="13.8" x14ac:dyDescent="0.3">
      <c r="B8799" s="10"/>
      <c r="L8799" s="10"/>
      <c r="M8799" s="10"/>
    </row>
    <row r="8800" spans="2:13" s="1" customFormat="1" ht="13.8" x14ac:dyDescent="0.3">
      <c r="B8800" s="10"/>
      <c r="L8800" s="10"/>
      <c r="M8800" s="10"/>
    </row>
    <row r="8801" spans="2:13" s="1" customFormat="1" ht="13.8" x14ac:dyDescent="0.3">
      <c r="B8801" s="10"/>
      <c r="L8801" s="10"/>
      <c r="M8801" s="10"/>
    </row>
    <row r="8802" spans="2:13" s="1" customFormat="1" ht="13.8" x14ac:dyDescent="0.3">
      <c r="B8802" s="10"/>
      <c r="L8802" s="10"/>
      <c r="M8802" s="10"/>
    </row>
    <row r="8803" spans="2:13" s="1" customFormat="1" ht="13.8" x14ac:dyDescent="0.3">
      <c r="B8803" s="10"/>
      <c r="L8803" s="10"/>
      <c r="M8803" s="10"/>
    </row>
    <row r="8804" spans="2:13" s="1" customFormat="1" ht="13.8" x14ac:dyDescent="0.3">
      <c r="B8804" s="10"/>
      <c r="L8804" s="10"/>
      <c r="M8804" s="10"/>
    </row>
    <row r="8805" spans="2:13" s="1" customFormat="1" ht="13.8" x14ac:dyDescent="0.3">
      <c r="B8805" s="10"/>
      <c r="L8805" s="10"/>
      <c r="M8805" s="10"/>
    </row>
    <row r="8806" spans="2:13" s="1" customFormat="1" ht="13.8" x14ac:dyDescent="0.3">
      <c r="B8806" s="10"/>
      <c r="L8806" s="10"/>
      <c r="M8806" s="10"/>
    </row>
    <row r="8807" spans="2:13" s="1" customFormat="1" ht="13.8" x14ac:dyDescent="0.3">
      <c r="B8807" s="10"/>
      <c r="L8807" s="10"/>
      <c r="M8807" s="10"/>
    </row>
    <row r="8808" spans="2:13" s="1" customFormat="1" ht="13.8" x14ac:dyDescent="0.3">
      <c r="B8808" s="10"/>
      <c r="L8808" s="10"/>
      <c r="M8808" s="10"/>
    </row>
    <row r="8809" spans="2:13" s="1" customFormat="1" ht="13.8" x14ac:dyDescent="0.3">
      <c r="B8809" s="10"/>
      <c r="L8809" s="10"/>
      <c r="M8809" s="10"/>
    </row>
    <row r="8810" spans="2:13" s="1" customFormat="1" ht="13.8" x14ac:dyDescent="0.3">
      <c r="B8810" s="10"/>
      <c r="L8810" s="10"/>
      <c r="M8810" s="10"/>
    </row>
    <row r="8811" spans="2:13" s="1" customFormat="1" ht="13.8" x14ac:dyDescent="0.3">
      <c r="B8811" s="10"/>
      <c r="L8811" s="10"/>
      <c r="M8811" s="10"/>
    </row>
    <row r="8812" spans="2:13" s="1" customFormat="1" ht="13.8" x14ac:dyDescent="0.3">
      <c r="B8812" s="10"/>
      <c r="L8812" s="10"/>
      <c r="M8812" s="10"/>
    </row>
    <row r="8813" spans="2:13" s="1" customFormat="1" ht="13.8" x14ac:dyDescent="0.3">
      <c r="B8813" s="10"/>
      <c r="L8813" s="10"/>
      <c r="M8813" s="10"/>
    </row>
    <row r="8814" spans="2:13" s="1" customFormat="1" ht="13.8" x14ac:dyDescent="0.3">
      <c r="B8814" s="10"/>
      <c r="L8814" s="10"/>
      <c r="M8814" s="10"/>
    </row>
    <row r="8815" spans="2:13" s="1" customFormat="1" ht="13.8" x14ac:dyDescent="0.3">
      <c r="B8815" s="10"/>
      <c r="L8815" s="10"/>
      <c r="M8815" s="10"/>
    </row>
    <row r="8816" spans="2:13" s="1" customFormat="1" ht="13.8" x14ac:dyDescent="0.3">
      <c r="B8816" s="10"/>
      <c r="L8816" s="10"/>
      <c r="M8816" s="10"/>
    </row>
    <row r="8817" spans="2:13" s="1" customFormat="1" ht="13.8" x14ac:dyDescent="0.3">
      <c r="B8817" s="10"/>
      <c r="L8817" s="10"/>
      <c r="M8817" s="10"/>
    </row>
    <row r="8818" spans="2:13" s="1" customFormat="1" ht="13.8" x14ac:dyDescent="0.3">
      <c r="B8818" s="10"/>
      <c r="L8818" s="10"/>
      <c r="M8818" s="10"/>
    </row>
    <row r="8819" spans="2:13" s="1" customFormat="1" ht="13.8" x14ac:dyDescent="0.3">
      <c r="B8819" s="10"/>
      <c r="L8819" s="10"/>
      <c r="M8819" s="10"/>
    </row>
    <row r="8820" spans="2:13" s="1" customFormat="1" ht="13.8" x14ac:dyDescent="0.3">
      <c r="B8820" s="10"/>
      <c r="L8820" s="10"/>
      <c r="M8820" s="10"/>
    </row>
    <row r="8821" spans="2:13" s="1" customFormat="1" ht="13.8" x14ac:dyDescent="0.3">
      <c r="B8821" s="10"/>
      <c r="L8821" s="10"/>
      <c r="M8821" s="10"/>
    </row>
    <row r="8822" spans="2:13" s="1" customFormat="1" ht="13.8" x14ac:dyDescent="0.3">
      <c r="B8822" s="10"/>
      <c r="L8822" s="10"/>
      <c r="M8822" s="10"/>
    </row>
    <row r="8823" spans="2:13" s="1" customFormat="1" ht="13.8" x14ac:dyDescent="0.3">
      <c r="B8823" s="10"/>
      <c r="L8823" s="10"/>
      <c r="M8823" s="10"/>
    </row>
    <row r="8824" spans="2:13" s="1" customFormat="1" ht="13.8" x14ac:dyDescent="0.3">
      <c r="B8824" s="10"/>
      <c r="L8824" s="10"/>
      <c r="M8824" s="10"/>
    </row>
    <row r="8825" spans="2:13" s="1" customFormat="1" ht="13.8" x14ac:dyDescent="0.3">
      <c r="B8825" s="10"/>
      <c r="L8825" s="10"/>
      <c r="M8825" s="10"/>
    </row>
    <row r="8826" spans="2:13" s="1" customFormat="1" ht="13.8" x14ac:dyDescent="0.3">
      <c r="B8826" s="10"/>
      <c r="L8826" s="10"/>
      <c r="M8826" s="10"/>
    </row>
    <row r="8827" spans="2:13" s="1" customFormat="1" ht="13.8" x14ac:dyDescent="0.3">
      <c r="B8827" s="10"/>
      <c r="L8827" s="10"/>
      <c r="M8827" s="10"/>
    </row>
    <row r="8828" spans="2:13" s="1" customFormat="1" ht="13.8" x14ac:dyDescent="0.3">
      <c r="B8828" s="10"/>
      <c r="L8828" s="10"/>
      <c r="M8828" s="10"/>
    </row>
    <row r="8829" spans="2:13" s="1" customFormat="1" ht="13.8" x14ac:dyDescent="0.3">
      <c r="B8829" s="10"/>
      <c r="L8829" s="10"/>
      <c r="M8829" s="10"/>
    </row>
    <row r="8830" spans="2:13" s="1" customFormat="1" ht="13.8" x14ac:dyDescent="0.3">
      <c r="B8830" s="10"/>
      <c r="L8830" s="10"/>
      <c r="M8830" s="10"/>
    </row>
    <row r="8831" spans="2:13" s="1" customFormat="1" ht="13.8" x14ac:dyDescent="0.3">
      <c r="B8831" s="10"/>
      <c r="L8831" s="10"/>
      <c r="M8831" s="10"/>
    </row>
    <row r="8832" spans="2:13" s="1" customFormat="1" ht="13.8" x14ac:dyDescent="0.3">
      <c r="B8832" s="10"/>
      <c r="L8832" s="10"/>
      <c r="M8832" s="10"/>
    </row>
    <row r="8833" spans="2:13" s="1" customFormat="1" ht="13.8" x14ac:dyDescent="0.3">
      <c r="B8833" s="10"/>
      <c r="L8833" s="10"/>
      <c r="M8833" s="10"/>
    </row>
    <row r="8834" spans="2:13" s="1" customFormat="1" ht="13.8" x14ac:dyDescent="0.3">
      <c r="B8834" s="10"/>
      <c r="L8834" s="10"/>
      <c r="M8834" s="10"/>
    </row>
    <row r="8835" spans="2:13" s="1" customFormat="1" ht="13.8" x14ac:dyDescent="0.3">
      <c r="B8835" s="10"/>
      <c r="L8835" s="10"/>
      <c r="M8835" s="10"/>
    </row>
    <row r="8836" spans="2:13" s="1" customFormat="1" ht="13.8" x14ac:dyDescent="0.3">
      <c r="B8836" s="10"/>
      <c r="L8836" s="10"/>
      <c r="M8836" s="10"/>
    </row>
    <row r="8837" spans="2:13" s="1" customFormat="1" ht="13.8" x14ac:dyDescent="0.3">
      <c r="B8837" s="10"/>
      <c r="L8837" s="10"/>
      <c r="M8837" s="10"/>
    </row>
    <row r="8838" spans="2:13" s="1" customFormat="1" ht="13.8" x14ac:dyDescent="0.3">
      <c r="B8838" s="10"/>
      <c r="L8838" s="10"/>
      <c r="M8838" s="10"/>
    </row>
    <row r="8839" spans="2:13" s="1" customFormat="1" ht="13.8" x14ac:dyDescent="0.3">
      <c r="B8839" s="10"/>
      <c r="L8839" s="10"/>
      <c r="M8839" s="10"/>
    </row>
    <row r="8840" spans="2:13" s="1" customFormat="1" ht="13.8" x14ac:dyDescent="0.3">
      <c r="B8840" s="10"/>
      <c r="L8840" s="10"/>
      <c r="M8840" s="10"/>
    </row>
    <row r="8841" spans="2:13" s="1" customFormat="1" ht="13.8" x14ac:dyDescent="0.3">
      <c r="B8841" s="10"/>
      <c r="L8841" s="10"/>
      <c r="M8841" s="10"/>
    </row>
    <row r="8842" spans="2:13" s="1" customFormat="1" ht="13.8" x14ac:dyDescent="0.3">
      <c r="B8842" s="10"/>
      <c r="L8842" s="10"/>
      <c r="M8842" s="10"/>
    </row>
    <row r="8843" spans="2:13" s="1" customFormat="1" ht="13.8" x14ac:dyDescent="0.3">
      <c r="B8843" s="10"/>
      <c r="L8843" s="10"/>
      <c r="M8843" s="10"/>
    </row>
    <row r="8844" spans="2:13" s="1" customFormat="1" ht="13.8" x14ac:dyDescent="0.3">
      <c r="B8844" s="10"/>
      <c r="L8844" s="10"/>
      <c r="M8844" s="10"/>
    </row>
    <row r="8845" spans="2:13" s="1" customFormat="1" ht="13.8" x14ac:dyDescent="0.3">
      <c r="B8845" s="10"/>
      <c r="L8845" s="10"/>
      <c r="M8845" s="10"/>
    </row>
    <row r="8846" spans="2:13" s="1" customFormat="1" ht="13.8" x14ac:dyDescent="0.3">
      <c r="B8846" s="10"/>
      <c r="L8846" s="10"/>
      <c r="M8846" s="10"/>
    </row>
    <row r="8847" spans="2:13" s="1" customFormat="1" ht="13.8" x14ac:dyDescent="0.3">
      <c r="B8847" s="10"/>
      <c r="L8847" s="10"/>
      <c r="M8847" s="10"/>
    </row>
    <row r="8848" spans="2:13" s="1" customFormat="1" ht="13.8" x14ac:dyDescent="0.3">
      <c r="B8848" s="10"/>
      <c r="L8848" s="10"/>
      <c r="M8848" s="10"/>
    </row>
    <row r="8849" spans="2:13" s="1" customFormat="1" ht="13.8" x14ac:dyDescent="0.3">
      <c r="B8849" s="10"/>
      <c r="L8849" s="10"/>
      <c r="M8849" s="10"/>
    </row>
    <row r="8850" spans="2:13" s="1" customFormat="1" ht="13.8" x14ac:dyDescent="0.3">
      <c r="B8850" s="10"/>
      <c r="L8850" s="10"/>
      <c r="M8850" s="10"/>
    </row>
    <row r="8851" spans="2:13" s="1" customFormat="1" ht="13.8" x14ac:dyDescent="0.3">
      <c r="B8851" s="10"/>
      <c r="L8851" s="10"/>
      <c r="M8851" s="10"/>
    </row>
    <row r="8852" spans="2:13" s="1" customFormat="1" ht="13.8" x14ac:dyDescent="0.3">
      <c r="B8852" s="10"/>
      <c r="L8852" s="10"/>
      <c r="M8852" s="10"/>
    </row>
    <row r="8853" spans="2:13" s="1" customFormat="1" ht="13.8" x14ac:dyDescent="0.3">
      <c r="B8853" s="10"/>
      <c r="L8853" s="10"/>
      <c r="M8853" s="10"/>
    </row>
    <row r="8854" spans="2:13" s="1" customFormat="1" ht="13.8" x14ac:dyDescent="0.3">
      <c r="B8854" s="10"/>
      <c r="L8854" s="10"/>
      <c r="M8854" s="10"/>
    </row>
    <row r="8855" spans="2:13" s="1" customFormat="1" ht="13.8" x14ac:dyDescent="0.3">
      <c r="B8855" s="10"/>
      <c r="L8855" s="10"/>
      <c r="M8855" s="10"/>
    </row>
    <row r="8856" spans="2:13" s="1" customFormat="1" ht="13.8" x14ac:dyDescent="0.3">
      <c r="B8856" s="10"/>
      <c r="L8856" s="10"/>
      <c r="M8856" s="10"/>
    </row>
    <row r="8857" spans="2:13" s="1" customFormat="1" ht="13.8" x14ac:dyDescent="0.3">
      <c r="B8857" s="10"/>
      <c r="L8857" s="10"/>
      <c r="M8857" s="10"/>
    </row>
    <row r="8858" spans="2:13" s="1" customFormat="1" ht="13.8" x14ac:dyDescent="0.3">
      <c r="B8858" s="10"/>
      <c r="L8858" s="10"/>
      <c r="M8858" s="10"/>
    </row>
    <row r="8859" spans="2:13" s="1" customFormat="1" ht="13.8" x14ac:dyDescent="0.3">
      <c r="B8859" s="10"/>
      <c r="L8859" s="10"/>
      <c r="M8859" s="10"/>
    </row>
    <row r="8860" spans="2:13" s="1" customFormat="1" ht="13.8" x14ac:dyDescent="0.3">
      <c r="B8860" s="10"/>
      <c r="L8860" s="10"/>
      <c r="M8860" s="10"/>
    </row>
    <row r="8861" spans="2:13" s="1" customFormat="1" ht="13.8" x14ac:dyDescent="0.3">
      <c r="B8861" s="10"/>
      <c r="L8861" s="10"/>
      <c r="M8861" s="10"/>
    </row>
    <row r="8862" spans="2:13" s="1" customFormat="1" ht="13.8" x14ac:dyDescent="0.3">
      <c r="B8862" s="10"/>
      <c r="L8862" s="10"/>
      <c r="M8862" s="10"/>
    </row>
    <row r="8863" spans="2:13" s="1" customFormat="1" ht="13.8" x14ac:dyDescent="0.3">
      <c r="B8863" s="10"/>
      <c r="L8863" s="10"/>
      <c r="M8863" s="10"/>
    </row>
    <row r="8864" spans="2:13" s="1" customFormat="1" ht="13.8" x14ac:dyDescent="0.3">
      <c r="B8864" s="10"/>
      <c r="L8864" s="10"/>
      <c r="M8864" s="10"/>
    </row>
    <row r="8865" spans="2:13" s="1" customFormat="1" ht="13.8" x14ac:dyDescent="0.3">
      <c r="B8865" s="10"/>
      <c r="L8865" s="10"/>
      <c r="M8865" s="10"/>
    </row>
    <row r="8866" spans="2:13" s="1" customFormat="1" ht="13.8" x14ac:dyDescent="0.3">
      <c r="B8866" s="10"/>
      <c r="L8866" s="10"/>
      <c r="M8866" s="10"/>
    </row>
    <row r="8867" spans="2:13" s="1" customFormat="1" ht="13.8" x14ac:dyDescent="0.3">
      <c r="B8867" s="10"/>
      <c r="L8867" s="10"/>
      <c r="M8867" s="10"/>
    </row>
    <row r="8868" spans="2:13" s="1" customFormat="1" ht="13.8" x14ac:dyDescent="0.3">
      <c r="B8868" s="10"/>
      <c r="L8868" s="10"/>
      <c r="M8868" s="10"/>
    </row>
    <row r="8869" spans="2:13" s="1" customFormat="1" ht="13.8" x14ac:dyDescent="0.3">
      <c r="B8869" s="10"/>
      <c r="L8869" s="10"/>
      <c r="M8869" s="10"/>
    </row>
    <row r="8870" spans="2:13" s="1" customFormat="1" ht="13.8" x14ac:dyDescent="0.3">
      <c r="B8870" s="10"/>
      <c r="L8870" s="10"/>
      <c r="M8870" s="10"/>
    </row>
    <row r="8871" spans="2:13" s="1" customFormat="1" ht="13.8" x14ac:dyDescent="0.3">
      <c r="B8871" s="10"/>
      <c r="L8871" s="10"/>
      <c r="M8871" s="10"/>
    </row>
    <row r="8872" spans="2:13" s="1" customFormat="1" ht="13.8" x14ac:dyDescent="0.3">
      <c r="B8872" s="10"/>
      <c r="L8872" s="10"/>
      <c r="M8872" s="10"/>
    </row>
    <row r="8873" spans="2:13" s="1" customFormat="1" ht="13.8" x14ac:dyDescent="0.3">
      <c r="B8873" s="10"/>
      <c r="L8873" s="10"/>
      <c r="M8873" s="10"/>
    </row>
    <row r="8874" spans="2:13" s="1" customFormat="1" ht="13.8" x14ac:dyDescent="0.3">
      <c r="B8874" s="10"/>
      <c r="L8874" s="10"/>
      <c r="M8874" s="10"/>
    </row>
    <row r="8875" spans="2:13" s="1" customFormat="1" ht="13.8" x14ac:dyDescent="0.3">
      <c r="B8875" s="10"/>
      <c r="L8875" s="10"/>
      <c r="M8875" s="10"/>
    </row>
    <row r="8876" spans="2:13" s="1" customFormat="1" ht="13.8" x14ac:dyDescent="0.3">
      <c r="B8876" s="10"/>
      <c r="L8876" s="10"/>
      <c r="M8876" s="10"/>
    </row>
    <row r="8877" spans="2:13" s="1" customFormat="1" ht="13.8" x14ac:dyDescent="0.3">
      <c r="B8877" s="10"/>
      <c r="L8877" s="10"/>
      <c r="M8877" s="10"/>
    </row>
    <row r="8878" spans="2:13" s="1" customFormat="1" ht="13.8" x14ac:dyDescent="0.3">
      <c r="B8878" s="10"/>
      <c r="L8878" s="10"/>
      <c r="M8878" s="10"/>
    </row>
    <row r="8879" spans="2:13" s="1" customFormat="1" ht="13.8" x14ac:dyDescent="0.3">
      <c r="B8879" s="10"/>
      <c r="L8879" s="10"/>
      <c r="M8879" s="10"/>
    </row>
    <row r="8880" spans="2:13" s="1" customFormat="1" ht="13.8" x14ac:dyDescent="0.3">
      <c r="B8880" s="10"/>
      <c r="L8880" s="10"/>
      <c r="M8880" s="10"/>
    </row>
    <row r="8881" spans="2:13" s="1" customFormat="1" ht="13.8" x14ac:dyDescent="0.3">
      <c r="B8881" s="10"/>
      <c r="L8881" s="10"/>
      <c r="M8881" s="10"/>
    </row>
    <row r="8882" spans="2:13" s="1" customFormat="1" ht="13.8" x14ac:dyDescent="0.3">
      <c r="B8882" s="10"/>
      <c r="L8882" s="10"/>
      <c r="M8882" s="10"/>
    </row>
    <row r="8883" spans="2:13" s="1" customFormat="1" ht="13.8" x14ac:dyDescent="0.3">
      <c r="B8883" s="10"/>
      <c r="L8883" s="10"/>
      <c r="M8883" s="10"/>
    </row>
    <row r="8884" spans="2:13" s="1" customFormat="1" ht="13.8" x14ac:dyDescent="0.3">
      <c r="B8884" s="10"/>
      <c r="L8884" s="10"/>
      <c r="M8884" s="10"/>
    </row>
    <row r="8885" spans="2:13" s="1" customFormat="1" ht="13.8" x14ac:dyDescent="0.3">
      <c r="B8885" s="10"/>
      <c r="L8885" s="10"/>
      <c r="M8885" s="10"/>
    </row>
    <row r="8886" spans="2:13" s="1" customFormat="1" ht="13.8" x14ac:dyDescent="0.3">
      <c r="B8886" s="10"/>
      <c r="L8886" s="10"/>
      <c r="M8886" s="10"/>
    </row>
    <row r="8887" spans="2:13" s="1" customFormat="1" ht="13.8" x14ac:dyDescent="0.3">
      <c r="B8887" s="10"/>
      <c r="L8887" s="10"/>
      <c r="M8887" s="10"/>
    </row>
    <row r="8888" spans="2:13" s="1" customFormat="1" ht="13.8" x14ac:dyDescent="0.3">
      <c r="B8888" s="10"/>
      <c r="L8888" s="10"/>
      <c r="M8888" s="10"/>
    </row>
    <row r="8889" spans="2:13" s="1" customFormat="1" ht="13.8" x14ac:dyDescent="0.3">
      <c r="B8889" s="10"/>
      <c r="L8889" s="10"/>
      <c r="M8889" s="10"/>
    </row>
    <row r="8890" spans="2:13" s="1" customFormat="1" ht="13.8" x14ac:dyDescent="0.3">
      <c r="B8890" s="10"/>
      <c r="L8890" s="10"/>
      <c r="M8890" s="10"/>
    </row>
    <row r="8891" spans="2:13" s="1" customFormat="1" ht="13.8" x14ac:dyDescent="0.3">
      <c r="B8891" s="10"/>
      <c r="L8891" s="10"/>
      <c r="M8891" s="10"/>
    </row>
    <row r="8892" spans="2:13" s="1" customFormat="1" ht="13.8" x14ac:dyDescent="0.3">
      <c r="B8892" s="10"/>
      <c r="L8892" s="10"/>
      <c r="M8892" s="10"/>
    </row>
    <row r="8893" spans="2:13" s="1" customFormat="1" ht="13.8" x14ac:dyDescent="0.3">
      <c r="B8893" s="10"/>
      <c r="L8893" s="10"/>
      <c r="M8893" s="10"/>
    </row>
    <row r="8894" spans="2:13" s="1" customFormat="1" ht="13.8" x14ac:dyDescent="0.3">
      <c r="B8894" s="10"/>
      <c r="L8894" s="10"/>
      <c r="M8894" s="10"/>
    </row>
    <row r="8895" spans="2:13" s="1" customFormat="1" ht="13.8" x14ac:dyDescent="0.3">
      <c r="B8895" s="10"/>
      <c r="L8895" s="10"/>
      <c r="M8895" s="10"/>
    </row>
    <row r="8896" spans="2:13" s="1" customFormat="1" ht="13.8" x14ac:dyDescent="0.3">
      <c r="B8896" s="10"/>
      <c r="L8896" s="10"/>
      <c r="M8896" s="10"/>
    </row>
    <row r="8897" spans="2:13" s="1" customFormat="1" ht="13.8" x14ac:dyDescent="0.3">
      <c r="B8897" s="10"/>
      <c r="L8897" s="10"/>
      <c r="M8897" s="10"/>
    </row>
    <row r="8898" spans="2:13" s="1" customFormat="1" ht="13.8" x14ac:dyDescent="0.3">
      <c r="B8898" s="10"/>
      <c r="L8898" s="10"/>
      <c r="M8898" s="10"/>
    </row>
    <row r="8899" spans="2:13" s="1" customFormat="1" ht="13.8" x14ac:dyDescent="0.3">
      <c r="B8899" s="10"/>
      <c r="L8899" s="10"/>
      <c r="M8899" s="10"/>
    </row>
    <row r="8900" spans="2:13" s="1" customFormat="1" ht="13.8" x14ac:dyDescent="0.3">
      <c r="B8900" s="10"/>
      <c r="L8900" s="10"/>
      <c r="M8900" s="10"/>
    </row>
    <row r="8901" spans="2:13" s="1" customFormat="1" ht="13.8" x14ac:dyDescent="0.3">
      <c r="B8901" s="10"/>
      <c r="L8901" s="10"/>
      <c r="M8901" s="10"/>
    </row>
    <row r="8902" spans="2:13" s="1" customFormat="1" ht="13.8" x14ac:dyDescent="0.3">
      <c r="B8902" s="10"/>
      <c r="L8902" s="10"/>
      <c r="M8902" s="10"/>
    </row>
    <row r="8903" spans="2:13" s="1" customFormat="1" ht="13.8" x14ac:dyDescent="0.3">
      <c r="B8903" s="10"/>
      <c r="L8903" s="10"/>
      <c r="M8903" s="10"/>
    </row>
    <row r="8904" spans="2:13" s="1" customFormat="1" ht="13.8" x14ac:dyDescent="0.3">
      <c r="B8904" s="10"/>
      <c r="L8904" s="10"/>
      <c r="M8904" s="10"/>
    </row>
    <row r="8905" spans="2:13" s="1" customFormat="1" ht="13.8" x14ac:dyDescent="0.3">
      <c r="B8905" s="10"/>
      <c r="L8905" s="10"/>
      <c r="M8905" s="10"/>
    </row>
    <row r="8906" spans="2:13" s="1" customFormat="1" ht="13.8" x14ac:dyDescent="0.3">
      <c r="B8906" s="10"/>
      <c r="L8906" s="10"/>
      <c r="M8906" s="10"/>
    </row>
    <row r="8907" spans="2:13" s="1" customFormat="1" ht="13.8" x14ac:dyDescent="0.3">
      <c r="B8907" s="10"/>
      <c r="L8907" s="10"/>
      <c r="M8907" s="10"/>
    </row>
    <row r="8908" spans="2:13" s="1" customFormat="1" ht="13.8" x14ac:dyDescent="0.3">
      <c r="B8908" s="10"/>
      <c r="L8908" s="10"/>
      <c r="M8908" s="10"/>
    </row>
    <row r="8909" spans="2:13" s="1" customFormat="1" ht="13.8" x14ac:dyDescent="0.3">
      <c r="B8909" s="10"/>
      <c r="L8909" s="10"/>
      <c r="M8909" s="10"/>
    </row>
    <row r="8910" spans="2:13" s="1" customFormat="1" ht="13.8" x14ac:dyDescent="0.3">
      <c r="B8910" s="10"/>
      <c r="L8910" s="10"/>
      <c r="M8910" s="10"/>
    </row>
    <row r="8911" spans="2:13" s="1" customFormat="1" ht="13.8" x14ac:dyDescent="0.3">
      <c r="B8911" s="10"/>
      <c r="L8911" s="10"/>
      <c r="M8911" s="10"/>
    </row>
    <row r="8912" spans="2:13" s="1" customFormat="1" ht="13.8" x14ac:dyDescent="0.3">
      <c r="B8912" s="10"/>
      <c r="L8912" s="10"/>
      <c r="M8912" s="10"/>
    </row>
    <row r="8913" spans="2:13" s="1" customFormat="1" ht="13.8" x14ac:dyDescent="0.3">
      <c r="B8913" s="10"/>
      <c r="L8913" s="10"/>
      <c r="M8913" s="10"/>
    </row>
    <row r="8914" spans="2:13" s="1" customFormat="1" ht="13.8" x14ac:dyDescent="0.3">
      <c r="B8914" s="10"/>
      <c r="L8914" s="10"/>
      <c r="M8914" s="10"/>
    </row>
    <row r="8915" spans="2:13" s="1" customFormat="1" ht="13.8" x14ac:dyDescent="0.3">
      <c r="B8915" s="10"/>
      <c r="L8915" s="10"/>
      <c r="M8915" s="10"/>
    </row>
    <row r="8916" spans="2:13" s="1" customFormat="1" ht="13.8" x14ac:dyDescent="0.3">
      <c r="B8916" s="10"/>
      <c r="L8916" s="10"/>
      <c r="M8916" s="10"/>
    </row>
    <row r="8917" spans="2:13" s="1" customFormat="1" ht="13.8" x14ac:dyDescent="0.3">
      <c r="B8917" s="10"/>
      <c r="L8917" s="10"/>
      <c r="M8917" s="10"/>
    </row>
    <row r="8918" spans="2:13" s="1" customFormat="1" ht="13.8" x14ac:dyDescent="0.3">
      <c r="B8918" s="10"/>
      <c r="L8918" s="10"/>
      <c r="M8918" s="10"/>
    </row>
    <row r="8919" spans="2:13" s="1" customFormat="1" ht="13.8" x14ac:dyDescent="0.3">
      <c r="B8919" s="10"/>
      <c r="L8919" s="10"/>
      <c r="M8919" s="10"/>
    </row>
    <row r="8920" spans="2:13" s="1" customFormat="1" ht="13.8" x14ac:dyDescent="0.3">
      <c r="B8920" s="10"/>
      <c r="L8920" s="10"/>
      <c r="M8920" s="10"/>
    </row>
    <row r="8921" spans="2:13" s="1" customFormat="1" ht="13.8" x14ac:dyDescent="0.3">
      <c r="B8921" s="10"/>
      <c r="L8921" s="10"/>
      <c r="M8921" s="10"/>
    </row>
    <row r="8922" spans="2:13" s="1" customFormat="1" ht="13.8" x14ac:dyDescent="0.3">
      <c r="B8922" s="10"/>
      <c r="L8922" s="10"/>
      <c r="M8922" s="10"/>
    </row>
    <row r="8923" spans="2:13" s="1" customFormat="1" ht="13.8" x14ac:dyDescent="0.3">
      <c r="B8923" s="10"/>
      <c r="L8923" s="10"/>
      <c r="M8923" s="10"/>
    </row>
    <row r="8924" spans="2:13" s="1" customFormat="1" ht="13.8" x14ac:dyDescent="0.3">
      <c r="B8924" s="10"/>
      <c r="L8924" s="10"/>
      <c r="M8924" s="10"/>
    </row>
    <row r="8925" spans="2:13" s="1" customFormat="1" ht="13.8" x14ac:dyDescent="0.3">
      <c r="B8925" s="10"/>
      <c r="L8925" s="10"/>
      <c r="M8925" s="10"/>
    </row>
    <row r="8926" spans="2:13" s="1" customFormat="1" ht="13.8" x14ac:dyDescent="0.3">
      <c r="B8926" s="10"/>
      <c r="L8926" s="10"/>
      <c r="M8926" s="10"/>
    </row>
    <row r="8927" spans="2:13" s="1" customFormat="1" ht="13.8" x14ac:dyDescent="0.3">
      <c r="B8927" s="10"/>
      <c r="L8927" s="10"/>
      <c r="M8927" s="10"/>
    </row>
    <row r="8928" spans="2:13" s="1" customFormat="1" ht="13.8" x14ac:dyDescent="0.3">
      <c r="B8928" s="10"/>
      <c r="L8928" s="10"/>
      <c r="M8928" s="10"/>
    </row>
    <row r="8929" spans="2:13" s="1" customFormat="1" ht="13.8" x14ac:dyDescent="0.3">
      <c r="B8929" s="10"/>
      <c r="L8929" s="10"/>
      <c r="M8929" s="10"/>
    </row>
    <row r="8930" spans="2:13" s="1" customFormat="1" ht="13.8" x14ac:dyDescent="0.3">
      <c r="B8930" s="10"/>
      <c r="L8930" s="10"/>
      <c r="M8930" s="10"/>
    </row>
    <row r="8931" spans="2:13" s="1" customFormat="1" ht="13.8" x14ac:dyDescent="0.3">
      <c r="B8931" s="10"/>
      <c r="L8931" s="10"/>
      <c r="M8931" s="10"/>
    </row>
    <row r="8932" spans="2:13" s="1" customFormat="1" ht="13.8" x14ac:dyDescent="0.3">
      <c r="B8932" s="10"/>
      <c r="L8932" s="10"/>
      <c r="M8932" s="10"/>
    </row>
    <row r="8933" spans="2:13" s="1" customFormat="1" ht="13.8" x14ac:dyDescent="0.3">
      <c r="B8933" s="10"/>
      <c r="L8933" s="10"/>
      <c r="M8933" s="10"/>
    </row>
    <row r="8934" spans="2:13" s="1" customFormat="1" ht="13.8" x14ac:dyDescent="0.3">
      <c r="B8934" s="10"/>
      <c r="L8934" s="10"/>
      <c r="M8934" s="10"/>
    </row>
    <row r="8935" spans="2:13" s="1" customFormat="1" ht="13.8" x14ac:dyDescent="0.3">
      <c r="B8935" s="10"/>
      <c r="L8935" s="10"/>
      <c r="M8935" s="10"/>
    </row>
    <row r="8936" spans="2:13" s="1" customFormat="1" ht="13.8" x14ac:dyDescent="0.3">
      <c r="B8936" s="10"/>
      <c r="L8936" s="10"/>
      <c r="M8936" s="10"/>
    </row>
    <row r="8937" spans="2:13" s="1" customFormat="1" ht="13.8" x14ac:dyDescent="0.3">
      <c r="B8937" s="10"/>
      <c r="L8937" s="10"/>
      <c r="M8937" s="10"/>
    </row>
    <row r="8938" spans="2:13" s="1" customFormat="1" ht="13.8" x14ac:dyDescent="0.3">
      <c r="B8938" s="10"/>
      <c r="L8938" s="10"/>
      <c r="M8938" s="10"/>
    </row>
    <row r="8939" spans="2:13" s="1" customFormat="1" ht="13.8" x14ac:dyDescent="0.3">
      <c r="B8939" s="10"/>
      <c r="L8939" s="10"/>
      <c r="M8939" s="10"/>
    </row>
    <row r="8940" spans="2:13" s="1" customFormat="1" ht="13.8" x14ac:dyDescent="0.3">
      <c r="B8940" s="10"/>
      <c r="L8940" s="10"/>
      <c r="M8940" s="10"/>
    </row>
    <row r="8941" spans="2:13" s="1" customFormat="1" ht="13.8" x14ac:dyDescent="0.3">
      <c r="B8941" s="10"/>
      <c r="L8941" s="10"/>
      <c r="M8941" s="10"/>
    </row>
    <row r="8942" spans="2:13" s="1" customFormat="1" ht="13.8" x14ac:dyDescent="0.3">
      <c r="B8942" s="10"/>
      <c r="L8942" s="10"/>
      <c r="M8942" s="10"/>
    </row>
    <row r="8943" spans="2:13" s="1" customFormat="1" ht="13.8" x14ac:dyDescent="0.3">
      <c r="B8943" s="10"/>
      <c r="L8943" s="10"/>
      <c r="M8943" s="10"/>
    </row>
    <row r="8944" spans="2:13" s="1" customFormat="1" ht="13.8" x14ac:dyDescent="0.3">
      <c r="B8944" s="10"/>
      <c r="L8944" s="10"/>
      <c r="M8944" s="10"/>
    </row>
    <row r="8945" spans="2:13" s="1" customFormat="1" ht="13.8" x14ac:dyDescent="0.3">
      <c r="B8945" s="10"/>
      <c r="L8945" s="10"/>
      <c r="M8945" s="10"/>
    </row>
    <row r="8946" spans="2:13" s="1" customFormat="1" ht="13.8" x14ac:dyDescent="0.3">
      <c r="B8946" s="10"/>
      <c r="L8946" s="10"/>
      <c r="M8946" s="10"/>
    </row>
    <row r="8947" spans="2:13" s="1" customFormat="1" ht="13.8" x14ac:dyDescent="0.3">
      <c r="B8947" s="10"/>
      <c r="L8947" s="10"/>
      <c r="M8947" s="10"/>
    </row>
    <row r="8948" spans="2:13" s="1" customFormat="1" ht="13.8" x14ac:dyDescent="0.3">
      <c r="B8948" s="10"/>
      <c r="L8948" s="10"/>
      <c r="M8948" s="10"/>
    </row>
    <row r="8949" spans="2:13" s="1" customFormat="1" ht="13.8" x14ac:dyDescent="0.3">
      <c r="B8949" s="10"/>
      <c r="L8949" s="10"/>
      <c r="M8949" s="10"/>
    </row>
    <row r="8950" spans="2:13" s="1" customFormat="1" ht="13.8" x14ac:dyDescent="0.3">
      <c r="B8950" s="10"/>
      <c r="L8950" s="10"/>
      <c r="M8950" s="10"/>
    </row>
    <row r="8951" spans="2:13" s="1" customFormat="1" ht="13.8" x14ac:dyDescent="0.3">
      <c r="B8951" s="10"/>
      <c r="L8951" s="10"/>
      <c r="M8951" s="10"/>
    </row>
    <row r="8952" spans="2:13" s="1" customFormat="1" ht="13.8" x14ac:dyDescent="0.3">
      <c r="B8952" s="10"/>
      <c r="L8952" s="10"/>
      <c r="M8952" s="10"/>
    </row>
    <row r="8953" spans="2:13" s="1" customFormat="1" ht="13.8" x14ac:dyDescent="0.3">
      <c r="B8953" s="10"/>
      <c r="L8953" s="10"/>
      <c r="M8953" s="10"/>
    </row>
    <row r="8954" spans="2:13" s="1" customFormat="1" ht="13.8" x14ac:dyDescent="0.3">
      <c r="B8954" s="10"/>
      <c r="L8954" s="10"/>
      <c r="M8954" s="10"/>
    </row>
    <row r="8955" spans="2:13" s="1" customFormat="1" ht="13.8" x14ac:dyDescent="0.3">
      <c r="B8955" s="10"/>
      <c r="L8955" s="10"/>
      <c r="M8955" s="10"/>
    </row>
    <row r="8956" spans="2:13" s="1" customFormat="1" ht="13.8" x14ac:dyDescent="0.3">
      <c r="B8956" s="10"/>
      <c r="L8956" s="10"/>
      <c r="M8956" s="10"/>
    </row>
    <row r="8957" spans="2:13" s="1" customFormat="1" ht="13.8" x14ac:dyDescent="0.3">
      <c r="B8957" s="10"/>
      <c r="L8957" s="10"/>
      <c r="M8957" s="10"/>
    </row>
    <row r="8958" spans="2:13" s="1" customFormat="1" ht="13.8" x14ac:dyDescent="0.3">
      <c r="B8958" s="10"/>
      <c r="L8958" s="10"/>
      <c r="M8958" s="10"/>
    </row>
    <row r="8959" spans="2:13" s="1" customFormat="1" ht="13.8" x14ac:dyDescent="0.3">
      <c r="B8959" s="10"/>
      <c r="L8959" s="10"/>
      <c r="M8959" s="10"/>
    </row>
    <row r="8960" spans="2:13" s="1" customFormat="1" ht="13.8" x14ac:dyDescent="0.3">
      <c r="B8960" s="10"/>
      <c r="L8960" s="10"/>
      <c r="M8960" s="10"/>
    </row>
    <row r="8961" spans="2:13" s="1" customFormat="1" ht="13.8" x14ac:dyDescent="0.3">
      <c r="B8961" s="10"/>
      <c r="L8961" s="10"/>
      <c r="M8961" s="10"/>
    </row>
    <row r="8962" spans="2:13" s="1" customFormat="1" ht="13.8" x14ac:dyDescent="0.3">
      <c r="B8962" s="10"/>
      <c r="L8962" s="10"/>
      <c r="M8962" s="10"/>
    </row>
    <row r="8963" spans="2:13" s="1" customFormat="1" ht="13.8" x14ac:dyDescent="0.3">
      <c r="B8963" s="10"/>
      <c r="L8963" s="10"/>
      <c r="M8963" s="10"/>
    </row>
    <row r="8964" spans="2:13" s="1" customFormat="1" ht="13.8" x14ac:dyDescent="0.3">
      <c r="B8964" s="10"/>
      <c r="L8964" s="10"/>
      <c r="M8964" s="10"/>
    </row>
    <row r="8965" spans="2:13" s="1" customFormat="1" ht="13.8" x14ac:dyDescent="0.3">
      <c r="B8965" s="10"/>
      <c r="L8965" s="10"/>
      <c r="M8965" s="10"/>
    </row>
    <row r="8966" spans="2:13" s="1" customFormat="1" ht="13.8" x14ac:dyDescent="0.3">
      <c r="B8966" s="10"/>
      <c r="L8966" s="10"/>
      <c r="M8966" s="10"/>
    </row>
    <row r="8967" spans="2:13" s="1" customFormat="1" ht="13.8" x14ac:dyDescent="0.3">
      <c r="B8967" s="10"/>
      <c r="L8967" s="10"/>
      <c r="M8967" s="10"/>
    </row>
    <row r="8968" spans="2:13" s="1" customFormat="1" ht="13.8" x14ac:dyDescent="0.3">
      <c r="B8968" s="10"/>
      <c r="L8968" s="10"/>
      <c r="M8968" s="10"/>
    </row>
    <row r="8969" spans="2:13" s="1" customFormat="1" ht="13.8" x14ac:dyDescent="0.3">
      <c r="B8969" s="10"/>
      <c r="L8969" s="10"/>
      <c r="M8969" s="10"/>
    </row>
    <row r="8970" spans="2:13" s="1" customFormat="1" ht="13.8" x14ac:dyDescent="0.3">
      <c r="B8970" s="10"/>
      <c r="L8970" s="10"/>
      <c r="M8970" s="10"/>
    </row>
    <row r="8971" spans="2:13" s="1" customFormat="1" ht="13.8" x14ac:dyDescent="0.3">
      <c r="B8971" s="10"/>
      <c r="L8971" s="10"/>
      <c r="M8971" s="10"/>
    </row>
    <row r="8972" spans="2:13" s="1" customFormat="1" ht="13.8" x14ac:dyDescent="0.3">
      <c r="B8972" s="10"/>
      <c r="L8972" s="10"/>
      <c r="M8972" s="10"/>
    </row>
    <row r="8973" spans="2:13" s="1" customFormat="1" ht="13.8" x14ac:dyDescent="0.3">
      <c r="B8973" s="10"/>
      <c r="L8973" s="10"/>
      <c r="M8973" s="10"/>
    </row>
    <row r="8974" spans="2:13" s="1" customFormat="1" ht="13.8" x14ac:dyDescent="0.3">
      <c r="B8974" s="10"/>
      <c r="L8974" s="10"/>
      <c r="M8974" s="10"/>
    </row>
    <row r="8975" spans="2:13" s="1" customFormat="1" ht="13.8" x14ac:dyDescent="0.3">
      <c r="B8975" s="10"/>
      <c r="L8975" s="10"/>
      <c r="M8975" s="10"/>
    </row>
    <row r="8976" spans="2:13" s="1" customFormat="1" ht="13.8" x14ac:dyDescent="0.3">
      <c r="B8976" s="10"/>
      <c r="L8976" s="10"/>
      <c r="M8976" s="10"/>
    </row>
    <row r="8977" spans="2:13" s="1" customFormat="1" ht="13.8" x14ac:dyDescent="0.3">
      <c r="B8977" s="10"/>
      <c r="L8977" s="10"/>
      <c r="M8977" s="10"/>
    </row>
    <row r="8978" spans="2:13" s="1" customFormat="1" ht="13.8" x14ac:dyDescent="0.3">
      <c r="B8978" s="10"/>
      <c r="L8978" s="10"/>
      <c r="M8978" s="10"/>
    </row>
    <row r="8979" spans="2:13" s="1" customFormat="1" ht="13.8" x14ac:dyDescent="0.3">
      <c r="B8979" s="10"/>
      <c r="L8979" s="10"/>
      <c r="M8979" s="10"/>
    </row>
    <row r="8980" spans="2:13" s="1" customFormat="1" ht="13.8" x14ac:dyDescent="0.3">
      <c r="B8980" s="10"/>
      <c r="L8980" s="10"/>
      <c r="M8980" s="10"/>
    </row>
    <row r="8981" spans="2:13" s="1" customFormat="1" ht="13.8" x14ac:dyDescent="0.3">
      <c r="B8981" s="10"/>
      <c r="L8981" s="10"/>
      <c r="M8981" s="10"/>
    </row>
    <row r="8982" spans="2:13" s="1" customFormat="1" ht="13.8" x14ac:dyDescent="0.3">
      <c r="B8982" s="10"/>
      <c r="L8982" s="10"/>
      <c r="M8982" s="10"/>
    </row>
    <row r="8983" spans="2:13" s="1" customFormat="1" ht="13.8" x14ac:dyDescent="0.3">
      <c r="B8983" s="10"/>
      <c r="L8983" s="10"/>
      <c r="M8983" s="10"/>
    </row>
    <row r="8984" spans="2:13" s="1" customFormat="1" ht="13.8" x14ac:dyDescent="0.3">
      <c r="B8984" s="10"/>
      <c r="L8984" s="10"/>
      <c r="M8984" s="10"/>
    </row>
    <row r="8985" spans="2:13" s="1" customFormat="1" ht="13.8" x14ac:dyDescent="0.3">
      <c r="B8985" s="10"/>
      <c r="L8985" s="10"/>
      <c r="M8985" s="10"/>
    </row>
    <row r="8986" spans="2:13" s="1" customFormat="1" ht="13.8" x14ac:dyDescent="0.3">
      <c r="B8986" s="10"/>
      <c r="L8986" s="10"/>
      <c r="M8986" s="10"/>
    </row>
    <row r="8987" spans="2:13" s="1" customFormat="1" ht="13.8" x14ac:dyDescent="0.3">
      <c r="B8987" s="10"/>
      <c r="L8987" s="10"/>
      <c r="M8987" s="10"/>
    </row>
    <row r="8988" spans="2:13" s="1" customFormat="1" ht="13.8" x14ac:dyDescent="0.3">
      <c r="B8988" s="10"/>
      <c r="L8988" s="10"/>
      <c r="M8988" s="10"/>
    </row>
    <row r="8989" spans="2:13" s="1" customFormat="1" ht="13.8" x14ac:dyDescent="0.3">
      <c r="B8989" s="10"/>
      <c r="L8989" s="10"/>
      <c r="M8989" s="10"/>
    </row>
    <row r="8990" spans="2:13" s="1" customFormat="1" ht="13.8" x14ac:dyDescent="0.3">
      <c r="B8990" s="10"/>
      <c r="L8990" s="10"/>
      <c r="M8990" s="10"/>
    </row>
    <row r="8991" spans="2:13" s="1" customFormat="1" ht="13.8" x14ac:dyDescent="0.3">
      <c r="B8991" s="10"/>
      <c r="L8991" s="10"/>
      <c r="M8991" s="10"/>
    </row>
    <row r="8992" spans="2:13" s="1" customFormat="1" ht="13.8" x14ac:dyDescent="0.3">
      <c r="B8992" s="10"/>
      <c r="L8992" s="10"/>
      <c r="M8992" s="10"/>
    </row>
    <row r="8993" spans="2:13" s="1" customFormat="1" ht="13.8" x14ac:dyDescent="0.3">
      <c r="B8993" s="10"/>
      <c r="L8993" s="10"/>
      <c r="M8993" s="10"/>
    </row>
    <row r="8994" spans="2:13" s="1" customFormat="1" ht="13.8" x14ac:dyDescent="0.3">
      <c r="B8994" s="10"/>
      <c r="L8994" s="10"/>
      <c r="M8994" s="10"/>
    </row>
    <row r="8995" spans="2:13" s="1" customFormat="1" ht="13.8" x14ac:dyDescent="0.3">
      <c r="B8995" s="10"/>
      <c r="L8995" s="10"/>
      <c r="M8995" s="10"/>
    </row>
    <row r="8996" spans="2:13" s="1" customFormat="1" ht="13.8" x14ac:dyDescent="0.3">
      <c r="B8996" s="10"/>
      <c r="L8996" s="10"/>
      <c r="M8996" s="10"/>
    </row>
    <row r="8997" spans="2:13" s="1" customFormat="1" ht="13.8" x14ac:dyDescent="0.3">
      <c r="B8997" s="10"/>
      <c r="L8997" s="10"/>
      <c r="M8997" s="10"/>
    </row>
    <row r="8998" spans="2:13" s="1" customFormat="1" ht="13.8" x14ac:dyDescent="0.3">
      <c r="B8998" s="10"/>
      <c r="L8998" s="10"/>
      <c r="M8998" s="10"/>
    </row>
    <row r="8999" spans="2:13" s="1" customFormat="1" ht="13.8" x14ac:dyDescent="0.3">
      <c r="B8999" s="10"/>
      <c r="L8999" s="10"/>
      <c r="M8999" s="10"/>
    </row>
    <row r="9000" spans="2:13" s="1" customFormat="1" ht="13.8" x14ac:dyDescent="0.3">
      <c r="B9000" s="10"/>
      <c r="L9000" s="10"/>
      <c r="M9000" s="10"/>
    </row>
    <row r="9001" spans="2:13" s="1" customFormat="1" ht="13.8" x14ac:dyDescent="0.3">
      <c r="B9001" s="10"/>
      <c r="L9001" s="10"/>
      <c r="M9001" s="10"/>
    </row>
    <row r="9002" spans="2:13" s="1" customFormat="1" ht="13.8" x14ac:dyDescent="0.3">
      <c r="B9002" s="10"/>
      <c r="L9002" s="10"/>
      <c r="M9002" s="10"/>
    </row>
    <row r="9003" spans="2:13" s="1" customFormat="1" ht="13.8" x14ac:dyDescent="0.3">
      <c r="B9003" s="10"/>
      <c r="L9003" s="10"/>
      <c r="M9003" s="10"/>
    </row>
    <row r="9004" spans="2:13" s="1" customFormat="1" ht="13.8" x14ac:dyDescent="0.3">
      <c r="B9004" s="10"/>
      <c r="L9004" s="10"/>
      <c r="M9004" s="10"/>
    </row>
    <row r="9005" spans="2:13" s="1" customFormat="1" ht="13.8" x14ac:dyDescent="0.3">
      <c r="B9005" s="10"/>
      <c r="L9005" s="10"/>
      <c r="M9005" s="10"/>
    </row>
    <row r="9006" spans="2:13" s="1" customFormat="1" ht="13.8" x14ac:dyDescent="0.3">
      <c r="B9006" s="10"/>
      <c r="L9006" s="10"/>
      <c r="M9006" s="10"/>
    </row>
    <row r="9007" spans="2:13" s="1" customFormat="1" ht="13.8" x14ac:dyDescent="0.3">
      <c r="B9007" s="10"/>
      <c r="L9007" s="10"/>
      <c r="M9007" s="10"/>
    </row>
    <row r="9008" spans="2:13" s="1" customFormat="1" ht="13.8" x14ac:dyDescent="0.3">
      <c r="B9008" s="10"/>
      <c r="L9008" s="10"/>
      <c r="M9008" s="10"/>
    </row>
    <row r="9009" spans="2:13" s="1" customFormat="1" ht="13.8" x14ac:dyDescent="0.3">
      <c r="B9009" s="10"/>
      <c r="L9009" s="10"/>
      <c r="M9009" s="10"/>
    </row>
    <row r="9010" spans="2:13" s="1" customFormat="1" ht="13.8" x14ac:dyDescent="0.3">
      <c r="B9010" s="10"/>
      <c r="L9010" s="10"/>
      <c r="M9010" s="10"/>
    </row>
    <row r="9011" spans="2:13" s="1" customFormat="1" ht="13.8" x14ac:dyDescent="0.3">
      <c r="B9011" s="10"/>
      <c r="L9011" s="10"/>
      <c r="M9011" s="10"/>
    </row>
    <row r="9012" spans="2:13" s="1" customFormat="1" ht="13.8" x14ac:dyDescent="0.3">
      <c r="B9012" s="10"/>
      <c r="L9012" s="10"/>
      <c r="M9012" s="10"/>
    </row>
    <row r="9013" spans="2:13" s="1" customFormat="1" ht="13.8" x14ac:dyDescent="0.3">
      <c r="B9013" s="10"/>
      <c r="L9013" s="10"/>
      <c r="M9013" s="10"/>
    </row>
    <row r="9014" spans="2:13" s="1" customFormat="1" ht="13.8" x14ac:dyDescent="0.3">
      <c r="B9014" s="10"/>
      <c r="L9014" s="10"/>
      <c r="M9014" s="10"/>
    </row>
    <row r="9015" spans="2:13" s="1" customFormat="1" ht="13.8" x14ac:dyDescent="0.3">
      <c r="B9015" s="10"/>
      <c r="L9015" s="10"/>
      <c r="M9015" s="10"/>
    </row>
    <row r="9016" spans="2:13" s="1" customFormat="1" ht="13.8" x14ac:dyDescent="0.3">
      <c r="B9016" s="10"/>
      <c r="L9016" s="10"/>
      <c r="M9016" s="10"/>
    </row>
    <row r="9017" spans="2:13" s="1" customFormat="1" ht="13.8" x14ac:dyDescent="0.3">
      <c r="B9017" s="10"/>
      <c r="L9017" s="10"/>
      <c r="M9017" s="10"/>
    </row>
    <row r="9018" spans="2:13" s="1" customFormat="1" ht="13.8" x14ac:dyDescent="0.3">
      <c r="B9018" s="10"/>
      <c r="L9018" s="10"/>
      <c r="M9018" s="10"/>
    </row>
    <row r="9019" spans="2:13" s="1" customFormat="1" ht="13.8" x14ac:dyDescent="0.3">
      <c r="B9019" s="10"/>
      <c r="L9019" s="10"/>
      <c r="M9019" s="10"/>
    </row>
    <row r="9020" spans="2:13" s="1" customFormat="1" ht="13.8" x14ac:dyDescent="0.3">
      <c r="B9020" s="10"/>
      <c r="L9020" s="10"/>
      <c r="M9020" s="10"/>
    </row>
    <row r="9021" spans="2:13" s="1" customFormat="1" ht="13.8" x14ac:dyDescent="0.3">
      <c r="B9021" s="10"/>
      <c r="L9021" s="10"/>
      <c r="M9021" s="10"/>
    </row>
    <row r="9022" spans="2:13" s="1" customFormat="1" ht="13.8" x14ac:dyDescent="0.3">
      <c r="B9022" s="10"/>
      <c r="L9022" s="10"/>
      <c r="M9022" s="10"/>
    </row>
    <row r="9023" spans="2:13" s="1" customFormat="1" ht="13.8" x14ac:dyDescent="0.3">
      <c r="B9023" s="10"/>
      <c r="L9023" s="10"/>
      <c r="M9023" s="10"/>
    </row>
    <row r="9024" spans="2:13" s="1" customFormat="1" ht="13.8" x14ac:dyDescent="0.3">
      <c r="B9024" s="10"/>
      <c r="L9024" s="10"/>
      <c r="M9024" s="10"/>
    </row>
    <row r="9025" spans="2:13" s="1" customFormat="1" ht="13.8" x14ac:dyDescent="0.3">
      <c r="B9025" s="10"/>
      <c r="L9025" s="10"/>
      <c r="M9025" s="10"/>
    </row>
    <row r="9026" spans="2:13" s="1" customFormat="1" ht="13.8" x14ac:dyDescent="0.3">
      <c r="B9026" s="10"/>
      <c r="L9026" s="10"/>
      <c r="M9026" s="10"/>
    </row>
    <row r="9027" spans="2:13" s="1" customFormat="1" ht="13.8" x14ac:dyDescent="0.3">
      <c r="B9027" s="10"/>
      <c r="L9027" s="10"/>
      <c r="M9027" s="10"/>
    </row>
    <row r="9028" spans="2:13" s="1" customFormat="1" ht="13.8" x14ac:dyDescent="0.3">
      <c r="B9028" s="10"/>
      <c r="L9028" s="10"/>
      <c r="M9028" s="10"/>
    </row>
    <row r="9029" spans="2:13" s="1" customFormat="1" ht="13.8" x14ac:dyDescent="0.3">
      <c r="B9029" s="10"/>
      <c r="L9029" s="10"/>
      <c r="M9029" s="10"/>
    </row>
    <row r="9030" spans="2:13" s="1" customFormat="1" ht="13.8" x14ac:dyDescent="0.3">
      <c r="B9030" s="10"/>
      <c r="L9030" s="10"/>
      <c r="M9030" s="10"/>
    </row>
    <row r="9031" spans="2:13" s="1" customFormat="1" ht="13.8" x14ac:dyDescent="0.3">
      <c r="B9031" s="10"/>
      <c r="L9031" s="10"/>
      <c r="M9031" s="10"/>
    </row>
    <row r="9032" spans="2:13" s="1" customFormat="1" ht="13.8" x14ac:dyDescent="0.3">
      <c r="B9032" s="10"/>
      <c r="L9032" s="10"/>
      <c r="M9032" s="10"/>
    </row>
    <row r="9033" spans="2:13" s="1" customFormat="1" ht="13.8" x14ac:dyDescent="0.3">
      <c r="B9033" s="10"/>
      <c r="L9033" s="10"/>
      <c r="M9033" s="10"/>
    </row>
    <row r="9034" spans="2:13" s="1" customFormat="1" ht="13.8" x14ac:dyDescent="0.3">
      <c r="B9034" s="10"/>
      <c r="L9034" s="10"/>
      <c r="M9034" s="10"/>
    </row>
    <row r="9035" spans="2:13" s="1" customFormat="1" ht="13.8" x14ac:dyDescent="0.3">
      <c r="B9035" s="10"/>
      <c r="L9035" s="10"/>
      <c r="M9035" s="10"/>
    </row>
    <row r="9036" spans="2:13" s="1" customFormat="1" ht="13.8" x14ac:dyDescent="0.3">
      <c r="B9036" s="10"/>
      <c r="L9036" s="10"/>
      <c r="M9036" s="10"/>
    </row>
    <row r="9037" spans="2:13" s="1" customFormat="1" ht="13.8" x14ac:dyDescent="0.3">
      <c r="B9037" s="10"/>
      <c r="L9037" s="10"/>
      <c r="M9037" s="10"/>
    </row>
    <row r="9038" spans="2:13" s="1" customFormat="1" ht="13.8" x14ac:dyDescent="0.3">
      <c r="B9038" s="10"/>
      <c r="L9038" s="10"/>
      <c r="M9038" s="10"/>
    </row>
    <row r="9039" spans="2:13" s="1" customFormat="1" ht="13.8" x14ac:dyDescent="0.3">
      <c r="B9039" s="10"/>
      <c r="L9039" s="10"/>
      <c r="M9039" s="10"/>
    </row>
    <row r="9040" spans="2:13" s="1" customFormat="1" ht="13.8" x14ac:dyDescent="0.3">
      <c r="B9040" s="10"/>
      <c r="L9040" s="10"/>
      <c r="M9040" s="10"/>
    </row>
    <row r="9041" spans="2:13" s="1" customFormat="1" ht="13.8" x14ac:dyDescent="0.3">
      <c r="B9041" s="10"/>
      <c r="L9041" s="10"/>
      <c r="M9041" s="10"/>
    </row>
    <row r="9042" spans="2:13" s="1" customFormat="1" ht="13.8" x14ac:dyDescent="0.3">
      <c r="B9042" s="10"/>
      <c r="L9042" s="10"/>
      <c r="M9042" s="10"/>
    </row>
    <row r="9043" spans="2:13" s="1" customFormat="1" ht="13.8" x14ac:dyDescent="0.3">
      <c r="B9043" s="10"/>
      <c r="L9043" s="10"/>
      <c r="M9043" s="10"/>
    </row>
    <row r="9044" spans="2:13" s="1" customFormat="1" ht="13.8" x14ac:dyDescent="0.3">
      <c r="B9044" s="10"/>
      <c r="L9044" s="10"/>
      <c r="M9044" s="10"/>
    </row>
    <row r="9045" spans="2:13" s="1" customFormat="1" ht="13.8" x14ac:dyDescent="0.3">
      <c r="B9045" s="10"/>
      <c r="L9045" s="10"/>
      <c r="M9045" s="10"/>
    </row>
    <row r="9046" spans="2:13" s="1" customFormat="1" ht="13.8" x14ac:dyDescent="0.3">
      <c r="B9046" s="10"/>
      <c r="L9046" s="10"/>
      <c r="M9046" s="10"/>
    </row>
    <row r="9047" spans="2:13" s="1" customFormat="1" ht="13.8" x14ac:dyDescent="0.3">
      <c r="B9047" s="10"/>
      <c r="L9047" s="10"/>
      <c r="M9047" s="10"/>
    </row>
    <row r="9048" spans="2:13" s="1" customFormat="1" ht="13.8" x14ac:dyDescent="0.3">
      <c r="B9048" s="10"/>
      <c r="L9048" s="10"/>
      <c r="M9048" s="10"/>
    </row>
    <row r="9049" spans="2:13" s="1" customFormat="1" ht="13.8" x14ac:dyDescent="0.3">
      <c r="B9049" s="10"/>
      <c r="L9049" s="10"/>
      <c r="M9049" s="10"/>
    </row>
    <row r="9050" spans="2:13" s="1" customFormat="1" ht="13.8" x14ac:dyDescent="0.3">
      <c r="B9050" s="10"/>
      <c r="L9050" s="10"/>
      <c r="M9050" s="10"/>
    </row>
    <row r="9051" spans="2:13" s="1" customFormat="1" ht="13.8" x14ac:dyDescent="0.3">
      <c r="B9051" s="10"/>
      <c r="L9051" s="10"/>
      <c r="M9051" s="10"/>
    </row>
    <row r="9052" spans="2:13" s="1" customFormat="1" ht="13.8" x14ac:dyDescent="0.3">
      <c r="B9052" s="10"/>
      <c r="L9052" s="10"/>
      <c r="M9052" s="10"/>
    </row>
    <row r="9053" spans="2:13" s="1" customFormat="1" ht="13.8" x14ac:dyDescent="0.3">
      <c r="B9053" s="10"/>
      <c r="L9053" s="10"/>
      <c r="M9053" s="10"/>
    </row>
    <row r="9054" spans="2:13" s="1" customFormat="1" ht="13.8" x14ac:dyDescent="0.3">
      <c r="B9054" s="10"/>
      <c r="L9054" s="10"/>
      <c r="M9054" s="10"/>
    </row>
    <row r="9055" spans="2:13" s="1" customFormat="1" ht="13.8" x14ac:dyDescent="0.3">
      <c r="B9055" s="10"/>
      <c r="L9055" s="10"/>
      <c r="M9055" s="10"/>
    </row>
    <row r="9056" spans="2:13" s="1" customFormat="1" ht="13.8" x14ac:dyDescent="0.3">
      <c r="B9056" s="10"/>
      <c r="L9056" s="10"/>
      <c r="M9056" s="10"/>
    </row>
    <row r="9057" spans="2:13" s="1" customFormat="1" ht="13.8" x14ac:dyDescent="0.3">
      <c r="B9057" s="10"/>
      <c r="L9057" s="10"/>
      <c r="M9057" s="10"/>
    </row>
    <row r="9058" spans="2:13" s="1" customFormat="1" ht="13.8" x14ac:dyDescent="0.3">
      <c r="B9058" s="10"/>
      <c r="L9058" s="10"/>
      <c r="M9058" s="10"/>
    </row>
    <row r="9059" spans="2:13" s="1" customFormat="1" ht="13.8" x14ac:dyDescent="0.3">
      <c r="B9059" s="10"/>
      <c r="L9059" s="10"/>
      <c r="M9059" s="10"/>
    </row>
    <row r="9060" spans="2:13" s="1" customFormat="1" ht="13.8" x14ac:dyDescent="0.3">
      <c r="B9060" s="10"/>
      <c r="L9060" s="10"/>
      <c r="M9060" s="10"/>
    </row>
    <row r="9061" spans="2:13" s="1" customFormat="1" ht="13.8" x14ac:dyDescent="0.3">
      <c r="B9061" s="10"/>
      <c r="L9061" s="10"/>
      <c r="M9061" s="10"/>
    </row>
    <row r="9062" spans="2:13" s="1" customFormat="1" ht="13.8" x14ac:dyDescent="0.3">
      <c r="B9062" s="10"/>
      <c r="L9062" s="10"/>
      <c r="M9062" s="10"/>
    </row>
    <row r="9063" spans="2:13" s="1" customFormat="1" ht="13.8" x14ac:dyDescent="0.3">
      <c r="B9063" s="10"/>
      <c r="L9063" s="10"/>
      <c r="M9063" s="10"/>
    </row>
    <row r="9064" spans="2:13" s="1" customFormat="1" ht="13.8" x14ac:dyDescent="0.3">
      <c r="B9064" s="10"/>
      <c r="L9064" s="10"/>
      <c r="M9064" s="10"/>
    </row>
    <row r="9065" spans="2:13" s="1" customFormat="1" ht="13.8" x14ac:dyDescent="0.3">
      <c r="B9065" s="10"/>
      <c r="L9065" s="10"/>
      <c r="M9065" s="10"/>
    </row>
    <row r="9066" spans="2:13" s="1" customFormat="1" ht="13.8" x14ac:dyDescent="0.3">
      <c r="B9066" s="10"/>
      <c r="L9066" s="10"/>
      <c r="M9066" s="10"/>
    </row>
    <row r="9067" spans="2:13" s="1" customFormat="1" ht="13.8" x14ac:dyDescent="0.3">
      <c r="B9067" s="10"/>
      <c r="L9067" s="10"/>
      <c r="M9067" s="10"/>
    </row>
    <row r="9068" spans="2:13" s="1" customFormat="1" ht="13.8" x14ac:dyDescent="0.3">
      <c r="B9068" s="10"/>
      <c r="L9068" s="10"/>
      <c r="M9068" s="10"/>
    </row>
    <row r="9069" spans="2:13" s="1" customFormat="1" ht="13.8" x14ac:dyDescent="0.3">
      <c r="B9069" s="10"/>
      <c r="L9069" s="10"/>
      <c r="M9069" s="10"/>
    </row>
    <row r="9070" spans="2:13" s="1" customFormat="1" ht="13.8" x14ac:dyDescent="0.3">
      <c r="B9070" s="10"/>
      <c r="L9070" s="10"/>
      <c r="M9070" s="10"/>
    </row>
    <row r="9071" spans="2:13" s="1" customFormat="1" ht="13.8" x14ac:dyDescent="0.3">
      <c r="B9071" s="10"/>
      <c r="L9071" s="10"/>
      <c r="M9071" s="10"/>
    </row>
    <row r="9072" spans="2:13" s="1" customFormat="1" ht="13.8" x14ac:dyDescent="0.3">
      <c r="B9072" s="10"/>
      <c r="L9072" s="10"/>
      <c r="M9072" s="10"/>
    </row>
    <row r="9073" spans="2:13" s="1" customFormat="1" ht="13.8" x14ac:dyDescent="0.3">
      <c r="B9073" s="10"/>
      <c r="L9073" s="10"/>
      <c r="M9073" s="10"/>
    </row>
    <row r="9074" spans="2:13" s="1" customFormat="1" ht="13.8" x14ac:dyDescent="0.3">
      <c r="B9074" s="10"/>
      <c r="L9074" s="10"/>
      <c r="M9074" s="10"/>
    </row>
    <row r="9075" spans="2:13" s="1" customFormat="1" ht="13.8" x14ac:dyDescent="0.3">
      <c r="B9075" s="10"/>
      <c r="L9075" s="10"/>
      <c r="M9075" s="10"/>
    </row>
    <row r="9076" spans="2:13" s="1" customFormat="1" ht="13.8" x14ac:dyDescent="0.3">
      <c r="B9076" s="10"/>
      <c r="L9076" s="10"/>
      <c r="M9076" s="10"/>
    </row>
    <row r="9077" spans="2:13" s="1" customFormat="1" ht="13.8" x14ac:dyDescent="0.3">
      <c r="B9077" s="10"/>
      <c r="L9077" s="10"/>
      <c r="M9077" s="10"/>
    </row>
    <row r="9078" spans="2:13" s="1" customFormat="1" ht="13.8" x14ac:dyDescent="0.3">
      <c r="B9078" s="10"/>
      <c r="L9078" s="10"/>
      <c r="M9078" s="10"/>
    </row>
    <row r="9079" spans="2:13" s="1" customFormat="1" ht="13.8" x14ac:dyDescent="0.3">
      <c r="B9079" s="10"/>
      <c r="L9079" s="10"/>
      <c r="M9079" s="10"/>
    </row>
    <row r="9080" spans="2:13" s="1" customFormat="1" ht="13.8" x14ac:dyDescent="0.3">
      <c r="B9080" s="10"/>
      <c r="L9080" s="10"/>
      <c r="M9080" s="10"/>
    </row>
    <row r="9081" spans="2:13" s="1" customFormat="1" ht="13.8" x14ac:dyDescent="0.3">
      <c r="B9081" s="10"/>
      <c r="L9081" s="10"/>
      <c r="M9081" s="10"/>
    </row>
    <row r="9082" spans="2:13" s="1" customFormat="1" ht="13.8" x14ac:dyDescent="0.3">
      <c r="B9082" s="10"/>
      <c r="L9082" s="10"/>
      <c r="M9082" s="10"/>
    </row>
    <row r="9083" spans="2:13" s="1" customFormat="1" ht="13.8" x14ac:dyDescent="0.3">
      <c r="B9083" s="10"/>
      <c r="L9083" s="10"/>
      <c r="M9083" s="10"/>
    </row>
    <row r="9084" spans="2:13" s="1" customFormat="1" ht="13.8" x14ac:dyDescent="0.3">
      <c r="B9084" s="10"/>
      <c r="L9084" s="10"/>
      <c r="M9084" s="10"/>
    </row>
    <row r="9085" spans="2:13" s="1" customFormat="1" ht="13.8" x14ac:dyDescent="0.3">
      <c r="B9085" s="10"/>
      <c r="L9085" s="10"/>
      <c r="M9085" s="10"/>
    </row>
    <row r="9086" spans="2:13" s="1" customFormat="1" ht="13.8" x14ac:dyDescent="0.3">
      <c r="B9086" s="10"/>
      <c r="L9086" s="10"/>
      <c r="M9086" s="10"/>
    </row>
    <row r="9087" spans="2:13" s="1" customFormat="1" ht="13.8" x14ac:dyDescent="0.3">
      <c r="B9087" s="10"/>
      <c r="L9087" s="10"/>
      <c r="M9087" s="10"/>
    </row>
    <row r="9088" spans="2:13" s="1" customFormat="1" ht="13.8" x14ac:dyDescent="0.3">
      <c r="B9088" s="10"/>
      <c r="L9088" s="10"/>
      <c r="M9088" s="10"/>
    </row>
    <row r="9089" spans="2:13" s="1" customFormat="1" ht="13.8" x14ac:dyDescent="0.3">
      <c r="B9089" s="10"/>
      <c r="L9089" s="10"/>
      <c r="M9089" s="10"/>
    </row>
    <row r="9090" spans="2:13" s="1" customFormat="1" ht="13.8" x14ac:dyDescent="0.3">
      <c r="B9090" s="10"/>
      <c r="L9090" s="10"/>
      <c r="M9090" s="10"/>
    </row>
    <row r="9091" spans="2:13" s="1" customFormat="1" ht="13.8" x14ac:dyDescent="0.3">
      <c r="B9091" s="10"/>
      <c r="L9091" s="10"/>
      <c r="M9091" s="10"/>
    </row>
    <row r="9092" spans="2:13" s="1" customFormat="1" ht="13.8" x14ac:dyDescent="0.3">
      <c r="B9092" s="10"/>
      <c r="L9092" s="10"/>
      <c r="M9092" s="10"/>
    </row>
    <row r="9093" spans="2:13" s="1" customFormat="1" ht="13.8" x14ac:dyDescent="0.3">
      <c r="B9093" s="10"/>
      <c r="L9093" s="10"/>
      <c r="M9093" s="10"/>
    </row>
    <row r="9094" spans="2:13" s="1" customFormat="1" ht="13.8" x14ac:dyDescent="0.3">
      <c r="B9094" s="10"/>
      <c r="L9094" s="10"/>
      <c r="M9094" s="10"/>
    </row>
    <row r="9095" spans="2:13" s="1" customFormat="1" ht="13.8" x14ac:dyDescent="0.3">
      <c r="B9095" s="10"/>
      <c r="L9095" s="10"/>
      <c r="M9095" s="10"/>
    </row>
    <row r="9096" spans="2:13" s="1" customFormat="1" ht="13.8" x14ac:dyDescent="0.3">
      <c r="B9096" s="10"/>
      <c r="L9096" s="10"/>
      <c r="M9096" s="10"/>
    </row>
    <row r="9097" spans="2:13" s="1" customFormat="1" ht="13.8" x14ac:dyDescent="0.3">
      <c r="B9097" s="10"/>
      <c r="L9097" s="10"/>
      <c r="M9097" s="10"/>
    </row>
    <row r="9098" spans="2:13" s="1" customFormat="1" ht="13.8" x14ac:dyDescent="0.3">
      <c r="B9098" s="10"/>
      <c r="L9098" s="10"/>
      <c r="M9098" s="10"/>
    </row>
    <row r="9099" spans="2:13" s="1" customFormat="1" ht="13.8" x14ac:dyDescent="0.3">
      <c r="B9099" s="10"/>
      <c r="L9099" s="10"/>
      <c r="M9099" s="10"/>
    </row>
    <row r="9100" spans="2:13" s="1" customFormat="1" ht="13.8" x14ac:dyDescent="0.3">
      <c r="B9100" s="10"/>
      <c r="L9100" s="10"/>
      <c r="M9100" s="10"/>
    </row>
    <row r="9101" spans="2:13" s="1" customFormat="1" ht="13.8" x14ac:dyDescent="0.3">
      <c r="B9101" s="10"/>
      <c r="L9101" s="10"/>
      <c r="M9101" s="10"/>
    </row>
    <row r="9102" spans="2:13" s="1" customFormat="1" ht="13.8" x14ac:dyDescent="0.3">
      <c r="B9102" s="10"/>
      <c r="L9102" s="10"/>
      <c r="M9102" s="10"/>
    </row>
    <row r="9103" spans="2:13" s="1" customFormat="1" ht="13.8" x14ac:dyDescent="0.3">
      <c r="B9103" s="10"/>
      <c r="L9103" s="10"/>
      <c r="M9103" s="10"/>
    </row>
    <row r="9104" spans="2:13" s="1" customFormat="1" ht="13.8" x14ac:dyDescent="0.3">
      <c r="B9104" s="10"/>
      <c r="L9104" s="10"/>
      <c r="M9104" s="10"/>
    </row>
    <row r="9105" spans="2:13" s="1" customFormat="1" ht="13.8" x14ac:dyDescent="0.3">
      <c r="B9105" s="10"/>
      <c r="L9105" s="10"/>
      <c r="M9105" s="10"/>
    </row>
    <row r="9106" spans="2:13" s="1" customFormat="1" ht="13.8" x14ac:dyDescent="0.3">
      <c r="B9106" s="10"/>
      <c r="L9106" s="10"/>
      <c r="M9106" s="10"/>
    </row>
    <row r="9107" spans="2:13" s="1" customFormat="1" ht="13.8" x14ac:dyDescent="0.3">
      <c r="B9107" s="10"/>
      <c r="L9107" s="10"/>
      <c r="M9107" s="10"/>
    </row>
    <row r="9108" spans="2:13" s="1" customFormat="1" ht="13.8" x14ac:dyDescent="0.3">
      <c r="B9108" s="10"/>
      <c r="L9108" s="10"/>
      <c r="M9108" s="10"/>
    </row>
    <row r="9109" spans="2:13" s="1" customFormat="1" ht="13.8" x14ac:dyDescent="0.3">
      <c r="B9109" s="10"/>
      <c r="L9109" s="10"/>
      <c r="M9109" s="10"/>
    </row>
    <row r="9110" spans="2:13" s="1" customFormat="1" ht="13.8" x14ac:dyDescent="0.3">
      <c r="B9110" s="10"/>
      <c r="L9110" s="10"/>
      <c r="M9110" s="10"/>
    </row>
    <row r="9111" spans="2:13" s="1" customFormat="1" ht="13.8" x14ac:dyDescent="0.3">
      <c r="B9111" s="10"/>
      <c r="L9111" s="10"/>
      <c r="M9111" s="10"/>
    </row>
    <row r="9112" spans="2:13" s="1" customFormat="1" ht="13.8" x14ac:dyDescent="0.3">
      <c r="B9112" s="10"/>
      <c r="L9112" s="10"/>
      <c r="M9112" s="10"/>
    </row>
    <row r="9113" spans="2:13" s="1" customFormat="1" ht="13.8" x14ac:dyDescent="0.3">
      <c r="B9113" s="10"/>
      <c r="L9113" s="10"/>
      <c r="M9113" s="10"/>
    </row>
    <row r="9114" spans="2:13" s="1" customFormat="1" ht="13.8" x14ac:dyDescent="0.3">
      <c r="B9114" s="10"/>
      <c r="L9114" s="10"/>
      <c r="M9114" s="10"/>
    </row>
    <row r="9115" spans="2:13" s="1" customFormat="1" ht="13.8" x14ac:dyDescent="0.3">
      <c r="B9115" s="10"/>
      <c r="L9115" s="10"/>
      <c r="M9115" s="10"/>
    </row>
    <row r="9116" spans="2:13" s="1" customFormat="1" ht="13.8" x14ac:dyDescent="0.3">
      <c r="B9116" s="10"/>
      <c r="L9116" s="10"/>
      <c r="M9116" s="10"/>
    </row>
    <row r="9117" spans="2:13" s="1" customFormat="1" ht="13.8" x14ac:dyDescent="0.3">
      <c r="B9117" s="10"/>
      <c r="L9117" s="10"/>
      <c r="M9117" s="10"/>
    </row>
    <row r="9118" spans="2:13" s="1" customFormat="1" ht="13.8" x14ac:dyDescent="0.3">
      <c r="B9118" s="10"/>
      <c r="L9118" s="10"/>
      <c r="M9118" s="10"/>
    </row>
    <row r="9119" spans="2:13" s="1" customFormat="1" ht="13.8" x14ac:dyDescent="0.3">
      <c r="B9119" s="10"/>
      <c r="L9119" s="10"/>
      <c r="M9119" s="10"/>
    </row>
    <row r="9120" spans="2:13" s="1" customFormat="1" ht="13.8" x14ac:dyDescent="0.3">
      <c r="B9120" s="10"/>
      <c r="L9120" s="10"/>
      <c r="M9120" s="10"/>
    </row>
    <row r="9121" spans="2:13" s="1" customFormat="1" ht="13.8" x14ac:dyDescent="0.3">
      <c r="B9121" s="10"/>
      <c r="L9121" s="10"/>
      <c r="M9121" s="10"/>
    </row>
    <row r="9122" spans="2:13" s="1" customFormat="1" ht="13.8" x14ac:dyDescent="0.3">
      <c r="B9122" s="10"/>
      <c r="L9122" s="10"/>
      <c r="M9122" s="10"/>
    </row>
    <row r="9123" spans="2:13" s="1" customFormat="1" ht="13.8" x14ac:dyDescent="0.3">
      <c r="B9123" s="10"/>
      <c r="L9123" s="10"/>
      <c r="M9123" s="10"/>
    </row>
    <row r="9124" spans="2:13" s="1" customFormat="1" ht="13.8" x14ac:dyDescent="0.3">
      <c r="B9124" s="10"/>
      <c r="L9124" s="10"/>
      <c r="M9124" s="10"/>
    </row>
    <row r="9125" spans="2:13" s="1" customFormat="1" ht="13.8" x14ac:dyDescent="0.3">
      <c r="B9125" s="10"/>
      <c r="L9125" s="10"/>
      <c r="M9125" s="10"/>
    </row>
    <row r="9126" spans="2:13" s="1" customFormat="1" ht="13.8" x14ac:dyDescent="0.3">
      <c r="B9126" s="10"/>
      <c r="L9126" s="10"/>
      <c r="M9126" s="10"/>
    </row>
    <row r="9127" spans="2:13" s="1" customFormat="1" ht="13.8" x14ac:dyDescent="0.3">
      <c r="B9127" s="10"/>
      <c r="L9127" s="10"/>
      <c r="M9127" s="10"/>
    </row>
    <row r="9128" spans="2:13" s="1" customFormat="1" ht="13.8" x14ac:dyDescent="0.3">
      <c r="B9128" s="10"/>
      <c r="L9128" s="10"/>
      <c r="M9128" s="10"/>
    </row>
    <row r="9129" spans="2:13" s="1" customFormat="1" ht="13.8" x14ac:dyDescent="0.3">
      <c r="B9129" s="10"/>
      <c r="L9129" s="10"/>
      <c r="M9129" s="10"/>
    </row>
    <row r="9130" spans="2:13" s="1" customFormat="1" ht="13.8" x14ac:dyDescent="0.3">
      <c r="B9130" s="10"/>
      <c r="L9130" s="10"/>
      <c r="M9130" s="10"/>
    </row>
    <row r="9131" spans="2:13" s="1" customFormat="1" ht="13.8" x14ac:dyDescent="0.3">
      <c r="B9131" s="10"/>
      <c r="L9131" s="10"/>
      <c r="M9131" s="10"/>
    </row>
    <row r="9132" spans="2:13" s="1" customFormat="1" ht="13.8" x14ac:dyDescent="0.3">
      <c r="B9132" s="10"/>
      <c r="L9132" s="10"/>
      <c r="M9132" s="10"/>
    </row>
    <row r="9133" spans="2:13" s="1" customFormat="1" ht="13.8" x14ac:dyDescent="0.3">
      <c r="B9133" s="10"/>
      <c r="L9133" s="10"/>
      <c r="M9133" s="10"/>
    </row>
    <row r="9134" spans="2:13" s="1" customFormat="1" ht="13.8" x14ac:dyDescent="0.3">
      <c r="B9134" s="10"/>
      <c r="L9134" s="10"/>
      <c r="M9134" s="10"/>
    </row>
    <row r="9135" spans="2:13" s="1" customFormat="1" ht="13.8" x14ac:dyDescent="0.3">
      <c r="B9135" s="10"/>
      <c r="L9135" s="10"/>
      <c r="M9135" s="10"/>
    </row>
    <row r="9136" spans="2:13" s="1" customFormat="1" ht="13.8" x14ac:dyDescent="0.3">
      <c r="B9136" s="10"/>
      <c r="L9136" s="10"/>
      <c r="M9136" s="10"/>
    </row>
    <row r="9137" spans="2:13" s="1" customFormat="1" ht="13.8" x14ac:dyDescent="0.3">
      <c r="B9137" s="10"/>
      <c r="L9137" s="10"/>
      <c r="M9137" s="10"/>
    </row>
    <row r="9138" spans="2:13" s="1" customFormat="1" ht="13.8" x14ac:dyDescent="0.3">
      <c r="B9138" s="10"/>
      <c r="L9138" s="10"/>
      <c r="M9138" s="10"/>
    </row>
    <row r="9139" spans="2:13" s="1" customFormat="1" ht="13.8" x14ac:dyDescent="0.3">
      <c r="B9139" s="10"/>
      <c r="L9139" s="10"/>
      <c r="M9139" s="10"/>
    </row>
    <row r="9140" spans="2:13" s="1" customFormat="1" ht="13.8" x14ac:dyDescent="0.3">
      <c r="B9140" s="10"/>
      <c r="L9140" s="10"/>
      <c r="M9140" s="10"/>
    </row>
    <row r="9141" spans="2:13" s="1" customFormat="1" ht="13.8" x14ac:dyDescent="0.3">
      <c r="B9141" s="10"/>
      <c r="L9141" s="10"/>
      <c r="M9141" s="10"/>
    </row>
    <row r="9142" spans="2:13" s="1" customFormat="1" ht="13.8" x14ac:dyDescent="0.3">
      <c r="B9142" s="10"/>
      <c r="L9142" s="10"/>
      <c r="M9142" s="10"/>
    </row>
    <row r="9143" spans="2:13" s="1" customFormat="1" ht="13.8" x14ac:dyDescent="0.3">
      <c r="B9143" s="10"/>
      <c r="L9143" s="10"/>
      <c r="M9143" s="10"/>
    </row>
    <row r="9144" spans="2:13" s="1" customFormat="1" ht="13.8" x14ac:dyDescent="0.3">
      <c r="B9144" s="10"/>
      <c r="L9144" s="10"/>
      <c r="M9144" s="10"/>
    </row>
    <row r="9145" spans="2:13" s="1" customFormat="1" ht="13.8" x14ac:dyDescent="0.3">
      <c r="B9145" s="10"/>
      <c r="L9145" s="10"/>
      <c r="M9145" s="10"/>
    </row>
    <row r="9146" spans="2:13" s="1" customFormat="1" ht="13.8" x14ac:dyDescent="0.3">
      <c r="B9146" s="10"/>
      <c r="L9146" s="10"/>
      <c r="M9146" s="10"/>
    </row>
    <row r="9147" spans="2:13" s="1" customFormat="1" ht="13.8" x14ac:dyDescent="0.3">
      <c r="B9147" s="10"/>
      <c r="L9147" s="10"/>
      <c r="M9147" s="10"/>
    </row>
    <row r="9148" spans="2:13" s="1" customFormat="1" ht="13.8" x14ac:dyDescent="0.3">
      <c r="B9148" s="10"/>
      <c r="L9148" s="10"/>
      <c r="M9148" s="10"/>
    </row>
    <row r="9149" spans="2:13" s="1" customFormat="1" ht="13.8" x14ac:dyDescent="0.3">
      <c r="B9149" s="10"/>
      <c r="L9149" s="10"/>
      <c r="M9149" s="10"/>
    </row>
    <row r="9150" spans="2:13" s="1" customFormat="1" ht="13.8" x14ac:dyDescent="0.3">
      <c r="B9150" s="10"/>
      <c r="L9150" s="10"/>
      <c r="M9150" s="10"/>
    </row>
    <row r="9151" spans="2:13" s="1" customFormat="1" ht="13.8" x14ac:dyDescent="0.3">
      <c r="B9151" s="10"/>
      <c r="L9151" s="10"/>
      <c r="M9151" s="10"/>
    </row>
    <row r="9152" spans="2:13" s="1" customFormat="1" ht="13.8" x14ac:dyDescent="0.3">
      <c r="B9152" s="10"/>
      <c r="L9152" s="10"/>
      <c r="M9152" s="10"/>
    </row>
    <row r="9153" spans="2:13" s="1" customFormat="1" ht="13.8" x14ac:dyDescent="0.3">
      <c r="B9153" s="10"/>
      <c r="L9153" s="10"/>
      <c r="M9153" s="10"/>
    </row>
    <row r="9154" spans="2:13" s="1" customFormat="1" ht="13.8" x14ac:dyDescent="0.3">
      <c r="B9154" s="10"/>
      <c r="L9154" s="10"/>
      <c r="M9154" s="10"/>
    </row>
    <row r="9155" spans="2:13" s="1" customFormat="1" ht="13.8" x14ac:dyDescent="0.3">
      <c r="B9155" s="10"/>
      <c r="L9155" s="10"/>
      <c r="M9155" s="10"/>
    </row>
    <row r="9156" spans="2:13" s="1" customFormat="1" ht="13.8" x14ac:dyDescent="0.3">
      <c r="B9156" s="10"/>
      <c r="L9156" s="10"/>
      <c r="M9156" s="10"/>
    </row>
    <row r="9157" spans="2:13" s="1" customFormat="1" ht="13.8" x14ac:dyDescent="0.3">
      <c r="B9157" s="10"/>
      <c r="L9157" s="10"/>
      <c r="M9157" s="10"/>
    </row>
    <row r="9158" spans="2:13" s="1" customFormat="1" ht="13.8" x14ac:dyDescent="0.3">
      <c r="B9158" s="10"/>
      <c r="L9158" s="10"/>
      <c r="M9158" s="10"/>
    </row>
    <row r="9159" spans="2:13" s="1" customFormat="1" ht="13.8" x14ac:dyDescent="0.3">
      <c r="B9159" s="10"/>
      <c r="L9159" s="10"/>
      <c r="M9159" s="10"/>
    </row>
    <row r="9160" spans="2:13" s="1" customFormat="1" ht="13.8" x14ac:dyDescent="0.3">
      <c r="B9160" s="10"/>
      <c r="L9160" s="10"/>
      <c r="M9160" s="10"/>
    </row>
    <row r="9161" spans="2:13" s="1" customFormat="1" ht="13.8" x14ac:dyDescent="0.3">
      <c r="B9161" s="10"/>
      <c r="L9161" s="10"/>
      <c r="M9161" s="10"/>
    </row>
    <row r="9162" spans="2:13" s="1" customFormat="1" ht="13.8" x14ac:dyDescent="0.3">
      <c r="B9162" s="10"/>
      <c r="L9162" s="10"/>
      <c r="M9162" s="10"/>
    </row>
    <row r="9163" spans="2:13" s="1" customFormat="1" ht="13.8" x14ac:dyDescent="0.3">
      <c r="B9163" s="10"/>
      <c r="L9163" s="10"/>
      <c r="M9163" s="10"/>
    </row>
    <row r="9164" spans="2:13" s="1" customFormat="1" ht="13.8" x14ac:dyDescent="0.3">
      <c r="B9164" s="10"/>
      <c r="L9164" s="10"/>
      <c r="M9164" s="10"/>
    </row>
    <row r="9165" spans="2:13" s="1" customFormat="1" ht="13.8" x14ac:dyDescent="0.3">
      <c r="B9165" s="10"/>
      <c r="L9165" s="10"/>
      <c r="M9165" s="10"/>
    </row>
    <row r="9166" spans="2:13" s="1" customFormat="1" ht="13.8" x14ac:dyDescent="0.3">
      <c r="B9166" s="10"/>
      <c r="L9166" s="10"/>
      <c r="M9166" s="10"/>
    </row>
    <row r="9167" spans="2:13" s="1" customFormat="1" ht="13.8" x14ac:dyDescent="0.3">
      <c r="B9167" s="10"/>
      <c r="L9167" s="10"/>
      <c r="M9167" s="10"/>
    </row>
    <row r="9168" spans="2:13" s="1" customFormat="1" ht="13.8" x14ac:dyDescent="0.3">
      <c r="B9168" s="10"/>
      <c r="L9168" s="10"/>
      <c r="M9168" s="10"/>
    </row>
    <row r="9169" spans="2:13" s="1" customFormat="1" ht="13.8" x14ac:dyDescent="0.3">
      <c r="B9169" s="10"/>
      <c r="L9169" s="10"/>
      <c r="M9169" s="10"/>
    </row>
    <row r="9170" spans="2:13" s="1" customFormat="1" ht="13.8" x14ac:dyDescent="0.3">
      <c r="B9170" s="10"/>
      <c r="L9170" s="10"/>
      <c r="M9170" s="10"/>
    </row>
    <row r="9171" spans="2:13" s="1" customFormat="1" ht="13.8" x14ac:dyDescent="0.3">
      <c r="B9171" s="10"/>
      <c r="L9171" s="10"/>
      <c r="M9171" s="10"/>
    </row>
    <row r="9172" spans="2:13" s="1" customFormat="1" ht="13.8" x14ac:dyDescent="0.3">
      <c r="B9172" s="10"/>
      <c r="L9172" s="10"/>
      <c r="M9172" s="10"/>
    </row>
    <row r="9173" spans="2:13" s="1" customFormat="1" ht="13.8" x14ac:dyDescent="0.3">
      <c r="B9173" s="10"/>
      <c r="L9173" s="10"/>
      <c r="M9173" s="10"/>
    </row>
    <row r="9174" spans="2:13" s="1" customFormat="1" ht="13.8" x14ac:dyDescent="0.3">
      <c r="B9174" s="10"/>
      <c r="L9174" s="10"/>
      <c r="M9174" s="10"/>
    </row>
    <row r="9175" spans="2:13" s="1" customFormat="1" ht="13.8" x14ac:dyDescent="0.3">
      <c r="B9175" s="10"/>
      <c r="L9175" s="10"/>
      <c r="M9175" s="10"/>
    </row>
    <row r="9176" spans="2:13" s="1" customFormat="1" ht="13.8" x14ac:dyDescent="0.3">
      <c r="B9176" s="10"/>
      <c r="L9176" s="10"/>
      <c r="M9176" s="10"/>
    </row>
    <row r="9177" spans="2:13" s="1" customFormat="1" ht="13.8" x14ac:dyDescent="0.3">
      <c r="B9177" s="10"/>
      <c r="L9177" s="10"/>
      <c r="M9177" s="10"/>
    </row>
    <row r="9178" spans="2:13" s="1" customFormat="1" ht="13.8" x14ac:dyDescent="0.3">
      <c r="B9178" s="10"/>
      <c r="L9178" s="10"/>
      <c r="M9178" s="10"/>
    </row>
    <row r="9179" spans="2:13" s="1" customFormat="1" ht="13.8" x14ac:dyDescent="0.3">
      <c r="B9179" s="10"/>
      <c r="L9179" s="10"/>
      <c r="M9179" s="10"/>
    </row>
    <row r="9180" spans="2:13" s="1" customFormat="1" ht="13.8" x14ac:dyDescent="0.3">
      <c r="B9180" s="10"/>
      <c r="L9180" s="10"/>
      <c r="M9180" s="10"/>
    </row>
    <row r="9181" spans="2:13" s="1" customFormat="1" ht="13.8" x14ac:dyDescent="0.3">
      <c r="B9181" s="10"/>
      <c r="L9181" s="10"/>
      <c r="M9181" s="10"/>
    </row>
    <row r="9182" spans="2:13" s="1" customFormat="1" ht="13.8" x14ac:dyDescent="0.3">
      <c r="B9182" s="10"/>
      <c r="L9182" s="10"/>
      <c r="M9182" s="10"/>
    </row>
    <row r="9183" spans="2:13" s="1" customFormat="1" ht="13.8" x14ac:dyDescent="0.3">
      <c r="B9183" s="10"/>
      <c r="L9183" s="10"/>
      <c r="M9183" s="10"/>
    </row>
    <row r="9184" spans="2:13" s="1" customFormat="1" ht="13.8" x14ac:dyDescent="0.3">
      <c r="B9184" s="10"/>
      <c r="L9184" s="10"/>
      <c r="M9184" s="10"/>
    </row>
    <row r="9185" spans="2:13" s="1" customFormat="1" ht="13.8" x14ac:dyDescent="0.3">
      <c r="B9185" s="10"/>
      <c r="L9185" s="10"/>
      <c r="M9185" s="10"/>
    </row>
    <row r="9186" spans="2:13" s="1" customFormat="1" ht="13.8" x14ac:dyDescent="0.3">
      <c r="B9186" s="10"/>
      <c r="L9186" s="10"/>
      <c r="M9186" s="10"/>
    </row>
    <row r="9187" spans="2:13" s="1" customFormat="1" ht="13.8" x14ac:dyDescent="0.3">
      <c r="B9187" s="10"/>
      <c r="L9187" s="10"/>
      <c r="M9187" s="10"/>
    </row>
    <row r="9188" spans="2:13" s="1" customFormat="1" ht="13.8" x14ac:dyDescent="0.3">
      <c r="B9188" s="10"/>
      <c r="L9188" s="10"/>
      <c r="M9188" s="10"/>
    </row>
    <row r="9189" spans="2:13" s="1" customFormat="1" ht="13.8" x14ac:dyDescent="0.3">
      <c r="B9189" s="10"/>
      <c r="L9189" s="10"/>
      <c r="M9189" s="10"/>
    </row>
    <row r="9190" spans="2:13" s="1" customFormat="1" ht="13.8" x14ac:dyDescent="0.3">
      <c r="B9190" s="10"/>
      <c r="L9190" s="10"/>
      <c r="M9190" s="10"/>
    </row>
    <row r="9191" spans="2:13" s="1" customFormat="1" ht="13.8" x14ac:dyDescent="0.3">
      <c r="B9191" s="10"/>
      <c r="L9191" s="10"/>
      <c r="M9191" s="10"/>
    </row>
    <row r="9192" spans="2:13" s="1" customFormat="1" ht="13.8" x14ac:dyDescent="0.3">
      <c r="B9192" s="10"/>
      <c r="L9192" s="10"/>
      <c r="M9192" s="10"/>
    </row>
    <row r="9193" spans="2:13" s="1" customFormat="1" ht="13.8" x14ac:dyDescent="0.3">
      <c r="B9193" s="10"/>
      <c r="L9193" s="10"/>
      <c r="M9193" s="10"/>
    </row>
    <row r="9194" spans="2:13" s="1" customFormat="1" ht="13.8" x14ac:dyDescent="0.3">
      <c r="B9194" s="10"/>
      <c r="L9194" s="10"/>
      <c r="M9194" s="10"/>
    </row>
    <row r="9195" spans="2:13" s="1" customFormat="1" ht="13.8" x14ac:dyDescent="0.3">
      <c r="B9195" s="10"/>
      <c r="L9195" s="10"/>
      <c r="M9195" s="10"/>
    </row>
    <row r="9196" spans="2:13" s="1" customFormat="1" ht="13.8" x14ac:dyDescent="0.3">
      <c r="B9196" s="10"/>
      <c r="L9196" s="10"/>
      <c r="M9196" s="10"/>
    </row>
    <row r="9197" spans="2:13" s="1" customFormat="1" ht="13.8" x14ac:dyDescent="0.3">
      <c r="B9197" s="10"/>
      <c r="L9197" s="10"/>
      <c r="M9197" s="10"/>
    </row>
    <row r="9198" spans="2:13" s="1" customFormat="1" ht="13.8" x14ac:dyDescent="0.3">
      <c r="B9198" s="10"/>
      <c r="L9198" s="10"/>
      <c r="M9198" s="10"/>
    </row>
    <row r="9199" spans="2:13" s="1" customFormat="1" ht="13.8" x14ac:dyDescent="0.3">
      <c r="B9199" s="10"/>
      <c r="L9199" s="10"/>
      <c r="M9199" s="10"/>
    </row>
    <row r="9200" spans="2:13" s="1" customFormat="1" ht="13.8" x14ac:dyDescent="0.3">
      <c r="B9200" s="10"/>
      <c r="L9200" s="10"/>
      <c r="M9200" s="10"/>
    </row>
    <row r="9201" spans="2:13" s="1" customFormat="1" ht="13.8" x14ac:dyDescent="0.3">
      <c r="B9201" s="10"/>
      <c r="L9201" s="10"/>
      <c r="M9201" s="10"/>
    </row>
    <row r="9202" spans="2:13" s="1" customFormat="1" ht="13.8" x14ac:dyDescent="0.3">
      <c r="B9202" s="10"/>
      <c r="L9202" s="10"/>
      <c r="M9202" s="10"/>
    </row>
    <row r="9203" spans="2:13" s="1" customFormat="1" ht="13.8" x14ac:dyDescent="0.3">
      <c r="B9203" s="10"/>
      <c r="L9203" s="10"/>
      <c r="M9203" s="10"/>
    </row>
    <row r="9204" spans="2:13" s="1" customFormat="1" ht="13.8" x14ac:dyDescent="0.3">
      <c r="B9204" s="10"/>
      <c r="L9204" s="10"/>
      <c r="M9204" s="10"/>
    </row>
    <row r="9205" spans="2:13" s="1" customFormat="1" ht="13.8" x14ac:dyDescent="0.3">
      <c r="B9205" s="10"/>
      <c r="L9205" s="10"/>
      <c r="M9205" s="10"/>
    </row>
    <row r="9206" spans="2:13" s="1" customFormat="1" ht="13.8" x14ac:dyDescent="0.3">
      <c r="B9206" s="10"/>
      <c r="L9206" s="10"/>
      <c r="M9206" s="10"/>
    </row>
    <row r="9207" spans="2:13" s="1" customFormat="1" ht="13.8" x14ac:dyDescent="0.3">
      <c r="B9207" s="10"/>
      <c r="L9207" s="10"/>
      <c r="M9207" s="10"/>
    </row>
    <row r="9208" spans="2:13" s="1" customFormat="1" ht="13.8" x14ac:dyDescent="0.3">
      <c r="B9208" s="10"/>
      <c r="L9208" s="10"/>
      <c r="M9208" s="10"/>
    </row>
    <row r="9209" spans="2:13" s="1" customFormat="1" ht="13.8" x14ac:dyDescent="0.3">
      <c r="B9209" s="10"/>
      <c r="L9209" s="10"/>
      <c r="M9209" s="10"/>
    </row>
    <row r="9210" spans="2:13" s="1" customFormat="1" ht="13.8" x14ac:dyDescent="0.3">
      <c r="B9210" s="10"/>
      <c r="L9210" s="10"/>
      <c r="M9210" s="10"/>
    </row>
    <row r="9211" spans="2:13" s="1" customFormat="1" ht="13.8" x14ac:dyDescent="0.3">
      <c r="B9211" s="10"/>
      <c r="L9211" s="10"/>
      <c r="M9211" s="10"/>
    </row>
    <row r="9212" spans="2:13" s="1" customFormat="1" ht="13.8" x14ac:dyDescent="0.3">
      <c r="B9212" s="10"/>
      <c r="L9212" s="10"/>
      <c r="M9212" s="10"/>
    </row>
    <row r="9213" spans="2:13" s="1" customFormat="1" ht="13.8" x14ac:dyDescent="0.3">
      <c r="B9213" s="10"/>
      <c r="L9213" s="10"/>
      <c r="M9213" s="10"/>
    </row>
    <row r="9214" spans="2:13" s="1" customFormat="1" ht="13.8" x14ac:dyDescent="0.3">
      <c r="B9214" s="10"/>
      <c r="L9214" s="10"/>
      <c r="M9214" s="10"/>
    </row>
    <row r="9215" spans="2:13" s="1" customFormat="1" ht="13.8" x14ac:dyDescent="0.3">
      <c r="B9215" s="10"/>
      <c r="L9215" s="10"/>
      <c r="M9215" s="10"/>
    </row>
    <row r="9216" spans="2:13" s="1" customFormat="1" ht="13.8" x14ac:dyDescent="0.3">
      <c r="B9216" s="10"/>
      <c r="L9216" s="10"/>
      <c r="M9216" s="10"/>
    </row>
    <row r="9217" spans="2:13" s="1" customFormat="1" ht="13.8" x14ac:dyDescent="0.3">
      <c r="B9217" s="10"/>
      <c r="L9217" s="10"/>
      <c r="M9217" s="10"/>
    </row>
    <row r="9218" spans="2:13" s="1" customFormat="1" ht="13.8" x14ac:dyDescent="0.3">
      <c r="B9218" s="10"/>
      <c r="L9218" s="10"/>
      <c r="M9218" s="10"/>
    </row>
    <row r="9219" spans="2:13" s="1" customFormat="1" ht="13.8" x14ac:dyDescent="0.3">
      <c r="B9219" s="10"/>
      <c r="L9219" s="10"/>
      <c r="M9219" s="10"/>
    </row>
    <row r="9220" spans="2:13" s="1" customFormat="1" ht="13.8" x14ac:dyDescent="0.3">
      <c r="B9220" s="10"/>
      <c r="L9220" s="10"/>
      <c r="M9220" s="10"/>
    </row>
    <row r="9221" spans="2:13" s="1" customFormat="1" ht="13.8" x14ac:dyDescent="0.3">
      <c r="B9221" s="10"/>
      <c r="L9221" s="10"/>
      <c r="M9221" s="10"/>
    </row>
    <row r="9222" spans="2:13" s="1" customFormat="1" ht="13.8" x14ac:dyDescent="0.3">
      <c r="B9222" s="10"/>
      <c r="L9222" s="10"/>
      <c r="M9222" s="10"/>
    </row>
    <row r="9223" spans="2:13" s="1" customFormat="1" ht="13.8" x14ac:dyDescent="0.3">
      <c r="B9223" s="10"/>
      <c r="L9223" s="10"/>
      <c r="M9223" s="10"/>
    </row>
    <row r="9224" spans="2:13" s="1" customFormat="1" ht="13.8" x14ac:dyDescent="0.3">
      <c r="B9224" s="10"/>
      <c r="L9224" s="10"/>
      <c r="M9224" s="10"/>
    </row>
    <row r="9225" spans="2:13" s="1" customFormat="1" ht="13.8" x14ac:dyDescent="0.3">
      <c r="B9225" s="10"/>
      <c r="L9225" s="10"/>
      <c r="M9225" s="10"/>
    </row>
    <row r="9226" spans="2:13" s="1" customFormat="1" ht="13.8" x14ac:dyDescent="0.3">
      <c r="B9226" s="10"/>
      <c r="L9226" s="10"/>
      <c r="M9226" s="10"/>
    </row>
    <row r="9227" spans="2:13" s="1" customFormat="1" ht="13.8" x14ac:dyDescent="0.3">
      <c r="B9227" s="10"/>
      <c r="L9227" s="10"/>
      <c r="M9227" s="10"/>
    </row>
    <row r="9228" spans="2:13" s="1" customFormat="1" ht="13.8" x14ac:dyDescent="0.3">
      <c r="B9228" s="10"/>
      <c r="L9228" s="10"/>
      <c r="M9228" s="10"/>
    </row>
    <row r="9229" spans="2:13" s="1" customFormat="1" ht="13.8" x14ac:dyDescent="0.3">
      <c r="B9229" s="10"/>
      <c r="L9229" s="10"/>
      <c r="M9229" s="10"/>
    </row>
    <row r="9230" spans="2:13" s="1" customFormat="1" ht="13.8" x14ac:dyDescent="0.3">
      <c r="B9230" s="10"/>
      <c r="L9230" s="10"/>
      <c r="M9230" s="10"/>
    </row>
    <row r="9231" spans="2:13" s="1" customFormat="1" ht="13.8" x14ac:dyDescent="0.3">
      <c r="B9231" s="10"/>
      <c r="L9231" s="10"/>
      <c r="M9231" s="10"/>
    </row>
    <row r="9232" spans="2:13" s="1" customFormat="1" ht="13.8" x14ac:dyDescent="0.3">
      <c r="B9232" s="10"/>
      <c r="L9232" s="10"/>
      <c r="M9232" s="10"/>
    </row>
    <row r="9233" spans="2:13" s="1" customFormat="1" ht="13.8" x14ac:dyDescent="0.3">
      <c r="B9233" s="10"/>
      <c r="L9233" s="10"/>
      <c r="M9233" s="10"/>
    </row>
    <row r="9234" spans="2:13" s="1" customFormat="1" ht="13.8" x14ac:dyDescent="0.3">
      <c r="B9234" s="10"/>
      <c r="L9234" s="10"/>
      <c r="M9234" s="10"/>
    </row>
    <row r="9235" spans="2:13" s="1" customFormat="1" ht="13.8" x14ac:dyDescent="0.3">
      <c r="B9235" s="10"/>
      <c r="L9235" s="10"/>
      <c r="M9235" s="10"/>
    </row>
    <row r="9236" spans="2:13" s="1" customFormat="1" ht="13.8" x14ac:dyDescent="0.3">
      <c r="B9236" s="10"/>
      <c r="L9236" s="10"/>
      <c r="M9236" s="10"/>
    </row>
    <row r="9237" spans="2:13" s="1" customFormat="1" ht="13.8" x14ac:dyDescent="0.3">
      <c r="B9237" s="10"/>
      <c r="L9237" s="10"/>
      <c r="M9237" s="10"/>
    </row>
    <row r="9238" spans="2:13" s="1" customFormat="1" ht="13.8" x14ac:dyDescent="0.3">
      <c r="B9238" s="10"/>
      <c r="L9238" s="10"/>
      <c r="M9238" s="10"/>
    </row>
    <row r="9239" spans="2:13" s="1" customFormat="1" ht="13.8" x14ac:dyDescent="0.3">
      <c r="B9239" s="10"/>
      <c r="L9239" s="10"/>
      <c r="M9239" s="10"/>
    </row>
    <row r="9240" spans="2:13" s="1" customFormat="1" ht="13.8" x14ac:dyDescent="0.3">
      <c r="B9240" s="10"/>
      <c r="L9240" s="10"/>
      <c r="M9240" s="10"/>
    </row>
    <row r="9241" spans="2:13" s="1" customFormat="1" ht="13.8" x14ac:dyDescent="0.3">
      <c r="B9241" s="10"/>
      <c r="L9241" s="10"/>
      <c r="M9241" s="10"/>
    </row>
    <row r="9242" spans="2:13" s="1" customFormat="1" ht="13.8" x14ac:dyDescent="0.3">
      <c r="B9242" s="10"/>
      <c r="L9242" s="10"/>
      <c r="M9242" s="10"/>
    </row>
    <row r="9243" spans="2:13" s="1" customFormat="1" ht="13.8" x14ac:dyDescent="0.3">
      <c r="B9243" s="10"/>
      <c r="L9243" s="10"/>
      <c r="M9243" s="10"/>
    </row>
    <row r="9244" spans="2:13" s="1" customFormat="1" ht="13.8" x14ac:dyDescent="0.3">
      <c r="B9244" s="10"/>
      <c r="L9244" s="10"/>
      <c r="M9244" s="10"/>
    </row>
    <row r="9245" spans="2:13" s="1" customFormat="1" ht="13.8" x14ac:dyDescent="0.3">
      <c r="B9245" s="10"/>
      <c r="L9245" s="10"/>
      <c r="M9245" s="10"/>
    </row>
    <row r="9246" spans="2:13" s="1" customFormat="1" ht="13.8" x14ac:dyDescent="0.3">
      <c r="B9246" s="10"/>
      <c r="L9246" s="10"/>
      <c r="M9246" s="10"/>
    </row>
    <row r="9247" spans="2:13" s="1" customFormat="1" ht="13.8" x14ac:dyDescent="0.3">
      <c r="B9247" s="10"/>
      <c r="L9247" s="10"/>
      <c r="M9247" s="10"/>
    </row>
    <row r="9248" spans="2:13" s="1" customFormat="1" ht="13.8" x14ac:dyDescent="0.3">
      <c r="B9248" s="10"/>
      <c r="L9248" s="10"/>
      <c r="M9248" s="10"/>
    </row>
    <row r="9249" spans="2:13" s="1" customFormat="1" ht="13.8" x14ac:dyDescent="0.3">
      <c r="B9249" s="10"/>
      <c r="L9249" s="10"/>
      <c r="M9249" s="10"/>
    </row>
    <row r="9250" spans="2:13" s="1" customFormat="1" ht="13.8" x14ac:dyDescent="0.3">
      <c r="B9250" s="10"/>
      <c r="L9250" s="10"/>
      <c r="M9250" s="10"/>
    </row>
    <row r="9251" spans="2:13" s="1" customFormat="1" ht="13.8" x14ac:dyDescent="0.3">
      <c r="B9251" s="10"/>
      <c r="L9251" s="10"/>
      <c r="M9251" s="10"/>
    </row>
    <row r="9252" spans="2:13" s="1" customFormat="1" ht="13.8" x14ac:dyDescent="0.3">
      <c r="B9252" s="10"/>
      <c r="L9252" s="10"/>
      <c r="M9252" s="10"/>
    </row>
    <row r="9253" spans="2:13" s="1" customFormat="1" ht="13.8" x14ac:dyDescent="0.3">
      <c r="B9253" s="10"/>
      <c r="L9253" s="10"/>
      <c r="M9253" s="10"/>
    </row>
    <row r="9254" spans="2:13" s="1" customFormat="1" ht="13.8" x14ac:dyDescent="0.3">
      <c r="B9254" s="10"/>
      <c r="L9254" s="10"/>
      <c r="M9254" s="10"/>
    </row>
    <row r="9255" spans="2:13" s="1" customFormat="1" ht="13.8" x14ac:dyDescent="0.3">
      <c r="B9255" s="10"/>
      <c r="L9255" s="10"/>
      <c r="M9255" s="10"/>
    </row>
    <row r="9256" spans="2:13" s="1" customFormat="1" ht="13.8" x14ac:dyDescent="0.3">
      <c r="B9256" s="10"/>
      <c r="L9256" s="10"/>
      <c r="M9256" s="10"/>
    </row>
    <row r="9257" spans="2:13" s="1" customFormat="1" ht="13.8" x14ac:dyDescent="0.3">
      <c r="B9257" s="10"/>
      <c r="L9257" s="10"/>
      <c r="M9257" s="10"/>
    </row>
    <row r="9258" spans="2:13" s="1" customFormat="1" ht="13.8" x14ac:dyDescent="0.3">
      <c r="B9258" s="10"/>
      <c r="L9258" s="10"/>
      <c r="M9258" s="10"/>
    </row>
    <row r="9259" spans="2:13" s="1" customFormat="1" ht="13.8" x14ac:dyDescent="0.3">
      <c r="B9259" s="10"/>
      <c r="L9259" s="10"/>
      <c r="M9259" s="10"/>
    </row>
    <row r="9260" spans="2:13" s="1" customFormat="1" ht="13.8" x14ac:dyDescent="0.3">
      <c r="B9260" s="10"/>
      <c r="L9260" s="10"/>
      <c r="M9260" s="10"/>
    </row>
    <row r="9261" spans="2:13" s="1" customFormat="1" ht="13.8" x14ac:dyDescent="0.3">
      <c r="B9261" s="10"/>
      <c r="L9261" s="10"/>
      <c r="M9261" s="10"/>
    </row>
    <row r="9262" spans="2:13" s="1" customFormat="1" ht="13.8" x14ac:dyDescent="0.3">
      <c r="B9262" s="10"/>
      <c r="L9262" s="10"/>
      <c r="M9262" s="10"/>
    </row>
    <row r="9263" spans="2:13" s="1" customFormat="1" ht="13.8" x14ac:dyDescent="0.3">
      <c r="B9263" s="10"/>
      <c r="L9263" s="10"/>
      <c r="M9263" s="10"/>
    </row>
    <row r="9264" spans="2:13" s="1" customFormat="1" ht="13.8" x14ac:dyDescent="0.3">
      <c r="B9264" s="10"/>
      <c r="L9264" s="10"/>
      <c r="M9264" s="10"/>
    </row>
    <row r="9265" spans="2:13" s="1" customFormat="1" ht="13.8" x14ac:dyDescent="0.3">
      <c r="B9265" s="10"/>
      <c r="L9265" s="10"/>
      <c r="M9265" s="10"/>
    </row>
    <row r="9266" spans="2:13" s="1" customFormat="1" ht="13.8" x14ac:dyDescent="0.3">
      <c r="B9266" s="10"/>
      <c r="L9266" s="10"/>
      <c r="M9266" s="10"/>
    </row>
    <row r="9267" spans="2:13" s="1" customFormat="1" ht="13.8" x14ac:dyDescent="0.3">
      <c r="B9267" s="10"/>
      <c r="L9267" s="10"/>
      <c r="M9267" s="10"/>
    </row>
    <row r="9268" spans="2:13" s="1" customFormat="1" ht="13.8" x14ac:dyDescent="0.3">
      <c r="B9268" s="10"/>
      <c r="L9268" s="10"/>
      <c r="M9268" s="10"/>
    </row>
    <row r="9269" spans="2:13" s="1" customFormat="1" ht="13.8" x14ac:dyDescent="0.3">
      <c r="B9269" s="10"/>
      <c r="L9269" s="10"/>
      <c r="M9269" s="10"/>
    </row>
    <row r="9270" spans="2:13" s="1" customFormat="1" ht="13.8" x14ac:dyDescent="0.3">
      <c r="B9270" s="10"/>
      <c r="L9270" s="10"/>
      <c r="M9270" s="10"/>
    </row>
    <row r="9271" spans="2:13" s="1" customFormat="1" ht="13.8" x14ac:dyDescent="0.3">
      <c r="B9271" s="10"/>
      <c r="L9271" s="10"/>
      <c r="M9271" s="10"/>
    </row>
    <row r="9272" spans="2:13" s="1" customFormat="1" ht="13.8" x14ac:dyDescent="0.3">
      <c r="B9272" s="10"/>
      <c r="L9272" s="10"/>
      <c r="M9272" s="10"/>
    </row>
    <row r="9273" spans="2:13" s="1" customFormat="1" ht="13.8" x14ac:dyDescent="0.3">
      <c r="B9273" s="10"/>
      <c r="L9273" s="10"/>
      <c r="M9273" s="10"/>
    </row>
    <row r="9274" spans="2:13" s="1" customFormat="1" ht="13.8" x14ac:dyDescent="0.3">
      <c r="B9274" s="10"/>
      <c r="L9274" s="10"/>
      <c r="M9274" s="10"/>
    </row>
    <row r="9275" spans="2:13" s="1" customFormat="1" ht="13.8" x14ac:dyDescent="0.3">
      <c r="B9275" s="10"/>
      <c r="L9275" s="10"/>
      <c r="M9275" s="10"/>
    </row>
    <row r="9276" spans="2:13" s="1" customFormat="1" ht="13.8" x14ac:dyDescent="0.3">
      <c r="B9276" s="10"/>
      <c r="L9276" s="10"/>
      <c r="M9276" s="10"/>
    </row>
    <row r="9277" spans="2:13" s="1" customFormat="1" ht="13.8" x14ac:dyDescent="0.3">
      <c r="B9277" s="10"/>
      <c r="L9277" s="10"/>
      <c r="M9277" s="10"/>
    </row>
    <row r="9278" spans="2:13" s="1" customFormat="1" ht="13.8" x14ac:dyDescent="0.3">
      <c r="B9278" s="10"/>
      <c r="L9278" s="10"/>
      <c r="M9278" s="10"/>
    </row>
    <row r="9279" spans="2:13" s="1" customFormat="1" ht="13.8" x14ac:dyDescent="0.3">
      <c r="B9279" s="10"/>
      <c r="L9279" s="10"/>
      <c r="M9279" s="10"/>
    </row>
    <row r="9280" spans="2:13" s="1" customFormat="1" ht="13.8" x14ac:dyDescent="0.3">
      <c r="B9280" s="10"/>
      <c r="L9280" s="10"/>
      <c r="M9280" s="10"/>
    </row>
    <row r="9281" spans="2:13" s="1" customFormat="1" ht="13.8" x14ac:dyDescent="0.3">
      <c r="B9281" s="10"/>
      <c r="L9281" s="10"/>
      <c r="M9281" s="10"/>
    </row>
    <row r="9282" spans="2:13" s="1" customFormat="1" ht="13.8" x14ac:dyDescent="0.3">
      <c r="B9282" s="10"/>
      <c r="L9282" s="10"/>
      <c r="M9282" s="10"/>
    </row>
    <row r="9283" spans="2:13" s="1" customFormat="1" ht="13.8" x14ac:dyDescent="0.3">
      <c r="B9283" s="10"/>
      <c r="L9283" s="10"/>
      <c r="M9283" s="10"/>
    </row>
    <row r="9284" spans="2:13" s="1" customFormat="1" ht="13.8" x14ac:dyDescent="0.3">
      <c r="B9284" s="10"/>
      <c r="L9284" s="10"/>
      <c r="M9284" s="10"/>
    </row>
    <row r="9285" spans="2:13" s="1" customFormat="1" ht="13.8" x14ac:dyDescent="0.3">
      <c r="B9285" s="10"/>
      <c r="L9285" s="10"/>
      <c r="M9285" s="10"/>
    </row>
    <row r="9286" spans="2:13" s="1" customFormat="1" ht="13.8" x14ac:dyDescent="0.3">
      <c r="B9286" s="10"/>
      <c r="L9286" s="10"/>
      <c r="M9286" s="10"/>
    </row>
    <row r="9287" spans="2:13" s="1" customFormat="1" ht="13.8" x14ac:dyDescent="0.3">
      <c r="B9287" s="10"/>
      <c r="L9287" s="10"/>
      <c r="M9287" s="10"/>
    </row>
    <row r="9288" spans="2:13" s="1" customFormat="1" ht="13.8" x14ac:dyDescent="0.3">
      <c r="B9288" s="10"/>
      <c r="L9288" s="10"/>
      <c r="M9288" s="10"/>
    </row>
    <row r="9289" spans="2:13" s="1" customFormat="1" ht="13.8" x14ac:dyDescent="0.3">
      <c r="B9289" s="10"/>
      <c r="L9289" s="10"/>
      <c r="M9289" s="10"/>
    </row>
    <row r="9290" spans="2:13" s="1" customFormat="1" ht="13.8" x14ac:dyDescent="0.3">
      <c r="B9290" s="10"/>
      <c r="L9290" s="10"/>
      <c r="M9290" s="10"/>
    </row>
    <row r="9291" spans="2:13" s="1" customFormat="1" ht="13.8" x14ac:dyDescent="0.3">
      <c r="B9291" s="10"/>
      <c r="L9291" s="10"/>
      <c r="M9291" s="10"/>
    </row>
    <row r="9292" spans="2:13" s="1" customFormat="1" ht="13.8" x14ac:dyDescent="0.3">
      <c r="B9292" s="10"/>
      <c r="L9292" s="10"/>
      <c r="M9292" s="10"/>
    </row>
    <row r="9293" spans="2:13" s="1" customFormat="1" ht="13.8" x14ac:dyDescent="0.3">
      <c r="B9293" s="10"/>
      <c r="L9293" s="10"/>
      <c r="M9293" s="10"/>
    </row>
    <row r="9294" spans="2:13" s="1" customFormat="1" ht="13.8" x14ac:dyDescent="0.3">
      <c r="B9294" s="10"/>
      <c r="L9294" s="10"/>
      <c r="M9294" s="10"/>
    </row>
    <row r="9295" spans="2:13" s="1" customFormat="1" ht="13.8" x14ac:dyDescent="0.3">
      <c r="B9295" s="10"/>
      <c r="L9295" s="10"/>
      <c r="M9295" s="10"/>
    </row>
    <row r="9296" spans="2:13" s="1" customFormat="1" ht="13.8" x14ac:dyDescent="0.3">
      <c r="B9296" s="10"/>
      <c r="L9296" s="10"/>
      <c r="M9296" s="10"/>
    </row>
    <row r="9297" spans="2:13" s="1" customFormat="1" ht="13.8" x14ac:dyDescent="0.3">
      <c r="B9297" s="10"/>
      <c r="L9297" s="10"/>
      <c r="M9297" s="10"/>
    </row>
    <row r="9298" spans="2:13" s="1" customFormat="1" ht="13.8" x14ac:dyDescent="0.3">
      <c r="B9298" s="10"/>
      <c r="L9298" s="10"/>
      <c r="M9298" s="10"/>
    </row>
    <row r="9299" spans="2:13" s="1" customFormat="1" ht="13.8" x14ac:dyDescent="0.3">
      <c r="B9299" s="10"/>
      <c r="L9299" s="10"/>
      <c r="M9299" s="10"/>
    </row>
    <row r="9300" spans="2:13" s="1" customFormat="1" ht="13.8" x14ac:dyDescent="0.3">
      <c r="B9300" s="10"/>
      <c r="L9300" s="10"/>
      <c r="M9300" s="10"/>
    </row>
    <row r="9301" spans="2:13" s="1" customFormat="1" ht="13.8" x14ac:dyDescent="0.3">
      <c r="B9301" s="10"/>
      <c r="L9301" s="10"/>
      <c r="M9301" s="10"/>
    </row>
    <row r="9302" spans="2:13" s="1" customFormat="1" ht="13.8" x14ac:dyDescent="0.3">
      <c r="B9302" s="10"/>
      <c r="L9302" s="10"/>
      <c r="M9302" s="10"/>
    </row>
    <row r="9303" spans="2:13" s="1" customFormat="1" ht="13.8" x14ac:dyDescent="0.3">
      <c r="B9303" s="10"/>
      <c r="L9303" s="10"/>
      <c r="M9303" s="10"/>
    </row>
    <row r="9304" spans="2:13" s="1" customFormat="1" ht="13.8" x14ac:dyDescent="0.3">
      <c r="B9304" s="10"/>
      <c r="L9304" s="10"/>
      <c r="M9304" s="10"/>
    </row>
    <row r="9305" spans="2:13" s="1" customFormat="1" ht="13.8" x14ac:dyDescent="0.3">
      <c r="B9305" s="10"/>
      <c r="L9305" s="10"/>
      <c r="M9305" s="10"/>
    </row>
    <row r="9306" spans="2:13" s="1" customFormat="1" ht="13.8" x14ac:dyDescent="0.3">
      <c r="B9306" s="10"/>
      <c r="L9306" s="10"/>
      <c r="M9306" s="10"/>
    </row>
    <row r="9307" spans="2:13" s="1" customFormat="1" ht="13.8" x14ac:dyDescent="0.3">
      <c r="B9307" s="10"/>
      <c r="L9307" s="10"/>
      <c r="M9307" s="10"/>
    </row>
    <row r="9308" spans="2:13" s="1" customFormat="1" ht="13.8" x14ac:dyDescent="0.3">
      <c r="B9308" s="10"/>
      <c r="L9308" s="10"/>
      <c r="M9308" s="10"/>
    </row>
    <row r="9309" spans="2:13" s="1" customFormat="1" ht="13.8" x14ac:dyDescent="0.3">
      <c r="B9309" s="10"/>
      <c r="L9309" s="10"/>
      <c r="M9309" s="10"/>
    </row>
    <row r="9310" spans="2:13" s="1" customFormat="1" ht="13.8" x14ac:dyDescent="0.3">
      <c r="B9310" s="10"/>
      <c r="L9310" s="10"/>
      <c r="M9310" s="10"/>
    </row>
    <row r="9311" spans="2:13" s="1" customFormat="1" ht="13.8" x14ac:dyDescent="0.3">
      <c r="B9311" s="10"/>
      <c r="L9311" s="10"/>
      <c r="M9311" s="10"/>
    </row>
    <row r="9312" spans="2:13" s="1" customFormat="1" ht="13.8" x14ac:dyDescent="0.3">
      <c r="B9312" s="10"/>
      <c r="L9312" s="10"/>
      <c r="M9312" s="10"/>
    </row>
    <row r="9313" spans="2:13" s="1" customFormat="1" ht="13.8" x14ac:dyDescent="0.3">
      <c r="B9313" s="10"/>
      <c r="L9313" s="10"/>
      <c r="M9313" s="10"/>
    </row>
    <row r="9314" spans="2:13" s="1" customFormat="1" ht="13.8" x14ac:dyDescent="0.3">
      <c r="B9314" s="10"/>
      <c r="L9314" s="10"/>
      <c r="M9314" s="10"/>
    </row>
    <row r="9315" spans="2:13" s="1" customFormat="1" ht="13.8" x14ac:dyDescent="0.3">
      <c r="B9315" s="10"/>
      <c r="L9315" s="10"/>
      <c r="M9315" s="10"/>
    </row>
    <row r="9316" spans="2:13" s="1" customFormat="1" ht="13.8" x14ac:dyDescent="0.3">
      <c r="B9316" s="10"/>
      <c r="L9316" s="10"/>
      <c r="M9316" s="10"/>
    </row>
    <row r="9317" spans="2:13" s="1" customFormat="1" ht="13.8" x14ac:dyDescent="0.3">
      <c r="B9317" s="10"/>
      <c r="L9317" s="10"/>
      <c r="M9317" s="10"/>
    </row>
    <row r="9318" spans="2:13" s="1" customFormat="1" ht="13.8" x14ac:dyDescent="0.3">
      <c r="B9318" s="10"/>
      <c r="L9318" s="10"/>
      <c r="M9318" s="10"/>
    </row>
    <row r="9319" spans="2:13" s="1" customFormat="1" ht="13.8" x14ac:dyDescent="0.3">
      <c r="B9319" s="10"/>
      <c r="L9319" s="10"/>
      <c r="M9319" s="10"/>
    </row>
    <row r="9320" spans="2:13" s="1" customFormat="1" ht="13.8" x14ac:dyDescent="0.3">
      <c r="B9320" s="10"/>
      <c r="L9320" s="10"/>
      <c r="M9320" s="10"/>
    </row>
    <row r="9321" spans="2:13" s="1" customFormat="1" ht="13.8" x14ac:dyDescent="0.3">
      <c r="B9321" s="10"/>
      <c r="L9321" s="10"/>
      <c r="M9321" s="10"/>
    </row>
    <row r="9322" spans="2:13" s="1" customFormat="1" ht="13.8" x14ac:dyDescent="0.3">
      <c r="B9322" s="10"/>
      <c r="L9322" s="10"/>
      <c r="M9322" s="10"/>
    </row>
    <row r="9323" spans="2:13" s="1" customFormat="1" ht="13.8" x14ac:dyDescent="0.3">
      <c r="B9323" s="10"/>
      <c r="L9323" s="10"/>
      <c r="M9323" s="10"/>
    </row>
    <row r="9324" spans="2:13" s="1" customFormat="1" ht="13.8" x14ac:dyDescent="0.3">
      <c r="B9324" s="10"/>
      <c r="L9324" s="10"/>
      <c r="M9324" s="10"/>
    </row>
    <row r="9325" spans="2:13" s="1" customFormat="1" ht="13.8" x14ac:dyDescent="0.3">
      <c r="B9325" s="10"/>
      <c r="L9325" s="10"/>
      <c r="M9325" s="10"/>
    </row>
    <row r="9326" spans="2:13" s="1" customFormat="1" ht="13.8" x14ac:dyDescent="0.3">
      <c r="B9326" s="10"/>
      <c r="L9326" s="10"/>
      <c r="M9326" s="10"/>
    </row>
    <row r="9327" spans="2:13" s="1" customFormat="1" ht="13.8" x14ac:dyDescent="0.3">
      <c r="B9327" s="10"/>
      <c r="L9327" s="10"/>
      <c r="M9327" s="10"/>
    </row>
    <row r="9328" spans="2:13" s="1" customFormat="1" ht="13.8" x14ac:dyDescent="0.3">
      <c r="B9328" s="10"/>
      <c r="L9328" s="10"/>
      <c r="M9328" s="10"/>
    </row>
    <row r="9329" spans="2:13" s="1" customFormat="1" ht="13.8" x14ac:dyDescent="0.3">
      <c r="B9329" s="10"/>
      <c r="L9329" s="10"/>
      <c r="M9329" s="10"/>
    </row>
    <row r="9330" spans="2:13" s="1" customFormat="1" ht="13.8" x14ac:dyDescent="0.3">
      <c r="B9330" s="10"/>
      <c r="L9330" s="10"/>
      <c r="M9330" s="10"/>
    </row>
    <row r="9331" spans="2:13" s="1" customFormat="1" ht="13.8" x14ac:dyDescent="0.3">
      <c r="B9331" s="10"/>
      <c r="L9331" s="10"/>
      <c r="M9331" s="10"/>
    </row>
    <row r="9332" spans="2:13" s="1" customFormat="1" ht="13.8" x14ac:dyDescent="0.3">
      <c r="B9332" s="10"/>
      <c r="L9332" s="10"/>
      <c r="M9332" s="10"/>
    </row>
    <row r="9333" spans="2:13" s="1" customFormat="1" ht="13.8" x14ac:dyDescent="0.3">
      <c r="B9333" s="10"/>
      <c r="L9333" s="10"/>
      <c r="M9333" s="10"/>
    </row>
    <row r="9334" spans="2:13" s="1" customFormat="1" ht="13.8" x14ac:dyDescent="0.3">
      <c r="B9334" s="10"/>
      <c r="L9334" s="10"/>
      <c r="M9334" s="10"/>
    </row>
    <row r="9335" spans="2:13" s="1" customFormat="1" ht="13.8" x14ac:dyDescent="0.3">
      <c r="B9335" s="10"/>
      <c r="L9335" s="10"/>
      <c r="M9335" s="10"/>
    </row>
    <row r="9336" spans="2:13" s="1" customFormat="1" ht="13.8" x14ac:dyDescent="0.3">
      <c r="B9336" s="10"/>
      <c r="L9336" s="10"/>
      <c r="M9336" s="10"/>
    </row>
    <row r="9337" spans="2:13" s="1" customFormat="1" ht="13.8" x14ac:dyDescent="0.3">
      <c r="B9337" s="10"/>
      <c r="L9337" s="10"/>
      <c r="M9337" s="10"/>
    </row>
    <row r="9338" spans="2:13" s="1" customFormat="1" ht="13.8" x14ac:dyDescent="0.3">
      <c r="B9338" s="10"/>
      <c r="L9338" s="10"/>
      <c r="M9338" s="10"/>
    </row>
    <row r="9339" spans="2:13" s="1" customFormat="1" ht="13.8" x14ac:dyDescent="0.3">
      <c r="B9339" s="10"/>
      <c r="L9339" s="10"/>
      <c r="M9339" s="10"/>
    </row>
    <row r="9340" spans="2:13" s="1" customFormat="1" ht="13.8" x14ac:dyDescent="0.3">
      <c r="B9340" s="10"/>
      <c r="L9340" s="10"/>
      <c r="M9340" s="10"/>
    </row>
    <row r="9341" spans="2:13" s="1" customFormat="1" ht="13.8" x14ac:dyDescent="0.3">
      <c r="B9341" s="10"/>
      <c r="L9341" s="10"/>
      <c r="M9341" s="10"/>
    </row>
    <row r="9342" spans="2:13" s="1" customFormat="1" ht="13.8" x14ac:dyDescent="0.3">
      <c r="B9342" s="10"/>
      <c r="L9342" s="10"/>
      <c r="M9342" s="10"/>
    </row>
    <row r="9343" spans="2:13" s="1" customFormat="1" ht="13.8" x14ac:dyDescent="0.3">
      <c r="B9343" s="10"/>
      <c r="L9343" s="10"/>
      <c r="M9343" s="10"/>
    </row>
    <row r="9344" spans="2:13" s="1" customFormat="1" ht="13.8" x14ac:dyDescent="0.3">
      <c r="B9344" s="10"/>
      <c r="L9344" s="10"/>
      <c r="M9344" s="10"/>
    </row>
    <row r="9345" spans="2:13" s="1" customFormat="1" ht="13.8" x14ac:dyDescent="0.3">
      <c r="B9345" s="10"/>
      <c r="L9345" s="10"/>
      <c r="M9345" s="10"/>
    </row>
    <row r="9346" spans="2:13" s="1" customFormat="1" ht="13.8" x14ac:dyDescent="0.3">
      <c r="B9346" s="10"/>
      <c r="L9346" s="10"/>
      <c r="M9346" s="10"/>
    </row>
    <row r="9347" spans="2:13" s="1" customFormat="1" ht="13.8" x14ac:dyDescent="0.3">
      <c r="B9347" s="10"/>
      <c r="L9347" s="10"/>
      <c r="M9347" s="10"/>
    </row>
    <row r="9348" spans="2:13" s="1" customFormat="1" ht="13.8" x14ac:dyDescent="0.3">
      <c r="B9348" s="10"/>
      <c r="L9348" s="10"/>
      <c r="M9348" s="10"/>
    </row>
    <row r="9349" spans="2:13" s="1" customFormat="1" ht="13.8" x14ac:dyDescent="0.3">
      <c r="B9349" s="10"/>
      <c r="L9349" s="10"/>
      <c r="M9349" s="10"/>
    </row>
    <row r="9350" spans="2:13" s="1" customFormat="1" ht="13.8" x14ac:dyDescent="0.3">
      <c r="B9350" s="10"/>
      <c r="L9350" s="10"/>
      <c r="M9350" s="10"/>
    </row>
    <row r="9351" spans="2:13" s="1" customFormat="1" ht="13.8" x14ac:dyDescent="0.3">
      <c r="B9351" s="10"/>
      <c r="L9351" s="10"/>
      <c r="M9351" s="10"/>
    </row>
    <row r="9352" spans="2:13" s="1" customFormat="1" ht="13.8" x14ac:dyDescent="0.3">
      <c r="B9352" s="10"/>
      <c r="L9352" s="10"/>
      <c r="M9352" s="10"/>
    </row>
    <row r="9353" spans="2:13" s="1" customFormat="1" ht="13.8" x14ac:dyDescent="0.3">
      <c r="B9353" s="10"/>
      <c r="L9353" s="10"/>
      <c r="M9353" s="10"/>
    </row>
    <row r="9354" spans="2:13" s="1" customFormat="1" ht="13.8" x14ac:dyDescent="0.3">
      <c r="B9354" s="10"/>
      <c r="L9354" s="10"/>
      <c r="M9354" s="10"/>
    </row>
    <row r="9355" spans="2:13" s="1" customFormat="1" ht="13.8" x14ac:dyDescent="0.3">
      <c r="B9355" s="10"/>
      <c r="L9355" s="10"/>
      <c r="M9355" s="10"/>
    </row>
    <row r="9356" spans="2:13" s="1" customFormat="1" ht="13.8" x14ac:dyDescent="0.3">
      <c r="B9356" s="10"/>
      <c r="L9356" s="10"/>
      <c r="M9356" s="10"/>
    </row>
    <row r="9357" spans="2:13" s="1" customFormat="1" ht="13.8" x14ac:dyDescent="0.3">
      <c r="B9357" s="10"/>
      <c r="L9357" s="10"/>
      <c r="M9357" s="10"/>
    </row>
    <row r="9358" spans="2:13" s="1" customFormat="1" ht="13.8" x14ac:dyDescent="0.3">
      <c r="B9358" s="10"/>
      <c r="L9358" s="10"/>
      <c r="M9358" s="10"/>
    </row>
    <row r="9359" spans="2:13" s="1" customFormat="1" ht="13.8" x14ac:dyDescent="0.3">
      <c r="B9359" s="10"/>
      <c r="L9359" s="10"/>
      <c r="M9359" s="10"/>
    </row>
    <row r="9360" spans="2:13" s="1" customFormat="1" ht="13.8" x14ac:dyDescent="0.3">
      <c r="B9360" s="10"/>
      <c r="L9360" s="10"/>
      <c r="M9360" s="10"/>
    </row>
    <row r="9361" spans="2:13" s="1" customFormat="1" ht="13.8" x14ac:dyDescent="0.3">
      <c r="B9361" s="10"/>
      <c r="L9361" s="10"/>
      <c r="M9361" s="10"/>
    </row>
    <row r="9362" spans="2:13" s="1" customFormat="1" ht="13.8" x14ac:dyDescent="0.3">
      <c r="B9362" s="10"/>
      <c r="L9362" s="10"/>
      <c r="M9362" s="10"/>
    </row>
    <row r="9363" spans="2:13" s="1" customFormat="1" ht="13.8" x14ac:dyDescent="0.3">
      <c r="B9363" s="10"/>
      <c r="L9363" s="10"/>
      <c r="M9363" s="10"/>
    </row>
    <row r="9364" spans="2:13" s="1" customFormat="1" ht="13.8" x14ac:dyDescent="0.3">
      <c r="B9364" s="10"/>
      <c r="L9364" s="10"/>
      <c r="M9364" s="10"/>
    </row>
    <row r="9365" spans="2:13" s="1" customFormat="1" ht="13.8" x14ac:dyDescent="0.3">
      <c r="B9365" s="10"/>
      <c r="L9365" s="10"/>
      <c r="M9365" s="10"/>
    </row>
    <row r="9366" spans="2:13" s="1" customFormat="1" ht="13.8" x14ac:dyDescent="0.3">
      <c r="B9366" s="10"/>
      <c r="L9366" s="10"/>
      <c r="M9366" s="10"/>
    </row>
    <row r="9367" spans="2:13" s="1" customFormat="1" ht="13.8" x14ac:dyDescent="0.3">
      <c r="B9367" s="10"/>
      <c r="L9367" s="10"/>
      <c r="M9367" s="10"/>
    </row>
    <row r="9368" spans="2:13" s="1" customFormat="1" ht="13.8" x14ac:dyDescent="0.3">
      <c r="B9368" s="10"/>
      <c r="L9368" s="10"/>
      <c r="M9368" s="10"/>
    </row>
    <row r="9369" spans="2:13" s="1" customFormat="1" ht="13.8" x14ac:dyDescent="0.3">
      <c r="B9369" s="10"/>
      <c r="L9369" s="10"/>
      <c r="M9369" s="10"/>
    </row>
    <row r="9370" spans="2:13" s="1" customFormat="1" ht="13.8" x14ac:dyDescent="0.3">
      <c r="B9370" s="10"/>
      <c r="L9370" s="10"/>
      <c r="M9370" s="10"/>
    </row>
    <row r="9371" spans="2:13" s="1" customFormat="1" ht="13.8" x14ac:dyDescent="0.3">
      <c r="B9371" s="10"/>
      <c r="L9371" s="10"/>
      <c r="M9371" s="10"/>
    </row>
    <row r="9372" spans="2:13" s="1" customFormat="1" ht="13.8" x14ac:dyDescent="0.3">
      <c r="B9372" s="10"/>
      <c r="L9372" s="10"/>
      <c r="M9372" s="10"/>
    </row>
    <row r="9373" spans="2:13" s="1" customFormat="1" ht="13.8" x14ac:dyDescent="0.3">
      <c r="B9373" s="10"/>
      <c r="L9373" s="10"/>
      <c r="M9373" s="10"/>
    </row>
    <row r="9374" spans="2:13" s="1" customFormat="1" ht="13.8" x14ac:dyDescent="0.3">
      <c r="B9374" s="10"/>
      <c r="L9374" s="10"/>
      <c r="M9374" s="10"/>
    </row>
    <row r="9375" spans="2:13" s="1" customFormat="1" ht="13.8" x14ac:dyDescent="0.3">
      <c r="B9375" s="10"/>
      <c r="L9375" s="10"/>
      <c r="M9375" s="10"/>
    </row>
    <row r="9376" spans="2:13" s="1" customFormat="1" ht="13.8" x14ac:dyDescent="0.3">
      <c r="B9376" s="10"/>
      <c r="L9376" s="10"/>
      <c r="M9376" s="10"/>
    </row>
    <row r="9377" spans="2:13" s="1" customFormat="1" ht="13.8" x14ac:dyDescent="0.3">
      <c r="B9377" s="10"/>
      <c r="L9377" s="10"/>
      <c r="M9377" s="10"/>
    </row>
    <row r="9378" spans="2:13" s="1" customFormat="1" ht="13.8" x14ac:dyDescent="0.3">
      <c r="B9378" s="10"/>
      <c r="L9378" s="10"/>
      <c r="M9378" s="10"/>
    </row>
    <row r="9379" spans="2:13" s="1" customFormat="1" ht="13.8" x14ac:dyDescent="0.3">
      <c r="B9379" s="10"/>
      <c r="L9379" s="10"/>
      <c r="M9379" s="10"/>
    </row>
    <row r="9380" spans="2:13" s="1" customFormat="1" ht="13.8" x14ac:dyDescent="0.3">
      <c r="B9380" s="10"/>
      <c r="L9380" s="10"/>
      <c r="M9380" s="10"/>
    </row>
    <row r="9381" spans="2:13" s="1" customFormat="1" ht="13.8" x14ac:dyDescent="0.3">
      <c r="B9381" s="10"/>
      <c r="L9381" s="10"/>
      <c r="M9381" s="10"/>
    </row>
    <row r="9382" spans="2:13" s="1" customFormat="1" ht="13.8" x14ac:dyDescent="0.3">
      <c r="B9382" s="10"/>
      <c r="L9382" s="10"/>
      <c r="M9382" s="10"/>
    </row>
    <row r="9383" spans="2:13" s="1" customFormat="1" ht="13.8" x14ac:dyDescent="0.3">
      <c r="B9383" s="10"/>
      <c r="L9383" s="10"/>
      <c r="M9383" s="10"/>
    </row>
    <row r="9384" spans="2:13" s="1" customFormat="1" ht="13.8" x14ac:dyDescent="0.3">
      <c r="B9384" s="10"/>
      <c r="L9384" s="10"/>
      <c r="M9384" s="10"/>
    </row>
    <row r="9385" spans="2:13" s="1" customFormat="1" ht="13.8" x14ac:dyDescent="0.3">
      <c r="B9385" s="10"/>
      <c r="L9385" s="10"/>
      <c r="M9385" s="10"/>
    </row>
    <row r="9386" spans="2:13" s="1" customFormat="1" ht="13.8" x14ac:dyDescent="0.3">
      <c r="B9386" s="10"/>
      <c r="L9386" s="10"/>
      <c r="M9386" s="10"/>
    </row>
    <row r="9387" spans="2:13" s="1" customFormat="1" ht="13.8" x14ac:dyDescent="0.3">
      <c r="B9387" s="10"/>
      <c r="L9387" s="10"/>
      <c r="M9387" s="10"/>
    </row>
    <row r="9388" spans="2:13" s="1" customFormat="1" ht="13.8" x14ac:dyDescent="0.3">
      <c r="B9388" s="10"/>
      <c r="L9388" s="10"/>
      <c r="M9388" s="10"/>
    </row>
    <row r="9389" spans="2:13" s="1" customFormat="1" ht="13.8" x14ac:dyDescent="0.3">
      <c r="B9389" s="10"/>
      <c r="L9389" s="10"/>
      <c r="M9389" s="10"/>
    </row>
    <row r="9390" spans="2:13" s="1" customFormat="1" ht="13.8" x14ac:dyDescent="0.3">
      <c r="B9390" s="10"/>
      <c r="L9390" s="10"/>
      <c r="M9390" s="10"/>
    </row>
    <row r="9391" spans="2:13" s="1" customFormat="1" ht="13.8" x14ac:dyDescent="0.3">
      <c r="B9391" s="10"/>
      <c r="L9391" s="10"/>
      <c r="M9391" s="10"/>
    </row>
    <row r="9392" spans="2:13" s="1" customFormat="1" ht="13.8" x14ac:dyDescent="0.3">
      <c r="B9392" s="10"/>
      <c r="L9392" s="10"/>
      <c r="M9392" s="10"/>
    </row>
    <row r="9393" spans="2:13" s="1" customFormat="1" ht="13.8" x14ac:dyDescent="0.3">
      <c r="B9393" s="10"/>
      <c r="L9393" s="10"/>
      <c r="M9393" s="10"/>
    </row>
    <row r="9394" spans="2:13" s="1" customFormat="1" ht="13.8" x14ac:dyDescent="0.3">
      <c r="B9394" s="10"/>
      <c r="L9394" s="10"/>
      <c r="M9394" s="10"/>
    </row>
    <row r="9395" spans="2:13" s="1" customFormat="1" ht="13.8" x14ac:dyDescent="0.3">
      <c r="B9395" s="10"/>
      <c r="L9395" s="10"/>
      <c r="M9395" s="10"/>
    </row>
    <row r="9396" spans="2:13" s="1" customFormat="1" ht="13.8" x14ac:dyDescent="0.3">
      <c r="B9396" s="10"/>
      <c r="L9396" s="10"/>
      <c r="M9396" s="10"/>
    </row>
    <row r="9397" spans="2:13" s="1" customFormat="1" ht="13.8" x14ac:dyDescent="0.3">
      <c r="B9397" s="10"/>
      <c r="L9397" s="10"/>
      <c r="M9397" s="10"/>
    </row>
    <row r="9398" spans="2:13" s="1" customFormat="1" ht="13.8" x14ac:dyDescent="0.3">
      <c r="B9398" s="10"/>
      <c r="L9398" s="10"/>
      <c r="M9398" s="10"/>
    </row>
    <row r="9399" spans="2:13" s="1" customFormat="1" ht="13.8" x14ac:dyDescent="0.3">
      <c r="B9399" s="10"/>
      <c r="L9399" s="10"/>
      <c r="M9399" s="10"/>
    </row>
    <row r="9400" spans="2:13" s="1" customFormat="1" ht="13.8" x14ac:dyDescent="0.3">
      <c r="B9400" s="10"/>
      <c r="L9400" s="10"/>
      <c r="M9400" s="10"/>
    </row>
    <row r="9401" spans="2:13" s="1" customFormat="1" ht="13.8" x14ac:dyDescent="0.3">
      <c r="B9401" s="10"/>
      <c r="L9401" s="10"/>
      <c r="M9401" s="10"/>
    </row>
    <row r="9402" spans="2:13" s="1" customFormat="1" ht="13.8" x14ac:dyDescent="0.3">
      <c r="B9402" s="10"/>
      <c r="L9402" s="10"/>
      <c r="M9402" s="10"/>
    </row>
    <row r="9403" spans="2:13" s="1" customFormat="1" ht="13.8" x14ac:dyDescent="0.3">
      <c r="B9403" s="10"/>
      <c r="L9403" s="10"/>
      <c r="M9403" s="10"/>
    </row>
    <row r="9404" spans="2:13" s="1" customFormat="1" ht="13.8" x14ac:dyDescent="0.3">
      <c r="B9404" s="10"/>
      <c r="L9404" s="10"/>
      <c r="M9404" s="10"/>
    </row>
    <row r="9405" spans="2:13" s="1" customFormat="1" ht="13.8" x14ac:dyDescent="0.3">
      <c r="B9405" s="10"/>
      <c r="L9405" s="10"/>
      <c r="M9405" s="10"/>
    </row>
    <row r="9406" spans="2:13" s="1" customFormat="1" ht="13.8" x14ac:dyDescent="0.3">
      <c r="B9406" s="10"/>
      <c r="L9406" s="10"/>
      <c r="M9406" s="10"/>
    </row>
    <row r="9407" spans="2:13" s="1" customFormat="1" ht="13.8" x14ac:dyDescent="0.3">
      <c r="B9407" s="10"/>
      <c r="L9407" s="10"/>
      <c r="M9407" s="10"/>
    </row>
    <row r="9408" spans="2:13" s="1" customFormat="1" ht="13.8" x14ac:dyDescent="0.3">
      <c r="B9408" s="10"/>
      <c r="L9408" s="10"/>
      <c r="M9408" s="10"/>
    </row>
    <row r="9409" spans="2:13" s="1" customFormat="1" ht="13.8" x14ac:dyDescent="0.3">
      <c r="B9409" s="10"/>
      <c r="L9409" s="10"/>
      <c r="M9409" s="10"/>
    </row>
    <row r="9410" spans="2:13" s="1" customFormat="1" ht="13.8" x14ac:dyDescent="0.3">
      <c r="B9410" s="10"/>
      <c r="L9410" s="10"/>
      <c r="M9410" s="10"/>
    </row>
    <row r="9411" spans="2:13" s="1" customFormat="1" ht="13.8" x14ac:dyDescent="0.3">
      <c r="B9411" s="10"/>
      <c r="L9411" s="10"/>
      <c r="M9411" s="10"/>
    </row>
    <row r="9412" spans="2:13" s="1" customFormat="1" ht="13.8" x14ac:dyDescent="0.3">
      <c r="B9412" s="10"/>
      <c r="L9412" s="10"/>
      <c r="M9412" s="10"/>
    </row>
    <row r="9413" spans="2:13" s="1" customFormat="1" ht="13.8" x14ac:dyDescent="0.3">
      <c r="B9413" s="10"/>
      <c r="L9413" s="10"/>
      <c r="M9413" s="10"/>
    </row>
    <row r="9414" spans="2:13" s="1" customFormat="1" ht="13.8" x14ac:dyDescent="0.3">
      <c r="B9414" s="10"/>
      <c r="L9414" s="10"/>
      <c r="M9414" s="10"/>
    </row>
    <row r="9415" spans="2:13" s="1" customFormat="1" ht="13.8" x14ac:dyDescent="0.3">
      <c r="B9415" s="10"/>
      <c r="L9415" s="10"/>
      <c r="M9415" s="10"/>
    </row>
    <row r="9416" spans="2:13" s="1" customFormat="1" ht="13.8" x14ac:dyDescent="0.3">
      <c r="B9416" s="10"/>
      <c r="L9416" s="10"/>
      <c r="M9416" s="10"/>
    </row>
    <row r="9417" spans="2:13" s="1" customFormat="1" ht="13.8" x14ac:dyDescent="0.3">
      <c r="B9417" s="10"/>
      <c r="L9417" s="10"/>
      <c r="M9417" s="10"/>
    </row>
    <row r="9418" spans="2:13" s="1" customFormat="1" ht="13.8" x14ac:dyDescent="0.3">
      <c r="B9418" s="10"/>
      <c r="L9418" s="10"/>
      <c r="M9418" s="10"/>
    </row>
    <row r="9419" spans="2:13" s="1" customFormat="1" ht="13.8" x14ac:dyDescent="0.3">
      <c r="B9419" s="10"/>
      <c r="L9419" s="10"/>
      <c r="M9419" s="10"/>
    </row>
    <row r="9420" spans="2:13" s="1" customFormat="1" ht="13.8" x14ac:dyDescent="0.3">
      <c r="B9420" s="10"/>
      <c r="L9420" s="10"/>
      <c r="M9420" s="10"/>
    </row>
    <row r="9421" spans="2:13" s="1" customFormat="1" ht="13.8" x14ac:dyDescent="0.3">
      <c r="B9421" s="10"/>
      <c r="L9421" s="10"/>
      <c r="M9421" s="10"/>
    </row>
    <row r="9422" spans="2:13" s="1" customFormat="1" ht="13.8" x14ac:dyDescent="0.3">
      <c r="B9422" s="10"/>
      <c r="L9422" s="10"/>
      <c r="M9422" s="10"/>
    </row>
    <row r="9423" spans="2:13" s="1" customFormat="1" ht="13.8" x14ac:dyDescent="0.3">
      <c r="B9423" s="10"/>
      <c r="L9423" s="10"/>
      <c r="M9423" s="10"/>
    </row>
    <row r="9424" spans="2:13" s="1" customFormat="1" ht="13.8" x14ac:dyDescent="0.3">
      <c r="B9424" s="10"/>
      <c r="L9424" s="10"/>
      <c r="M9424" s="10"/>
    </row>
    <row r="9425" spans="2:13" s="1" customFormat="1" ht="13.8" x14ac:dyDescent="0.3">
      <c r="B9425" s="10"/>
      <c r="L9425" s="10"/>
      <c r="M9425" s="10"/>
    </row>
    <row r="9426" spans="2:13" s="1" customFormat="1" ht="13.8" x14ac:dyDescent="0.3">
      <c r="B9426" s="10"/>
      <c r="L9426" s="10"/>
      <c r="M9426" s="10"/>
    </row>
    <row r="9427" spans="2:13" s="1" customFormat="1" ht="13.8" x14ac:dyDescent="0.3">
      <c r="B9427" s="10"/>
      <c r="L9427" s="10"/>
      <c r="M9427" s="10"/>
    </row>
    <row r="9428" spans="2:13" s="1" customFormat="1" ht="13.8" x14ac:dyDescent="0.3">
      <c r="B9428" s="10"/>
      <c r="L9428" s="10"/>
      <c r="M9428" s="10"/>
    </row>
    <row r="9429" spans="2:13" s="1" customFormat="1" ht="13.8" x14ac:dyDescent="0.3">
      <c r="B9429" s="10"/>
      <c r="L9429" s="10"/>
      <c r="M9429" s="10"/>
    </row>
    <row r="9430" spans="2:13" s="1" customFormat="1" ht="13.8" x14ac:dyDescent="0.3">
      <c r="B9430" s="10"/>
      <c r="L9430" s="10"/>
      <c r="M9430" s="10"/>
    </row>
    <row r="9431" spans="2:13" s="1" customFormat="1" ht="13.8" x14ac:dyDescent="0.3">
      <c r="B9431" s="10"/>
      <c r="L9431" s="10"/>
      <c r="M9431" s="10"/>
    </row>
    <row r="9432" spans="2:13" s="1" customFormat="1" ht="13.8" x14ac:dyDescent="0.3">
      <c r="B9432" s="10"/>
      <c r="L9432" s="10"/>
      <c r="M9432" s="10"/>
    </row>
    <row r="9433" spans="2:13" s="1" customFormat="1" ht="13.8" x14ac:dyDescent="0.3">
      <c r="B9433" s="10"/>
      <c r="L9433" s="10"/>
      <c r="M9433" s="10"/>
    </row>
    <row r="9434" spans="2:13" s="1" customFormat="1" ht="13.8" x14ac:dyDescent="0.3">
      <c r="B9434" s="10"/>
      <c r="L9434" s="10"/>
      <c r="M9434" s="10"/>
    </row>
    <row r="9435" spans="2:13" s="1" customFormat="1" ht="13.8" x14ac:dyDescent="0.3">
      <c r="B9435" s="10"/>
      <c r="L9435" s="10"/>
      <c r="M9435" s="10"/>
    </row>
    <row r="9436" spans="2:13" s="1" customFormat="1" ht="13.8" x14ac:dyDescent="0.3">
      <c r="B9436" s="10"/>
      <c r="L9436" s="10"/>
      <c r="M9436" s="10"/>
    </row>
    <row r="9437" spans="2:13" s="1" customFormat="1" ht="13.8" x14ac:dyDescent="0.3">
      <c r="B9437" s="10"/>
      <c r="L9437" s="10"/>
      <c r="M9437" s="10"/>
    </row>
    <row r="9438" spans="2:13" s="1" customFormat="1" ht="13.8" x14ac:dyDescent="0.3">
      <c r="B9438" s="10"/>
      <c r="L9438" s="10"/>
      <c r="M9438" s="10"/>
    </row>
    <row r="9439" spans="2:13" s="1" customFormat="1" ht="13.8" x14ac:dyDescent="0.3">
      <c r="B9439" s="10"/>
      <c r="L9439" s="10"/>
      <c r="M9439" s="10"/>
    </row>
    <row r="9440" spans="2:13" s="1" customFormat="1" ht="13.8" x14ac:dyDescent="0.3">
      <c r="B9440" s="10"/>
      <c r="L9440" s="10"/>
      <c r="M9440" s="10"/>
    </row>
    <row r="9441" spans="2:13" s="1" customFormat="1" ht="13.8" x14ac:dyDescent="0.3">
      <c r="B9441" s="10"/>
      <c r="L9441" s="10"/>
      <c r="M9441" s="10"/>
    </row>
    <row r="9442" spans="2:13" s="1" customFormat="1" ht="13.8" x14ac:dyDescent="0.3">
      <c r="B9442" s="10"/>
      <c r="L9442" s="10"/>
      <c r="M9442" s="10"/>
    </row>
    <row r="9443" spans="2:13" s="1" customFormat="1" ht="13.8" x14ac:dyDescent="0.3">
      <c r="B9443" s="10"/>
      <c r="L9443" s="10"/>
      <c r="M9443" s="10"/>
    </row>
    <row r="9444" spans="2:13" s="1" customFormat="1" ht="13.8" x14ac:dyDescent="0.3">
      <c r="B9444" s="10"/>
      <c r="L9444" s="10"/>
      <c r="M9444" s="10"/>
    </row>
    <row r="9445" spans="2:13" s="1" customFormat="1" ht="13.8" x14ac:dyDescent="0.3">
      <c r="B9445" s="10"/>
      <c r="L9445" s="10"/>
      <c r="M9445" s="10"/>
    </row>
    <row r="9446" spans="2:13" s="1" customFormat="1" ht="13.8" x14ac:dyDescent="0.3">
      <c r="B9446" s="10"/>
      <c r="L9446" s="10"/>
      <c r="M9446" s="10"/>
    </row>
    <row r="9447" spans="2:13" s="1" customFormat="1" ht="13.8" x14ac:dyDescent="0.3">
      <c r="B9447" s="10"/>
      <c r="L9447" s="10"/>
      <c r="M9447" s="10"/>
    </row>
    <row r="9448" spans="2:13" s="1" customFormat="1" ht="13.8" x14ac:dyDescent="0.3">
      <c r="B9448" s="10"/>
      <c r="L9448" s="10"/>
      <c r="M9448" s="10"/>
    </row>
    <row r="9449" spans="2:13" s="1" customFormat="1" ht="13.8" x14ac:dyDescent="0.3">
      <c r="B9449" s="10"/>
      <c r="L9449" s="10"/>
      <c r="M9449" s="10"/>
    </row>
    <row r="9450" spans="2:13" s="1" customFormat="1" ht="13.8" x14ac:dyDescent="0.3">
      <c r="B9450" s="10"/>
      <c r="L9450" s="10"/>
      <c r="M9450" s="10"/>
    </row>
    <row r="9451" spans="2:13" s="1" customFormat="1" ht="13.8" x14ac:dyDescent="0.3">
      <c r="B9451" s="10"/>
      <c r="L9451" s="10"/>
      <c r="M9451" s="10"/>
    </row>
    <row r="9452" spans="2:13" s="1" customFormat="1" ht="13.8" x14ac:dyDescent="0.3">
      <c r="B9452" s="10"/>
      <c r="L9452" s="10"/>
      <c r="M9452" s="10"/>
    </row>
    <row r="9453" spans="2:13" s="1" customFormat="1" ht="13.8" x14ac:dyDescent="0.3">
      <c r="B9453" s="10"/>
      <c r="L9453" s="10"/>
      <c r="M9453" s="10"/>
    </row>
    <row r="9454" spans="2:13" s="1" customFormat="1" ht="13.8" x14ac:dyDescent="0.3">
      <c r="B9454" s="10"/>
      <c r="L9454" s="10"/>
      <c r="M9454" s="10"/>
    </row>
    <row r="9455" spans="2:13" s="1" customFormat="1" ht="13.8" x14ac:dyDescent="0.3">
      <c r="B9455" s="10"/>
      <c r="L9455" s="10"/>
      <c r="M9455" s="10"/>
    </row>
    <row r="9456" spans="2:13" s="1" customFormat="1" ht="13.8" x14ac:dyDescent="0.3">
      <c r="B9456" s="10"/>
      <c r="L9456" s="10"/>
      <c r="M9456" s="10"/>
    </row>
    <row r="9457" spans="2:13" s="1" customFormat="1" ht="13.8" x14ac:dyDescent="0.3">
      <c r="B9457" s="10"/>
      <c r="L9457" s="10"/>
      <c r="M9457" s="10"/>
    </row>
    <row r="9458" spans="2:13" s="1" customFormat="1" ht="13.8" x14ac:dyDescent="0.3">
      <c r="B9458" s="10"/>
      <c r="L9458" s="10"/>
      <c r="M9458" s="10"/>
    </row>
    <row r="9459" spans="2:13" s="1" customFormat="1" ht="13.8" x14ac:dyDescent="0.3">
      <c r="B9459" s="10"/>
      <c r="L9459" s="10"/>
      <c r="M9459" s="10"/>
    </row>
    <row r="9460" spans="2:13" s="1" customFormat="1" ht="13.8" x14ac:dyDescent="0.3">
      <c r="B9460" s="10"/>
      <c r="L9460" s="10"/>
      <c r="M9460" s="10"/>
    </row>
    <row r="9461" spans="2:13" s="1" customFormat="1" ht="13.8" x14ac:dyDescent="0.3">
      <c r="B9461" s="10"/>
      <c r="L9461" s="10"/>
      <c r="M9461" s="10"/>
    </row>
    <row r="9462" spans="2:13" s="1" customFormat="1" ht="13.8" x14ac:dyDescent="0.3">
      <c r="B9462" s="10"/>
      <c r="L9462" s="10"/>
      <c r="M9462" s="10"/>
    </row>
    <row r="9463" spans="2:13" s="1" customFormat="1" ht="13.8" x14ac:dyDescent="0.3">
      <c r="B9463" s="10"/>
      <c r="L9463" s="10"/>
      <c r="M9463" s="10"/>
    </row>
    <row r="9464" spans="2:13" s="1" customFormat="1" ht="13.8" x14ac:dyDescent="0.3">
      <c r="B9464" s="10"/>
      <c r="L9464" s="10"/>
      <c r="M9464" s="10"/>
    </row>
    <row r="9465" spans="2:13" s="1" customFormat="1" ht="13.8" x14ac:dyDescent="0.3">
      <c r="B9465" s="10"/>
      <c r="L9465" s="10"/>
      <c r="M9465" s="10"/>
    </row>
    <row r="9466" spans="2:13" s="1" customFormat="1" ht="13.8" x14ac:dyDescent="0.3">
      <c r="B9466" s="10"/>
      <c r="L9466" s="10"/>
      <c r="M9466" s="10"/>
    </row>
    <row r="9467" spans="2:13" s="1" customFormat="1" ht="13.8" x14ac:dyDescent="0.3">
      <c r="B9467" s="10"/>
      <c r="L9467" s="10"/>
      <c r="M9467" s="10"/>
    </row>
    <row r="9468" spans="2:13" s="1" customFormat="1" ht="13.8" x14ac:dyDescent="0.3">
      <c r="B9468" s="10"/>
      <c r="L9468" s="10"/>
      <c r="M9468" s="10"/>
    </row>
    <row r="9469" spans="2:13" s="1" customFormat="1" ht="13.8" x14ac:dyDescent="0.3">
      <c r="B9469" s="10"/>
      <c r="L9469" s="10"/>
      <c r="M9469" s="10"/>
    </row>
    <row r="9470" spans="2:13" s="1" customFormat="1" ht="13.8" x14ac:dyDescent="0.3">
      <c r="B9470" s="10"/>
      <c r="L9470" s="10"/>
      <c r="M9470" s="10"/>
    </row>
    <row r="9471" spans="2:13" s="1" customFormat="1" ht="13.8" x14ac:dyDescent="0.3">
      <c r="B9471" s="10"/>
      <c r="L9471" s="10"/>
      <c r="M9471" s="10"/>
    </row>
    <row r="9472" spans="2:13" s="1" customFormat="1" ht="13.8" x14ac:dyDescent="0.3">
      <c r="B9472" s="10"/>
      <c r="L9472" s="10"/>
      <c r="M9472" s="10"/>
    </row>
    <row r="9473" spans="2:13" s="1" customFormat="1" ht="13.8" x14ac:dyDescent="0.3">
      <c r="B9473" s="10"/>
      <c r="L9473" s="10"/>
      <c r="M9473" s="10"/>
    </row>
    <row r="9474" spans="2:13" s="1" customFormat="1" ht="13.8" x14ac:dyDescent="0.3">
      <c r="B9474" s="10"/>
      <c r="L9474" s="10"/>
      <c r="M9474" s="10"/>
    </row>
    <row r="9475" spans="2:13" s="1" customFormat="1" ht="13.8" x14ac:dyDescent="0.3">
      <c r="B9475" s="10"/>
      <c r="L9475" s="10"/>
      <c r="M9475" s="10"/>
    </row>
    <row r="9476" spans="2:13" s="1" customFormat="1" ht="13.8" x14ac:dyDescent="0.3">
      <c r="B9476" s="10"/>
      <c r="L9476" s="10"/>
      <c r="M9476" s="10"/>
    </row>
    <row r="9477" spans="2:13" s="1" customFormat="1" ht="13.8" x14ac:dyDescent="0.3">
      <c r="B9477" s="10"/>
      <c r="L9477" s="10"/>
      <c r="M9477" s="10"/>
    </row>
    <row r="9478" spans="2:13" s="1" customFormat="1" ht="13.8" x14ac:dyDescent="0.3">
      <c r="B9478" s="10"/>
      <c r="L9478" s="10"/>
      <c r="M9478" s="10"/>
    </row>
    <row r="9479" spans="2:13" s="1" customFormat="1" ht="13.8" x14ac:dyDescent="0.3">
      <c r="B9479" s="10"/>
      <c r="L9479" s="10"/>
      <c r="M9479" s="10"/>
    </row>
    <row r="9480" spans="2:13" s="1" customFormat="1" ht="13.8" x14ac:dyDescent="0.3">
      <c r="B9480" s="10"/>
      <c r="L9480" s="10"/>
      <c r="M9480" s="10"/>
    </row>
    <row r="9481" spans="2:13" s="1" customFormat="1" ht="13.8" x14ac:dyDescent="0.3">
      <c r="B9481" s="10"/>
      <c r="L9481" s="10"/>
      <c r="M9481" s="10"/>
    </row>
    <row r="9482" spans="2:13" s="1" customFormat="1" ht="13.8" x14ac:dyDescent="0.3">
      <c r="B9482" s="10"/>
      <c r="L9482" s="10"/>
      <c r="M9482" s="10"/>
    </row>
    <row r="9483" spans="2:13" s="1" customFormat="1" ht="13.8" x14ac:dyDescent="0.3">
      <c r="B9483" s="10"/>
      <c r="L9483" s="10"/>
      <c r="M9483" s="10"/>
    </row>
    <row r="9484" spans="2:13" s="1" customFormat="1" ht="13.8" x14ac:dyDescent="0.3">
      <c r="B9484" s="10"/>
      <c r="L9484" s="10"/>
      <c r="M9484" s="10"/>
    </row>
    <row r="9485" spans="2:13" s="1" customFormat="1" ht="13.8" x14ac:dyDescent="0.3">
      <c r="B9485" s="10"/>
      <c r="L9485" s="10"/>
      <c r="M9485" s="10"/>
    </row>
    <row r="9486" spans="2:13" s="1" customFormat="1" ht="13.8" x14ac:dyDescent="0.3">
      <c r="B9486" s="10"/>
      <c r="L9486" s="10"/>
      <c r="M9486" s="10"/>
    </row>
    <row r="9487" spans="2:13" s="1" customFormat="1" ht="13.8" x14ac:dyDescent="0.3">
      <c r="B9487" s="10"/>
      <c r="L9487" s="10"/>
      <c r="M9487" s="10"/>
    </row>
    <row r="9488" spans="2:13" s="1" customFormat="1" ht="13.8" x14ac:dyDescent="0.3">
      <c r="B9488" s="10"/>
      <c r="L9488" s="10"/>
      <c r="M9488" s="10"/>
    </row>
    <row r="9489" spans="2:13" s="1" customFormat="1" ht="13.8" x14ac:dyDescent="0.3">
      <c r="B9489" s="10"/>
      <c r="L9489" s="10"/>
      <c r="M9489" s="10"/>
    </row>
    <row r="9490" spans="2:13" s="1" customFormat="1" ht="13.8" x14ac:dyDescent="0.3">
      <c r="B9490" s="10"/>
      <c r="L9490" s="10"/>
      <c r="M9490" s="10"/>
    </row>
    <row r="9491" spans="2:13" s="1" customFormat="1" ht="13.8" x14ac:dyDescent="0.3">
      <c r="B9491" s="10"/>
      <c r="L9491" s="10"/>
      <c r="M9491" s="10"/>
    </row>
    <row r="9492" spans="2:13" s="1" customFormat="1" ht="13.8" x14ac:dyDescent="0.3">
      <c r="B9492" s="10"/>
      <c r="L9492" s="10"/>
      <c r="M9492" s="10"/>
    </row>
    <row r="9493" spans="2:13" s="1" customFormat="1" ht="13.8" x14ac:dyDescent="0.3">
      <c r="B9493" s="10"/>
      <c r="L9493" s="10"/>
      <c r="M9493" s="10"/>
    </row>
    <row r="9494" spans="2:13" s="1" customFormat="1" ht="13.8" x14ac:dyDescent="0.3">
      <c r="B9494" s="10"/>
      <c r="L9494" s="10"/>
      <c r="M9494" s="10"/>
    </row>
    <row r="9495" spans="2:13" s="1" customFormat="1" ht="13.8" x14ac:dyDescent="0.3">
      <c r="B9495" s="10"/>
      <c r="L9495" s="10"/>
      <c r="M9495" s="10"/>
    </row>
    <row r="9496" spans="2:13" s="1" customFormat="1" ht="13.8" x14ac:dyDescent="0.3">
      <c r="B9496" s="10"/>
      <c r="L9496" s="10"/>
      <c r="M9496" s="10"/>
    </row>
    <row r="9497" spans="2:13" s="1" customFormat="1" ht="13.8" x14ac:dyDescent="0.3">
      <c r="B9497" s="10"/>
      <c r="L9497" s="10"/>
      <c r="M9497" s="10"/>
    </row>
    <row r="9498" spans="2:13" s="1" customFormat="1" ht="13.8" x14ac:dyDescent="0.3">
      <c r="B9498" s="10"/>
      <c r="L9498" s="10"/>
      <c r="M9498" s="10"/>
    </row>
    <row r="9499" spans="2:13" s="1" customFormat="1" ht="13.8" x14ac:dyDescent="0.3">
      <c r="B9499" s="10"/>
      <c r="L9499" s="10"/>
      <c r="M9499" s="10"/>
    </row>
    <row r="9500" spans="2:13" s="1" customFormat="1" ht="13.8" x14ac:dyDescent="0.3">
      <c r="B9500" s="10"/>
      <c r="L9500" s="10"/>
      <c r="M9500" s="10"/>
    </row>
    <row r="9501" spans="2:13" s="1" customFormat="1" ht="13.8" x14ac:dyDescent="0.3">
      <c r="B9501" s="10"/>
      <c r="L9501" s="10"/>
      <c r="M9501" s="10"/>
    </row>
    <row r="9502" spans="2:13" s="1" customFormat="1" ht="13.8" x14ac:dyDescent="0.3">
      <c r="B9502" s="10"/>
      <c r="L9502" s="10"/>
      <c r="M9502" s="10"/>
    </row>
    <row r="9503" spans="2:13" s="1" customFormat="1" ht="13.8" x14ac:dyDescent="0.3">
      <c r="B9503" s="10"/>
      <c r="L9503" s="10"/>
      <c r="M9503" s="10"/>
    </row>
    <row r="9504" spans="2:13" s="1" customFormat="1" ht="13.8" x14ac:dyDescent="0.3">
      <c r="B9504" s="10"/>
      <c r="L9504" s="10"/>
      <c r="M9504" s="10"/>
    </row>
    <row r="9505" spans="2:13" s="1" customFormat="1" ht="13.8" x14ac:dyDescent="0.3">
      <c r="B9505" s="10"/>
      <c r="L9505" s="10"/>
      <c r="M9505" s="10"/>
    </row>
    <row r="9506" spans="2:13" s="1" customFormat="1" ht="13.8" x14ac:dyDescent="0.3">
      <c r="B9506" s="10"/>
      <c r="L9506" s="10"/>
      <c r="M9506" s="10"/>
    </row>
    <row r="9507" spans="2:13" s="1" customFormat="1" ht="13.8" x14ac:dyDescent="0.3">
      <c r="B9507" s="10"/>
      <c r="L9507" s="10"/>
      <c r="M9507" s="10"/>
    </row>
    <row r="9508" spans="2:13" s="1" customFormat="1" ht="13.8" x14ac:dyDescent="0.3">
      <c r="B9508" s="10"/>
      <c r="L9508" s="10"/>
      <c r="M9508" s="10"/>
    </row>
    <row r="9509" spans="2:13" s="1" customFormat="1" ht="13.8" x14ac:dyDescent="0.3">
      <c r="B9509" s="10"/>
      <c r="L9509" s="10"/>
      <c r="M9509" s="10"/>
    </row>
    <row r="9510" spans="2:13" s="1" customFormat="1" ht="13.8" x14ac:dyDescent="0.3">
      <c r="B9510" s="10"/>
      <c r="L9510" s="10"/>
      <c r="M9510" s="10"/>
    </row>
    <row r="9511" spans="2:13" s="1" customFormat="1" ht="13.8" x14ac:dyDescent="0.3">
      <c r="B9511" s="10"/>
      <c r="L9511" s="10"/>
      <c r="M9511" s="10"/>
    </row>
    <row r="9512" spans="2:13" s="1" customFormat="1" ht="13.8" x14ac:dyDescent="0.3">
      <c r="B9512" s="10"/>
      <c r="L9512" s="10"/>
      <c r="M9512" s="10"/>
    </row>
    <row r="9513" spans="2:13" s="1" customFormat="1" ht="13.8" x14ac:dyDescent="0.3">
      <c r="B9513" s="10"/>
      <c r="L9513" s="10"/>
      <c r="M9513" s="10"/>
    </row>
    <row r="9514" spans="2:13" s="1" customFormat="1" ht="13.8" x14ac:dyDescent="0.3">
      <c r="B9514" s="10"/>
      <c r="L9514" s="10"/>
      <c r="M9514" s="10"/>
    </row>
    <row r="9515" spans="2:13" s="1" customFormat="1" ht="13.8" x14ac:dyDescent="0.3">
      <c r="B9515" s="10"/>
      <c r="L9515" s="10"/>
      <c r="M9515" s="10"/>
    </row>
    <row r="9516" spans="2:13" s="1" customFormat="1" ht="13.8" x14ac:dyDescent="0.3">
      <c r="B9516" s="10"/>
      <c r="L9516" s="10"/>
      <c r="M9516" s="10"/>
    </row>
    <row r="9517" spans="2:13" s="1" customFormat="1" ht="13.8" x14ac:dyDescent="0.3">
      <c r="B9517" s="10"/>
      <c r="L9517" s="10"/>
      <c r="M9517" s="10"/>
    </row>
    <row r="9518" spans="2:13" s="1" customFormat="1" ht="13.8" x14ac:dyDescent="0.3">
      <c r="B9518" s="10"/>
      <c r="L9518" s="10"/>
      <c r="M9518" s="10"/>
    </row>
    <row r="9519" spans="2:13" s="1" customFormat="1" ht="13.8" x14ac:dyDescent="0.3">
      <c r="B9519" s="10"/>
      <c r="L9519" s="10"/>
      <c r="M9519" s="10"/>
    </row>
    <row r="9520" spans="2:13" s="1" customFormat="1" ht="13.8" x14ac:dyDescent="0.3">
      <c r="B9520" s="10"/>
      <c r="L9520" s="10"/>
      <c r="M9520" s="10"/>
    </row>
    <row r="9521" spans="2:13" s="1" customFormat="1" ht="13.8" x14ac:dyDescent="0.3">
      <c r="B9521" s="10"/>
      <c r="L9521" s="10"/>
      <c r="M9521" s="10"/>
    </row>
    <row r="9522" spans="2:13" s="1" customFormat="1" ht="13.8" x14ac:dyDescent="0.3">
      <c r="B9522" s="10"/>
      <c r="L9522" s="10"/>
      <c r="M9522" s="10"/>
    </row>
    <row r="9523" spans="2:13" s="1" customFormat="1" ht="13.8" x14ac:dyDescent="0.3">
      <c r="B9523" s="10"/>
      <c r="L9523" s="10"/>
      <c r="M9523" s="10"/>
    </row>
    <row r="9524" spans="2:13" s="1" customFormat="1" ht="13.8" x14ac:dyDescent="0.3">
      <c r="B9524" s="10"/>
      <c r="L9524" s="10"/>
      <c r="M9524" s="10"/>
    </row>
    <row r="9525" spans="2:13" s="1" customFormat="1" ht="13.8" x14ac:dyDescent="0.3">
      <c r="B9525" s="10"/>
      <c r="L9525" s="10"/>
      <c r="M9525" s="10"/>
    </row>
    <row r="9526" spans="2:13" s="1" customFormat="1" ht="13.8" x14ac:dyDescent="0.3">
      <c r="B9526" s="10"/>
      <c r="L9526" s="10"/>
      <c r="M9526" s="10"/>
    </row>
    <row r="9527" spans="2:13" s="1" customFormat="1" ht="13.8" x14ac:dyDescent="0.3">
      <c r="B9527" s="10"/>
      <c r="L9527" s="10"/>
      <c r="M9527" s="10"/>
    </row>
    <row r="9528" spans="2:13" s="1" customFormat="1" ht="13.8" x14ac:dyDescent="0.3">
      <c r="B9528" s="10"/>
      <c r="L9528" s="10"/>
      <c r="M9528" s="10"/>
    </row>
    <row r="9529" spans="2:13" s="1" customFormat="1" ht="13.8" x14ac:dyDescent="0.3">
      <c r="B9529" s="10"/>
      <c r="L9529" s="10"/>
      <c r="M9529" s="10"/>
    </row>
    <row r="9530" spans="2:13" s="1" customFormat="1" ht="13.8" x14ac:dyDescent="0.3">
      <c r="B9530" s="10"/>
      <c r="L9530" s="10"/>
      <c r="M9530" s="10"/>
    </row>
    <row r="9531" spans="2:13" s="1" customFormat="1" ht="13.8" x14ac:dyDescent="0.3">
      <c r="B9531" s="10"/>
      <c r="L9531" s="10"/>
      <c r="M9531" s="10"/>
    </row>
    <row r="9532" spans="2:13" s="1" customFormat="1" ht="13.8" x14ac:dyDescent="0.3">
      <c r="B9532" s="10"/>
      <c r="L9532" s="10"/>
      <c r="M9532" s="10"/>
    </row>
    <row r="9533" spans="2:13" s="1" customFormat="1" ht="13.8" x14ac:dyDescent="0.3">
      <c r="B9533" s="10"/>
      <c r="L9533" s="10"/>
      <c r="M9533" s="10"/>
    </row>
    <row r="9534" spans="2:13" s="1" customFormat="1" ht="13.8" x14ac:dyDescent="0.3">
      <c r="B9534" s="10"/>
      <c r="L9534" s="10"/>
      <c r="M9534" s="10"/>
    </row>
    <row r="9535" spans="2:13" s="1" customFormat="1" ht="13.8" x14ac:dyDescent="0.3">
      <c r="B9535" s="10"/>
      <c r="L9535" s="10"/>
      <c r="M9535" s="10"/>
    </row>
    <row r="9536" spans="2:13" s="1" customFormat="1" ht="13.8" x14ac:dyDescent="0.3">
      <c r="B9536" s="10"/>
      <c r="L9536" s="10"/>
      <c r="M9536" s="10"/>
    </row>
    <row r="9537" spans="2:13" s="1" customFormat="1" ht="13.8" x14ac:dyDescent="0.3">
      <c r="B9537" s="10"/>
      <c r="L9537" s="10"/>
      <c r="M9537" s="10"/>
    </row>
    <row r="9538" spans="2:13" s="1" customFormat="1" ht="13.8" x14ac:dyDescent="0.3">
      <c r="B9538" s="10"/>
      <c r="L9538" s="10"/>
      <c r="M9538" s="10"/>
    </row>
    <row r="9539" spans="2:13" s="1" customFormat="1" ht="13.8" x14ac:dyDescent="0.3">
      <c r="B9539" s="10"/>
      <c r="L9539" s="10"/>
      <c r="M9539" s="10"/>
    </row>
    <row r="9540" spans="2:13" s="1" customFormat="1" ht="13.8" x14ac:dyDescent="0.3">
      <c r="B9540" s="10"/>
      <c r="L9540" s="10"/>
      <c r="M9540" s="10"/>
    </row>
    <row r="9541" spans="2:13" s="1" customFormat="1" ht="13.8" x14ac:dyDescent="0.3">
      <c r="B9541" s="10"/>
      <c r="L9541" s="10"/>
      <c r="M9541" s="10"/>
    </row>
    <row r="9542" spans="2:13" s="1" customFormat="1" ht="13.8" x14ac:dyDescent="0.3">
      <c r="B9542" s="10"/>
      <c r="L9542" s="10"/>
      <c r="M9542" s="10"/>
    </row>
    <row r="9543" spans="2:13" s="1" customFormat="1" ht="13.8" x14ac:dyDescent="0.3">
      <c r="B9543" s="10"/>
      <c r="L9543" s="10"/>
      <c r="M9543" s="10"/>
    </row>
    <row r="9544" spans="2:13" s="1" customFormat="1" ht="13.8" x14ac:dyDescent="0.3">
      <c r="B9544" s="10"/>
      <c r="L9544" s="10"/>
      <c r="M9544" s="10"/>
    </row>
    <row r="9545" spans="2:13" s="1" customFormat="1" ht="13.8" x14ac:dyDescent="0.3">
      <c r="B9545" s="10"/>
      <c r="L9545" s="10"/>
      <c r="M9545" s="10"/>
    </row>
    <row r="9546" spans="2:13" s="1" customFormat="1" ht="13.8" x14ac:dyDescent="0.3">
      <c r="B9546" s="10"/>
      <c r="L9546" s="10"/>
      <c r="M9546" s="10"/>
    </row>
    <row r="9547" spans="2:13" s="1" customFormat="1" ht="13.8" x14ac:dyDescent="0.3">
      <c r="B9547" s="10"/>
      <c r="L9547" s="10"/>
      <c r="M9547" s="10"/>
    </row>
    <row r="9548" spans="2:13" s="1" customFormat="1" ht="13.8" x14ac:dyDescent="0.3">
      <c r="B9548" s="10"/>
      <c r="L9548" s="10"/>
      <c r="M9548" s="10"/>
    </row>
    <row r="9549" spans="2:13" s="1" customFormat="1" ht="13.8" x14ac:dyDescent="0.3">
      <c r="B9549" s="10"/>
      <c r="L9549" s="10"/>
      <c r="M9549" s="10"/>
    </row>
    <row r="9550" spans="2:13" s="1" customFormat="1" ht="13.8" x14ac:dyDescent="0.3">
      <c r="B9550" s="10"/>
      <c r="L9550" s="10"/>
      <c r="M9550" s="10"/>
    </row>
    <row r="9551" spans="2:13" s="1" customFormat="1" ht="13.8" x14ac:dyDescent="0.3">
      <c r="B9551" s="10"/>
      <c r="L9551" s="10"/>
      <c r="M9551" s="10"/>
    </row>
    <row r="9552" spans="2:13" s="1" customFormat="1" ht="13.8" x14ac:dyDescent="0.3">
      <c r="B9552" s="10"/>
      <c r="L9552" s="10"/>
      <c r="M9552" s="10"/>
    </row>
    <row r="9553" spans="2:13" s="1" customFormat="1" ht="13.8" x14ac:dyDescent="0.3">
      <c r="B9553" s="10"/>
      <c r="L9553" s="10"/>
      <c r="M9553" s="10"/>
    </row>
    <row r="9554" spans="2:13" s="1" customFormat="1" ht="13.8" x14ac:dyDescent="0.3">
      <c r="B9554" s="10"/>
      <c r="L9554" s="10"/>
      <c r="M9554" s="10"/>
    </row>
    <row r="9555" spans="2:13" s="1" customFormat="1" ht="13.8" x14ac:dyDescent="0.3">
      <c r="B9555" s="10"/>
      <c r="L9555" s="10"/>
      <c r="M9555" s="10"/>
    </row>
    <row r="9556" spans="2:13" s="1" customFormat="1" ht="13.8" x14ac:dyDescent="0.3">
      <c r="B9556" s="10"/>
      <c r="L9556" s="10"/>
      <c r="M9556" s="10"/>
    </row>
    <row r="9557" spans="2:13" s="1" customFormat="1" ht="13.8" x14ac:dyDescent="0.3">
      <c r="B9557" s="10"/>
      <c r="L9557" s="10"/>
      <c r="M9557" s="10"/>
    </row>
    <row r="9558" spans="2:13" s="1" customFormat="1" ht="13.8" x14ac:dyDescent="0.3">
      <c r="B9558" s="10"/>
      <c r="L9558" s="10"/>
      <c r="M9558" s="10"/>
    </row>
    <row r="9559" spans="2:13" s="1" customFormat="1" ht="13.8" x14ac:dyDescent="0.3">
      <c r="B9559" s="10"/>
      <c r="L9559" s="10"/>
      <c r="M9559" s="10"/>
    </row>
    <row r="9560" spans="2:13" s="1" customFormat="1" ht="13.8" x14ac:dyDescent="0.3">
      <c r="B9560" s="10"/>
      <c r="L9560" s="10"/>
      <c r="M9560" s="10"/>
    </row>
    <row r="9561" spans="2:13" s="1" customFormat="1" ht="13.8" x14ac:dyDescent="0.3">
      <c r="B9561" s="10"/>
      <c r="L9561" s="10"/>
      <c r="M9561" s="10"/>
    </row>
    <row r="9562" spans="2:13" s="1" customFormat="1" ht="13.8" x14ac:dyDescent="0.3">
      <c r="B9562" s="10"/>
      <c r="L9562" s="10"/>
      <c r="M9562" s="10"/>
    </row>
    <row r="9563" spans="2:13" s="1" customFormat="1" ht="13.8" x14ac:dyDescent="0.3">
      <c r="B9563" s="10"/>
      <c r="L9563" s="10"/>
      <c r="M9563" s="10"/>
    </row>
    <row r="9564" spans="2:13" s="1" customFormat="1" ht="13.8" x14ac:dyDescent="0.3">
      <c r="B9564" s="10"/>
      <c r="L9564" s="10"/>
      <c r="M9564" s="10"/>
    </row>
    <row r="9565" spans="2:13" s="1" customFormat="1" ht="13.8" x14ac:dyDescent="0.3">
      <c r="B9565" s="10"/>
      <c r="L9565" s="10"/>
      <c r="M9565" s="10"/>
    </row>
    <row r="9566" spans="2:13" s="1" customFormat="1" ht="13.8" x14ac:dyDescent="0.3">
      <c r="B9566" s="10"/>
      <c r="L9566" s="10"/>
      <c r="M9566" s="10"/>
    </row>
    <row r="9567" spans="2:13" s="1" customFormat="1" ht="13.8" x14ac:dyDescent="0.3">
      <c r="B9567" s="10"/>
      <c r="L9567" s="10"/>
      <c r="M9567" s="10"/>
    </row>
    <row r="9568" spans="2:13" s="1" customFormat="1" ht="13.8" x14ac:dyDescent="0.3">
      <c r="B9568" s="10"/>
      <c r="L9568" s="10"/>
      <c r="M9568" s="10"/>
    </row>
    <row r="9569" spans="2:13" s="1" customFormat="1" ht="13.8" x14ac:dyDescent="0.3">
      <c r="B9569" s="10"/>
      <c r="L9569" s="10"/>
      <c r="M9569" s="10"/>
    </row>
    <row r="9570" spans="2:13" s="1" customFormat="1" ht="13.8" x14ac:dyDescent="0.3">
      <c r="B9570" s="10"/>
      <c r="L9570" s="10"/>
      <c r="M9570" s="10"/>
    </row>
    <row r="9571" spans="2:13" s="1" customFormat="1" ht="13.8" x14ac:dyDescent="0.3">
      <c r="B9571" s="10"/>
      <c r="L9571" s="10"/>
      <c r="M9571" s="10"/>
    </row>
    <row r="9572" spans="2:13" s="1" customFormat="1" ht="13.8" x14ac:dyDescent="0.3">
      <c r="B9572" s="10"/>
      <c r="L9572" s="10"/>
      <c r="M9572" s="10"/>
    </row>
    <row r="9573" spans="2:13" s="1" customFormat="1" ht="13.8" x14ac:dyDescent="0.3">
      <c r="B9573" s="10"/>
      <c r="L9573" s="10"/>
      <c r="M9573" s="10"/>
    </row>
    <row r="9574" spans="2:13" s="1" customFormat="1" ht="13.8" x14ac:dyDescent="0.3">
      <c r="B9574" s="10"/>
      <c r="L9574" s="10"/>
      <c r="M9574" s="10"/>
    </row>
    <row r="9575" spans="2:13" s="1" customFormat="1" ht="13.8" x14ac:dyDescent="0.3">
      <c r="B9575" s="10"/>
      <c r="L9575" s="10"/>
      <c r="M9575" s="10"/>
    </row>
    <row r="9576" spans="2:13" s="1" customFormat="1" ht="13.8" x14ac:dyDescent="0.3">
      <c r="B9576" s="10"/>
      <c r="L9576" s="10"/>
      <c r="M9576" s="10"/>
    </row>
    <row r="9577" spans="2:13" s="1" customFormat="1" ht="13.8" x14ac:dyDescent="0.3">
      <c r="B9577" s="10"/>
      <c r="L9577" s="10"/>
      <c r="M9577" s="10"/>
    </row>
    <row r="9578" spans="2:13" s="1" customFormat="1" ht="13.8" x14ac:dyDescent="0.3">
      <c r="B9578" s="10"/>
      <c r="L9578" s="10"/>
      <c r="M9578" s="10"/>
    </row>
    <row r="9579" spans="2:13" s="1" customFormat="1" ht="13.8" x14ac:dyDescent="0.3">
      <c r="B9579" s="10"/>
      <c r="L9579" s="10"/>
      <c r="M9579" s="10"/>
    </row>
    <row r="9580" spans="2:13" s="1" customFormat="1" ht="13.8" x14ac:dyDescent="0.3">
      <c r="B9580" s="10"/>
      <c r="L9580" s="10"/>
      <c r="M9580" s="10"/>
    </row>
    <row r="9581" spans="2:13" s="1" customFormat="1" ht="13.8" x14ac:dyDescent="0.3">
      <c r="B9581" s="10"/>
      <c r="L9581" s="10"/>
      <c r="M9581" s="10"/>
    </row>
    <row r="9582" spans="2:13" s="1" customFormat="1" ht="13.8" x14ac:dyDescent="0.3">
      <c r="B9582" s="10"/>
      <c r="L9582" s="10"/>
      <c r="M9582" s="10"/>
    </row>
    <row r="9583" spans="2:13" s="1" customFormat="1" ht="13.8" x14ac:dyDescent="0.3">
      <c r="B9583" s="10"/>
      <c r="L9583" s="10"/>
      <c r="M9583" s="10"/>
    </row>
    <row r="9584" spans="2:13" s="1" customFormat="1" ht="13.8" x14ac:dyDescent="0.3">
      <c r="B9584" s="10"/>
      <c r="L9584" s="10"/>
      <c r="M9584" s="10"/>
    </row>
    <row r="9585" spans="2:13" s="1" customFormat="1" ht="13.8" x14ac:dyDescent="0.3">
      <c r="B9585" s="10"/>
      <c r="L9585" s="10"/>
      <c r="M9585" s="10"/>
    </row>
    <row r="9586" spans="2:13" s="1" customFormat="1" ht="13.8" x14ac:dyDescent="0.3">
      <c r="B9586" s="10"/>
      <c r="L9586" s="10"/>
      <c r="M9586" s="10"/>
    </row>
    <row r="9587" spans="2:13" s="1" customFormat="1" ht="13.8" x14ac:dyDescent="0.3">
      <c r="B9587" s="10"/>
      <c r="L9587" s="10"/>
      <c r="M9587" s="10"/>
    </row>
    <row r="9588" spans="2:13" s="1" customFormat="1" ht="13.8" x14ac:dyDescent="0.3">
      <c r="B9588" s="10"/>
      <c r="L9588" s="10"/>
      <c r="M9588" s="10"/>
    </row>
    <row r="9589" spans="2:13" s="1" customFormat="1" ht="13.8" x14ac:dyDescent="0.3">
      <c r="B9589" s="10"/>
      <c r="L9589" s="10"/>
      <c r="M9589" s="10"/>
    </row>
    <row r="9590" spans="2:13" s="1" customFormat="1" ht="13.8" x14ac:dyDescent="0.3">
      <c r="B9590" s="10"/>
      <c r="L9590" s="10"/>
      <c r="M9590" s="10"/>
    </row>
    <row r="9591" spans="2:13" s="1" customFormat="1" ht="13.8" x14ac:dyDescent="0.3">
      <c r="B9591" s="10"/>
      <c r="L9591" s="10"/>
      <c r="M9591" s="10"/>
    </row>
    <row r="9592" spans="2:13" s="1" customFormat="1" ht="13.8" x14ac:dyDescent="0.3">
      <c r="B9592" s="10"/>
      <c r="L9592" s="10"/>
      <c r="M9592" s="10"/>
    </row>
    <row r="9593" spans="2:13" s="1" customFormat="1" ht="13.8" x14ac:dyDescent="0.3">
      <c r="B9593" s="10"/>
      <c r="L9593" s="10"/>
      <c r="M9593" s="10"/>
    </row>
    <row r="9594" spans="2:13" s="1" customFormat="1" ht="13.8" x14ac:dyDescent="0.3">
      <c r="B9594" s="10"/>
      <c r="L9594" s="10"/>
      <c r="M9594" s="10"/>
    </row>
    <row r="9595" spans="2:13" s="1" customFormat="1" ht="13.8" x14ac:dyDescent="0.3">
      <c r="B9595" s="10"/>
      <c r="L9595" s="10"/>
      <c r="M9595" s="10"/>
    </row>
    <row r="9596" spans="2:13" s="1" customFormat="1" ht="13.8" x14ac:dyDescent="0.3">
      <c r="B9596" s="10"/>
      <c r="L9596" s="10"/>
      <c r="M9596" s="10"/>
    </row>
    <row r="9597" spans="2:13" s="1" customFormat="1" ht="13.8" x14ac:dyDescent="0.3">
      <c r="B9597" s="10"/>
      <c r="L9597" s="10"/>
      <c r="M9597" s="10"/>
    </row>
    <row r="9598" spans="2:13" s="1" customFormat="1" ht="13.8" x14ac:dyDescent="0.3">
      <c r="B9598" s="10"/>
      <c r="L9598" s="10"/>
      <c r="M9598" s="10"/>
    </row>
    <row r="9599" spans="2:13" s="1" customFormat="1" ht="13.8" x14ac:dyDescent="0.3">
      <c r="B9599" s="10"/>
      <c r="L9599" s="10"/>
      <c r="M9599" s="10"/>
    </row>
    <row r="9600" spans="2:13" s="1" customFormat="1" ht="13.8" x14ac:dyDescent="0.3">
      <c r="B9600" s="10"/>
      <c r="L9600" s="10"/>
      <c r="M9600" s="10"/>
    </row>
    <row r="9601" spans="2:13" s="1" customFormat="1" ht="13.8" x14ac:dyDescent="0.3">
      <c r="B9601" s="10"/>
      <c r="L9601" s="10"/>
      <c r="M9601" s="10"/>
    </row>
    <row r="9602" spans="2:13" s="1" customFormat="1" ht="13.8" x14ac:dyDescent="0.3">
      <c r="B9602" s="10"/>
      <c r="L9602" s="10"/>
      <c r="M9602" s="10"/>
    </row>
    <row r="9603" spans="2:13" s="1" customFormat="1" ht="13.8" x14ac:dyDescent="0.3">
      <c r="B9603" s="10"/>
      <c r="L9603" s="10"/>
      <c r="M9603" s="10"/>
    </row>
    <row r="9604" spans="2:13" s="1" customFormat="1" ht="13.8" x14ac:dyDescent="0.3">
      <c r="B9604" s="10"/>
      <c r="L9604" s="10"/>
      <c r="M9604" s="10"/>
    </row>
    <row r="9605" spans="2:13" s="1" customFormat="1" ht="13.8" x14ac:dyDescent="0.3">
      <c r="B9605" s="10"/>
      <c r="L9605" s="10"/>
      <c r="M9605" s="10"/>
    </row>
    <row r="9606" spans="2:13" s="1" customFormat="1" ht="13.8" x14ac:dyDescent="0.3">
      <c r="B9606" s="10"/>
      <c r="L9606" s="10"/>
      <c r="M9606" s="10"/>
    </row>
    <row r="9607" spans="2:13" s="1" customFormat="1" ht="13.8" x14ac:dyDescent="0.3">
      <c r="B9607" s="10"/>
      <c r="L9607" s="10"/>
      <c r="M9607" s="10"/>
    </row>
    <row r="9608" spans="2:13" s="1" customFormat="1" ht="13.8" x14ac:dyDescent="0.3">
      <c r="B9608" s="10"/>
      <c r="L9608" s="10"/>
      <c r="M9608" s="10"/>
    </row>
    <row r="9609" spans="2:13" s="1" customFormat="1" ht="13.8" x14ac:dyDescent="0.3">
      <c r="B9609" s="10"/>
      <c r="L9609" s="10"/>
      <c r="M9609" s="10"/>
    </row>
    <row r="9610" spans="2:13" s="1" customFormat="1" ht="13.8" x14ac:dyDescent="0.3">
      <c r="B9610" s="10"/>
      <c r="L9610" s="10"/>
      <c r="M9610" s="10"/>
    </row>
    <row r="9611" spans="2:13" s="1" customFormat="1" ht="13.8" x14ac:dyDescent="0.3">
      <c r="B9611" s="10"/>
      <c r="L9611" s="10"/>
      <c r="M9611" s="10"/>
    </row>
    <row r="9612" spans="2:13" s="1" customFormat="1" ht="13.8" x14ac:dyDescent="0.3">
      <c r="B9612" s="10"/>
      <c r="L9612" s="10"/>
      <c r="M9612" s="10"/>
    </row>
    <row r="9613" spans="2:13" s="1" customFormat="1" ht="13.8" x14ac:dyDescent="0.3">
      <c r="B9613" s="10"/>
      <c r="L9613" s="10"/>
      <c r="M9613" s="10"/>
    </row>
    <row r="9614" spans="2:13" s="1" customFormat="1" ht="13.8" x14ac:dyDescent="0.3">
      <c r="B9614" s="10"/>
      <c r="L9614" s="10"/>
      <c r="M9614" s="10"/>
    </row>
    <row r="9615" spans="2:13" s="1" customFormat="1" ht="13.8" x14ac:dyDescent="0.3">
      <c r="B9615" s="10"/>
      <c r="L9615" s="10"/>
      <c r="M9615" s="10"/>
    </row>
    <row r="9616" spans="2:13" s="1" customFormat="1" ht="13.8" x14ac:dyDescent="0.3">
      <c r="B9616" s="10"/>
      <c r="L9616" s="10"/>
      <c r="M9616" s="10"/>
    </row>
    <row r="9617" spans="2:13" s="1" customFormat="1" ht="13.8" x14ac:dyDescent="0.3">
      <c r="B9617" s="10"/>
      <c r="L9617" s="10"/>
      <c r="M9617" s="10"/>
    </row>
    <row r="9618" spans="2:13" s="1" customFormat="1" ht="13.8" x14ac:dyDescent="0.3">
      <c r="B9618" s="10"/>
      <c r="L9618" s="10"/>
      <c r="M9618" s="10"/>
    </row>
    <row r="9619" spans="2:13" s="1" customFormat="1" ht="13.8" x14ac:dyDescent="0.3">
      <c r="B9619" s="10"/>
      <c r="L9619" s="10"/>
      <c r="M9619" s="10"/>
    </row>
    <row r="9620" spans="2:13" s="1" customFormat="1" ht="13.8" x14ac:dyDescent="0.3">
      <c r="B9620" s="10"/>
      <c r="L9620" s="10"/>
      <c r="M9620" s="10"/>
    </row>
    <row r="9621" spans="2:13" s="1" customFormat="1" ht="13.8" x14ac:dyDescent="0.3">
      <c r="B9621" s="10"/>
      <c r="L9621" s="10"/>
      <c r="M9621" s="10"/>
    </row>
    <row r="9622" spans="2:13" s="1" customFormat="1" ht="13.8" x14ac:dyDescent="0.3">
      <c r="B9622" s="10"/>
      <c r="L9622" s="10"/>
      <c r="M9622" s="10"/>
    </row>
    <row r="9623" spans="2:13" s="1" customFormat="1" ht="13.8" x14ac:dyDescent="0.3">
      <c r="B9623" s="10"/>
      <c r="L9623" s="10"/>
      <c r="M9623" s="10"/>
    </row>
    <row r="9624" spans="2:13" s="1" customFormat="1" ht="13.8" x14ac:dyDescent="0.3">
      <c r="B9624" s="10"/>
      <c r="L9624" s="10"/>
      <c r="M9624" s="10"/>
    </row>
    <row r="9625" spans="2:13" s="1" customFormat="1" ht="13.8" x14ac:dyDescent="0.3">
      <c r="B9625" s="10"/>
      <c r="L9625" s="10"/>
      <c r="M9625" s="10"/>
    </row>
    <row r="9626" spans="2:13" s="1" customFormat="1" ht="13.8" x14ac:dyDescent="0.3">
      <c r="B9626" s="10"/>
      <c r="L9626" s="10"/>
      <c r="M9626" s="10"/>
    </row>
    <row r="9627" spans="2:13" s="1" customFormat="1" ht="13.8" x14ac:dyDescent="0.3">
      <c r="B9627" s="10"/>
      <c r="L9627" s="10"/>
      <c r="M9627" s="10"/>
    </row>
    <row r="9628" spans="2:13" s="1" customFormat="1" ht="13.8" x14ac:dyDescent="0.3">
      <c r="B9628" s="10"/>
      <c r="L9628" s="10"/>
      <c r="M9628" s="10"/>
    </row>
    <row r="9629" spans="2:13" s="1" customFormat="1" ht="13.8" x14ac:dyDescent="0.3">
      <c r="B9629" s="10"/>
      <c r="L9629" s="10"/>
      <c r="M9629" s="10"/>
    </row>
    <row r="9630" spans="2:13" s="1" customFormat="1" ht="13.8" x14ac:dyDescent="0.3">
      <c r="B9630" s="10"/>
      <c r="L9630" s="10"/>
      <c r="M9630" s="10"/>
    </row>
    <row r="9631" spans="2:13" s="1" customFormat="1" ht="13.8" x14ac:dyDescent="0.3">
      <c r="B9631" s="10"/>
      <c r="L9631" s="10"/>
      <c r="M9631" s="10"/>
    </row>
    <row r="9632" spans="2:13" s="1" customFormat="1" ht="13.8" x14ac:dyDescent="0.3">
      <c r="B9632" s="10"/>
      <c r="L9632" s="10"/>
      <c r="M9632" s="10"/>
    </row>
    <row r="9633" spans="2:13" s="1" customFormat="1" ht="13.8" x14ac:dyDescent="0.3">
      <c r="B9633" s="10"/>
      <c r="L9633" s="10"/>
      <c r="M9633" s="10"/>
    </row>
    <row r="9634" spans="2:13" s="1" customFormat="1" ht="13.8" x14ac:dyDescent="0.3">
      <c r="B9634" s="10"/>
      <c r="L9634" s="10"/>
      <c r="M9634" s="10"/>
    </row>
    <row r="9635" spans="2:13" s="1" customFormat="1" ht="13.8" x14ac:dyDescent="0.3">
      <c r="B9635" s="10"/>
      <c r="L9635" s="10"/>
      <c r="M9635" s="10"/>
    </row>
    <row r="9636" spans="2:13" s="1" customFormat="1" ht="13.8" x14ac:dyDescent="0.3">
      <c r="B9636" s="10"/>
      <c r="L9636" s="10"/>
      <c r="M9636" s="10"/>
    </row>
    <row r="9637" spans="2:13" s="1" customFormat="1" ht="13.8" x14ac:dyDescent="0.3">
      <c r="B9637" s="10"/>
      <c r="L9637" s="10"/>
      <c r="M9637" s="10"/>
    </row>
    <row r="9638" spans="2:13" s="1" customFormat="1" ht="13.8" x14ac:dyDescent="0.3">
      <c r="B9638" s="10"/>
      <c r="L9638" s="10"/>
      <c r="M9638" s="10"/>
    </row>
    <row r="9639" spans="2:13" s="1" customFormat="1" ht="13.8" x14ac:dyDescent="0.3">
      <c r="B9639" s="10"/>
      <c r="L9639" s="10"/>
      <c r="M9639" s="10"/>
    </row>
    <row r="9640" spans="2:13" s="1" customFormat="1" ht="13.8" x14ac:dyDescent="0.3">
      <c r="B9640" s="10"/>
      <c r="L9640" s="10"/>
      <c r="M9640" s="10"/>
    </row>
    <row r="9641" spans="2:13" s="1" customFormat="1" ht="13.8" x14ac:dyDescent="0.3">
      <c r="B9641" s="10"/>
      <c r="L9641" s="10"/>
      <c r="M9641" s="10"/>
    </row>
    <row r="9642" spans="2:13" s="1" customFormat="1" ht="13.8" x14ac:dyDescent="0.3">
      <c r="B9642" s="10"/>
      <c r="L9642" s="10"/>
      <c r="M9642" s="10"/>
    </row>
    <row r="9643" spans="2:13" s="1" customFormat="1" ht="13.8" x14ac:dyDescent="0.3">
      <c r="B9643" s="10"/>
      <c r="L9643" s="10"/>
      <c r="M9643" s="10"/>
    </row>
    <row r="9644" spans="2:13" s="1" customFormat="1" ht="13.8" x14ac:dyDescent="0.3">
      <c r="B9644" s="10"/>
      <c r="L9644" s="10"/>
      <c r="M9644" s="10"/>
    </row>
    <row r="9645" spans="2:13" s="1" customFormat="1" ht="13.8" x14ac:dyDescent="0.3">
      <c r="B9645" s="10"/>
      <c r="L9645" s="10"/>
      <c r="M9645" s="10"/>
    </row>
    <row r="9646" spans="2:13" s="1" customFormat="1" ht="13.8" x14ac:dyDescent="0.3">
      <c r="B9646" s="10"/>
      <c r="L9646" s="10"/>
      <c r="M9646" s="10"/>
    </row>
    <row r="9647" spans="2:13" s="1" customFormat="1" ht="13.8" x14ac:dyDescent="0.3">
      <c r="B9647" s="10"/>
      <c r="L9647" s="10"/>
      <c r="M9647" s="10"/>
    </row>
    <row r="9648" spans="2:13" s="1" customFormat="1" ht="13.8" x14ac:dyDescent="0.3">
      <c r="B9648" s="10"/>
      <c r="L9648" s="10"/>
      <c r="M9648" s="10"/>
    </row>
    <row r="9649" spans="2:13" s="1" customFormat="1" ht="13.8" x14ac:dyDescent="0.3">
      <c r="B9649" s="10"/>
      <c r="L9649" s="10"/>
      <c r="M9649" s="10"/>
    </row>
    <row r="9650" spans="2:13" s="1" customFormat="1" ht="13.8" x14ac:dyDescent="0.3">
      <c r="B9650" s="10"/>
      <c r="L9650" s="10"/>
      <c r="M9650" s="10"/>
    </row>
    <row r="9651" spans="2:13" s="1" customFormat="1" ht="13.8" x14ac:dyDescent="0.3">
      <c r="B9651" s="10"/>
      <c r="L9651" s="10"/>
      <c r="M9651" s="10"/>
    </row>
    <row r="9652" spans="2:13" s="1" customFormat="1" ht="13.8" x14ac:dyDescent="0.3">
      <c r="B9652" s="10"/>
      <c r="L9652" s="10"/>
      <c r="M9652" s="10"/>
    </row>
    <row r="9653" spans="2:13" s="1" customFormat="1" ht="13.8" x14ac:dyDescent="0.3">
      <c r="B9653" s="10"/>
      <c r="L9653" s="10"/>
      <c r="M9653" s="10"/>
    </row>
    <row r="9654" spans="2:13" s="1" customFormat="1" ht="13.8" x14ac:dyDescent="0.3">
      <c r="B9654" s="10"/>
      <c r="L9654" s="10"/>
      <c r="M9654" s="10"/>
    </row>
    <row r="9655" spans="2:13" s="1" customFormat="1" ht="13.8" x14ac:dyDescent="0.3">
      <c r="B9655" s="10"/>
      <c r="L9655" s="10"/>
      <c r="M9655" s="10"/>
    </row>
    <row r="9656" spans="2:13" s="1" customFormat="1" ht="13.8" x14ac:dyDescent="0.3">
      <c r="B9656" s="10"/>
      <c r="L9656" s="10"/>
      <c r="M9656" s="10"/>
    </row>
    <row r="9657" spans="2:13" s="1" customFormat="1" ht="13.8" x14ac:dyDescent="0.3">
      <c r="B9657" s="10"/>
      <c r="L9657" s="10"/>
      <c r="M9657" s="10"/>
    </row>
    <row r="9658" spans="2:13" s="1" customFormat="1" ht="13.8" x14ac:dyDescent="0.3">
      <c r="B9658" s="10"/>
      <c r="L9658" s="10"/>
      <c r="M9658" s="10"/>
    </row>
    <row r="9659" spans="2:13" s="1" customFormat="1" ht="13.8" x14ac:dyDescent="0.3">
      <c r="B9659" s="10"/>
      <c r="L9659" s="10"/>
      <c r="M9659" s="10"/>
    </row>
    <row r="9660" spans="2:13" s="1" customFormat="1" ht="13.8" x14ac:dyDescent="0.3">
      <c r="B9660" s="10"/>
      <c r="L9660" s="10"/>
      <c r="M9660" s="10"/>
    </row>
    <row r="9661" spans="2:13" s="1" customFormat="1" ht="13.8" x14ac:dyDescent="0.3">
      <c r="B9661" s="10"/>
      <c r="L9661" s="10"/>
      <c r="M9661" s="10"/>
    </row>
    <row r="9662" spans="2:13" s="1" customFormat="1" ht="13.8" x14ac:dyDescent="0.3">
      <c r="B9662" s="10"/>
      <c r="L9662" s="10"/>
      <c r="M9662" s="10"/>
    </row>
    <row r="9663" spans="2:13" s="1" customFormat="1" ht="13.8" x14ac:dyDescent="0.3">
      <c r="B9663" s="10"/>
      <c r="L9663" s="10"/>
      <c r="M9663" s="10"/>
    </row>
    <row r="9664" spans="2:13" s="1" customFormat="1" ht="13.8" x14ac:dyDescent="0.3">
      <c r="B9664" s="10"/>
      <c r="L9664" s="10"/>
      <c r="M9664" s="10"/>
    </row>
    <row r="9665" spans="2:13" s="1" customFormat="1" ht="13.8" x14ac:dyDescent="0.3">
      <c r="B9665" s="10"/>
      <c r="L9665" s="10"/>
      <c r="M9665" s="10"/>
    </row>
    <row r="9666" spans="2:13" s="1" customFormat="1" ht="13.8" x14ac:dyDescent="0.3">
      <c r="B9666" s="10"/>
      <c r="L9666" s="10"/>
      <c r="M9666" s="10"/>
    </row>
    <row r="9667" spans="2:13" s="1" customFormat="1" ht="13.8" x14ac:dyDescent="0.3">
      <c r="B9667" s="10"/>
      <c r="L9667" s="10"/>
      <c r="M9667" s="10"/>
    </row>
    <row r="9668" spans="2:13" s="1" customFormat="1" ht="13.8" x14ac:dyDescent="0.3">
      <c r="B9668" s="10"/>
      <c r="L9668" s="10"/>
      <c r="M9668" s="10"/>
    </row>
    <row r="9669" spans="2:13" s="1" customFormat="1" ht="13.8" x14ac:dyDescent="0.3">
      <c r="B9669" s="10"/>
      <c r="L9669" s="10"/>
      <c r="M9669" s="10"/>
    </row>
    <row r="9670" spans="2:13" s="1" customFormat="1" ht="13.8" x14ac:dyDescent="0.3">
      <c r="B9670" s="10"/>
      <c r="L9670" s="10"/>
      <c r="M9670" s="10"/>
    </row>
    <row r="9671" spans="2:13" s="1" customFormat="1" ht="13.8" x14ac:dyDescent="0.3">
      <c r="B9671" s="10"/>
      <c r="L9671" s="10"/>
      <c r="M9671" s="10"/>
    </row>
    <row r="9672" spans="2:13" s="1" customFormat="1" ht="13.8" x14ac:dyDescent="0.3">
      <c r="B9672" s="10"/>
      <c r="L9672" s="10"/>
      <c r="M9672" s="10"/>
    </row>
    <row r="9673" spans="2:13" s="1" customFormat="1" ht="13.8" x14ac:dyDescent="0.3">
      <c r="B9673" s="10"/>
      <c r="L9673" s="10"/>
      <c r="M9673" s="10"/>
    </row>
    <row r="9674" spans="2:13" s="1" customFormat="1" ht="13.8" x14ac:dyDescent="0.3">
      <c r="B9674" s="10"/>
      <c r="L9674" s="10"/>
      <c r="M9674" s="10"/>
    </row>
    <row r="9675" spans="2:13" s="1" customFormat="1" ht="13.8" x14ac:dyDescent="0.3">
      <c r="B9675" s="10"/>
      <c r="L9675" s="10"/>
      <c r="M9675" s="10"/>
    </row>
    <row r="9676" spans="2:13" s="1" customFormat="1" ht="13.8" x14ac:dyDescent="0.3">
      <c r="B9676" s="10"/>
      <c r="L9676" s="10"/>
      <c r="M9676" s="10"/>
    </row>
    <row r="9677" spans="2:13" s="1" customFormat="1" ht="13.8" x14ac:dyDescent="0.3">
      <c r="B9677" s="10"/>
      <c r="L9677" s="10"/>
      <c r="M9677" s="10"/>
    </row>
    <row r="9678" spans="2:13" s="1" customFormat="1" ht="13.8" x14ac:dyDescent="0.3">
      <c r="B9678" s="10"/>
      <c r="L9678" s="10"/>
      <c r="M9678" s="10"/>
    </row>
    <row r="9679" spans="2:13" s="1" customFormat="1" ht="13.8" x14ac:dyDescent="0.3">
      <c r="B9679" s="10"/>
      <c r="L9679" s="10"/>
      <c r="M9679" s="10"/>
    </row>
    <row r="9680" spans="2:13" s="1" customFormat="1" ht="13.8" x14ac:dyDescent="0.3">
      <c r="B9680" s="10"/>
      <c r="L9680" s="10"/>
      <c r="M9680" s="10"/>
    </row>
    <row r="9681" spans="2:13" s="1" customFormat="1" ht="13.8" x14ac:dyDescent="0.3">
      <c r="B9681" s="10"/>
      <c r="L9681" s="10"/>
      <c r="M9681" s="10"/>
    </row>
    <row r="9682" spans="2:13" s="1" customFormat="1" ht="13.8" x14ac:dyDescent="0.3">
      <c r="B9682" s="10"/>
      <c r="L9682" s="10"/>
      <c r="M9682" s="10"/>
    </row>
    <row r="9683" spans="2:13" s="1" customFormat="1" ht="13.8" x14ac:dyDescent="0.3">
      <c r="B9683" s="10"/>
      <c r="L9683" s="10"/>
      <c r="M9683" s="10"/>
    </row>
    <row r="9684" spans="2:13" s="1" customFormat="1" ht="13.8" x14ac:dyDescent="0.3">
      <c r="B9684" s="10"/>
      <c r="L9684" s="10"/>
      <c r="M9684" s="10"/>
    </row>
    <row r="9685" spans="2:13" s="1" customFormat="1" ht="13.8" x14ac:dyDescent="0.3">
      <c r="B9685" s="10"/>
      <c r="L9685" s="10"/>
      <c r="M9685" s="10"/>
    </row>
    <row r="9686" spans="2:13" s="1" customFormat="1" ht="13.8" x14ac:dyDescent="0.3">
      <c r="B9686" s="10"/>
      <c r="L9686" s="10"/>
      <c r="M9686" s="10"/>
    </row>
    <row r="9687" spans="2:13" s="1" customFormat="1" ht="13.8" x14ac:dyDescent="0.3">
      <c r="B9687" s="10"/>
      <c r="L9687" s="10"/>
      <c r="M9687" s="10"/>
    </row>
    <row r="9688" spans="2:13" s="1" customFormat="1" ht="13.8" x14ac:dyDescent="0.3">
      <c r="B9688" s="10"/>
      <c r="L9688" s="10"/>
      <c r="M9688" s="10"/>
    </row>
    <row r="9689" spans="2:13" s="1" customFormat="1" ht="13.8" x14ac:dyDescent="0.3">
      <c r="B9689" s="10"/>
      <c r="L9689" s="10"/>
      <c r="M9689" s="10"/>
    </row>
    <row r="9690" spans="2:13" s="1" customFormat="1" ht="13.8" x14ac:dyDescent="0.3">
      <c r="B9690" s="10"/>
      <c r="L9690" s="10"/>
      <c r="M9690" s="10"/>
    </row>
    <row r="9691" spans="2:13" s="1" customFormat="1" ht="13.8" x14ac:dyDescent="0.3">
      <c r="B9691" s="10"/>
      <c r="L9691" s="10"/>
      <c r="M9691" s="10"/>
    </row>
    <row r="9692" spans="2:13" s="1" customFormat="1" ht="13.8" x14ac:dyDescent="0.3">
      <c r="B9692" s="10"/>
      <c r="L9692" s="10"/>
      <c r="M9692" s="10"/>
    </row>
    <row r="9693" spans="2:13" s="1" customFormat="1" ht="13.8" x14ac:dyDescent="0.3">
      <c r="B9693" s="10"/>
      <c r="L9693" s="10"/>
      <c r="M9693" s="10"/>
    </row>
    <row r="9694" spans="2:13" s="1" customFormat="1" ht="13.8" x14ac:dyDescent="0.3">
      <c r="B9694" s="10"/>
      <c r="L9694" s="10"/>
      <c r="M9694" s="10"/>
    </row>
    <row r="9695" spans="2:13" s="1" customFormat="1" ht="13.8" x14ac:dyDescent="0.3">
      <c r="B9695" s="10"/>
      <c r="L9695" s="10"/>
      <c r="M9695" s="10"/>
    </row>
    <row r="9696" spans="2:13" s="1" customFormat="1" ht="13.8" x14ac:dyDescent="0.3">
      <c r="B9696" s="10"/>
      <c r="L9696" s="10"/>
      <c r="M9696" s="10"/>
    </row>
    <row r="9697" spans="2:13" s="1" customFormat="1" ht="13.8" x14ac:dyDescent="0.3">
      <c r="B9697" s="10"/>
      <c r="L9697" s="10"/>
      <c r="M9697" s="10"/>
    </row>
    <row r="9698" spans="2:13" s="1" customFormat="1" ht="13.8" x14ac:dyDescent="0.3">
      <c r="B9698" s="10"/>
      <c r="L9698" s="10"/>
      <c r="M9698" s="10"/>
    </row>
    <row r="9699" spans="2:13" s="1" customFormat="1" ht="13.8" x14ac:dyDescent="0.3">
      <c r="B9699" s="10"/>
      <c r="L9699" s="10"/>
      <c r="M9699" s="10"/>
    </row>
    <row r="9700" spans="2:13" s="1" customFormat="1" ht="13.8" x14ac:dyDescent="0.3">
      <c r="B9700" s="10"/>
      <c r="L9700" s="10"/>
      <c r="M9700" s="10"/>
    </row>
    <row r="9701" spans="2:13" s="1" customFormat="1" ht="13.8" x14ac:dyDescent="0.3">
      <c r="B9701" s="10"/>
      <c r="L9701" s="10"/>
      <c r="M9701" s="10"/>
    </row>
    <row r="9702" spans="2:13" s="1" customFormat="1" ht="13.8" x14ac:dyDescent="0.3">
      <c r="B9702" s="10"/>
      <c r="L9702" s="10"/>
      <c r="M9702" s="10"/>
    </row>
    <row r="9703" spans="2:13" s="1" customFormat="1" ht="13.8" x14ac:dyDescent="0.3">
      <c r="B9703" s="10"/>
      <c r="L9703" s="10"/>
      <c r="M9703" s="10"/>
    </row>
    <row r="9704" spans="2:13" s="1" customFormat="1" ht="13.8" x14ac:dyDescent="0.3">
      <c r="B9704" s="10"/>
      <c r="L9704" s="10"/>
      <c r="M9704" s="10"/>
    </row>
    <row r="9705" spans="2:13" s="1" customFormat="1" ht="13.8" x14ac:dyDescent="0.3">
      <c r="B9705" s="10"/>
      <c r="L9705" s="10"/>
      <c r="M9705" s="10"/>
    </row>
    <row r="9706" spans="2:13" s="1" customFormat="1" ht="13.8" x14ac:dyDescent="0.3">
      <c r="B9706" s="10"/>
      <c r="L9706" s="10"/>
      <c r="M9706" s="10"/>
    </row>
    <row r="9707" spans="2:13" s="1" customFormat="1" ht="13.8" x14ac:dyDescent="0.3">
      <c r="B9707" s="10"/>
      <c r="L9707" s="10"/>
      <c r="M9707" s="10"/>
    </row>
    <row r="9708" spans="2:13" s="1" customFormat="1" ht="13.8" x14ac:dyDescent="0.3">
      <c r="B9708" s="10"/>
      <c r="L9708" s="10"/>
      <c r="M9708" s="10"/>
    </row>
    <row r="9709" spans="2:13" s="1" customFormat="1" ht="13.8" x14ac:dyDescent="0.3">
      <c r="B9709" s="10"/>
      <c r="L9709" s="10"/>
      <c r="M9709" s="10"/>
    </row>
    <row r="9710" spans="2:13" s="1" customFormat="1" ht="13.8" x14ac:dyDescent="0.3">
      <c r="B9710" s="10"/>
      <c r="L9710" s="10"/>
      <c r="M9710" s="10"/>
    </row>
    <row r="9711" spans="2:13" s="1" customFormat="1" ht="13.8" x14ac:dyDescent="0.3">
      <c r="B9711" s="10"/>
      <c r="L9711" s="10"/>
      <c r="M9711" s="10"/>
    </row>
    <row r="9712" spans="2:13" s="1" customFormat="1" ht="13.8" x14ac:dyDescent="0.3">
      <c r="B9712" s="10"/>
      <c r="L9712" s="10"/>
      <c r="M9712" s="10"/>
    </row>
    <row r="9713" spans="2:13" s="1" customFormat="1" ht="13.8" x14ac:dyDescent="0.3">
      <c r="B9713" s="10"/>
      <c r="L9713" s="10"/>
      <c r="M9713" s="10"/>
    </row>
    <row r="9714" spans="2:13" s="1" customFormat="1" ht="13.8" x14ac:dyDescent="0.3">
      <c r="B9714" s="10"/>
      <c r="L9714" s="10"/>
      <c r="M9714" s="10"/>
    </row>
    <row r="9715" spans="2:13" s="1" customFormat="1" ht="13.8" x14ac:dyDescent="0.3">
      <c r="B9715" s="10"/>
      <c r="L9715" s="10"/>
      <c r="M9715" s="10"/>
    </row>
    <row r="9716" spans="2:13" s="1" customFormat="1" ht="13.8" x14ac:dyDescent="0.3">
      <c r="B9716" s="10"/>
      <c r="L9716" s="10"/>
      <c r="M9716" s="10"/>
    </row>
    <row r="9717" spans="2:13" s="1" customFormat="1" ht="13.8" x14ac:dyDescent="0.3">
      <c r="B9717" s="10"/>
      <c r="L9717" s="10"/>
      <c r="M9717" s="10"/>
    </row>
    <row r="9718" spans="2:13" s="1" customFormat="1" ht="13.8" x14ac:dyDescent="0.3">
      <c r="B9718" s="10"/>
      <c r="L9718" s="10"/>
      <c r="M9718" s="10"/>
    </row>
    <row r="9719" spans="2:13" s="1" customFormat="1" ht="13.8" x14ac:dyDescent="0.3">
      <c r="B9719" s="10"/>
      <c r="L9719" s="10"/>
      <c r="M9719" s="10"/>
    </row>
    <row r="9720" spans="2:13" s="1" customFormat="1" ht="13.8" x14ac:dyDescent="0.3">
      <c r="B9720" s="10"/>
      <c r="L9720" s="10"/>
      <c r="M9720" s="10"/>
    </row>
    <row r="9721" spans="2:13" s="1" customFormat="1" ht="13.8" x14ac:dyDescent="0.3">
      <c r="B9721" s="10"/>
      <c r="L9721" s="10"/>
      <c r="M9721" s="10"/>
    </row>
    <row r="9722" spans="2:13" s="1" customFormat="1" ht="13.8" x14ac:dyDescent="0.3">
      <c r="B9722" s="10"/>
      <c r="L9722" s="10"/>
      <c r="M9722" s="10"/>
    </row>
    <row r="9723" spans="2:13" s="1" customFormat="1" ht="13.8" x14ac:dyDescent="0.3">
      <c r="B9723" s="10"/>
      <c r="L9723" s="10"/>
      <c r="M9723" s="10"/>
    </row>
    <row r="9724" spans="2:13" s="1" customFormat="1" ht="13.8" x14ac:dyDescent="0.3">
      <c r="B9724" s="10"/>
      <c r="L9724" s="10"/>
      <c r="M9724" s="10"/>
    </row>
    <row r="9725" spans="2:13" s="1" customFormat="1" ht="13.8" x14ac:dyDescent="0.3">
      <c r="B9725" s="10"/>
      <c r="L9725" s="10"/>
      <c r="M9725" s="10"/>
    </row>
    <row r="9726" spans="2:13" s="1" customFormat="1" ht="13.8" x14ac:dyDescent="0.3">
      <c r="B9726" s="10"/>
      <c r="L9726" s="10"/>
      <c r="M9726" s="10"/>
    </row>
    <row r="9727" spans="2:13" s="1" customFormat="1" ht="13.8" x14ac:dyDescent="0.3">
      <c r="B9727" s="10"/>
      <c r="L9727" s="10"/>
      <c r="M9727" s="10"/>
    </row>
    <row r="9728" spans="2:13" s="1" customFormat="1" ht="13.8" x14ac:dyDescent="0.3">
      <c r="B9728" s="10"/>
      <c r="L9728" s="10"/>
      <c r="M9728" s="10"/>
    </row>
    <row r="9729" spans="2:13" s="1" customFormat="1" ht="13.8" x14ac:dyDescent="0.3">
      <c r="B9729" s="10"/>
      <c r="L9729" s="10"/>
      <c r="M9729" s="10"/>
    </row>
    <row r="9730" spans="2:13" s="1" customFormat="1" ht="13.8" x14ac:dyDescent="0.3">
      <c r="B9730" s="10"/>
      <c r="L9730" s="10"/>
      <c r="M9730" s="10"/>
    </row>
    <row r="9731" spans="2:13" s="1" customFormat="1" ht="13.8" x14ac:dyDescent="0.3">
      <c r="B9731" s="10"/>
      <c r="L9731" s="10"/>
      <c r="M9731" s="10"/>
    </row>
    <row r="9732" spans="2:13" s="1" customFormat="1" ht="13.8" x14ac:dyDescent="0.3">
      <c r="B9732" s="10"/>
      <c r="L9732" s="10"/>
      <c r="M9732" s="10"/>
    </row>
    <row r="9733" spans="2:13" s="1" customFormat="1" ht="13.8" x14ac:dyDescent="0.3">
      <c r="B9733" s="10"/>
      <c r="L9733" s="10"/>
      <c r="M9733" s="10"/>
    </row>
    <row r="9734" spans="2:13" s="1" customFormat="1" ht="13.8" x14ac:dyDescent="0.3">
      <c r="B9734" s="10"/>
      <c r="L9734" s="10"/>
      <c r="M9734" s="10"/>
    </row>
    <row r="9735" spans="2:13" s="1" customFormat="1" ht="13.8" x14ac:dyDescent="0.3">
      <c r="B9735" s="10"/>
      <c r="L9735" s="10"/>
      <c r="M9735" s="10"/>
    </row>
    <row r="9736" spans="2:13" s="1" customFormat="1" ht="13.8" x14ac:dyDescent="0.3">
      <c r="B9736" s="10"/>
      <c r="L9736" s="10"/>
      <c r="M9736" s="10"/>
    </row>
    <row r="9737" spans="2:13" s="1" customFormat="1" ht="13.8" x14ac:dyDescent="0.3">
      <c r="B9737" s="10"/>
      <c r="L9737" s="10"/>
      <c r="M9737" s="10"/>
    </row>
    <row r="9738" spans="2:13" s="1" customFormat="1" ht="13.8" x14ac:dyDescent="0.3">
      <c r="B9738" s="10"/>
      <c r="L9738" s="10"/>
      <c r="M9738" s="10"/>
    </row>
    <row r="9739" spans="2:13" s="1" customFormat="1" ht="13.8" x14ac:dyDescent="0.3">
      <c r="B9739" s="10"/>
      <c r="L9739" s="10"/>
      <c r="M9739" s="10"/>
    </row>
    <row r="9740" spans="2:13" s="1" customFormat="1" ht="13.8" x14ac:dyDescent="0.3">
      <c r="B9740" s="10"/>
      <c r="L9740" s="10"/>
      <c r="M9740" s="10"/>
    </row>
    <row r="9741" spans="2:13" s="1" customFormat="1" ht="13.8" x14ac:dyDescent="0.3">
      <c r="B9741" s="10"/>
      <c r="L9741" s="10"/>
      <c r="M9741" s="10"/>
    </row>
    <row r="9742" spans="2:13" s="1" customFormat="1" ht="13.8" x14ac:dyDescent="0.3">
      <c r="B9742" s="10"/>
      <c r="L9742" s="10"/>
      <c r="M9742" s="10"/>
    </row>
    <row r="9743" spans="2:13" s="1" customFormat="1" ht="13.8" x14ac:dyDescent="0.3">
      <c r="B9743" s="10"/>
      <c r="L9743" s="10"/>
      <c r="M9743" s="10"/>
    </row>
    <row r="9744" spans="2:13" s="1" customFormat="1" ht="13.8" x14ac:dyDescent="0.3">
      <c r="B9744" s="10"/>
      <c r="L9744" s="10"/>
      <c r="M9744" s="10"/>
    </row>
    <row r="9745" spans="2:13" s="1" customFormat="1" ht="13.8" x14ac:dyDescent="0.3">
      <c r="B9745" s="10"/>
      <c r="L9745" s="10"/>
      <c r="M9745" s="10"/>
    </row>
    <row r="9746" spans="2:13" s="1" customFormat="1" ht="13.8" x14ac:dyDescent="0.3">
      <c r="B9746" s="10"/>
      <c r="L9746" s="10"/>
      <c r="M9746" s="10"/>
    </row>
    <row r="9747" spans="2:13" s="1" customFormat="1" ht="13.8" x14ac:dyDescent="0.3">
      <c r="B9747" s="10"/>
      <c r="L9747" s="10"/>
      <c r="M9747" s="10"/>
    </row>
    <row r="9748" spans="2:13" s="1" customFormat="1" ht="13.8" x14ac:dyDescent="0.3">
      <c r="B9748" s="10"/>
      <c r="L9748" s="10"/>
      <c r="M9748" s="10"/>
    </row>
    <row r="9749" spans="2:13" s="1" customFormat="1" ht="13.8" x14ac:dyDescent="0.3">
      <c r="B9749" s="10"/>
      <c r="L9749" s="10"/>
      <c r="M9749" s="10"/>
    </row>
    <row r="9750" spans="2:13" s="1" customFormat="1" ht="13.8" x14ac:dyDescent="0.3">
      <c r="B9750" s="10"/>
      <c r="L9750" s="10"/>
      <c r="M9750" s="10"/>
    </row>
    <row r="9751" spans="2:13" s="1" customFormat="1" ht="13.8" x14ac:dyDescent="0.3">
      <c r="B9751" s="10"/>
      <c r="L9751" s="10"/>
      <c r="M9751" s="10"/>
    </row>
    <row r="9752" spans="2:13" s="1" customFormat="1" ht="13.8" x14ac:dyDescent="0.3">
      <c r="B9752" s="10"/>
      <c r="L9752" s="10"/>
      <c r="M9752" s="10"/>
    </row>
    <row r="9753" spans="2:13" s="1" customFormat="1" ht="13.8" x14ac:dyDescent="0.3">
      <c r="B9753" s="10"/>
      <c r="L9753" s="10"/>
      <c r="M9753" s="10"/>
    </row>
    <row r="9754" spans="2:13" s="1" customFormat="1" ht="13.8" x14ac:dyDescent="0.3">
      <c r="B9754" s="10"/>
      <c r="L9754" s="10"/>
      <c r="M9754" s="10"/>
    </row>
    <row r="9755" spans="2:13" s="1" customFormat="1" ht="13.8" x14ac:dyDescent="0.3">
      <c r="B9755" s="10"/>
      <c r="L9755" s="10"/>
      <c r="M9755" s="10"/>
    </row>
    <row r="9756" spans="2:13" s="1" customFormat="1" ht="13.8" x14ac:dyDescent="0.3">
      <c r="B9756" s="10"/>
      <c r="L9756" s="10"/>
      <c r="M9756" s="10"/>
    </row>
    <row r="9757" spans="2:13" s="1" customFormat="1" ht="13.8" x14ac:dyDescent="0.3">
      <c r="B9757" s="10"/>
      <c r="L9757" s="10"/>
      <c r="M9757" s="10"/>
    </row>
    <row r="9758" spans="2:13" s="1" customFormat="1" ht="13.8" x14ac:dyDescent="0.3">
      <c r="B9758" s="10"/>
      <c r="L9758" s="10"/>
      <c r="M9758" s="10"/>
    </row>
    <row r="9759" spans="2:13" s="1" customFormat="1" ht="13.8" x14ac:dyDescent="0.3">
      <c r="B9759" s="10"/>
      <c r="L9759" s="10"/>
      <c r="M9759" s="10"/>
    </row>
    <row r="9760" spans="2:13" s="1" customFormat="1" ht="13.8" x14ac:dyDescent="0.3">
      <c r="B9760" s="10"/>
      <c r="L9760" s="10"/>
      <c r="M9760" s="10"/>
    </row>
    <row r="9761" spans="2:13" s="1" customFormat="1" ht="13.8" x14ac:dyDescent="0.3">
      <c r="B9761" s="10"/>
      <c r="L9761" s="10"/>
      <c r="M9761" s="10"/>
    </row>
    <row r="9762" spans="2:13" s="1" customFormat="1" ht="13.8" x14ac:dyDescent="0.3">
      <c r="B9762" s="10"/>
      <c r="L9762" s="10"/>
      <c r="M9762" s="10"/>
    </row>
    <row r="9763" spans="2:13" s="1" customFormat="1" ht="13.8" x14ac:dyDescent="0.3">
      <c r="B9763" s="10"/>
      <c r="L9763" s="10"/>
      <c r="M9763" s="10"/>
    </row>
    <row r="9764" spans="2:13" s="1" customFormat="1" ht="13.8" x14ac:dyDescent="0.3">
      <c r="B9764" s="10"/>
      <c r="L9764" s="10"/>
      <c r="M9764" s="10"/>
    </row>
    <row r="9765" spans="2:13" s="1" customFormat="1" ht="13.8" x14ac:dyDescent="0.3">
      <c r="B9765" s="10"/>
      <c r="L9765" s="10"/>
      <c r="M9765" s="10"/>
    </row>
    <row r="9766" spans="2:13" s="1" customFormat="1" ht="13.8" x14ac:dyDescent="0.3">
      <c r="B9766" s="10"/>
      <c r="L9766" s="10"/>
      <c r="M9766" s="10"/>
    </row>
    <row r="9767" spans="2:13" s="1" customFormat="1" ht="13.8" x14ac:dyDescent="0.3">
      <c r="B9767" s="10"/>
      <c r="L9767" s="10"/>
      <c r="M9767" s="10"/>
    </row>
    <row r="9768" spans="2:13" s="1" customFormat="1" ht="13.8" x14ac:dyDescent="0.3">
      <c r="B9768" s="10"/>
      <c r="L9768" s="10"/>
      <c r="M9768" s="10"/>
    </row>
    <row r="9769" spans="2:13" s="1" customFormat="1" ht="13.8" x14ac:dyDescent="0.3">
      <c r="B9769" s="10"/>
      <c r="L9769" s="10"/>
      <c r="M9769" s="10"/>
    </row>
    <row r="9770" spans="2:13" s="1" customFormat="1" ht="13.8" x14ac:dyDescent="0.3">
      <c r="B9770" s="10"/>
      <c r="L9770" s="10"/>
      <c r="M9770" s="10"/>
    </row>
    <row r="9771" spans="2:13" s="1" customFormat="1" ht="13.8" x14ac:dyDescent="0.3">
      <c r="B9771" s="10"/>
      <c r="L9771" s="10"/>
      <c r="M9771" s="10"/>
    </row>
    <row r="9772" spans="2:13" s="1" customFormat="1" ht="13.8" x14ac:dyDescent="0.3">
      <c r="B9772" s="10"/>
      <c r="L9772" s="10"/>
      <c r="M9772" s="10"/>
    </row>
    <row r="9773" spans="2:13" s="1" customFormat="1" ht="13.8" x14ac:dyDescent="0.3">
      <c r="B9773" s="10"/>
      <c r="L9773" s="10"/>
      <c r="M9773" s="10"/>
    </row>
    <row r="9774" spans="2:13" s="1" customFormat="1" ht="13.8" x14ac:dyDescent="0.3">
      <c r="B9774" s="10"/>
      <c r="L9774" s="10"/>
      <c r="M9774" s="10"/>
    </row>
    <row r="9775" spans="2:13" s="1" customFormat="1" ht="13.8" x14ac:dyDescent="0.3">
      <c r="B9775" s="10"/>
      <c r="L9775" s="10"/>
      <c r="M9775" s="10"/>
    </row>
    <row r="9776" spans="2:13" s="1" customFormat="1" ht="13.8" x14ac:dyDescent="0.3">
      <c r="B9776" s="10"/>
      <c r="L9776" s="10"/>
      <c r="M9776" s="10"/>
    </row>
    <row r="9777" spans="2:13" s="1" customFormat="1" ht="13.8" x14ac:dyDescent="0.3">
      <c r="B9777" s="10"/>
      <c r="L9777" s="10"/>
      <c r="M9777" s="10"/>
    </row>
    <row r="9778" spans="2:13" s="1" customFormat="1" ht="13.8" x14ac:dyDescent="0.3">
      <c r="B9778" s="10"/>
      <c r="L9778" s="10"/>
      <c r="M9778" s="10"/>
    </row>
    <row r="9779" spans="2:13" s="1" customFormat="1" ht="13.8" x14ac:dyDescent="0.3">
      <c r="B9779" s="10"/>
      <c r="L9779" s="10"/>
      <c r="M9779" s="10"/>
    </row>
    <row r="9780" spans="2:13" s="1" customFormat="1" ht="13.8" x14ac:dyDescent="0.3">
      <c r="B9780" s="10"/>
      <c r="L9780" s="10"/>
      <c r="M9780" s="10"/>
    </row>
    <row r="9781" spans="2:13" s="1" customFormat="1" ht="13.8" x14ac:dyDescent="0.3">
      <c r="B9781" s="10"/>
      <c r="L9781" s="10"/>
      <c r="M9781" s="10"/>
    </row>
    <row r="9782" spans="2:13" s="1" customFormat="1" ht="13.8" x14ac:dyDescent="0.3">
      <c r="B9782" s="10"/>
      <c r="L9782" s="10"/>
      <c r="M9782" s="10"/>
    </row>
    <row r="9783" spans="2:13" s="1" customFormat="1" ht="13.8" x14ac:dyDescent="0.3">
      <c r="B9783" s="10"/>
      <c r="L9783" s="10"/>
      <c r="M9783" s="10"/>
    </row>
    <row r="9784" spans="2:13" s="1" customFormat="1" ht="13.8" x14ac:dyDescent="0.3">
      <c r="B9784" s="10"/>
      <c r="L9784" s="10"/>
      <c r="M9784" s="10"/>
    </row>
    <row r="9785" spans="2:13" s="1" customFormat="1" ht="13.8" x14ac:dyDescent="0.3">
      <c r="B9785" s="10"/>
      <c r="L9785" s="10"/>
      <c r="M9785" s="10"/>
    </row>
    <row r="9786" spans="2:13" s="1" customFormat="1" ht="13.8" x14ac:dyDescent="0.3">
      <c r="B9786" s="10"/>
      <c r="L9786" s="10"/>
      <c r="M9786" s="10"/>
    </row>
    <row r="9787" spans="2:13" s="1" customFormat="1" ht="13.8" x14ac:dyDescent="0.3">
      <c r="B9787" s="10"/>
      <c r="L9787" s="10"/>
      <c r="M9787" s="10"/>
    </row>
    <row r="9788" spans="2:13" s="1" customFormat="1" ht="13.8" x14ac:dyDescent="0.3">
      <c r="B9788" s="10"/>
      <c r="L9788" s="10"/>
      <c r="M9788" s="10"/>
    </row>
    <row r="9789" spans="2:13" s="1" customFormat="1" ht="13.8" x14ac:dyDescent="0.3">
      <c r="B9789" s="10"/>
      <c r="L9789" s="10"/>
      <c r="M9789" s="10"/>
    </row>
    <row r="9790" spans="2:13" s="1" customFormat="1" ht="13.8" x14ac:dyDescent="0.3">
      <c r="B9790" s="10"/>
      <c r="L9790" s="10"/>
      <c r="M9790" s="10"/>
    </row>
    <row r="9791" spans="2:13" s="1" customFormat="1" ht="13.8" x14ac:dyDescent="0.3">
      <c r="B9791" s="10"/>
      <c r="L9791" s="10"/>
      <c r="M9791" s="10"/>
    </row>
    <row r="9792" spans="2:13" s="1" customFormat="1" ht="13.8" x14ac:dyDescent="0.3">
      <c r="B9792" s="10"/>
      <c r="L9792" s="10"/>
      <c r="M9792" s="10"/>
    </row>
    <row r="9793" spans="2:13" s="1" customFormat="1" ht="13.8" x14ac:dyDescent="0.3">
      <c r="B9793" s="10"/>
      <c r="L9793" s="10"/>
      <c r="M9793" s="10"/>
    </row>
    <row r="9794" spans="2:13" s="1" customFormat="1" ht="13.8" x14ac:dyDescent="0.3">
      <c r="B9794" s="10"/>
      <c r="L9794" s="10"/>
      <c r="M9794" s="10"/>
    </row>
    <row r="9795" spans="2:13" s="1" customFormat="1" ht="13.8" x14ac:dyDescent="0.3">
      <c r="B9795" s="10"/>
      <c r="L9795" s="10"/>
      <c r="M9795" s="10"/>
    </row>
    <row r="9796" spans="2:13" s="1" customFormat="1" ht="13.8" x14ac:dyDescent="0.3">
      <c r="B9796" s="10"/>
      <c r="L9796" s="10"/>
      <c r="M9796" s="10"/>
    </row>
    <row r="9797" spans="2:13" s="1" customFormat="1" ht="13.8" x14ac:dyDescent="0.3">
      <c r="B9797" s="10"/>
      <c r="L9797" s="10"/>
      <c r="M9797" s="10"/>
    </row>
    <row r="9798" spans="2:13" s="1" customFormat="1" ht="13.8" x14ac:dyDescent="0.3">
      <c r="B9798" s="10"/>
      <c r="L9798" s="10"/>
      <c r="M9798" s="10"/>
    </row>
    <row r="9799" spans="2:13" s="1" customFormat="1" ht="13.8" x14ac:dyDescent="0.3">
      <c r="B9799" s="10"/>
      <c r="L9799" s="10"/>
      <c r="M9799" s="10"/>
    </row>
    <row r="9800" spans="2:13" s="1" customFormat="1" ht="13.8" x14ac:dyDescent="0.3">
      <c r="B9800" s="10"/>
      <c r="L9800" s="10"/>
      <c r="M9800" s="10"/>
    </row>
    <row r="9801" spans="2:13" s="1" customFormat="1" ht="13.8" x14ac:dyDescent="0.3">
      <c r="B9801" s="10"/>
      <c r="L9801" s="10"/>
      <c r="M9801" s="10"/>
    </row>
    <row r="9802" spans="2:13" s="1" customFormat="1" ht="13.8" x14ac:dyDescent="0.3">
      <c r="B9802" s="10"/>
      <c r="L9802" s="10"/>
      <c r="M9802" s="10"/>
    </row>
    <row r="9803" spans="2:13" s="1" customFormat="1" ht="13.8" x14ac:dyDescent="0.3">
      <c r="B9803" s="10"/>
      <c r="L9803" s="10"/>
      <c r="M9803" s="10"/>
    </row>
    <row r="9804" spans="2:13" s="1" customFormat="1" ht="13.8" x14ac:dyDescent="0.3">
      <c r="B9804" s="10"/>
      <c r="L9804" s="10"/>
      <c r="M9804" s="10"/>
    </row>
    <row r="9805" spans="2:13" s="1" customFormat="1" ht="13.8" x14ac:dyDescent="0.3">
      <c r="B9805" s="10"/>
      <c r="L9805" s="10"/>
      <c r="M9805" s="10"/>
    </row>
    <row r="9806" spans="2:13" s="1" customFormat="1" ht="13.8" x14ac:dyDescent="0.3">
      <c r="B9806" s="10"/>
      <c r="L9806" s="10"/>
      <c r="M9806" s="10"/>
    </row>
    <row r="9807" spans="2:13" s="1" customFormat="1" ht="13.8" x14ac:dyDescent="0.3">
      <c r="B9807" s="10"/>
      <c r="L9807" s="10"/>
      <c r="M9807" s="10"/>
    </row>
    <row r="9808" spans="2:13" s="1" customFormat="1" ht="13.8" x14ac:dyDescent="0.3">
      <c r="B9808" s="10"/>
      <c r="L9808" s="10"/>
      <c r="M9808" s="10"/>
    </row>
    <row r="9809" spans="2:13" s="1" customFormat="1" ht="13.8" x14ac:dyDescent="0.3">
      <c r="B9809" s="10"/>
      <c r="L9809" s="10"/>
      <c r="M9809" s="10"/>
    </row>
    <row r="9810" spans="2:13" s="1" customFormat="1" ht="13.8" x14ac:dyDescent="0.3">
      <c r="B9810" s="10"/>
      <c r="L9810" s="10"/>
      <c r="M9810" s="10"/>
    </row>
    <row r="9811" spans="2:13" s="1" customFormat="1" ht="13.8" x14ac:dyDescent="0.3">
      <c r="B9811" s="10"/>
      <c r="L9811" s="10"/>
      <c r="M9811" s="10"/>
    </row>
    <row r="9812" spans="2:13" s="1" customFormat="1" ht="13.8" x14ac:dyDescent="0.3">
      <c r="B9812" s="10"/>
      <c r="L9812" s="10"/>
      <c r="M9812" s="10"/>
    </row>
    <row r="9813" spans="2:13" s="1" customFormat="1" ht="13.8" x14ac:dyDescent="0.3">
      <c r="B9813" s="10"/>
      <c r="L9813" s="10"/>
      <c r="M9813" s="10"/>
    </row>
    <row r="9814" spans="2:13" s="1" customFormat="1" ht="13.8" x14ac:dyDescent="0.3">
      <c r="B9814" s="10"/>
      <c r="L9814" s="10"/>
      <c r="M9814" s="10"/>
    </row>
    <row r="9815" spans="2:13" s="1" customFormat="1" ht="13.8" x14ac:dyDescent="0.3">
      <c r="B9815" s="10"/>
      <c r="L9815" s="10"/>
      <c r="M9815" s="10"/>
    </row>
    <row r="9816" spans="2:13" s="1" customFormat="1" ht="13.8" x14ac:dyDescent="0.3">
      <c r="B9816" s="10"/>
      <c r="L9816" s="10"/>
      <c r="M9816" s="10"/>
    </row>
    <row r="9817" spans="2:13" s="1" customFormat="1" ht="13.8" x14ac:dyDescent="0.3">
      <c r="B9817" s="10"/>
      <c r="L9817" s="10"/>
      <c r="M9817" s="10"/>
    </row>
    <row r="9818" spans="2:13" s="1" customFormat="1" ht="13.8" x14ac:dyDescent="0.3">
      <c r="B9818" s="10"/>
      <c r="L9818" s="10"/>
      <c r="M9818" s="10"/>
    </row>
    <row r="9819" spans="2:13" s="1" customFormat="1" ht="13.8" x14ac:dyDescent="0.3">
      <c r="B9819" s="10"/>
      <c r="L9819" s="10"/>
      <c r="M9819" s="10"/>
    </row>
    <row r="9820" spans="2:13" s="1" customFormat="1" ht="13.8" x14ac:dyDescent="0.3">
      <c r="B9820" s="10"/>
      <c r="L9820" s="10"/>
      <c r="M9820" s="10"/>
    </row>
    <row r="9821" spans="2:13" s="1" customFormat="1" ht="13.8" x14ac:dyDescent="0.3">
      <c r="B9821" s="10"/>
      <c r="L9821" s="10"/>
      <c r="M9821" s="10"/>
    </row>
    <row r="9822" spans="2:13" s="1" customFormat="1" ht="13.8" x14ac:dyDescent="0.3">
      <c r="B9822" s="10"/>
      <c r="L9822" s="10"/>
      <c r="M9822" s="10"/>
    </row>
    <row r="9823" spans="2:13" s="1" customFormat="1" ht="13.8" x14ac:dyDescent="0.3">
      <c r="B9823" s="10"/>
      <c r="L9823" s="10"/>
      <c r="M9823" s="10"/>
    </row>
    <row r="9824" spans="2:13" s="1" customFormat="1" ht="13.8" x14ac:dyDescent="0.3">
      <c r="B9824" s="10"/>
      <c r="L9824" s="10"/>
      <c r="M9824" s="10"/>
    </row>
    <row r="9825" spans="2:13" s="1" customFormat="1" ht="13.8" x14ac:dyDescent="0.3">
      <c r="B9825" s="10"/>
      <c r="L9825" s="10"/>
      <c r="M9825" s="10"/>
    </row>
    <row r="9826" spans="2:13" s="1" customFormat="1" ht="13.8" x14ac:dyDescent="0.3">
      <c r="B9826" s="10"/>
      <c r="L9826" s="10"/>
      <c r="M9826" s="10"/>
    </row>
    <row r="9827" spans="2:13" s="1" customFormat="1" ht="13.8" x14ac:dyDescent="0.3">
      <c r="B9827" s="10"/>
      <c r="L9827" s="10"/>
      <c r="M9827" s="10"/>
    </row>
    <row r="9828" spans="2:13" s="1" customFormat="1" ht="13.8" x14ac:dyDescent="0.3">
      <c r="B9828" s="10"/>
      <c r="L9828" s="10"/>
      <c r="M9828" s="10"/>
    </row>
    <row r="9829" spans="2:13" s="1" customFormat="1" ht="13.8" x14ac:dyDescent="0.3">
      <c r="B9829" s="10"/>
      <c r="L9829" s="10"/>
      <c r="M9829" s="10"/>
    </row>
    <row r="9830" spans="2:13" s="1" customFormat="1" ht="13.8" x14ac:dyDescent="0.3">
      <c r="B9830" s="10"/>
      <c r="L9830" s="10"/>
      <c r="M9830" s="10"/>
    </row>
    <row r="9831" spans="2:13" s="1" customFormat="1" ht="13.8" x14ac:dyDescent="0.3">
      <c r="B9831" s="10"/>
      <c r="L9831" s="10"/>
      <c r="M9831" s="10"/>
    </row>
    <row r="9832" spans="2:13" s="1" customFormat="1" ht="13.8" x14ac:dyDescent="0.3">
      <c r="B9832" s="10"/>
      <c r="L9832" s="10"/>
      <c r="M9832" s="10"/>
    </row>
    <row r="9833" spans="2:13" s="1" customFormat="1" ht="13.8" x14ac:dyDescent="0.3">
      <c r="B9833" s="10"/>
      <c r="L9833" s="10"/>
      <c r="M9833" s="10"/>
    </row>
    <row r="9834" spans="2:13" s="1" customFormat="1" ht="13.8" x14ac:dyDescent="0.3">
      <c r="B9834" s="10"/>
      <c r="L9834" s="10"/>
      <c r="M9834" s="10"/>
    </row>
    <row r="9835" spans="2:13" s="1" customFormat="1" ht="13.8" x14ac:dyDescent="0.3">
      <c r="B9835" s="10"/>
      <c r="L9835" s="10"/>
      <c r="M9835" s="10"/>
    </row>
    <row r="9836" spans="2:13" s="1" customFormat="1" ht="13.8" x14ac:dyDescent="0.3">
      <c r="B9836" s="10"/>
      <c r="L9836" s="10"/>
      <c r="M9836" s="10"/>
    </row>
    <row r="9837" spans="2:13" s="1" customFormat="1" ht="13.8" x14ac:dyDescent="0.3">
      <c r="B9837" s="10"/>
      <c r="L9837" s="10"/>
      <c r="M9837" s="10"/>
    </row>
    <row r="9838" spans="2:13" s="1" customFormat="1" ht="13.8" x14ac:dyDescent="0.3">
      <c r="B9838" s="10"/>
      <c r="L9838" s="10"/>
      <c r="M9838" s="10"/>
    </row>
    <row r="9839" spans="2:13" s="1" customFormat="1" ht="13.8" x14ac:dyDescent="0.3">
      <c r="B9839" s="10"/>
      <c r="L9839" s="10"/>
      <c r="M9839" s="10"/>
    </row>
    <row r="9840" spans="2:13" s="1" customFormat="1" ht="13.8" x14ac:dyDescent="0.3">
      <c r="B9840" s="10"/>
      <c r="L9840" s="10"/>
      <c r="M9840" s="10"/>
    </row>
    <row r="9841" spans="2:13" s="1" customFormat="1" ht="13.8" x14ac:dyDescent="0.3">
      <c r="B9841" s="10"/>
      <c r="L9841" s="10"/>
      <c r="M9841" s="10"/>
    </row>
    <row r="9842" spans="2:13" s="1" customFormat="1" ht="13.8" x14ac:dyDescent="0.3">
      <c r="B9842" s="10"/>
      <c r="L9842" s="10"/>
      <c r="M9842" s="10"/>
    </row>
    <row r="9843" spans="2:13" s="1" customFormat="1" ht="13.8" x14ac:dyDescent="0.3">
      <c r="B9843" s="10"/>
      <c r="L9843" s="10"/>
      <c r="M9843" s="10"/>
    </row>
    <row r="9844" spans="2:13" s="1" customFormat="1" ht="13.8" x14ac:dyDescent="0.3">
      <c r="B9844" s="10"/>
      <c r="L9844" s="10"/>
      <c r="M9844" s="10"/>
    </row>
    <row r="9845" spans="2:13" s="1" customFormat="1" ht="13.8" x14ac:dyDescent="0.3">
      <c r="B9845" s="10"/>
      <c r="L9845" s="10"/>
      <c r="M9845" s="10"/>
    </row>
    <row r="9846" spans="2:13" s="1" customFormat="1" ht="13.8" x14ac:dyDescent="0.3">
      <c r="B9846" s="10"/>
      <c r="L9846" s="10"/>
      <c r="M9846" s="10"/>
    </row>
    <row r="9847" spans="2:13" s="1" customFormat="1" ht="13.8" x14ac:dyDescent="0.3">
      <c r="B9847" s="10"/>
      <c r="L9847" s="10"/>
      <c r="M9847" s="10"/>
    </row>
    <row r="9848" spans="2:13" s="1" customFormat="1" ht="13.8" x14ac:dyDescent="0.3">
      <c r="B9848" s="10"/>
      <c r="L9848" s="10"/>
      <c r="M9848" s="10"/>
    </row>
    <row r="9849" spans="2:13" s="1" customFormat="1" ht="13.8" x14ac:dyDescent="0.3">
      <c r="B9849" s="10"/>
      <c r="L9849" s="10"/>
      <c r="M9849" s="10"/>
    </row>
    <row r="9850" spans="2:13" s="1" customFormat="1" ht="13.8" x14ac:dyDescent="0.3">
      <c r="B9850" s="10"/>
      <c r="L9850" s="10"/>
      <c r="M9850" s="10"/>
    </row>
    <row r="9851" spans="2:13" s="1" customFormat="1" ht="13.8" x14ac:dyDescent="0.3">
      <c r="B9851" s="10"/>
      <c r="L9851" s="10"/>
      <c r="M9851" s="10"/>
    </row>
    <row r="9852" spans="2:13" s="1" customFormat="1" ht="13.8" x14ac:dyDescent="0.3">
      <c r="B9852" s="10"/>
      <c r="L9852" s="10"/>
      <c r="M9852" s="10"/>
    </row>
    <row r="9853" spans="2:13" s="1" customFormat="1" ht="13.8" x14ac:dyDescent="0.3">
      <c r="B9853" s="10"/>
      <c r="L9853" s="10"/>
      <c r="M9853" s="10"/>
    </row>
    <row r="9854" spans="2:13" s="1" customFormat="1" ht="13.8" x14ac:dyDescent="0.3">
      <c r="B9854" s="10"/>
      <c r="L9854" s="10"/>
      <c r="M9854" s="10"/>
    </row>
    <row r="9855" spans="2:13" s="1" customFormat="1" ht="13.8" x14ac:dyDescent="0.3">
      <c r="B9855" s="10"/>
      <c r="L9855" s="10"/>
      <c r="M9855" s="10"/>
    </row>
    <row r="9856" spans="2:13" s="1" customFormat="1" ht="13.8" x14ac:dyDescent="0.3">
      <c r="B9856" s="10"/>
      <c r="L9856" s="10"/>
      <c r="M9856" s="10"/>
    </row>
    <row r="9857" spans="2:13" s="1" customFormat="1" ht="13.8" x14ac:dyDescent="0.3">
      <c r="B9857" s="10"/>
      <c r="L9857" s="10"/>
      <c r="M9857" s="10"/>
    </row>
    <row r="9858" spans="2:13" s="1" customFormat="1" ht="13.8" x14ac:dyDescent="0.3">
      <c r="B9858" s="10"/>
      <c r="L9858" s="10"/>
      <c r="M9858" s="10"/>
    </row>
    <row r="9859" spans="2:13" s="1" customFormat="1" ht="13.8" x14ac:dyDescent="0.3">
      <c r="B9859" s="10"/>
      <c r="L9859" s="10"/>
      <c r="M9859" s="10"/>
    </row>
    <row r="9860" spans="2:13" s="1" customFormat="1" ht="13.8" x14ac:dyDescent="0.3">
      <c r="B9860" s="10"/>
      <c r="L9860" s="10"/>
      <c r="M9860" s="10"/>
    </row>
    <row r="9861" spans="2:13" s="1" customFormat="1" ht="13.8" x14ac:dyDescent="0.3">
      <c r="B9861" s="10"/>
      <c r="L9861" s="10"/>
      <c r="M9861" s="10"/>
    </row>
    <row r="9862" spans="2:13" s="1" customFormat="1" ht="13.8" x14ac:dyDescent="0.3">
      <c r="B9862" s="10"/>
      <c r="L9862" s="10"/>
      <c r="M9862" s="10"/>
    </row>
    <row r="9863" spans="2:13" s="1" customFormat="1" ht="13.8" x14ac:dyDescent="0.3">
      <c r="B9863" s="10"/>
      <c r="L9863" s="10"/>
      <c r="M9863" s="10"/>
    </row>
    <row r="9864" spans="2:13" s="1" customFormat="1" ht="13.8" x14ac:dyDescent="0.3">
      <c r="B9864" s="10"/>
      <c r="L9864" s="10"/>
      <c r="M9864" s="10"/>
    </row>
    <row r="9865" spans="2:13" s="1" customFormat="1" ht="13.8" x14ac:dyDescent="0.3">
      <c r="B9865" s="10"/>
      <c r="L9865" s="10"/>
      <c r="M9865" s="10"/>
    </row>
    <row r="9866" spans="2:13" s="1" customFormat="1" ht="13.8" x14ac:dyDescent="0.3">
      <c r="B9866" s="10"/>
      <c r="L9866" s="10"/>
      <c r="M9866" s="10"/>
    </row>
    <row r="9867" spans="2:13" s="1" customFormat="1" ht="13.8" x14ac:dyDescent="0.3">
      <c r="B9867" s="10"/>
      <c r="L9867" s="10"/>
      <c r="M9867" s="10"/>
    </row>
    <row r="9868" spans="2:13" s="1" customFormat="1" ht="13.8" x14ac:dyDescent="0.3">
      <c r="B9868" s="10"/>
      <c r="L9868" s="10"/>
      <c r="M9868" s="10"/>
    </row>
    <row r="9869" spans="2:13" s="1" customFormat="1" ht="13.8" x14ac:dyDescent="0.3">
      <c r="B9869" s="10"/>
      <c r="L9869" s="10"/>
      <c r="M9869" s="10"/>
    </row>
    <row r="9870" spans="2:13" s="1" customFormat="1" ht="13.8" x14ac:dyDescent="0.3">
      <c r="B9870" s="10"/>
      <c r="L9870" s="10"/>
      <c r="M9870" s="10"/>
    </row>
    <row r="9871" spans="2:13" s="1" customFormat="1" ht="13.8" x14ac:dyDescent="0.3">
      <c r="B9871" s="10"/>
      <c r="L9871" s="10"/>
      <c r="M9871" s="10"/>
    </row>
    <row r="9872" spans="2:13" s="1" customFormat="1" ht="13.8" x14ac:dyDescent="0.3">
      <c r="B9872" s="10"/>
      <c r="L9872" s="10"/>
      <c r="M9872" s="10"/>
    </row>
    <row r="9873" spans="2:13" s="1" customFormat="1" ht="13.8" x14ac:dyDescent="0.3">
      <c r="B9873" s="10"/>
      <c r="L9873" s="10"/>
      <c r="M9873" s="10"/>
    </row>
    <row r="9874" spans="2:13" s="1" customFormat="1" ht="13.8" x14ac:dyDescent="0.3">
      <c r="B9874" s="10"/>
      <c r="L9874" s="10"/>
      <c r="M9874" s="10"/>
    </row>
    <row r="9875" spans="2:13" s="1" customFormat="1" ht="13.8" x14ac:dyDescent="0.3">
      <c r="B9875" s="10"/>
      <c r="L9875" s="10"/>
      <c r="M9875" s="10"/>
    </row>
    <row r="9876" spans="2:13" s="1" customFormat="1" ht="13.8" x14ac:dyDescent="0.3">
      <c r="B9876" s="10"/>
      <c r="L9876" s="10"/>
      <c r="M9876" s="10"/>
    </row>
    <row r="9877" spans="2:13" s="1" customFormat="1" ht="13.8" x14ac:dyDescent="0.3">
      <c r="B9877" s="10"/>
      <c r="L9877" s="10"/>
      <c r="M9877" s="10"/>
    </row>
    <row r="9878" spans="2:13" s="1" customFormat="1" ht="13.8" x14ac:dyDescent="0.3">
      <c r="B9878" s="10"/>
      <c r="L9878" s="10"/>
      <c r="M9878" s="10"/>
    </row>
    <row r="9879" spans="2:13" s="1" customFormat="1" ht="13.8" x14ac:dyDescent="0.3">
      <c r="B9879" s="10"/>
      <c r="L9879" s="10"/>
      <c r="M9879" s="10"/>
    </row>
    <row r="9880" spans="2:13" s="1" customFormat="1" ht="13.8" x14ac:dyDescent="0.3">
      <c r="B9880" s="10"/>
      <c r="L9880" s="10"/>
      <c r="M9880" s="10"/>
    </row>
    <row r="9881" spans="2:13" s="1" customFormat="1" ht="13.8" x14ac:dyDescent="0.3">
      <c r="B9881" s="10"/>
      <c r="L9881" s="10"/>
      <c r="M9881" s="10"/>
    </row>
    <row r="9882" spans="2:13" s="1" customFormat="1" ht="13.8" x14ac:dyDescent="0.3">
      <c r="B9882" s="10"/>
      <c r="L9882" s="10"/>
      <c r="M9882" s="10"/>
    </row>
    <row r="9883" spans="2:13" s="1" customFormat="1" ht="13.8" x14ac:dyDescent="0.3">
      <c r="B9883" s="10"/>
      <c r="L9883" s="10"/>
      <c r="M9883" s="10"/>
    </row>
    <row r="9884" spans="2:13" s="1" customFormat="1" ht="13.8" x14ac:dyDescent="0.3">
      <c r="B9884" s="10"/>
      <c r="L9884" s="10"/>
      <c r="M9884" s="10"/>
    </row>
    <row r="9885" spans="2:13" s="1" customFormat="1" ht="13.8" x14ac:dyDescent="0.3">
      <c r="B9885" s="10"/>
      <c r="L9885" s="10"/>
      <c r="M9885" s="10"/>
    </row>
    <row r="9886" spans="2:13" s="1" customFormat="1" ht="13.8" x14ac:dyDescent="0.3">
      <c r="B9886" s="10"/>
      <c r="L9886" s="10"/>
      <c r="M9886" s="10"/>
    </row>
    <row r="9887" spans="2:13" s="1" customFormat="1" ht="13.8" x14ac:dyDescent="0.3">
      <c r="B9887" s="10"/>
      <c r="L9887" s="10"/>
      <c r="M9887" s="10"/>
    </row>
    <row r="9888" spans="2:13" s="1" customFormat="1" ht="13.8" x14ac:dyDescent="0.3">
      <c r="B9888" s="10"/>
      <c r="L9888" s="10"/>
      <c r="M9888" s="10"/>
    </row>
    <row r="9889" spans="2:13" s="1" customFormat="1" ht="13.8" x14ac:dyDescent="0.3">
      <c r="B9889" s="10"/>
      <c r="L9889" s="10"/>
      <c r="M9889" s="10"/>
    </row>
    <row r="9890" spans="2:13" s="1" customFormat="1" ht="13.8" x14ac:dyDescent="0.3">
      <c r="B9890" s="10"/>
      <c r="L9890" s="10"/>
      <c r="M9890" s="10"/>
    </row>
    <row r="9891" spans="2:13" s="1" customFormat="1" ht="13.8" x14ac:dyDescent="0.3">
      <c r="B9891" s="10"/>
      <c r="L9891" s="10"/>
      <c r="M9891" s="10"/>
    </row>
    <row r="9892" spans="2:13" s="1" customFormat="1" ht="13.8" x14ac:dyDescent="0.3">
      <c r="B9892" s="10"/>
      <c r="L9892" s="10"/>
      <c r="M9892" s="10"/>
    </row>
    <row r="9893" spans="2:13" s="1" customFormat="1" ht="13.8" x14ac:dyDescent="0.3">
      <c r="B9893" s="10"/>
      <c r="L9893" s="10"/>
      <c r="M9893" s="10"/>
    </row>
    <row r="9894" spans="2:13" s="1" customFormat="1" ht="13.8" x14ac:dyDescent="0.3">
      <c r="B9894" s="10"/>
      <c r="L9894" s="10"/>
      <c r="M9894" s="10"/>
    </row>
    <row r="9895" spans="2:13" s="1" customFormat="1" ht="13.8" x14ac:dyDescent="0.3">
      <c r="B9895" s="10"/>
      <c r="L9895" s="10"/>
      <c r="M9895" s="10"/>
    </row>
    <row r="9896" spans="2:13" s="1" customFormat="1" ht="13.8" x14ac:dyDescent="0.3">
      <c r="B9896" s="10"/>
      <c r="L9896" s="10"/>
      <c r="M9896" s="10"/>
    </row>
    <row r="9897" spans="2:13" s="1" customFormat="1" ht="13.8" x14ac:dyDescent="0.3">
      <c r="B9897" s="10"/>
      <c r="L9897" s="10"/>
      <c r="M9897" s="10"/>
    </row>
    <row r="9898" spans="2:13" s="1" customFormat="1" ht="13.8" x14ac:dyDescent="0.3">
      <c r="B9898" s="10"/>
      <c r="L9898" s="10"/>
      <c r="M9898" s="10"/>
    </row>
    <row r="9899" spans="2:13" s="1" customFormat="1" ht="13.8" x14ac:dyDescent="0.3">
      <c r="B9899" s="10"/>
      <c r="L9899" s="10"/>
      <c r="M9899" s="10"/>
    </row>
    <row r="9900" spans="2:13" s="1" customFormat="1" ht="13.8" x14ac:dyDescent="0.3">
      <c r="B9900" s="10"/>
      <c r="L9900" s="10"/>
      <c r="M9900" s="10"/>
    </row>
    <row r="9901" spans="2:13" s="1" customFormat="1" ht="13.8" x14ac:dyDescent="0.3">
      <c r="B9901" s="10"/>
      <c r="L9901" s="10"/>
      <c r="M9901" s="10"/>
    </row>
    <row r="9902" spans="2:13" s="1" customFormat="1" ht="13.8" x14ac:dyDescent="0.3">
      <c r="B9902" s="10"/>
      <c r="L9902" s="10"/>
      <c r="M9902" s="10"/>
    </row>
    <row r="9903" spans="2:13" s="1" customFormat="1" ht="13.8" x14ac:dyDescent="0.3">
      <c r="B9903" s="10"/>
      <c r="L9903" s="10"/>
      <c r="M9903" s="10"/>
    </row>
    <row r="9904" spans="2:13" s="1" customFormat="1" ht="13.8" x14ac:dyDescent="0.3">
      <c r="B9904" s="10"/>
      <c r="L9904" s="10"/>
      <c r="M9904" s="10"/>
    </row>
    <row r="9905" spans="2:13" s="1" customFormat="1" ht="13.8" x14ac:dyDescent="0.3">
      <c r="B9905" s="10"/>
      <c r="L9905" s="10"/>
      <c r="M9905" s="10"/>
    </row>
    <row r="9906" spans="2:13" s="1" customFormat="1" ht="13.8" x14ac:dyDescent="0.3">
      <c r="B9906" s="10"/>
      <c r="L9906" s="10"/>
      <c r="M9906" s="10"/>
    </row>
    <row r="9907" spans="2:13" s="1" customFormat="1" ht="13.8" x14ac:dyDescent="0.3">
      <c r="B9907" s="10"/>
      <c r="L9907" s="10"/>
      <c r="M9907" s="10"/>
    </row>
    <row r="9908" spans="2:13" s="1" customFormat="1" ht="13.8" x14ac:dyDescent="0.3">
      <c r="B9908" s="10"/>
      <c r="L9908" s="10"/>
      <c r="M9908" s="10"/>
    </row>
    <row r="9909" spans="2:13" s="1" customFormat="1" ht="13.8" x14ac:dyDescent="0.3">
      <c r="B9909" s="10"/>
      <c r="L9909" s="10"/>
      <c r="M9909" s="10"/>
    </row>
    <row r="9910" spans="2:13" s="1" customFormat="1" ht="13.8" x14ac:dyDescent="0.3">
      <c r="B9910" s="10"/>
      <c r="L9910" s="10"/>
      <c r="M9910" s="10"/>
    </row>
    <row r="9911" spans="2:13" s="1" customFormat="1" ht="13.8" x14ac:dyDescent="0.3">
      <c r="B9911" s="10"/>
      <c r="L9911" s="10"/>
      <c r="M9911" s="10"/>
    </row>
    <row r="9912" spans="2:13" s="1" customFormat="1" ht="13.8" x14ac:dyDescent="0.3">
      <c r="B9912" s="10"/>
      <c r="L9912" s="10"/>
      <c r="M9912" s="10"/>
    </row>
    <row r="9913" spans="2:13" s="1" customFormat="1" ht="13.8" x14ac:dyDescent="0.3">
      <c r="B9913" s="10"/>
      <c r="L9913" s="10"/>
      <c r="M9913" s="10"/>
    </row>
    <row r="9914" spans="2:13" s="1" customFormat="1" ht="13.8" x14ac:dyDescent="0.3">
      <c r="B9914" s="10"/>
      <c r="L9914" s="10"/>
      <c r="M9914" s="10"/>
    </row>
    <row r="9915" spans="2:13" s="1" customFormat="1" ht="13.8" x14ac:dyDescent="0.3">
      <c r="B9915" s="10"/>
      <c r="L9915" s="10"/>
      <c r="M9915" s="10"/>
    </row>
    <row r="9916" spans="2:13" s="1" customFormat="1" ht="13.8" x14ac:dyDescent="0.3">
      <c r="B9916" s="10"/>
      <c r="L9916" s="10"/>
      <c r="M9916" s="10"/>
    </row>
    <row r="9917" spans="2:13" s="1" customFormat="1" ht="13.8" x14ac:dyDescent="0.3">
      <c r="B9917" s="10"/>
      <c r="L9917" s="10"/>
      <c r="M9917" s="10"/>
    </row>
    <row r="9918" spans="2:13" s="1" customFormat="1" ht="13.8" x14ac:dyDescent="0.3">
      <c r="B9918" s="10"/>
      <c r="L9918" s="10"/>
      <c r="M9918" s="10"/>
    </row>
    <row r="9919" spans="2:13" s="1" customFormat="1" ht="13.8" x14ac:dyDescent="0.3">
      <c r="B9919" s="10"/>
      <c r="L9919" s="10"/>
      <c r="M9919" s="10"/>
    </row>
    <row r="9920" spans="2:13" s="1" customFormat="1" ht="13.8" x14ac:dyDescent="0.3">
      <c r="B9920" s="10"/>
      <c r="L9920" s="10"/>
      <c r="M9920" s="10"/>
    </row>
    <row r="9921" spans="2:13" s="1" customFormat="1" ht="13.8" x14ac:dyDescent="0.3">
      <c r="B9921" s="10"/>
      <c r="L9921" s="10"/>
      <c r="M9921" s="10"/>
    </row>
    <row r="9922" spans="2:13" s="1" customFormat="1" ht="13.8" x14ac:dyDescent="0.3">
      <c r="B9922" s="10"/>
      <c r="L9922" s="10"/>
      <c r="M9922" s="10"/>
    </row>
    <row r="9923" spans="2:13" s="1" customFormat="1" ht="13.8" x14ac:dyDescent="0.3">
      <c r="B9923" s="10"/>
      <c r="L9923" s="10"/>
      <c r="M9923" s="10"/>
    </row>
    <row r="9924" spans="2:13" s="1" customFormat="1" ht="13.8" x14ac:dyDescent="0.3">
      <c r="B9924" s="10"/>
      <c r="L9924" s="10"/>
      <c r="M9924" s="10"/>
    </row>
    <row r="9925" spans="2:13" s="1" customFormat="1" ht="13.8" x14ac:dyDescent="0.3">
      <c r="B9925" s="10"/>
      <c r="L9925" s="10"/>
      <c r="M9925" s="10"/>
    </row>
    <row r="9926" spans="2:13" s="1" customFormat="1" ht="13.8" x14ac:dyDescent="0.3">
      <c r="B9926" s="10"/>
      <c r="L9926" s="10"/>
      <c r="M9926" s="10"/>
    </row>
    <row r="9927" spans="2:13" s="1" customFormat="1" ht="13.8" x14ac:dyDescent="0.3">
      <c r="B9927" s="10"/>
      <c r="L9927" s="10"/>
      <c r="M9927" s="10"/>
    </row>
    <row r="9928" spans="2:13" s="1" customFormat="1" ht="13.8" x14ac:dyDescent="0.3">
      <c r="B9928" s="10"/>
      <c r="L9928" s="10"/>
      <c r="M9928" s="10"/>
    </row>
    <row r="9929" spans="2:13" s="1" customFormat="1" ht="13.8" x14ac:dyDescent="0.3">
      <c r="B9929" s="10"/>
      <c r="L9929" s="10"/>
      <c r="M9929" s="10"/>
    </row>
    <row r="9930" spans="2:13" s="1" customFormat="1" ht="13.8" x14ac:dyDescent="0.3">
      <c r="B9930" s="10"/>
      <c r="L9930" s="10"/>
      <c r="M9930" s="10"/>
    </row>
    <row r="9931" spans="2:13" s="1" customFormat="1" ht="13.8" x14ac:dyDescent="0.3">
      <c r="B9931" s="10"/>
      <c r="L9931" s="10"/>
      <c r="M9931" s="10"/>
    </row>
    <row r="9932" spans="2:13" s="1" customFormat="1" ht="13.8" x14ac:dyDescent="0.3">
      <c r="B9932" s="10"/>
      <c r="L9932" s="10"/>
      <c r="M9932" s="10"/>
    </row>
    <row r="9933" spans="2:13" s="1" customFormat="1" ht="13.8" x14ac:dyDescent="0.3">
      <c r="B9933" s="10"/>
      <c r="L9933" s="10"/>
      <c r="M9933" s="10"/>
    </row>
    <row r="9934" spans="2:13" s="1" customFormat="1" ht="13.8" x14ac:dyDescent="0.3">
      <c r="B9934" s="10"/>
      <c r="L9934" s="10"/>
      <c r="M9934" s="10"/>
    </row>
    <row r="9935" spans="2:13" s="1" customFormat="1" ht="13.8" x14ac:dyDescent="0.3">
      <c r="B9935" s="10"/>
      <c r="L9935" s="10"/>
      <c r="M9935" s="10"/>
    </row>
    <row r="9936" spans="2:13" s="1" customFormat="1" ht="13.8" x14ac:dyDescent="0.3">
      <c r="B9936" s="10"/>
      <c r="L9936" s="10"/>
      <c r="M9936" s="10"/>
    </row>
    <row r="9937" spans="2:13" s="1" customFormat="1" ht="13.8" x14ac:dyDescent="0.3">
      <c r="B9937" s="10"/>
      <c r="L9937" s="10"/>
      <c r="M9937" s="10"/>
    </row>
    <row r="9938" spans="2:13" s="1" customFormat="1" ht="13.8" x14ac:dyDescent="0.3">
      <c r="B9938" s="10"/>
      <c r="L9938" s="10"/>
      <c r="M9938" s="10"/>
    </row>
    <row r="9939" spans="2:13" s="1" customFormat="1" ht="13.8" x14ac:dyDescent="0.3">
      <c r="B9939" s="10"/>
      <c r="L9939" s="10"/>
      <c r="M9939" s="10"/>
    </row>
    <row r="9940" spans="2:13" s="1" customFormat="1" ht="13.8" x14ac:dyDescent="0.3">
      <c r="B9940" s="10"/>
      <c r="L9940" s="10"/>
      <c r="M9940" s="10"/>
    </row>
    <row r="9941" spans="2:13" s="1" customFormat="1" ht="13.8" x14ac:dyDescent="0.3">
      <c r="B9941" s="10"/>
      <c r="L9941" s="10"/>
      <c r="M9941" s="10"/>
    </row>
    <row r="9942" spans="2:13" s="1" customFormat="1" ht="13.8" x14ac:dyDescent="0.3">
      <c r="B9942" s="10"/>
      <c r="L9942" s="10"/>
      <c r="M9942" s="10"/>
    </row>
    <row r="9943" spans="2:13" s="1" customFormat="1" ht="13.8" x14ac:dyDescent="0.3">
      <c r="B9943" s="10"/>
      <c r="L9943" s="10"/>
      <c r="M9943" s="10"/>
    </row>
    <row r="9944" spans="2:13" s="1" customFormat="1" ht="13.8" x14ac:dyDescent="0.3">
      <c r="B9944" s="10"/>
      <c r="L9944" s="10"/>
      <c r="M9944" s="10"/>
    </row>
    <row r="9945" spans="2:13" s="1" customFormat="1" ht="13.8" x14ac:dyDescent="0.3">
      <c r="B9945" s="10"/>
      <c r="L9945" s="10"/>
      <c r="M9945" s="10"/>
    </row>
    <row r="9946" spans="2:13" s="1" customFormat="1" ht="13.8" x14ac:dyDescent="0.3">
      <c r="B9946" s="10"/>
      <c r="L9946" s="10"/>
      <c r="M9946" s="10"/>
    </row>
    <row r="9947" spans="2:13" s="1" customFormat="1" ht="13.8" x14ac:dyDescent="0.3">
      <c r="B9947" s="10"/>
      <c r="L9947" s="10"/>
      <c r="M9947" s="10"/>
    </row>
    <row r="9948" spans="2:13" s="1" customFormat="1" ht="13.8" x14ac:dyDescent="0.3">
      <c r="B9948" s="10"/>
      <c r="L9948" s="10"/>
      <c r="M9948" s="10"/>
    </row>
    <row r="9949" spans="2:13" s="1" customFormat="1" ht="13.8" x14ac:dyDescent="0.3">
      <c r="B9949" s="10"/>
      <c r="L9949" s="10"/>
      <c r="M9949" s="10"/>
    </row>
    <row r="9950" spans="2:13" s="1" customFormat="1" ht="13.8" x14ac:dyDescent="0.3">
      <c r="B9950" s="10"/>
      <c r="L9950" s="10"/>
      <c r="M9950" s="10"/>
    </row>
    <row r="9951" spans="2:13" s="1" customFormat="1" ht="13.8" x14ac:dyDescent="0.3">
      <c r="B9951" s="10"/>
      <c r="L9951" s="10"/>
      <c r="M9951" s="10"/>
    </row>
    <row r="9952" spans="2:13" s="1" customFormat="1" ht="13.8" x14ac:dyDescent="0.3">
      <c r="B9952" s="10"/>
      <c r="L9952" s="10"/>
      <c r="M9952" s="10"/>
    </row>
    <row r="9953" spans="2:13" s="1" customFormat="1" ht="13.8" x14ac:dyDescent="0.3">
      <c r="B9953" s="10"/>
      <c r="L9953" s="10"/>
      <c r="M9953" s="10"/>
    </row>
    <row r="9954" spans="2:13" s="1" customFormat="1" ht="13.8" x14ac:dyDescent="0.3">
      <c r="B9954" s="10"/>
      <c r="L9954" s="10"/>
      <c r="M9954" s="10"/>
    </row>
    <row r="9955" spans="2:13" s="1" customFormat="1" ht="13.8" x14ac:dyDescent="0.3">
      <c r="B9955" s="10"/>
      <c r="L9955" s="10"/>
      <c r="M9955" s="10"/>
    </row>
    <row r="9956" spans="2:13" s="1" customFormat="1" ht="13.8" x14ac:dyDescent="0.3">
      <c r="B9956" s="10"/>
      <c r="L9956" s="10"/>
      <c r="M9956" s="10"/>
    </row>
    <row r="9957" spans="2:13" s="1" customFormat="1" ht="13.8" x14ac:dyDescent="0.3">
      <c r="B9957" s="10"/>
      <c r="L9957" s="10"/>
      <c r="M9957" s="10"/>
    </row>
    <row r="9958" spans="2:13" s="1" customFormat="1" ht="13.8" x14ac:dyDescent="0.3">
      <c r="B9958" s="10"/>
      <c r="L9958" s="10"/>
      <c r="M9958" s="10"/>
    </row>
    <row r="9959" spans="2:13" s="1" customFormat="1" ht="13.8" x14ac:dyDescent="0.3">
      <c r="B9959" s="10"/>
      <c r="L9959" s="10"/>
      <c r="M9959" s="10"/>
    </row>
    <row r="9960" spans="2:13" s="1" customFormat="1" ht="13.8" x14ac:dyDescent="0.3">
      <c r="B9960" s="10"/>
      <c r="L9960" s="10"/>
      <c r="M9960" s="10"/>
    </row>
    <row r="9961" spans="2:13" s="1" customFormat="1" ht="13.8" x14ac:dyDescent="0.3">
      <c r="B9961" s="10"/>
      <c r="L9961" s="10"/>
      <c r="M9961" s="10"/>
    </row>
    <row r="9962" spans="2:13" s="1" customFormat="1" ht="13.8" x14ac:dyDescent="0.3">
      <c r="B9962" s="10"/>
      <c r="L9962" s="10"/>
      <c r="M9962" s="10"/>
    </row>
    <row r="9963" spans="2:13" s="1" customFormat="1" ht="13.8" x14ac:dyDescent="0.3">
      <c r="B9963" s="10"/>
      <c r="L9963" s="10"/>
      <c r="M9963" s="10"/>
    </row>
    <row r="9964" spans="2:13" s="1" customFormat="1" ht="13.8" x14ac:dyDescent="0.3">
      <c r="B9964" s="10"/>
      <c r="L9964" s="10"/>
      <c r="M9964" s="10"/>
    </row>
    <row r="9965" spans="2:13" s="1" customFormat="1" ht="13.8" x14ac:dyDescent="0.3">
      <c r="B9965" s="10"/>
      <c r="L9965" s="10"/>
      <c r="M9965" s="10"/>
    </row>
    <row r="9966" spans="2:13" s="1" customFormat="1" ht="13.8" x14ac:dyDescent="0.3">
      <c r="B9966" s="10"/>
      <c r="L9966" s="10"/>
      <c r="M9966" s="10"/>
    </row>
    <row r="9967" spans="2:13" s="1" customFormat="1" ht="13.8" x14ac:dyDescent="0.3">
      <c r="B9967" s="10"/>
      <c r="L9967" s="10"/>
      <c r="M9967" s="10"/>
    </row>
    <row r="9968" spans="2:13" s="1" customFormat="1" ht="13.8" x14ac:dyDescent="0.3">
      <c r="B9968" s="10"/>
      <c r="L9968" s="10"/>
      <c r="M9968" s="10"/>
    </row>
    <row r="9969" spans="2:13" s="1" customFormat="1" ht="13.8" x14ac:dyDescent="0.3">
      <c r="B9969" s="10"/>
      <c r="L9969" s="10"/>
      <c r="M9969" s="10"/>
    </row>
    <row r="9970" spans="2:13" s="1" customFormat="1" ht="13.8" x14ac:dyDescent="0.3">
      <c r="B9970" s="10"/>
      <c r="L9970" s="10"/>
      <c r="M9970" s="10"/>
    </row>
    <row r="9971" spans="2:13" s="1" customFormat="1" ht="13.8" x14ac:dyDescent="0.3">
      <c r="B9971" s="10"/>
      <c r="L9971" s="10"/>
      <c r="M9971" s="10"/>
    </row>
    <row r="9972" spans="2:13" s="1" customFormat="1" ht="13.8" x14ac:dyDescent="0.3">
      <c r="B9972" s="10"/>
      <c r="L9972" s="10"/>
      <c r="M9972" s="10"/>
    </row>
    <row r="9973" spans="2:13" s="1" customFormat="1" ht="13.8" x14ac:dyDescent="0.3">
      <c r="B9973" s="10"/>
      <c r="L9973" s="10"/>
      <c r="M9973" s="10"/>
    </row>
    <row r="9974" spans="2:13" s="1" customFormat="1" ht="13.8" x14ac:dyDescent="0.3">
      <c r="B9974" s="10"/>
      <c r="L9974" s="10"/>
      <c r="M9974" s="10"/>
    </row>
    <row r="9975" spans="2:13" s="1" customFormat="1" ht="13.8" x14ac:dyDescent="0.3">
      <c r="B9975" s="10"/>
      <c r="L9975" s="10"/>
      <c r="M9975" s="10"/>
    </row>
    <row r="9976" spans="2:13" s="1" customFormat="1" ht="13.8" x14ac:dyDescent="0.3">
      <c r="B9976" s="10"/>
      <c r="L9976" s="10"/>
      <c r="M9976" s="10"/>
    </row>
    <row r="9977" spans="2:13" s="1" customFormat="1" ht="13.8" x14ac:dyDescent="0.3">
      <c r="B9977" s="10"/>
      <c r="L9977" s="10"/>
      <c r="M9977" s="10"/>
    </row>
    <row r="9978" spans="2:13" s="1" customFormat="1" ht="13.8" x14ac:dyDescent="0.3">
      <c r="B9978" s="10"/>
      <c r="L9978" s="10"/>
      <c r="M9978" s="10"/>
    </row>
    <row r="9979" spans="2:13" s="1" customFormat="1" ht="13.8" x14ac:dyDescent="0.3">
      <c r="B9979" s="10"/>
      <c r="L9979" s="10"/>
      <c r="M9979" s="10"/>
    </row>
    <row r="9980" spans="2:13" s="1" customFormat="1" ht="13.8" x14ac:dyDescent="0.3">
      <c r="B9980" s="10"/>
      <c r="L9980" s="10"/>
      <c r="M9980" s="10"/>
    </row>
    <row r="9981" spans="2:13" s="1" customFormat="1" ht="13.8" x14ac:dyDescent="0.3">
      <c r="B9981" s="10"/>
      <c r="L9981" s="10"/>
      <c r="M9981" s="10"/>
    </row>
    <row r="9982" spans="2:13" s="1" customFormat="1" ht="13.8" x14ac:dyDescent="0.3">
      <c r="B9982" s="10"/>
      <c r="L9982" s="10"/>
      <c r="M9982" s="10"/>
    </row>
    <row r="9983" spans="2:13" s="1" customFormat="1" ht="13.8" x14ac:dyDescent="0.3">
      <c r="B9983" s="10"/>
      <c r="L9983" s="10"/>
      <c r="M9983" s="10"/>
    </row>
    <row r="9984" spans="2:13" s="1" customFormat="1" ht="13.8" x14ac:dyDescent="0.3">
      <c r="B9984" s="10"/>
      <c r="L9984" s="10"/>
      <c r="M9984" s="10"/>
    </row>
    <row r="9985" spans="2:13" s="1" customFormat="1" ht="13.8" x14ac:dyDescent="0.3">
      <c r="B9985" s="10"/>
      <c r="L9985" s="10"/>
      <c r="M9985" s="10"/>
    </row>
    <row r="9986" spans="2:13" s="1" customFormat="1" ht="13.8" x14ac:dyDescent="0.3">
      <c r="B9986" s="10"/>
      <c r="L9986" s="10"/>
      <c r="M9986" s="10"/>
    </row>
    <row r="9987" spans="2:13" s="1" customFormat="1" ht="13.8" x14ac:dyDescent="0.3">
      <c r="B9987" s="10"/>
      <c r="L9987" s="10"/>
      <c r="M9987" s="10"/>
    </row>
    <row r="9988" spans="2:13" s="1" customFormat="1" ht="13.8" x14ac:dyDescent="0.3">
      <c r="B9988" s="10"/>
      <c r="L9988" s="10"/>
      <c r="M9988" s="10"/>
    </row>
    <row r="9989" spans="2:13" s="1" customFormat="1" ht="13.8" x14ac:dyDescent="0.3">
      <c r="B9989" s="10"/>
      <c r="L9989" s="10"/>
      <c r="M9989" s="10"/>
    </row>
    <row r="9990" spans="2:13" s="1" customFormat="1" ht="13.8" x14ac:dyDescent="0.3">
      <c r="B9990" s="10"/>
      <c r="L9990" s="10"/>
      <c r="M9990" s="10"/>
    </row>
    <row r="9991" spans="2:13" s="1" customFormat="1" ht="13.8" x14ac:dyDescent="0.3">
      <c r="B9991" s="10"/>
      <c r="L9991" s="10"/>
      <c r="M9991" s="10"/>
    </row>
    <row r="9992" spans="2:13" s="1" customFormat="1" ht="13.8" x14ac:dyDescent="0.3">
      <c r="B9992" s="10"/>
      <c r="L9992" s="10"/>
      <c r="M9992" s="10"/>
    </row>
    <row r="9993" spans="2:13" s="1" customFormat="1" ht="13.8" x14ac:dyDescent="0.3">
      <c r="B9993" s="10"/>
      <c r="L9993" s="10"/>
      <c r="M9993" s="10"/>
    </row>
    <row r="9994" spans="2:13" s="1" customFormat="1" ht="13.8" x14ac:dyDescent="0.3">
      <c r="B9994" s="10"/>
      <c r="L9994" s="10"/>
      <c r="M9994" s="10"/>
    </row>
    <row r="9995" spans="2:13" s="1" customFormat="1" ht="13.8" x14ac:dyDescent="0.3">
      <c r="B9995" s="10"/>
      <c r="L9995" s="10"/>
      <c r="M9995" s="10"/>
    </row>
    <row r="9996" spans="2:13" s="1" customFormat="1" ht="13.8" x14ac:dyDescent="0.3">
      <c r="B9996" s="10"/>
      <c r="L9996" s="10"/>
      <c r="M9996" s="10"/>
    </row>
    <row r="9997" spans="2:13" s="1" customFormat="1" ht="13.8" x14ac:dyDescent="0.3">
      <c r="B9997" s="10"/>
      <c r="L9997" s="10"/>
      <c r="M9997" s="10"/>
    </row>
    <row r="9998" spans="2:13" s="1" customFormat="1" ht="13.8" x14ac:dyDescent="0.3">
      <c r="B9998" s="10"/>
      <c r="L9998" s="10"/>
      <c r="M9998" s="10"/>
    </row>
    <row r="9999" spans="2:13" s="1" customFormat="1" ht="13.8" x14ac:dyDescent="0.3">
      <c r="B9999" s="10"/>
      <c r="L9999" s="10"/>
      <c r="M9999" s="10"/>
    </row>
    <row r="10000" spans="2:13" s="1" customFormat="1" ht="13.8" x14ac:dyDescent="0.3">
      <c r="B10000" s="10"/>
      <c r="L10000" s="10"/>
      <c r="M10000" s="10"/>
    </row>
    <row r="10001" spans="2:13" s="1" customFormat="1" ht="13.8" x14ac:dyDescent="0.3">
      <c r="B10001" s="10"/>
      <c r="L10001" s="10"/>
      <c r="M10001" s="10"/>
    </row>
    <row r="10002" spans="2:13" s="1" customFormat="1" ht="13.8" x14ac:dyDescent="0.3">
      <c r="B10002" s="10"/>
      <c r="L10002" s="10"/>
      <c r="M10002" s="10"/>
    </row>
    <row r="10003" spans="2:13" s="1" customFormat="1" ht="13.8" x14ac:dyDescent="0.3">
      <c r="B10003" s="10"/>
      <c r="L10003" s="10"/>
      <c r="M10003" s="10"/>
    </row>
    <row r="10004" spans="2:13" s="1" customFormat="1" ht="13.8" x14ac:dyDescent="0.3">
      <c r="B10004" s="10"/>
      <c r="L10004" s="10"/>
      <c r="M10004" s="10"/>
    </row>
    <row r="10005" spans="2:13" s="1" customFormat="1" ht="13.8" x14ac:dyDescent="0.3">
      <c r="B10005" s="10"/>
      <c r="L10005" s="10"/>
      <c r="M10005" s="10"/>
    </row>
    <row r="10006" spans="2:13" s="1" customFormat="1" ht="13.8" x14ac:dyDescent="0.3">
      <c r="B10006" s="10"/>
      <c r="L10006" s="10"/>
      <c r="M10006" s="10"/>
    </row>
    <row r="10007" spans="2:13" s="1" customFormat="1" ht="13.8" x14ac:dyDescent="0.3">
      <c r="B10007" s="10"/>
      <c r="L10007" s="10"/>
      <c r="M10007" s="10"/>
    </row>
    <row r="10008" spans="2:13" s="1" customFormat="1" ht="13.8" x14ac:dyDescent="0.3">
      <c r="B10008" s="10"/>
      <c r="L10008" s="10"/>
      <c r="M10008" s="10"/>
    </row>
    <row r="10009" spans="2:13" s="1" customFormat="1" ht="13.8" x14ac:dyDescent="0.3">
      <c r="B10009" s="10"/>
      <c r="L10009" s="10"/>
      <c r="M10009" s="10"/>
    </row>
    <row r="10010" spans="2:13" s="1" customFormat="1" ht="13.8" x14ac:dyDescent="0.3">
      <c r="B10010" s="10"/>
      <c r="L10010" s="10"/>
      <c r="M10010" s="10"/>
    </row>
    <row r="10011" spans="2:13" s="1" customFormat="1" ht="13.8" x14ac:dyDescent="0.3">
      <c r="B10011" s="10"/>
      <c r="L10011" s="10"/>
      <c r="M10011" s="10"/>
    </row>
    <row r="10012" spans="2:13" s="1" customFormat="1" ht="13.8" x14ac:dyDescent="0.3">
      <c r="B10012" s="10"/>
      <c r="L10012" s="10"/>
      <c r="M10012" s="10"/>
    </row>
    <row r="10013" spans="2:13" s="1" customFormat="1" ht="13.8" x14ac:dyDescent="0.3">
      <c r="B10013" s="10"/>
      <c r="L10013" s="10"/>
      <c r="M10013" s="10"/>
    </row>
    <row r="10014" spans="2:13" s="1" customFormat="1" ht="13.8" x14ac:dyDescent="0.3">
      <c r="B10014" s="10"/>
      <c r="L10014" s="10"/>
      <c r="M10014" s="10"/>
    </row>
    <row r="10015" spans="2:13" s="1" customFormat="1" ht="13.8" x14ac:dyDescent="0.3">
      <c r="B10015" s="10"/>
      <c r="L10015" s="10"/>
      <c r="M10015" s="10"/>
    </row>
    <row r="10016" spans="2:13" s="1" customFormat="1" ht="13.8" x14ac:dyDescent="0.3">
      <c r="B10016" s="10"/>
      <c r="L10016" s="10"/>
      <c r="M10016" s="10"/>
    </row>
    <row r="10017" spans="2:13" s="1" customFormat="1" ht="13.8" x14ac:dyDescent="0.3">
      <c r="B10017" s="10"/>
      <c r="L10017" s="10"/>
      <c r="M10017" s="10"/>
    </row>
    <row r="10018" spans="2:13" s="1" customFormat="1" ht="13.8" x14ac:dyDescent="0.3">
      <c r="B10018" s="10"/>
      <c r="L10018" s="10"/>
      <c r="M10018" s="10"/>
    </row>
    <row r="10019" spans="2:13" s="1" customFormat="1" ht="13.8" x14ac:dyDescent="0.3">
      <c r="B10019" s="10"/>
      <c r="L10019" s="10"/>
      <c r="M10019" s="10"/>
    </row>
    <row r="10020" spans="2:13" s="1" customFormat="1" ht="13.8" x14ac:dyDescent="0.3">
      <c r="B10020" s="10"/>
      <c r="L10020" s="10"/>
      <c r="M10020" s="10"/>
    </row>
    <row r="10021" spans="2:13" s="1" customFormat="1" ht="13.8" x14ac:dyDescent="0.3">
      <c r="B10021" s="10"/>
      <c r="L10021" s="10"/>
      <c r="M10021" s="10"/>
    </row>
    <row r="10022" spans="2:13" s="1" customFormat="1" ht="13.8" x14ac:dyDescent="0.3">
      <c r="B10022" s="10"/>
      <c r="L10022" s="10"/>
      <c r="M10022" s="10"/>
    </row>
    <row r="10023" spans="2:13" s="1" customFormat="1" ht="13.8" x14ac:dyDescent="0.3">
      <c r="B10023" s="10"/>
      <c r="L10023" s="10"/>
      <c r="M10023" s="10"/>
    </row>
    <row r="10024" spans="2:13" s="1" customFormat="1" ht="13.8" x14ac:dyDescent="0.3">
      <c r="B10024" s="10"/>
      <c r="L10024" s="10"/>
      <c r="M10024" s="10"/>
    </row>
    <row r="10025" spans="2:13" s="1" customFormat="1" ht="13.8" x14ac:dyDescent="0.3">
      <c r="B10025" s="10"/>
      <c r="L10025" s="10"/>
      <c r="M10025" s="10"/>
    </row>
    <row r="10026" spans="2:13" s="1" customFormat="1" ht="13.8" x14ac:dyDescent="0.3">
      <c r="B10026" s="10"/>
      <c r="L10026" s="10"/>
      <c r="M10026" s="10"/>
    </row>
    <row r="10027" spans="2:13" s="1" customFormat="1" ht="13.8" x14ac:dyDescent="0.3">
      <c r="B10027" s="10"/>
      <c r="L10027" s="10"/>
      <c r="M10027" s="10"/>
    </row>
    <row r="10028" spans="2:13" s="1" customFormat="1" ht="13.8" x14ac:dyDescent="0.3">
      <c r="B10028" s="10"/>
      <c r="L10028" s="10"/>
      <c r="M10028" s="10"/>
    </row>
    <row r="10029" spans="2:13" s="1" customFormat="1" ht="13.8" x14ac:dyDescent="0.3">
      <c r="B10029" s="10"/>
      <c r="L10029" s="10"/>
      <c r="M10029" s="10"/>
    </row>
    <row r="10030" spans="2:13" s="1" customFormat="1" ht="13.8" x14ac:dyDescent="0.3">
      <c r="B10030" s="10"/>
      <c r="L10030" s="10"/>
      <c r="M10030" s="10"/>
    </row>
    <row r="10031" spans="2:13" s="1" customFormat="1" ht="13.8" x14ac:dyDescent="0.3">
      <c r="B10031" s="10"/>
      <c r="L10031" s="10"/>
      <c r="M10031" s="10"/>
    </row>
    <row r="10032" spans="2:13" s="1" customFormat="1" ht="13.8" x14ac:dyDescent="0.3">
      <c r="B10032" s="10"/>
      <c r="L10032" s="10"/>
      <c r="M10032" s="10"/>
    </row>
    <row r="10033" spans="2:13" s="1" customFormat="1" ht="13.8" x14ac:dyDescent="0.3">
      <c r="B10033" s="10"/>
      <c r="L10033" s="10"/>
      <c r="M10033" s="10"/>
    </row>
    <row r="10034" spans="2:13" s="1" customFormat="1" ht="13.8" x14ac:dyDescent="0.3">
      <c r="B10034" s="10"/>
      <c r="L10034" s="10"/>
      <c r="M10034" s="10"/>
    </row>
    <row r="10035" spans="2:13" s="1" customFormat="1" ht="13.8" x14ac:dyDescent="0.3">
      <c r="B10035" s="10"/>
      <c r="L10035" s="10"/>
      <c r="M10035" s="10"/>
    </row>
    <row r="10036" spans="2:13" s="1" customFormat="1" ht="13.8" x14ac:dyDescent="0.3">
      <c r="B10036" s="10"/>
      <c r="L10036" s="10"/>
      <c r="M10036" s="10"/>
    </row>
    <row r="10037" spans="2:13" s="1" customFormat="1" ht="13.8" x14ac:dyDescent="0.3">
      <c r="B10037" s="10"/>
      <c r="L10037" s="10"/>
      <c r="M10037" s="10"/>
    </row>
    <row r="10038" spans="2:13" s="1" customFormat="1" ht="13.8" x14ac:dyDescent="0.3">
      <c r="B10038" s="10"/>
      <c r="L10038" s="10"/>
      <c r="M10038" s="10"/>
    </row>
    <row r="10039" spans="2:13" s="1" customFormat="1" ht="13.8" x14ac:dyDescent="0.3">
      <c r="B10039" s="10"/>
      <c r="L10039" s="10"/>
      <c r="M10039" s="10"/>
    </row>
    <row r="10040" spans="2:13" s="1" customFormat="1" ht="13.8" x14ac:dyDescent="0.3">
      <c r="B10040" s="10"/>
      <c r="L10040" s="10"/>
      <c r="M10040" s="10"/>
    </row>
    <row r="10041" spans="2:13" s="1" customFormat="1" ht="13.8" x14ac:dyDescent="0.3">
      <c r="B10041" s="10"/>
      <c r="L10041" s="10"/>
      <c r="M10041" s="10"/>
    </row>
    <row r="10042" spans="2:13" s="1" customFormat="1" ht="13.8" x14ac:dyDescent="0.3">
      <c r="B10042" s="10"/>
      <c r="L10042" s="10"/>
      <c r="M10042" s="10"/>
    </row>
    <row r="10043" spans="2:13" s="1" customFormat="1" ht="13.8" x14ac:dyDescent="0.3">
      <c r="B10043" s="10"/>
      <c r="L10043" s="10"/>
      <c r="M10043" s="10"/>
    </row>
    <row r="10044" spans="2:13" s="1" customFormat="1" ht="13.8" x14ac:dyDescent="0.3">
      <c r="B10044" s="10"/>
      <c r="L10044" s="10"/>
      <c r="M10044" s="10"/>
    </row>
    <row r="10045" spans="2:13" s="1" customFormat="1" ht="13.8" x14ac:dyDescent="0.3">
      <c r="B10045" s="10"/>
      <c r="L10045" s="10"/>
      <c r="M10045" s="10"/>
    </row>
    <row r="10046" spans="2:13" s="1" customFormat="1" ht="13.8" x14ac:dyDescent="0.3">
      <c r="B10046" s="10"/>
      <c r="L10046" s="10"/>
      <c r="M10046" s="10"/>
    </row>
    <row r="10047" spans="2:13" s="1" customFormat="1" ht="13.8" x14ac:dyDescent="0.3">
      <c r="B10047" s="10"/>
      <c r="L10047" s="10"/>
      <c r="M10047" s="10"/>
    </row>
    <row r="10048" spans="2:13" s="1" customFormat="1" ht="13.8" x14ac:dyDescent="0.3">
      <c r="B10048" s="10"/>
      <c r="L10048" s="10"/>
      <c r="M10048" s="10"/>
    </row>
    <row r="10049" spans="2:13" s="1" customFormat="1" ht="13.8" x14ac:dyDescent="0.3">
      <c r="B10049" s="10"/>
      <c r="L10049" s="10"/>
      <c r="M10049" s="10"/>
    </row>
    <row r="10050" spans="2:13" s="1" customFormat="1" ht="13.8" x14ac:dyDescent="0.3">
      <c r="B10050" s="10"/>
      <c r="L10050" s="10"/>
      <c r="M10050" s="10"/>
    </row>
    <row r="10051" spans="2:13" s="1" customFormat="1" ht="13.8" x14ac:dyDescent="0.3">
      <c r="B10051" s="10"/>
      <c r="L10051" s="10"/>
      <c r="M10051" s="10"/>
    </row>
    <row r="10052" spans="2:13" s="1" customFormat="1" ht="13.8" x14ac:dyDescent="0.3">
      <c r="B10052" s="10"/>
      <c r="L10052" s="10"/>
      <c r="M10052" s="10"/>
    </row>
    <row r="10053" spans="2:13" s="1" customFormat="1" ht="13.8" x14ac:dyDescent="0.3">
      <c r="B10053" s="10"/>
      <c r="L10053" s="10"/>
      <c r="M10053" s="10"/>
    </row>
    <row r="10054" spans="2:13" s="1" customFormat="1" ht="13.8" x14ac:dyDescent="0.3">
      <c r="B10054" s="10"/>
      <c r="L10054" s="10"/>
      <c r="M10054" s="10"/>
    </row>
    <row r="10055" spans="2:13" s="1" customFormat="1" ht="13.8" x14ac:dyDescent="0.3">
      <c r="B10055" s="10"/>
      <c r="L10055" s="10"/>
      <c r="M10055" s="10"/>
    </row>
    <row r="10056" spans="2:13" s="1" customFormat="1" ht="13.8" x14ac:dyDescent="0.3">
      <c r="B10056" s="10"/>
      <c r="L10056" s="10"/>
      <c r="M10056" s="10"/>
    </row>
    <row r="10057" spans="2:13" s="1" customFormat="1" ht="13.8" x14ac:dyDescent="0.3">
      <c r="B10057" s="10"/>
      <c r="L10057" s="10"/>
      <c r="M10057" s="10"/>
    </row>
    <row r="10058" spans="2:13" s="1" customFormat="1" ht="13.8" x14ac:dyDescent="0.3">
      <c r="B10058" s="10"/>
      <c r="L10058" s="10"/>
      <c r="M10058" s="10"/>
    </row>
    <row r="10059" spans="2:13" s="1" customFormat="1" ht="13.8" x14ac:dyDescent="0.3">
      <c r="B10059" s="10"/>
      <c r="L10059" s="10"/>
      <c r="M10059" s="10"/>
    </row>
    <row r="10060" spans="2:13" s="1" customFormat="1" ht="13.8" x14ac:dyDescent="0.3">
      <c r="B10060" s="10"/>
      <c r="L10060" s="10"/>
      <c r="M10060" s="10"/>
    </row>
    <row r="10061" spans="2:13" s="1" customFormat="1" ht="13.8" x14ac:dyDescent="0.3">
      <c r="B10061" s="10"/>
      <c r="L10061" s="10"/>
      <c r="M10061" s="10"/>
    </row>
    <row r="10062" spans="2:13" s="1" customFormat="1" ht="13.8" x14ac:dyDescent="0.3">
      <c r="B10062" s="10"/>
      <c r="L10062" s="10"/>
      <c r="M10062" s="10"/>
    </row>
    <row r="10063" spans="2:13" s="1" customFormat="1" ht="13.8" x14ac:dyDescent="0.3">
      <c r="B10063" s="10"/>
      <c r="L10063" s="10"/>
      <c r="M10063" s="10"/>
    </row>
    <row r="10064" spans="2:13" s="1" customFormat="1" ht="13.8" x14ac:dyDescent="0.3">
      <c r="B10064" s="10"/>
      <c r="L10064" s="10"/>
      <c r="M10064" s="10"/>
    </row>
    <row r="10065" spans="2:13" s="1" customFormat="1" ht="13.8" x14ac:dyDescent="0.3">
      <c r="B10065" s="10"/>
      <c r="L10065" s="10"/>
      <c r="M10065" s="10"/>
    </row>
    <row r="10066" spans="2:13" s="1" customFormat="1" ht="13.8" x14ac:dyDescent="0.3">
      <c r="B10066" s="10"/>
      <c r="L10066" s="10"/>
      <c r="M10066" s="10"/>
    </row>
    <row r="10067" spans="2:13" s="1" customFormat="1" ht="13.8" x14ac:dyDescent="0.3">
      <c r="B10067" s="10"/>
      <c r="L10067" s="10"/>
      <c r="M10067" s="10"/>
    </row>
    <row r="10068" spans="2:13" s="1" customFormat="1" ht="13.8" x14ac:dyDescent="0.3">
      <c r="B10068" s="10"/>
      <c r="L10068" s="10"/>
      <c r="M10068" s="10"/>
    </row>
    <row r="10069" spans="2:13" s="1" customFormat="1" ht="13.8" x14ac:dyDescent="0.3">
      <c r="B10069" s="10"/>
      <c r="L10069" s="10"/>
      <c r="M10069" s="10"/>
    </row>
    <row r="10070" spans="2:13" s="1" customFormat="1" ht="13.8" x14ac:dyDescent="0.3">
      <c r="B10070" s="10"/>
      <c r="L10070" s="10"/>
      <c r="M10070" s="10"/>
    </row>
    <row r="10071" spans="2:13" s="1" customFormat="1" ht="13.8" x14ac:dyDescent="0.3">
      <c r="B10071" s="10"/>
      <c r="L10071" s="10"/>
      <c r="M10071" s="10"/>
    </row>
    <row r="10072" spans="2:13" s="1" customFormat="1" ht="13.8" x14ac:dyDescent="0.3">
      <c r="B10072" s="10"/>
      <c r="L10072" s="10"/>
      <c r="M10072" s="10"/>
    </row>
    <row r="10073" spans="2:13" s="1" customFormat="1" ht="13.8" x14ac:dyDescent="0.3">
      <c r="B10073" s="10"/>
      <c r="L10073" s="10"/>
      <c r="M10073" s="10"/>
    </row>
    <row r="10074" spans="2:13" s="1" customFormat="1" ht="13.8" x14ac:dyDescent="0.3">
      <c r="B10074" s="10"/>
      <c r="L10074" s="10"/>
      <c r="M10074" s="10"/>
    </row>
    <row r="10075" spans="2:13" s="1" customFormat="1" ht="13.8" x14ac:dyDescent="0.3">
      <c r="B10075" s="10"/>
      <c r="L10075" s="10"/>
      <c r="M10075" s="10"/>
    </row>
    <row r="10076" spans="2:13" s="1" customFormat="1" ht="13.8" x14ac:dyDescent="0.3">
      <c r="B10076" s="10"/>
      <c r="L10076" s="10"/>
      <c r="M10076" s="10"/>
    </row>
    <row r="10077" spans="2:13" s="1" customFormat="1" ht="13.8" x14ac:dyDescent="0.3">
      <c r="B10077" s="10"/>
      <c r="L10077" s="10"/>
      <c r="M10077" s="10"/>
    </row>
    <row r="10078" spans="2:13" s="1" customFormat="1" ht="13.8" x14ac:dyDescent="0.3">
      <c r="B10078" s="10"/>
      <c r="L10078" s="10"/>
      <c r="M10078" s="10"/>
    </row>
    <row r="10079" spans="2:13" s="1" customFormat="1" ht="13.8" x14ac:dyDescent="0.3">
      <c r="B10079" s="10"/>
      <c r="L10079" s="10"/>
      <c r="M10079" s="10"/>
    </row>
    <row r="10080" spans="2:13" s="1" customFormat="1" ht="13.8" x14ac:dyDescent="0.3">
      <c r="B10080" s="10"/>
      <c r="L10080" s="10"/>
      <c r="M10080" s="10"/>
    </row>
    <row r="10081" spans="2:13" s="1" customFormat="1" ht="13.8" x14ac:dyDescent="0.3">
      <c r="B10081" s="10"/>
      <c r="L10081" s="10"/>
      <c r="M10081" s="10"/>
    </row>
    <row r="10082" spans="2:13" s="1" customFormat="1" ht="13.8" x14ac:dyDescent="0.3">
      <c r="B10082" s="10"/>
      <c r="L10082" s="10"/>
      <c r="M10082" s="10"/>
    </row>
    <row r="10083" spans="2:13" s="1" customFormat="1" ht="13.8" x14ac:dyDescent="0.3">
      <c r="B10083" s="10"/>
      <c r="L10083" s="10"/>
      <c r="M10083" s="10"/>
    </row>
    <row r="10084" spans="2:13" s="1" customFormat="1" ht="13.8" x14ac:dyDescent="0.3">
      <c r="B10084" s="10"/>
      <c r="L10084" s="10"/>
      <c r="M10084" s="10"/>
    </row>
    <row r="10085" spans="2:13" s="1" customFormat="1" ht="13.8" x14ac:dyDescent="0.3">
      <c r="B10085" s="10"/>
      <c r="L10085" s="10"/>
      <c r="M10085" s="10"/>
    </row>
    <row r="10086" spans="2:13" s="1" customFormat="1" ht="13.8" x14ac:dyDescent="0.3">
      <c r="B10086" s="10"/>
      <c r="L10086" s="10"/>
      <c r="M10086" s="10"/>
    </row>
    <row r="10087" spans="2:13" s="1" customFormat="1" ht="13.8" x14ac:dyDescent="0.3">
      <c r="B10087" s="10"/>
      <c r="L10087" s="10"/>
      <c r="M10087" s="10"/>
    </row>
    <row r="10088" spans="2:13" s="1" customFormat="1" ht="13.8" x14ac:dyDescent="0.3">
      <c r="B10088" s="10"/>
      <c r="L10088" s="10"/>
      <c r="M10088" s="10"/>
    </row>
    <row r="10089" spans="2:13" s="1" customFormat="1" ht="13.8" x14ac:dyDescent="0.3">
      <c r="B10089" s="10"/>
      <c r="L10089" s="10"/>
      <c r="M10089" s="10"/>
    </row>
    <row r="10090" spans="2:13" s="1" customFormat="1" ht="13.8" x14ac:dyDescent="0.3">
      <c r="B10090" s="10"/>
      <c r="L10090" s="10"/>
      <c r="M10090" s="10"/>
    </row>
    <row r="10091" spans="2:13" s="1" customFormat="1" ht="13.8" x14ac:dyDescent="0.3">
      <c r="B10091" s="10"/>
      <c r="L10091" s="10"/>
      <c r="M10091" s="10"/>
    </row>
    <row r="10092" spans="2:13" s="1" customFormat="1" ht="13.8" x14ac:dyDescent="0.3">
      <c r="B10092" s="10"/>
      <c r="L10092" s="10"/>
      <c r="M10092" s="10"/>
    </row>
    <row r="10093" spans="2:13" s="1" customFormat="1" ht="13.8" x14ac:dyDescent="0.3">
      <c r="B10093" s="10"/>
      <c r="L10093" s="10"/>
      <c r="M10093" s="10"/>
    </row>
    <row r="10094" spans="2:13" s="1" customFormat="1" ht="13.8" x14ac:dyDescent="0.3">
      <c r="B10094" s="10"/>
      <c r="L10094" s="10"/>
      <c r="M10094" s="10"/>
    </row>
    <row r="10095" spans="2:13" s="1" customFormat="1" ht="13.8" x14ac:dyDescent="0.3">
      <c r="B10095" s="10"/>
      <c r="L10095" s="10"/>
      <c r="M10095" s="10"/>
    </row>
    <row r="10096" spans="2:13" s="1" customFormat="1" ht="13.8" x14ac:dyDescent="0.3">
      <c r="B10096" s="10"/>
      <c r="L10096" s="10"/>
      <c r="M10096" s="10"/>
    </row>
    <row r="10097" spans="2:13" s="1" customFormat="1" ht="13.8" x14ac:dyDescent="0.3">
      <c r="B10097" s="10"/>
      <c r="L10097" s="10"/>
      <c r="M10097" s="10"/>
    </row>
    <row r="10098" spans="2:13" s="1" customFormat="1" ht="13.8" x14ac:dyDescent="0.3">
      <c r="B10098" s="10"/>
      <c r="L10098" s="10"/>
      <c r="M10098" s="10"/>
    </row>
    <row r="10099" spans="2:13" s="1" customFormat="1" ht="13.8" x14ac:dyDescent="0.3">
      <c r="B10099" s="10"/>
      <c r="L10099" s="10"/>
      <c r="M10099" s="10"/>
    </row>
    <row r="10100" spans="2:13" s="1" customFormat="1" ht="13.8" x14ac:dyDescent="0.3">
      <c r="B10100" s="10"/>
      <c r="L10100" s="10"/>
      <c r="M10100" s="10"/>
    </row>
    <row r="10101" spans="2:13" s="1" customFormat="1" ht="13.8" x14ac:dyDescent="0.3">
      <c r="B10101" s="10"/>
      <c r="L10101" s="10"/>
      <c r="M10101" s="10"/>
    </row>
    <row r="10102" spans="2:13" s="1" customFormat="1" ht="13.8" x14ac:dyDescent="0.3">
      <c r="B10102" s="10"/>
      <c r="L10102" s="10"/>
      <c r="M10102" s="10"/>
    </row>
    <row r="10103" spans="2:13" s="1" customFormat="1" ht="13.8" x14ac:dyDescent="0.3">
      <c r="B10103" s="10"/>
      <c r="L10103" s="10"/>
      <c r="M10103" s="10"/>
    </row>
    <row r="10104" spans="2:13" s="1" customFormat="1" ht="13.8" x14ac:dyDescent="0.3">
      <c r="B10104" s="10"/>
      <c r="L10104" s="10"/>
      <c r="M10104" s="10"/>
    </row>
    <row r="10105" spans="2:13" s="1" customFormat="1" ht="13.8" x14ac:dyDescent="0.3">
      <c r="B10105" s="10"/>
      <c r="L10105" s="10"/>
      <c r="M10105" s="10"/>
    </row>
    <row r="10106" spans="2:13" s="1" customFormat="1" ht="13.8" x14ac:dyDescent="0.3">
      <c r="B10106" s="10"/>
      <c r="L10106" s="10"/>
      <c r="M10106" s="10"/>
    </row>
    <row r="10107" spans="2:13" s="1" customFormat="1" ht="13.8" x14ac:dyDescent="0.3">
      <c r="B10107" s="10"/>
      <c r="L10107" s="10"/>
      <c r="M10107" s="10"/>
    </row>
    <row r="10108" spans="2:13" s="1" customFormat="1" ht="13.8" x14ac:dyDescent="0.3">
      <c r="B10108" s="10"/>
      <c r="L10108" s="10"/>
      <c r="M10108" s="10"/>
    </row>
    <row r="10109" spans="2:13" s="1" customFormat="1" ht="13.8" x14ac:dyDescent="0.3">
      <c r="B10109" s="10"/>
      <c r="L10109" s="10"/>
      <c r="M10109" s="10"/>
    </row>
    <row r="10110" spans="2:13" s="1" customFormat="1" ht="13.8" x14ac:dyDescent="0.3">
      <c r="B10110" s="10"/>
      <c r="L10110" s="10"/>
      <c r="M10110" s="10"/>
    </row>
    <row r="10111" spans="2:13" s="1" customFormat="1" ht="13.8" x14ac:dyDescent="0.3">
      <c r="B10111" s="10"/>
      <c r="L10111" s="10"/>
      <c r="M10111" s="10"/>
    </row>
    <row r="10112" spans="2:13" s="1" customFormat="1" ht="13.8" x14ac:dyDescent="0.3">
      <c r="B10112" s="10"/>
      <c r="L10112" s="10"/>
      <c r="M10112" s="10"/>
    </row>
    <row r="10113" spans="2:13" s="1" customFormat="1" ht="13.8" x14ac:dyDescent="0.3">
      <c r="B10113" s="10"/>
      <c r="L10113" s="10"/>
      <c r="M10113" s="10"/>
    </row>
    <row r="10114" spans="2:13" s="1" customFormat="1" ht="13.8" x14ac:dyDescent="0.3">
      <c r="B10114" s="10"/>
      <c r="L10114" s="10"/>
      <c r="M10114" s="10"/>
    </row>
    <row r="10115" spans="2:13" s="1" customFormat="1" ht="13.8" x14ac:dyDescent="0.3">
      <c r="B10115" s="10"/>
      <c r="L10115" s="10"/>
      <c r="M10115" s="10"/>
    </row>
    <row r="10116" spans="2:13" s="1" customFormat="1" ht="13.8" x14ac:dyDescent="0.3">
      <c r="B10116" s="10"/>
      <c r="L10116" s="10"/>
      <c r="M10116" s="10"/>
    </row>
    <row r="10117" spans="2:13" s="1" customFormat="1" ht="13.8" x14ac:dyDescent="0.3">
      <c r="B10117" s="10"/>
      <c r="L10117" s="10"/>
      <c r="M10117" s="10"/>
    </row>
    <row r="10118" spans="2:13" s="1" customFormat="1" ht="13.8" x14ac:dyDescent="0.3">
      <c r="B10118" s="10"/>
      <c r="L10118" s="10"/>
      <c r="M10118" s="10"/>
    </row>
    <row r="10119" spans="2:13" s="1" customFormat="1" ht="13.8" x14ac:dyDescent="0.3">
      <c r="B10119" s="10"/>
      <c r="L10119" s="10"/>
      <c r="M10119" s="10"/>
    </row>
    <row r="10120" spans="2:13" s="1" customFormat="1" ht="13.8" x14ac:dyDescent="0.3">
      <c r="B10120" s="10"/>
      <c r="L10120" s="10"/>
      <c r="M10120" s="10"/>
    </row>
    <row r="10121" spans="2:13" s="1" customFormat="1" ht="13.8" x14ac:dyDescent="0.3">
      <c r="B10121" s="10"/>
      <c r="L10121" s="10"/>
      <c r="M10121" s="10"/>
    </row>
    <row r="10122" spans="2:13" s="1" customFormat="1" ht="13.8" x14ac:dyDescent="0.3">
      <c r="B10122" s="10"/>
      <c r="L10122" s="10"/>
      <c r="M10122" s="10"/>
    </row>
    <row r="10123" spans="2:13" s="1" customFormat="1" ht="13.8" x14ac:dyDescent="0.3">
      <c r="B10123" s="10"/>
      <c r="L10123" s="10"/>
      <c r="M10123" s="10"/>
    </row>
    <row r="10124" spans="2:13" s="1" customFormat="1" ht="13.8" x14ac:dyDescent="0.3">
      <c r="B10124" s="10"/>
      <c r="L10124" s="10"/>
      <c r="M10124" s="10"/>
    </row>
    <row r="10125" spans="2:13" s="1" customFormat="1" ht="13.8" x14ac:dyDescent="0.3">
      <c r="B10125" s="10"/>
      <c r="L10125" s="10"/>
      <c r="M10125" s="10"/>
    </row>
    <row r="10126" spans="2:13" s="1" customFormat="1" ht="13.8" x14ac:dyDescent="0.3">
      <c r="B10126" s="10"/>
      <c r="L10126" s="10"/>
      <c r="M10126" s="10"/>
    </row>
    <row r="10127" spans="2:13" s="1" customFormat="1" ht="13.8" x14ac:dyDescent="0.3">
      <c r="B10127" s="10"/>
      <c r="L10127" s="10"/>
      <c r="M10127" s="10"/>
    </row>
    <row r="10128" spans="2:13" s="1" customFormat="1" ht="13.8" x14ac:dyDescent="0.3">
      <c r="B10128" s="10"/>
      <c r="L10128" s="10"/>
      <c r="M10128" s="10"/>
    </row>
    <row r="10129" spans="2:13" s="1" customFormat="1" ht="13.8" x14ac:dyDescent="0.3">
      <c r="B10129" s="10"/>
      <c r="L10129" s="10"/>
      <c r="M10129" s="10"/>
    </row>
    <row r="10130" spans="2:13" s="1" customFormat="1" ht="13.8" x14ac:dyDescent="0.3">
      <c r="B10130" s="10"/>
      <c r="L10130" s="10"/>
      <c r="M10130" s="10"/>
    </row>
    <row r="10131" spans="2:13" s="1" customFormat="1" ht="13.8" x14ac:dyDescent="0.3">
      <c r="B10131" s="10"/>
      <c r="L10131" s="10"/>
      <c r="M10131" s="10"/>
    </row>
    <row r="10132" spans="2:13" s="1" customFormat="1" ht="13.8" x14ac:dyDescent="0.3">
      <c r="B10132" s="10"/>
      <c r="L10132" s="10"/>
      <c r="M10132" s="10"/>
    </row>
    <row r="10133" spans="2:13" s="1" customFormat="1" ht="13.8" x14ac:dyDescent="0.3">
      <c r="B10133" s="10"/>
      <c r="L10133" s="10"/>
      <c r="M10133" s="10"/>
    </row>
    <row r="10134" spans="2:13" s="1" customFormat="1" ht="13.8" x14ac:dyDescent="0.3">
      <c r="B10134" s="10"/>
      <c r="L10134" s="10"/>
      <c r="M10134" s="10"/>
    </row>
    <row r="10135" spans="2:13" s="1" customFormat="1" ht="13.8" x14ac:dyDescent="0.3">
      <c r="B10135" s="10"/>
      <c r="L10135" s="10"/>
      <c r="M10135" s="10"/>
    </row>
    <row r="10136" spans="2:13" s="1" customFormat="1" ht="13.8" x14ac:dyDescent="0.3">
      <c r="B10136" s="10"/>
      <c r="L10136" s="10"/>
      <c r="M10136" s="10"/>
    </row>
    <row r="10137" spans="2:13" s="1" customFormat="1" ht="13.8" x14ac:dyDescent="0.3">
      <c r="B10137" s="10"/>
      <c r="L10137" s="10"/>
      <c r="M10137" s="10"/>
    </row>
    <row r="10138" spans="2:13" s="1" customFormat="1" ht="13.8" x14ac:dyDescent="0.3">
      <c r="B10138" s="10"/>
      <c r="L10138" s="10"/>
      <c r="M10138" s="10"/>
    </row>
    <row r="10139" spans="2:13" s="1" customFormat="1" ht="13.8" x14ac:dyDescent="0.3">
      <c r="B10139" s="10"/>
      <c r="L10139" s="10"/>
      <c r="M10139" s="10"/>
    </row>
    <row r="10140" spans="2:13" s="1" customFormat="1" ht="13.8" x14ac:dyDescent="0.3">
      <c r="B10140" s="10"/>
      <c r="L10140" s="10"/>
      <c r="M10140" s="10"/>
    </row>
    <row r="10141" spans="2:13" s="1" customFormat="1" ht="13.8" x14ac:dyDescent="0.3">
      <c r="B10141" s="10"/>
      <c r="L10141" s="10"/>
      <c r="M10141" s="10"/>
    </row>
    <row r="10142" spans="2:13" s="1" customFormat="1" ht="13.8" x14ac:dyDescent="0.3">
      <c r="B10142" s="10"/>
      <c r="L10142" s="10"/>
      <c r="M10142" s="10"/>
    </row>
    <row r="10143" spans="2:13" s="1" customFormat="1" ht="13.8" x14ac:dyDescent="0.3">
      <c r="B10143" s="10"/>
      <c r="L10143" s="10"/>
      <c r="M10143" s="10"/>
    </row>
    <row r="10144" spans="2:13" s="1" customFormat="1" ht="13.8" x14ac:dyDescent="0.3">
      <c r="B10144" s="10"/>
      <c r="L10144" s="10"/>
      <c r="M10144" s="10"/>
    </row>
    <row r="10145" spans="2:13" s="1" customFormat="1" ht="13.8" x14ac:dyDescent="0.3">
      <c r="B10145" s="10"/>
      <c r="L10145" s="10"/>
      <c r="M10145" s="10"/>
    </row>
    <row r="10146" spans="2:13" s="1" customFormat="1" ht="13.8" x14ac:dyDescent="0.3">
      <c r="B10146" s="10"/>
      <c r="L10146" s="10"/>
      <c r="M10146" s="10"/>
    </row>
    <row r="10147" spans="2:13" s="1" customFormat="1" ht="13.8" x14ac:dyDescent="0.3">
      <c r="B10147" s="10"/>
      <c r="L10147" s="10"/>
      <c r="M10147" s="10"/>
    </row>
    <row r="10148" spans="2:13" s="1" customFormat="1" ht="13.8" x14ac:dyDescent="0.3">
      <c r="B10148" s="10"/>
      <c r="L10148" s="10"/>
      <c r="M10148" s="10"/>
    </row>
    <row r="10149" spans="2:13" s="1" customFormat="1" ht="13.8" x14ac:dyDescent="0.3">
      <c r="B10149" s="10"/>
      <c r="L10149" s="10"/>
      <c r="M10149" s="10"/>
    </row>
    <row r="10150" spans="2:13" s="1" customFormat="1" ht="13.8" x14ac:dyDescent="0.3">
      <c r="B10150" s="10"/>
      <c r="L10150" s="10"/>
      <c r="M10150" s="10"/>
    </row>
    <row r="10151" spans="2:13" s="1" customFormat="1" ht="13.8" x14ac:dyDescent="0.3">
      <c r="B10151" s="10"/>
      <c r="L10151" s="10"/>
      <c r="M10151" s="10"/>
    </row>
    <row r="10152" spans="2:13" s="1" customFormat="1" ht="13.8" x14ac:dyDescent="0.3">
      <c r="B10152" s="10"/>
      <c r="L10152" s="10"/>
      <c r="M10152" s="10"/>
    </row>
    <row r="10153" spans="2:13" s="1" customFormat="1" ht="13.8" x14ac:dyDescent="0.3">
      <c r="B10153" s="10"/>
      <c r="L10153" s="10"/>
      <c r="M10153" s="10"/>
    </row>
    <row r="10154" spans="2:13" s="1" customFormat="1" ht="13.8" x14ac:dyDescent="0.3">
      <c r="B10154" s="10"/>
      <c r="L10154" s="10"/>
      <c r="M10154" s="10"/>
    </row>
    <row r="10155" spans="2:13" s="1" customFormat="1" ht="13.8" x14ac:dyDescent="0.3">
      <c r="B10155" s="10"/>
      <c r="L10155" s="10"/>
      <c r="M10155" s="10"/>
    </row>
    <row r="10156" spans="2:13" s="1" customFormat="1" ht="13.8" x14ac:dyDescent="0.3">
      <c r="B10156" s="10"/>
      <c r="L10156" s="10"/>
      <c r="M10156" s="10"/>
    </row>
    <row r="10157" spans="2:13" s="1" customFormat="1" ht="13.8" x14ac:dyDescent="0.3">
      <c r="B10157" s="10"/>
      <c r="L10157" s="10"/>
      <c r="M10157" s="10"/>
    </row>
    <row r="10158" spans="2:13" s="1" customFormat="1" ht="13.8" x14ac:dyDescent="0.3">
      <c r="B10158" s="10"/>
      <c r="L10158" s="10"/>
      <c r="M10158" s="10"/>
    </row>
    <row r="10159" spans="2:13" s="1" customFormat="1" ht="13.8" x14ac:dyDescent="0.3">
      <c r="B10159" s="10"/>
      <c r="L10159" s="10"/>
      <c r="M10159" s="10"/>
    </row>
    <row r="10160" spans="2:13" s="1" customFormat="1" ht="13.8" x14ac:dyDescent="0.3">
      <c r="B10160" s="10"/>
      <c r="L10160" s="10"/>
      <c r="M10160" s="10"/>
    </row>
    <row r="10161" spans="2:13" s="1" customFormat="1" ht="13.8" x14ac:dyDescent="0.3">
      <c r="B10161" s="10"/>
      <c r="L10161" s="10"/>
      <c r="M10161" s="10"/>
    </row>
    <row r="10162" spans="2:13" s="1" customFormat="1" ht="13.8" x14ac:dyDescent="0.3">
      <c r="B10162" s="10"/>
      <c r="L10162" s="10"/>
      <c r="M10162" s="10"/>
    </row>
    <row r="10163" spans="2:13" s="1" customFormat="1" ht="13.8" x14ac:dyDescent="0.3">
      <c r="B10163" s="10"/>
      <c r="L10163" s="10"/>
      <c r="M10163" s="10"/>
    </row>
    <row r="10164" spans="2:13" s="1" customFormat="1" ht="13.8" x14ac:dyDescent="0.3">
      <c r="B10164" s="10"/>
      <c r="L10164" s="10"/>
      <c r="M10164" s="10"/>
    </row>
    <row r="10165" spans="2:13" s="1" customFormat="1" ht="13.8" x14ac:dyDescent="0.3">
      <c r="B10165" s="10"/>
      <c r="L10165" s="10"/>
      <c r="M10165" s="10"/>
    </row>
    <row r="10166" spans="2:13" s="1" customFormat="1" ht="13.8" x14ac:dyDescent="0.3">
      <c r="B10166" s="10"/>
      <c r="L10166" s="10"/>
      <c r="M10166" s="10"/>
    </row>
    <row r="10167" spans="2:13" s="1" customFormat="1" ht="13.8" x14ac:dyDescent="0.3">
      <c r="B10167" s="10"/>
      <c r="L10167" s="10"/>
      <c r="M10167" s="10"/>
    </row>
    <row r="10168" spans="2:13" s="1" customFormat="1" ht="13.8" x14ac:dyDescent="0.3">
      <c r="B10168" s="10"/>
      <c r="L10168" s="10"/>
      <c r="M10168" s="10"/>
    </row>
    <row r="10169" spans="2:13" s="1" customFormat="1" ht="13.8" x14ac:dyDescent="0.3">
      <c r="B10169" s="10"/>
      <c r="L10169" s="10"/>
      <c r="M10169" s="10"/>
    </row>
    <row r="10170" spans="2:13" s="1" customFormat="1" ht="13.8" x14ac:dyDescent="0.3">
      <c r="B10170" s="10"/>
      <c r="L10170" s="10"/>
      <c r="M10170" s="10"/>
    </row>
    <row r="10171" spans="2:13" s="1" customFormat="1" ht="13.8" x14ac:dyDescent="0.3">
      <c r="B10171" s="10"/>
      <c r="L10171" s="10"/>
      <c r="M10171" s="10"/>
    </row>
    <row r="10172" spans="2:13" s="1" customFormat="1" ht="13.8" x14ac:dyDescent="0.3">
      <c r="B10172" s="10"/>
      <c r="L10172" s="10"/>
      <c r="M10172" s="10"/>
    </row>
    <row r="10173" spans="2:13" s="1" customFormat="1" ht="13.8" x14ac:dyDescent="0.3">
      <c r="B10173" s="10"/>
      <c r="L10173" s="10"/>
      <c r="M10173" s="10"/>
    </row>
    <row r="10174" spans="2:13" s="1" customFormat="1" ht="13.8" x14ac:dyDescent="0.3">
      <c r="B10174" s="10"/>
      <c r="L10174" s="10"/>
      <c r="M10174" s="10"/>
    </row>
    <row r="10175" spans="2:13" s="1" customFormat="1" ht="13.8" x14ac:dyDescent="0.3">
      <c r="B10175" s="10"/>
      <c r="L10175" s="10"/>
      <c r="M10175" s="10"/>
    </row>
    <row r="10176" spans="2:13" s="1" customFormat="1" ht="13.8" x14ac:dyDescent="0.3">
      <c r="B10176" s="10"/>
      <c r="L10176" s="10"/>
      <c r="M10176" s="10"/>
    </row>
    <row r="10177" spans="2:13" s="1" customFormat="1" ht="13.8" x14ac:dyDescent="0.3">
      <c r="B10177" s="10"/>
      <c r="L10177" s="10"/>
      <c r="M10177" s="10"/>
    </row>
    <row r="10178" spans="2:13" s="1" customFormat="1" ht="13.8" x14ac:dyDescent="0.3">
      <c r="B10178" s="10"/>
      <c r="L10178" s="10"/>
      <c r="M10178" s="10"/>
    </row>
    <row r="10179" spans="2:13" s="1" customFormat="1" ht="13.8" x14ac:dyDescent="0.3">
      <c r="B10179" s="10"/>
      <c r="L10179" s="10"/>
      <c r="M10179" s="10"/>
    </row>
    <row r="10180" spans="2:13" s="1" customFormat="1" ht="13.8" x14ac:dyDescent="0.3">
      <c r="B10180" s="10"/>
      <c r="L10180" s="10"/>
      <c r="M10180" s="10"/>
    </row>
    <row r="10181" spans="2:13" s="1" customFormat="1" ht="13.8" x14ac:dyDescent="0.3">
      <c r="B10181" s="10"/>
      <c r="L10181" s="10"/>
      <c r="M10181" s="10"/>
    </row>
    <row r="10182" spans="2:13" s="1" customFormat="1" ht="13.8" x14ac:dyDescent="0.3">
      <c r="B10182" s="10"/>
      <c r="L10182" s="10"/>
      <c r="M10182" s="10"/>
    </row>
    <row r="10183" spans="2:13" s="1" customFormat="1" ht="13.8" x14ac:dyDescent="0.3">
      <c r="B10183" s="10"/>
      <c r="L10183" s="10"/>
      <c r="M10183" s="10"/>
    </row>
    <row r="10184" spans="2:13" s="1" customFormat="1" ht="13.8" x14ac:dyDescent="0.3">
      <c r="B10184" s="10"/>
      <c r="L10184" s="10"/>
      <c r="M10184" s="10"/>
    </row>
    <row r="10185" spans="2:13" s="1" customFormat="1" ht="13.8" x14ac:dyDescent="0.3">
      <c r="B10185" s="10"/>
      <c r="L10185" s="10"/>
      <c r="M10185" s="10"/>
    </row>
    <row r="10186" spans="2:13" s="1" customFormat="1" ht="13.8" x14ac:dyDescent="0.3">
      <c r="B10186" s="10"/>
      <c r="L10186" s="10"/>
      <c r="M10186" s="10"/>
    </row>
    <row r="10187" spans="2:13" s="1" customFormat="1" ht="13.8" x14ac:dyDescent="0.3">
      <c r="B10187" s="10"/>
      <c r="L10187" s="10"/>
      <c r="M10187" s="10"/>
    </row>
    <row r="10188" spans="2:13" s="1" customFormat="1" ht="13.8" x14ac:dyDescent="0.3">
      <c r="B10188" s="10"/>
      <c r="L10188" s="10"/>
      <c r="M10188" s="10"/>
    </row>
    <row r="10189" spans="2:13" s="1" customFormat="1" ht="13.8" x14ac:dyDescent="0.3">
      <c r="B10189" s="10"/>
      <c r="L10189" s="10"/>
      <c r="M10189" s="10"/>
    </row>
    <row r="10190" spans="2:13" s="1" customFormat="1" ht="13.8" x14ac:dyDescent="0.3">
      <c r="B10190" s="10"/>
      <c r="L10190" s="10"/>
      <c r="M10190" s="10"/>
    </row>
    <row r="10191" spans="2:13" s="1" customFormat="1" ht="13.8" x14ac:dyDescent="0.3">
      <c r="B10191" s="10"/>
      <c r="L10191" s="10"/>
      <c r="M10191" s="10"/>
    </row>
    <row r="10192" spans="2:13" s="1" customFormat="1" ht="13.8" x14ac:dyDescent="0.3">
      <c r="B10192" s="10"/>
      <c r="L10192" s="10"/>
      <c r="M10192" s="10"/>
    </row>
    <row r="10193" spans="2:13" s="1" customFormat="1" ht="13.8" x14ac:dyDescent="0.3">
      <c r="B10193" s="10"/>
      <c r="L10193" s="10"/>
      <c r="M10193" s="10"/>
    </row>
    <row r="10194" spans="2:13" s="1" customFormat="1" ht="13.8" x14ac:dyDescent="0.3">
      <c r="B10194" s="10"/>
      <c r="L10194" s="10"/>
      <c r="M10194" s="10"/>
    </row>
    <row r="10195" spans="2:13" s="1" customFormat="1" ht="13.8" x14ac:dyDescent="0.3">
      <c r="B10195" s="10"/>
      <c r="L10195" s="10"/>
      <c r="M10195" s="10"/>
    </row>
    <row r="10196" spans="2:13" s="1" customFormat="1" ht="13.8" x14ac:dyDescent="0.3">
      <c r="B10196" s="10"/>
      <c r="L10196" s="10"/>
      <c r="M10196" s="10"/>
    </row>
    <row r="10197" spans="2:13" s="1" customFormat="1" ht="13.8" x14ac:dyDescent="0.3">
      <c r="B10197" s="10"/>
      <c r="L10197" s="10"/>
      <c r="M10197" s="10"/>
    </row>
    <row r="10198" spans="2:13" s="1" customFormat="1" ht="13.8" x14ac:dyDescent="0.3">
      <c r="B10198" s="10"/>
      <c r="L10198" s="10"/>
      <c r="M10198" s="10"/>
    </row>
    <row r="10199" spans="2:13" s="1" customFormat="1" ht="13.8" x14ac:dyDescent="0.3">
      <c r="B10199" s="10"/>
      <c r="L10199" s="10"/>
      <c r="M10199" s="10"/>
    </row>
    <row r="10200" spans="2:13" s="1" customFormat="1" ht="13.8" x14ac:dyDescent="0.3">
      <c r="B10200" s="10"/>
      <c r="L10200" s="10"/>
      <c r="M10200" s="10"/>
    </row>
    <row r="10201" spans="2:13" s="1" customFormat="1" ht="13.8" x14ac:dyDescent="0.3">
      <c r="B10201" s="10"/>
      <c r="L10201" s="10"/>
      <c r="M10201" s="10"/>
    </row>
    <row r="10202" spans="2:13" s="1" customFormat="1" ht="13.8" x14ac:dyDescent="0.3">
      <c r="B10202" s="10"/>
      <c r="L10202" s="10"/>
      <c r="M10202" s="10"/>
    </row>
    <row r="10203" spans="2:13" s="1" customFormat="1" ht="13.8" x14ac:dyDescent="0.3">
      <c r="B10203" s="10"/>
      <c r="L10203" s="10"/>
      <c r="M10203" s="10"/>
    </row>
    <row r="10204" spans="2:13" s="1" customFormat="1" ht="13.8" x14ac:dyDescent="0.3">
      <c r="B10204" s="10"/>
      <c r="L10204" s="10"/>
      <c r="M10204" s="10"/>
    </row>
    <row r="10205" spans="2:13" s="1" customFormat="1" ht="13.8" x14ac:dyDescent="0.3">
      <c r="B10205" s="10"/>
      <c r="L10205" s="10"/>
      <c r="M10205" s="10"/>
    </row>
    <row r="10206" spans="2:13" s="1" customFormat="1" ht="13.8" x14ac:dyDescent="0.3">
      <c r="B10206" s="10"/>
      <c r="L10206" s="10"/>
      <c r="M10206" s="10"/>
    </row>
    <row r="10207" spans="2:13" s="1" customFormat="1" ht="13.8" x14ac:dyDescent="0.3">
      <c r="B10207" s="10"/>
      <c r="L10207" s="10"/>
      <c r="M10207" s="10"/>
    </row>
    <row r="10208" spans="2:13" s="1" customFormat="1" ht="13.8" x14ac:dyDescent="0.3">
      <c r="B10208" s="10"/>
      <c r="L10208" s="10"/>
      <c r="M10208" s="10"/>
    </row>
    <row r="10209" spans="2:13" s="1" customFormat="1" ht="13.8" x14ac:dyDescent="0.3">
      <c r="B10209" s="10"/>
      <c r="L10209" s="10"/>
      <c r="M10209" s="10"/>
    </row>
    <row r="10210" spans="2:13" s="1" customFormat="1" ht="13.8" x14ac:dyDescent="0.3">
      <c r="B10210" s="10"/>
      <c r="L10210" s="10"/>
      <c r="M10210" s="10"/>
    </row>
    <row r="10211" spans="2:13" s="1" customFormat="1" ht="13.8" x14ac:dyDescent="0.3">
      <c r="B10211" s="10"/>
      <c r="L10211" s="10"/>
      <c r="M10211" s="10"/>
    </row>
    <row r="10212" spans="2:13" s="1" customFormat="1" ht="13.8" x14ac:dyDescent="0.3">
      <c r="B10212" s="10"/>
      <c r="L10212" s="10"/>
      <c r="M10212" s="10"/>
    </row>
    <row r="10213" spans="2:13" s="1" customFormat="1" ht="13.8" x14ac:dyDescent="0.3">
      <c r="B10213" s="10"/>
      <c r="L10213" s="10"/>
      <c r="M10213" s="10"/>
    </row>
    <row r="10214" spans="2:13" s="1" customFormat="1" ht="13.8" x14ac:dyDescent="0.3">
      <c r="B10214" s="10"/>
      <c r="L10214" s="10"/>
      <c r="M10214" s="10"/>
    </row>
    <row r="10215" spans="2:13" s="1" customFormat="1" ht="13.8" x14ac:dyDescent="0.3">
      <c r="B10215" s="10"/>
      <c r="L10215" s="10"/>
      <c r="M10215" s="10"/>
    </row>
    <row r="10216" spans="2:13" s="1" customFormat="1" ht="13.8" x14ac:dyDescent="0.3">
      <c r="B10216" s="10"/>
      <c r="L10216" s="10"/>
      <c r="M10216" s="10"/>
    </row>
    <row r="10217" spans="2:13" s="1" customFormat="1" ht="13.8" x14ac:dyDescent="0.3">
      <c r="B10217" s="10"/>
      <c r="L10217" s="10"/>
      <c r="M10217" s="10"/>
    </row>
    <row r="10218" spans="2:13" s="1" customFormat="1" ht="13.8" x14ac:dyDescent="0.3">
      <c r="B10218" s="10"/>
      <c r="L10218" s="10"/>
      <c r="M10218" s="10"/>
    </row>
    <row r="10219" spans="2:13" s="1" customFormat="1" ht="13.8" x14ac:dyDescent="0.3">
      <c r="B10219" s="10"/>
      <c r="L10219" s="10"/>
      <c r="M10219" s="10"/>
    </row>
    <row r="10220" spans="2:13" s="1" customFormat="1" ht="13.8" x14ac:dyDescent="0.3">
      <c r="B10220" s="10"/>
      <c r="L10220" s="10"/>
      <c r="M10220" s="10"/>
    </row>
    <row r="10221" spans="2:13" s="1" customFormat="1" ht="13.8" x14ac:dyDescent="0.3">
      <c r="B10221" s="10"/>
      <c r="L10221" s="10"/>
      <c r="M10221" s="10"/>
    </row>
    <row r="10222" spans="2:13" s="1" customFormat="1" ht="13.8" x14ac:dyDescent="0.3">
      <c r="B10222" s="10"/>
      <c r="L10222" s="10"/>
      <c r="M10222" s="10"/>
    </row>
    <row r="10223" spans="2:13" s="1" customFormat="1" ht="13.8" x14ac:dyDescent="0.3">
      <c r="B10223" s="10"/>
      <c r="L10223" s="10"/>
      <c r="M10223" s="10"/>
    </row>
    <row r="10224" spans="2:13" s="1" customFormat="1" ht="13.8" x14ac:dyDescent="0.3">
      <c r="B10224" s="10"/>
      <c r="L10224" s="10"/>
      <c r="M10224" s="10"/>
    </row>
    <row r="10225" spans="2:13" s="1" customFormat="1" ht="13.8" x14ac:dyDescent="0.3">
      <c r="B10225" s="10"/>
      <c r="L10225" s="10"/>
      <c r="M10225" s="10"/>
    </row>
    <row r="10226" spans="2:13" s="1" customFormat="1" ht="13.8" x14ac:dyDescent="0.3">
      <c r="B10226" s="10"/>
      <c r="L10226" s="10"/>
      <c r="M10226" s="10"/>
    </row>
    <row r="10227" spans="2:13" s="1" customFormat="1" ht="13.8" x14ac:dyDescent="0.3">
      <c r="B10227" s="10"/>
      <c r="L10227" s="10"/>
      <c r="M10227" s="10"/>
    </row>
    <row r="10228" spans="2:13" s="1" customFormat="1" ht="13.8" x14ac:dyDescent="0.3">
      <c r="B10228" s="10"/>
      <c r="L10228" s="10"/>
      <c r="M10228" s="10"/>
    </row>
    <row r="10229" spans="2:13" s="1" customFormat="1" ht="13.8" x14ac:dyDescent="0.3">
      <c r="B10229" s="10"/>
      <c r="L10229" s="10"/>
      <c r="M10229" s="10"/>
    </row>
    <row r="10230" spans="2:13" s="1" customFormat="1" ht="13.8" x14ac:dyDescent="0.3">
      <c r="B10230" s="10"/>
      <c r="L10230" s="10"/>
      <c r="M10230" s="10"/>
    </row>
    <row r="10231" spans="2:13" s="1" customFormat="1" ht="13.8" x14ac:dyDescent="0.3">
      <c r="B10231" s="10"/>
      <c r="L10231" s="10"/>
      <c r="M10231" s="10"/>
    </row>
    <row r="10232" spans="2:13" s="1" customFormat="1" ht="13.8" x14ac:dyDescent="0.3">
      <c r="B10232" s="10"/>
      <c r="L10232" s="10"/>
      <c r="M10232" s="10"/>
    </row>
    <row r="10233" spans="2:13" s="1" customFormat="1" ht="13.8" x14ac:dyDescent="0.3">
      <c r="B10233" s="10"/>
      <c r="L10233" s="10"/>
      <c r="M10233" s="10"/>
    </row>
    <row r="10234" spans="2:13" s="1" customFormat="1" ht="13.8" x14ac:dyDescent="0.3">
      <c r="B10234" s="10"/>
      <c r="L10234" s="10"/>
      <c r="M10234" s="10"/>
    </row>
    <row r="10235" spans="2:13" s="1" customFormat="1" ht="13.8" x14ac:dyDescent="0.3">
      <c r="B10235" s="10"/>
      <c r="L10235" s="10"/>
      <c r="M10235" s="10"/>
    </row>
    <row r="10236" spans="2:13" s="1" customFormat="1" ht="13.8" x14ac:dyDescent="0.3">
      <c r="B10236" s="10"/>
      <c r="L10236" s="10"/>
      <c r="M10236" s="10"/>
    </row>
    <row r="10237" spans="2:13" s="1" customFormat="1" ht="13.8" x14ac:dyDescent="0.3">
      <c r="B10237" s="10"/>
      <c r="L10237" s="10"/>
      <c r="M10237" s="10"/>
    </row>
    <row r="10238" spans="2:13" s="1" customFormat="1" ht="13.8" x14ac:dyDescent="0.3">
      <c r="B10238" s="10"/>
      <c r="L10238" s="10"/>
      <c r="M10238" s="10"/>
    </row>
    <row r="10239" spans="2:13" s="1" customFormat="1" ht="13.8" x14ac:dyDescent="0.3">
      <c r="B10239" s="10"/>
      <c r="L10239" s="10"/>
      <c r="M10239" s="10"/>
    </row>
    <row r="10240" spans="2:13" s="1" customFormat="1" ht="13.8" x14ac:dyDescent="0.3">
      <c r="B10240" s="10"/>
      <c r="L10240" s="10"/>
      <c r="M10240" s="10"/>
    </row>
    <row r="10241" spans="2:13" s="1" customFormat="1" ht="13.8" x14ac:dyDescent="0.3">
      <c r="B10241" s="10"/>
      <c r="L10241" s="10"/>
      <c r="M10241" s="10"/>
    </row>
    <row r="10242" spans="2:13" s="1" customFormat="1" ht="13.8" x14ac:dyDescent="0.3">
      <c r="B10242" s="10"/>
      <c r="L10242" s="10"/>
      <c r="M10242" s="10"/>
    </row>
    <row r="10243" spans="2:13" s="1" customFormat="1" ht="13.8" x14ac:dyDescent="0.3">
      <c r="B10243" s="10"/>
      <c r="L10243" s="10"/>
      <c r="M10243" s="10"/>
    </row>
    <row r="10244" spans="2:13" s="1" customFormat="1" ht="13.8" x14ac:dyDescent="0.3">
      <c r="B10244" s="10"/>
      <c r="L10244" s="10"/>
      <c r="M10244" s="10"/>
    </row>
    <row r="10245" spans="2:13" s="1" customFormat="1" ht="13.8" x14ac:dyDescent="0.3">
      <c r="B10245" s="10"/>
      <c r="L10245" s="10"/>
      <c r="M10245" s="10"/>
    </row>
    <row r="10246" spans="2:13" s="1" customFormat="1" ht="13.8" x14ac:dyDescent="0.3">
      <c r="B10246" s="10"/>
      <c r="L10246" s="10"/>
      <c r="M10246" s="10"/>
    </row>
    <row r="10247" spans="2:13" s="1" customFormat="1" ht="13.8" x14ac:dyDescent="0.3">
      <c r="B10247" s="10"/>
      <c r="L10247" s="10"/>
      <c r="M10247" s="10"/>
    </row>
    <row r="10248" spans="2:13" s="1" customFormat="1" ht="13.8" x14ac:dyDescent="0.3">
      <c r="B10248" s="10"/>
      <c r="L10248" s="10"/>
      <c r="M10248" s="10"/>
    </row>
    <row r="10249" spans="2:13" s="1" customFormat="1" ht="13.8" x14ac:dyDescent="0.3">
      <c r="B10249" s="10"/>
      <c r="L10249" s="10"/>
      <c r="M10249" s="10"/>
    </row>
    <row r="10250" spans="2:13" s="1" customFormat="1" ht="13.8" x14ac:dyDescent="0.3">
      <c r="B10250" s="10"/>
      <c r="L10250" s="10"/>
      <c r="M10250" s="10"/>
    </row>
    <row r="10251" spans="2:13" s="1" customFormat="1" ht="13.8" x14ac:dyDescent="0.3">
      <c r="B10251" s="10"/>
      <c r="L10251" s="10"/>
      <c r="M10251" s="10"/>
    </row>
    <row r="10252" spans="2:13" s="1" customFormat="1" ht="13.8" x14ac:dyDescent="0.3">
      <c r="B10252" s="10"/>
      <c r="L10252" s="10"/>
      <c r="M10252" s="10"/>
    </row>
    <row r="10253" spans="2:13" s="1" customFormat="1" ht="13.8" x14ac:dyDescent="0.3">
      <c r="B10253" s="10"/>
      <c r="L10253" s="10"/>
      <c r="M10253" s="10"/>
    </row>
    <row r="10254" spans="2:13" s="1" customFormat="1" ht="13.8" x14ac:dyDescent="0.3">
      <c r="B10254" s="10"/>
      <c r="L10254" s="10"/>
      <c r="M10254" s="10"/>
    </row>
    <row r="10255" spans="2:13" s="1" customFormat="1" ht="13.8" x14ac:dyDescent="0.3">
      <c r="B10255" s="10"/>
      <c r="L10255" s="10"/>
      <c r="M10255" s="10"/>
    </row>
    <row r="10256" spans="2:13" s="1" customFormat="1" ht="13.8" x14ac:dyDescent="0.3">
      <c r="B10256" s="10"/>
      <c r="L10256" s="10"/>
      <c r="M10256" s="10"/>
    </row>
    <row r="10257" spans="2:13" s="1" customFormat="1" ht="13.8" x14ac:dyDescent="0.3">
      <c r="B10257" s="10"/>
      <c r="L10257" s="10"/>
      <c r="M10257" s="10"/>
    </row>
    <row r="10258" spans="2:13" s="1" customFormat="1" ht="13.8" x14ac:dyDescent="0.3">
      <c r="B10258" s="10"/>
      <c r="L10258" s="10"/>
      <c r="M10258" s="10"/>
    </row>
    <row r="10259" spans="2:13" s="1" customFormat="1" ht="13.8" x14ac:dyDescent="0.3">
      <c r="B10259" s="10"/>
      <c r="L10259" s="10"/>
      <c r="M10259" s="10"/>
    </row>
    <row r="10260" spans="2:13" s="1" customFormat="1" ht="13.8" x14ac:dyDescent="0.3">
      <c r="B10260" s="10"/>
      <c r="L10260" s="10"/>
      <c r="M10260" s="10"/>
    </row>
    <row r="10261" spans="2:13" s="1" customFormat="1" ht="13.8" x14ac:dyDescent="0.3">
      <c r="B10261" s="10"/>
      <c r="L10261" s="10"/>
      <c r="M10261" s="10"/>
    </row>
    <row r="10262" spans="2:13" s="1" customFormat="1" ht="13.8" x14ac:dyDescent="0.3">
      <c r="B10262" s="10"/>
      <c r="L10262" s="10"/>
      <c r="M10262" s="10"/>
    </row>
    <row r="10263" spans="2:13" s="1" customFormat="1" ht="13.8" x14ac:dyDescent="0.3">
      <c r="B10263" s="10"/>
      <c r="L10263" s="10"/>
      <c r="M10263" s="10"/>
    </row>
    <row r="10264" spans="2:13" s="1" customFormat="1" ht="13.8" x14ac:dyDescent="0.3">
      <c r="B10264" s="10"/>
      <c r="L10264" s="10"/>
      <c r="M10264" s="10"/>
    </row>
    <row r="10265" spans="2:13" s="1" customFormat="1" ht="13.8" x14ac:dyDescent="0.3">
      <c r="B10265" s="10"/>
      <c r="L10265" s="10"/>
      <c r="M10265" s="10"/>
    </row>
    <row r="10266" spans="2:13" s="1" customFormat="1" ht="13.8" x14ac:dyDescent="0.3">
      <c r="B10266" s="10"/>
      <c r="L10266" s="10"/>
      <c r="M10266" s="10"/>
    </row>
    <row r="10267" spans="2:13" s="1" customFormat="1" ht="13.8" x14ac:dyDescent="0.3">
      <c r="B10267" s="10"/>
      <c r="L10267" s="10"/>
      <c r="M10267" s="10"/>
    </row>
    <row r="10268" spans="2:13" s="1" customFormat="1" ht="13.8" x14ac:dyDescent="0.3">
      <c r="B10268" s="10"/>
      <c r="L10268" s="10"/>
      <c r="M10268" s="10"/>
    </row>
    <row r="10269" spans="2:13" s="1" customFormat="1" ht="13.8" x14ac:dyDescent="0.3">
      <c r="B10269" s="10"/>
      <c r="L10269" s="10"/>
      <c r="M10269" s="10"/>
    </row>
    <row r="10270" spans="2:13" s="1" customFormat="1" ht="13.8" x14ac:dyDescent="0.3">
      <c r="B10270" s="10"/>
      <c r="L10270" s="10"/>
      <c r="M10270" s="10"/>
    </row>
    <row r="10271" spans="2:13" s="1" customFormat="1" ht="13.8" x14ac:dyDescent="0.3">
      <c r="B10271" s="10"/>
      <c r="L10271" s="10"/>
      <c r="M10271" s="10"/>
    </row>
    <row r="10272" spans="2:13" s="1" customFormat="1" ht="13.8" x14ac:dyDescent="0.3">
      <c r="B10272" s="10"/>
      <c r="L10272" s="10"/>
      <c r="M10272" s="10"/>
    </row>
    <row r="10273" spans="2:13" s="1" customFormat="1" ht="13.8" x14ac:dyDescent="0.3">
      <c r="B10273" s="10"/>
      <c r="L10273" s="10"/>
      <c r="M10273" s="10"/>
    </row>
    <row r="10274" spans="2:13" s="1" customFormat="1" ht="13.8" x14ac:dyDescent="0.3">
      <c r="B10274" s="10"/>
      <c r="L10274" s="10"/>
      <c r="M10274" s="10"/>
    </row>
    <row r="10275" spans="2:13" s="1" customFormat="1" ht="13.8" x14ac:dyDescent="0.3">
      <c r="B10275" s="10"/>
      <c r="L10275" s="10"/>
      <c r="M10275" s="10"/>
    </row>
    <row r="10276" spans="2:13" s="1" customFormat="1" ht="13.8" x14ac:dyDescent="0.3">
      <c r="B10276" s="10"/>
      <c r="L10276" s="10"/>
      <c r="M10276" s="10"/>
    </row>
    <row r="10277" spans="2:13" s="1" customFormat="1" ht="13.8" x14ac:dyDescent="0.3">
      <c r="B10277" s="10"/>
      <c r="L10277" s="10"/>
      <c r="M10277" s="10"/>
    </row>
    <row r="10278" spans="2:13" s="1" customFormat="1" ht="13.8" x14ac:dyDescent="0.3">
      <c r="B10278" s="10"/>
      <c r="L10278" s="10"/>
      <c r="M10278" s="10"/>
    </row>
    <row r="10279" spans="2:13" s="1" customFormat="1" ht="13.8" x14ac:dyDescent="0.3">
      <c r="B10279" s="10"/>
      <c r="L10279" s="10"/>
      <c r="M10279" s="10"/>
    </row>
    <row r="10280" spans="2:13" s="1" customFormat="1" ht="13.8" x14ac:dyDescent="0.3">
      <c r="B10280" s="10"/>
      <c r="L10280" s="10"/>
      <c r="M10280" s="10"/>
    </row>
    <row r="10281" spans="2:13" s="1" customFormat="1" ht="13.8" x14ac:dyDescent="0.3">
      <c r="B10281" s="10"/>
      <c r="L10281" s="10"/>
      <c r="M10281" s="10"/>
    </row>
    <row r="10282" spans="2:13" s="1" customFormat="1" ht="13.8" x14ac:dyDescent="0.3">
      <c r="B10282" s="10"/>
      <c r="L10282" s="10"/>
      <c r="M10282" s="10"/>
    </row>
    <row r="10283" spans="2:13" s="1" customFormat="1" ht="13.8" x14ac:dyDescent="0.3">
      <c r="B10283" s="10"/>
      <c r="L10283" s="10"/>
      <c r="M10283" s="10"/>
    </row>
    <row r="10284" spans="2:13" s="1" customFormat="1" ht="13.8" x14ac:dyDescent="0.3">
      <c r="B10284" s="10"/>
      <c r="L10284" s="10"/>
      <c r="M10284" s="10"/>
    </row>
    <row r="10285" spans="2:13" s="1" customFormat="1" ht="13.8" x14ac:dyDescent="0.3">
      <c r="B10285" s="10"/>
      <c r="L10285" s="10"/>
      <c r="M10285" s="10"/>
    </row>
    <row r="10286" spans="2:13" s="1" customFormat="1" ht="13.8" x14ac:dyDescent="0.3">
      <c r="B10286" s="10"/>
      <c r="L10286" s="10"/>
      <c r="M10286" s="10"/>
    </row>
    <row r="10287" spans="2:13" s="1" customFormat="1" ht="13.8" x14ac:dyDescent="0.3">
      <c r="B10287" s="10"/>
      <c r="L10287" s="10"/>
      <c r="M10287" s="10"/>
    </row>
    <row r="10288" spans="2:13" s="1" customFormat="1" ht="13.8" x14ac:dyDescent="0.3">
      <c r="B10288" s="10"/>
      <c r="L10288" s="10"/>
      <c r="M10288" s="10"/>
    </row>
    <row r="10289" spans="2:13" s="1" customFormat="1" ht="13.8" x14ac:dyDescent="0.3">
      <c r="B10289" s="10"/>
      <c r="L10289" s="10"/>
      <c r="M10289" s="10"/>
    </row>
    <row r="10290" spans="2:13" s="1" customFormat="1" ht="13.8" x14ac:dyDescent="0.3">
      <c r="B10290" s="10"/>
      <c r="L10290" s="10"/>
      <c r="M10290" s="10"/>
    </row>
    <row r="10291" spans="2:13" s="1" customFormat="1" ht="13.8" x14ac:dyDescent="0.3">
      <c r="B10291" s="10"/>
      <c r="L10291" s="10"/>
      <c r="M10291" s="10"/>
    </row>
    <row r="10292" spans="2:13" s="1" customFormat="1" ht="13.8" x14ac:dyDescent="0.3">
      <c r="B10292" s="10"/>
      <c r="L10292" s="10"/>
      <c r="M10292" s="10"/>
    </row>
    <row r="10293" spans="2:13" s="1" customFormat="1" ht="13.8" x14ac:dyDescent="0.3">
      <c r="B10293" s="10"/>
      <c r="L10293" s="10"/>
      <c r="M10293" s="10"/>
    </row>
    <row r="10294" spans="2:13" s="1" customFormat="1" ht="13.8" x14ac:dyDescent="0.3">
      <c r="B10294" s="10"/>
      <c r="L10294" s="10"/>
      <c r="M10294" s="10"/>
    </row>
    <row r="10295" spans="2:13" s="1" customFormat="1" ht="13.8" x14ac:dyDescent="0.3">
      <c r="B10295" s="10"/>
      <c r="L10295" s="10"/>
      <c r="M10295" s="10"/>
    </row>
    <row r="10296" spans="2:13" s="1" customFormat="1" ht="13.8" x14ac:dyDescent="0.3">
      <c r="B10296" s="10"/>
      <c r="L10296" s="10"/>
      <c r="M10296" s="10"/>
    </row>
    <row r="10297" spans="2:13" s="1" customFormat="1" ht="13.8" x14ac:dyDescent="0.3">
      <c r="B10297" s="10"/>
      <c r="L10297" s="10"/>
      <c r="M10297" s="10"/>
    </row>
    <row r="10298" spans="2:13" s="1" customFormat="1" ht="13.8" x14ac:dyDescent="0.3">
      <c r="B10298" s="10"/>
      <c r="L10298" s="10"/>
      <c r="M10298" s="10"/>
    </row>
    <row r="10299" spans="2:13" s="1" customFormat="1" ht="13.8" x14ac:dyDescent="0.3">
      <c r="B10299" s="10"/>
      <c r="L10299" s="10"/>
      <c r="M10299" s="10"/>
    </row>
    <row r="10300" spans="2:13" s="1" customFormat="1" ht="13.8" x14ac:dyDescent="0.3">
      <c r="B10300" s="10"/>
      <c r="L10300" s="10"/>
      <c r="M10300" s="10"/>
    </row>
    <row r="10301" spans="2:13" s="1" customFormat="1" ht="13.8" x14ac:dyDescent="0.3">
      <c r="B10301" s="10"/>
      <c r="L10301" s="10"/>
      <c r="M10301" s="10"/>
    </row>
    <row r="10302" spans="2:13" s="1" customFormat="1" ht="13.8" x14ac:dyDescent="0.3">
      <c r="B10302" s="10"/>
      <c r="L10302" s="10"/>
      <c r="M10302" s="10"/>
    </row>
    <row r="10303" spans="2:13" s="1" customFormat="1" ht="13.8" x14ac:dyDescent="0.3">
      <c r="B10303" s="10"/>
      <c r="L10303" s="10"/>
      <c r="M10303" s="10"/>
    </row>
    <row r="10304" spans="2:13" s="1" customFormat="1" ht="13.8" x14ac:dyDescent="0.3">
      <c r="B10304" s="10"/>
      <c r="L10304" s="10"/>
      <c r="M10304" s="10"/>
    </row>
    <row r="10305" spans="2:13" s="1" customFormat="1" ht="13.8" x14ac:dyDescent="0.3">
      <c r="B10305" s="10"/>
      <c r="L10305" s="10"/>
      <c r="M10305" s="10"/>
    </row>
    <row r="10306" spans="2:13" s="1" customFormat="1" ht="13.8" x14ac:dyDescent="0.3">
      <c r="B10306" s="10"/>
      <c r="L10306" s="10"/>
      <c r="M10306" s="10"/>
    </row>
    <row r="10307" spans="2:13" s="1" customFormat="1" ht="13.8" x14ac:dyDescent="0.3">
      <c r="B10307" s="10"/>
      <c r="L10307" s="10"/>
      <c r="M10307" s="10"/>
    </row>
    <row r="10308" spans="2:13" s="1" customFormat="1" ht="13.8" x14ac:dyDescent="0.3">
      <c r="B10308" s="10"/>
      <c r="L10308" s="10"/>
      <c r="M10308" s="10"/>
    </row>
    <row r="10309" spans="2:13" s="1" customFormat="1" ht="13.8" x14ac:dyDescent="0.3">
      <c r="B10309" s="10"/>
      <c r="L10309" s="10"/>
      <c r="M10309" s="10"/>
    </row>
    <row r="10310" spans="2:13" s="1" customFormat="1" ht="13.8" x14ac:dyDescent="0.3">
      <c r="B10310" s="10"/>
      <c r="L10310" s="10"/>
      <c r="M10310" s="10"/>
    </row>
    <row r="10311" spans="2:13" s="1" customFormat="1" ht="13.8" x14ac:dyDescent="0.3">
      <c r="B10311" s="10"/>
      <c r="L10311" s="10"/>
      <c r="M10311" s="10"/>
    </row>
    <row r="10312" spans="2:13" s="1" customFormat="1" ht="13.8" x14ac:dyDescent="0.3">
      <c r="B10312" s="10"/>
      <c r="L10312" s="10"/>
      <c r="M10312" s="10"/>
    </row>
    <row r="10313" spans="2:13" s="1" customFormat="1" ht="13.8" x14ac:dyDescent="0.3">
      <c r="B10313" s="10"/>
      <c r="L10313" s="10"/>
      <c r="M10313" s="10"/>
    </row>
    <row r="10314" spans="2:13" s="1" customFormat="1" ht="13.8" x14ac:dyDescent="0.3">
      <c r="B10314" s="10"/>
      <c r="L10314" s="10"/>
      <c r="M10314" s="10"/>
    </row>
    <row r="10315" spans="2:13" s="1" customFormat="1" ht="13.8" x14ac:dyDescent="0.3">
      <c r="B10315" s="10"/>
      <c r="L10315" s="10"/>
      <c r="M10315" s="10"/>
    </row>
    <row r="10316" spans="2:13" s="1" customFormat="1" ht="13.8" x14ac:dyDescent="0.3">
      <c r="B10316" s="10"/>
      <c r="L10316" s="10"/>
      <c r="M10316" s="10"/>
    </row>
    <row r="10317" spans="2:13" s="1" customFormat="1" ht="13.8" x14ac:dyDescent="0.3">
      <c r="B10317" s="10"/>
      <c r="L10317" s="10"/>
      <c r="M10317" s="10"/>
    </row>
    <row r="10318" spans="2:13" s="1" customFormat="1" ht="13.8" x14ac:dyDescent="0.3">
      <c r="B10318" s="10"/>
      <c r="L10318" s="10"/>
      <c r="M10318" s="10"/>
    </row>
    <row r="10319" spans="2:13" s="1" customFormat="1" ht="13.8" x14ac:dyDescent="0.3">
      <c r="B10319" s="10"/>
      <c r="L10319" s="10"/>
      <c r="M10319" s="10"/>
    </row>
    <row r="10320" spans="2:13" s="1" customFormat="1" ht="13.8" x14ac:dyDescent="0.3">
      <c r="B10320" s="10"/>
      <c r="L10320" s="10"/>
      <c r="M10320" s="10"/>
    </row>
    <row r="10321" spans="2:13" s="1" customFormat="1" ht="13.8" x14ac:dyDescent="0.3">
      <c r="B10321" s="10"/>
      <c r="L10321" s="10"/>
      <c r="M10321" s="10"/>
    </row>
    <row r="10322" spans="2:13" s="1" customFormat="1" ht="13.8" x14ac:dyDescent="0.3">
      <c r="B10322" s="10"/>
      <c r="L10322" s="10"/>
      <c r="M10322" s="10"/>
    </row>
    <row r="10323" spans="2:13" s="1" customFormat="1" ht="13.8" x14ac:dyDescent="0.3">
      <c r="B10323" s="10"/>
      <c r="L10323" s="10"/>
      <c r="M10323" s="10"/>
    </row>
    <row r="10324" spans="2:13" s="1" customFormat="1" ht="13.8" x14ac:dyDescent="0.3">
      <c r="B10324" s="10"/>
      <c r="L10324" s="10"/>
      <c r="M10324" s="10"/>
    </row>
    <row r="10325" spans="2:13" s="1" customFormat="1" ht="13.8" x14ac:dyDescent="0.3">
      <c r="B10325" s="10"/>
      <c r="L10325" s="10"/>
      <c r="M10325" s="10"/>
    </row>
    <row r="10326" spans="2:13" s="1" customFormat="1" ht="13.8" x14ac:dyDescent="0.3">
      <c r="B10326" s="10"/>
      <c r="L10326" s="10"/>
      <c r="M10326" s="10"/>
    </row>
    <row r="10327" spans="2:13" s="1" customFormat="1" ht="13.8" x14ac:dyDescent="0.3">
      <c r="B10327" s="10"/>
      <c r="L10327" s="10"/>
      <c r="M10327" s="10"/>
    </row>
    <row r="10328" spans="2:13" s="1" customFormat="1" ht="13.8" x14ac:dyDescent="0.3">
      <c r="B10328" s="10"/>
      <c r="L10328" s="10"/>
      <c r="M10328" s="10"/>
    </row>
    <row r="10329" spans="2:13" s="1" customFormat="1" ht="13.8" x14ac:dyDescent="0.3">
      <c r="B10329" s="10"/>
      <c r="L10329" s="10"/>
      <c r="M10329" s="10"/>
    </row>
    <row r="10330" spans="2:13" s="1" customFormat="1" ht="13.8" x14ac:dyDescent="0.3">
      <c r="B10330" s="10"/>
      <c r="L10330" s="10"/>
      <c r="M10330" s="10"/>
    </row>
    <row r="10331" spans="2:13" s="1" customFormat="1" ht="13.8" x14ac:dyDescent="0.3">
      <c r="B10331" s="10"/>
      <c r="L10331" s="10"/>
      <c r="M10331" s="10"/>
    </row>
    <row r="10332" spans="2:13" s="1" customFormat="1" ht="13.8" x14ac:dyDescent="0.3">
      <c r="B10332" s="10"/>
      <c r="L10332" s="10"/>
      <c r="M10332" s="10"/>
    </row>
    <row r="10333" spans="2:13" s="1" customFormat="1" ht="13.8" x14ac:dyDescent="0.3">
      <c r="B10333" s="10"/>
      <c r="L10333" s="10"/>
      <c r="M10333" s="10"/>
    </row>
    <row r="10334" spans="2:13" s="1" customFormat="1" ht="13.8" x14ac:dyDescent="0.3">
      <c r="B10334" s="10"/>
      <c r="L10334" s="10"/>
      <c r="M10334" s="10"/>
    </row>
    <row r="10335" spans="2:13" s="1" customFormat="1" ht="13.8" x14ac:dyDescent="0.3">
      <c r="B10335" s="10"/>
      <c r="L10335" s="10"/>
      <c r="M10335" s="10"/>
    </row>
    <row r="10336" spans="2:13" s="1" customFormat="1" ht="13.8" x14ac:dyDescent="0.3">
      <c r="B10336" s="10"/>
      <c r="L10336" s="10"/>
      <c r="M10336" s="10"/>
    </row>
    <row r="10337" spans="2:13" s="1" customFormat="1" ht="13.8" x14ac:dyDescent="0.3">
      <c r="B10337" s="10"/>
      <c r="L10337" s="10"/>
      <c r="M10337" s="10"/>
    </row>
    <row r="10338" spans="2:13" s="1" customFormat="1" ht="13.8" x14ac:dyDescent="0.3">
      <c r="B10338" s="10"/>
      <c r="L10338" s="10"/>
      <c r="M10338" s="10"/>
    </row>
    <row r="10339" spans="2:13" s="1" customFormat="1" ht="13.8" x14ac:dyDescent="0.3">
      <c r="B10339" s="10"/>
      <c r="L10339" s="10"/>
      <c r="M10339" s="10"/>
    </row>
    <row r="10340" spans="2:13" s="1" customFormat="1" ht="13.8" x14ac:dyDescent="0.3">
      <c r="B10340" s="10"/>
      <c r="L10340" s="10"/>
      <c r="M10340" s="10"/>
    </row>
    <row r="10341" spans="2:13" s="1" customFormat="1" ht="13.8" x14ac:dyDescent="0.3">
      <c r="B10341" s="10"/>
      <c r="L10341" s="10"/>
      <c r="M10341" s="10"/>
    </row>
    <row r="10342" spans="2:13" s="1" customFormat="1" ht="13.8" x14ac:dyDescent="0.3">
      <c r="B10342" s="10"/>
      <c r="L10342" s="10"/>
      <c r="M10342" s="10"/>
    </row>
    <row r="10343" spans="2:13" s="1" customFormat="1" ht="13.8" x14ac:dyDescent="0.3">
      <c r="B10343" s="10"/>
      <c r="L10343" s="10"/>
      <c r="M10343" s="10"/>
    </row>
    <row r="10344" spans="2:13" s="1" customFormat="1" ht="13.8" x14ac:dyDescent="0.3">
      <c r="B10344" s="10"/>
      <c r="L10344" s="10"/>
      <c r="M10344" s="10"/>
    </row>
    <row r="10345" spans="2:13" s="1" customFormat="1" ht="13.8" x14ac:dyDescent="0.3">
      <c r="B10345" s="10"/>
      <c r="L10345" s="10"/>
      <c r="M10345" s="10"/>
    </row>
    <row r="10346" spans="2:13" s="1" customFormat="1" ht="13.8" x14ac:dyDescent="0.3">
      <c r="B10346" s="10"/>
      <c r="L10346" s="10"/>
      <c r="M10346" s="10"/>
    </row>
    <row r="10347" spans="2:13" s="1" customFormat="1" ht="13.8" x14ac:dyDescent="0.3">
      <c r="B10347" s="10"/>
      <c r="L10347" s="10"/>
      <c r="M10347" s="10"/>
    </row>
    <row r="10348" spans="2:13" s="1" customFormat="1" ht="13.8" x14ac:dyDescent="0.3">
      <c r="B10348" s="10"/>
      <c r="L10348" s="10"/>
      <c r="M10348" s="10"/>
    </row>
    <row r="10349" spans="2:13" s="1" customFormat="1" ht="13.8" x14ac:dyDescent="0.3">
      <c r="B10349" s="10"/>
      <c r="L10349" s="10"/>
      <c r="M10349" s="10"/>
    </row>
    <row r="10350" spans="2:13" s="1" customFormat="1" ht="13.8" x14ac:dyDescent="0.3">
      <c r="B10350" s="10"/>
      <c r="L10350" s="10"/>
      <c r="M10350" s="10"/>
    </row>
    <row r="10351" spans="2:13" s="1" customFormat="1" ht="13.8" x14ac:dyDescent="0.3">
      <c r="B10351" s="10"/>
      <c r="L10351" s="10"/>
      <c r="M10351" s="10"/>
    </row>
    <row r="10352" spans="2:13" s="1" customFormat="1" ht="13.8" x14ac:dyDescent="0.3">
      <c r="B10352" s="10"/>
      <c r="L10352" s="10"/>
      <c r="M10352" s="10"/>
    </row>
    <row r="10353" spans="2:13" s="1" customFormat="1" ht="13.8" x14ac:dyDescent="0.3">
      <c r="B10353" s="10"/>
      <c r="L10353" s="10"/>
      <c r="M10353" s="10"/>
    </row>
    <row r="10354" spans="2:13" s="1" customFormat="1" ht="13.8" x14ac:dyDescent="0.3">
      <c r="B10354" s="10"/>
      <c r="L10354" s="10"/>
      <c r="M10354" s="10"/>
    </row>
    <row r="10355" spans="2:13" s="1" customFormat="1" ht="13.8" x14ac:dyDescent="0.3">
      <c r="B10355" s="10"/>
      <c r="L10355" s="10"/>
      <c r="M10355" s="10"/>
    </row>
    <row r="10356" spans="2:13" s="1" customFormat="1" ht="13.8" x14ac:dyDescent="0.3">
      <c r="B10356" s="10"/>
      <c r="L10356" s="10"/>
      <c r="M10356" s="10"/>
    </row>
    <row r="10357" spans="2:13" s="1" customFormat="1" ht="13.8" x14ac:dyDescent="0.3">
      <c r="B10357" s="10"/>
      <c r="L10357" s="10"/>
      <c r="M10357" s="10"/>
    </row>
    <row r="10358" spans="2:13" s="1" customFormat="1" ht="13.8" x14ac:dyDescent="0.3">
      <c r="B10358" s="10"/>
      <c r="L10358" s="10"/>
      <c r="M10358" s="10"/>
    </row>
    <row r="10359" spans="2:13" s="1" customFormat="1" ht="13.8" x14ac:dyDescent="0.3">
      <c r="B10359" s="10"/>
      <c r="L10359" s="10"/>
      <c r="M10359" s="10"/>
    </row>
    <row r="10360" spans="2:13" s="1" customFormat="1" ht="13.8" x14ac:dyDescent="0.3">
      <c r="B10360" s="10"/>
      <c r="L10360" s="10"/>
      <c r="M10360" s="10"/>
    </row>
    <row r="10361" spans="2:13" s="1" customFormat="1" ht="13.8" x14ac:dyDescent="0.3">
      <c r="B10361" s="10"/>
      <c r="L10361" s="10"/>
      <c r="M10361" s="10"/>
    </row>
    <row r="10362" spans="2:13" s="1" customFormat="1" ht="13.8" x14ac:dyDescent="0.3">
      <c r="B10362" s="10"/>
      <c r="L10362" s="10"/>
      <c r="M10362" s="10"/>
    </row>
    <row r="10363" spans="2:13" s="1" customFormat="1" ht="13.8" x14ac:dyDescent="0.3">
      <c r="B10363" s="10"/>
      <c r="L10363" s="10"/>
      <c r="M10363" s="10"/>
    </row>
    <row r="10364" spans="2:13" s="1" customFormat="1" ht="13.8" x14ac:dyDescent="0.3">
      <c r="B10364" s="10"/>
      <c r="L10364" s="10"/>
      <c r="M10364" s="10"/>
    </row>
    <row r="10365" spans="2:13" s="1" customFormat="1" ht="13.8" x14ac:dyDescent="0.3">
      <c r="B10365" s="10"/>
      <c r="L10365" s="10"/>
      <c r="M10365" s="10"/>
    </row>
    <row r="10366" spans="2:13" s="1" customFormat="1" ht="13.8" x14ac:dyDescent="0.3">
      <c r="B10366" s="10"/>
      <c r="L10366" s="10"/>
      <c r="M10366" s="10"/>
    </row>
    <row r="10367" spans="2:13" s="1" customFormat="1" ht="13.8" x14ac:dyDescent="0.3">
      <c r="B10367" s="10"/>
      <c r="L10367" s="10"/>
      <c r="M10367" s="10"/>
    </row>
    <row r="10368" spans="2:13" s="1" customFormat="1" ht="13.8" x14ac:dyDescent="0.3">
      <c r="B10368" s="10"/>
      <c r="L10368" s="10"/>
      <c r="M10368" s="10"/>
    </row>
    <row r="10369" spans="2:13" s="1" customFormat="1" ht="13.8" x14ac:dyDescent="0.3">
      <c r="B10369" s="10"/>
      <c r="L10369" s="10"/>
      <c r="M10369" s="10"/>
    </row>
    <row r="10370" spans="2:13" s="1" customFormat="1" ht="13.8" x14ac:dyDescent="0.3">
      <c r="B10370" s="10"/>
      <c r="L10370" s="10"/>
      <c r="M10370" s="10"/>
    </row>
    <row r="10371" spans="2:13" s="1" customFormat="1" ht="13.8" x14ac:dyDescent="0.3">
      <c r="B10371" s="10"/>
      <c r="L10371" s="10"/>
      <c r="M10371" s="10"/>
    </row>
    <row r="10372" spans="2:13" s="1" customFormat="1" ht="13.8" x14ac:dyDescent="0.3">
      <c r="B10372" s="10"/>
      <c r="L10372" s="10"/>
      <c r="M10372" s="10"/>
    </row>
    <row r="10373" spans="2:13" s="1" customFormat="1" ht="13.8" x14ac:dyDescent="0.3">
      <c r="B10373" s="10"/>
      <c r="L10373" s="10"/>
      <c r="M10373" s="10"/>
    </row>
    <row r="10374" spans="2:13" s="1" customFormat="1" ht="13.8" x14ac:dyDescent="0.3">
      <c r="B10374" s="10"/>
      <c r="L10374" s="10"/>
      <c r="M10374" s="10"/>
    </row>
    <row r="10375" spans="2:13" s="1" customFormat="1" ht="13.8" x14ac:dyDescent="0.3">
      <c r="B10375" s="10"/>
      <c r="L10375" s="10"/>
      <c r="M10375" s="10"/>
    </row>
    <row r="10376" spans="2:13" s="1" customFormat="1" ht="13.8" x14ac:dyDescent="0.3">
      <c r="B10376" s="10"/>
      <c r="L10376" s="10"/>
      <c r="M10376" s="10"/>
    </row>
    <row r="10377" spans="2:13" s="1" customFormat="1" ht="13.8" x14ac:dyDescent="0.3">
      <c r="B10377" s="10"/>
      <c r="L10377" s="10"/>
      <c r="M10377" s="10"/>
    </row>
    <row r="10378" spans="2:13" s="1" customFormat="1" ht="13.8" x14ac:dyDescent="0.3">
      <c r="B10378" s="10"/>
      <c r="L10378" s="10"/>
      <c r="M10378" s="10"/>
    </row>
    <row r="10379" spans="2:13" s="1" customFormat="1" ht="13.8" x14ac:dyDescent="0.3">
      <c r="B10379" s="10"/>
      <c r="L10379" s="10"/>
      <c r="M10379" s="10"/>
    </row>
    <row r="10380" spans="2:13" s="1" customFormat="1" ht="13.8" x14ac:dyDescent="0.3">
      <c r="B10380" s="10"/>
      <c r="L10380" s="10"/>
      <c r="M10380" s="10"/>
    </row>
    <row r="10381" spans="2:13" s="1" customFormat="1" ht="13.8" x14ac:dyDescent="0.3">
      <c r="B10381" s="10"/>
      <c r="L10381" s="10"/>
      <c r="M10381" s="10"/>
    </row>
    <row r="10382" spans="2:13" s="1" customFormat="1" ht="13.8" x14ac:dyDescent="0.3">
      <c r="B10382" s="10"/>
      <c r="L10382" s="10"/>
      <c r="M10382" s="10"/>
    </row>
    <row r="10383" spans="2:13" s="1" customFormat="1" ht="13.8" x14ac:dyDescent="0.3">
      <c r="B10383" s="10"/>
      <c r="L10383" s="10"/>
      <c r="M10383" s="10"/>
    </row>
    <row r="10384" spans="2:13" s="1" customFormat="1" ht="13.8" x14ac:dyDescent="0.3">
      <c r="B10384" s="10"/>
      <c r="L10384" s="10"/>
      <c r="M10384" s="10"/>
    </row>
    <row r="10385" spans="2:13" s="1" customFormat="1" ht="13.8" x14ac:dyDescent="0.3">
      <c r="B10385" s="10"/>
      <c r="L10385" s="10"/>
      <c r="M10385" s="10"/>
    </row>
    <row r="10386" spans="2:13" s="1" customFormat="1" ht="13.8" x14ac:dyDescent="0.3">
      <c r="B10386" s="10"/>
      <c r="L10386" s="10"/>
      <c r="M10386" s="10"/>
    </row>
    <row r="10387" spans="2:13" s="1" customFormat="1" ht="13.8" x14ac:dyDescent="0.3">
      <c r="B10387" s="10"/>
      <c r="L10387" s="10"/>
      <c r="M10387" s="10"/>
    </row>
    <row r="10388" spans="2:13" s="1" customFormat="1" ht="13.8" x14ac:dyDescent="0.3">
      <c r="B10388" s="10"/>
      <c r="L10388" s="10"/>
      <c r="M10388" s="10"/>
    </row>
    <row r="10389" spans="2:13" s="1" customFormat="1" ht="13.8" x14ac:dyDescent="0.3">
      <c r="B10389" s="10"/>
      <c r="L10389" s="10"/>
      <c r="M10389" s="10"/>
    </row>
    <row r="10390" spans="2:13" s="1" customFormat="1" ht="13.8" x14ac:dyDescent="0.3">
      <c r="B10390" s="10"/>
      <c r="L10390" s="10"/>
      <c r="M10390" s="10"/>
    </row>
    <row r="10391" spans="2:13" s="1" customFormat="1" ht="13.8" x14ac:dyDescent="0.3">
      <c r="B10391" s="10"/>
      <c r="L10391" s="10"/>
      <c r="M10391" s="10"/>
    </row>
    <row r="10392" spans="2:13" s="1" customFormat="1" ht="13.8" x14ac:dyDescent="0.3">
      <c r="B10392" s="10"/>
      <c r="L10392" s="10"/>
      <c r="M10392" s="10"/>
    </row>
    <row r="10393" spans="2:13" s="1" customFormat="1" ht="13.8" x14ac:dyDescent="0.3">
      <c r="B10393" s="10"/>
      <c r="L10393" s="10"/>
      <c r="M10393" s="10"/>
    </row>
    <row r="10394" spans="2:13" s="1" customFormat="1" ht="13.8" x14ac:dyDescent="0.3">
      <c r="B10394" s="10"/>
      <c r="L10394" s="10"/>
      <c r="M10394" s="10"/>
    </row>
    <row r="10395" spans="2:13" s="1" customFormat="1" ht="13.8" x14ac:dyDescent="0.3">
      <c r="B10395" s="10"/>
      <c r="L10395" s="10"/>
      <c r="M10395" s="10"/>
    </row>
    <row r="10396" spans="2:13" s="1" customFormat="1" ht="13.8" x14ac:dyDescent="0.3">
      <c r="B10396" s="10"/>
      <c r="L10396" s="10"/>
      <c r="M10396" s="10"/>
    </row>
    <row r="10397" spans="2:13" s="1" customFormat="1" ht="13.8" x14ac:dyDescent="0.3">
      <c r="B10397" s="10"/>
      <c r="L10397" s="10"/>
      <c r="M10397" s="10"/>
    </row>
    <row r="10398" spans="2:13" s="1" customFormat="1" ht="13.8" x14ac:dyDescent="0.3">
      <c r="B10398" s="10"/>
      <c r="L10398" s="10"/>
      <c r="M10398" s="10"/>
    </row>
    <row r="10399" spans="2:13" s="1" customFormat="1" ht="13.8" x14ac:dyDescent="0.3">
      <c r="B10399" s="10"/>
      <c r="L10399" s="10"/>
      <c r="M10399" s="10"/>
    </row>
    <row r="10400" spans="2:13" s="1" customFormat="1" ht="13.8" x14ac:dyDescent="0.3">
      <c r="B10400" s="10"/>
      <c r="L10400" s="10"/>
      <c r="M10400" s="10"/>
    </row>
    <row r="10401" spans="2:13" s="1" customFormat="1" ht="13.8" x14ac:dyDescent="0.3">
      <c r="B10401" s="10"/>
      <c r="L10401" s="10"/>
      <c r="M10401" s="10"/>
    </row>
    <row r="10402" spans="2:13" s="1" customFormat="1" ht="13.8" x14ac:dyDescent="0.3">
      <c r="B10402" s="10"/>
      <c r="L10402" s="10"/>
      <c r="M10402" s="10"/>
    </row>
    <row r="10403" spans="2:13" s="1" customFormat="1" ht="13.8" x14ac:dyDescent="0.3">
      <c r="B10403" s="10"/>
      <c r="L10403" s="10"/>
      <c r="M10403" s="10"/>
    </row>
    <row r="10404" spans="2:13" s="1" customFormat="1" ht="13.8" x14ac:dyDescent="0.3">
      <c r="B10404" s="10"/>
      <c r="L10404" s="10"/>
      <c r="M10404" s="10"/>
    </row>
    <row r="10405" spans="2:13" s="1" customFormat="1" ht="13.8" x14ac:dyDescent="0.3">
      <c r="B10405" s="10"/>
      <c r="L10405" s="10"/>
      <c r="M10405" s="10"/>
    </row>
    <row r="10406" spans="2:13" s="1" customFormat="1" ht="13.8" x14ac:dyDescent="0.3">
      <c r="B10406" s="10"/>
      <c r="L10406" s="10"/>
      <c r="M10406" s="10"/>
    </row>
    <row r="10407" spans="2:13" s="1" customFormat="1" ht="13.8" x14ac:dyDescent="0.3">
      <c r="B10407" s="10"/>
      <c r="L10407" s="10"/>
      <c r="M10407" s="10"/>
    </row>
    <row r="10408" spans="2:13" s="1" customFormat="1" ht="13.8" x14ac:dyDescent="0.3">
      <c r="B10408" s="10"/>
      <c r="L10408" s="10"/>
      <c r="M10408" s="10"/>
    </row>
    <row r="10409" spans="2:13" s="1" customFormat="1" ht="13.8" x14ac:dyDescent="0.3">
      <c r="B10409" s="10"/>
      <c r="L10409" s="10"/>
      <c r="M10409" s="10"/>
    </row>
    <row r="10410" spans="2:13" s="1" customFormat="1" ht="13.8" x14ac:dyDescent="0.3">
      <c r="B10410" s="10"/>
      <c r="L10410" s="10"/>
      <c r="M10410" s="10"/>
    </row>
    <row r="10411" spans="2:13" s="1" customFormat="1" ht="13.8" x14ac:dyDescent="0.3">
      <c r="B10411" s="10"/>
      <c r="L10411" s="10"/>
      <c r="M10411" s="10"/>
    </row>
    <row r="10412" spans="2:13" s="1" customFormat="1" ht="13.8" x14ac:dyDescent="0.3">
      <c r="B10412" s="10"/>
      <c r="L10412" s="10"/>
      <c r="M10412" s="10"/>
    </row>
    <row r="10413" spans="2:13" s="1" customFormat="1" ht="13.8" x14ac:dyDescent="0.3">
      <c r="B10413" s="10"/>
      <c r="L10413" s="10"/>
      <c r="M10413" s="10"/>
    </row>
    <row r="10414" spans="2:13" s="1" customFormat="1" ht="13.8" x14ac:dyDescent="0.3">
      <c r="B10414" s="10"/>
      <c r="L10414" s="10"/>
      <c r="M10414" s="10"/>
    </row>
    <row r="10415" spans="2:13" s="1" customFormat="1" ht="13.8" x14ac:dyDescent="0.3">
      <c r="B10415" s="10"/>
      <c r="L10415" s="10"/>
      <c r="M10415" s="10"/>
    </row>
    <row r="10416" spans="2:13" s="1" customFormat="1" ht="13.8" x14ac:dyDescent="0.3">
      <c r="B10416" s="10"/>
      <c r="L10416" s="10"/>
      <c r="M10416" s="10"/>
    </row>
    <row r="10417" spans="2:13" s="1" customFormat="1" ht="13.8" x14ac:dyDescent="0.3">
      <c r="B10417" s="10"/>
      <c r="L10417" s="10"/>
      <c r="M10417" s="10"/>
    </row>
    <row r="10418" spans="2:13" s="1" customFormat="1" ht="13.8" x14ac:dyDescent="0.3">
      <c r="B10418" s="10"/>
      <c r="L10418" s="10"/>
      <c r="M10418" s="10"/>
    </row>
    <row r="10419" spans="2:13" s="1" customFormat="1" ht="13.8" x14ac:dyDescent="0.3">
      <c r="B10419" s="10"/>
      <c r="L10419" s="10"/>
      <c r="M10419" s="10"/>
    </row>
    <row r="10420" spans="2:13" s="1" customFormat="1" ht="13.8" x14ac:dyDescent="0.3">
      <c r="B10420" s="10"/>
      <c r="L10420" s="10"/>
      <c r="M10420" s="10"/>
    </row>
    <row r="10421" spans="2:13" s="1" customFormat="1" ht="13.8" x14ac:dyDescent="0.3">
      <c r="B10421" s="10"/>
      <c r="L10421" s="10"/>
      <c r="M10421" s="10"/>
    </row>
    <row r="10422" spans="2:13" s="1" customFormat="1" ht="13.8" x14ac:dyDescent="0.3">
      <c r="B10422" s="10"/>
      <c r="L10422" s="10"/>
      <c r="M10422" s="10"/>
    </row>
    <row r="10423" spans="2:13" s="1" customFormat="1" ht="13.8" x14ac:dyDescent="0.3">
      <c r="B10423" s="10"/>
      <c r="L10423" s="10"/>
      <c r="M10423" s="10"/>
    </row>
    <row r="10424" spans="2:13" s="1" customFormat="1" ht="13.8" x14ac:dyDescent="0.3">
      <c r="B10424" s="10"/>
      <c r="L10424" s="10"/>
      <c r="M10424" s="10"/>
    </row>
    <row r="10425" spans="2:13" s="1" customFormat="1" ht="13.8" x14ac:dyDescent="0.3">
      <c r="B10425" s="10"/>
      <c r="L10425" s="10"/>
      <c r="M10425" s="10"/>
    </row>
    <row r="10426" spans="2:13" s="1" customFormat="1" ht="13.8" x14ac:dyDescent="0.3">
      <c r="B10426" s="10"/>
      <c r="L10426" s="10"/>
      <c r="M10426" s="10"/>
    </row>
    <row r="10427" spans="2:13" s="1" customFormat="1" ht="13.8" x14ac:dyDescent="0.3">
      <c r="B10427" s="10"/>
      <c r="L10427" s="10"/>
      <c r="M10427" s="10"/>
    </row>
    <row r="10428" spans="2:13" s="1" customFormat="1" ht="13.8" x14ac:dyDescent="0.3">
      <c r="B10428" s="10"/>
      <c r="L10428" s="10"/>
      <c r="M10428" s="10"/>
    </row>
    <row r="10429" spans="2:13" s="1" customFormat="1" ht="13.8" x14ac:dyDescent="0.3">
      <c r="B10429" s="10"/>
      <c r="L10429" s="10"/>
      <c r="M10429" s="10"/>
    </row>
    <row r="10430" spans="2:13" s="1" customFormat="1" ht="13.8" x14ac:dyDescent="0.3">
      <c r="B10430" s="10"/>
      <c r="L10430" s="10"/>
      <c r="M10430" s="10"/>
    </row>
    <row r="10431" spans="2:13" s="1" customFormat="1" ht="13.8" x14ac:dyDescent="0.3">
      <c r="B10431" s="10"/>
      <c r="L10431" s="10"/>
      <c r="M10431" s="10"/>
    </row>
    <row r="10432" spans="2:13" s="1" customFormat="1" ht="13.8" x14ac:dyDescent="0.3">
      <c r="B10432" s="10"/>
      <c r="L10432" s="10"/>
      <c r="M10432" s="10"/>
    </row>
    <row r="10433" spans="2:13" s="1" customFormat="1" ht="13.8" x14ac:dyDescent="0.3">
      <c r="B10433" s="10"/>
      <c r="L10433" s="10"/>
      <c r="M10433" s="10"/>
    </row>
    <row r="10434" spans="2:13" s="1" customFormat="1" ht="13.8" x14ac:dyDescent="0.3">
      <c r="B10434" s="10"/>
      <c r="L10434" s="10"/>
      <c r="M10434" s="10"/>
    </row>
    <row r="10435" spans="2:13" s="1" customFormat="1" ht="13.8" x14ac:dyDescent="0.3">
      <c r="B10435" s="10"/>
      <c r="L10435" s="10"/>
      <c r="M10435" s="10"/>
    </row>
    <row r="10436" spans="2:13" s="1" customFormat="1" ht="13.8" x14ac:dyDescent="0.3">
      <c r="B10436" s="10"/>
      <c r="L10436" s="10"/>
      <c r="M10436" s="10"/>
    </row>
    <row r="10437" spans="2:13" s="1" customFormat="1" ht="13.8" x14ac:dyDescent="0.3">
      <c r="B10437" s="10"/>
      <c r="L10437" s="10"/>
      <c r="M10437" s="10"/>
    </row>
    <row r="10438" spans="2:13" s="1" customFormat="1" ht="13.8" x14ac:dyDescent="0.3">
      <c r="B10438" s="10"/>
      <c r="L10438" s="10"/>
      <c r="M10438" s="10"/>
    </row>
    <row r="10439" spans="2:13" s="1" customFormat="1" ht="13.8" x14ac:dyDescent="0.3">
      <c r="B10439" s="10"/>
      <c r="L10439" s="10"/>
      <c r="M10439" s="10"/>
    </row>
    <row r="10440" spans="2:13" s="1" customFormat="1" ht="13.8" x14ac:dyDescent="0.3">
      <c r="B10440" s="10"/>
      <c r="L10440" s="10"/>
      <c r="M10440" s="10"/>
    </row>
    <row r="10441" spans="2:13" s="1" customFormat="1" ht="13.8" x14ac:dyDescent="0.3">
      <c r="B10441" s="10"/>
      <c r="L10441" s="10"/>
      <c r="M10441" s="10"/>
    </row>
    <row r="10442" spans="2:13" s="1" customFormat="1" ht="13.8" x14ac:dyDescent="0.3">
      <c r="B10442" s="10"/>
      <c r="L10442" s="10"/>
      <c r="M10442" s="10"/>
    </row>
    <row r="10443" spans="2:13" s="1" customFormat="1" ht="13.8" x14ac:dyDescent="0.3">
      <c r="B10443" s="10"/>
      <c r="L10443" s="10"/>
      <c r="M10443" s="10"/>
    </row>
    <row r="10444" spans="2:13" s="1" customFormat="1" ht="13.8" x14ac:dyDescent="0.3">
      <c r="B10444" s="10"/>
      <c r="L10444" s="10"/>
      <c r="M10444" s="10"/>
    </row>
    <row r="10445" spans="2:13" s="1" customFormat="1" ht="13.8" x14ac:dyDescent="0.3">
      <c r="B10445" s="10"/>
      <c r="L10445" s="10"/>
      <c r="M10445" s="10"/>
    </row>
    <row r="10446" spans="2:13" s="1" customFormat="1" ht="13.8" x14ac:dyDescent="0.3">
      <c r="B10446" s="10"/>
      <c r="L10446" s="10"/>
      <c r="M10446" s="10"/>
    </row>
    <row r="10447" spans="2:13" s="1" customFormat="1" ht="13.8" x14ac:dyDescent="0.3">
      <c r="B10447" s="10"/>
      <c r="L10447" s="10"/>
      <c r="M10447" s="10"/>
    </row>
    <row r="10448" spans="2:13" s="1" customFormat="1" ht="13.8" x14ac:dyDescent="0.3">
      <c r="B10448" s="10"/>
      <c r="L10448" s="10"/>
      <c r="M10448" s="10"/>
    </row>
    <row r="10449" spans="2:13" s="1" customFormat="1" ht="13.8" x14ac:dyDescent="0.3">
      <c r="B10449" s="10"/>
      <c r="L10449" s="10"/>
      <c r="M10449" s="10"/>
    </row>
    <row r="10450" spans="2:13" s="1" customFormat="1" ht="13.8" x14ac:dyDescent="0.3">
      <c r="B10450" s="10"/>
      <c r="L10450" s="10"/>
      <c r="M10450" s="10"/>
    </row>
    <row r="10451" spans="2:13" s="1" customFormat="1" ht="13.8" x14ac:dyDescent="0.3">
      <c r="B10451" s="10"/>
      <c r="L10451" s="10"/>
      <c r="M10451" s="10"/>
    </row>
    <row r="10452" spans="2:13" s="1" customFormat="1" ht="13.8" x14ac:dyDescent="0.3">
      <c r="B10452" s="10"/>
      <c r="L10452" s="10"/>
      <c r="M10452" s="10"/>
    </row>
    <row r="10453" spans="2:13" s="1" customFormat="1" ht="13.8" x14ac:dyDescent="0.3">
      <c r="B10453" s="10"/>
      <c r="L10453" s="10"/>
      <c r="M10453" s="10"/>
    </row>
    <row r="10454" spans="2:13" s="1" customFormat="1" ht="13.8" x14ac:dyDescent="0.3">
      <c r="B10454" s="10"/>
      <c r="L10454" s="10"/>
      <c r="M10454" s="10"/>
    </row>
    <row r="10455" spans="2:13" s="1" customFormat="1" ht="13.8" x14ac:dyDescent="0.3">
      <c r="B10455" s="10"/>
      <c r="L10455" s="10"/>
      <c r="M10455" s="10"/>
    </row>
    <row r="10456" spans="2:13" s="1" customFormat="1" ht="13.8" x14ac:dyDescent="0.3">
      <c r="B10456" s="10"/>
      <c r="L10456" s="10"/>
      <c r="M10456" s="10"/>
    </row>
    <row r="10457" spans="2:13" s="1" customFormat="1" ht="13.8" x14ac:dyDescent="0.3">
      <c r="B10457" s="10"/>
      <c r="L10457" s="10"/>
      <c r="M10457" s="10"/>
    </row>
    <row r="10458" spans="2:13" s="1" customFormat="1" ht="13.8" x14ac:dyDescent="0.3">
      <c r="B10458" s="10"/>
      <c r="L10458" s="10"/>
      <c r="M10458" s="10"/>
    </row>
    <row r="10459" spans="2:13" s="1" customFormat="1" ht="13.8" x14ac:dyDescent="0.3">
      <c r="B10459" s="10"/>
      <c r="L10459" s="10"/>
      <c r="M10459" s="10"/>
    </row>
    <row r="10460" spans="2:13" s="1" customFormat="1" ht="13.8" x14ac:dyDescent="0.3">
      <c r="B10460" s="10"/>
      <c r="L10460" s="10"/>
      <c r="M10460" s="10"/>
    </row>
    <row r="10461" spans="2:13" s="1" customFormat="1" ht="13.8" x14ac:dyDescent="0.3">
      <c r="B10461" s="10"/>
      <c r="L10461" s="10"/>
      <c r="M10461" s="10"/>
    </row>
    <row r="10462" spans="2:13" s="1" customFormat="1" ht="13.8" x14ac:dyDescent="0.3">
      <c r="B10462" s="10"/>
      <c r="L10462" s="10"/>
      <c r="M10462" s="10"/>
    </row>
    <row r="10463" spans="2:13" s="1" customFormat="1" ht="13.8" x14ac:dyDescent="0.3">
      <c r="B10463" s="10"/>
      <c r="L10463" s="10"/>
      <c r="M10463" s="10"/>
    </row>
    <row r="10464" spans="2:13" s="1" customFormat="1" ht="13.8" x14ac:dyDescent="0.3">
      <c r="B10464" s="10"/>
      <c r="L10464" s="10"/>
      <c r="M10464" s="10"/>
    </row>
    <row r="10465" spans="2:13" s="1" customFormat="1" ht="13.8" x14ac:dyDescent="0.3">
      <c r="B10465" s="10"/>
      <c r="L10465" s="10"/>
      <c r="M10465" s="10"/>
    </row>
    <row r="10466" spans="2:13" s="1" customFormat="1" ht="13.8" x14ac:dyDescent="0.3">
      <c r="B10466" s="10"/>
      <c r="L10466" s="10"/>
      <c r="M10466" s="10"/>
    </row>
    <row r="10467" spans="2:13" s="1" customFormat="1" ht="13.8" x14ac:dyDescent="0.3">
      <c r="B10467" s="10"/>
      <c r="L10467" s="10"/>
      <c r="M10467" s="10"/>
    </row>
    <row r="10468" spans="2:13" s="1" customFormat="1" ht="13.8" x14ac:dyDescent="0.3">
      <c r="B10468" s="10"/>
      <c r="L10468" s="10"/>
      <c r="M10468" s="10"/>
    </row>
    <row r="10469" spans="2:13" s="1" customFormat="1" ht="13.8" x14ac:dyDescent="0.3">
      <c r="B10469" s="10"/>
      <c r="L10469" s="10"/>
      <c r="M10469" s="10"/>
    </row>
    <row r="10470" spans="2:13" s="1" customFormat="1" ht="13.8" x14ac:dyDescent="0.3">
      <c r="B10470" s="10"/>
      <c r="L10470" s="10"/>
      <c r="M10470" s="10"/>
    </row>
    <row r="10471" spans="2:13" s="1" customFormat="1" ht="13.8" x14ac:dyDescent="0.3">
      <c r="B10471" s="10"/>
      <c r="L10471" s="10"/>
      <c r="M10471" s="10"/>
    </row>
    <row r="10472" spans="2:13" s="1" customFormat="1" ht="13.8" x14ac:dyDescent="0.3">
      <c r="B10472" s="10"/>
      <c r="L10472" s="10"/>
      <c r="M10472" s="10"/>
    </row>
    <row r="10473" spans="2:13" s="1" customFormat="1" ht="13.8" x14ac:dyDescent="0.3">
      <c r="B10473" s="10"/>
      <c r="L10473" s="10"/>
      <c r="M10473" s="10"/>
    </row>
    <row r="10474" spans="2:13" s="1" customFormat="1" ht="13.8" x14ac:dyDescent="0.3">
      <c r="B10474" s="10"/>
      <c r="L10474" s="10"/>
      <c r="M10474" s="10"/>
    </row>
    <row r="10475" spans="2:13" s="1" customFormat="1" ht="13.8" x14ac:dyDescent="0.3">
      <c r="B10475" s="10"/>
      <c r="L10475" s="10"/>
      <c r="M10475" s="10"/>
    </row>
    <row r="10476" spans="2:13" s="1" customFormat="1" ht="13.8" x14ac:dyDescent="0.3">
      <c r="B10476" s="10"/>
      <c r="L10476" s="10"/>
      <c r="M10476" s="10"/>
    </row>
    <row r="10477" spans="2:13" s="1" customFormat="1" ht="13.8" x14ac:dyDescent="0.3">
      <c r="B10477" s="10"/>
      <c r="L10477" s="10"/>
      <c r="M10477" s="10"/>
    </row>
    <row r="10478" spans="2:13" s="1" customFormat="1" ht="13.8" x14ac:dyDescent="0.3">
      <c r="B10478" s="10"/>
      <c r="L10478" s="10"/>
      <c r="M10478" s="10"/>
    </row>
    <row r="10479" spans="2:13" s="1" customFormat="1" ht="13.8" x14ac:dyDescent="0.3">
      <c r="B10479" s="10"/>
      <c r="L10479" s="10"/>
      <c r="M10479" s="10"/>
    </row>
    <row r="10480" spans="2:13" s="1" customFormat="1" ht="13.8" x14ac:dyDescent="0.3">
      <c r="B10480" s="10"/>
      <c r="L10480" s="10"/>
      <c r="M10480" s="10"/>
    </row>
    <row r="10481" spans="2:13" s="1" customFormat="1" ht="13.8" x14ac:dyDescent="0.3">
      <c r="B10481" s="10"/>
      <c r="L10481" s="10"/>
      <c r="M10481" s="10"/>
    </row>
    <row r="10482" spans="2:13" s="1" customFormat="1" ht="13.8" x14ac:dyDescent="0.3">
      <c r="B10482" s="10"/>
      <c r="L10482" s="10"/>
      <c r="M10482" s="10"/>
    </row>
    <row r="10483" spans="2:13" s="1" customFormat="1" ht="13.8" x14ac:dyDescent="0.3">
      <c r="B10483" s="10"/>
      <c r="L10483" s="10"/>
      <c r="M10483" s="10"/>
    </row>
    <row r="10484" spans="2:13" s="1" customFormat="1" ht="13.8" x14ac:dyDescent="0.3">
      <c r="B10484" s="10"/>
      <c r="L10484" s="10"/>
      <c r="M10484" s="10"/>
    </row>
    <row r="10485" spans="2:13" s="1" customFormat="1" ht="13.8" x14ac:dyDescent="0.3">
      <c r="B10485" s="10"/>
      <c r="L10485" s="10"/>
      <c r="M10485" s="10"/>
    </row>
    <row r="10486" spans="2:13" s="1" customFormat="1" ht="13.8" x14ac:dyDescent="0.3">
      <c r="B10486" s="10"/>
      <c r="L10486" s="10"/>
      <c r="M10486" s="10"/>
    </row>
    <row r="10487" spans="2:13" s="1" customFormat="1" ht="13.8" x14ac:dyDescent="0.3">
      <c r="B10487" s="10"/>
      <c r="L10487" s="10"/>
      <c r="M10487" s="10"/>
    </row>
    <row r="10488" spans="2:13" s="1" customFormat="1" ht="13.8" x14ac:dyDescent="0.3">
      <c r="B10488" s="10"/>
      <c r="L10488" s="10"/>
      <c r="M10488" s="10"/>
    </row>
    <row r="10489" spans="2:13" s="1" customFormat="1" ht="13.8" x14ac:dyDescent="0.3">
      <c r="B10489" s="10"/>
      <c r="L10489" s="10"/>
      <c r="M10489" s="10"/>
    </row>
    <row r="10490" spans="2:13" s="1" customFormat="1" ht="13.8" x14ac:dyDescent="0.3">
      <c r="B10490" s="10"/>
      <c r="L10490" s="10"/>
      <c r="M10490" s="10"/>
    </row>
    <row r="10491" spans="2:13" s="1" customFormat="1" ht="13.8" x14ac:dyDescent="0.3">
      <c r="B10491" s="10"/>
      <c r="L10491" s="10"/>
      <c r="M10491" s="10"/>
    </row>
    <row r="10492" spans="2:13" s="1" customFormat="1" ht="13.8" x14ac:dyDescent="0.3">
      <c r="B10492" s="10"/>
      <c r="L10492" s="10"/>
      <c r="M10492" s="10"/>
    </row>
    <row r="10493" spans="2:13" s="1" customFormat="1" ht="13.8" x14ac:dyDescent="0.3">
      <c r="B10493" s="10"/>
      <c r="L10493" s="10"/>
      <c r="M10493" s="10"/>
    </row>
    <row r="10494" spans="2:13" s="1" customFormat="1" ht="13.8" x14ac:dyDescent="0.3">
      <c r="B10494" s="10"/>
      <c r="L10494" s="10"/>
      <c r="M10494" s="10"/>
    </row>
    <row r="10495" spans="2:13" s="1" customFormat="1" ht="13.8" x14ac:dyDescent="0.3">
      <c r="B10495" s="10"/>
      <c r="L10495" s="10"/>
      <c r="M10495" s="10"/>
    </row>
    <row r="10496" spans="2:13" s="1" customFormat="1" ht="13.8" x14ac:dyDescent="0.3">
      <c r="B10496" s="10"/>
      <c r="L10496" s="10"/>
      <c r="M10496" s="10"/>
    </row>
    <row r="10497" spans="2:13" s="1" customFormat="1" ht="13.8" x14ac:dyDescent="0.3">
      <c r="B10497" s="10"/>
      <c r="L10497" s="10"/>
      <c r="M10497" s="10"/>
    </row>
    <row r="10498" spans="2:13" s="1" customFormat="1" ht="13.8" x14ac:dyDescent="0.3">
      <c r="B10498" s="10"/>
      <c r="L10498" s="10"/>
      <c r="M10498" s="10"/>
    </row>
    <row r="10499" spans="2:13" s="1" customFormat="1" ht="13.8" x14ac:dyDescent="0.3">
      <c r="B10499" s="10"/>
      <c r="L10499" s="10"/>
      <c r="M10499" s="10"/>
    </row>
    <row r="10500" spans="2:13" s="1" customFormat="1" ht="13.8" x14ac:dyDescent="0.3">
      <c r="B10500" s="10"/>
      <c r="L10500" s="10"/>
      <c r="M10500" s="10"/>
    </row>
    <row r="10501" spans="2:13" s="1" customFormat="1" ht="13.8" x14ac:dyDescent="0.3">
      <c r="B10501" s="10"/>
      <c r="L10501" s="10"/>
      <c r="M10501" s="10"/>
    </row>
    <row r="10502" spans="2:13" s="1" customFormat="1" ht="13.8" x14ac:dyDescent="0.3">
      <c r="B10502" s="10"/>
      <c r="L10502" s="10"/>
      <c r="M10502" s="10"/>
    </row>
    <row r="10503" spans="2:13" s="1" customFormat="1" ht="13.8" x14ac:dyDescent="0.3">
      <c r="B10503" s="10"/>
      <c r="L10503" s="10"/>
      <c r="M10503" s="10"/>
    </row>
    <row r="10504" spans="2:13" s="1" customFormat="1" ht="13.8" x14ac:dyDescent="0.3">
      <c r="B10504" s="10"/>
      <c r="L10504" s="10"/>
      <c r="M10504" s="10"/>
    </row>
    <row r="10505" spans="2:13" s="1" customFormat="1" ht="13.8" x14ac:dyDescent="0.3">
      <c r="B10505" s="10"/>
      <c r="L10505" s="10"/>
      <c r="M10505" s="10"/>
    </row>
    <row r="10506" spans="2:13" s="1" customFormat="1" ht="13.8" x14ac:dyDescent="0.3">
      <c r="B10506" s="10"/>
      <c r="L10506" s="10"/>
      <c r="M10506" s="10"/>
    </row>
    <row r="10507" spans="2:13" s="1" customFormat="1" ht="13.8" x14ac:dyDescent="0.3">
      <c r="B10507" s="10"/>
      <c r="L10507" s="10"/>
      <c r="M10507" s="10"/>
    </row>
    <row r="10508" spans="2:13" s="1" customFormat="1" ht="13.8" x14ac:dyDescent="0.3">
      <c r="B10508" s="10"/>
      <c r="L10508" s="10"/>
      <c r="M10508" s="10"/>
    </row>
    <row r="10509" spans="2:13" s="1" customFormat="1" ht="13.8" x14ac:dyDescent="0.3">
      <c r="B10509" s="10"/>
      <c r="L10509" s="10"/>
      <c r="M10509" s="10"/>
    </row>
    <row r="10510" spans="2:13" s="1" customFormat="1" ht="13.8" x14ac:dyDescent="0.3">
      <c r="B10510" s="10"/>
      <c r="L10510" s="10"/>
      <c r="M10510" s="10"/>
    </row>
    <row r="10511" spans="2:13" s="1" customFormat="1" ht="13.8" x14ac:dyDescent="0.3">
      <c r="B10511" s="10"/>
      <c r="L10511" s="10"/>
      <c r="M10511" s="10"/>
    </row>
    <row r="10512" spans="2:13" s="1" customFormat="1" ht="13.8" x14ac:dyDescent="0.3">
      <c r="B10512" s="10"/>
      <c r="L10512" s="10"/>
      <c r="M10512" s="10"/>
    </row>
    <row r="10513" spans="2:13" s="1" customFormat="1" ht="13.8" x14ac:dyDescent="0.3">
      <c r="B10513" s="10"/>
      <c r="L10513" s="10"/>
      <c r="M10513" s="10"/>
    </row>
    <row r="10514" spans="2:13" s="1" customFormat="1" ht="13.8" x14ac:dyDescent="0.3">
      <c r="B10514" s="10"/>
      <c r="L10514" s="10"/>
      <c r="M10514" s="10"/>
    </row>
    <row r="10515" spans="2:13" s="1" customFormat="1" ht="13.8" x14ac:dyDescent="0.3">
      <c r="B10515" s="10"/>
      <c r="L10515" s="10"/>
      <c r="M10515" s="10"/>
    </row>
    <row r="10516" spans="2:13" s="1" customFormat="1" ht="13.8" x14ac:dyDescent="0.3">
      <c r="B10516" s="10"/>
      <c r="L10516" s="10"/>
      <c r="M10516" s="10"/>
    </row>
    <row r="10517" spans="2:13" s="1" customFormat="1" ht="13.8" x14ac:dyDescent="0.3">
      <c r="B10517" s="10"/>
      <c r="L10517" s="10"/>
      <c r="M10517" s="10"/>
    </row>
    <row r="10518" spans="2:13" s="1" customFormat="1" ht="13.8" x14ac:dyDescent="0.3">
      <c r="B10518" s="10"/>
      <c r="L10518" s="10"/>
      <c r="M10518" s="10"/>
    </row>
    <row r="10519" spans="2:13" s="1" customFormat="1" ht="13.8" x14ac:dyDescent="0.3">
      <c r="B10519" s="10"/>
      <c r="L10519" s="10"/>
      <c r="M10519" s="10"/>
    </row>
    <row r="10520" spans="2:13" s="1" customFormat="1" ht="13.8" x14ac:dyDescent="0.3">
      <c r="B10520" s="10"/>
      <c r="L10520" s="10"/>
      <c r="M10520" s="10"/>
    </row>
    <row r="10521" spans="2:13" s="1" customFormat="1" ht="13.8" x14ac:dyDescent="0.3">
      <c r="B10521" s="10"/>
      <c r="L10521" s="10"/>
      <c r="M10521" s="10"/>
    </row>
    <row r="10522" spans="2:13" s="1" customFormat="1" ht="13.8" x14ac:dyDescent="0.3">
      <c r="B10522" s="10"/>
      <c r="L10522" s="10"/>
      <c r="M10522" s="10"/>
    </row>
    <row r="10523" spans="2:13" s="1" customFormat="1" ht="13.8" x14ac:dyDescent="0.3">
      <c r="B10523" s="10"/>
      <c r="L10523" s="10"/>
      <c r="M10523" s="10"/>
    </row>
    <row r="10524" spans="2:13" s="1" customFormat="1" ht="13.8" x14ac:dyDescent="0.3">
      <c r="B10524" s="10"/>
      <c r="L10524" s="10"/>
      <c r="M10524" s="10"/>
    </row>
    <row r="10525" spans="2:13" s="1" customFormat="1" ht="13.8" x14ac:dyDescent="0.3">
      <c r="B10525" s="10"/>
      <c r="L10525" s="10"/>
      <c r="M10525" s="10"/>
    </row>
    <row r="10526" spans="2:13" s="1" customFormat="1" ht="13.8" x14ac:dyDescent="0.3">
      <c r="B10526" s="10"/>
      <c r="L10526" s="10"/>
      <c r="M10526" s="10"/>
    </row>
    <row r="10527" spans="2:13" s="1" customFormat="1" ht="13.8" x14ac:dyDescent="0.3">
      <c r="B10527" s="10"/>
      <c r="L10527" s="10"/>
      <c r="M10527" s="10"/>
    </row>
    <row r="10528" spans="2:13" s="1" customFormat="1" ht="13.8" x14ac:dyDescent="0.3">
      <c r="B10528" s="10"/>
      <c r="L10528" s="10"/>
      <c r="M10528" s="10"/>
    </row>
    <row r="10529" spans="2:13" s="1" customFormat="1" ht="13.8" x14ac:dyDescent="0.3">
      <c r="B10529" s="10"/>
      <c r="L10529" s="10"/>
      <c r="M10529" s="10"/>
    </row>
    <row r="10530" spans="2:13" s="1" customFormat="1" ht="13.8" x14ac:dyDescent="0.3">
      <c r="B10530" s="10"/>
      <c r="L10530" s="10"/>
      <c r="M10530" s="10"/>
    </row>
    <row r="10531" spans="2:13" s="1" customFormat="1" ht="13.8" x14ac:dyDescent="0.3">
      <c r="B10531" s="10"/>
      <c r="L10531" s="10"/>
      <c r="M10531" s="10"/>
    </row>
    <row r="10532" spans="2:13" s="1" customFormat="1" ht="13.8" x14ac:dyDescent="0.3">
      <c r="B10532" s="10"/>
      <c r="L10532" s="10"/>
      <c r="M10532" s="10"/>
    </row>
    <row r="10533" spans="2:13" s="1" customFormat="1" ht="13.8" x14ac:dyDescent="0.3">
      <c r="B10533" s="10"/>
      <c r="L10533" s="10"/>
      <c r="M10533" s="10"/>
    </row>
    <row r="10534" spans="2:13" s="1" customFormat="1" ht="13.8" x14ac:dyDescent="0.3">
      <c r="B10534" s="10"/>
      <c r="L10534" s="10"/>
      <c r="M10534" s="10"/>
    </row>
    <row r="10535" spans="2:13" s="1" customFormat="1" ht="13.8" x14ac:dyDescent="0.3">
      <c r="B10535" s="10"/>
      <c r="L10535" s="10"/>
      <c r="M10535" s="10"/>
    </row>
    <row r="10536" spans="2:13" s="1" customFormat="1" ht="13.8" x14ac:dyDescent="0.3">
      <c r="B10536" s="10"/>
      <c r="L10536" s="10"/>
      <c r="M10536" s="10"/>
    </row>
    <row r="10537" spans="2:13" s="1" customFormat="1" ht="13.8" x14ac:dyDescent="0.3">
      <c r="B10537" s="10"/>
      <c r="L10537" s="10"/>
      <c r="M10537" s="10"/>
    </row>
    <row r="10538" spans="2:13" s="1" customFormat="1" ht="13.8" x14ac:dyDescent="0.3">
      <c r="B10538" s="10"/>
      <c r="L10538" s="10"/>
      <c r="M10538" s="10"/>
    </row>
    <row r="10539" spans="2:13" s="1" customFormat="1" ht="13.8" x14ac:dyDescent="0.3">
      <c r="B10539" s="10"/>
      <c r="L10539" s="10"/>
      <c r="M10539" s="10"/>
    </row>
    <row r="10540" spans="2:13" s="1" customFormat="1" ht="13.8" x14ac:dyDescent="0.3">
      <c r="B10540" s="10"/>
      <c r="L10540" s="10"/>
      <c r="M10540" s="10"/>
    </row>
    <row r="10541" spans="2:13" s="1" customFormat="1" ht="13.8" x14ac:dyDescent="0.3">
      <c r="B10541" s="10"/>
      <c r="L10541" s="10"/>
      <c r="M10541" s="10"/>
    </row>
    <row r="10542" spans="2:13" s="1" customFormat="1" ht="13.8" x14ac:dyDescent="0.3">
      <c r="B10542" s="10"/>
      <c r="L10542" s="10"/>
      <c r="M10542" s="10"/>
    </row>
    <row r="10543" spans="2:13" s="1" customFormat="1" ht="13.8" x14ac:dyDescent="0.3">
      <c r="B10543" s="10"/>
      <c r="L10543" s="10"/>
      <c r="M10543" s="10"/>
    </row>
    <row r="10544" spans="2:13" s="1" customFormat="1" ht="13.8" x14ac:dyDescent="0.3">
      <c r="B10544" s="10"/>
      <c r="L10544" s="10"/>
      <c r="M10544" s="10"/>
    </row>
    <row r="10545" spans="2:13" s="1" customFormat="1" ht="13.8" x14ac:dyDescent="0.3">
      <c r="B10545" s="10"/>
      <c r="L10545" s="10"/>
      <c r="M10545" s="10"/>
    </row>
    <row r="10546" spans="2:13" s="1" customFormat="1" ht="13.8" x14ac:dyDescent="0.3">
      <c r="B10546" s="10"/>
      <c r="L10546" s="10"/>
      <c r="M10546" s="10"/>
    </row>
    <row r="10547" spans="2:13" s="1" customFormat="1" ht="13.8" x14ac:dyDescent="0.3">
      <c r="B10547" s="10"/>
      <c r="L10547" s="10"/>
      <c r="M10547" s="10"/>
    </row>
    <row r="10548" spans="2:13" s="1" customFormat="1" ht="13.8" x14ac:dyDescent="0.3">
      <c r="B10548" s="10"/>
      <c r="L10548" s="10"/>
      <c r="M10548" s="10"/>
    </row>
    <row r="10549" spans="2:13" s="1" customFormat="1" ht="13.8" x14ac:dyDescent="0.3">
      <c r="B10549" s="10"/>
      <c r="L10549" s="10"/>
      <c r="M10549" s="10"/>
    </row>
    <row r="10550" spans="2:13" s="1" customFormat="1" ht="13.8" x14ac:dyDescent="0.3">
      <c r="B10550" s="10"/>
      <c r="L10550" s="10"/>
      <c r="M10550" s="10"/>
    </row>
    <row r="10551" spans="2:13" s="1" customFormat="1" ht="13.8" x14ac:dyDescent="0.3">
      <c r="B10551" s="10"/>
      <c r="L10551" s="10"/>
      <c r="M10551" s="10"/>
    </row>
    <row r="10552" spans="2:13" s="1" customFormat="1" ht="13.8" x14ac:dyDescent="0.3">
      <c r="B10552" s="10"/>
      <c r="L10552" s="10"/>
      <c r="M10552" s="10"/>
    </row>
    <row r="10553" spans="2:13" s="1" customFormat="1" ht="13.8" x14ac:dyDescent="0.3">
      <c r="B10553" s="10"/>
      <c r="L10553" s="10"/>
      <c r="M10553" s="10"/>
    </row>
    <row r="10554" spans="2:13" s="1" customFormat="1" ht="13.8" x14ac:dyDescent="0.3">
      <c r="B10554" s="10"/>
      <c r="L10554" s="10"/>
      <c r="M10554" s="10"/>
    </row>
    <row r="10555" spans="2:13" s="1" customFormat="1" ht="13.8" x14ac:dyDescent="0.3">
      <c r="B10555" s="10"/>
      <c r="L10555" s="10"/>
      <c r="M10555" s="10"/>
    </row>
    <row r="10556" spans="2:13" s="1" customFormat="1" ht="13.8" x14ac:dyDescent="0.3">
      <c r="B10556" s="10"/>
      <c r="L10556" s="10"/>
      <c r="M10556" s="10"/>
    </row>
    <row r="10557" spans="2:13" s="1" customFormat="1" ht="13.8" x14ac:dyDescent="0.3">
      <c r="B10557" s="10"/>
      <c r="L10557" s="10"/>
      <c r="M10557" s="10"/>
    </row>
    <row r="10558" spans="2:13" s="1" customFormat="1" ht="13.8" x14ac:dyDescent="0.3">
      <c r="B10558" s="10"/>
      <c r="L10558" s="10"/>
      <c r="M10558" s="10"/>
    </row>
    <row r="10559" spans="2:13" s="1" customFormat="1" ht="13.8" x14ac:dyDescent="0.3">
      <c r="B10559" s="10"/>
      <c r="L10559" s="10"/>
      <c r="M10559" s="10"/>
    </row>
    <row r="10560" spans="2:13" s="1" customFormat="1" ht="13.8" x14ac:dyDescent="0.3">
      <c r="B10560" s="10"/>
      <c r="L10560" s="10"/>
      <c r="M10560" s="10"/>
    </row>
    <row r="10561" spans="2:13" s="1" customFormat="1" ht="13.8" x14ac:dyDescent="0.3">
      <c r="B10561" s="10"/>
      <c r="L10561" s="10"/>
      <c r="M10561" s="10"/>
    </row>
    <row r="10562" spans="2:13" s="1" customFormat="1" ht="13.8" x14ac:dyDescent="0.3">
      <c r="B10562" s="10"/>
      <c r="L10562" s="10"/>
      <c r="M10562" s="10"/>
    </row>
    <row r="10563" spans="2:13" s="1" customFormat="1" ht="13.8" x14ac:dyDescent="0.3">
      <c r="B10563" s="10"/>
      <c r="L10563" s="10"/>
      <c r="M10563" s="10"/>
    </row>
    <row r="10564" spans="2:13" s="1" customFormat="1" ht="13.8" x14ac:dyDescent="0.3">
      <c r="B10564" s="10"/>
      <c r="L10564" s="10"/>
      <c r="M10564" s="10"/>
    </row>
    <row r="10565" spans="2:13" s="1" customFormat="1" ht="13.8" x14ac:dyDescent="0.3">
      <c r="B10565" s="10"/>
      <c r="L10565" s="10"/>
      <c r="M10565" s="10"/>
    </row>
    <row r="10566" spans="2:13" s="1" customFormat="1" ht="13.8" x14ac:dyDescent="0.3">
      <c r="B10566" s="10"/>
      <c r="L10566" s="10"/>
      <c r="M10566" s="10"/>
    </row>
    <row r="10567" spans="2:13" s="1" customFormat="1" ht="13.8" x14ac:dyDescent="0.3">
      <c r="B10567" s="10"/>
      <c r="L10567" s="10"/>
      <c r="M10567" s="10"/>
    </row>
    <row r="10568" spans="2:13" s="1" customFormat="1" ht="13.8" x14ac:dyDescent="0.3">
      <c r="B10568" s="10"/>
      <c r="L10568" s="10"/>
      <c r="M10568" s="10"/>
    </row>
    <row r="10569" spans="2:13" s="1" customFormat="1" ht="13.8" x14ac:dyDescent="0.3">
      <c r="B10569" s="10"/>
      <c r="L10569" s="10"/>
      <c r="M10569" s="10"/>
    </row>
    <row r="10570" spans="2:13" s="1" customFormat="1" ht="13.8" x14ac:dyDescent="0.3">
      <c r="B10570" s="10"/>
      <c r="L10570" s="10"/>
      <c r="M10570" s="10"/>
    </row>
    <row r="10571" spans="2:13" s="1" customFormat="1" ht="13.8" x14ac:dyDescent="0.3">
      <c r="B10571" s="10"/>
      <c r="L10571" s="10"/>
      <c r="M10571" s="10"/>
    </row>
    <row r="10572" spans="2:13" s="1" customFormat="1" ht="13.8" x14ac:dyDescent="0.3">
      <c r="B10572" s="10"/>
      <c r="L10572" s="10"/>
      <c r="M10572" s="10"/>
    </row>
    <row r="10573" spans="2:13" s="1" customFormat="1" ht="13.8" x14ac:dyDescent="0.3">
      <c r="B10573" s="10"/>
      <c r="L10573" s="10"/>
      <c r="M10573" s="10"/>
    </row>
    <row r="10574" spans="2:13" s="1" customFormat="1" ht="13.8" x14ac:dyDescent="0.3">
      <c r="B10574" s="10"/>
      <c r="L10574" s="10"/>
      <c r="M10574" s="10"/>
    </row>
    <row r="10575" spans="2:13" s="1" customFormat="1" ht="13.8" x14ac:dyDescent="0.3">
      <c r="B10575" s="10"/>
      <c r="L10575" s="10"/>
      <c r="M10575" s="10"/>
    </row>
    <row r="10576" spans="2:13" s="1" customFormat="1" ht="13.8" x14ac:dyDescent="0.3">
      <c r="B10576" s="10"/>
      <c r="L10576" s="10"/>
      <c r="M10576" s="10"/>
    </row>
    <row r="10577" spans="2:13" s="1" customFormat="1" ht="13.8" x14ac:dyDescent="0.3">
      <c r="B10577" s="10"/>
      <c r="L10577" s="10"/>
      <c r="M10577" s="10"/>
    </row>
    <row r="10578" spans="2:13" s="1" customFormat="1" ht="13.8" x14ac:dyDescent="0.3">
      <c r="B10578" s="10"/>
      <c r="L10578" s="10"/>
      <c r="M10578" s="10"/>
    </row>
    <row r="10579" spans="2:13" s="1" customFormat="1" ht="13.8" x14ac:dyDescent="0.3">
      <c r="B10579" s="10"/>
      <c r="L10579" s="10"/>
      <c r="M10579" s="10"/>
    </row>
    <row r="10580" spans="2:13" s="1" customFormat="1" ht="13.8" x14ac:dyDescent="0.3">
      <c r="B10580" s="10"/>
      <c r="L10580" s="10"/>
      <c r="M10580" s="10"/>
    </row>
    <row r="10581" spans="2:13" s="1" customFormat="1" ht="13.8" x14ac:dyDescent="0.3">
      <c r="B10581" s="10"/>
      <c r="L10581" s="10"/>
      <c r="M10581" s="10"/>
    </row>
    <row r="10582" spans="2:13" s="1" customFormat="1" ht="13.8" x14ac:dyDescent="0.3">
      <c r="B10582" s="10"/>
      <c r="L10582" s="10"/>
      <c r="M10582" s="10"/>
    </row>
    <row r="10583" spans="2:13" s="1" customFormat="1" ht="13.8" x14ac:dyDescent="0.3">
      <c r="B10583" s="10"/>
      <c r="L10583" s="10"/>
      <c r="M10583" s="10"/>
    </row>
    <row r="10584" spans="2:13" s="1" customFormat="1" ht="13.8" x14ac:dyDescent="0.3">
      <c r="B10584" s="10"/>
      <c r="L10584" s="10"/>
      <c r="M10584" s="10"/>
    </row>
    <row r="10585" spans="2:13" s="1" customFormat="1" ht="13.8" x14ac:dyDescent="0.3">
      <c r="B10585" s="10"/>
      <c r="L10585" s="10"/>
      <c r="M10585" s="10"/>
    </row>
    <row r="10586" spans="2:13" s="1" customFormat="1" ht="13.8" x14ac:dyDescent="0.3">
      <c r="B10586" s="10"/>
      <c r="L10586" s="10"/>
      <c r="M10586" s="10"/>
    </row>
    <row r="10587" spans="2:13" s="1" customFormat="1" ht="13.8" x14ac:dyDescent="0.3">
      <c r="B10587" s="10"/>
      <c r="L10587" s="10"/>
      <c r="M10587" s="10"/>
    </row>
    <row r="10588" spans="2:13" s="1" customFormat="1" ht="13.8" x14ac:dyDescent="0.3">
      <c r="B10588" s="10"/>
      <c r="L10588" s="10"/>
      <c r="M10588" s="10"/>
    </row>
    <row r="10589" spans="2:13" s="1" customFormat="1" ht="13.8" x14ac:dyDescent="0.3">
      <c r="B10589" s="10"/>
      <c r="L10589" s="10"/>
      <c r="M10589" s="10"/>
    </row>
    <row r="10590" spans="2:13" s="1" customFormat="1" ht="13.8" x14ac:dyDescent="0.3">
      <c r="B10590" s="10"/>
      <c r="L10590" s="10"/>
      <c r="M10590" s="10"/>
    </row>
    <row r="10591" spans="2:13" s="1" customFormat="1" ht="13.8" x14ac:dyDescent="0.3">
      <c r="B10591" s="10"/>
      <c r="L10591" s="10"/>
      <c r="M10591" s="10"/>
    </row>
    <row r="10592" spans="2:13" s="1" customFormat="1" ht="13.8" x14ac:dyDescent="0.3">
      <c r="B10592" s="10"/>
      <c r="L10592" s="10"/>
      <c r="M10592" s="10"/>
    </row>
    <row r="10593" spans="2:13" s="1" customFormat="1" ht="13.8" x14ac:dyDescent="0.3">
      <c r="B10593" s="10"/>
      <c r="L10593" s="10"/>
      <c r="M10593" s="10"/>
    </row>
    <row r="10594" spans="2:13" s="1" customFormat="1" ht="13.8" x14ac:dyDescent="0.3">
      <c r="B10594" s="10"/>
      <c r="L10594" s="10"/>
      <c r="M10594" s="10"/>
    </row>
    <row r="10595" spans="2:13" s="1" customFormat="1" ht="13.8" x14ac:dyDescent="0.3">
      <c r="B10595" s="10"/>
      <c r="L10595" s="10"/>
      <c r="M10595" s="10"/>
    </row>
    <row r="10596" spans="2:13" s="1" customFormat="1" ht="13.8" x14ac:dyDescent="0.3">
      <c r="B10596" s="10"/>
      <c r="L10596" s="10"/>
      <c r="M10596" s="10"/>
    </row>
    <row r="10597" spans="2:13" s="1" customFormat="1" ht="13.8" x14ac:dyDescent="0.3">
      <c r="B10597" s="10"/>
      <c r="L10597" s="10"/>
      <c r="M10597" s="10"/>
    </row>
    <row r="10598" spans="2:13" s="1" customFormat="1" ht="13.8" x14ac:dyDescent="0.3">
      <c r="B10598" s="10"/>
      <c r="L10598" s="10"/>
      <c r="M10598" s="10"/>
    </row>
    <row r="10599" spans="2:13" s="1" customFormat="1" ht="13.8" x14ac:dyDescent="0.3">
      <c r="B10599" s="10"/>
      <c r="L10599" s="10"/>
      <c r="M10599" s="10"/>
    </row>
    <row r="10600" spans="2:13" s="1" customFormat="1" ht="13.8" x14ac:dyDescent="0.3">
      <c r="B10600" s="10"/>
      <c r="L10600" s="10"/>
      <c r="M10600" s="10"/>
    </row>
    <row r="10601" spans="2:13" s="1" customFormat="1" ht="13.8" x14ac:dyDescent="0.3">
      <c r="B10601" s="10"/>
      <c r="L10601" s="10"/>
      <c r="M10601" s="10"/>
    </row>
    <row r="10602" spans="2:13" s="1" customFormat="1" ht="13.8" x14ac:dyDescent="0.3">
      <c r="B10602" s="10"/>
      <c r="L10602" s="10"/>
      <c r="M10602" s="10"/>
    </row>
    <row r="10603" spans="2:13" s="1" customFormat="1" ht="13.8" x14ac:dyDescent="0.3">
      <c r="B10603" s="10"/>
      <c r="L10603" s="10"/>
      <c r="M10603" s="10"/>
    </row>
    <row r="10604" spans="2:13" s="1" customFormat="1" ht="13.8" x14ac:dyDescent="0.3">
      <c r="B10604" s="10"/>
      <c r="L10604" s="10"/>
      <c r="M10604" s="10"/>
    </row>
    <row r="10605" spans="2:13" s="1" customFormat="1" ht="13.8" x14ac:dyDescent="0.3">
      <c r="B10605" s="10"/>
      <c r="L10605" s="10"/>
      <c r="M10605" s="10"/>
    </row>
    <row r="10606" spans="2:13" s="1" customFormat="1" ht="13.8" x14ac:dyDescent="0.3">
      <c r="B10606" s="10"/>
      <c r="L10606" s="10"/>
      <c r="M10606" s="10"/>
    </row>
    <row r="10607" spans="2:13" s="1" customFormat="1" ht="13.8" x14ac:dyDescent="0.3">
      <c r="B10607" s="10"/>
      <c r="L10607" s="10"/>
      <c r="M10607" s="10"/>
    </row>
    <row r="10608" spans="2:13" s="1" customFormat="1" ht="13.8" x14ac:dyDescent="0.3">
      <c r="B10608" s="10"/>
      <c r="L10608" s="10"/>
      <c r="M10608" s="10"/>
    </row>
    <row r="10609" spans="2:13" s="1" customFormat="1" ht="13.8" x14ac:dyDescent="0.3">
      <c r="B10609" s="10"/>
      <c r="L10609" s="10"/>
      <c r="M10609" s="10"/>
    </row>
    <row r="10610" spans="2:13" s="1" customFormat="1" ht="13.8" x14ac:dyDescent="0.3">
      <c r="B10610" s="10"/>
      <c r="L10610" s="10"/>
      <c r="M10610" s="10"/>
    </row>
    <row r="10611" spans="2:13" s="1" customFormat="1" ht="13.8" x14ac:dyDescent="0.3">
      <c r="B10611" s="10"/>
      <c r="L10611" s="10"/>
      <c r="M10611" s="10"/>
    </row>
    <row r="10612" spans="2:13" s="1" customFormat="1" ht="13.8" x14ac:dyDescent="0.3">
      <c r="B10612" s="10"/>
      <c r="L10612" s="10"/>
      <c r="M10612" s="10"/>
    </row>
    <row r="10613" spans="2:13" s="1" customFormat="1" ht="13.8" x14ac:dyDescent="0.3">
      <c r="B10613" s="10"/>
      <c r="L10613" s="10"/>
      <c r="M10613" s="10"/>
    </row>
    <row r="10614" spans="2:13" s="1" customFormat="1" ht="13.8" x14ac:dyDescent="0.3">
      <c r="B10614" s="10"/>
      <c r="L10614" s="10"/>
      <c r="M10614" s="10"/>
    </row>
    <row r="10615" spans="2:13" s="1" customFormat="1" ht="13.8" x14ac:dyDescent="0.3">
      <c r="B10615" s="10"/>
      <c r="L10615" s="10"/>
      <c r="M10615" s="10"/>
    </row>
    <row r="10616" spans="2:13" s="1" customFormat="1" ht="13.8" x14ac:dyDescent="0.3">
      <c r="B10616" s="10"/>
      <c r="L10616" s="10"/>
      <c r="M10616" s="10"/>
    </row>
    <row r="10617" spans="2:13" s="1" customFormat="1" ht="13.8" x14ac:dyDescent="0.3">
      <c r="B10617" s="10"/>
      <c r="L10617" s="10"/>
      <c r="M10617" s="10"/>
    </row>
    <row r="10618" spans="2:13" s="1" customFormat="1" ht="13.8" x14ac:dyDescent="0.3">
      <c r="B10618" s="10"/>
      <c r="L10618" s="10"/>
      <c r="M10618" s="10"/>
    </row>
    <row r="10619" spans="2:13" s="1" customFormat="1" ht="13.8" x14ac:dyDescent="0.3">
      <c r="B10619" s="10"/>
      <c r="L10619" s="10"/>
      <c r="M10619" s="10"/>
    </row>
    <row r="10620" spans="2:13" s="1" customFormat="1" ht="13.8" x14ac:dyDescent="0.3">
      <c r="B10620" s="10"/>
      <c r="L10620" s="10"/>
      <c r="M10620" s="10"/>
    </row>
    <row r="10621" spans="2:13" s="1" customFormat="1" ht="13.8" x14ac:dyDescent="0.3">
      <c r="B10621" s="10"/>
      <c r="L10621" s="10"/>
      <c r="M10621" s="10"/>
    </row>
    <row r="10622" spans="2:13" s="1" customFormat="1" ht="13.8" x14ac:dyDescent="0.3">
      <c r="B10622" s="10"/>
      <c r="L10622" s="10"/>
      <c r="M10622" s="10"/>
    </row>
    <row r="10623" spans="2:13" s="1" customFormat="1" ht="13.8" x14ac:dyDescent="0.3">
      <c r="B10623" s="10"/>
      <c r="L10623" s="10"/>
      <c r="M10623" s="10"/>
    </row>
    <row r="10624" spans="2:13" s="1" customFormat="1" ht="13.8" x14ac:dyDescent="0.3">
      <c r="B10624" s="10"/>
      <c r="L10624" s="10"/>
      <c r="M10624" s="10"/>
    </row>
    <row r="10625" spans="2:13" s="1" customFormat="1" ht="13.8" x14ac:dyDescent="0.3">
      <c r="B10625" s="10"/>
      <c r="L10625" s="10"/>
      <c r="M10625" s="10"/>
    </row>
    <row r="10626" spans="2:13" s="1" customFormat="1" ht="13.8" x14ac:dyDescent="0.3">
      <c r="B10626" s="10"/>
      <c r="L10626" s="10"/>
      <c r="M10626" s="10"/>
    </row>
    <row r="10627" spans="2:13" s="1" customFormat="1" ht="13.8" x14ac:dyDescent="0.3">
      <c r="B10627" s="10"/>
      <c r="L10627" s="10"/>
      <c r="M10627" s="10"/>
    </row>
    <row r="10628" spans="2:13" s="1" customFormat="1" ht="13.8" x14ac:dyDescent="0.3">
      <c r="B10628" s="10"/>
      <c r="L10628" s="10"/>
      <c r="M10628" s="10"/>
    </row>
    <row r="10629" spans="2:13" s="1" customFormat="1" ht="13.8" x14ac:dyDescent="0.3">
      <c r="B10629" s="10"/>
      <c r="L10629" s="10"/>
      <c r="M10629" s="10"/>
    </row>
    <row r="10630" spans="2:13" s="1" customFormat="1" ht="13.8" x14ac:dyDescent="0.3">
      <c r="B10630" s="10"/>
      <c r="L10630" s="10"/>
      <c r="M10630" s="10"/>
    </row>
    <row r="10631" spans="2:13" s="1" customFormat="1" ht="13.8" x14ac:dyDescent="0.3">
      <c r="B10631" s="10"/>
      <c r="L10631" s="10"/>
      <c r="M10631" s="10"/>
    </row>
    <row r="10632" spans="2:13" s="1" customFormat="1" ht="13.8" x14ac:dyDescent="0.3">
      <c r="B10632" s="10"/>
      <c r="L10632" s="10"/>
      <c r="M10632" s="10"/>
    </row>
    <row r="10633" spans="2:13" s="1" customFormat="1" ht="13.8" x14ac:dyDescent="0.3">
      <c r="B10633" s="10"/>
      <c r="L10633" s="10"/>
      <c r="M10633" s="10"/>
    </row>
    <row r="10634" spans="2:13" s="1" customFormat="1" ht="13.8" x14ac:dyDescent="0.3">
      <c r="B10634" s="10"/>
      <c r="L10634" s="10"/>
      <c r="M10634" s="10"/>
    </row>
    <row r="10635" spans="2:13" s="1" customFormat="1" ht="13.8" x14ac:dyDescent="0.3">
      <c r="B10635" s="10"/>
      <c r="L10635" s="10"/>
      <c r="M10635" s="10"/>
    </row>
    <row r="10636" spans="2:13" s="1" customFormat="1" ht="13.8" x14ac:dyDescent="0.3">
      <c r="B10636" s="10"/>
      <c r="L10636" s="10"/>
      <c r="M10636" s="10"/>
    </row>
    <row r="10637" spans="2:13" s="1" customFormat="1" ht="13.8" x14ac:dyDescent="0.3">
      <c r="B10637" s="10"/>
      <c r="L10637" s="10"/>
      <c r="M10637" s="10"/>
    </row>
    <row r="10638" spans="2:13" s="1" customFormat="1" ht="13.8" x14ac:dyDescent="0.3">
      <c r="B10638" s="10"/>
      <c r="L10638" s="10"/>
      <c r="M10638" s="10"/>
    </row>
    <row r="10639" spans="2:13" s="1" customFormat="1" ht="13.8" x14ac:dyDescent="0.3">
      <c r="B10639" s="10"/>
      <c r="L10639" s="10"/>
      <c r="M10639" s="10"/>
    </row>
    <row r="10640" spans="2:13" s="1" customFormat="1" ht="13.8" x14ac:dyDescent="0.3">
      <c r="B10640" s="10"/>
      <c r="L10640" s="10"/>
      <c r="M10640" s="10"/>
    </row>
    <row r="10641" spans="2:13" s="1" customFormat="1" ht="13.8" x14ac:dyDescent="0.3">
      <c r="B10641" s="10"/>
      <c r="L10641" s="10"/>
      <c r="M10641" s="10"/>
    </row>
    <row r="10642" spans="2:13" s="1" customFormat="1" ht="13.8" x14ac:dyDescent="0.3">
      <c r="B10642" s="10"/>
      <c r="L10642" s="10"/>
      <c r="M10642" s="10"/>
    </row>
    <row r="10643" spans="2:13" s="1" customFormat="1" ht="13.8" x14ac:dyDescent="0.3">
      <c r="B10643" s="10"/>
      <c r="L10643" s="10"/>
      <c r="M10643" s="10"/>
    </row>
    <row r="10644" spans="2:13" s="1" customFormat="1" ht="13.8" x14ac:dyDescent="0.3">
      <c r="B10644" s="10"/>
      <c r="L10644" s="10"/>
      <c r="M10644" s="10"/>
    </row>
    <row r="10645" spans="2:13" s="1" customFormat="1" ht="13.8" x14ac:dyDescent="0.3">
      <c r="B10645" s="10"/>
      <c r="L10645" s="10"/>
      <c r="M10645" s="10"/>
    </row>
    <row r="10646" spans="2:13" s="1" customFormat="1" ht="13.8" x14ac:dyDescent="0.3">
      <c r="B10646" s="10"/>
      <c r="L10646" s="10"/>
      <c r="M10646" s="10"/>
    </row>
    <row r="10647" spans="2:13" s="1" customFormat="1" ht="13.8" x14ac:dyDescent="0.3">
      <c r="B10647" s="10"/>
      <c r="L10647" s="10"/>
      <c r="M10647" s="10"/>
    </row>
    <row r="10648" spans="2:13" s="1" customFormat="1" ht="13.8" x14ac:dyDescent="0.3">
      <c r="B10648" s="10"/>
      <c r="L10648" s="10"/>
      <c r="M10648" s="10"/>
    </row>
    <row r="10649" spans="2:13" s="1" customFormat="1" ht="13.8" x14ac:dyDescent="0.3">
      <c r="B10649" s="10"/>
      <c r="L10649" s="10"/>
      <c r="M10649" s="10"/>
    </row>
    <row r="10650" spans="2:13" s="1" customFormat="1" ht="13.8" x14ac:dyDescent="0.3">
      <c r="B10650" s="10"/>
      <c r="L10650" s="10"/>
      <c r="M10650" s="10"/>
    </row>
    <row r="10651" spans="2:13" s="1" customFormat="1" ht="13.8" x14ac:dyDescent="0.3">
      <c r="B10651" s="10"/>
      <c r="L10651" s="10"/>
      <c r="M10651" s="10"/>
    </row>
    <row r="10652" spans="2:13" s="1" customFormat="1" ht="13.8" x14ac:dyDescent="0.3">
      <c r="B10652" s="10"/>
      <c r="L10652" s="10"/>
      <c r="M10652" s="10"/>
    </row>
    <row r="10653" spans="2:13" s="1" customFormat="1" ht="13.8" x14ac:dyDescent="0.3">
      <c r="B10653" s="10"/>
      <c r="L10653" s="10"/>
      <c r="M10653" s="10"/>
    </row>
    <row r="10654" spans="2:13" s="1" customFormat="1" ht="13.8" x14ac:dyDescent="0.3">
      <c r="B10654" s="10"/>
      <c r="L10654" s="10"/>
      <c r="M10654" s="10"/>
    </row>
    <row r="10655" spans="2:13" s="1" customFormat="1" ht="13.8" x14ac:dyDescent="0.3">
      <c r="B10655" s="10"/>
      <c r="L10655" s="10"/>
      <c r="M10655" s="10"/>
    </row>
    <row r="10656" spans="2:13" s="1" customFormat="1" ht="13.8" x14ac:dyDescent="0.3">
      <c r="B10656" s="10"/>
      <c r="L10656" s="10"/>
      <c r="M10656" s="10"/>
    </row>
    <row r="10657" spans="2:13" s="1" customFormat="1" ht="13.8" x14ac:dyDescent="0.3">
      <c r="B10657" s="10"/>
      <c r="L10657" s="10"/>
      <c r="M10657" s="10"/>
    </row>
    <row r="10658" spans="2:13" s="1" customFormat="1" ht="13.8" x14ac:dyDescent="0.3">
      <c r="B10658" s="10"/>
      <c r="L10658" s="10"/>
      <c r="M10658" s="10"/>
    </row>
    <row r="10659" spans="2:13" s="1" customFormat="1" ht="13.8" x14ac:dyDescent="0.3">
      <c r="B10659" s="10"/>
      <c r="L10659" s="10"/>
      <c r="M10659" s="10"/>
    </row>
    <row r="10660" spans="2:13" s="1" customFormat="1" ht="13.8" x14ac:dyDescent="0.3">
      <c r="B10660" s="10"/>
      <c r="L10660" s="10"/>
      <c r="M10660" s="10"/>
    </row>
    <row r="10661" spans="2:13" s="1" customFormat="1" ht="13.8" x14ac:dyDescent="0.3">
      <c r="B10661" s="10"/>
      <c r="L10661" s="10"/>
      <c r="M10661" s="10"/>
    </row>
    <row r="10662" spans="2:13" s="1" customFormat="1" ht="13.8" x14ac:dyDescent="0.3">
      <c r="B10662" s="10"/>
      <c r="L10662" s="10"/>
      <c r="M10662" s="10"/>
    </row>
    <row r="10663" spans="2:13" s="1" customFormat="1" ht="13.8" x14ac:dyDescent="0.3">
      <c r="B10663" s="10"/>
      <c r="L10663" s="10"/>
      <c r="M10663" s="10"/>
    </row>
    <row r="10664" spans="2:13" s="1" customFormat="1" ht="13.8" x14ac:dyDescent="0.3">
      <c r="B10664" s="10"/>
      <c r="L10664" s="10"/>
      <c r="M10664" s="10"/>
    </row>
    <row r="10665" spans="2:13" s="1" customFormat="1" ht="13.8" x14ac:dyDescent="0.3">
      <c r="B10665" s="10"/>
      <c r="L10665" s="10"/>
      <c r="M10665" s="10"/>
    </row>
    <row r="10666" spans="2:13" s="1" customFormat="1" ht="13.8" x14ac:dyDescent="0.3">
      <c r="B10666" s="10"/>
      <c r="L10666" s="10"/>
      <c r="M10666" s="10"/>
    </row>
    <row r="10667" spans="2:13" s="1" customFormat="1" ht="13.8" x14ac:dyDescent="0.3">
      <c r="B10667" s="10"/>
      <c r="L10667" s="10"/>
      <c r="M10667" s="10"/>
    </row>
    <row r="10668" spans="2:13" s="1" customFormat="1" ht="13.8" x14ac:dyDescent="0.3">
      <c r="B10668" s="10"/>
      <c r="L10668" s="10"/>
      <c r="M10668" s="10"/>
    </row>
    <row r="10669" spans="2:13" s="1" customFormat="1" ht="13.8" x14ac:dyDescent="0.3">
      <c r="B10669" s="10"/>
      <c r="L10669" s="10"/>
      <c r="M10669" s="10"/>
    </row>
    <row r="10670" spans="2:13" s="1" customFormat="1" ht="13.8" x14ac:dyDescent="0.3">
      <c r="B10670" s="10"/>
      <c r="L10670" s="10"/>
      <c r="M10670" s="10"/>
    </row>
    <row r="10671" spans="2:13" s="1" customFormat="1" ht="13.8" x14ac:dyDescent="0.3">
      <c r="B10671" s="10"/>
      <c r="L10671" s="10"/>
      <c r="M10671" s="10"/>
    </row>
    <row r="10672" spans="2:13" s="1" customFormat="1" ht="13.8" x14ac:dyDescent="0.3">
      <c r="B10672" s="10"/>
      <c r="L10672" s="10"/>
      <c r="M10672" s="10"/>
    </row>
    <row r="10673" spans="2:13" s="1" customFormat="1" ht="13.8" x14ac:dyDescent="0.3">
      <c r="B10673" s="10"/>
      <c r="L10673" s="10"/>
      <c r="M10673" s="10"/>
    </row>
    <row r="10674" spans="2:13" s="1" customFormat="1" ht="13.8" x14ac:dyDescent="0.3">
      <c r="B10674" s="10"/>
      <c r="L10674" s="10"/>
      <c r="M10674" s="10"/>
    </row>
    <row r="10675" spans="2:13" s="1" customFormat="1" ht="13.8" x14ac:dyDescent="0.3">
      <c r="B10675" s="10"/>
      <c r="L10675" s="10"/>
      <c r="M10675" s="10"/>
    </row>
    <row r="10676" spans="2:13" s="1" customFormat="1" ht="13.8" x14ac:dyDescent="0.3">
      <c r="B10676" s="10"/>
      <c r="L10676" s="10"/>
      <c r="M10676" s="10"/>
    </row>
    <row r="10677" spans="2:13" s="1" customFormat="1" ht="13.8" x14ac:dyDescent="0.3">
      <c r="B10677" s="10"/>
      <c r="L10677" s="10"/>
      <c r="M10677" s="10"/>
    </row>
    <row r="10678" spans="2:13" s="1" customFormat="1" ht="13.8" x14ac:dyDescent="0.3">
      <c r="B10678" s="10"/>
      <c r="L10678" s="10"/>
      <c r="M10678" s="10"/>
    </row>
    <row r="10679" spans="2:13" s="1" customFormat="1" ht="13.8" x14ac:dyDescent="0.3">
      <c r="B10679" s="10"/>
      <c r="L10679" s="10"/>
      <c r="M10679" s="10"/>
    </row>
    <row r="10680" spans="2:13" s="1" customFormat="1" ht="13.8" x14ac:dyDescent="0.3">
      <c r="B10680" s="10"/>
      <c r="L10680" s="10"/>
      <c r="M10680" s="10"/>
    </row>
    <row r="10681" spans="2:13" s="1" customFormat="1" ht="13.8" x14ac:dyDescent="0.3">
      <c r="B10681" s="10"/>
      <c r="L10681" s="10"/>
      <c r="M10681" s="10"/>
    </row>
    <row r="10682" spans="2:13" s="1" customFormat="1" ht="13.8" x14ac:dyDescent="0.3">
      <c r="B10682" s="10"/>
      <c r="L10682" s="10"/>
      <c r="M10682" s="10"/>
    </row>
    <row r="10683" spans="2:13" s="1" customFormat="1" ht="13.8" x14ac:dyDescent="0.3">
      <c r="B10683" s="10"/>
      <c r="L10683" s="10"/>
      <c r="M10683" s="10"/>
    </row>
    <row r="10684" spans="2:13" s="1" customFormat="1" ht="13.8" x14ac:dyDescent="0.3">
      <c r="B10684" s="10"/>
      <c r="L10684" s="10"/>
      <c r="M10684" s="10"/>
    </row>
    <row r="10685" spans="2:13" s="1" customFormat="1" ht="13.8" x14ac:dyDescent="0.3">
      <c r="B10685" s="10"/>
      <c r="L10685" s="10"/>
      <c r="M10685" s="10"/>
    </row>
    <row r="10686" spans="2:13" s="1" customFormat="1" ht="13.8" x14ac:dyDescent="0.3">
      <c r="B10686" s="10"/>
      <c r="L10686" s="10"/>
      <c r="M10686" s="10"/>
    </row>
    <row r="10687" spans="2:13" s="1" customFormat="1" ht="13.8" x14ac:dyDescent="0.3">
      <c r="B10687" s="10"/>
      <c r="L10687" s="10"/>
      <c r="M10687" s="10"/>
    </row>
    <row r="10688" spans="2:13" s="1" customFormat="1" ht="13.8" x14ac:dyDescent="0.3">
      <c r="B10688" s="10"/>
      <c r="L10688" s="10"/>
      <c r="M10688" s="10"/>
    </row>
    <row r="10689" spans="2:13" s="1" customFormat="1" ht="13.8" x14ac:dyDescent="0.3">
      <c r="B10689" s="10"/>
      <c r="L10689" s="10"/>
      <c r="M10689" s="10"/>
    </row>
    <row r="10690" spans="2:13" s="1" customFormat="1" ht="13.8" x14ac:dyDescent="0.3">
      <c r="B10690" s="10"/>
      <c r="L10690" s="10"/>
      <c r="M10690" s="10"/>
    </row>
    <row r="10691" spans="2:13" s="1" customFormat="1" ht="13.8" x14ac:dyDescent="0.3">
      <c r="B10691" s="10"/>
      <c r="L10691" s="10"/>
      <c r="M10691" s="10"/>
    </row>
    <row r="10692" spans="2:13" s="1" customFormat="1" ht="13.8" x14ac:dyDescent="0.3">
      <c r="B10692" s="10"/>
      <c r="L10692" s="10"/>
      <c r="M10692" s="10"/>
    </row>
    <row r="10693" spans="2:13" s="1" customFormat="1" ht="13.8" x14ac:dyDescent="0.3">
      <c r="B10693" s="10"/>
      <c r="L10693" s="10"/>
      <c r="M10693" s="10"/>
    </row>
    <row r="10694" spans="2:13" s="1" customFormat="1" ht="13.8" x14ac:dyDescent="0.3">
      <c r="B10694" s="10"/>
      <c r="L10694" s="10"/>
      <c r="M10694" s="10"/>
    </row>
    <row r="10695" spans="2:13" s="1" customFormat="1" ht="13.8" x14ac:dyDescent="0.3">
      <c r="B10695" s="10"/>
      <c r="L10695" s="10"/>
      <c r="M10695" s="10"/>
    </row>
    <row r="10696" spans="2:13" s="1" customFormat="1" ht="13.8" x14ac:dyDescent="0.3">
      <c r="B10696" s="10"/>
      <c r="L10696" s="10"/>
      <c r="M10696" s="10"/>
    </row>
    <row r="10697" spans="2:13" s="1" customFormat="1" ht="13.8" x14ac:dyDescent="0.3">
      <c r="B10697" s="10"/>
      <c r="L10697" s="10"/>
      <c r="M10697" s="10"/>
    </row>
    <row r="10698" spans="2:13" s="1" customFormat="1" ht="13.8" x14ac:dyDescent="0.3">
      <c r="B10698" s="10"/>
      <c r="L10698" s="10"/>
      <c r="M10698" s="10"/>
    </row>
    <row r="10699" spans="2:13" s="1" customFormat="1" ht="13.8" x14ac:dyDescent="0.3">
      <c r="B10699" s="10"/>
      <c r="L10699" s="10"/>
      <c r="M10699" s="10"/>
    </row>
    <row r="10700" spans="2:13" s="1" customFormat="1" ht="13.8" x14ac:dyDescent="0.3">
      <c r="B10700" s="10"/>
      <c r="L10700" s="10"/>
      <c r="M10700" s="10"/>
    </row>
    <row r="10701" spans="2:13" s="1" customFormat="1" ht="13.8" x14ac:dyDescent="0.3">
      <c r="B10701" s="10"/>
      <c r="L10701" s="10"/>
      <c r="M10701" s="10"/>
    </row>
    <row r="10702" spans="2:13" s="1" customFormat="1" ht="13.8" x14ac:dyDescent="0.3">
      <c r="B10702" s="10"/>
      <c r="L10702" s="10"/>
      <c r="M10702" s="10"/>
    </row>
    <row r="10703" spans="2:13" s="1" customFormat="1" ht="13.8" x14ac:dyDescent="0.3">
      <c r="B10703" s="10"/>
      <c r="L10703" s="10"/>
      <c r="M10703" s="10"/>
    </row>
    <row r="10704" spans="2:13" s="1" customFormat="1" ht="13.8" x14ac:dyDescent="0.3">
      <c r="B10704" s="10"/>
      <c r="L10704" s="10"/>
      <c r="M10704" s="10"/>
    </row>
    <row r="10705" spans="2:13" s="1" customFormat="1" ht="13.8" x14ac:dyDescent="0.3">
      <c r="B10705" s="10"/>
      <c r="L10705" s="10"/>
      <c r="M10705" s="10"/>
    </row>
    <row r="10706" spans="2:13" s="1" customFormat="1" ht="13.8" x14ac:dyDescent="0.3">
      <c r="B10706" s="10"/>
      <c r="L10706" s="10"/>
      <c r="M10706" s="10"/>
    </row>
    <row r="10707" spans="2:13" s="1" customFormat="1" ht="13.8" x14ac:dyDescent="0.3">
      <c r="B10707" s="10"/>
      <c r="L10707" s="10"/>
      <c r="M10707" s="10"/>
    </row>
    <row r="10708" spans="2:13" s="1" customFormat="1" ht="13.8" x14ac:dyDescent="0.3">
      <c r="B10708" s="10"/>
      <c r="L10708" s="10"/>
      <c r="M10708" s="10"/>
    </row>
    <row r="10709" spans="2:13" s="1" customFormat="1" ht="13.8" x14ac:dyDescent="0.3">
      <c r="B10709" s="10"/>
      <c r="L10709" s="10"/>
      <c r="M10709" s="10"/>
    </row>
    <row r="10710" spans="2:13" s="1" customFormat="1" ht="13.8" x14ac:dyDescent="0.3">
      <c r="B10710" s="10"/>
      <c r="L10710" s="10"/>
      <c r="M10710" s="10"/>
    </row>
    <row r="10711" spans="2:13" s="1" customFormat="1" ht="13.8" x14ac:dyDescent="0.3">
      <c r="B10711" s="10"/>
      <c r="L10711" s="10"/>
      <c r="M10711" s="10"/>
    </row>
    <row r="10712" spans="2:13" s="1" customFormat="1" ht="13.8" x14ac:dyDescent="0.3">
      <c r="B10712" s="10"/>
      <c r="L10712" s="10"/>
      <c r="M10712" s="10"/>
    </row>
    <row r="10713" spans="2:13" s="1" customFormat="1" ht="13.8" x14ac:dyDescent="0.3">
      <c r="B10713" s="10"/>
      <c r="L10713" s="10"/>
      <c r="M10713" s="10"/>
    </row>
    <row r="10714" spans="2:13" s="1" customFormat="1" ht="13.8" x14ac:dyDescent="0.3">
      <c r="B10714" s="10"/>
      <c r="L10714" s="10"/>
      <c r="M10714" s="10"/>
    </row>
    <row r="10715" spans="2:13" s="1" customFormat="1" ht="13.8" x14ac:dyDescent="0.3">
      <c r="B10715" s="10"/>
      <c r="L10715" s="10"/>
      <c r="M10715" s="10"/>
    </row>
    <row r="10716" spans="2:13" s="1" customFormat="1" ht="13.8" x14ac:dyDescent="0.3">
      <c r="B10716" s="10"/>
      <c r="L10716" s="10"/>
      <c r="M10716" s="10"/>
    </row>
    <row r="10717" spans="2:13" s="1" customFormat="1" ht="13.8" x14ac:dyDescent="0.3">
      <c r="B10717" s="10"/>
      <c r="L10717" s="10"/>
      <c r="M10717" s="10"/>
    </row>
    <row r="10718" spans="2:13" s="1" customFormat="1" ht="13.8" x14ac:dyDescent="0.3">
      <c r="B10718" s="10"/>
      <c r="L10718" s="10"/>
      <c r="M10718" s="10"/>
    </row>
    <row r="10719" spans="2:13" s="1" customFormat="1" ht="13.8" x14ac:dyDescent="0.3">
      <c r="B10719" s="10"/>
      <c r="L10719" s="10"/>
      <c r="M10719" s="10"/>
    </row>
    <row r="10720" spans="2:13" s="1" customFormat="1" ht="13.8" x14ac:dyDescent="0.3">
      <c r="B10720" s="10"/>
      <c r="L10720" s="10"/>
      <c r="M10720" s="10"/>
    </row>
    <row r="10721" spans="2:13" s="1" customFormat="1" ht="13.8" x14ac:dyDescent="0.3">
      <c r="B10721" s="10"/>
      <c r="L10721" s="10"/>
      <c r="M10721" s="10"/>
    </row>
    <row r="10722" spans="2:13" s="1" customFormat="1" ht="13.8" x14ac:dyDescent="0.3">
      <c r="B10722" s="10"/>
      <c r="L10722" s="10"/>
      <c r="M10722" s="10"/>
    </row>
    <row r="10723" spans="2:13" s="1" customFormat="1" ht="13.8" x14ac:dyDescent="0.3">
      <c r="B10723" s="10"/>
      <c r="L10723" s="10"/>
      <c r="M10723" s="10"/>
    </row>
    <row r="10724" spans="2:13" s="1" customFormat="1" ht="13.8" x14ac:dyDescent="0.3">
      <c r="B10724" s="10"/>
      <c r="L10724" s="10"/>
      <c r="M10724" s="10"/>
    </row>
    <row r="10725" spans="2:13" s="1" customFormat="1" ht="13.8" x14ac:dyDescent="0.3">
      <c r="B10725" s="10"/>
      <c r="L10725" s="10"/>
      <c r="M10725" s="10"/>
    </row>
    <row r="10726" spans="2:13" s="1" customFormat="1" ht="13.8" x14ac:dyDescent="0.3">
      <c r="B10726" s="10"/>
      <c r="L10726" s="10"/>
      <c r="M10726" s="10"/>
    </row>
    <row r="10727" spans="2:13" s="1" customFormat="1" ht="13.8" x14ac:dyDescent="0.3">
      <c r="B10727" s="10"/>
      <c r="L10727" s="10"/>
      <c r="M10727" s="10"/>
    </row>
    <row r="10728" spans="2:13" s="1" customFormat="1" ht="13.8" x14ac:dyDescent="0.3">
      <c r="B10728" s="10"/>
      <c r="L10728" s="10"/>
      <c r="M10728" s="10"/>
    </row>
    <row r="10729" spans="2:13" s="1" customFormat="1" ht="13.8" x14ac:dyDescent="0.3">
      <c r="B10729" s="10"/>
      <c r="L10729" s="10"/>
      <c r="M10729" s="10"/>
    </row>
    <row r="10730" spans="2:13" s="1" customFormat="1" ht="13.8" x14ac:dyDescent="0.3">
      <c r="B10730" s="10"/>
      <c r="L10730" s="10"/>
      <c r="M10730" s="10"/>
    </row>
    <row r="10731" spans="2:13" s="1" customFormat="1" ht="13.8" x14ac:dyDescent="0.3">
      <c r="B10731" s="10"/>
      <c r="L10731" s="10"/>
      <c r="M10731" s="10"/>
    </row>
    <row r="10732" spans="2:13" s="1" customFormat="1" ht="13.8" x14ac:dyDescent="0.3">
      <c r="B10732" s="10"/>
      <c r="L10732" s="10"/>
      <c r="M10732" s="10"/>
    </row>
    <row r="10733" spans="2:13" s="1" customFormat="1" ht="13.8" x14ac:dyDescent="0.3">
      <c r="B10733" s="10"/>
      <c r="L10733" s="10"/>
      <c r="M10733" s="10"/>
    </row>
    <row r="10734" spans="2:13" s="1" customFormat="1" ht="13.8" x14ac:dyDescent="0.3">
      <c r="B10734" s="10"/>
      <c r="L10734" s="10"/>
      <c r="M10734" s="10"/>
    </row>
    <row r="10735" spans="2:13" s="1" customFormat="1" ht="13.8" x14ac:dyDescent="0.3">
      <c r="B10735" s="10"/>
      <c r="L10735" s="10"/>
      <c r="M10735" s="10"/>
    </row>
    <row r="10736" spans="2:13" s="1" customFormat="1" ht="13.8" x14ac:dyDescent="0.3">
      <c r="B10736" s="10"/>
      <c r="L10736" s="10"/>
      <c r="M10736" s="10"/>
    </row>
    <row r="10737" spans="2:13" s="1" customFormat="1" ht="13.8" x14ac:dyDescent="0.3">
      <c r="B10737" s="10"/>
      <c r="L10737" s="10"/>
      <c r="M10737" s="10"/>
    </row>
    <row r="10738" spans="2:13" s="1" customFormat="1" ht="13.8" x14ac:dyDescent="0.3">
      <c r="B10738" s="10"/>
      <c r="L10738" s="10"/>
      <c r="M10738" s="10"/>
    </row>
    <row r="10739" spans="2:13" s="1" customFormat="1" ht="13.8" x14ac:dyDescent="0.3">
      <c r="B10739" s="10"/>
      <c r="L10739" s="10"/>
      <c r="M10739" s="10"/>
    </row>
    <row r="10740" spans="2:13" s="1" customFormat="1" ht="13.8" x14ac:dyDescent="0.3">
      <c r="B10740" s="10"/>
      <c r="L10740" s="10"/>
      <c r="M10740" s="10"/>
    </row>
    <row r="10741" spans="2:13" s="1" customFormat="1" ht="13.8" x14ac:dyDescent="0.3">
      <c r="B10741" s="10"/>
      <c r="L10741" s="10"/>
      <c r="M10741" s="10"/>
    </row>
    <row r="10742" spans="2:13" s="1" customFormat="1" ht="13.8" x14ac:dyDescent="0.3">
      <c r="B10742" s="10"/>
      <c r="L10742" s="10"/>
      <c r="M10742" s="10"/>
    </row>
    <row r="10743" spans="2:13" s="1" customFormat="1" ht="13.8" x14ac:dyDescent="0.3">
      <c r="B10743" s="10"/>
      <c r="L10743" s="10"/>
      <c r="M10743" s="10"/>
    </row>
    <row r="10744" spans="2:13" s="1" customFormat="1" ht="13.8" x14ac:dyDescent="0.3">
      <c r="B10744" s="10"/>
      <c r="L10744" s="10"/>
      <c r="M10744" s="10"/>
    </row>
    <row r="10745" spans="2:13" s="1" customFormat="1" ht="13.8" x14ac:dyDescent="0.3">
      <c r="B10745" s="10"/>
      <c r="L10745" s="10"/>
      <c r="M10745" s="10"/>
    </row>
    <row r="10746" spans="2:13" s="1" customFormat="1" ht="13.8" x14ac:dyDescent="0.3">
      <c r="B10746" s="10"/>
      <c r="L10746" s="10"/>
      <c r="M10746" s="10"/>
    </row>
    <row r="10747" spans="2:13" s="1" customFormat="1" ht="13.8" x14ac:dyDescent="0.3">
      <c r="B10747" s="10"/>
      <c r="L10747" s="10"/>
      <c r="M10747" s="10"/>
    </row>
    <row r="10748" spans="2:13" s="1" customFormat="1" ht="13.8" x14ac:dyDescent="0.3">
      <c r="B10748" s="10"/>
      <c r="L10748" s="10"/>
      <c r="M10748" s="10"/>
    </row>
    <row r="10749" spans="2:13" s="1" customFormat="1" ht="13.8" x14ac:dyDescent="0.3">
      <c r="B10749" s="10"/>
      <c r="L10749" s="10"/>
      <c r="M10749" s="10"/>
    </row>
    <row r="10750" spans="2:13" s="1" customFormat="1" ht="13.8" x14ac:dyDescent="0.3">
      <c r="B10750" s="10"/>
      <c r="L10750" s="10"/>
      <c r="M10750" s="10"/>
    </row>
    <row r="10751" spans="2:13" s="1" customFormat="1" ht="13.8" x14ac:dyDescent="0.3">
      <c r="B10751" s="10"/>
      <c r="L10751" s="10"/>
      <c r="M10751" s="10"/>
    </row>
    <row r="10752" spans="2:13" s="1" customFormat="1" ht="13.8" x14ac:dyDescent="0.3">
      <c r="B10752" s="10"/>
      <c r="L10752" s="10"/>
      <c r="M10752" s="10"/>
    </row>
    <row r="10753" spans="2:13" s="1" customFormat="1" ht="13.8" x14ac:dyDescent="0.3">
      <c r="B10753" s="10"/>
      <c r="L10753" s="10"/>
      <c r="M10753" s="10"/>
    </row>
    <row r="10754" spans="2:13" s="1" customFormat="1" ht="13.8" x14ac:dyDescent="0.3">
      <c r="B10754" s="10"/>
      <c r="L10754" s="10"/>
      <c r="M10754" s="10"/>
    </row>
    <row r="10755" spans="2:13" s="1" customFormat="1" ht="13.8" x14ac:dyDescent="0.3">
      <c r="B10755" s="10"/>
      <c r="L10755" s="10"/>
      <c r="M10755" s="10"/>
    </row>
    <row r="10756" spans="2:13" s="1" customFormat="1" ht="13.8" x14ac:dyDescent="0.3">
      <c r="B10756" s="10"/>
      <c r="L10756" s="10"/>
      <c r="M10756" s="10"/>
    </row>
    <row r="10757" spans="2:13" s="1" customFormat="1" ht="13.8" x14ac:dyDescent="0.3">
      <c r="B10757" s="10"/>
      <c r="L10757" s="10"/>
      <c r="M10757" s="10"/>
    </row>
    <row r="10758" spans="2:13" s="1" customFormat="1" ht="13.8" x14ac:dyDescent="0.3">
      <c r="B10758" s="10"/>
      <c r="L10758" s="10"/>
      <c r="M10758" s="10"/>
    </row>
    <row r="10759" spans="2:13" s="1" customFormat="1" ht="13.8" x14ac:dyDescent="0.3">
      <c r="B10759" s="10"/>
      <c r="L10759" s="10"/>
      <c r="M10759" s="10"/>
    </row>
    <row r="10760" spans="2:13" s="1" customFormat="1" ht="13.8" x14ac:dyDescent="0.3">
      <c r="B10760" s="10"/>
      <c r="L10760" s="10"/>
      <c r="M10760" s="10"/>
    </row>
    <row r="10761" spans="2:13" s="1" customFormat="1" ht="13.8" x14ac:dyDescent="0.3">
      <c r="B10761" s="10"/>
      <c r="L10761" s="10"/>
      <c r="M10761" s="10"/>
    </row>
    <row r="10762" spans="2:13" s="1" customFormat="1" ht="13.8" x14ac:dyDescent="0.3">
      <c r="B10762" s="10"/>
      <c r="L10762" s="10"/>
      <c r="M10762" s="10"/>
    </row>
    <row r="10763" spans="2:13" s="1" customFormat="1" ht="13.8" x14ac:dyDescent="0.3">
      <c r="B10763" s="10"/>
      <c r="L10763" s="10"/>
      <c r="M10763" s="10"/>
    </row>
    <row r="10764" spans="2:13" s="1" customFormat="1" ht="13.8" x14ac:dyDescent="0.3">
      <c r="B10764" s="10"/>
      <c r="L10764" s="10"/>
      <c r="M10764" s="10"/>
    </row>
    <row r="10765" spans="2:13" s="1" customFormat="1" ht="13.8" x14ac:dyDescent="0.3">
      <c r="B10765" s="10"/>
      <c r="L10765" s="10"/>
      <c r="M10765" s="10"/>
    </row>
    <row r="10766" spans="2:13" s="1" customFormat="1" ht="13.8" x14ac:dyDescent="0.3">
      <c r="B10766" s="10"/>
      <c r="L10766" s="10"/>
      <c r="M10766" s="10"/>
    </row>
    <row r="10767" spans="2:13" s="1" customFormat="1" ht="13.8" x14ac:dyDescent="0.3">
      <c r="B10767" s="10"/>
      <c r="L10767" s="10"/>
      <c r="M10767" s="10"/>
    </row>
    <row r="10768" spans="2:13" s="1" customFormat="1" ht="13.8" x14ac:dyDescent="0.3">
      <c r="B10768" s="10"/>
      <c r="L10768" s="10"/>
      <c r="M10768" s="10"/>
    </row>
    <row r="10769" spans="2:13" s="1" customFormat="1" ht="13.8" x14ac:dyDescent="0.3">
      <c r="B10769" s="10"/>
      <c r="L10769" s="10"/>
      <c r="M10769" s="10"/>
    </row>
    <row r="10770" spans="2:13" s="1" customFormat="1" ht="13.8" x14ac:dyDescent="0.3">
      <c r="B10770" s="10"/>
      <c r="L10770" s="10"/>
      <c r="M10770" s="10"/>
    </row>
    <row r="10771" spans="2:13" s="1" customFormat="1" ht="13.8" x14ac:dyDescent="0.3">
      <c r="B10771" s="10"/>
      <c r="L10771" s="10"/>
      <c r="M10771" s="10"/>
    </row>
    <row r="10772" spans="2:13" s="1" customFormat="1" ht="13.8" x14ac:dyDescent="0.3">
      <c r="B10772" s="10"/>
      <c r="L10772" s="10"/>
      <c r="M10772" s="10"/>
    </row>
    <row r="10773" spans="2:13" s="1" customFormat="1" ht="13.8" x14ac:dyDescent="0.3">
      <c r="B10773" s="10"/>
      <c r="L10773" s="10"/>
      <c r="M10773" s="10"/>
    </row>
    <row r="10774" spans="2:13" s="1" customFormat="1" ht="13.8" x14ac:dyDescent="0.3">
      <c r="B10774" s="10"/>
      <c r="L10774" s="10"/>
      <c r="M10774" s="10"/>
    </row>
    <row r="10775" spans="2:13" s="1" customFormat="1" ht="13.8" x14ac:dyDescent="0.3">
      <c r="B10775" s="10"/>
      <c r="L10775" s="10"/>
      <c r="M10775" s="10"/>
    </row>
    <row r="10776" spans="2:13" s="1" customFormat="1" ht="13.8" x14ac:dyDescent="0.3">
      <c r="B10776" s="10"/>
      <c r="L10776" s="10"/>
      <c r="M10776" s="10"/>
    </row>
    <row r="10777" spans="2:13" s="1" customFormat="1" ht="13.8" x14ac:dyDescent="0.3">
      <c r="B10777" s="10"/>
      <c r="L10777" s="10"/>
      <c r="M10777" s="10"/>
    </row>
    <row r="10778" spans="2:13" s="1" customFormat="1" ht="13.8" x14ac:dyDescent="0.3">
      <c r="B10778" s="10"/>
      <c r="L10778" s="10"/>
      <c r="M10778" s="10"/>
    </row>
    <row r="10779" spans="2:13" s="1" customFormat="1" ht="13.8" x14ac:dyDescent="0.3">
      <c r="B10779" s="10"/>
      <c r="L10779" s="10"/>
      <c r="M10779" s="10"/>
    </row>
    <row r="10780" spans="2:13" s="1" customFormat="1" ht="13.8" x14ac:dyDescent="0.3">
      <c r="B10780" s="10"/>
      <c r="L10780" s="10"/>
      <c r="M10780" s="10"/>
    </row>
    <row r="10781" spans="2:13" s="1" customFormat="1" ht="13.8" x14ac:dyDescent="0.3">
      <c r="B10781" s="10"/>
      <c r="L10781" s="10"/>
      <c r="M10781" s="10"/>
    </row>
    <row r="10782" spans="2:13" s="1" customFormat="1" ht="13.8" x14ac:dyDescent="0.3">
      <c r="B10782" s="10"/>
      <c r="L10782" s="10"/>
      <c r="M10782" s="10"/>
    </row>
    <row r="10783" spans="2:13" s="1" customFormat="1" ht="13.8" x14ac:dyDescent="0.3">
      <c r="B10783" s="10"/>
      <c r="L10783" s="10"/>
      <c r="M10783" s="10"/>
    </row>
    <row r="10784" spans="2:13" s="1" customFormat="1" ht="13.8" x14ac:dyDescent="0.3">
      <c r="B10784" s="10"/>
      <c r="L10784" s="10"/>
      <c r="M10784" s="10"/>
    </row>
    <row r="10785" spans="2:13" s="1" customFormat="1" ht="13.8" x14ac:dyDescent="0.3">
      <c r="B10785" s="10"/>
      <c r="L10785" s="10"/>
      <c r="M10785" s="10"/>
    </row>
    <row r="10786" spans="2:13" s="1" customFormat="1" ht="13.8" x14ac:dyDescent="0.3">
      <c r="B10786" s="10"/>
      <c r="L10786" s="10"/>
      <c r="M10786" s="10"/>
    </row>
    <row r="10787" spans="2:13" s="1" customFormat="1" ht="13.8" x14ac:dyDescent="0.3">
      <c r="B10787" s="10"/>
      <c r="L10787" s="10"/>
      <c r="M10787" s="10"/>
    </row>
    <row r="10788" spans="2:13" s="1" customFormat="1" ht="13.8" x14ac:dyDescent="0.3">
      <c r="B10788" s="10"/>
      <c r="L10788" s="10"/>
      <c r="M10788" s="10"/>
    </row>
    <row r="10789" spans="2:13" s="1" customFormat="1" ht="13.8" x14ac:dyDescent="0.3">
      <c r="B10789" s="10"/>
      <c r="L10789" s="10"/>
      <c r="M10789" s="10"/>
    </row>
    <row r="10790" spans="2:13" s="1" customFormat="1" ht="13.8" x14ac:dyDescent="0.3">
      <c r="B10790" s="10"/>
      <c r="L10790" s="10"/>
      <c r="M10790" s="10"/>
    </row>
    <row r="10791" spans="2:13" s="1" customFormat="1" ht="13.8" x14ac:dyDescent="0.3">
      <c r="B10791" s="10"/>
      <c r="L10791" s="10"/>
      <c r="M10791" s="10"/>
    </row>
    <row r="10792" spans="2:13" s="1" customFormat="1" ht="13.8" x14ac:dyDescent="0.3">
      <c r="B10792" s="10"/>
      <c r="L10792" s="10"/>
      <c r="M10792" s="10"/>
    </row>
    <row r="10793" spans="2:13" s="1" customFormat="1" ht="13.8" x14ac:dyDescent="0.3">
      <c r="B10793" s="10"/>
      <c r="L10793" s="10"/>
      <c r="M10793" s="10"/>
    </row>
    <row r="10794" spans="2:13" s="1" customFormat="1" ht="13.8" x14ac:dyDescent="0.3">
      <c r="B10794" s="10"/>
      <c r="L10794" s="10"/>
      <c r="M10794" s="10"/>
    </row>
    <row r="10795" spans="2:13" s="1" customFormat="1" ht="13.8" x14ac:dyDescent="0.3">
      <c r="B10795" s="10"/>
      <c r="L10795" s="10"/>
      <c r="M10795" s="10"/>
    </row>
    <row r="10796" spans="2:13" s="1" customFormat="1" ht="13.8" x14ac:dyDescent="0.3">
      <c r="B10796" s="10"/>
      <c r="L10796" s="10"/>
      <c r="M10796" s="10"/>
    </row>
    <row r="10797" spans="2:13" s="1" customFormat="1" ht="13.8" x14ac:dyDescent="0.3">
      <c r="B10797" s="10"/>
      <c r="L10797" s="10"/>
      <c r="M10797" s="10"/>
    </row>
    <row r="10798" spans="2:13" s="1" customFormat="1" ht="13.8" x14ac:dyDescent="0.3">
      <c r="B10798" s="10"/>
      <c r="L10798" s="10"/>
      <c r="M10798" s="10"/>
    </row>
    <row r="10799" spans="2:13" s="1" customFormat="1" ht="13.8" x14ac:dyDescent="0.3">
      <c r="B10799" s="10"/>
      <c r="L10799" s="10"/>
      <c r="M10799" s="10"/>
    </row>
    <row r="10800" spans="2:13" s="1" customFormat="1" ht="13.8" x14ac:dyDescent="0.3">
      <c r="B10800" s="10"/>
      <c r="L10800" s="10"/>
      <c r="M10800" s="10"/>
    </row>
    <row r="10801" spans="2:13" s="1" customFormat="1" ht="13.8" x14ac:dyDescent="0.3">
      <c r="B10801" s="10"/>
      <c r="L10801" s="10"/>
      <c r="M10801" s="10"/>
    </row>
    <row r="10802" spans="2:13" s="1" customFormat="1" ht="13.8" x14ac:dyDescent="0.3">
      <c r="B10802" s="10"/>
      <c r="L10802" s="10"/>
      <c r="M10802" s="10"/>
    </row>
    <row r="10803" spans="2:13" s="1" customFormat="1" ht="13.8" x14ac:dyDescent="0.3">
      <c r="B10803" s="10"/>
      <c r="L10803" s="10"/>
      <c r="M10803" s="10"/>
    </row>
    <row r="10804" spans="2:13" s="1" customFormat="1" ht="13.8" x14ac:dyDescent="0.3">
      <c r="B10804" s="10"/>
      <c r="L10804" s="10"/>
      <c r="M10804" s="10"/>
    </row>
    <row r="10805" spans="2:13" s="1" customFormat="1" ht="13.8" x14ac:dyDescent="0.3">
      <c r="B10805" s="10"/>
      <c r="L10805" s="10"/>
      <c r="M10805" s="10"/>
    </row>
    <row r="10806" spans="2:13" s="1" customFormat="1" ht="13.8" x14ac:dyDescent="0.3">
      <c r="B10806" s="10"/>
      <c r="L10806" s="10"/>
      <c r="M10806" s="10"/>
    </row>
    <row r="10807" spans="2:13" s="1" customFormat="1" ht="13.8" x14ac:dyDescent="0.3">
      <c r="B10807" s="10"/>
      <c r="L10807" s="10"/>
      <c r="M10807" s="10"/>
    </row>
    <row r="10808" spans="2:13" s="1" customFormat="1" ht="13.8" x14ac:dyDescent="0.3">
      <c r="B10808" s="10"/>
      <c r="L10808" s="10"/>
      <c r="M10808" s="10"/>
    </row>
    <row r="10809" spans="2:13" s="1" customFormat="1" ht="13.8" x14ac:dyDescent="0.3">
      <c r="B10809" s="10"/>
      <c r="L10809" s="10"/>
      <c r="M10809" s="10"/>
    </row>
    <row r="10810" spans="2:13" s="1" customFormat="1" ht="13.8" x14ac:dyDescent="0.3">
      <c r="B10810" s="10"/>
      <c r="L10810" s="10"/>
      <c r="M10810" s="10"/>
    </row>
    <row r="10811" spans="2:13" s="1" customFormat="1" ht="13.8" x14ac:dyDescent="0.3">
      <c r="B10811" s="10"/>
      <c r="L10811" s="10"/>
      <c r="M10811" s="10"/>
    </row>
    <row r="10812" spans="2:13" s="1" customFormat="1" ht="13.8" x14ac:dyDescent="0.3">
      <c r="B10812" s="10"/>
      <c r="L10812" s="10"/>
      <c r="M10812" s="10"/>
    </row>
    <row r="10813" spans="2:13" s="1" customFormat="1" ht="13.8" x14ac:dyDescent="0.3">
      <c r="B10813" s="10"/>
      <c r="L10813" s="10"/>
      <c r="M10813" s="10"/>
    </row>
    <row r="10814" spans="2:13" s="1" customFormat="1" ht="13.8" x14ac:dyDescent="0.3">
      <c r="B10814" s="10"/>
      <c r="L10814" s="10"/>
      <c r="M10814" s="10"/>
    </row>
    <row r="10815" spans="2:13" s="1" customFormat="1" ht="13.8" x14ac:dyDescent="0.3">
      <c r="B10815" s="10"/>
      <c r="L10815" s="10"/>
      <c r="M10815" s="10"/>
    </row>
    <row r="10816" spans="2:13" s="1" customFormat="1" ht="13.8" x14ac:dyDescent="0.3">
      <c r="B10816" s="10"/>
      <c r="L10816" s="10"/>
      <c r="M10816" s="10"/>
    </row>
    <row r="10817" spans="2:13" s="1" customFormat="1" ht="13.8" x14ac:dyDescent="0.3">
      <c r="B10817" s="10"/>
      <c r="L10817" s="10"/>
      <c r="M10817" s="10"/>
    </row>
    <row r="10818" spans="2:13" s="1" customFormat="1" ht="13.8" x14ac:dyDescent="0.3">
      <c r="B10818" s="10"/>
      <c r="L10818" s="10"/>
      <c r="M10818" s="10"/>
    </row>
    <row r="10819" spans="2:13" s="1" customFormat="1" ht="13.8" x14ac:dyDescent="0.3">
      <c r="B10819" s="10"/>
      <c r="L10819" s="10"/>
      <c r="M10819" s="10"/>
    </row>
    <row r="10820" spans="2:13" s="1" customFormat="1" ht="13.8" x14ac:dyDescent="0.3">
      <c r="B10820" s="10"/>
      <c r="L10820" s="10"/>
      <c r="M10820" s="10"/>
    </row>
    <row r="10821" spans="2:13" s="1" customFormat="1" ht="13.8" x14ac:dyDescent="0.3">
      <c r="B10821" s="10"/>
      <c r="L10821" s="10"/>
      <c r="M10821" s="10"/>
    </row>
    <row r="10822" spans="2:13" s="1" customFormat="1" ht="13.8" x14ac:dyDescent="0.3">
      <c r="B10822" s="10"/>
      <c r="L10822" s="10"/>
      <c r="M10822" s="10"/>
    </row>
    <row r="10823" spans="2:13" s="1" customFormat="1" ht="13.8" x14ac:dyDescent="0.3">
      <c r="B10823" s="10"/>
      <c r="L10823" s="10"/>
      <c r="M10823" s="10"/>
    </row>
    <row r="10824" spans="2:13" s="1" customFormat="1" ht="13.8" x14ac:dyDescent="0.3">
      <c r="B10824" s="10"/>
      <c r="L10824" s="10"/>
      <c r="M10824" s="10"/>
    </row>
    <row r="10825" spans="2:13" s="1" customFormat="1" ht="13.8" x14ac:dyDescent="0.3">
      <c r="B10825" s="10"/>
      <c r="L10825" s="10"/>
      <c r="M10825" s="10"/>
    </row>
    <row r="10826" spans="2:13" s="1" customFormat="1" ht="13.8" x14ac:dyDescent="0.3">
      <c r="B10826" s="10"/>
      <c r="L10826" s="10"/>
      <c r="M10826" s="10"/>
    </row>
    <row r="10827" spans="2:13" s="1" customFormat="1" ht="13.8" x14ac:dyDescent="0.3">
      <c r="B10827" s="10"/>
      <c r="L10827" s="10"/>
      <c r="M10827" s="10"/>
    </row>
    <row r="10828" spans="2:13" s="1" customFormat="1" ht="13.8" x14ac:dyDescent="0.3">
      <c r="B10828" s="10"/>
      <c r="L10828" s="10"/>
      <c r="M10828" s="10"/>
    </row>
    <row r="10829" spans="2:13" s="1" customFormat="1" ht="13.8" x14ac:dyDescent="0.3">
      <c r="B10829" s="10"/>
      <c r="L10829" s="10"/>
      <c r="M10829" s="10"/>
    </row>
    <row r="10830" spans="2:13" s="1" customFormat="1" ht="13.8" x14ac:dyDescent="0.3">
      <c r="B10830" s="10"/>
      <c r="L10830" s="10"/>
      <c r="M10830" s="10"/>
    </row>
    <row r="10831" spans="2:13" s="1" customFormat="1" ht="13.8" x14ac:dyDescent="0.3">
      <c r="B10831" s="10"/>
      <c r="L10831" s="10"/>
      <c r="M10831" s="10"/>
    </row>
    <row r="10832" spans="2:13" s="1" customFormat="1" ht="13.8" x14ac:dyDescent="0.3">
      <c r="B10832" s="10"/>
      <c r="L10832" s="10"/>
      <c r="M10832" s="10"/>
    </row>
    <row r="10833" spans="2:13" s="1" customFormat="1" ht="13.8" x14ac:dyDescent="0.3">
      <c r="B10833" s="10"/>
      <c r="L10833" s="10"/>
      <c r="M10833" s="10"/>
    </row>
    <row r="10834" spans="2:13" s="1" customFormat="1" ht="13.8" x14ac:dyDescent="0.3">
      <c r="B10834" s="10"/>
      <c r="L10834" s="10"/>
      <c r="M10834" s="10"/>
    </row>
    <row r="10835" spans="2:13" s="1" customFormat="1" ht="13.8" x14ac:dyDescent="0.3">
      <c r="B10835" s="10"/>
      <c r="L10835" s="10"/>
      <c r="M10835" s="10"/>
    </row>
    <row r="10836" spans="2:13" s="1" customFormat="1" ht="13.8" x14ac:dyDescent="0.3">
      <c r="B10836" s="10"/>
      <c r="L10836" s="10"/>
      <c r="M10836" s="10"/>
    </row>
    <row r="10837" spans="2:13" s="1" customFormat="1" ht="13.8" x14ac:dyDescent="0.3">
      <c r="B10837" s="10"/>
      <c r="L10837" s="10"/>
      <c r="M10837" s="10"/>
    </row>
    <row r="10838" spans="2:13" s="1" customFormat="1" ht="13.8" x14ac:dyDescent="0.3">
      <c r="B10838" s="10"/>
      <c r="L10838" s="10"/>
      <c r="M10838" s="10"/>
    </row>
    <row r="10839" spans="2:13" s="1" customFormat="1" ht="13.8" x14ac:dyDescent="0.3">
      <c r="B10839" s="10"/>
      <c r="L10839" s="10"/>
      <c r="M10839" s="10"/>
    </row>
    <row r="10840" spans="2:13" s="1" customFormat="1" ht="13.8" x14ac:dyDescent="0.3">
      <c r="B10840" s="10"/>
      <c r="L10840" s="10"/>
      <c r="M10840" s="10"/>
    </row>
    <row r="10841" spans="2:13" s="1" customFormat="1" ht="13.8" x14ac:dyDescent="0.3">
      <c r="B10841" s="10"/>
      <c r="L10841" s="10"/>
      <c r="M10841" s="10"/>
    </row>
    <row r="10842" spans="2:13" s="1" customFormat="1" ht="13.8" x14ac:dyDescent="0.3">
      <c r="B10842" s="10"/>
      <c r="L10842" s="10"/>
      <c r="M10842" s="10"/>
    </row>
    <row r="10843" spans="2:13" s="1" customFormat="1" ht="13.8" x14ac:dyDescent="0.3">
      <c r="B10843" s="10"/>
      <c r="L10843" s="10"/>
      <c r="M10843" s="10"/>
    </row>
    <row r="10844" spans="2:13" s="1" customFormat="1" ht="13.8" x14ac:dyDescent="0.3">
      <c r="B10844" s="10"/>
      <c r="L10844" s="10"/>
      <c r="M10844" s="10"/>
    </row>
    <row r="10845" spans="2:13" s="1" customFormat="1" ht="13.8" x14ac:dyDescent="0.3">
      <c r="B10845" s="10"/>
      <c r="L10845" s="10"/>
      <c r="M10845" s="10"/>
    </row>
    <row r="10846" spans="2:13" s="1" customFormat="1" ht="13.8" x14ac:dyDescent="0.3">
      <c r="B10846" s="10"/>
      <c r="L10846" s="10"/>
      <c r="M10846" s="10"/>
    </row>
    <row r="10847" spans="2:13" s="1" customFormat="1" ht="13.8" x14ac:dyDescent="0.3">
      <c r="B10847" s="10"/>
      <c r="L10847" s="10"/>
      <c r="M10847" s="10"/>
    </row>
    <row r="10848" spans="2:13" s="1" customFormat="1" ht="13.8" x14ac:dyDescent="0.3">
      <c r="B10848" s="10"/>
      <c r="L10848" s="10"/>
      <c r="M10848" s="10"/>
    </row>
    <row r="10849" spans="2:13" s="1" customFormat="1" ht="13.8" x14ac:dyDescent="0.3">
      <c r="B10849" s="10"/>
      <c r="L10849" s="10"/>
      <c r="M10849" s="10"/>
    </row>
    <row r="10850" spans="2:13" s="1" customFormat="1" ht="13.8" x14ac:dyDescent="0.3">
      <c r="B10850" s="10"/>
      <c r="L10850" s="10"/>
      <c r="M10850" s="10"/>
    </row>
    <row r="10851" spans="2:13" s="1" customFormat="1" ht="13.8" x14ac:dyDescent="0.3">
      <c r="B10851" s="10"/>
      <c r="L10851" s="10"/>
      <c r="M10851" s="10"/>
    </row>
    <row r="10852" spans="2:13" s="1" customFormat="1" ht="13.8" x14ac:dyDescent="0.3">
      <c r="B10852" s="10"/>
      <c r="L10852" s="10"/>
      <c r="M10852" s="10"/>
    </row>
    <row r="10853" spans="2:13" s="1" customFormat="1" ht="13.8" x14ac:dyDescent="0.3">
      <c r="B10853" s="10"/>
      <c r="L10853" s="10"/>
      <c r="M10853" s="10"/>
    </row>
    <row r="10854" spans="2:13" s="1" customFormat="1" ht="13.8" x14ac:dyDescent="0.3">
      <c r="B10854" s="10"/>
      <c r="L10854" s="10"/>
      <c r="M10854" s="10"/>
    </row>
    <row r="10855" spans="2:13" s="1" customFormat="1" ht="13.8" x14ac:dyDescent="0.3">
      <c r="B10855" s="10"/>
      <c r="L10855" s="10"/>
      <c r="M10855" s="10"/>
    </row>
    <row r="10856" spans="2:13" s="1" customFormat="1" ht="13.8" x14ac:dyDescent="0.3">
      <c r="B10856" s="10"/>
      <c r="L10856" s="10"/>
      <c r="M10856" s="10"/>
    </row>
    <row r="10857" spans="2:13" s="1" customFormat="1" ht="13.8" x14ac:dyDescent="0.3">
      <c r="B10857" s="10"/>
      <c r="L10857" s="10"/>
      <c r="M10857" s="10"/>
    </row>
    <row r="10858" spans="2:13" s="1" customFormat="1" ht="13.8" x14ac:dyDescent="0.3">
      <c r="B10858" s="10"/>
      <c r="L10858" s="10"/>
      <c r="M10858" s="10"/>
    </row>
    <row r="10859" spans="2:13" s="1" customFormat="1" ht="13.8" x14ac:dyDescent="0.3">
      <c r="B10859" s="10"/>
      <c r="L10859" s="10"/>
      <c r="M10859" s="10"/>
    </row>
    <row r="10860" spans="2:13" s="1" customFormat="1" ht="13.8" x14ac:dyDescent="0.3">
      <c r="B10860" s="10"/>
      <c r="L10860" s="10"/>
      <c r="M10860" s="10"/>
    </row>
    <row r="10861" spans="2:13" s="1" customFormat="1" ht="13.8" x14ac:dyDescent="0.3">
      <c r="B10861" s="10"/>
      <c r="L10861" s="10"/>
      <c r="M10861" s="10"/>
    </row>
    <row r="10862" spans="2:13" s="1" customFormat="1" ht="13.8" x14ac:dyDescent="0.3">
      <c r="B10862" s="10"/>
      <c r="L10862" s="10"/>
      <c r="M10862" s="10"/>
    </row>
    <row r="10863" spans="2:13" s="1" customFormat="1" ht="13.8" x14ac:dyDescent="0.3">
      <c r="B10863" s="10"/>
      <c r="L10863" s="10"/>
      <c r="M10863" s="10"/>
    </row>
    <row r="10864" spans="2:13" s="1" customFormat="1" ht="13.8" x14ac:dyDescent="0.3">
      <c r="B10864" s="10"/>
      <c r="L10864" s="10"/>
      <c r="M10864" s="10"/>
    </row>
    <row r="10865" spans="2:13" s="1" customFormat="1" ht="13.8" x14ac:dyDescent="0.3">
      <c r="B10865" s="10"/>
      <c r="L10865" s="10"/>
      <c r="M10865" s="10"/>
    </row>
    <row r="10866" spans="2:13" s="1" customFormat="1" ht="13.8" x14ac:dyDescent="0.3">
      <c r="B10866" s="10"/>
      <c r="L10866" s="10"/>
      <c r="M10866" s="10"/>
    </row>
    <row r="10867" spans="2:13" s="1" customFormat="1" ht="13.8" x14ac:dyDescent="0.3">
      <c r="B10867" s="10"/>
      <c r="L10867" s="10"/>
      <c r="M10867" s="10"/>
    </row>
    <row r="10868" spans="2:13" s="1" customFormat="1" ht="13.8" x14ac:dyDescent="0.3">
      <c r="B10868" s="10"/>
      <c r="L10868" s="10"/>
      <c r="M10868" s="10"/>
    </row>
    <row r="10869" spans="2:13" s="1" customFormat="1" ht="13.8" x14ac:dyDescent="0.3">
      <c r="B10869" s="10"/>
      <c r="L10869" s="10"/>
      <c r="M10869" s="10"/>
    </row>
    <row r="10870" spans="2:13" s="1" customFormat="1" ht="13.8" x14ac:dyDescent="0.3">
      <c r="B10870" s="10"/>
      <c r="L10870" s="10"/>
      <c r="M10870" s="10"/>
    </row>
    <row r="10871" spans="2:13" s="1" customFormat="1" ht="13.8" x14ac:dyDescent="0.3">
      <c r="B10871" s="10"/>
      <c r="L10871" s="10"/>
      <c r="M10871" s="10"/>
    </row>
    <row r="10872" spans="2:13" s="1" customFormat="1" ht="13.8" x14ac:dyDescent="0.3">
      <c r="B10872" s="10"/>
      <c r="L10872" s="10"/>
      <c r="M10872" s="10"/>
    </row>
    <row r="10873" spans="2:13" s="1" customFormat="1" ht="13.8" x14ac:dyDescent="0.3">
      <c r="B10873" s="10"/>
      <c r="L10873" s="10"/>
      <c r="M10873" s="10"/>
    </row>
    <row r="10874" spans="2:13" s="1" customFormat="1" ht="13.8" x14ac:dyDescent="0.3">
      <c r="B10874" s="10"/>
      <c r="L10874" s="10"/>
      <c r="M10874" s="10"/>
    </row>
    <row r="10875" spans="2:13" s="1" customFormat="1" ht="13.8" x14ac:dyDescent="0.3">
      <c r="B10875" s="10"/>
      <c r="L10875" s="10"/>
      <c r="M10875" s="10"/>
    </row>
    <row r="10876" spans="2:13" s="1" customFormat="1" ht="13.8" x14ac:dyDescent="0.3">
      <c r="B10876" s="10"/>
      <c r="L10876" s="10"/>
      <c r="M10876" s="10"/>
    </row>
    <row r="10877" spans="2:13" s="1" customFormat="1" ht="13.8" x14ac:dyDescent="0.3">
      <c r="B10877" s="10"/>
      <c r="L10877" s="10"/>
      <c r="M10877" s="10"/>
    </row>
    <row r="10878" spans="2:13" s="1" customFormat="1" ht="13.8" x14ac:dyDescent="0.3">
      <c r="B10878" s="10"/>
      <c r="L10878" s="10"/>
      <c r="M10878" s="10"/>
    </row>
    <row r="10879" spans="2:13" s="1" customFormat="1" ht="13.8" x14ac:dyDescent="0.3">
      <c r="B10879" s="10"/>
      <c r="L10879" s="10"/>
      <c r="M10879" s="10"/>
    </row>
    <row r="10880" spans="2:13" s="1" customFormat="1" ht="13.8" x14ac:dyDescent="0.3">
      <c r="B10880" s="10"/>
      <c r="L10880" s="10"/>
      <c r="M10880" s="10"/>
    </row>
    <row r="10881" spans="2:13" s="1" customFormat="1" ht="13.8" x14ac:dyDescent="0.3">
      <c r="B10881" s="10"/>
      <c r="L10881" s="10"/>
      <c r="M10881" s="10"/>
    </row>
    <row r="10882" spans="2:13" s="1" customFormat="1" ht="13.8" x14ac:dyDescent="0.3">
      <c r="B10882" s="10"/>
      <c r="L10882" s="10"/>
      <c r="M10882" s="10"/>
    </row>
    <row r="10883" spans="2:13" s="1" customFormat="1" ht="13.8" x14ac:dyDescent="0.3">
      <c r="B10883" s="10"/>
      <c r="L10883" s="10"/>
      <c r="M10883" s="10"/>
    </row>
    <row r="10884" spans="2:13" s="1" customFormat="1" ht="13.8" x14ac:dyDescent="0.3">
      <c r="B10884" s="10"/>
      <c r="L10884" s="10"/>
      <c r="M10884" s="10"/>
    </row>
    <row r="10885" spans="2:13" s="1" customFormat="1" ht="13.8" x14ac:dyDescent="0.3">
      <c r="B10885" s="10"/>
      <c r="L10885" s="10"/>
      <c r="M10885" s="10"/>
    </row>
    <row r="10886" spans="2:13" s="1" customFormat="1" ht="13.8" x14ac:dyDescent="0.3">
      <c r="B10886" s="10"/>
      <c r="L10886" s="10"/>
      <c r="M10886" s="10"/>
    </row>
    <row r="10887" spans="2:13" s="1" customFormat="1" ht="13.8" x14ac:dyDescent="0.3">
      <c r="B10887" s="10"/>
      <c r="L10887" s="10"/>
      <c r="M10887" s="10"/>
    </row>
    <row r="10888" spans="2:13" s="1" customFormat="1" ht="13.8" x14ac:dyDescent="0.3">
      <c r="B10888" s="10"/>
      <c r="L10888" s="10"/>
      <c r="M10888" s="10"/>
    </row>
    <row r="10889" spans="2:13" s="1" customFormat="1" ht="13.8" x14ac:dyDescent="0.3">
      <c r="B10889" s="10"/>
      <c r="L10889" s="10"/>
      <c r="M10889" s="10"/>
    </row>
    <row r="10890" spans="2:13" s="1" customFormat="1" ht="13.8" x14ac:dyDescent="0.3">
      <c r="B10890" s="10"/>
      <c r="L10890" s="10"/>
      <c r="M10890" s="10"/>
    </row>
    <row r="10891" spans="2:13" s="1" customFormat="1" ht="13.8" x14ac:dyDescent="0.3">
      <c r="B10891" s="10"/>
      <c r="L10891" s="10"/>
      <c r="M10891" s="10"/>
    </row>
    <row r="10892" spans="2:13" s="1" customFormat="1" ht="13.8" x14ac:dyDescent="0.3">
      <c r="B10892" s="10"/>
      <c r="L10892" s="10"/>
      <c r="M10892" s="10"/>
    </row>
    <row r="10893" spans="2:13" s="1" customFormat="1" ht="13.8" x14ac:dyDescent="0.3">
      <c r="B10893" s="10"/>
      <c r="L10893" s="10"/>
      <c r="M10893" s="10"/>
    </row>
    <row r="10894" spans="2:13" s="1" customFormat="1" ht="13.8" x14ac:dyDescent="0.3">
      <c r="B10894" s="10"/>
      <c r="L10894" s="10"/>
      <c r="M10894" s="10"/>
    </row>
    <row r="10895" spans="2:13" s="1" customFormat="1" ht="13.8" x14ac:dyDescent="0.3">
      <c r="B10895" s="10"/>
      <c r="L10895" s="10"/>
      <c r="M10895" s="10"/>
    </row>
    <row r="10896" spans="2:13" s="1" customFormat="1" ht="13.8" x14ac:dyDescent="0.3">
      <c r="B10896" s="10"/>
      <c r="L10896" s="10"/>
      <c r="M10896" s="10"/>
    </row>
    <row r="10897" spans="2:13" s="1" customFormat="1" ht="13.8" x14ac:dyDescent="0.3">
      <c r="B10897" s="10"/>
      <c r="L10897" s="10"/>
      <c r="M10897" s="10"/>
    </row>
    <row r="10898" spans="2:13" s="1" customFormat="1" ht="13.8" x14ac:dyDescent="0.3">
      <c r="B10898" s="10"/>
      <c r="L10898" s="10"/>
      <c r="M10898" s="10"/>
    </row>
    <row r="10899" spans="2:13" s="1" customFormat="1" ht="13.8" x14ac:dyDescent="0.3">
      <c r="B10899" s="10"/>
      <c r="L10899" s="10"/>
      <c r="M10899" s="10"/>
    </row>
    <row r="10900" spans="2:13" s="1" customFormat="1" ht="13.8" x14ac:dyDescent="0.3">
      <c r="B10900" s="10"/>
      <c r="L10900" s="10"/>
      <c r="M10900" s="10"/>
    </row>
    <row r="10901" spans="2:13" s="1" customFormat="1" ht="13.8" x14ac:dyDescent="0.3">
      <c r="B10901" s="10"/>
      <c r="L10901" s="10"/>
      <c r="M10901" s="10"/>
    </row>
    <row r="10902" spans="2:13" s="1" customFormat="1" ht="13.8" x14ac:dyDescent="0.3">
      <c r="B10902" s="10"/>
      <c r="L10902" s="10"/>
      <c r="M10902" s="10"/>
    </row>
    <row r="10903" spans="2:13" s="1" customFormat="1" ht="13.8" x14ac:dyDescent="0.3">
      <c r="B10903" s="10"/>
      <c r="L10903" s="10"/>
      <c r="M10903" s="10"/>
    </row>
    <row r="10904" spans="2:13" s="1" customFormat="1" ht="13.8" x14ac:dyDescent="0.3">
      <c r="B10904" s="10"/>
      <c r="L10904" s="10"/>
      <c r="M10904" s="10"/>
    </row>
    <row r="10905" spans="2:13" s="1" customFormat="1" ht="13.8" x14ac:dyDescent="0.3">
      <c r="B10905" s="10"/>
      <c r="L10905" s="10"/>
      <c r="M10905" s="10"/>
    </row>
    <row r="10906" spans="2:13" s="1" customFormat="1" ht="13.8" x14ac:dyDescent="0.3">
      <c r="B10906" s="10"/>
      <c r="L10906" s="10"/>
      <c r="M10906" s="10"/>
    </row>
    <row r="10907" spans="2:13" s="1" customFormat="1" ht="13.8" x14ac:dyDescent="0.3">
      <c r="B10907" s="10"/>
      <c r="L10907" s="10"/>
      <c r="M10907" s="10"/>
    </row>
    <row r="10908" spans="2:13" s="1" customFormat="1" ht="13.8" x14ac:dyDescent="0.3">
      <c r="B10908" s="10"/>
      <c r="L10908" s="10"/>
      <c r="M10908" s="10"/>
    </row>
    <row r="10909" spans="2:13" s="1" customFormat="1" ht="13.8" x14ac:dyDescent="0.3">
      <c r="B10909" s="10"/>
      <c r="L10909" s="10"/>
      <c r="M10909" s="10"/>
    </row>
    <row r="10910" spans="2:13" s="1" customFormat="1" ht="13.8" x14ac:dyDescent="0.3">
      <c r="B10910" s="10"/>
      <c r="L10910" s="10"/>
      <c r="M10910" s="10"/>
    </row>
    <row r="10911" spans="2:13" s="1" customFormat="1" ht="13.8" x14ac:dyDescent="0.3">
      <c r="B10911" s="10"/>
      <c r="L10911" s="10"/>
      <c r="M10911" s="10"/>
    </row>
    <row r="10912" spans="2:13" s="1" customFormat="1" ht="13.8" x14ac:dyDescent="0.3">
      <c r="B10912" s="10"/>
      <c r="L10912" s="10"/>
      <c r="M10912" s="10"/>
    </row>
    <row r="10913" spans="2:13" s="1" customFormat="1" ht="13.8" x14ac:dyDescent="0.3">
      <c r="B10913" s="10"/>
      <c r="L10913" s="10"/>
      <c r="M10913" s="10"/>
    </row>
    <row r="10914" spans="2:13" s="1" customFormat="1" ht="13.8" x14ac:dyDescent="0.3">
      <c r="B10914" s="10"/>
      <c r="L10914" s="10"/>
      <c r="M10914" s="10"/>
    </row>
    <row r="10915" spans="2:13" s="1" customFormat="1" ht="13.8" x14ac:dyDescent="0.3">
      <c r="B10915" s="10"/>
      <c r="L10915" s="10"/>
      <c r="M10915" s="10"/>
    </row>
    <row r="10916" spans="2:13" s="1" customFormat="1" ht="13.8" x14ac:dyDescent="0.3">
      <c r="B10916" s="10"/>
      <c r="L10916" s="10"/>
      <c r="M10916" s="10"/>
    </row>
    <row r="10917" spans="2:13" s="1" customFormat="1" ht="13.8" x14ac:dyDescent="0.3">
      <c r="B10917" s="10"/>
      <c r="L10917" s="10"/>
      <c r="M10917" s="10"/>
    </row>
    <row r="10918" spans="2:13" s="1" customFormat="1" ht="13.8" x14ac:dyDescent="0.3">
      <c r="B10918" s="10"/>
      <c r="L10918" s="10"/>
      <c r="M10918" s="10"/>
    </row>
    <row r="10919" spans="2:13" s="1" customFormat="1" ht="13.8" x14ac:dyDescent="0.3">
      <c r="B10919" s="10"/>
      <c r="L10919" s="10"/>
      <c r="M10919" s="10"/>
    </row>
    <row r="10920" spans="2:13" s="1" customFormat="1" ht="13.8" x14ac:dyDescent="0.3">
      <c r="B10920" s="10"/>
      <c r="L10920" s="10"/>
      <c r="M10920" s="10"/>
    </row>
    <row r="10921" spans="2:13" s="1" customFormat="1" ht="13.8" x14ac:dyDescent="0.3">
      <c r="B10921" s="10"/>
      <c r="L10921" s="10"/>
      <c r="M10921" s="10"/>
    </row>
    <row r="10922" spans="2:13" s="1" customFormat="1" ht="13.8" x14ac:dyDescent="0.3">
      <c r="B10922" s="10"/>
      <c r="L10922" s="10"/>
      <c r="M10922" s="10"/>
    </row>
    <row r="10923" spans="2:13" s="1" customFormat="1" ht="13.8" x14ac:dyDescent="0.3">
      <c r="B10923" s="10"/>
      <c r="L10923" s="10"/>
      <c r="M10923" s="10"/>
    </row>
    <row r="10924" spans="2:13" s="1" customFormat="1" ht="13.8" x14ac:dyDescent="0.3">
      <c r="B10924" s="10"/>
      <c r="L10924" s="10"/>
      <c r="M10924" s="10"/>
    </row>
    <row r="10925" spans="2:13" s="1" customFormat="1" ht="13.8" x14ac:dyDescent="0.3">
      <c r="B10925" s="10"/>
      <c r="L10925" s="10"/>
      <c r="M10925" s="10"/>
    </row>
    <row r="10926" spans="2:13" s="1" customFormat="1" ht="13.8" x14ac:dyDescent="0.3">
      <c r="B10926" s="10"/>
      <c r="L10926" s="10"/>
      <c r="M10926" s="10"/>
    </row>
    <row r="10927" spans="2:13" s="1" customFormat="1" ht="13.8" x14ac:dyDescent="0.3">
      <c r="B10927" s="10"/>
      <c r="L10927" s="10"/>
      <c r="M10927" s="10"/>
    </row>
    <row r="10928" spans="2:13" s="1" customFormat="1" ht="13.8" x14ac:dyDescent="0.3">
      <c r="B10928" s="10"/>
      <c r="L10928" s="10"/>
      <c r="M10928" s="10"/>
    </row>
    <row r="10929" spans="2:13" s="1" customFormat="1" ht="13.8" x14ac:dyDescent="0.3">
      <c r="B10929" s="10"/>
      <c r="L10929" s="10"/>
      <c r="M10929" s="10"/>
    </row>
    <row r="10930" spans="2:13" s="1" customFormat="1" ht="13.8" x14ac:dyDescent="0.3">
      <c r="B10930" s="10"/>
      <c r="L10930" s="10"/>
      <c r="M10930" s="10"/>
    </row>
    <row r="10931" spans="2:13" s="1" customFormat="1" ht="13.8" x14ac:dyDescent="0.3">
      <c r="B10931" s="10"/>
      <c r="L10931" s="10"/>
      <c r="M10931" s="10"/>
    </row>
    <row r="10932" spans="2:13" s="1" customFormat="1" ht="13.8" x14ac:dyDescent="0.3">
      <c r="B10932" s="10"/>
      <c r="L10932" s="10"/>
      <c r="M10932" s="10"/>
    </row>
    <row r="10933" spans="2:13" s="1" customFormat="1" ht="13.8" x14ac:dyDescent="0.3">
      <c r="B10933" s="10"/>
      <c r="L10933" s="10"/>
      <c r="M10933" s="10"/>
    </row>
    <row r="10934" spans="2:13" s="1" customFormat="1" ht="13.8" x14ac:dyDescent="0.3">
      <c r="B10934" s="10"/>
      <c r="L10934" s="10"/>
      <c r="M10934" s="10"/>
    </row>
    <row r="10935" spans="2:13" s="1" customFormat="1" ht="13.8" x14ac:dyDescent="0.3">
      <c r="B10935" s="10"/>
      <c r="L10935" s="10"/>
      <c r="M10935" s="10"/>
    </row>
    <row r="10936" spans="2:13" s="1" customFormat="1" ht="13.8" x14ac:dyDescent="0.3">
      <c r="B10936" s="10"/>
      <c r="L10936" s="10"/>
      <c r="M10936" s="10"/>
    </row>
    <row r="10937" spans="2:13" s="1" customFormat="1" ht="13.8" x14ac:dyDescent="0.3">
      <c r="B10937" s="10"/>
      <c r="L10937" s="10"/>
      <c r="M10937" s="10"/>
    </row>
    <row r="10938" spans="2:13" s="1" customFormat="1" ht="13.8" x14ac:dyDescent="0.3">
      <c r="B10938" s="10"/>
      <c r="L10938" s="10"/>
      <c r="M10938" s="10"/>
    </row>
    <row r="10939" spans="2:13" s="1" customFormat="1" ht="13.8" x14ac:dyDescent="0.3">
      <c r="B10939" s="10"/>
      <c r="L10939" s="10"/>
      <c r="M10939" s="10"/>
    </row>
    <row r="10940" spans="2:13" s="1" customFormat="1" ht="13.8" x14ac:dyDescent="0.3">
      <c r="B10940" s="10"/>
      <c r="L10940" s="10"/>
      <c r="M10940" s="10"/>
    </row>
    <row r="10941" spans="2:13" s="1" customFormat="1" ht="13.8" x14ac:dyDescent="0.3">
      <c r="B10941" s="10"/>
      <c r="L10941" s="10"/>
      <c r="M10941" s="10"/>
    </row>
    <row r="10942" spans="2:13" s="1" customFormat="1" ht="13.8" x14ac:dyDescent="0.3">
      <c r="B10942" s="10"/>
      <c r="L10942" s="10"/>
      <c r="M10942" s="10"/>
    </row>
    <row r="10943" spans="2:13" s="1" customFormat="1" ht="13.8" x14ac:dyDescent="0.3">
      <c r="B10943" s="10"/>
      <c r="L10943" s="10"/>
      <c r="M10943" s="10"/>
    </row>
    <row r="10944" spans="2:13" s="1" customFormat="1" ht="13.8" x14ac:dyDescent="0.3">
      <c r="B10944" s="10"/>
      <c r="L10944" s="10"/>
      <c r="M10944" s="10"/>
    </row>
    <row r="10945" spans="2:13" s="1" customFormat="1" ht="13.8" x14ac:dyDescent="0.3">
      <c r="B10945" s="10"/>
      <c r="L10945" s="10"/>
      <c r="M10945" s="10"/>
    </row>
    <row r="10946" spans="2:13" s="1" customFormat="1" ht="13.8" x14ac:dyDescent="0.3">
      <c r="B10946" s="10"/>
      <c r="L10946" s="10"/>
      <c r="M10946" s="10"/>
    </row>
    <row r="10947" spans="2:13" s="1" customFormat="1" ht="13.8" x14ac:dyDescent="0.3">
      <c r="B10947" s="10"/>
      <c r="L10947" s="10"/>
      <c r="M10947" s="10"/>
    </row>
    <row r="10948" spans="2:13" s="1" customFormat="1" ht="13.8" x14ac:dyDescent="0.3">
      <c r="B10948" s="10"/>
      <c r="L10948" s="10"/>
      <c r="M10948" s="10"/>
    </row>
    <row r="10949" spans="2:13" s="1" customFormat="1" ht="13.8" x14ac:dyDescent="0.3">
      <c r="B10949" s="10"/>
      <c r="L10949" s="10"/>
      <c r="M10949" s="10"/>
    </row>
    <row r="10950" spans="2:13" s="1" customFormat="1" ht="13.8" x14ac:dyDescent="0.3">
      <c r="B10950" s="10"/>
      <c r="L10950" s="10"/>
      <c r="M10950" s="10"/>
    </row>
    <row r="10951" spans="2:13" s="1" customFormat="1" ht="13.8" x14ac:dyDescent="0.3">
      <c r="B10951" s="10"/>
      <c r="L10951" s="10"/>
      <c r="M10951" s="10"/>
    </row>
    <row r="10952" spans="2:13" s="1" customFormat="1" ht="13.8" x14ac:dyDescent="0.3">
      <c r="B10952" s="10"/>
      <c r="L10952" s="10"/>
      <c r="M10952" s="10"/>
    </row>
    <row r="10953" spans="2:13" s="1" customFormat="1" ht="13.8" x14ac:dyDescent="0.3">
      <c r="B10953" s="10"/>
      <c r="L10953" s="10"/>
      <c r="M10953" s="10"/>
    </row>
    <row r="10954" spans="2:13" s="1" customFormat="1" ht="13.8" x14ac:dyDescent="0.3">
      <c r="B10954" s="10"/>
      <c r="L10954" s="10"/>
      <c r="M10954" s="10"/>
    </row>
    <row r="10955" spans="2:13" s="1" customFormat="1" ht="13.8" x14ac:dyDescent="0.3">
      <c r="B10955" s="10"/>
      <c r="L10955" s="10"/>
      <c r="M10955" s="10"/>
    </row>
    <row r="10956" spans="2:13" s="1" customFormat="1" ht="13.8" x14ac:dyDescent="0.3">
      <c r="B10956" s="10"/>
      <c r="L10956" s="10"/>
      <c r="M10956" s="10"/>
    </row>
    <row r="10957" spans="2:13" s="1" customFormat="1" ht="13.8" x14ac:dyDescent="0.3">
      <c r="B10957" s="10"/>
      <c r="L10957" s="10"/>
      <c r="M10957" s="10"/>
    </row>
    <row r="10958" spans="2:13" s="1" customFormat="1" ht="13.8" x14ac:dyDescent="0.3">
      <c r="B10958" s="10"/>
      <c r="L10958" s="10"/>
      <c r="M10958" s="10"/>
    </row>
    <row r="10959" spans="2:13" s="1" customFormat="1" ht="13.8" x14ac:dyDescent="0.3">
      <c r="B10959" s="10"/>
      <c r="L10959" s="10"/>
      <c r="M10959" s="10"/>
    </row>
    <row r="10960" spans="2:13" s="1" customFormat="1" ht="13.8" x14ac:dyDescent="0.3">
      <c r="B10960" s="10"/>
      <c r="L10960" s="10"/>
      <c r="M10960" s="10"/>
    </row>
    <row r="10961" spans="2:13" s="1" customFormat="1" ht="13.8" x14ac:dyDescent="0.3">
      <c r="B10961" s="10"/>
      <c r="L10961" s="10"/>
      <c r="M10961" s="10"/>
    </row>
    <row r="10962" spans="2:13" s="1" customFormat="1" ht="13.8" x14ac:dyDescent="0.3">
      <c r="B10962" s="10"/>
      <c r="L10962" s="10"/>
      <c r="M10962" s="10"/>
    </row>
    <row r="10963" spans="2:13" s="1" customFormat="1" ht="13.8" x14ac:dyDescent="0.3">
      <c r="B10963" s="10"/>
      <c r="L10963" s="10"/>
      <c r="M10963" s="10"/>
    </row>
    <row r="10964" spans="2:13" s="1" customFormat="1" ht="13.8" x14ac:dyDescent="0.3">
      <c r="B10964" s="10"/>
      <c r="L10964" s="10"/>
      <c r="M10964" s="10"/>
    </row>
    <row r="10965" spans="2:13" s="1" customFormat="1" ht="13.8" x14ac:dyDescent="0.3">
      <c r="B10965" s="10"/>
      <c r="L10965" s="10"/>
      <c r="M10965" s="10"/>
    </row>
    <row r="10966" spans="2:13" s="1" customFormat="1" ht="13.8" x14ac:dyDescent="0.3">
      <c r="B10966" s="10"/>
      <c r="L10966" s="10"/>
      <c r="M10966" s="10"/>
    </row>
    <row r="10967" spans="2:13" s="1" customFormat="1" ht="13.8" x14ac:dyDescent="0.3">
      <c r="B10967" s="10"/>
      <c r="L10967" s="10"/>
      <c r="M10967" s="10"/>
    </row>
    <row r="10968" spans="2:13" s="1" customFormat="1" ht="13.8" x14ac:dyDescent="0.3">
      <c r="B10968" s="10"/>
      <c r="L10968" s="10"/>
      <c r="M10968" s="10"/>
    </row>
    <row r="10969" spans="2:13" s="1" customFormat="1" ht="13.8" x14ac:dyDescent="0.3">
      <c r="B10969" s="10"/>
      <c r="L10969" s="10"/>
      <c r="M10969" s="10"/>
    </row>
    <row r="10970" spans="2:13" s="1" customFormat="1" ht="13.8" x14ac:dyDescent="0.3">
      <c r="B10970" s="10"/>
      <c r="L10970" s="10"/>
      <c r="M10970" s="10"/>
    </row>
    <row r="10971" spans="2:13" s="1" customFormat="1" ht="13.8" x14ac:dyDescent="0.3">
      <c r="B10971" s="10"/>
      <c r="L10971" s="10"/>
      <c r="M10971" s="10"/>
    </row>
    <row r="10972" spans="2:13" s="1" customFormat="1" ht="13.8" x14ac:dyDescent="0.3">
      <c r="B10972" s="10"/>
      <c r="L10972" s="10"/>
      <c r="M10972" s="10"/>
    </row>
    <row r="10973" spans="2:13" s="1" customFormat="1" ht="13.8" x14ac:dyDescent="0.3">
      <c r="B10973" s="10"/>
      <c r="L10973" s="10"/>
      <c r="M10973" s="10"/>
    </row>
    <row r="10974" spans="2:13" s="1" customFormat="1" ht="13.8" x14ac:dyDescent="0.3">
      <c r="B10974" s="10"/>
      <c r="L10974" s="10"/>
      <c r="M10974" s="10"/>
    </row>
    <row r="10975" spans="2:13" s="1" customFormat="1" ht="13.8" x14ac:dyDescent="0.3">
      <c r="B10975" s="10"/>
      <c r="L10975" s="10"/>
      <c r="M10975" s="10"/>
    </row>
    <row r="10976" spans="2:13" s="1" customFormat="1" ht="13.8" x14ac:dyDescent="0.3">
      <c r="B10976" s="10"/>
      <c r="L10976" s="10"/>
      <c r="M10976" s="10"/>
    </row>
    <row r="10977" spans="2:13" s="1" customFormat="1" ht="13.8" x14ac:dyDescent="0.3">
      <c r="B10977" s="10"/>
      <c r="L10977" s="10"/>
      <c r="M10977" s="10"/>
    </row>
    <row r="10978" spans="2:13" s="1" customFormat="1" ht="13.8" x14ac:dyDescent="0.3">
      <c r="B10978" s="10"/>
      <c r="L10978" s="10"/>
      <c r="M10978" s="10"/>
    </row>
    <row r="10979" spans="2:13" s="1" customFormat="1" ht="13.8" x14ac:dyDescent="0.3">
      <c r="B10979" s="10"/>
      <c r="L10979" s="10"/>
      <c r="M10979" s="10"/>
    </row>
    <row r="10980" spans="2:13" s="1" customFormat="1" ht="13.8" x14ac:dyDescent="0.3">
      <c r="B10980" s="10"/>
      <c r="L10980" s="10"/>
      <c r="M10980" s="10"/>
    </row>
    <row r="10981" spans="2:13" s="1" customFormat="1" ht="13.8" x14ac:dyDescent="0.3">
      <c r="B10981" s="10"/>
      <c r="L10981" s="10"/>
      <c r="M10981" s="10"/>
    </row>
    <row r="10982" spans="2:13" s="1" customFormat="1" ht="13.8" x14ac:dyDescent="0.3">
      <c r="B10982" s="10"/>
      <c r="L10982" s="10"/>
      <c r="M10982" s="10"/>
    </row>
    <row r="10983" spans="2:13" s="1" customFormat="1" ht="13.8" x14ac:dyDescent="0.3">
      <c r="B10983" s="10"/>
      <c r="L10983" s="10"/>
      <c r="M10983" s="10"/>
    </row>
    <row r="10984" spans="2:13" s="1" customFormat="1" ht="13.8" x14ac:dyDescent="0.3">
      <c r="B10984" s="10"/>
      <c r="L10984" s="10"/>
      <c r="M10984" s="10"/>
    </row>
    <row r="10985" spans="2:13" s="1" customFormat="1" ht="13.8" x14ac:dyDescent="0.3">
      <c r="B10985" s="10"/>
      <c r="L10985" s="10"/>
      <c r="M10985" s="10"/>
    </row>
    <row r="10986" spans="2:13" s="1" customFormat="1" ht="13.8" x14ac:dyDescent="0.3">
      <c r="B10986" s="10"/>
      <c r="L10986" s="10"/>
      <c r="M10986" s="10"/>
    </row>
    <row r="10987" spans="2:13" s="1" customFormat="1" ht="13.8" x14ac:dyDescent="0.3">
      <c r="B10987" s="10"/>
      <c r="L10987" s="10"/>
      <c r="M10987" s="10"/>
    </row>
    <row r="10988" spans="2:13" s="1" customFormat="1" ht="13.8" x14ac:dyDescent="0.3">
      <c r="B10988" s="10"/>
      <c r="L10988" s="10"/>
      <c r="M10988" s="10"/>
    </row>
    <row r="10989" spans="2:13" s="1" customFormat="1" ht="13.8" x14ac:dyDescent="0.3">
      <c r="B10989" s="10"/>
      <c r="L10989" s="10"/>
      <c r="M10989" s="10"/>
    </row>
    <row r="10990" spans="2:13" s="1" customFormat="1" ht="13.8" x14ac:dyDescent="0.3">
      <c r="B10990" s="10"/>
      <c r="L10990" s="10"/>
      <c r="M10990" s="10"/>
    </row>
    <row r="10991" spans="2:13" s="1" customFormat="1" ht="13.8" x14ac:dyDescent="0.3">
      <c r="B10991" s="10"/>
      <c r="L10991" s="10"/>
      <c r="M10991" s="10"/>
    </row>
    <row r="10992" spans="2:13" s="1" customFormat="1" ht="13.8" x14ac:dyDescent="0.3">
      <c r="B10992" s="10"/>
      <c r="L10992" s="10"/>
      <c r="M10992" s="10"/>
    </row>
    <row r="10993" spans="2:13" s="1" customFormat="1" ht="13.8" x14ac:dyDescent="0.3">
      <c r="B10993" s="10"/>
      <c r="L10993" s="10"/>
      <c r="M10993" s="10"/>
    </row>
    <row r="10994" spans="2:13" s="1" customFormat="1" ht="13.8" x14ac:dyDescent="0.3">
      <c r="B10994" s="10"/>
      <c r="L10994" s="10"/>
      <c r="M10994" s="10"/>
    </row>
    <row r="10995" spans="2:13" s="1" customFormat="1" ht="13.8" x14ac:dyDescent="0.3">
      <c r="B10995" s="10"/>
      <c r="L10995" s="10"/>
      <c r="M10995" s="10"/>
    </row>
    <row r="10996" spans="2:13" s="1" customFormat="1" ht="13.8" x14ac:dyDescent="0.3">
      <c r="B10996" s="10"/>
      <c r="L10996" s="10"/>
      <c r="M10996" s="10"/>
    </row>
    <row r="10997" spans="2:13" s="1" customFormat="1" ht="13.8" x14ac:dyDescent="0.3">
      <c r="B10997" s="10"/>
      <c r="L10997" s="10"/>
      <c r="M10997" s="10"/>
    </row>
    <row r="10998" spans="2:13" s="1" customFormat="1" ht="13.8" x14ac:dyDescent="0.3">
      <c r="B10998" s="10"/>
      <c r="L10998" s="10"/>
      <c r="M10998" s="10"/>
    </row>
    <row r="10999" spans="2:13" s="1" customFormat="1" ht="13.8" x14ac:dyDescent="0.3">
      <c r="B10999" s="10"/>
      <c r="L10999" s="10"/>
      <c r="M10999" s="10"/>
    </row>
    <row r="11000" spans="2:13" s="1" customFormat="1" ht="13.8" x14ac:dyDescent="0.3">
      <c r="B11000" s="10"/>
      <c r="L11000" s="10"/>
      <c r="M11000" s="10"/>
    </row>
    <row r="11001" spans="2:13" s="1" customFormat="1" ht="13.8" x14ac:dyDescent="0.3">
      <c r="B11001" s="10"/>
      <c r="L11001" s="10"/>
      <c r="M11001" s="10"/>
    </row>
    <row r="11002" spans="2:13" s="1" customFormat="1" ht="13.8" x14ac:dyDescent="0.3">
      <c r="B11002" s="10"/>
      <c r="L11002" s="10"/>
      <c r="M11002" s="10"/>
    </row>
    <row r="11003" spans="2:13" s="1" customFormat="1" ht="13.8" x14ac:dyDescent="0.3">
      <c r="B11003" s="10"/>
      <c r="L11003" s="10"/>
      <c r="M11003" s="10"/>
    </row>
    <row r="11004" spans="2:13" s="1" customFormat="1" ht="13.8" x14ac:dyDescent="0.3">
      <c r="B11004" s="10"/>
      <c r="L11004" s="10"/>
      <c r="M11004" s="10"/>
    </row>
    <row r="11005" spans="2:13" s="1" customFormat="1" ht="13.8" x14ac:dyDescent="0.3">
      <c r="B11005" s="10"/>
      <c r="L11005" s="10"/>
      <c r="M11005" s="10"/>
    </row>
    <row r="11006" spans="2:13" s="1" customFormat="1" ht="13.8" x14ac:dyDescent="0.3">
      <c r="B11006" s="10"/>
      <c r="L11006" s="10"/>
      <c r="M11006" s="10"/>
    </row>
    <row r="11007" spans="2:13" s="1" customFormat="1" ht="13.8" x14ac:dyDescent="0.3">
      <c r="B11007" s="10"/>
      <c r="L11007" s="10"/>
      <c r="M11007" s="10"/>
    </row>
    <row r="11008" spans="2:13" s="1" customFormat="1" ht="13.8" x14ac:dyDescent="0.3">
      <c r="B11008" s="10"/>
      <c r="L11008" s="10"/>
      <c r="M11008" s="10"/>
    </row>
    <row r="11009" spans="2:13" s="1" customFormat="1" ht="13.8" x14ac:dyDescent="0.3">
      <c r="B11009" s="10"/>
      <c r="L11009" s="10"/>
      <c r="M11009" s="10"/>
    </row>
    <row r="11010" spans="2:13" s="1" customFormat="1" ht="13.8" x14ac:dyDescent="0.3">
      <c r="B11010" s="10"/>
      <c r="L11010" s="10"/>
      <c r="M11010" s="10"/>
    </row>
    <row r="11011" spans="2:13" s="1" customFormat="1" ht="13.8" x14ac:dyDescent="0.3">
      <c r="B11011" s="10"/>
      <c r="L11011" s="10"/>
      <c r="M11011" s="10"/>
    </row>
    <row r="11012" spans="2:13" s="1" customFormat="1" ht="13.8" x14ac:dyDescent="0.3">
      <c r="B11012" s="10"/>
      <c r="L11012" s="10"/>
      <c r="M11012" s="10"/>
    </row>
    <row r="11013" spans="2:13" s="1" customFormat="1" ht="13.8" x14ac:dyDescent="0.3">
      <c r="B11013" s="10"/>
      <c r="L11013" s="10"/>
      <c r="M11013" s="10"/>
    </row>
    <row r="11014" spans="2:13" s="1" customFormat="1" ht="13.8" x14ac:dyDescent="0.3">
      <c r="B11014" s="10"/>
      <c r="L11014" s="10"/>
      <c r="M11014" s="10"/>
    </row>
    <row r="11015" spans="2:13" s="1" customFormat="1" ht="13.8" x14ac:dyDescent="0.3">
      <c r="B11015" s="10"/>
      <c r="L11015" s="10"/>
      <c r="M11015" s="10"/>
    </row>
    <row r="11016" spans="2:13" s="1" customFormat="1" ht="13.8" x14ac:dyDescent="0.3">
      <c r="B11016" s="10"/>
      <c r="L11016" s="10"/>
      <c r="M11016" s="10"/>
    </row>
    <row r="11017" spans="2:13" s="1" customFormat="1" ht="13.8" x14ac:dyDescent="0.3">
      <c r="B11017" s="10"/>
      <c r="L11017" s="10"/>
      <c r="M11017" s="10"/>
    </row>
    <row r="11018" spans="2:13" s="1" customFormat="1" ht="13.8" x14ac:dyDescent="0.3">
      <c r="B11018" s="10"/>
      <c r="L11018" s="10"/>
      <c r="M11018" s="10"/>
    </row>
    <row r="11019" spans="2:13" s="1" customFormat="1" ht="13.8" x14ac:dyDescent="0.3">
      <c r="B11019" s="10"/>
      <c r="L11019" s="10"/>
      <c r="M11019" s="10"/>
    </row>
    <row r="11020" spans="2:13" s="1" customFormat="1" ht="13.8" x14ac:dyDescent="0.3">
      <c r="B11020" s="10"/>
      <c r="L11020" s="10"/>
      <c r="M11020" s="10"/>
    </row>
    <row r="11021" spans="2:13" s="1" customFormat="1" ht="13.8" x14ac:dyDescent="0.3">
      <c r="B11021" s="10"/>
      <c r="L11021" s="10"/>
      <c r="M11021" s="10"/>
    </row>
    <row r="11022" spans="2:13" s="1" customFormat="1" ht="13.8" x14ac:dyDescent="0.3">
      <c r="B11022" s="10"/>
      <c r="L11022" s="10"/>
      <c r="M11022" s="10"/>
    </row>
    <row r="11023" spans="2:13" s="1" customFormat="1" ht="13.8" x14ac:dyDescent="0.3">
      <c r="B11023" s="10"/>
      <c r="L11023" s="10"/>
      <c r="M11023" s="10"/>
    </row>
    <row r="11024" spans="2:13" s="1" customFormat="1" ht="13.8" x14ac:dyDescent="0.3">
      <c r="B11024" s="10"/>
      <c r="L11024" s="10"/>
      <c r="M11024" s="10"/>
    </row>
    <row r="11025" spans="2:13" s="1" customFormat="1" ht="13.8" x14ac:dyDescent="0.3">
      <c r="B11025" s="10"/>
      <c r="L11025" s="10"/>
      <c r="M11025" s="10"/>
    </row>
    <row r="11026" spans="2:13" s="1" customFormat="1" ht="13.8" x14ac:dyDescent="0.3">
      <c r="B11026" s="10"/>
      <c r="L11026" s="10"/>
      <c r="M11026" s="10"/>
    </row>
    <row r="11027" spans="2:13" s="1" customFormat="1" ht="13.8" x14ac:dyDescent="0.3">
      <c r="B11027" s="10"/>
      <c r="L11027" s="10"/>
      <c r="M11027" s="10"/>
    </row>
    <row r="11028" spans="2:13" s="1" customFormat="1" ht="13.8" x14ac:dyDescent="0.3">
      <c r="B11028" s="10"/>
      <c r="L11028" s="10"/>
      <c r="M11028" s="10"/>
    </row>
    <row r="11029" spans="2:13" s="1" customFormat="1" ht="13.8" x14ac:dyDescent="0.3">
      <c r="B11029" s="10"/>
      <c r="L11029" s="10"/>
      <c r="M11029" s="10"/>
    </row>
    <row r="11030" spans="2:13" s="1" customFormat="1" ht="13.8" x14ac:dyDescent="0.3">
      <c r="B11030" s="10"/>
      <c r="L11030" s="10"/>
      <c r="M11030" s="10"/>
    </row>
    <row r="11031" spans="2:13" s="1" customFormat="1" ht="13.8" x14ac:dyDescent="0.3">
      <c r="B11031" s="10"/>
      <c r="L11031" s="10"/>
      <c r="M11031" s="10"/>
    </row>
    <row r="11032" spans="2:13" s="1" customFormat="1" ht="13.8" x14ac:dyDescent="0.3">
      <c r="B11032" s="10"/>
      <c r="L11032" s="10"/>
      <c r="M11032" s="10"/>
    </row>
    <row r="11033" spans="2:13" s="1" customFormat="1" ht="13.8" x14ac:dyDescent="0.3">
      <c r="B11033" s="10"/>
      <c r="L11033" s="10"/>
      <c r="M11033" s="10"/>
    </row>
    <row r="11034" spans="2:13" s="1" customFormat="1" ht="13.8" x14ac:dyDescent="0.3">
      <c r="B11034" s="10"/>
      <c r="L11034" s="10"/>
      <c r="M11034" s="10"/>
    </row>
    <row r="11035" spans="2:13" s="1" customFormat="1" ht="13.8" x14ac:dyDescent="0.3">
      <c r="B11035" s="10"/>
      <c r="L11035" s="10"/>
      <c r="M11035" s="10"/>
    </row>
    <row r="11036" spans="2:13" s="1" customFormat="1" ht="13.8" x14ac:dyDescent="0.3">
      <c r="B11036" s="10"/>
      <c r="L11036" s="10"/>
      <c r="M11036" s="10"/>
    </row>
    <row r="11037" spans="2:13" s="1" customFormat="1" ht="13.8" x14ac:dyDescent="0.3">
      <c r="B11037" s="10"/>
      <c r="L11037" s="10"/>
      <c r="M11037" s="10"/>
    </row>
    <row r="11038" spans="2:13" s="1" customFormat="1" ht="13.8" x14ac:dyDescent="0.3">
      <c r="B11038" s="10"/>
      <c r="L11038" s="10"/>
      <c r="M11038" s="10"/>
    </row>
    <row r="11039" spans="2:13" s="1" customFormat="1" ht="13.8" x14ac:dyDescent="0.3">
      <c r="B11039" s="10"/>
      <c r="L11039" s="10"/>
      <c r="M11039" s="10"/>
    </row>
    <row r="11040" spans="2:13" s="1" customFormat="1" ht="13.8" x14ac:dyDescent="0.3">
      <c r="B11040" s="10"/>
      <c r="L11040" s="10"/>
      <c r="M11040" s="10"/>
    </row>
    <row r="11041" spans="2:13" s="1" customFormat="1" ht="13.8" x14ac:dyDescent="0.3">
      <c r="B11041" s="10"/>
      <c r="L11041" s="10"/>
      <c r="M11041" s="10"/>
    </row>
    <row r="11042" spans="2:13" s="1" customFormat="1" ht="13.8" x14ac:dyDescent="0.3">
      <c r="B11042" s="10"/>
      <c r="L11042" s="10"/>
      <c r="M11042" s="10"/>
    </row>
    <row r="11043" spans="2:13" s="1" customFormat="1" ht="13.8" x14ac:dyDescent="0.3">
      <c r="B11043" s="10"/>
      <c r="L11043" s="10"/>
      <c r="M11043" s="10"/>
    </row>
    <row r="11044" spans="2:13" s="1" customFormat="1" ht="13.8" x14ac:dyDescent="0.3">
      <c r="B11044" s="10"/>
      <c r="L11044" s="10"/>
      <c r="M11044" s="10"/>
    </row>
    <row r="11045" spans="2:13" s="1" customFormat="1" ht="13.8" x14ac:dyDescent="0.3">
      <c r="B11045" s="10"/>
      <c r="L11045" s="10"/>
      <c r="M11045" s="10"/>
    </row>
    <row r="11046" spans="2:13" s="1" customFormat="1" ht="13.8" x14ac:dyDescent="0.3">
      <c r="B11046" s="10"/>
      <c r="L11046" s="10"/>
      <c r="M11046" s="10"/>
    </row>
    <row r="11047" spans="2:13" s="1" customFormat="1" ht="13.8" x14ac:dyDescent="0.3">
      <c r="B11047" s="10"/>
      <c r="L11047" s="10"/>
      <c r="M11047" s="10"/>
    </row>
    <row r="11048" spans="2:13" s="1" customFormat="1" ht="13.8" x14ac:dyDescent="0.3">
      <c r="B11048" s="10"/>
      <c r="L11048" s="10"/>
      <c r="M11048" s="10"/>
    </row>
    <row r="11049" spans="2:13" s="1" customFormat="1" ht="13.8" x14ac:dyDescent="0.3">
      <c r="B11049" s="10"/>
      <c r="L11049" s="10"/>
      <c r="M11049" s="10"/>
    </row>
    <row r="11050" spans="2:13" s="1" customFormat="1" ht="13.8" x14ac:dyDescent="0.3">
      <c r="B11050" s="10"/>
      <c r="L11050" s="10"/>
      <c r="M11050" s="10"/>
    </row>
    <row r="11051" spans="2:13" s="1" customFormat="1" ht="13.8" x14ac:dyDescent="0.3">
      <c r="B11051" s="10"/>
      <c r="L11051" s="10"/>
      <c r="M11051" s="10"/>
    </row>
    <row r="11052" spans="2:13" s="1" customFormat="1" ht="13.8" x14ac:dyDescent="0.3">
      <c r="B11052" s="10"/>
      <c r="L11052" s="10"/>
      <c r="M11052" s="10"/>
    </row>
    <row r="11053" spans="2:13" s="1" customFormat="1" ht="13.8" x14ac:dyDescent="0.3">
      <c r="B11053" s="10"/>
      <c r="L11053" s="10"/>
      <c r="M11053" s="10"/>
    </row>
    <row r="11054" spans="2:13" s="1" customFormat="1" ht="13.8" x14ac:dyDescent="0.3">
      <c r="B11054" s="10"/>
      <c r="L11054" s="10"/>
      <c r="M11054" s="10"/>
    </row>
    <row r="11055" spans="2:13" s="1" customFormat="1" ht="13.8" x14ac:dyDescent="0.3">
      <c r="B11055" s="10"/>
      <c r="L11055" s="10"/>
      <c r="M11055" s="10"/>
    </row>
    <row r="11056" spans="2:13" s="1" customFormat="1" ht="13.8" x14ac:dyDescent="0.3">
      <c r="B11056" s="10"/>
      <c r="L11056" s="10"/>
      <c r="M11056" s="10"/>
    </row>
    <row r="11057" spans="2:13" s="1" customFormat="1" ht="13.8" x14ac:dyDescent="0.3">
      <c r="B11057" s="10"/>
      <c r="L11057" s="10"/>
      <c r="M11057" s="10"/>
    </row>
    <row r="11058" spans="2:13" s="1" customFormat="1" ht="13.8" x14ac:dyDescent="0.3">
      <c r="B11058" s="10"/>
      <c r="L11058" s="10"/>
      <c r="M11058" s="10"/>
    </row>
    <row r="11059" spans="2:13" s="1" customFormat="1" ht="13.8" x14ac:dyDescent="0.3">
      <c r="B11059" s="10"/>
      <c r="L11059" s="10"/>
      <c r="M11059" s="10"/>
    </row>
    <row r="11060" spans="2:13" s="1" customFormat="1" ht="13.8" x14ac:dyDescent="0.3">
      <c r="B11060" s="10"/>
      <c r="L11060" s="10"/>
      <c r="M11060" s="10"/>
    </row>
    <row r="11061" spans="2:13" s="1" customFormat="1" ht="13.8" x14ac:dyDescent="0.3">
      <c r="B11061" s="10"/>
      <c r="L11061" s="10"/>
      <c r="M11061" s="10"/>
    </row>
    <row r="11062" spans="2:13" s="1" customFormat="1" ht="13.8" x14ac:dyDescent="0.3">
      <c r="B11062" s="10"/>
      <c r="L11062" s="10"/>
      <c r="M11062" s="10"/>
    </row>
    <row r="11063" spans="2:13" s="1" customFormat="1" ht="13.8" x14ac:dyDescent="0.3">
      <c r="B11063" s="10"/>
      <c r="L11063" s="10"/>
      <c r="M11063" s="10"/>
    </row>
    <row r="11064" spans="2:13" s="1" customFormat="1" ht="13.8" x14ac:dyDescent="0.3">
      <c r="B11064" s="10"/>
      <c r="L11064" s="10"/>
      <c r="M11064" s="10"/>
    </row>
    <row r="11065" spans="2:13" s="1" customFormat="1" ht="13.8" x14ac:dyDescent="0.3">
      <c r="B11065" s="10"/>
      <c r="L11065" s="10"/>
      <c r="M11065" s="10"/>
    </row>
    <row r="11066" spans="2:13" s="1" customFormat="1" ht="13.8" x14ac:dyDescent="0.3">
      <c r="B11066" s="10"/>
      <c r="L11066" s="10"/>
      <c r="M11066" s="10"/>
    </row>
    <row r="11067" spans="2:13" s="1" customFormat="1" ht="13.8" x14ac:dyDescent="0.3">
      <c r="B11067" s="10"/>
      <c r="L11067" s="10"/>
      <c r="M11067" s="10"/>
    </row>
    <row r="11068" spans="2:13" s="1" customFormat="1" ht="13.8" x14ac:dyDescent="0.3">
      <c r="B11068" s="10"/>
      <c r="L11068" s="10"/>
      <c r="M11068" s="10"/>
    </row>
    <row r="11069" spans="2:13" s="1" customFormat="1" ht="13.8" x14ac:dyDescent="0.3">
      <c r="B11069" s="10"/>
      <c r="L11069" s="10"/>
      <c r="M11069" s="10"/>
    </row>
    <row r="11070" spans="2:13" s="1" customFormat="1" ht="13.8" x14ac:dyDescent="0.3">
      <c r="B11070" s="10"/>
      <c r="L11070" s="10"/>
      <c r="M11070" s="10"/>
    </row>
    <row r="11071" spans="2:13" s="1" customFormat="1" ht="13.8" x14ac:dyDescent="0.3">
      <c r="B11071" s="10"/>
      <c r="L11071" s="10"/>
      <c r="M11071" s="10"/>
    </row>
    <row r="11072" spans="2:13" s="1" customFormat="1" ht="13.8" x14ac:dyDescent="0.3">
      <c r="B11072" s="10"/>
      <c r="L11072" s="10"/>
      <c r="M11072" s="10"/>
    </row>
    <row r="11073" spans="2:13" s="1" customFormat="1" ht="13.8" x14ac:dyDescent="0.3">
      <c r="B11073" s="10"/>
      <c r="L11073" s="10"/>
      <c r="M11073" s="10"/>
    </row>
    <row r="11074" spans="2:13" s="1" customFormat="1" ht="13.8" x14ac:dyDescent="0.3">
      <c r="B11074" s="10"/>
      <c r="L11074" s="10"/>
      <c r="M11074" s="10"/>
    </row>
    <row r="11075" spans="2:13" s="1" customFormat="1" ht="13.8" x14ac:dyDescent="0.3">
      <c r="B11075" s="10"/>
      <c r="L11075" s="10"/>
      <c r="M11075" s="10"/>
    </row>
    <row r="11076" spans="2:13" s="1" customFormat="1" ht="13.8" x14ac:dyDescent="0.3">
      <c r="B11076" s="10"/>
      <c r="L11076" s="10"/>
      <c r="M11076" s="10"/>
    </row>
    <row r="11077" spans="2:13" s="1" customFormat="1" ht="13.8" x14ac:dyDescent="0.3">
      <c r="B11077" s="10"/>
      <c r="L11077" s="10"/>
      <c r="M11077" s="10"/>
    </row>
    <row r="11078" spans="2:13" s="1" customFormat="1" ht="13.8" x14ac:dyDescent="0.3">
      <c r="B11078" s="10"/>
      <c r="L11078" s="10"/>
      <c r="M11078" s="10"/>
    </row>
    <row r="11079" spans="2:13" s="1" customFormat="1" ht="13.8" x14ac:dyDescent="0.3">
      <c r="B11079" s="10"/>
      <c r="L11079" s="10"/>
      <c r="M11079" s="10"/>
    </row>
    <row r="11080" spans="2:13" s="1" customFormat="1" ht="13.8" x14ac:dyDescent="0.3">
      <c r="B11080" s="10"/>
      <c r="L11080" s="10"/>
      <c r="M11080" s="10"/>
    </row>
    <row r="11081" spans="2:13" s="1" customFormat="1" ht="13.8" x14ac:dyDescent="0.3">
      <c r="B11081" s="10"/>
      <c r="L11081" s="10"/>
      <c r="M11081" s="10"/>
    </row>
    <row r="11082" spans="2:13" s="1" customFormat="1" ht="13.8" x14ac:dyDescent="0.3">
      <c r="B11082" s="10"/>
      <c r="L11082" s="10"/>
      <c r="M11082" s="10"/>
    </row>
    <row r="11083" spans="2:13" s="1" customFormat="1" ht="13.8" x14ac:dyDescent="0.3">
      <c r="B11083" s="10"/>
      <c r="L11083" s="10"/>
      <c r="M11083" s="10"/>
    </row>
    <row r="11084" spans="2:13" s="1" customFormat="1" ht="13.8" x14ac:dyDescent="0.3">
      <c r="B11084" s="10"/>
      <c r="L11084" s="10"/>
      <c r="M11084" s="10"/>
    </row>
    <row r="11085" spans="2:13" s="1" customFormat="1" ht="13.8" x14ac:dyDescent="0.3">
      <c r="B11085" s="10"/>
      <c r="L11085" s="10"/>
      <c r="M11085" s="10"/>
    </row>
    <row r="11086" spans="2:13" s="1" customFormat="1" ht="13.8" x14ac:dyDescent="0.3">
      <c r="B11086" s="10"/>
      <c r="L11086" s="10"/>
      <c r="M11086" s="10"/>
    </row>
    <row r="11087" spans="2:13" s="1" customFormat="1" ht="13.8" x14ac:dyDescent="0.3">
      <c r="B11087" s="10"/>
      <c r="L11087" s="10"/>
      <c r="M11087" s="10"/>
    </row>
    <row r="11088" spans="2:13" s="1" customFormat="1" ht="13.8" x14ac:dyDescent="0.3">
      <c r="B11088" s="10"/>
      <c r="L11088" s="10"/>
      <c r="M11088" s="10"/>
    </row>
    <row r="11089" spans="2:13" s="1" customFormat="1" ht="13.8" x14ac:dyDescent="0.3">
      <c r="B11089" s="10"/>
      <c r="L11089" s="10"/>
      <c r="M11089" s="10"/>
    </row>
    <row r="11090" spans="2:13" s="1" customFormat="1" ht="13.8" x14ac:dyDescent="0.3">
      <c r="B11090" s="10"/>
      <c r="L11090" s="10"/>
      <c r="M11090" s="10"/>
    </row>
    <row r="11091" spans="2:13" s="1" customFormat="1" ht="13.8" x14ac:dyDescent="0.3">
      <c r="B11091" s="10"/>
      <c r="L11091" s="10"/>
      <c r="M11091" s="10"/>
    </row>
    <row r="11092" spans="2:13" s="1" customFormat="1" ht="13.8" x14ac:dyDescent="0.3">
      <c r="B11092" s="10"/>
      <c r="L11092" s="10"/>
      <c r="M11092" s="10"/>
    </row>
    <row r="11093" spans="2:13" s="1" customFormat="1" ht="13.8" x14ac:dyDescent="0.3">
      <c r="B11093" s="10"/>
      <c r="L11093" s="10"/>
      <c r="M11093" s="10"/>
    </row>
    <row r="11094" spans="2:13" s="1" customFormat="1" ht="13.8" x14ac:dyDescent="0.3">
      <c r="B11094" s="10"/>
      <c r="L11094" s="10"/>
      <c r="M11094" s="10"/>
    </row>
    <row r="11095" spans="2:13" s="1" customFormat="1" ht="13.8" x14ac:dyDescent="0.3">
      <c r="B11095" s="10"/>
      <c r="L11095" s="10"/>
      <c r="M11095" s="10"/>
    </row>
    <row r="11096" spans="2:13" s="1" customFormat="1" ht="13.8" x14ac:dyDescent="0.3">
      <c r="B11096" s="10"/>
      <c r="L11096" s="10"/>
      <c r="M11096" s="10"/>
    </row>
    <row r="11097" spans="2:13" s="1" customFormat="1" ht="13.8" x14ac:dyDescent="0.3">
      <c r="B11097" s="10"/>
      <c r="L11097" s="10"/>
      <c r="M11097" s="10"/>
    </row>
    <row r="11098" spans="2:13" s="1" customFormat="1" ht="13.8" x14ac:dyDescent="0.3">
      <c r="B11098" s="10"/>
      <c r="L11098" s="10"/>
      <c r="M11098" s="10"/>
    </row>
    <row r="11099" spans="2:13" s="1" customFormat="1" ht="13.8" x14ac:dyDescent="0.3">
      <c r="B11099" s="10"/>
      <c r="L11099" s="10"/>
      <c r="M11099" s="10"/>
    </row>
    <row r="11100" spans="2:13" s="1" customFormat="1" ht="13.8" x14ac:dyDescent="0.3">
      <c r="B11100" s="10"/>
      <c r="L11100" s="10"/>
      <c r="M11100" s="10"/>
    </row>
    <row r="11101" spans="2:13" s="1" customFormat="1" ht="13.8" x14ac:dyDescent="0.3">
      <c r="B11101" s="10"/>
      <c r="L11101" s="10"/>
      <c r="M11101" s="10"/>
    </row>
    <row r="11102" spans="2:13" s="1" customFormat="1" ht="13.8" x14ac:dyDescent="0.3">
      <c r="B11102" s="10"/>
      <c r="L11102" s="10"/>
      <c r="M11102" s="10"/>
    </row>
    <row r="11103" spans="2:13" s="1" customFormat="1" ht="13.8" x14ac:dyDescent="0.3">
      <c r="B11103" s="10"/>
      <c r="L11103" s="10"/>
      <c r="M11103" s="10"/>
    </row>
    <row r="11104" spans="2:13" s="1" customFormat="1" ht="13.8" x14ac:dyDescent="0.3">
      <c r="B11104" s="10"/>
      <c r="L11104" s="10"/>
      <c r="M11104" s="10"/>
    </row>
    <row r="11105" spans="2:13" s="1" customFormat="1" ht="13.8" x14ac:dyDescent="0.3">
      <c r="B11105" s="10"/>
      <c r="L11105" s="10"/>
      <c r="M11105" s="10"/>
    </row>
    <row r="11106" spans="2:13" s="1" customFormat="1" ht="13.8" x14ac:dyDescent="0.3">
      <c r="B11106" s="10"/>
      <c r="L11106" s="10"/>
      <c r="M11106" s="10"/>
    </row>
    <row r="11107" spans="2:13" s="1" customFormat="1" ht="13.8" x14ac:dyDescent="0.3">
      <c r="B11107" s="10"/>
      <c r="L11107" s="10"/>
      <c r="M11107" s="10"/>
    </row>
    <row r="11108" spans="2:13" s="1" customFormat="1" ht="13.8" x14ac:dyDescent="0.3">
      <c r="B11108" s="10"/>
      <c r="L11108" s="10"/>
      <c r="M11108" s="10"/>
    </row>
    <row r="11109" spans="2:13" s="1" customFormat="1" ht="13.8" x14ac:dyDescent="0.3">
      <c r="B11109" s="10"/>
      <c r="L11109" s="10"/>
      <c r="M11109" s="10"/>
    </row>
    <row r="11110" spans="2:13" s="1" customFormat="1" ht="13.8" x14ac:dyDescent="0.3">
      <c r="B11110" s="10"/>
      <c r="L11110" s="10"/>
      <c r="M11110" s="10"/>
    </row>
    <row r="11111" spans="2:13" s="1" customFormat="1" ht="13.8" x14ac:dyDescent="0.3">
      <c r="B11111" s="10"/>
      <c r="L11111" s="10"/>
      <c r="M11111" s="10"/>
    </row>
    <row r="11112" spans="2:13" s="1" customFormat="1" ht="13.8" x14ac:dyDescent="0.3">
      <c r="B11112" s="10"/>
      <c r="L11112" s="10"/>
      <c r="M11112" s="10"/>
    </row>
    <row r="11113" spans="2:13" s="1" customFormat="1" ht="13.8" x14ac:dyDescent="0.3">
      <c r="B11113" s="10"/>
      <c r="L11113" s="10"/>
      <c r="M11113" s="10"/>
    </row>
    <row r="11114" spans="2:13" s="1" customFormat="1" ht="13.8" x14ac:dyDescent="0.3">
      <c r="B11114" s="10"/>
      <c r="L11114" s="10"/>
      <c r="M11114" s="10"/>
    </row>
    <row r="11115" spans="2:13" s="1" customFormat="1" ht="13.8" x14ac:dyDescent="0.3">
      <c r="B11115" s="10"/>
      <c r="L11115" s="10"/>
      <c r="M11115" s="10"/>
    </row>
    <row r="11116" spans="2:13" s="1" customFormat="1" ht="13.8" x14ac:dyDescent="0.3">
      <c r="B11116" s="10"/>
      <c r="L11116" s="10"/>
      <c r="M11116" s="10"/>
    </row>
    <row r="11117" spans="2:13" s="1" customFormat="1" ht="13.8" x14ac:dyDescent="0.3">
      <c r="B11117" s="10"/>
      <c r="L11117" s="10"/>
      <c r="M11117" s="10"/>
    </row>
    <row r="11118" spans="2:13" s="1" customFormat="1" ht="13.8" x14ac:dyDescent="0.3">
      <c r="B11118" s="10"/>
      <c r="L11118" s="10"/>
      <c r="M11118" s="10"/>
    </row>
    <row r="11119" spans="2:13" s="1" customFormat="1" ht="13.8" x14ac:dyDescent="0.3">
      <c r="B11119" s="10"/>
      <c r="L11119" s="10"/>
      <c r="M11119" s="10"/>
    </row>
    <row r="11120" spans="2:13" s="1" customFormat="1" ht="13.8" x14ac:dyDescent="0.3">
      <c r="B11120" s="10"/>
      <c r="L11120" s="10"/>
      <c r="M11120" s="10"/>
    </row>
    <row r="11121" spans="2:13" s="1" customFormat="1" ht="13.8" x14ac:dyDescent="0.3">
      <c r="B11121" s="10"/>
      <c r="L11121" s="10"/>
      <c r="M11121" s="10"/>
    </row>
    <row r="11122" spans="2:13" s="1" customFormat="1" ht="13.8" x14ac:dyDescent="0.3">
      <c r="B11122" s="10"/>
      <c r="L11122" s="10"/>
      <c r="M11122" s="10"/>
    </row>
    <row r="11123" spans="2:13" s="1" customFormat="1" ht="13.8" x14ac:dyDescent="0.3">
      <c r="B11123" s="10"/>
      <c r="L11123" s="10"/>
      <c r="M11123" s="10"/>
    </row>
    <row r="11124" spans="2:13" s="1" customFormat="1" ht="13.8" x14ac:dyDescent="0.3">
      <c r="B11124" s="10"/>
      <c r="L11124" s="10"/>
      <c r="M11124" s="10"/>
    </row>
    <row r="11125" spans="2:13" s="1" customFormat="1" ht="13.8" x14ac:dyDescent="0.3">
      <c r="B11125" s="10"/>
      <c r="L11125" s="10"/>
      <c r="M11125" s="10"/>
    </row>
    <row r="11126" spans="2:13" s="1" customFormat="1" ht="13.8" x14ac:dyDescent="0.3">
      <c r="B11126" s="10"/>
      <c r="L11126" s="10"/>
      <c r="M11126" s="10"/>
    </row>
    <row r="11127" spans="2:13" s="1" customFormat="1" ht="13.8" x14ac:dyDescent="0.3">
      <c r="B11127" s="10"/>
      <c r="L11127" s="10"/>
      <c r="M11127" s="10"/>
    </row>
    <row r="11128" spans="2:13" s="1" customFormat="1" ht="13.8" x14ac:dyDescent="0.3">
      <c r="B11128" s="10"/>
      <c r="L11128" s="10"/>
      <c r="M11128" s="10"/>
    </row>
    <row r="11129" spans="2:13" s="1" customFormat="1" ht="13.8" x14ac:dyDescent="0.3">
      <c r="B11129" s="10"/>
      <c r="L11129" s="10"/>
      <c r="M11129" s="10"/>
    </row>
    <row r="11130" spans="2:13" s="1" customFormat="1" ht="13.8" x14ac:dyDescent="0.3">
      <c r="B11130" s="10"/>
      <c r="L11130" s="10"/>
      <c r="M11130" s="10"/>
    </row>
    <row r="11131" spans="2:13" s="1" customFormat="1" ht="13.8" x14ac:dyDescent="0.3">
      <c r="B11131" s="10"/>
      <c r="L11131" s="10"/>
      <c r="M11131" s="10"/>
    </row>
    <row r="11132" spans="2:13" s="1" customFormat="1" ht="13.8" x14ac:dyDescent="0.3">
      <c r="B11132" s="10"/>
      <c r="L11132" s="10"/>
      <c r="M11132" s="10"/>
    </row>
    <row r="11133" spans="2:13" s="1" customFormat="1" ht="13.8" x14ac:dyDescent="0.3">
      <c r="B11133" s="10"/>
      <c r="L11133" s="10"/>
      <c r="M11133" s="10"/>
    </row>
    <row r="11134" spans="2:13" s="1" customFormat="1" ht="13.8" x14ac:dyDescent="0.3">
      <c r="B11134" s="10"/>
      <c r="L11134" s="10"/>
      <c r="M11134" s="10"/>
    </row>
    <row r="11135" spans="2:13" s="1" customFormat="1" ht="13.8" x14ac:dyDescent="0.3">
      <c r="B11135" s="10"/>
      <c r="L11135" s="10"/>
      <c r="M11135" s="10"/>
    </row>
    <row r="11136" spans="2:13" s="1" customFormat="1" ht="13.8" x14ac:dyDescent="0.3">
      <c r="B11136" s="10"/>
      <c r="L11136" s="10"/>
      <c r="M11136" s="10"/>
    </row>
    <row r="11137" spans="2:13" s="1" customFormat="1" ht="13.8" x14ac:dyDescent="0.3">
      <c r="B11137" s="10"/>
      <c r="L11137" s="10"/>
      <c r="M11137" s="10"/>
    </row>
    <row r="11138" spans="2:13" s="1" customFormat="1" ht="13.8" x14ac:dyDescent="0.3">
      <c r="B11138" s="10"/>
      <c r="L11138" s="10"/>
      <c r="M11138" s="10"/>
    </row>
    <row r="11139" spans="2:13" s="1" customFormat="1" ht="13.8" x14ac:dyDescent="0.3">
      <c r="B11139" s="10"/>
      <c r="L11139" s="10"/>
      <c r="M11139" s="10"/>
    </row>
    <row r="11140" spans="2:13" s="1" customFormat="1" ht="13.8" x14ac:dyDescent="0.3">
      <c r="B11140" s="10"/>
      <c r="L11140" s="10"/>
      <c r="M11140" s="10"/>
    </row>
    <row r="11141" spans="2:13" s="1" customFormat="1" ht="13.8" x14ac:dyDescent="0.3">
      <c r="B11141" s="10"/>
      <c r="L11141" s="10"/>
      <c r="M11141" s="10"/>
    </row>
    <row r="11142" spans="2:13" s="1" customFormat="1" ht="13.8" x14ac:dyDescent="0.3">
      <c r="B11142" s="10"/>
      <c r="L11142" s="10"/>
      <c r="M11142" s="10"/>
    </row>
    <row r="11143" spans="2:13" s="1" customFormat="1" ht="13.8" x14ac:dyDescent="0.3">
      <c r="B11143" s="10"/>
      <c r="L11143" s="10"/>
      <c r="M11143" s="10"/>
    </row>
    <row r="11144" spans="2:13" s="1" customFormat="1" ht="13.8" x14ac:dyDescent="0.3">
      <c r="B11144" s="10"/>
      <c r="L11144" s="10"/>
      <c r="M11144" s="10"/>
    </row>
    <row r="11145" spans="2:13" s="1" customFormat="1" ht="13.8" x14ac:dyDescent="0.3">
      <c r="B11145" s="10"/>
      <c r="L11145" s="10"/>
      <c r="M11145" s="10"/>
    </row>
    <row r="11146" spans="2:13" s="1" customFormat="1" ht="13.8" x14ac:dyDescent="0.3">
      <c r="B11146" s="10"/>
      <c r="L11146" s="10"/>
      <c r="M11146" s="10"/>
    </row>
    <row r="11147" spans="2:13" s="1" customFormat="1" ht="13.8" x14ac:dyDescent="0.3">
      <c r="B11147" s="10"/>
      <c r="L11147" s="10"/>
      <c r="M11147" s="10"/>
    </row>
    <row r="11148" spans="2:13" s="1" customFormat="1" ht="13.8" x14ac:dyDescent="0.3">
      <c r="B11148" s="10"/>
      <c r="L11148" s="10"/>
      <c r="M11148" s="10"/>
    </row>
    <row r="11149" spans="2:13" s="1" customFormat="1" ht="13.8" x14ac:dyDescent="0.3">
      <c r="B11149" s="10"/>
      <c r="L11149" s="10"/>
      <c r="M11149" s="10"/>
    </row>
    <row r="11150" spans="2:13" s="1" customFormat="1" ht="13.8" x14ac:dyDescent="0.3">
      <c r="B11150" s="10"/>
      <c r="L11150" s="10"/>
      <c r="M11150" s="10"/>
    </row>
    <row r="11151" spans="2:13" s="1" customFormat="1" ht="13.8" x14ac:dyDescent="0.3">
      <c r="B11151" s="10"/>
      <c r="L11151" s="10"/>
      <c r="M11151" s="10"/>
    </row>
    <row r="11152" spans="2:13" s="1" customFormat="1" ht="13.8" x14ac:dyDescent="0.3">
      <c r="B11152" s="10"/>
      <c r="L11152" s="10"/>
      <c r="M11152" s="10"/>
    </row>
    <row r="11153" spans="2:13" s="1" customFormat="1" ht="13.8" x14ac:dyDescent="0.3">
      <c r="B11153" s="10"/>
      <c r="L11153" s="10"/>
      <c r="M11153" s="10"/>
    </row>
    <row r="11154" spans="2:13" s="1" customFormat="1" ht="13.8" x14ac:dyDescent="0.3">
      <c r="B11154" s="10"/>
      <c r="L11154" s="10"/>
      <c r="M11154" s="10"/>
    </row>
    <row r="11155" spans="2:13" s="1" customFormat="1" ht="13.8" x14ac:dyDescent="0.3">
      <c r="B11155" s="10"/>
      <c r="L11155" s="10"/>
      <c r="M11155" s="10"/>
    </row>
    <row r="11156" spans="2:13" s="1" customFormat="1" ht="13.8" x14ac:dyDescent="0.3">
      <c r="B11156" s="10"/>
      <c r="L11156" s="10"/>
      <c r="M11156" s="10"/>
    </row>
    <row r="11157" spans="2:13" s="1" customFormat="1" ht="13.8" x14ac:dyDescent="0.3">
      <c r="B11157" s="10"/>
      <c r="L11157" s="10"/>
      <c r="M11157" s="10"/>
    </row>
    <row r="11158" spans="2:13" s="1" customFormat="1" ht="13.8" x14ac:dyDescent="0.3">
      <c r="B11158" s="10"/>
      <c r="L11158" s="10"/>
      <c r="M11158" s="10"/>
    </row>
    <row r="11159" spans="2:13" s="1" customFormat="1" ht="13.8" x14ac:dyDescent="0.3">
      <c r="B11159" s="10"/>
      <c r="L11159" s="10"/>
      <c r="M11159" s="10"/>
    </row>
    <row r="11160" spans="2:13" s="1" customFormat="1" ht="13.8" x14ac:dyDescent="0.3">
      <c r="B11160" s="10"/>
      <c r="L11160" s="10"/>
      <c r="M11160" s="10"/>
    </row>
    <row r="11161" spans="2:13" s="1" customFormat="1" ht="13.8" x14ac:dyDescent="0.3">
      <c r="B11161" s="10"/>
      <c r="L11161" s="10"/>
      <c r="M11161" s="10"/>
    </row>
    <row r="11162" spans="2:13" s="1" customFormat="1" ht="13.8" x14ac:dyDescent="0.3">
      <c r="B11162" s="10"/>
      <c r="L11162" s="10"/>
      <c r="M11162" s="10"/>
    </row>
    <row r="11163" spans="2:13" s="1" customFormat="1" ht="13.8" x14ac:dyDescent="0.3">
      <c r="B11163" s="10"/>
      <c r="L11163" s="10"/>
      <c r="M11163" s="10"/>
    </row>
    <row r="11164" spans="2:13" s="1" customFormat="1" ht="13.8" x14ac:dyDescent="0.3">
      <c r="B11164" s="10"/>
      <c r="L11164" s="10"/>
      <c r="M11164" s="10"/>
    </row>
    <row r="11165" spans="2:13" s="1" customFormat="1" ht="13.8" x14ac:dyDescent="0.3">
      <c r="B11165" s="10"/>
      <c r="L11165" s="10"/>
      <c r="M11165" s="10"/>
    </row>
    <row r="11166" spans="2:13" s="1" customFormat="1" ht="13.8" x14ac:dyDescent="0.3">
      <c r="B11166" s="10"/>
      <c r="L11166" s="10"/>
      <c r="M11166" s="10"/>
    </row>
    <row r="11167" spans="2:13" s="1" customFormat="1" ht="13.8" x14ac:dyDescent="0.3">
      <c r="B11167" s="10"/>
      <c r="L11167" s="10"/>
      <c r="M11167" s="10"/>
    </row>
    <row r="11168" spans="2:13" s="1" customFormat="1" ht="13.8" x14ac:dyDescent="0.3">
      <c r="B11168" s="10"/>
      <c r="L11168" s="10"/>
      <c r="M11168" s="10"/>
    </row>
    <row r="11169" spans="2:13" s="1" customFormat="1" ht="13.8" x14ac:dyDescent="0.3">
      <c r="B11169" s="10"/>
      <c r="L11169" s="10"/>
      <c r="M11169" s="10"/>
    </row>
    <row r="11170" spans="2:13" s="1" customFormat="1" ht="13.8" x14ac:dyDescent="0.3">
      <c r="B11170" s="10"/>
      <c r="L11170" s="10"/>
      <c r="M11170" s="10"/>
    </row>
    <row r="11171" spans="2:13" s="1" customFormat="1" ht="13.8" x14ac:dyDescent="0.3">
      <c r="B11171" s="10"/>
      <c r="L11171" s="10"/>
      <c r="M11171" s="10"/>
    </row>
    <row r="11172" spans="2:13" s="1" customFormat="1" ht="13.8" x14ac:dyDescent="0.3">
      <c r="B11172" s="10"/>
      <c r="L11172" s="10"/>
      <c r="M11172" s="10"/>
    </row>
    <row r="11173" spans="2:13" s="1" customFormat="1" ht="13.8" x14ac:dyDescent="0.3">
      <c r="B11173" s="10"/>
      <c r="L11173" s="10"/>
      <c r="M11173" s="10"/>
    </row>
    <row r="11174" spans="2:13" s="1" customFormat="1" ht="13.8" x14ac:dyDescent="0.3">
      <c r="B11174" s="10"/>
      <c r="L11174" s="10"/>
      <c r="M11174" s="10"/>
    </row>
    <row r="11175" spans="2:13" s="1" customFormat="1" ht="13.8" x14ac:dyDescent="0.3">
      <c r="B11175" s="10"/>
      <c r="L11175" s="10"/>
      <c r="M11175" s="10"/>
    </row>
    <row r="11176" spans="2:13" s="1" customFormat="1" ht="13.8" x14ac:dyDescent="0.3">
      <c r="B11176" s="10"/>
      <c r="L11176" s="10"/>
      <c r="M11176" s="10"/>
    </row>
    <row r="11177" spans="2:13" s="1" customFormat="1" ht="13.8" x14ac:dyDescent="0.3">
      <c r="B11177" s="10"/>
      <c r="L11177" s="10"/>
      <c r="M11177" s="10"/>
    </row>
    <row r="11178" spans="2:13" s="1" customFormat="1" ht="13.8" x14ac:dyDescent="0.3">
      <c r="B11178" s="10"/>
      <c r="L11178" s="10"/>
      <c r="M11178" s="10"/>
    </row>
    <row r="11179" spans="2:13" s="1" customFormat="1" ht="13.8" x14ac:dyDescent="0.3">
      <c r="B11179" s="10"/>
      <c r="L11179" s="10"/>
      <c r="M11179" s="10"/>
    </row>
    <row r="11180" spans="2:13" s="1" customFormat="1" ht="13.8" x14ac:dyDescent="0.3">
      <c r="B11180" s="10"/>
      <c r="L11180" s="10"/>
      <c r="M11180" s="10"/>
    </row>
    <row r="11181" spans="2:13" s="1" customFormat="1" ht="13.8" x14ac:dyDescent="0.3">
      <c r="B11181" s="10"/>
      <c r="L11181" s="10"/>
      <c r="M11181" s="10"/>
    </row>
    <row r="11182" spans="2:13" s="1" customFormat="1" ht="13.8" x14ac:dyDescent="0.3">
      <c r="B11182" s="10"/>
      <c r="L11182" s="10"/>
      <c r="M11182" s="10"/>
    </row>
    <row r="11183" spans="2:13" s="1" customFormat="1" ht="13.8" x14ac:dyDescent="0.3">
      <c r="B11183" s="10"/>
      <c r="L11183" s="10"/>
      <c r="M11183" s="10"/>
    </row>
    <row r="11184" spans="2:13" s="1" customFormat="1" ht="13.8" x14ac:dyDescent="0.3">
      <c r="B11184" s="10"/>
      <c r="L11184" s="10"/>
      <c r="M11184" s="10"/>
    </row>
    <row r="11185" spans="2:13" s="1" customFormat="1" ht="13.8" x14ac:dyDescent="0.3">
      <c r="B11185" s="10"/>
      <c r="L11185" s="10"/>
      <c r="M11185" s="10"/>
    </row>
    <row r="11186" spans="2:13" s="1" customFormat="1" ht="13.8" x14ac:dyDescent="0.3">
      <c r="B11186" s="10"/>
      <c r="L11186" s="10"/>
      <c r="M11186" s="10"/>
    </row>
    <row r="11187" spans="2:13" s="1" customFormat="1" ht="13.8" x14ac:dyDescent="0.3">
      <c r="B11187" s="10"/>
      <c r="L11187" s="10"/>
      <c r="M11187" s="10"/>
    </row>
    <row r="11188" spans="2:13" s="1" customFormat="1" ht="13.8" x14ac:dyDescent="0.3">
      <c r="B11188" s="10"/>
      <c r="L11188" s="10"/>
      <c r="M11188" s="10"/>
    </row>
    <row r="11189" spans="2:13" s="1" customFormat="1" ht="13.8" x14ac:dyDescent="0.3">
      <c r="B11189" s="10"/>
      <c r="L11189" s="10"/>
      <c r="M11189" s="10"/>
    </row>
    <row r="11190" spans="2:13" s="1" customFormat="1" ht="13.8" x14ac:dyDescent="0.3">
      <c r="B11190" s="10"/>
      <c r="L11190" s="10"/>
      <c r="M11190" s="10"/>
    </row>
    <row r="11191" spans="2:13" s="1" customFormat="1" ht="13.8" x14ac:dyDescent="0.3">
      <c r="B11191" s="10"/>
      <c r="L11191" s="10"/>
      <c r="M11191" s="10"/>
    </row>
    <row r="11192" spans="2:13" s="1" customFormat="1" ht="13.8" x14ac:dyDescent="0.3">
      <c r="B11192" s="10"/>
      <c r="L11192" s="10"/>
      <c r="M11192" s="10"/>
    </row>
    <row r="11193" spans="2:13" s="1" customFormat="1" ht="13.8" x14ac:dyDescent="0.3">
      <c r="B11193" s="10"/>
      <c r="L11193" s="10"/>
      <c r="M11193" s="10"/>
    </row>
    <row r="11194" spans="2:13" s="1" customFormat="1" ht="13.8" x14ac:dyDescent="0.3">
      <c r="B11194" s="10"/>
      <c r="L11194" s="10"/>
      <c r="M11194" s="10"/>
    </row>
    <row r="11195" spans="2:13" s="1" customFormat="1" ht="13.8" x14ac:dyDescent="0.3">
      <c r="B11195" s="10"/>
      <c r="L11195" s="10"/>
      <c r="M11195" s="10"/>
    </row>
    <row r="11196" spans="2:13" s="1" customFormat="1" ht="13.8" x14ac:dyDescent="0.3">
      <c r="B11196" s="10"/>
      <c r="L11196" s="10"/>
      <c r="M11196" s="10"/>
    </row>
    <row r="11197" spans="2:13" s="1" customFormat="1" ht="13.8" x14ac:dyDescent="0.3">
      <c r="B11197" s="10"/>
      <c r="L11197" s="10"/>
      <c r="M11197" s="10"/>
    </row>
    <row r="11198" spans="2:13" s="1" customFormat="1" ht="13.8" x14ac:dyDescent="0.3">
      <c r="B11198" s="10"/>
      <c r="L11198" s="10"/>
      <c r="M11198" s="10"/>
    </row>
    <row r="11199" spans="2:13" s="1" customFormat="1" ht="13.8" x14ac:dyDescent="0.3">
      <c r="B11199" s="10"/>
      <c r="L11199" s="10"/>
      <c r="M11199" s="10"/>
    </row>
    <row r="11200" spans="2:13" s="1" customFormat="1" ht="13.8" x14ac:dyDescent="0.3">
      <c r="B11200" s="10"/>
      <c r="L11200" s="10"/>
      <c r="M11200" s="10"/>
    </row>
    <row r="11201" spans="2:13" s="1" customFormat="1" ht="13.8" x14ac:dyDescent="0.3">
      <c r="B11201" s="10"/>
      <c r="L11201" s="10"/>
      <c r="M11201" s="10"/>
    </row>
    <row r="11202" spans="2:13" s="1" customFormat="1" ht="13.8" x14ac:dyDescent="0.3">
      <c r="B11202" s="10"/>
      <c r="L11202" s="10"/>
      <c r="M11202" s="10"/>
    </row>
    <row r="11203" spans="2:13" s="1" customFormat="1" ht="13.8" x14ac:dyDescent="0.3">
      <c r="B11203" s="10"/>
      <c r="L11203" s="10"/>
      <c r="M11203" s="10"/>
    </row>
    <row r="11204" spans="2:13" s="1" customFormat="1" ht="13.8" x14ac:dyDescent="0.3">
      <c r="B11204" s="10"/>
      <c r="L11204" s="10"/>
      <c r="M11204" s="10"/>
    </row>
    <row r="11205" spans="2:13" s="1" customFormat="1" ht="13.8" x14ac:dyDescent="0.3">
      <c r="B11205" s="10"/>
      <c r="L11205" s="10"/>
      <c r="M11205" s="10"/>
    </row>
    <row r="11206" spans="2:13" s="1" customFormat="1" ht="13.8" x14ac:dyDescent="0.3">
      <c r="B11206" s="10"/>
      <c r="L11206" s="10"/>
      <c r="M11206" s="10"/>
    </row>
    <row r="11207" spans="2:13" s="1" customFormat="1" ht="13.8" x14ac:dyDescent="0.3">
      <c r="B11207" s="10"/>
      <c r="L11207" s="10"/>
      <c r="M11207" s="10"/>
    </row>
    <row r="11208" spans="2:13" s="1" customFormat="1" ht="13.8" x14ac:dyDescent="0.3">
      <c r="B11208" s="10"/>
      <c r="L11208" s="10"/>
      <c r="M11208" s="10"/>
    </row>
    <row r="11209" spans="2:13" s="1" customFormat="1" ht="13.8" x14ac:dyDescent="0.3">
      <c r="B11209" s="10"/>
      <c r="L11209" s="10"/>
      <c r="M11209" s="10"/>
    </row>
    <row r="11210" spans="2:13" s="1" customFormat="1" ht="13.8" x14ac:dyDescent="0.3">
      <c r="B11210" s="10"/>
      <c r="L11210" s="10"/>
      <c r="M11210" s="10"/>
    </row>
    <row r="11211" spans="2:13" s="1" customFormat="1" ht="13.8" x14ac:dyDescent="0.3">
      <c r="B11211" s="10"/>
      <c r="L11211" s="10"/>
      <c r="M11211" s="10"/>
    </row>
    <row r="11212" spans="2:13" s="1" customFormat="1" ht="13.8" x14ac:dyDescent="0.3">
      <c r="B11212" s="10"/>
      <c r="L11212" s="10"/>
      <c r="M11212" s="10"/>
    </row>
    <row r="11213" spans="2:13" s="1" customFormat="1" ht="13.8" x14ac:dyDescent="0.3">
      <c r="B11213" s="10"/>
      <c r="L11213" s="10"/>
      <c r="M11213" s="10"/>
    </row>
    <row r="11214" spans="2:13" s="1" customFormat="1" ht="13.8" x14ac:dyDescent="0.3">
      <c r="B11214" s="10"/>
      <c r="L11214" s="10"/>
      <c r="M11214" s="10"/>
    </row>
    <row r="11215" spans="2:13" s="1" customFormat="1" ht="13.8" x14ac:dyDescent="0.3">
      <c r="B11215" s="10"/>
      <c r="L11215" s="10"/>
      <c r="M11215" s="10"/>
    </row>
    <row r="11216" spans="2:13" s="1" customFormat="1" ht="13.8" x14ac:dyDescent="0.3">
      <c r="B11216" s="10"/>
      <c r="L11216" s="10"/>
      <c r="M11216" s="10"/>
    </row>
    <row r="11217" spans="2:13" s="1" customFormat="1" ht="13.8" x14ac:dyDescent="0.3">
      <c r="B11217" s="10"/>
      <c r="L11217" s="10"/>
      <c r="M11217" s="10"/>
    </row>
    <row r="11218" spans="2:13" s="1" customFormat="1" ht="13.8" x14ac:dyDescent="0.3">
      <c r="B11218" s="10"/>
      <c r="L11218" s="10"/>
      <c r="M11218" s="10"/>
    </row>
    <row r="11219" spans="2:13" s="1" customFormat="1" ht="13.8" x14ac:dyDescent="0.3">
      <c r="B11219" s="10"/>
      <c r="L11219" s="10"/>
      <c r="M11219" s="10"/>
    </row>
    <row r="11220" spans="2:13" s="1" customFormat="1" ht="13.8" x14ac:dyDescent="0.3">
      <c r="B11220" s="10"/>
      <c r="L11220" s="10"/>
      <c r="M11220" s="10"/>
    </row>
    <row r="11221" spans="2:13" s="1" customFormat="1" ht="13.8" x14ac:dyDescent="0.3">
      <c r="B11221" s="10"/>
      <c r="L11221" s="10"/>
      <c r="M11221" s="10"/>
    </row>
    <row r="11222" spans="2:13" s="1" customFormat="1" ht="13.8" x14ac:dyDescent="0.3">
      <c r="B11222" s="10"/>
      <c r="L11222" s="10"/>
      <c r="M11222" s="10"/>
    </row>
    <row r="11223" spans="2:13" s="1" customFormat="1" ht="13.8" x14ac:dyDescent="0.3">
      <c r="B11223" s="10"/>
      <c r="L11223" s="10"/>
      <c r="M11223" s="10"/>
    </row>
    <row r="11224" spans="2:13" s="1" customFormat="1" ht="13.8" x14ac:dyDescent="0.3">
      <c r="B11224" s="10"/>
      <c r="L11224" s="10"/>
      <c r="M11224" s="10"/>
    </row>
    <row r="11225" spans="2:13" s="1" customFormat="1" ht="13.8" x14ac:dyDescent="0.3">
      <c r="B11225" s="10"/>
      <c r="L11225" s="10"/>
      <c r="M11225" s="10"/>
    </row>
    <row r="11226" spans="2:13" s="1" customFormat="1" ht="13.8" x14ac:dyDescent="0.3">
      <c r="B11226" s="10"/>
      <c r="L11226" s="10"/>
      <c r="M11226" s="10"/>
    </row>
    <row r="11227" spans="2:13" s="1" customFormat="1" ht="13.8" x14ac:dyDescent="0.3">
      <c r="B11227" s="10"/>
      <c r="L11227" s="10"/>
      <c r="M11227" s="10"/>
    </row>
    <row r="11228" spans="2:13" s="1" customFormat="1" ht="13.8" x14ac:dyDescent="0.3">
      <c r="B11228" s="10"/>
      <c r="L11228" s="10"/>
      <c r="M11228" s="10"/>
    </row>
    <row r="11229" spans="2:13" s="1" customFormat="1" ht="13.8" x14ac:dyDescent="0.3">
      <c r="B11229" s="10"/>
      <c r="L11229" s="10"/>
      <c r="M11229" s="10"/>
    </row>
    <row r="11230" spans="2:13" s="1" customFormat="1" ht="13.8" x14ac:dyDescent="0.3">
      <c r="B11230" s="10"/>
      <c r="L11230" s="10"/>
      <c r="M11230" s="10"/>
    </row>
    <row r="11231" spans="2:13" s="1" customFormat="1" ht="13.8" x14ac:dyDescent="0.3">
      <c r="B11231" s="10"/>
      <c r="L11231" s="10"/>
      <c r="M11231" s="10"/>
    </row>
    <row r="11232" spans="2:13" s="1" customFormat="1" ht="13.8" x14ac:dyDescent="0.3">
      <c r="B11232" s="10"/>
      <c r="L11232" s="10"/>
      <c r="M11232" s="10"/>
    </row>
    <row r="11233" spans="2:13" s="1" customFormat="1" ht="13.8" x14ac:dyDescent="0.3">
      <c r="B11233" s="10"/>
      <c r="L11233" s="10"/>
      <c r="M11233" s="10"/>
    </row>
    <row r="11234" spans="2:13" s="1" customFormat="1" ht="13.8" x14ac:dyDescent="0.3">
      <c r="B11234" s="10"/>
      <c r="L11234" s="10"/>
      <c r="M11234" s="10"/>
    </row>
    <row r="11235" spans="2:13" s="1" customFormat="1" ht="13.8" x14ac:dyDescent="0.3">
      <c r="B11235" s="10"/>
      <c r="L11235" s="10"/>
      <c r="M11235" s="10"/>
    </row>
    <row r="11236" spans="2:13" s="1" customFormat="1" ht="13.8" x14ac:dyDescent="0.3">
      <c r="B11236" s="10"/>
      <c r="L11236" s="10"/>
      <c r="M11236" s="10"/>
    </row>
    <row r="11237" spans="2:13" s="1" customFormat="1" ht="13.8" x14ac:dyDescent="0.3">
      <c r="B11237" s="10"/>
      <c r="L11237" s="10"/>
      <c r="M11237" s="10"/>
    </row>
    <row r="11238" spans="2:13" s="1" customFormat="1" ht="13.8" x14ac:dyDescent="0.3">
      <c r="B11238" s="10"/>
      <c r="L11238" s="10"/>
      <c r="M11238" s="10"/>
    </row>
    <row r="11239" spans="2:13" s="1" customFormat="1" ht="13.8" x14ac:dyDescent="0.3">
      <c r="B11239" s="10"/>
      <c r="L11239" s="10"/>
      <c r="M11239" s="10"/>
    </row>
    <row r="11240" spans="2:13" s="1" customFormat="1" ht="13.8" x14ac:dyDescent="0.3">
      <c r="B11240" s="10"/>
      <c r="L11240" s="10"/>
      <c r="M11240" s="10"/>
    </row>
    <row r="11241" spans="2:13" s="1" customFormat="1" ht="13.8" x14ac:dyDescent="0.3">
      <c r="B11241" s="10"/>
      <c r="L11241" s="10"/>
      <c r="M11241" s="10"/>
    </row>
    <row r="11242" spans="2:13" s="1" customFormat="1" ht="13.8" x14ac:dyDescent="0.3">
      <c r="B11242" s="10"/>
      <c r="L11242" s="10"/>
      <c r="M11242" s="10"/>
    </row>
    <row r="11243" spans="2:13" s="1" customFormat="1" ht="13.8" x14ac:dyDescent="0.3">
      <c r="B11243" s="10"/>
      <c r="L11243" s="10"/>
      <c r="M11243" s="10"/>
    </row>
    <row r="11244" spans="2:13" s="1" customFormat="1" ht="13.8" x14ac:dyDescent="0.3">
      <c r="B11244" s="10"/>
      <c r="L11244" s="10"/>
      <c r="M11244" s="10"/>
    </row>
    <row r="11245" spans="2:13" s="1" customFormat="1" ht="13.8" x14ac:dyDescent="0.3">
      <c r="B11245" s="10"/>
      <c r="L11245" s="10"/>
      <c r="M11245" s="10"/>
    </row>
    <row r="11246" spans="2:13" s="1" customFormat="1" ht="13.8" x14ac:dyDescent="0.3">
      <c r="B11246" s="10"/>
      <c r="L11246" s="10"/>
      <c r="M11246" s="10"/>
    </row>
    <row r="11247" spans="2:13" s="1" customFormat="1" ht="13.8" x14ac:dyDescent="0.3">
      <c r="B11247" s="10"/>
      <c r="L11247" s="10"/>
      <c r="M11247" s="10"/>
    </row>
    <row r="11248" spans="2:13" s="1" customFormat="1" ht="13.8" x14ac:dyDescent="0.3">
      <c r="B11248" s="10"/>
      <c r="L11248" s="10"/>
      <c r="M11248" s="10"/>
    </row>
    <row r="11249" spans="2:13" s="1" customFormat="1" ht="13.8" x14ac:dyDescent="0.3">
      <c r="B11249" s="10"/>
      <c r="L11249" s="10"/>
      <c r="M11249" s="10"/>
    </row>
    <row r="11250" spans="2:13" s="1" customFormat="1" ht="13.8" x14ac:dyDescent="0.3">
      <c r="B11250" s="10"/>
      <c r="L11250" s="10"/>
      <c r="M11250" s="10"/>
    </row>
    <row r="11251" spans="2:13" s="1" customFormat="1" ht="13.8" x14ac:dyDescent="0.3">
      <c r="B11251" s="10"/>
      <c r="L11251" s="10"/>
      <c r="M11251" s="10"/>
    </row>
    <row r="11252" spans="2:13" s="1" customFormat="1" ht="13.8" x14ac:dyDescent="0.3">
      <c r="B11252" s="10"/>
      <c r="L11252" s="10"/>
      <c r="M11252" s="10"/>
    </row>
    <row r="11253" spans="2:13" s="1" customFormat="1" ht="13.8" x14ac:dyDescent="0.3">
      <c r="B11253" s="10"/>
      <c r="L11253" s="10"/>
      <c r="M11253" s="10"/>
    </row>
    <row r="11254" spans="2:13" s="1" customFormat="1" ht="13.8" x14ac:dyDescent="0.3">
      <c r="B11254" s="10"/>
      <c r="L11254" s="10"/>
      <c r="M11254" s="10"/>
    </row>
    <row r="11255" spans="2:13" s="1" customFormat="1" ht="13.8" x14ac:dyDescent="0.3">
      <c r="B11255" s="10"/>
      <c r="L11255" s="10"/>
      <c r="M11255" s="10"/>
    </row>
    <row r="11256" spans="2:13" s="1" customFormat="1" ht="13.8" x14ac:dyDescent="0.3">
      <c r="B11256" s="10"/>
      <c r="L11256" s="10"/>
      <c r="M11256" s="10"/>
    </row>
    <row r="11257" spans="2:13" s="1" customFormat="1" ht="13.8" x14ac:dyDescent="0.3">
      <c r="B11257" s="10"/>
      <c r="L11257" s="10"/>
      <c r="M11257" s="10"/>
    </row>
    <row r="11258" spans="2:13" s="1" customFormat="1" ht="13.8" x14ac:dyDescent="0.3">
      <c r="B11258" s="10"/>
      <c r="L11258" s="10"/>
      <c r="M11258" s="10"/>
    </row>
    <row r="11259" spans="2:13" s="1" customFormat="1" ht="13.8" x14ac:dyDescent="0.3">
      <c r="B11259" s="10"/>
      <c r="L11259" s="10"/>
      <c r="M11259" s="10"/>
    </row>
    <row r="11260" spans="2:13" s="1" customFormat="1" ht="13.8" x14ac:dyDescent="0.3">
      <c r="B11260" s="10"/>
      <c r="L11260" s="10"/>
      <c r="M11260" s="10"/>
    </row>
    <row r="11261" spans="2:13" s="1" customFormat="1" ht="13.8" x14ac:dyDescent="0.3">
      <c r="B11261" s="10"/>
      <c r="L11261" s="10"/>
      <c r="M11261" s="10"/>
    </row>
    <row r="11262" spans="2:13" s="1" customFormat="1" ht="13.8" x14ac:dyDescent="0.3">
      <c r="B11262" s="10"/>
      <c r="L11262" s="10"/>
      <c r="M11262" s="10"/>
    </row>
    <row r="11263" spans="2:13" s="1" customFormat="1" ht="13.8" x14ac:dyDescent="0.3">
      <c r="B11263" s="10"/>
      <c r="L11263" s="10"/>
      <c r="M11263" s="10"/>
    </row>
    <row r="11264" spans="2:13" s="1" customFormat="1" ht="13.8" x14ac:dyDescent="0.3">
      <c r="B11264" s="10"/>
      <c r="L11264" s="10"/>
      <c r="M11264" s="10"/>
    </row>
    <row r="11265" spans="2:13" s="1" customFormat="1" ht="13.8" x14ac:dyDescent="0.3">
      <c r="B11265" s="10"/>
      <c r="L11265" s="10"/>
      <c r="M11265" s="10"/>
    </row>
    <row r="11266" spans="2:13" s="1" customFormat="1" ht="13.8" x14ac:dyDescent="0.3">
      <c r="B11266" s="10"/>
      <c r="L11266" s="10"/>
      <c r="M11266" s="10"/>
    </row>
    <row r="11267" spans="2:13" s="1" customFormat="1" ht="13.8" x14ac:dyDescent="0.3">
      <c r="B11267" s="10"/>
      <c r="L11267" s="10"/>
      <c r="M11267" s="10"/>
    </row>
    <row r="11268" spans="2:13" s="1" customFormat="1" ht="13.8" x14ac:dyDescent="0.3">
      <c r="B11268" s="10"/>
      <c r="L11268" s="10"/>
      <c r="M11268" s="10"/>
    </row>
    <row r="11269" spans="2:13" s="1" customFormat="1" ht="13.8" x14ac:dyDescent="0.3">
      <c r="B11269" s="10"/>
      <c r="L11269" s="10"/>
      <c r="M11269" s="10"/>
    </row>
    <row r="11270" spans="2:13" s="1" customFormat="1" ht="13.8" x14ac:dyDescent="0.3">
      <c r="B11270" s="10"/>
      <c r="L11270" s="10"/>
      <c r="M11270" s="10"/>
    </row>
    <row r="11271" spans="2:13" s="1" customFormat="1" ht="13.8" x14ac:dyDescent="0.3">
      <c r="B11271" s="10"/>
      <c r="L11271" s="10"/>
      <c r="M11271" s="10"/>
    </row>
    <row r="11272" spans="2:13" s="1" customFormat="1" ht="13.8" x14ac:dyDescent="0.3">
      <c r="B11272" s="10"/>
      <c r="L11272" s="10"/>
      <c r="M11272" s="10"/>
    </row>
    <row r="11273" spans="2:13" s="1" customFormat="1" ht="13.8" x14ac:dyDescent="0.3">
      <c r="B11273" s="10"/>
      <c r="L11273" s="10"/>
      <c r="M11273" s="10"/>
    </row>
    <row r="11274" spans="2:13" s="1" customFormat="1" ht="13.8" x14ac:dyDescent="0.3">
      <c r="B11274" s="10"/>
      <c r="L11274" s="10"/>
      <c r="M11274" s="10"/>
    </row>
    <row r="11275" spans="2:13" s="1" customFormat="1" ht="13.8" x14ac:dyDescent="0.3">
      <c r="B11275" s="10"/>
      <c r="L11275" s="10"/>
      <c r="M11275" s="10"/>
    </row>
    <row r="11276" spans="2:13" s="1" customFormat="1" ht="13.8" x14ac:dyDescent="0.3">
      <c r="B11276" s="10"/>
      <c r="L11276" s="10"/>
      <c r="M11276" s="10"/>
    </row>
    <row r="11277" spans="2:13" s="1" customFormat="1" ht="13.8" x14ac:dyDescent="0.3">
      <c r="B11277" s="10"/>
      <c r="L11277" s="10"/>
      <c r="M11277" s="10"/>
    </row>
    <row r="11278" spans="2:13" s="1" customFormat="1" ht="13.8" x14ac:dyDescent="0.3">
      <c r="B11278" s="10"/>
      <c r="L11278" s="10"/>
      <c r="M11278" s="10"/>
    </row>
    <row r="11279" spans="2:13" s="1" customFormat="1" ht="13.8" x14ac:dyDescent="0.3">
      <c r="B11279" s="10"/>
      <c r="L11279" s="10"/>
      <c r="M11279" s="10"/>
    </row>
    <row r="11280" spans="2:13" s="1" customFormat="1" ht="13.8" x14ac:dyDescent="0.3">
      <c r="B11280" s="10"/>
      <c r="L11280" s="10"/>
      <c r="M11280" s="10"/>
    </row>
    <row r="11281" spans="2:13" s="1" customFormat="1" ht="13.8" x14ac:dyDescent="0.3">
      <c r="B11281" s="10"/>
      <c r="L11281" s="10"/>
      <c r="M11281" s="10"/>
    </row>
    <row r="11282" spans="2:13" s="1" customFormat="1" ht="13.8" x14ac:dyDescent="0.3">
      <c r="B11282" s="10"/>
      <c r="L11282" s="10"/>
      <c r="M11282" s="10"/>
    </row>
    <row r="11283" spans="2:13" s="1" customFormat="1" ht="13.8" x14ac:dyDescent="0.3">
      <c r="B11283" s="10"/>
      <c r="L11283" s="10"/>
      <c r="M11283" s="10"/>
    </row>
    <row r="11284" spans="2:13" s="1" customFormat="1" ht="13.8" x14ac:dyDescent="0.3">
      <c r="B11284" s="10"/>
      <c r="L11284" s="10"/>
      <c r="M11284" s="10"/>
    </row>
    <row r="11285" spans="2:13" s="1" customFormat="1" ht="13.8" x14ac:dyDescent="0.3">
      <c r="B11285" s="10"/>
      <c r="L11285" s="10"/>
      <c r="M11285" s="10"/>
    </row>
    <row r="11286" spans="2:13" s="1" customFormat="1" ht="13.8" x14ac:dyDescent="0.3">
      <c r="B11286" s="10"/>
      <c r="L11286" s="10"/>
      <c r="M11286" s="10"/>
    </row>
    <row r="11287" spans="2:13" s="1" customFormat="1" ht="13.8" x14ac:dyDescent="0.3">
      <c r="B11287" s="10"/>
      <c r="L11287" s="10"/>
      <c r="M11287" s="10"/>
    </row>
    <row r="11288" spans="2:13" s="1" customFormat="1" ht="13.8" x14ac:dyDescent="0.3">
      <c r="B11288" s="10"/>
      <c r="L11288" s="10"/>
      <c r="M11288" s="10"/>
    </row>
    <row r="11289" spans="2:13" s="1" customFormat="1" ht="13.8" x14ac:dyDescent="0.3">
      <c r="B11289" s="10"/>
      <c r="L11289" s="10"/>
      <c r="M11289" s="10"/>
    </row>
    <row r="11290" spans="2:13" s="1" customFormat="1" ht="13.8" x14ac:dyDescent="0.3">
      <c r="B11290" s="10"/>
      <c r="L11290" s="10"/>
      <c r="M11290" s="10"/>
    </row>
    <row r="11291" spans="2:13" s="1" customFormat="1" ht="13.8" x14ac:dyDescent="0.3">
      <c r="B11291" s="10"/>
      <c r="L11291" s="10"/>
      <c r="M11291" s="10"/>
    </row>
    <row r="11292" spans="2:13" s="1" customFormat="1" ht="13.8" x14ac:dyDescent="0.3">
      <c r="B11292" s="10"/>
      <c r="L11292" s="10"/>
      <c r="M11292" s="10"/>
    </row>
    <row r="11293" spans="2:13" s="1" customFormat="1" ht="13.8" x14ac:dyDescent="0.3">
      <c r="B11293" s="10"/>
      <c r="L11293" s="10"/>
      <c r="M11293" s="10"/>
    </row>
    <row r="11294" spans="2:13" s="1" customFormat="1" ht="13.8" x14ac:dyDescent="0.3">
      <c r="B11294" s="10"/>
      <c r="L11294" s="10"/>
      <c r="M11294" s="10"/>
    </row>
    <row r="11295" spans="2:13" s="1" customFormat="1" ht="13.8" x14ac:dyDescent="0.3">
      <c r="B11295" s="10"/>
      <c r="L11295" s="10"/>
      <c r="M11295" s="10"/>
    </row>
    <row r="11296" spans="2:13" s="1" customFormat="1" ht="13.8" x14ac:dyDescent="0.3">
      <c r="B11296" s="10"/>
      <c r="L11296" s="10"/>
      <c r="M11296" s="10"/>
    </row>
    <row r="11297" spans="2:13" s="1" customFormat="1" ht="13.8" x14ac:dyDescent="0.3">
      <c r="B11297" s="10"/>
      <c r="L11297" s="10"/>
      <c r="M11297" s="10"/>
    </row>
    <row r="11298" spans="2:13" s="1" customFormat="1" ht="13.8" x14ac:dyDescent="0.3">
      <c r="B11298" s="10"/>
      <c r="L11298" s="10"/>
      <c r="M11298" s="10"/>
    </row>
    <row r="11299" spans="2:13" s="1" customFormat="1" ht="13.8" x14ac:dyDescent="0.3">
      <c r="B11299" s="10"/>
      <c r="L11299" s="10"/>
      <c r="M11299" s="10"/>
    </row>
    <row r="11300" spans="2:13" s="1" customFormat="1" ht="13.8" x14ac:dyDescent="0.3">
      <c r="B11300" s="10"/>
      <c r="L11300" s="10"/>
      <c r="M11300" s="10"/>
    </row>
    <row r="11301" spans="2:13" s="1" customFormat="1" ht="13.8" x14ac:dyDescent="0.3">
      <c r="B11301" s="10"/>
      <c r="L11301" s="10"/>
      <c r="M11301" s="10"/>
    </row>
    <row r="11302" spans="2:13" s="1" customFormat="1" ht="13.8" x14ac:dyDescent="0.3">
      <c r="B11302" s="10"/>
      <c r="L11302" s="10"/>
      <c r="M11302" s="10"/>
    </row>
    <row r="11303" spans="2:13" s="1" customFormat="1" ht="13.8" x14ac:dyDescent="0.3">
      <c r="B11303" s="10"/>
      <c r="L11303" s="10"/>
      <c r="M11303" s="10"/>
    </row>
    <row r="11304" spans="2:13" s="1" customFormat="1" ht="13.8" x14ac:dyDescent="0.3">
      <c r="B11304" s="10"/>
      <c r="L11304" s="10"/>
      <c r="M11304" s="10"/>
    </row>
    <row r="11305" spans="2:13" s="1" customFormat="1" ht="13.8" x14ac:dyDescent="0.3">
      <c r="B11305" s="10"/>
      <c r="L11305" s="10"/>
      <c r="M11305" s="10"/>
    </row>
    <row r="11306" spans="2:13" s="1" customFormat="1" ht="13.8" x14ac:dyDescent="0.3">
      <c r="B11306" s="10"/>
      <c r="L11306" s="10"/>
      <c r="M11306" s="10"/>
    </row>
    <row r="11307" spans="2:13" s="1" customFormat="1" ht="13.8" x14ac:dyDescent="0.3">
      <c r="B11307" s="10"/>
      <c r="L11307" s="10"/>
      <c r="M11307" s="10"/>
    </row>
    <row r="11308" spans="2:13" s="1" customFormat="1" ht="13.8" x14ac:dyDescent="0.3">
      <c r="B11308" s="10"/>
      <c r="L11308" s="10"/>
      <c r="M11308" s="10"/>
    </row>
    <row r="11309" spans="2:13" s="1" customFormat="1" ht="13.8" x14ac:dyDescent="0.3">
      <c r="B11309" s="10"/>
      <c r="L11309" s="10"/>
      <c r="M11309" s="10"/>
    </row>
    <row r="11310" spans="2:13" s="1" customFormat="1" ht="13.8" x14ac:dyDescent="0.3">
      <c r="B11310" s="10"/>
      <c r="L11310" s="10"/>
      <c r="M11310" s="10"/>
    </row>
    <row r="11311" spans="2:13" s="1" customFormat="1" ht="13.8" x14ac:dyDescent="0.3">
      <c r="B11311" s="10"/>
      <c r="L11311" s="10"/>
      <c r="M11311" s="10"/>
    </row>
    <row r="11312" spans="2:13" s="1" customFormat="1" ht="13.8" x14ac:dyDescent="0.3">
      <c r="B11312" s="10"/>
      <c r="L11312" s="10"/>
      <c r="M11312" s="10"/>
    </row>
    <row r="11313" spans="2:13" s="1" customFormat="1" ht="13.8" x14ac:dyDescent="0.3">
      <c r="B11313" s="10"/>
      <c r="L11313" s="10"/>
      <c r="M11313" s="10"/>
    </row>
    <row r="11314" spans="2:13" s="1" customFormat="1" ht="13.8" x14ac:dyDescent="0.3">
      <c r="B11314" s="10"/>
      <c r="L11314" s="10"/>
      <c r="M11314" s="10"/>
    </row>
    <row r="11315" spans="2:13" s="1" customFormat="1" ht="13.8" x14ac:dyDescent="0.3">
      <c r="B11315" s="10"/>
      <c r="L11315" s="10"/>
      <c r="M11315" s="10"/>
    </row>
    <row r="11316" spans="2:13" s="1" customFormat="1" ht="13.8" x14ac:dyDescent="0.3">
      <c r="B11316" s="10"/>
      <c r="L11316" s="10"/>
      <c r="M11316" s="10"/>
    </row>
    <row r="11317" spans="2:13" s="1" customFormat="1" ht="13.8" x14ac:dyDescent="0.3">
      <c r="B11317" s="10"/>
      <c r="L11317" s="10"/>
      <c r="M11317" s="10"/>
    </row>
    <row r="11318" spans="2:13" s="1" customFormat="1" ht="13.8" x14ac:dyDescent="0.3">
      <c r="B11318" s="10"/>
      <c r="L11318" s="10"/>
      <c r="M11318" s="10"/>
    </row>
    <row r="11319" spans="2:13" s="1" customFormat="1" ht="13.8" x14ac:dyDescent="0.3">
      <c r="B11319" s="10"/>
      <c r="L11319" s="10"/>
      <c r="M11319" s="10"/>
    </row>
    <row r="11320" spans="2:13" s="1" customFormat="1" ht="13.8" x14ac:dyDescent="0.3">
      <c r="B11320" s="10"/>
      <c r="L11320" s="10"/>
      <c r="M11320" s="10"/>
    </row>
    <row r="11321" spans="2:13" s="1" customFormat="1" ht="13.8" x14ac:dyDescent="0.3">
      <c r="B11321" s="10"/>
      <c r="L11321" s="10"/>
      <c r="M11321" s="10"/>
    </row>
    <row r="11322" spans="2:13" s="1" customFormat="1" ht="13.8" x14ac:dyDescent="0.3">
      <c r="B11322" s="10"/>
      <c r="L11322" s="10"/>
      <c r="M11322" s="10"/>
    </row>
    <row r="11323" spans="2:13" s="1" customFormat="1" ht="13.8" x14ac:dyDescent="0.3">
      <c r="B11323" s="10"/>
      <c r="L11323" s="10"/>
      <c r="M11323" s="10"/>
    </row>
    <row r="11324" spans="2:13" s="1" customFormat="1" ht="13.8" x14ac:dyDescent="0.3">
      <c r="B11324" s="10"/>
      <c r="L11324" s="10"/>
      <c r="M11324" s="10"/>
    </row>
    <row r="11325" spans="2:13" s="1" customFormat="1" ht="13.8" x14ac:dyDescent="0.3">
      <c r="B11325" s="10"/>
      <c r="L11325" s="10"/>
      <c r="M11325" s="10"/>
    </row>
    <row r="11326" spans="2:13" s="1" customFormat="1" ht="13.8" x14ac:dyDescent="0.3">
      <c r="B11326" s="10"/>
      <c r="L11326" s="10"/>
      <c r="M11326" s="10"/>
    </row>
    <row r="11327" spans="2:13" s="1" customFormat="1" ht="13.8" x14ac:dyDescent="0.3">
      <c r="B11327" s="10"/>
      <c r="L11327" s="10"/>
      <c r="M11327" s="10"/>
    </row>
    <row r="11328" spans="2:13" s="1" customFormat="1" ht="13.8" x14ac:dyDescent="0.3">
      <c r="B11328" s="10"/>
      <c r="L11328" s="10"/>
      <c r="M11328" s="10"/>
    </row>
    <row r="11329" spans="2:13" s="1" customFormat="1" ht="13.8" x14ac:dyDescent="0.3">
      <c r="B11329" s="10"/>
      <c r="L11329" s="10"/>
      <c r="M11329" s="10"/>
    </row>
    <row r="11330" spans="2:13" s="1" customFormat="1" ht="13.8" x14ac:dyDescent="0.3">
      <c r="B11330" s="10"/>
      <c r="L11330" s="10"/>
      <c r="M11330" s="10"/>
    </row>
    <row r="11331" spans="2:13" s="1" customFormat="1" ht="13.8" x14ac:dyDescent="0.3">
      <c r="B11331" s="10"/>
      <c r="L11331" s="10"/>
      <c r="M11331" s="10"/>
    </row>
    <row r="11332" spans="2:13" s="1" customFormat="1" ht="13.8" x14ac:dyDescent="0.3">
      <c r="B11332" s="10"/>
      <c r="L11332" s="10"/>
      <c r="M11332" s="10"/>
    </row>
    <row r="11333" spans="2:13" s="1" customFormat="1" ht="13.8" x14ac:dyDescent="0.3">
      <c r="B11333" s="10"/>
      <c r="L11333" s="10"/>
      <c r="M11333" s="10"/>
    </row>
    <row r="11334" spans="2:13" s="1" customFormat="1" ht="13.8" x14ac:dyDescent="0.3">
      <c r="B11334" s="10"/>
      <c r="L11334" s="10"/>
      <c r="M11334" s="10"/>
    </row>
    <row r="11335" spans="2:13" s="1" customFormat="1" ht="13.8" x14ac:dyDescent="0.3">
      <c r="B11335" s="10"/>
      <c r="L11335" s="10"/>
      <c r="M11335" s="10"/>
    </row>
    <row r="11336" spans="2:13" s="1" customFormat="1" ht="13.8" x14ac:dyDescent="0.3">
      <c r="B11336" s="10"/>
      <c r="L11336" s="10"/>
      <c r="M11336" s="10"/>
    </row>
    <row r="11337" spans="2:13" s="1" customFormat="1" ht="13.8" x14ac:dyDescent="0.3">
      <c r="B11337" s="10"/>
      <c r="L11337" s="10"/>
      <c r="M11337" s="10"/>
    </row>
    <row r="11338" spans="2:13" s="1" customFormat="1" ht="13.8" x14ac:dyDescent="0.3">
      <c r="B11338" s="10"/>
      <c r="L11338" s="10"/>
      <c r="M11338" s="10"/>
    </row>
    <row r="11339" spans="2:13" s="1" customFormat="1" ht="13.8" x14ac:dyDescent="0.3">
      <c r="B11339" s="10"/>
      <c r="L11339" s="10"/>
      <c r="M11339" s="10"/>
    </row>
    <row r="11340" spans="2:13" s="1" customFormat="1" ht="13.8" x14ac:dyDescent="0.3">
      <c r="B11340" s="10"/>
      <c r="L11340" s="10"/>
      <c r="M11340" s="10"/>
    </row>
    <row r="11341" spans="2:13" s="1" customFormat="1" ht="13.8" x14ac:dyDescent="0.3">
      <c r="B11341" s="10"/>
      <c r="L11341" s="10"/>
      <c r="M11341" s="10"/>
    </row>
    <row r="11342" spans="2:13" s="1" customFormat="1" ht="13.8" x14ac:dyDescent="0.3">
      <c r="B11342" s="10"/>
      <c r="L11342" s="10"/>
      <c r="M11342" s="10"/>
    </row>
    <row r="11343" spans="2:13" s="1" customFormat="1" ht="13.8" x14ac:dyDescent="0.3">
      <c r="B11343" s="10"/>
      <c r="L11343" s="10"/>
      <c r="M11343" s="10"/>
    </row>
    <row r="11344" spans="2:13" s="1" customFormat="1" ht="13.8" x14ac:dyDescent="0.3">
      <c r="B11344" s="10"/>
      <c r="L11344" s="10"/>
      <c r="M11344" s="10"/>
    </row>
    <row r="11345" spans="2:13" s="1" customFormat="1" ht="13.8" x14ac:dyDescent="0.3">
      <c r="B11345" s="10"/>
      <c r="L11345" s="10"/>
      <c r="M11345" s="10"/>
    </row>
    <row r="11346" spans="2:13" s="1" customFormat="1" ht="13.8" x14ac:dyDescent="0.3">
      <c r="B11346" s="10"/>
      <c r="L11346" s="10"/>
      <c r="M11346" s="10"/>
    </row>
    <row r="11347" spans="2:13" s="1" customFormat="1" ht="13.8" x14ac:dyDescent="0.3">
      <c r="B11347" s="10"/>
      <c r="L11347" s="10"/>
      <c r="M11347" s="10"/>
    </row>
    <row r="11348" spans="2:13" s="1" customFormat="1" ht="13.8" x14ac:dyDescent="0.3">
      <c r="B11348" s="10"/>
      <c r="L11348" s="10"/>
      <c r="M11348" s="10"/>
    </row>
    <row r="11349" spans="2:13" s="1" customFormat="1" ht="13.8" x14ac:dyDescent="0.3">
      <c r="B11349" s="10"/>
      <c r="L11349" s="10"/>
      <c r="M11349" s="10"/>
    </row>
    <row r="11350" spans="2:13" s="1" customFormat="1" ht="13.8" x14ac:dyDescent="0.3">
      <c r="B11350" s="10"/>
      <c r="L11350" s="10"/>
      <c r="M11350" s="10"/>
    </row>
    <row r="11351" spans="2:13" s="1" customFormat="1" ht="13.8" x14ac:dyDescent="0.3">
      <c r="B11351" s="10"/>
      <c r="L11351" s="10"/>
      <c r="M11351" s="10"/>
    </row>
    <row r="11352" spans="2:13" s="1" customFormat="1" ht="13.8" x14ac:dyDescent="0.3">
      <c r="B11352" s="10"/>
      <c r="L11352" s="10"/>
      <c r="M11352" s="10"/>
    </row>
    <row r="11353" spans="2:13" s="1" customFormat="1" ht="13.8" x14ac:dyDescent="0.3">
      <c r="B11353" s="10"/>
      <c r="L11353" s="10"/>
      <c r="M11353" s="10"/>
    </row>
    <row r="11354" spans="2:13" s="1" customFormat="1" ht="13.8" x14ac:dyDescent="0.3">
      <c r="B11354" s="10"/>
      <c r="L11354" s="10"/>
      <c r="M11354" s="10"/>
    </row>
    <row r="11355" spans="2:13" s="1" customFormat="1" ht="13.8" x14ac:dyDescent="0.3">
      <c r="B11355" s="10"/>
      <c r="L11355" s="10"/>
      <c r="M11355" s="10"/>
    </row>
    <row r="11356" spans="2:13" s="1" customFormat="1" ht="13.8" x14ac:dyDescent="0.3">
      <c r="B11356" s="10"/>
      <c r="L11356" s="10"/>
      <c r="M11356" s="10"/>
    </row>
    <row r="11357" spans="2:13" s="1" customFormat="1" ht="13.8" x14ac:dyDescent="0.3">
      <c r="B11357" s="10"/>
      <c r="L11357" s="10"/>
      <c r="M11357" s="10"/>
    </row>
    <row r="11358" spans="2:13" s="1" customFormat="1" ht="13.8" x14ac:dyDescent="0.3">
      <c r="B11358" s="10"/>
      <c r="L11358" s="10"/>
      <c r="M11358" s="10"/>
    </row>
    <row r="11359" spans="2:13" s="1" customFormat="1" ht="13.8" x14ac:dyDescent="0.3">
      <c r="B11359" s="10"/>
      <c r="L11359" s="10"/>
      <c r="M11359" s="10"/>
    </row>
    <row r="11360" spans="2:13" s="1" customFormat="1" ht="13.8" x14ac:dyDescent="0.3">
      <c r="B11360" s="10"/>
      <c r="L11360" s="10"/>
      <c r="M11360" s="10"/>
    </row>
    <row r="11361" spans="2:13" s="1" customFormat="1" ht="13.8" x14ac:dyDescent="0.3">
      <c r="B11361" s="10"/>
      <c r="L11361" s="10"/>
      <c r="M11361" s="10"/>
    </row>
    <row r="11362" spans="2:13" s="1" customFormat="1" ht="13.8" x14ac:dyDescent="0.3">
      <c r="B11362" s="10"/>
      <c r="L11362" s="10"/>
      <c r="M11362" s="10"/>
    </row>
    <row r="11363" spans="2:13" s="1" customFormat="1" ht="13.8" x14ac:dyDescent="0.3">
      <c r="B11363" s="10"/>
      <c r="L11363" s="10"/>
      <c r="M11363" s="10"/>
    </row>
    <row r="11364" spans="2:13" s="1" customFormat="1" ht="13.8" x14ac:dyDescent="0.3">
      <c r="B11364" s="10"/>
      <c r="L11364" s="10"/>
      <c r="M11364" s="10"/>
    </row>
    <row r="11365" spans="2:13" s="1" customFormat="1" ht="13.8" x14ac:dyDescent="0.3">
      <c r="B11365" s="10"/>
      <c r="L11365" s="10"/>
      <c r="M11365" s="10"/>
    </row>
    <row r="11366" spans="2:13" s="1" customFormat="1" ht="13.8" x14ac:dyDescent="0.3">
      <c r="B11366" s="10"/>
      <c r="L11366" s="10"/>
      <c r="M11366" s="10"/>
    </row>
    <row r="11367" spans="2:13" s="1" customFormat="1" ht="13.8" x14ac:dyDescent="0.3">
      <c r="B11367" s="10"/>
      <c r="L11367" s="10"/>
      <c r="M11367" s="10"/>
    </row>
    <row r="11368" spans="2:13" s="1" customFormat="1" ht="13.8" x14ac:dyDescent="0.3">
      <c r="B11368" s="10"/>
      <c r="L11368" s="10"/>
      <c r="M11368" s="10"/>
    </row>
    <row r="11369" spans="2:13" s="1" customFormat="1" ht="13.8" x14ac:dyDescent="0.3">
      <c r="B11369" s="10"/>
      <c r="L11369" s="10"/>
      <c r="M11369" s="10"/>
    </row>
    <row r="11370" spans="2:13" s="1" customFormat="1" ht="13.8" x14ac:dyDescent="0.3">
      <c r="B11370" s="10"/>
      <c r="L11370" s="10"/>
      <c r="M11370" s="10"/>
    </row>
    <row r="11371" spans="2:13" s="1" customFormat="1" ht="13.8" x14ac:dyDescent="0.3">
      <c r="B11371" s="10"/>
      <c r="L11371" s="10"/>
      <c r="M11371" s="10"/>
    </row>
    <row r="11372" spans="2:13" s="1" customFormat="1" ht="13.8" x14ac:dyDescent="0.3">
      <c r="B11372" s="10"/>
      <c r="L11372" s="10"/>
      <c r="M11372" s="10"/>
    </row>
    <row r="11373" spans="2:13" s="1" customFormat="1" ht="13.8" x14ac:dyDescent="0.3">
      <c r="B11373" s="10"/>
      <c r="L11373" s="10"/>
      <c r="M11373" s="10"/>
    </row>
    <row r="11374" spans="2:13" s="1" customFormat="1" ht="13.8" x14ac:dyDescent="0.3">
      <c r="B11374" s="10"/>
      <c r="L11374" s="10"/>
      <c r="M11374" s="10"/>
    </row>
    <row r="11375" spans="2:13" s="1" customFormat="1" ht="13.8" x14ac:dyDescent="0.3">
      <c r="B11375" s="10"/>
      <c r="L11375" s="10"/>
      <c r="M11375" s="10"/>
    </row>
    <row r="11376" spans="2:13" s="1" customFormat="1" ht="13.8" x14ac:dyDescent="0.3">
      <c r="B11376" s="10"/>
      <c r="L11376" s="10"/>
      <c r="M11376" s="10"/>
    </row>
    <row r="11377" spans="2:13" s="1" customFormat="1" ht="13.8" x14ac:dyDescent="0.3">
      <c r="B11377" s="10"/>
      <c r="L11377" s="10"/>
      <c r="M11377" s="10"/>
    </row>
    <row r="11378" spans="2:13" s="1" customFormat="1" ht="13.8" x14ac:dyDescent="0.3">
      <c r="B11378" s="10"/>
      <c r="L11378" s="10"/>
      <c r="M11378" s="10"/>
    </row>
    <row r="11379" spans="2:13" s="1" customFormat="1" ht="13.8" x14ac:dyDescent="0.3">
      <c r="B11379" s="10"/>
      <c r="L11379" s="10"/>
      <c r="M11379" s="10"/>
    </row>
    <row r="11380" spans="2:13" s="1" customFormat="1" ht="13.8" x14ac:dyDescent="0.3">
      <c r="B11380" s="10"/>
      <c r="L11380" s="10"/>
      <c r="M11380" s="10"/>
    </row>
    <row r="11381" spans="2:13" s="1" customFormat="1" ht="13.8" x14ac:dyDescent="0.3">
      <c r="B11381" s="10"/>
      <c r="L11381" s="10"/>
      <c r="M11381" s="10"/>
    </row>
    <row r="11382" spans="2:13" s="1" customFormat="1" ht="13.8" x14ac:dyDescent="0.3">
      <c r="B11382" s="10"/>
      <c r="L11382" s="10"/>
      <c r="M11382" s="10"/>
    </row>
    <row r="11383" spans="2:13" s="1" customFormat="1" ht="13.8" x14ac:dyDescent="0.3">
      <c r="B11383" s="10"/>
      <c r="L11383" s="10"/>
      <c r="M11383" s="10"/>
    </row>
    <row r="11384" spans="2:13" s="1" customFormat="1" ht="13.8" x14ac:dyDescent="0.3">
      <c r="B11384" s="10"/>
      <c r="L11384" s="10"/>
      <c r="M11384" s="10"/>
    </row>
    <row r="11385" spans="2:13" s="1" customFormat="1" ht="13.8" x14ac:dyDescent="0.3">
      <c r="B11385" s="10"/>
      <c r="L11385" s="10"/>
      <c r="M11385" s="10"/>
    </row>
    <row r="11386" spans="2:13" s="1" customFormat="1" ht="13.8" x14ac:dyDescent="0.3">
      <c r="B11386" s="10"/>
      <c r="L11386" s="10"/>
      <c r="M11386" s="10"/>
    </row>
    <row r="11387" spans="2:13" s="1" customFormat="1" ht="13.8" x14ac:dyDescent="0.3">
      <c r="B11387" s="10"/>
      <c r="L11387" s="10"/>
      <c r="M11387" s="10"/>
    </row>
    <row r="11388" spans="2:13" s="1" customFormat="1" ht="13.8" x14ac:dyDescent="0.3">
      <c r="B11388" s="10"/>
      <c r="L11388" s="10"/>
      <c r="M11388" s="10"/>
    </row>
    <row r="11389" spans="2:13" s="1" customFormat="1" ht="13.8" x14ac:dyDescent="0.3">
      <c r="B11389" s="10"/>
      <c r="L11389" s="10"/>
      <c r="M11389" s="10"/>
    </row>
    <row r="11390" spans="2:13" s="1" customFormat="1" ht="13.8" x14ac:dyDescent="0.3">
      <c r="B11390" s="10"/>
      <c r="L11390" s="10"/>
      <c r="M11390" s="10"/>
    </row>
    <row r="11391" spans="2:13" s="1" customFormat="1" ht="13.8" x14ac:dyDescent="0.3">
      <c r="B11391" s="10"/>
      <c r="L11391" s="10"/>
      <c r="M11391" s="10"/>
    </row>
    <row r="11392" spans="2:13" s="1" customFormat="1" ht="13.8" x14ac:dyDescent="0.3">
      <c r="B11392" s="10"/>
      <c r="L11392" s="10"/>
      <c r="M11392" s="10"/>
    </row>
    <row r="11393" spans="2:13" s="1" customFormat="1" ht="13.8" x14ac:dyDescent="0.3">
      <c r="B11393" s="10"/>
      <c r="L11393" s="10"/>
      <c r="M11393" s="10"/>
    </row>
    <row r="11394" spans="2:13" s="1" customFormat="1" ht="13.8" x14ac:dyDescent="0.3">
      <c r="B11394" s="10"/>
      <c r="L11394" s="10"/>
      <c r="M11394" s="10"/>
    </row>
    <row r="11395" spans="2:13" s="1" customFormat="1" ht="13.8" x14ac:dyDescent="0.3">
      <c r="B11395" s="10"/>
      <c r="L11395" s="10"/>
      <c r="M11395" s="10"/>
    </row>
    <row r="11396" spans="2:13" s="1" customFormat="1" ht="13.8" x14ac:dyDescent="0.3">
      <c r="B11396" s="10"/>
      <c r="L11396" s="10"/>
      <c r="M11396" s="10"/>
    </row>
    <row r="11397" spans="2:13" s="1" customFormat="1" ht="13.8" x14ac:dyDescent="0.3">
      <c r="B11397" s="10"/>
      <c r="L11397" s="10"/>
      <c r="M11397" s="10"/>
    </row>
    <row r="11398" spans="2:13" s="1" customFormat="1" ht="13.8" x14ac:dyDescent="0.3">
      <c r="B11398" s="10"/>
      <c r="L11398" s="10"/>
      <c r="M11398" s="10"/>
    </row>
    <row r="11399" spans="2:13" s="1" customFormat="1" ht="13.8" x14ac:dyDescent="0.3">
      <c r="B11399" s="10"/>
      <c r="L11399" s="10"/>
      <c r="M11399" s="10"/>
    </row>
    <row r="11400" spans="2:13" s="1" customFormat="1" ht="13.8" x14ac:dyDescent="0.3">
      <c r="B11400" s="10"/>
      <c r="L11400" s="10"/>
      <c r="M11400" s="10"/>
    </row>
    <row r="11401" spans="2:13" s="1" customFormat="1" ht="13.8" x14ac:dyDescent="0.3">
      <c r="B11401" s="10"/>
      <c r="L11401" s="10"/>
      <c r="M11401" s="10"/>
    </row>
    <row r="11402" spans="2:13" s="1" customFormat="1" ht="13.8" x14ac:dyDescent="0.3">
      <c r="B11402" s="10"/>
      <c r="L11402" s="10"/>
      <c r="M11402" s="10"/>
    </row>
    <row r="11403" spans="2:13" s="1" customFormat="1" ht="13.8" x14ac:dyDescent="0.3">
      <c r="B11403" s="10"/>
      <c r="L11403" s="10"/>
      <c r="M11403" s="10"/>
    </row>
    <row r="11404" spans="2:13" s="1" customFormat="1" ht="13.8" x14ac:dyDescent="0.3">
      <c r="B11404" s="10"/>
      <c r="L11404" s="10"/>
      <c r="M11404" s="10"/>
    </row>
    <row r="11405" spans="2:13" s="1" customFormat="1" ht="13.8" x14ac:dyDescent="0.3">
      <c r="B11405" s="10"/>
      <c r="L11405" s="10"/>
      <c r="M11405" s="10"/>
    </row>
    <row r="11406" spans="2:13" s="1" customFormat="1" ht="13.8" x14ac:dyDescent="0.3">
      <c r="B11406" s="10"/>
      <c r="L11406" s="10"/>
      <c r="M11406" s="10"/>
    </row>
    <row r="11407" spans="2:13" s="1" customFormat="1" ht="13.8" x14ac:dyDescent="0.3">
      <c r="B11407" s="10"/>
      <c r="L11407" s="10"/>
      <c r="M11407" s="10"/>
    </row>
    <row r="11408" spans="2:13" s="1" customFormat="1" ht="13.8" x14ac:dyDescent="0.3">
      <c r="B11408" s="10"/>
      <c r="L11408" s="10"/>
      <c r="M11408" s="10"/>
    </row>
    <row r="11409" spans="2:13" s="1" customFormat="1" ht="13.8" x14ac:dyDescent="0.3">
      <c r="B11409" s="10"/>
      <c r="L11409" s="10"/>
      <c r="M11409" s="10"/>
    </row>
    <row r="11410" spans="2:13" s="1" customFormat="1" ht="13.8" x14ac:dyDescent="0.3">
      <c r="B11410" s="10"/>
      <c r="L11410" s="10"/>
      <c r="M11410" s="10"/>
    </row>
    <row r="11411" spans="2:13" s="1" customFormat="1" ht="13.8" x14ac:dyDescent="0.3">
      <c r="B11411" s="10"/>
      <c r="L11411" s="10"/>
      <c r="M11411" s="10"/>
    </row>
    <row r="11412" spans="2:13" s="1" customFormat="1" ht="13.8" x14ac:dyDescent="0.3">
      <c r="B11412" s="10"/>
      <c r="L11412" s="10"/>
      <c r="M11412" s="10"/>
    </row>
    <row r="11413" spans="2:13" s="1" customFormat="1" ht="13.8" x14ac:dyDescent="0.3">
      <c r="B11413" s="10"/>
      <c r="L11413" s="10"/>
      <c r="M11413" s="10"/>
    </row>
    <row r="11414" spans="2:13" s="1" customFormat="1" ht="13.8" x14ac:dyDescent="0.3">
      <c r="B11414" s="10"/>
      <c r="L11414" s="10"/>
      <c r="M11414" s="10"/>
    </row>
    <row r="11415" spans="2:13" s="1" customFormat="1" ht="13.8" x14ac:dyDescent="0.3">
      <c r="B11415" s="10"/>
      <c r="L11415" s="10"/>
      <c r="M11415" s="10"/>
    </row>
    <row r="11416" spans="2:13" s="1" customFormat="1" ht="13.8" x14ac:dyDescent="0.3">
      <c r="B11416" s="10"/>
      <c r="L11416" s="10"/>
      <c r="M11416" s="10"/>
    </row>
    <row r="11417" spans="2:13" s="1" customFormat="1" ht="13.8" x14ac:dyDescent="0.3">
      <c r="B11417" s="10"/>
      <c r="L11417" s="10"/>
      <c r="M11417" s="10"/>
    </row>
    <row r="11418" spans="2:13" s="1" customFormat="1" ht="13.8" x14ac:dyDescent="0.3">
      <c r="B11418" s="10"/>
      <c r="L11418" s="10"/>
      <c r="M11418" s="10"/>
    </row>
    <row r="11419" spans="2:13" s="1" customFormat="1" ht="13.8" x14ac:dyDescent="0.3">
      <c r="B11419" s="10"/>
      <c r="L11419" s="10"/>
      <c r="M11419" s="10"/>
    </row>
    <row r="11420" spans="2:13" s="1" customFormat="1" ht="13.8" x14ac:dyDescent="0.3">
      <c r="B11420" s="10"/>
      <c r="L11420" s="10"/>
      <c r="M11420" s="10"/>
    </row>
    <row r="11421" spans="2:13" s="1" customFormat="1" ht="13.8" x14ac:dyDescent="0.3">
      <c r="B11421" s="10"/>
      <c r="L11421" s="10"/>
      <c r="M11421" s="10"/>
    </row>
    <row r="11422" spans="2:13" s="1" customFormat="1" ht="13.8" x14ac:dyDescent="0.3">
      <c r="B11422" s="10"/>
      <c r="L11422" s="10"/>
      <c r="M11422" s="10"/>
    </row>
    <row r="11423" spans="2:13" s="1" customFormat="1" ht="13.8" x14ac:dyDescent="0.3">
      <c r="B11423" s="10"/>
      <c r="L11423" s="10"/>
      <c r="M11423" s="10"/>
    </row>
    <row r="11424" spans="2:13" s="1" customFormat="1" ht="13.8" x14ac:dyDescent="0.3">
      <c r="B11424" s="10"/>
      <c r="L11424" s="10"/>
      <c r="M11424" s="10"/>
    </row>
    <row r="11425" spans="2:13" s="1" customFormat="1" ht="13.8" x14ac:dyDescent="0.3">
      <c r="B11425" s="10"/>
      <c r="L11425" s="10"/>
      <c r="M11425" s="10"/>
    </row>
    <row r="11426" spans="2:13" s="1" customFormat="1" ht="13.8" x14ac:dyDescent="0.3">
      <c r="B11426" s="10"/>
      <c r="L11426" s="10"/>
      <c r="M11426" s="10"/>
    </row>
    <row r="11427" spans="2:13" s="1" customFormat="1" ht="13.8" x14ac:dyDescent="0.3">
      <c r="B11427" s="10"/>
      <c r="L11427" s="10"/>
      <c r="M11427" s="10"/>
    </row>
    <row r="11428" spans="2:13" s="1" customFormat="1" ht="13.8" x14ac:dyDescent="0.3">
      <c r="B11428" s="10"/>
      <c r="L11428" s="10"/>
      <c r="M11428" s="10"/>
    </row>
    <row r="11429" spans="2:13" s="1" customFormat="1" ht="13.8" x14ac:dyDescent="0.3">
      <c r="B11429" s="10"/>
      <c r="L11429" s="10"/>
      <c r="M11429" s="10"/>
    </row>
    <row r="11430" spans="2:13" s="1" customFormat="1" ht="13.8" x14ac:dyDescent="0.3">
      <c r="B11430" s="10"/>
      <c r="L11430" s="10"/>
      <c r="M11430" s="10"/>
    </row>
    <row r="11431" spans="2:13" s="1" customFormat="1" ht="13.8" x14ac:dyDescent="0.3">
      <c r="B11431" s="10"/>
      <c r="L11431" s="10"/>
      <c r="M11431" s="10"/>
    </row>
    <row r="11432" spans="2:13" s="1" customFormat="1" ht="13.8" x14ac:dyDescent="0.3">
      <c r="B11432" s="10"/>
      <c r="L11432" s="10"/>
      <c r="M11432" s="10"/>
    </row>
    <row r="11433" spans="2:13" s="1" customFormat="1" ht="13.8" x14ac:dyDescent="0.3">
      <c r="B11433" s="10"/>
      <c r="L11433" s="10"/>
      <c r="M11433" s="10"/>
    </row>
    <row r="11434" spans="2:13" s="1" customFormat="1" ht="13.8" x14ac:dyDescent="0.3">
      <c r="B11434" s="10"/>
      <c r="L11434" s="10"/>
      <c r="M11434" s="10"/>
    </row>
    <row r="11435" spans="2:13" s="1" customFormat="1" ht="13.8" x14ac:dyDescent="0.3">
      <c r="B11435" s="10"/>
      <c r="L11435" s="10"/>
      <c r="M11435" s="10"/>
    </row>
    <row r="11436" spans="2:13" s="1" customFormat="1" ht="13.8" x14ac:dyDescent="0.3">
      <c r="B11436" s="10"/>
      <c r="L11436" s="10"/>
      <c r="M11436" s="10"/>
    </row>
    <row r="11437" spans="2:13" s="1" customFormat="1" ht="13.8" x14ac:dyDescent="0.3">
      <c r="B11437" s="10"/>
      <c r="L11437" s="10"/>
      <c r="M11437" s="10"/>
    </row>
    <row r="11438" spans="2:13" s="1" customFormat="1" ht="13.8" x14ac:dyDescent="0.3">
      <c r="B11438" s="10"/>
      <c r="L11438" s="10"/>
      <c r="M11438" s="10"/>
    </row>
    <row r="11439" spans="2:13" s="1" customFormat="1" ht="13.8" x14ac:dyDescent="0.3">
      <c r="B11439" s="10"/>
      <c r="L11439" s="10"/>
      <c r="M11439" s="10"/>
    </row>
    <row r="11440" spans="2:13" s="1" customFormat="1" ht="13.8" x14ac:dyDescent="0.3">
      <c r="B11440" s="10"/>
      <c r="L11440" s="10"/>
      <c r="M11440" s="10"/>
    </row>
    <row r="11441" spans="2:13" s="1" customFormat="1" ht="13.8" x14ac:dyDescent="0.3">
      <c r="B11441" s="10"/>
      <c r="L11441" s="10"/>
      <c r="M11441" s="10"/>
    </row>
    <row r="11442" spans="2:13" s="1" customFormat="1" ht="13.8" x14ac:dyDescent="0.3">
      <c r="B11442" s="10"/>
      <c r="L11442" s="10"/>
      <c r="M11442" s="10"/>
    </row>
    <row r="11443" spans="2:13" s="1" customFormat="1" ht="13.8" x14ac:dyDescent="0.3">
      <c r="B11443" s="10"/>
      <c r="L11443" s="10"/>
      <c r="M11443" s="10"/>
    </row>
    <row r="11444" spans="2:13" s="1" customFormat="1" ht="13.8" x14ac:dyDescent="0.3">
      <c r="B11444" s="10"/>
      <c r="L11444" s="10"/>
      <c r="M11444" s="10"/>
    </row>
    <row r="11445" spans="2:13" s="1" customFormat="1" ht="13.8" x14ac:dyDescent="0.3">
      <c r="B11445" s="10"/>
      <c r="L11445" s="10"/>
      <c r="M11445" s="10"/>
    </row>
    <row r="11446" spans="2:13" s="1" customFormat="1" ht="13.8" x14ac:dyDescent="0.3">
      <c r="B11446" s="10"/>
      <c r="L11446" s="10"/>
      <c r="M11446" s="10"/>
    </row>
    <row r="11447" spans="2:13" s="1" customFormat="1" ht="13.8" x14ac:dyDescent="0.3">
      <c r="B11447" s="10"/>
      <c r="L11447" s="10"/>
      <c r="M11447" s="10"/>
    </row>
    <row r="11448" spans="2:13" s="1" customFormat="1" ht="13.8" x14ac:dyDescent="0.3">
      <c r="B11448" s="10"/>
      <c r="L11448" s="10"/>
      <c r="M11448" s="10"/>
    </row>
    <row r="11449" spans="2:13" s="1" customFormat="1" ht="13.8" x14ac:dyDescent="0.3">
      <c r="B11449" s="10"/>
      <c r="L11449" s="10"/>
      <c r="M11449" s="10"/>
    </row>
    <row r="11450" spans="2:13" s="1" customFormat="1" ht="13.8" x14ac:dyDescent="0.3">
      <c r="B11450" s="10"/>
      <c r="L11450" s="10"/>
      <c r="M11450" s="10"/>
    </row>
    <row r="11451" spans="2:13" s="1" customFormat="1" ht="13.8" x14ac:dyDescent="0.3">
      <c r="B11451" s="10"/>
      <c r="L11451" s="10"/>
      <c r="M11451" s="10"/>
    </row>
    <row r="11452" spans="2:13" s="1" customFormat="1" ht="13.8" x14ac:dyDescent="0.3">
      <c r="B11452" s="10"/>
      <c r="L11452" s="10"/>
      <c r="M11452" s="10"/>
    </row>
    <row r="11453" spans="2:13" s="1" customFormat="1" ht="13.8" x14ac:dyDescent="0.3">
      <c r="B11453" s="10"/>
      <c r="L11453" s="10"/>
      <c r="M11453" s="10"/>
    </row>
    <row r="11454" spans="2:13" s="1" customFormat="1" ht="13.8" x14ac:dyDescent="0.3">
      <c r="B11454" s="10"/>
      <c r="L11454" s="10"/>
      <c r="M11454" s="10"/>
    </row>
    <row r="11455" spans="2:13" s="1" customFormat="1" ht="13.8" x14ac:dyDescent="0.3">
      <c r="B11455" s="10"/>
      <c r="L11455" s="10"/>
      <c r="M11455" s="10"/>
    </row>
    <row r="11456" spans="2:13" s="1" customFormat="1" ht="13.8" x14ac:dyDescent="0.3">
      <c r="B11456" s="10"/>
      <c r="L11456" s="10"/>
      <c r="M11456" s="10"/>
    </row>
    <row r="11457" spans="2:13" s="1" customFormat="1" ht="13.8" x14ac:dyDescent="0.3">
      <c r="B11457" s="10"/>
      <c r="L11457" s="10"/>
      <c r="M11457" s="10"/>
    </row>
    <row r="11458" spans="2:13" s="1" customFormat="1" ht="13.8" x14ac:dyDescent="0.3">
      <c r="B11458" s="10"/>
      <c r="L11458" s="10"/>
      <c r="M11458" s="10"/>
    </row>
    <row r="11459" spans="2:13" s="1" customFormat="1" ht="13.8" x14ac:dyDescent="0.3">
      <c r="B11459" s="10"/>
      <c r="L11459" s="10"/>
      <c r="M11459" s="10"/>
    </row>
    <row r="11460" spans="2:13" s="1" customFormat="1" ht="13.8" x14ac:dyDescent="0.3">
      <c r="B11460" s="10"/>
      <c r="L11460" s="10"/>
      <c r="M11460" s="10"/>
    </row>
    <row r="11461" spans="2:13" s="1" customFormat="1" ht="13.8" x14ac:dyDescent="0.3">
      <c r="B11461" s="10"/>
      <c r="L11461" s="10"/>
      <c r="M11461" s="10"/>
    </row>
    <row r="11462" spans="2:13" s="1" customFormat="1" ht="13.8" x14ac:dyDescent="0.3">
      <c r="B11462" s="10"/>
      <c r="L11462" s="10"/>
      <c r="M11462" s="10"/>
    </row>
    <row r="11463" spans="2:13" s="1" customFormat="1" ht="13.8" x14ac:dyDescent="0.3">
      <c r="B11463" s="10"/>
      <c r="L11463" s="10"/>
      <c r="M11463" s="10"/>
    </row>
    <row r="11464" spans="2:13" s="1" customFormat="1" ht="13.8" x14ac:dyDescent="0.3">
      <c r="B11464" s="10"/>
      <c r="L11464" s="10"/>
      <c r="M11464" s="10"/>
    </row>
    <row r="11465" spans="2:13" s="1" customFormat="1" ht="13.8" x14ac:dyDescent="0.3">
      <c r="B11465" s="10"/>
      <c r="L11465" s="10"/>
      <c r="M11465" s="10"/>
    </row>
    <row r="11466" spans="2:13" s="1" customFormat="1" ht="13.8" x14ac:dyDescent="0.3">
      <c r="B11466" s="10"/>
      <c r="L11466" s="10"/>
      <c r="M11466" s="10"/>
    </row>
    <row r="11467" spans="2:13" s="1" customFormat="1" ht="13.8" x14ac:dyDescent="0.3">
      <c r="B11467" s="10"/>
      <c r="L11467" s="10"/>
      <c r="M11467" s="10"/>
    </row>
    <row r="11468" spans="2:13" s="1" customFormat="1" ht="13.8" x14ac:dyDescent="0.3">
      <c r="B11468" s="10"/>
      <c r="L11468" s="10"/>
      <c r="M11468" s="10"/>
    </row>
    <row r="11469" spans="2:13" s="1" customFormat="1" ht="13.8" x14ac:dyDescent="0.3">
      <c r="B11469" s="10"/>
      <c r="L11469" s="10"/>
      <c r="M11469" s="10"/>
    </row>
    <row r="11470" spans="2:13" s="1" customFormat="1" ht="13.8" x14ac:dyDescent="0.3">
      <c r="B11470" s="10"/>
      <c r="L11470" s="10"/>
      <c r="M11470" s="10"/>
    </row>
    <row r="11471" spans="2:13" s="1" customFormat="1" ht="13.8" x14ac:dyDescent="0.3">
      <c r="B11471" s="10"/>
      <c r="L11471" s="10"/>
      <c r="M11471" s="10"/>
    </row>
    <row r="11472" spans="2:13" s="1" customFormat="1" ht="13.8" x14ac:dyDescent="0.3">
      <c r="B11472" s="10"/>
      <c r="L11472" s="10"/>
      <c r="M11472" s="10"/>
    </row>
    <row r="11473" spans="2:13" s="1" customFormat="1" ht="13.8" x14ac:dyDescent="0.3">
      <c r="B11473" s="10"/>
      <c r="L11473" s="10"/>
      <c r="M11473" s="10"/>
    </row>
    <row r="11474" spans="2:13" s="1" customFormat="1" ht="13.8" x14ac:dyDescent="0.3">
      <c r="B11474" s="10"/>
      <c r="L11474" s="10"/>
      <c r="M11474" s="10"/>
    </row>
    <row r="11475" spans="2:13" s="1" customFormat="1" ht="13.8" x14ac:dyDescent="0.3">
      <c r="B11475" s="10"/>
      <c r="L11475" s="10"/>
      <c r="M11475" s="10"/>
    </row>
    <row r="11476" spans="2:13" s="1" customFormat="1" ht="13.8" x14ac:dyDescent="0.3">
      <c r="B11476" s="10"/>
      <c r="L11476" s="10"/>
      <c r="M11476" s="10"/>
    </row>
    <row r="11477" spans="2:13" s="1" customFormat="1" ht="13.8" x14ac:dyDescent="0.3">
      <c r="B11477" s="10"/>
      <c r="L11477" s="10"/>
      <c r="M11477" s="10"/>
    </row>
    <row r="11478" spans="2:13" s="1" customFormat="1" ht="13.8" x14ac:dyDescent="0.3">
      <c r="B11478" s="10"/>
      <c r="L11478" s="10"/>
      <c r="M11478" s="10"/>
    </row>
    <row r="11479" spans="2:13" s="1" customFormat="1" ht="13.8" x14ac:dyDescent="0.3">
      <c r="B11479" s="10"/>
      <c r="L11479" s="10"/>
      <c r="M11479" s="10"/>
    </row>
    <row r="11480" spans="2:13" s="1" customFormat="1" ht="13.8" x14ac:dyDescent="0.3">
      <c r="B11480" s="10"/>
      <c r="L11480" s="10"/>
      <c r="M11480" s="10"/>
    </row>
    <row r="11481" spans="2:13" s="1" customFormat="1" ht="13.8" x14ac:dyDescent="0.3">
      <c r="B11481" s="10"/>
      <c r="L11481" s="10"/>
      <c r="M11481" s="10"/>
    </row>
    <row r="11482" spans="2:13" s="1" customFormat="1" ht="13.8" x14ac:dyDescent="0.3">
      <c r="B11482" s="10"/>
      <c r="L11482" s="10"/>
      <c r="M11482" s="10"/>
    </row>
    <row r="11483" spans="2:13" s="1" customFormat="1" ht="13.8" x14ac:dyDescent="0.3">
      <c r="B11483" s="10"/>
      <c r="L11483" s="10"/>
      <c r="M11483" s="10"/>
    </row>
    <row r="11484" spans="2:13" s="1" customFormat="1" ht="13.8" x14ac:dyDescent="0.3">
      <c r="B11484" s="10"/>
      <c r="L11484" s="10"/>
      <c r="M11484" s="10"/>
    </row>
    <row r="11485" spans="2:13" s="1" customFormat="1" ht="13.8" x14ac:dyDescent="0.3">
      <c r="B11485" s="10"/>
      <c r="L11485" s="10"/>
      <c r="M11485" s="10"/>
    </row>
    <row r="11486" spans="2:13" s="1" customFormat="1" ht="13.8" x14ac:dyDescent="0.3">
      <c r="B11486" s="10"/>
      <c r="L11486" s="10"/>
      <c r="M11486" s="10"/>
    </row>
    <row r="11487" spans="2:13" s="1" customFormat="1" ht="13.8" x14ac:dyDescent="0.3">
      <c r="B11487" s="10"/>
      <c r="L11487" s="10"/>
      <c r="M11487" s="10"/>
    </row>
    <row r="11488" spans="2:13" s="1" customFormat="1" ht="13.8" x14ac:dyDescent="0.3">
      <c r="B11488" s="10"/>
      <c r="L11488" s="10"/>
      <c r="M11488" s="10"/>
    </row>
    <row r="11489" spans="2:13" s="1" customFormat="1" ht="13.8" x14ac:dyDescent="0.3">
      <c r="B11489" s="10"/>
      <c r="L11489" s="10"/>
      <c r="M11489" s="10"/>
    </row>
    <row r="11490" spans="2:13" s="1" customFormat="1" ht="13.8" x14ac:dyDescent="0.3">
      <c r="B11490" s="10"/>
      <c r="L11490" s="10"/>
      <c r="M11490" s="10"/>
    </row>
    <row r="11491" spans="2:13" s="1" customFormat="1" ht="13.8" x14ac:dyDescent="0.3">
      <c r="B11491" s="10"/>
      <c r="L11491" s="10"/>
      <c r="M11491" s="10"/>
    </row>
    <row r="11492" spans="2:13" s="1" customFormat="1" ht="13.8" x14ac:dyDescent="0.3">
      <c r="B11492" s="10"/>
      <c r="L11492" s="10"/>
      <c r="M11492" s="10"/>
    </row>
    <row r="11493" spans="2:13" s="1" customFormat="1" ht="13.8" x14ac:dyDescent="0.3">
      <c r="B11493" s="10"/>
      <c r="L11493" s="10"/>
      <c r="M11493" s="10"/>
    </row>
    <row r="11494" spans="2:13" s="1" customFormat="1" ht="13.8" x14ac:dyDescent="0.3">
      <c r="B11494" s="10"/>
      <c r="L11494" s="10"/>
      <c r="M11494" s="10"/>
    </row>
    <row r="11495" spans="2:13" s="1" customFormat="1" ht="13.8" x14ac:dyDescent="0.3">
      <c r="B11495" s="10"/>
      <c r="L11495" s="10"/>
      <c r="M11495" s="10"/>
    </row>
    <row r="11496" spans="2:13" s="1" customFormat="1" ht="13.8" x14ac:dyDescent="0.3">
      <c r="B11496" s="10"/>
      <c r="L11496" s="10"/>
      <c r="M11496" s="10"/>
    </row>
    <row r="11497" spans="2:13" s="1" customFormat="1" ht="13.8" x14ac:dyDescent="0.3">
      <c r="B11497" s="10"/>
      <c r="L11497" s="10"/>
      <c r="M11497" s="10"/>
    </row>
    <row r="11498" spans="2:13" s="1" customFormat="1" ht="13.8" x14ac:dyDescent="0.3">
      <c r="B11498" s="10"/>
      <c r="L11498" s="10"/>
      <c r="M11498" s="10"/>
    </row>
    <row r="11499" spans="2:13" s="1" customFormat="1" ht="13.8" x14ac:dyDescent="0.3">
      <c r="B11499" s="10"/>
      <c r="L11499" s="10"/>
      <c r="M11499" s="10"/>
    </row>
    <row r="11500" spans="2:13" s="1" customFormat="1" ht="13.8" x14ac:dyDescent="0.3">
      <c r="B11500" s="10"/>
      <c r="L11500" s="10"/>
      <c r="M11500" s="10"/>
    </row>
    <row r="11501" spans="2:13" s="1" customFormat="1" ht="13.8" x14ac:dyDescent="0.3">
      <c r="B11501" s="10"/>
      <c r="L11501" s="10"/>
      <c r="M11501" s="10"/>
    </row>
    <row r="11502" spans="2:13" s="1" customFormat="1" ht="13.8" x14ac:dyDescent="0.3">
      <c r="B11502" s="10"/>
      <c r="L11502" s="10"/>
      <c r="M11502" s="10"/>
    </row>
    <row r="11503" spans="2:13" s="1" customFormat="1" ht="13.8" x14ac:dyDescent="0.3">
      <c r="B11503" s="10"/>
      <c r="L11503" s="10"/>
      <c r="M11503" s="10"/>
    </row>
    <row r="11504" spans="2:13" s="1" customFormat="1" ht="13.8" x14ac:dyDescent="0.3">
      <c r="B11504" s="10"/>
      <c r="L11504" s="10"/>
      <c r="M11504" s="10"/>
    </row>
    <row r="11505" spans="2:13" s="1" customFormat="1" ht="13.8" x14ac:dyDescent="0.3">
      <c r="B11505" s="10"/>
      <c r="L11505" s="10"/>
      <c r="M11505" s="10"/>
    </row>
    <row r="11506" spans="2:13" s="1" customFormat="1" ht="13.8" x14ac:dyDescent="0.3">
      <c r="B11506" s="10"/>
      <c r="L11506" s="10"/>
      <c r="M11506" s="10"/>
    </row>
    <row r="11507" spans="2:13" s="1" customFormat="1" ht="13.8" x14ac:dyDescent="0.3">
      <c r="B11507" s="10"/>
      <c r="L11507" s="10"/>
      <c r="M11507" s="10"/>
    </row>
    <row r="11508" spans="2:13" s="1" customFormat="1" ht="13.8" x14ac:dyDescent="0.3">
      <c r="B11508" s="10"/>
      <c r="L11508" s="10"/>
      <c r="M11508" s="10"/>
    </row>
    <row r="11509" spans="2:13" s="1" customFormat="1" ht="13.8" x14ac:dyDescent="0.3">
      <c r="B11509" s="10"/>
      <c r="L11509" s="10"/>
      <c r="M11509" s="10"/>
    </row>
    <row r="11510" spans="2:13" s="1" customFormat="1" ht="13.8" x14ac:dyDescent="0.3">
      <c r="B11510" s="10"/>
      <c r="L11510" s="10"/>
      <c r="M11510" s="10"/>
    </row>
    <row r="11511" spans="2:13" s="1" customFormat="1" ht="13.8" x14ac:dyDescent="0.3">
      <c r="B11511" s="10"/>
      <c r="L11511" s="10"/>
      <c r="M11511" s="10"/>
    </row>
    <row r="11512" spans="2:13" s="1" customFormat="1" ht="13.8" x14ac:dyDescent="0.3">
      <c r="B11512" s="10"/>
      <c r="L11512" s="10"/>
      <c r="M11512" s="10"/>
    </row>
    <row r="11513" spans="2:13" s="1" customFormat="1" ht="13.8" x14ac:dyDescent="0.3">
      <c r="B11513" s="10"/>
      <c r="L11513" s="10"/>
      <c r="M11513" s="10"/>
    </row>
    <row r="11514" spans="2:13" s="1" customFormat="1" ht="13.8" x14ac:dyDescent="0.3">
      <c r="B11514" s="10"/>
      <c r="L11514" s="10"/>
      <c r="M11514" s="10"/>
    </row>
    <row r="11515" spans="2:13" s="1" customFormat="1" ht="13.8" x14ac:dyDescent="0.3">
      <c r="B11515" s="10"/>
      <c r="L11515" s="10"/>
      <c r="M11515" s="10"/>
    </row>
    <row r="11516" spans="2:13" s="1" customFormat="1" ht="13.8" x14ac:dyDescent="0.3">
      <c r="B11516" s="10"/>
      <c r="L11516" s="10"/>
      <c r="M11516" s="10"/>
    </row>
    <row r="11517" spans="2:13" s="1" customFormat="1" ht="13.8" x14ac:dyDescent="0.3">
      <c r="B11517" s="10"/>
      <c r="L11517" s="10"/>
      <c r="M11517" s="10"/>
    </row>
    <row r="11518" spans="2:13" s="1" customFormat="1" ht="13.8" x14ac:dyDescent="0.3">
      <c r="B11518" s="10"/>
      <c r="L11518" s="10"/>
      <c r="M11518" s="10"/>
    </row>
    <row r="11519" spans="2:13" s="1" customFormat="1" ht="13.8" x14ac:dyDescent="0.3">
      <c r="B11519" s="10"/>
      <c r="L11519" s="10"/>
      <c r="M11519" s="10"/>
    </row>
    <row r="11520" spans="2:13" s="1" customFormat="1" ht="13.8" x14ac:dyDescent="0.3">
      <c r="B11520" s="10"/>
      <c r="L11520" s="10"/>
      <c r="M11520" s="10"/>
    </row>
    <row r="11521" spans="2:13" s="1" customFormat="1" ht="13.8" x14ac:dyDescent="0.3">
      <c r="B11521" s="10"/>
      <c r="L11521" s="10"/>
      <c r="M11521" s="10"/>
    </row>
    <row r="11522" spans="2:13" s="1" customFormat="1" ht="13.8" x14ac:dyDescent="0.3">
      <c r="B11522" s="10"/>
      <c r="L11522" s="10"/>
      <c r="M11522" s="10"/>
    </row>
    <row r="11523" spans="2:13" s="1" customFormat="1" ht="13.8" x14ac:dyDescent="0.3">
      <c r="B11523" s="10"/>
      <c r="L11523" s="10"/>
      <c r="M11523" s="10"/>
    </row>
    <row r="11524" spans="2:13" s="1" customFormat="1" ht="13.8" x14ac:dyDescent="0.3">
      <c r="B11524" s="10"/>
      <c r="L11524" s="10"/>
      <c r="M11524" s="10"/>
    </row>
    <row r="11525" spans="2:13" s="1" customFormat="1" ht="13.8" x14ac:dyDescent="0.3">
      <c r="B11525" s="10"/>
      <c r="L11525" s="10"/>
      <c r="M11525" s="10"/>
    </row>
    <row r="11526" spans="2:13" s="1" customFormat="1" ht="13.8" x14ac:dyDescent="0.3">
      <c r="B11526" s="10"/>
      <c r="L11526" s="10"/>
      <c r="M11526" s="10"/>
    </row>
    <row r="11527" spans="2:13" s="1" customFormat="1" ht="13.8" x14ac:dyDescent="0.3">
      <c r="B11527" s="10"/>
      <c r="L11527" s="10"/>
      <c r="M11527" s="10"/>
    </row>
    <row r="11528" spans="2:13" s="1" customFormat="1" ht="13.8" x14ac:dyDescent="0.3">
      <c r="B11528" s="10"/>
      <c r="L11528" s="10"/>
      <c r="M11528" s="10"/>
    </row>
    <row r="11529" spans="2:13" s="1" customFormat="1" ht="13.8" x14ac:dyDescent="0.3">
      <c r="B11529" s="10"/>
      <c r="L11529" s="10"/>
      <c r="M11529" s="10"/>
    </row>
    <row r="11530" spans="2:13" s="1" customFormat="1" ht="13.8" x14ac:dyDescent="0.3">
      <c r="B11530" s="10"/>
      <c r="L11530" s="10"/>
      <c r="M11530" s="10"/>
    </row>
    <row r="11531" spans="2:13" s="1" customFormat="1" ht="13.8" x14ac:dyDescent="0.3">
      <c r="B11531" s="10"/>
      <c r="L11531" s="10"/>
      <c r="M11531" s="10"/>
    </row>
    <row r="11532" spans="2:13" s="1" customFormat="1" ht="13.8" x14ac:dyDescent="0.3">
      <c r="B11532" s="10"/>
      <c r="L11532" s="10"/>
      <c r="M11532" s="10"/>
    </row>
    <row r="11533" spans="2:13" s="1" customFormat="1" ht="13.8" x14ac:dyDescent="0.3">
      <c r="B11533" s="10"/>
      <c r="L11533" s="10"/>
      <c r="M11533" s="10"/>
    </row>
    <row r="11534" spans="2:13" s="1" customFormat="1" ht="13.8" x14ac:dyDescent="0.3">
      <c r="B11534" s="10"/>
      <c r="L11534" s="10"/>
      <c r="M11534" s="10"/>
    </row>
    <row r="11535" spans="2:13" s="1" customFormat="1" ht="13.8" x14ac:dyDescent="0.3">
      <c r="B11535" s="10"/>
      <c r="L11535" s="10"/>
      <c r="M11535" s="10"/>
    </row>
    <row r="11536" spans="2:13" s="1" customFormat="1" ht="13.8" x14ac:dyDescent="0.3">
      <c r="B11536" s="10"/>
      <c r="L11536" s="10"/>
      <c r="M11536" s="10"/>
    </row>
    <row r="11537" spans="2:13" s="1" customFormat="1" ht="13.8" x14ac:dyDescent="0.3">
      <c r="B11537" s="10"/>
      <c r="L11537" s="10"/>
      <c r="M11537" s="10"/>
    </row>
    <row r="11538" spans="2:13" s="1" customFormat="1" ht="13.8" x14ac:dyDescent="0.3">
      <c r="B11538" s="10"/>
      <c r="L11538" s="10"/>
      <c r="M11538" s="10"/>
    </row>
    <row r="11539" spans="2:13" s="1" customFormat="1" ht="13.8" x14ac:dyDescent="0.3">
      <c r="B11539" s="10"/>
      <c r="L11539" s="10"/>
      <c r="M11539" s="10"/>
    </row>
    <row r="11540" spans="2:13" s="1" customFormat="1" ht="13.8" x14ac:dyDescent="0.3">
      <c r="B11540" s="10"/>
      <c r="L11540" s="10"/>
      <c r="M11540" s="10"/>
    </row>
    <row r="11541" spans="2:13" s="1" customFormat="1" ht="13.8" x14ac:dyDescent="0.3">
      <c r="B11541" s="10"/>
      <c r="L11541" s="10"/>
      <c r="M11541" s="10"/>
    </row>
    <row r="11542" spans="2:13" s="1" customFormat="1" ht="13.8" x14ac:dyDescent="0.3">
      <c r="B11542" s="10"/>
      <c r="L11542" s="10"/>
      <c r="M11542" s="10"/>
    </row>
    <row r="11543" spans="2:13" s="1" customFormat="1" ht="13.8" x14ac:dyDescent="0.3">
      <c r="B11543" s="10"/>
      <c r="L11543" s="10"/>
      <c r="M11543" s="10"/>
    </row>
    <row r="11544" spans="2:13" s="1" customFormat="1" ht="13.8" x14ac:dyDescent="0.3">
      <c r="B11544" s="10"/>
      <c r="L11544" s="10"/>
      <c r="M11544" s="10"/>
    </row>
    <row r="11545" spans="2:13" s="1" customFormat="1" ht="13.8" x14ac:dyDescent="0.3">
      <c r="B11545" s="10"/>
      <c r="L11545" s="10"/>
      <c r="M11545" s="10"/>
    </row>
    <row r="11546" spans="2:13" s="1" customFormat="1" ht="13.8" x14ac:dyDescent="0.3">
      <c r="B11546" s="10"/>
      <c r="L11546" s="10"/>
      <c r="M11546" s="10"/>
    </row>
    <row r="11547" spans="2:13" s="1" customFormat="1" ht="13.8" x14ac:dyDescent="0.3">
      <c r="B11547" s="10"/>
      <c r="L11547" s="10"/>
      <c r="M11547" s="10"/>
    </row>
    <row r="11548" spans="2:13" s="1" customFormat="1" ht="13.8" x14ac:dyDescent="0.3">
      <c r="B11548" s="10"/>
      <c r="L11548" s="10"/>
      <c r="M11548" s="10"/>
    </row>
    <row r="11549" spans="2:13" s="1" customFormat="1" ht="13.8" x14ac:dyDescent="0.3">
      <c r="B11549" s="10"/>
      <c r="L11549" s="10"/>
      <c r="M11549" s="10"/>
    </row>
    <row r="11550" spans="2:13" s="1" customFormat="1" ht="13.8" x14ac:dyDescent="0.3">
      <c r="B11550" s="10"/>
      <c r="L11550" s="10"/>
      <c r="M11550" s="10"/>
    </row>
    <row r="11551" spans="2:13" s="1" customFormat="1" ht="13.8" x14ac:dyDescent="0.3">
      <c r="B11551" s="10"/>
      <c r="L11551" s="10"/>
      <c r="M11551" s="10"/>
    </row>
    <row r="11552" spans="2:13" s="1" customFormat="1" ht="13.8" x14ac:dyDescent="0.3">
      <c r="B11552" s="10"/>
      <c r="L11552" s="10"/>
      <c r="M11552" s="10"/>
    </row>
    <row r="11553" spans="2:13" s="1" customFormat="1" ht="13.8" x14ac:dyDescent="0.3">
      <c r="B11553" s="10"/>
      <c r="L11553" s="10"/>
      <c r="M11553" s="10"/>
    </row>
    <row r="11554" spans="2:13" s="1" customFormat="1" ht="13.8" x14ac:dyDescent="0.3">
      <c r="B11554" s="10"/>
      <c r="L11554" s="10"/>
      <c r="M11554" s="10"/>
    </row>
    <row r="11555" spans="2:13" s="1" customFormat="1" ht="13.8" x14ac:dyDescent="0.3">
      <c r="B11555" s="10"/>
      <c r="L11555" s="10"/>
      <c r="M11555" s="10"/>
    </row>
    <row r="11556" spans="2:13" s="1" customFormat="1" ht="13.8" x14ac:dyDescent="0.3">
      <c r="B11556" s="10"/>
      <c r="L11556" s="10"/>
      <c r="M11556" s="10"/>
    </row>
    <row r="11557" spans="2:13" s="1" customFormat="1" ht="13.8" x14ac:dyDescent="0.3">
      <c r="B11557" s="10"/>
      <c r="L11557" s="10"/>
      <c r="M11557" s="10"/>
    </row>
    <row r="11558" spans="2:13" s="1" customFormat="1" ht="13.8" x14ac:dyDescent="0.3">
      <c r="B11558" s="10"/>
      <c r="L11558" s="10"/>
      <c r="M11558" s="10"/>
    </row>
    <row r="11559" spans="2:13" s="1" customFormat="1" ht="13.8" x14ac:dyDescent="0.3">
      <c r="B11559" s="10"/>
      <c r="L11559" s="10"/>
      <c r="M11559" s="10"/>
    </row>
    <row r="11560" spans="2:13" s="1" customFormat="1" ht="13.8" x14ac:dyDescent="0.3">
      <c r="B11560" s="10"/>
      <c r="L11560" s="10"/>
      <c r="M11560" s="10"/>
    </row>
    <row r="11561" spans="2:13" s="1" customFormat="1" ht="13.8" x14ac:dyDescent="0.3">
      <c r="B11561" s="10"/>
      <c r="L11561" s="10"/>
      <c r="M11561" s="10"/>
    </row>
    <row r="11562" spans="2:13" s="1" customFormat="1" ht="13.8" x14ac:dyDescent="0.3">
      <c r="B11562" s="10"/>
      <c r="L11562" s="10"/>
      <c r="M11562" s="10"/>
    </row>
    <row r="11563" spans="2:13" s="1" customFormat="1" ht="13.8" x14ac:dyDescent="0.3">
      <c r="B11563" s="10"/>
      <c r="L11563" s="10"/>
      <c r="M11563" s="10"/>
    </row>
    <row r="11564" spans="2:13" s="1" customFormat="1" ht="13.8" x14ac:dyDescent="0.3">
      <c r="B11564" s="10"/>
      <c r="L11564" s="10"/>
      <c r="M11564" s="10"/>
    </row>
    <row r="11565" spans="2:13" s="1" customFormat="1" ht="13.8" x14ac:dyDescent="0.3">
      <c r="B11565" s="10"/>
      <c r="L11565" s="10"/>
      <c r="M11565" s="10"/>
    </row>
    <row r="11566" spans="2:13" s="1" customFormat="1" ht="13.8" x14ac:dyDescent="0.3">
      <c r="B11566" s="10"/>
      <c r="L11566" s="10"/>
      <c r="M11566" s="10"/>
    </row>
    <row r="11567" spans="2:13" s="1" customFormat="1" ht="13.8" x14ac:dyDescent="0.3">
      <c r="B11567" s="10"/>
      <c r="L11567" s="10"/>
      <c r="M11567" s="10"/>
    </row>
    <row r="11568" spans="2:13" s="1" customFormat="1" ht="13.8" x14ac:dyDescent="0.3">
      <c r="B11568" s="10"/>
      <c r="L11568" s="10"/>
      <c r="M11568" s="10"/>
    </row>
    <row r="11569" spans="2:13" s="1" customFormat="1" ht="13.8" x14ac:dyDescent="0.3">
      <c r="B11569" s="10"/>
      <c r="L11569" s="10"/>
      <c r="M11569" s="10"/>
    </row>
    <row r="11570" spans="2:13" s="1" customFormat="1" ht="13.8" x14ac:dyDescent="0.3">
      <c r="B11570" s="10"/>
      <c r="L11570" s="10"/>
      <c r="M11570" s="10"/>
    </row>
    <row r="11571" spans="2:13" s="1" customFormat="1" ht="13.8" x14ac:dyDescent="0.3">
      <c r="B11571" s="10"/>
      <c r="L11571" s="10"/>
      <c r="M11571" s="10"/>
    </row>
    <row r="11572" spans="2:13" s="1" customFormat="1" ht="13.8" x14ac:dyDescent="0.3">
      <c r="B11572" s="10"/>
      <c r="L11572" s="10"/>
      <c r="M11572" s="10"/>
    </row>
    <row r="11573" spans="2:13" s="1" customFormat="1" ht="13.8" x14ac:dyDescent="0.3">
      <c r="B11573" s="10"/>
      <c r="L11573" s="10"/>
      <c r="M11573" s="10"/>
    </row>
    <row r="11574" spans="2:13" s="1" customFormat="1" ht="13.8" x14ac:dyDescent="0.3">
      <c r="B11574" s="10"/>
      <c r="L11574" s="10"/>
      <c r="M11574" s="10"/>
    </row>
    <row r="11575" spans="2:13" s="1" customFormat="1" ht="13.8" x14ac:dyDescent="0.3">
      <c r="B11575" s="10"/>
      <c r="L11575" s="10"/>
      <c r="M11575" s="10"/>
    </row>
    <row r="11576" spans="2:13" s="1" customFormat="1" ht="13.8" x14ac:dyDescent="0.3">
      <c r="B11576" s="10"/>
      <c r="L11576" s="10"/>
      <c r="M11576" s="10"/>
    </row>
    <row r="11577" spans="2:13" s="1" customFormat="1" ht="13.8" x14ac:dyDescent="0.3">
      <c r="B11577" s="10"/>
      <c r="L11577" s="10"/>
      <c r="M11577" s="10"/>
    </row>
    <row r="11578" spans="2:13" s="1" customFormat="1" ht="13.8" x14ac:dyDescent="0.3">
      <c r="B11578" s="10"/>
      <c r="L11578" s="10"/>
      <c r="M11578" s="10"/>
    </row>
    <row r="11579" spans="2:13" s="1" customFormat="1" ht="13.8" x14ac:dyDescent="0.3">
      <c r="B11579" s="10"/>
      <c r="L11579" s="10"/>
      <c r="M11579" s="10"/>
    </row>
    <row r="11580" spans="2:13" s="1" customFormat="1" ht="13.8" x14ac:dyDescent="0.3">
      <c r="B11580" s="10"/>
      <c r="L11580" s="10"/>
      <c r="M11580" s="10"/>
    </row>
    <row r="11581" spans="2:13" s="1" customFormat="1" ht="13.8" x14ac:dyDescent="0.3">
      <c r="B11581" s="10"/>
      <c r="L11581" s="10"/>
      <c r="M11581" s="10"/>
    </row>
    <row r="11582" spans="2:13" s="1" customFormat="1" ht="13.8" x14ac:dyDescent="0.3">
      <c r="B11582" s="10"/>
      <c r="L11582" s="10"/>
      <c r="M11582" s="10"/>
    </row>
    <row r="11583" spans="2:13" s="1" customFormat="1" ht="13.8" x14ac:dyDescent="0.3">
      <c r="B11583" s="10"/>
      <c r="L11583" s="10"/>
      <c r="M11583" s="10"/>
    </row>
    <row r="11584" spans="2:13" s="1" customFormat="1" ht="13.8" x14ac:dyDescent="0.3">
      <c r="B11584" s="10"/>
      <c r="L11584" s="10"/>
      <c r="M11584" s="10"/>
    </row>
    <row r="11585" spans="2:13" s="1" customFormat="1" ht="13.8" x14ac:dyDescent="0.3">
      <c r="B11585" s="10"/>
      <c r="L11585" s="10"/>
      <c r="M11585" s="10"/>
    </row>
    <row r="11586" spans="2:13" s="1" customFormat="1" ht="13.8" x14ac:dyDescent="0.3">
      <c r="B11586" s="10"/>
      <c r="L11586" s="10"/>
      <c r="M11586" s="10"/>
    </row>
    <row r="11587" spans="2:13" s="1" customFormat="1" ht="13.8" x14ac:dyDescent="0.3">
      <c r="B11587" s="10"/>
      <c r="L11587" s="10"/>
      <c r="M11587" s="10"/>
    </row>
    <row r="11588" spans="2:13" s="1" customFormat="1" ht="13.8" x14ac:dyDescent="0.3">
      <c r="B11588" s="10"/>
      <c r="L11588" s="10"/>
      <c r="M11588" s="10"/>
    </row>
    <row r="11589" spans="2:13" s="1" customFormat="1" ht="13.8" x14ac:dyDescent="0.3">
      <c r="B11589" s="10"/>
      <c r="L11589" s="10"/>
      <c r="M11589" s="10"/>
    </row>
    <row r="11590" spans="2:13" s="1" customFormat="1" ht="13.8" x14ac:dyDescent="0.3">
      <c r="B11590" s="10"/>
      <c r="L11590" s="10"/>
      <c r="M11590" s="10"/>
    </row>
    <row r="11591" spans="2:13" s="1" customFormat="1" ht="13.8" x14ac:dyDescent="0.3">
      <c r="B11591" s="10"/>
      <c r="L11591" s="10"/>
      <c r="M11591" s="10"/>
    </row>
    <row r="11592" spans="2:13" s="1" customFormat="1" ht="13.8" x14ac:dyDescent="0.3">
      <c r="B11592" s="10"/>
      <c r="L11592" s="10"/>
      <c r="M11592" s="10"/>
    </row>
    <row r="11593" spans="2:13" s="1" customFormat="1" ht="13.8" x14ac:dyDescent="0.3">
      <c r="B11593" s="10"/>
      <c r="L11593" s="10"/>
      <c r="M11593" s="10"/>
    </row>
    <row r="11594" spans="2:13" s="1" customFormat="1" ht="13.8" x14ac:dyDescent="0.3">
      <c r="B11594" s="10"/>
      <c r="L11594" s="10"/>
      <c r="M11594" s="10"/>
    </row>
    <row r="11595" spans="2:13" s="1" customFormat="1" ht="13.8" x14ac:dyDescent="0.3">
      <c r="B11595" s="10"/>
      <c r="L11595" s="10"/>
      <c r="M11595" s="10"/>
    </row>
    <row r="11596" spans="2:13" s="1" customFormat="1" ht="13.8" x14ac:dyDescent="0.3">
      <c r="B11596" s="10"/>
      <c r="L11596" s="10"/>
      <c r="M11596" s="10"/>
    </row>
    <row r="11597" spans="2:13" s="1" customFormat="1" ht="13.8" x14ac:dyDescent="0.3">
      <c r="B11597" s="10"/>
      <c r="L11597" s="10"/>
      <c r="M11597" s="10"/>
    </row>
    <row r="11598" spans="2:13" s="1" customFormat="1" ht="13.8" x14ac:dyDescent="0.3">
      <c r="B11598" s="10"/>
      <c r="L11598" s="10"/>
      <c r="M11598" s="10"/>
    </row>
    <row r="11599" spans="2:13" s="1" customFormat="1" ht="13.8" x14ac:dyDescent="0.3">
      <c r="B11599" s="10"/>
      <c r="L11599" s="10"/>
      <c r="M11599" s="10"/>
    </row>
    <row r="11600" spans="2:13" s="1" customFormat="1" ht="13.8" x14ac:dyDescent="0.3">
      <c r="B11600" s="10"/>
      <c r="L11600" s="10"/>
      <c r="M11600" s="10"/>
    </row>
    <row r="11601" spans="2:13" s="1" customFormat="1" ht="13.8" x14ac:dyDescent="0.3">
      <c r="B11601" s="10"/>
      <c r="L11601" s="10"/>
      <c r="M11601" s="10"/>
    </row>
    <row r="11602" spans="2:13" s="1" customFormat="1" ht="13.8" x14ac:dyDescent="0.3">
      <c r="B11602" s="10"/>
      <c r="L11602" s="10"/>
      <c r="M11602" s="10"/>
    </row>
    <row r="11603" spans="2:13" s="1" customFormat="1" ht="13.8" x14ac:dyDescent="0.3">
      <c r="B11603" s="10"/>
      <c r="L11603" s="10"/>
      <c r="M11603" s="10"/>
    </row>
    <row r="11604" spans="2:13" s="1" customFormat="1" ht="13.8" x14ac:dyDescent="0.3">
      <c r="B11604" s="10"/>
      <c r="L11604" s="10"/>
      <c r="M11604" s="10"/>
    </row>
    <row r="11605" spans="2:13" s="1" customFormat="1" ht="13.8" x14ac:dyDescent="0.3">
      <c r="B11605" s="10"/>
      <c r="L11605" s="10"/>
      <c r="M11605" s="10"/>
    </row>
    <row r="11606" spans="2:13" s="1" customFormat="1" ht="13.8" x14ac:dyDescent="0.3">
      <c r="B11606" s="10"/>
      <c r="L11606" s="10"/>
      <c r="M11606" s="10"/>
    </row>
    <row r="11607" spans="2:13" s="1" customFormat="1" ht="13.8" x14ac:dyDescent="0.3">
      <c r="B11607" s="10"/>
      <c r="L11607" s="10"/>
      <c r="M11607" s="10"/>
    </row>
    <row r="11608" spans="2:13" s="1" customFormat="1" ht="13.8" x14ac:dyDescent="0.3">
      <c r="B11608" s="10"/>
      <c r="L11608" s="10"/>
      <c r="M11608" s="10"/>
    </row>
    <row r="11609" spans="2:13" s="1" customFormat="1" ht="13.8" x14ac:dyDescent="0.3">
      <c r="B11609" s="10"/>
      <c r="L11609" s="10"/>
      <c r="M11609" s="10"/>
    </row>
    <row r="11610" spans="2:13" s="1" customFormat="1" ht="13.8" x14ac:dyDescent="0.3">
      <c r="B11610" s="10"/>
      <c r="L11610" s="10"/>
      <c r="M11610" s="10"/>
    </row>
    <row r="11611" spans="2:13" s="1" customFormat="1" ht="13.8" x14ac:dyDescent="0.3">
      <c r="B11611" s="10"/>
      <c r="L11611" s="10"/>
      <c r="M11611" s="10"/>
    </row>
    <row r="11612" spans="2:13" s="1" customFormat="1" ht="13.8" x14ac:dyDescent="0.3">
      <c r="B11612" s="10"/>
      <c r="L11612" s="10"/>
      <c r="M11612" s="10"/>
    </row>
    <row r="11613" spans="2:13" s="1" customFormat="1" ht="13.8" x14ac:dyDescent="0.3">
      <c r="B11613" s="10"/>
      <c r="L11613" s="10"/>
      <c r="M11613" s="10"/>
    </row>
    <row r="11614" spans="2:13" s="1" customFormat="1" ht="13.8" x14ac:dyDescent="0.3">
      <c r="B11614" s="10"/>
      <c r="L11614" s="10"/>
      <c r="M11614" s="10"/>
    </row>
    <row r="11615" spans="2:13" s="1" customFormat="1" ht="13.8" x14ac:dyDescent="0.3">
      <c r="B11615" s="10"/>
      <c r="L11615" s="10"/>
      <c r="M11615" s="10"/>
    </row>
    <row r="11616" spans="2:13" s="1" customFormat="1" ht="13.8" x14ac:dyDescent="0.3">
      <c r="B11616" s="10"/>
      <c r="L11616" s="10"/>
      <c r="M11616" s="10"/>
    </row>
    <row r="11617" spans="2:13" s="1" customFormat="1" ht="13.8" x14ac:dyDescent="0.3">
      <c r="B11617" s="10"/>
      <c r="L11617" s="10"/>
      <c r="M11617" s="10"/>
    </row>
    <row r="11618" spans="2:13" s="1" customFormat="1" ht="13.8" x14ac:dyDescent="0.3">
      <c r="B11618" s="10"/>
      <c r="L11618" s="10"/>
      <c r="M11618" s="10"/>
    </row>
    <row r="11619" spans="2:13" s="1" customFormat="1" ht="13.8" x14ac:dyDescent="0.3">
      <c r="B11619" s="10"/>
      <c r="L11619" s="10"/>
      <c r="M11619" s="10"/>
    </row>
    <row r="11620" spans="2:13" s="1" customFormat="1" ht="13.8" x14ac:dyDescent="0.3">
      <c r="B11620" s="10"/>
      <c r="L11620" s="10"/>
      <c r="M11620" s="10"/>
    </row>
    <row r="11621" spans="2:13" s="1" customFormat="1" ht="13.8" x14ac:dyDescent="0.3">
      <c r="B11621" s="10"/>
      <c r="L11621" s="10"/>
      <c r="M11621" s="10"/>
    </row>
    <row r="11622" spans="2:13" s="1" customFormat="1" ht="13.8" x14ac:dyDescent="0.3">
      <c r="B11622" s="10"/>
      <c r="L11622" s="10"/>
      <c r="M11622" s="10"/>
    </row>
    <row r="11623" spans="2:13" s="1" customFormat="1" ht="13.8" x14ac:dyDescent="0.3">
      <c r="B11623" s="10"/>
      <c r="L11623" s="10"/>
      <c r="M11623" s="10"/>
    </row>
    <row r="11624" spans="2:13" s="1" customFormat="1" ht="13.8" x14ac:dyDescent="0.3">
      <c r="B11624" s="10"/>
      <c r="L11624" s="10"/>
      <c r="M11624" s="10"/>
    </row>
    <row r="11625" spans="2:13" s="1" customFormat="1" ht="13.8" x14ac:dyDescent="0.3">
      <c r="B11625" s="10"/>
      <c r="L11625" s="10"/>
      <c r="M11625" s="10"/>
    </row>
    <row r="11626" spans="2:13" s="1" customFormat="1" ht="13.8" x14ac:dyDescent="0.3">
      <c r="B11626" s="10"/>
      <c r="L11626" s="10"/>
      <c r="M11626" s="10"/>
    </row>
    <row r="11627" spans="2:13" s="1" customFormat="1" ht="13.8" x14ac:dyDescent="0.3">
      <c r="B11627" s="10"/>
      <c r="L11627" s="10"/>
      <c r="M11627" s="10"/>
    </row>
    <row r="11628" spans="2:13" s="1" customFormat="1" ht="13.8" x14ac:dyDescent="0.3">
      <c r="B11628" s="10"/>
      <c r="L11628" s="10"/>
      <c r="M11628" s="10"/>
    </row>
    <row r="11629" spans="2:13" s="1" customFormat="1" ht="13.8" x14ac:dyDescent="0.3">
      <c r="B11629" s="10"/>
      <c r="L11629" s="10"/>
      <c r="M11629" s="10"/>
    </row>
    <row r="11630" spans="2:13" s="1" customFormat="1" ht="13.8" x14ac:dyDescent="0.3">
      <c r="B11630" s="10"/>
      <c r="L11630" s="10"/>
      <c r="M11630" s="10"/>
    </row>
    <row r="11631" spans="2:13" s="1" customFormat="1" ht="13.8" x14ac:dyDescent="0.3">
      <c r="B11631" s="10"/>
      <c r="L11631" s="10"/>
      <c r="M11631" s="10"/>
    </row>
    <row r="11632" spans="2:13" s="1" customFormat="1" ht="13.8" x14ac:dyDescent="0.3">
      <c r="B11632" s="10"/>
      <c r="L11632" s="10"/>
      <c r="M11632" s="10"/>
    </row>
    <row r="11633" spans="2:13" s="1" customFormat="1" ht="13.8" x14ac:dyDescent="0.3">
      <c r="B11633" s="10"/>
      <c r="L11633" s="10"/>
      <c r="M11633" s="10"/>
    </row>
    <row r="11634" spans="2:13" s="1" customFormat="1" ht="13.8" x14ac:dyDescent="0.3">
      <c r="B11634" s="10"/>
      <c r="L11634" s="10"/>
      <c r="M11634" s="10"/>
    </row>
    <row r="11635" spans="2:13" s="1" customFormat="1" ht="13.8" x14ac:dyDescent="0.3">
      <c r="B11635" s="10"/>
      <c r="L11635" s="10"/>
      <c r="M11635" s="10"/>
    </row>
    <row r="11636" spans="2:13" s="1" customFormat="1" ht="13.8" x14ac:dyDescent="0.3">
      <c r="B11636" s="10"/>
      <c r="L11636" s="10"/>
      <c r="M11636" s="10"/>
    </row>
    <row r="11637" spans="2:13" s="1" customFormat="1" ht="13.8" x14ac:dyDescent="0.3">
      <c r="B11637" s="10"/>
      <c r="L11637" s="10"/>
      <c r="M11637" s="10"/>
    </row>
    <row r="11638" spans="2:13" s="1" customFormat="1" ht="13.8" x14ac:dyDescent="0.3">
      <c r="B11638" s="10"/>
      <c r="L11638" s="10"/>
      <c r="M11638" s="10"/>
    </row>
    <row r="11639" spans="2:13" s="1" customFormat="1" ht="13.8" x14ac:dyDescent="0.3">
      <c r="B11639" s="10"/>
      <c r="L11639" s="10"/>
      <c r="M11639" s="10"/>
    </row>
    <row r="11640" spans="2:13" s="1" customFormat="1" ht="13.8" x14ac:dyDescent="0.3">
      <c r="B11640" s="10"/>
      <c r="L11640" s="10"/>
      <c r="M11640" s="10"/>
    </row>
    <row r="11641" spans="2:13" s="1" customFormat="1" ht="13.8" x14ac:dyDescent="0.3">
      <c r="B11641" s="10"/>
      <c r="L11641" s="10"/>
      <c r="M11641" s="10"/>
    </row>
    <row r="11642" spans="2:13" s="1" customFormat="1" ht="13.8" x14ac:dyDescent="0.3">
      <c r="B11642" s="10"/>
      <c r="L11642" s="10"/>
      <c r="M11642" s="10"/>
    </row>
    <row r="11643" spans="2:13" s="1" customFormat="1" ht="13.8" x14ac:dyDescent="0.3">
      <c r="B11643" s="10"/>
      <c r="L11643" s="10"/>
      <c r="M11643" s="10"/>
    </row>
    <row r="11644" spans="2:13" s="1" customFormat="1" ht="13.8" x14ac:dyDescent="0.3">
      <c r="B11644" s="10"/>
      <c r="L11644" s="10"/>
      <c r="M11644" s="10"/>
    </row>
    <row r="11645" spans="2:13" s="1" customFormat="1" ht="13.8" x14ac:dyDescent="0.3">
      <c r="B11645" s="10"/>
      <c r="L11645" s="10"/>
      <c r="M11645" s="10"/>
    </row>
    <row r="11646" spans="2:13" s="1" customFormat="1" ht="13.8" x14ac:dyDescent="0.3">
      <c r="B11646" s="10"/>
      <c r="L11646" s="10"/>
      <c r="M11646" s="10"/>
    </row>
    <row r="11647" spans="2:13" s="1" customFormat="1" ht="13.8" x14ac:dyDescent="0.3">
      <c r="B11647" s="10"/>
      <c r="L11647" s="10"/>
      <c r="M11647" s="10"/>
    </row>
    <row r="11648" spans="2:13" s="1" customFormat="1" ht="13.8" x14ac:dyDescent="0.3">
      <c r="B11648" s="10"/>
      <c r="L11648" s="10"/>
      <c r="M11648" s="10"/>
    </row>
    <row r="11649" spans="2:13" s="1" customFormat="1" ht="13.8" x14ac:dyDescent="0.3">
      <c r="B11649" s="10"/>
      <c r="L11649" s="10"/>
      <c r="M11649" s="10"/>
    </row>
    <row r="11650" spans="2:13" s="1" customFormat="1" ht="13.8" x14ac:dyDescent="0.3">
      <c r="B11650" s="10"/>
      <c r="L11650" s="10"/>
      <c r="M11650" s="10"/>
    </row>
    <row r="11651" spans="2:13" s="1" customFormat="1" ht="13.8" x14ac:dyDescent="0.3">
      <c r="B11651" s="10"/>
      <c r="L11651" s="10"/>
      <c r="M11651" s="10"/>
    </row>
    <row r="11652" spans="2:13" s="1" customFormat="1" ht="13.8" x14ac:dyDescent="0.3">
      <c r="B11652" s="10"/>
      <c r="L11652" s="10"/>
      <c r="M11652" s="10"/>
    </row>
    <row r="11653" spans="2:13" s="1" customFormat="1" ht="13.8" x14ac:dyDescent="0.3">
      <c r="B11653" s="10"/>
      <c r="L11653" s="10"/>
      <c r="M11653" s="10"/>
    </row>
    <row r="11654" spans="2:13" s="1" customFormat="1" ht="13.8" x14ac:dyDescent="0.3">
      <c r="B11654" s="10"/>
      <c r="L11654" s="10"/>
      <c r="M11654" s="10"/>
    </row>
    <row r="11655" spans="2:13" s="1" customFormat="1" ht="13.8" x14ac:dyDescent="0.3">
      <c r="B11655" s="10"/>
      <c r="L11655" s="10"/>
      <c r="M11655" s="10"/>
    </row>
    <row r="11656" spans="2:13" s="1" customFormat="1" ht="13.8" x14ac:dyDescent="0.3">
      <c r="B11656" s="10"/>
      <c r="L11656" s="10"/>
      <c r="M11656" s="10"/>
    </row>
    <row r="11657" spans="2:13" s="1" customFormat="1" ht="13.8" x14ac:dyDescent="0.3">
      <c r="B11657" s="10"/>
      <c r="L11657" s="10"/>
      <c r="M11657" s="10"/>
    </row>
    <row r="11658" spans="2:13" s="1" customFormat="1" ht="13.8" x14ac:dyDescent="0.3">
      <c r="B11658" s="10"/>
      <c r="L11658" s="10"/>
      <c r="M11658" s="10"/>
    </row>
    <row r="11659" spans="2:13" s="1" customFormat="1" ht="13.8" x14ac:dyDescent="0.3">
      <c r="B11659" s="10"/>
      <c r="L11659" s="10"/>
      <c r="M11659" s="10"/>
    </row>
    <row r="11660" spans="2:13" s="1" customFormat="1" ht="13.8" x14ac:dyDescent="0.3">
      <c r="B11660" s="10"/>
      <c r="L11660" s="10"/>
      <c r="M11660" s="10"/>
    </row>
    <row r="11661" spans="2:13" s="1" customFormat="1" ht="13.8" x14ac:dyDescent="0.3">
      <c r="B11661" s="10"/>
      <c r="L11661" s="10"/>
      <c r="M11661" s="10"/>
    </row>
    <row r="11662" spans="2:13" s="1" customFormat="1" ht="13.8" x14ac:dyDescent="0.3">
      <c r="B11662" s="10"/>
      <c r="L11662" s="10"/>
      <c r="M11662" s="10"/>
    </row>
    <row r="11663" spans="2:13" s="1" customFormat="1" ht="13.8" x14ac:dyDescent="0.3">
      <c r="B11663" s="10"/>
      <c r="L11663" s="10"/>
      <c r="M11663" s="10"/>
    </row>
    <row r="11664" spans="2:13" s="1" customFormat="1" ht="13.8" x14ac:dyDescent="0.3">
      <c r="B11664" s="10"/>
      <c r="L11664" s="10"/>
      <c r="M11664" s="10"/>
    </row>
    <row r="11665" spans="2:13" s="1" customFormat="1" ht="13.8" x14ac:dyDescent="0.3">
      <c r="B11665" s="10"/>
      <c r="L11665" s="10"/>
      <c r="M11665" s="10"/>
    </row>
    <row r="11666" spans="2:13" s="1" customFormat="1" ht="13.8" x14ac:dyDescent="0.3">
      <c r="B11666" s="10"/>
      <c r="L11666" s="10"/>
      <c r="M11666" s="10"/>
    </row>
    <row r="11667" spans="2:13" s="1" customFormat="1" ht="13.8" x14ac:dyDescent="0.3">
      <c r="B11667" s="10"/>
      <c r="L11667" s="10"/>
      <c r="M11667" s="10"/>
    </row>
    <row r="11668" spans="2:13" s="1" customFormat="1" ht="13.8" x14ac:dyDescent="0.3">
      <c r="B11668" s="10"/>
      <c r="L11668" s="10"/>
      <c r="M11668" s="10"/>
    </row>
    <row r="11669" spans="2:13" s="1" customFormat="1" ht="13.8" x14ac:dyDescent="0.3">
      <c r="B11669" s="10"/>
      <c r="L11669" s="10"/>
      <c r="M11669" s="10"/>
    </row>
    <row r="11670" spans="2:13" s="1" customFormat="1" ht="13.8" x14ac:dyDescent="0.3">
      <c r="B11670" s="10"/>
      <c r="L11670" s="10"/>
      <c r="M11670" s="10"/>
    </row>
    <row r="11671" spans="2:13" s="1" customFormat="1" ht="13.8" x14ac:dyDescent="0.3">
      <c r="B11671" s="10"/>
      <c r="L11671" s="10"/>
      <c r="M11671" s="10"/>
    </row>
    <row r="11672" spans="2:13" s="1" customFormat="1" ht="13.8" x14ac:dyDescent="0.3">
      <c r="B11672" s="10"/>
      <c r="L11672" s="10"/>
      <c r="M11672" s="10"/>
    </row>
    <row r="11673" spans="2:13" s="1" customFormat="1" ht="13.8" x14ac:dyDescent="0.3">
      <c r="B11673" s="10"/>
      <c r="L11673" s="10"/>
      <c r="M11673" s="10"/>
    </row>
    <row r="11674" spans="2:13" s="1" customFormat="1" ht="13.8" x14ac:dyDescent="0.3">
      <c r="B11674" s="10"/>
      <c r="L11674" s="10"/>
      <c r="M11674" s="10"/>
    </row>
    <row r="11675" spans="2:13" s="1" customFormat="1" ht="13.8" x14ac:dyDescent="0.3">
      <c r="B11675" s="10"/>
      <c r="L11675" s="10"/>
      <c r="M11675" s="10"/>
    </row>
    <row r="11676" spans="2:13" s="1" customFormat="1" ht="13.8" x14ac:dyDescent="0.3">
      <c r="B11676" s="10"/>
      <c r="L11676" s="10"/>
      <c r="M11676" s="10"/>
    </row>
    <row r="11677" spans="2:13" s="1" customFormat="1" ht="13.8" x14ac:dyDescent="0.3">
      <c r="B11677" s="10"/>
      <c r="L11677" s="10"/>
      <c r="M11677" s="10"/>
    </row>
    <row r="11678" spans="2:13" s="1" customFormat="1" ht="13.8" x14ac:dyDescent="0.3">
      <c r="B11678" s="10"/>
      <c r="L11678" s="10"/>
      <c r="M11678" s="10"/>
    </row>
    <row r="11679" spans="2:13" s="1" customFormat="1" ht="13.8" x14ac:dyDescent="0.3">
      <c r="B11679" s="10"/>
      <c r="L11679" s="10"/>
      <c r="M11679" s="10"/>
    </row>
    <row r="11680" spans="2:13" s="1" customFormat="1" ht="13.8" x14ac:dyDescent="0.3">
      <c r="B11680" s="10"/>
      <c r="L11680" s="10"/>
      <c r="M11680" s="10"/>
    </row>
    <row r="11681" spans="2:13" s="1" customFormat="1" ht="13.8" x14ac:dyDescent="0.3">
      <c r="B11681" s="10"/>
      <c r="L11681" s="10"/>
      <c r="M11681" s="10"/>
    </row>
    <row r="11682" spans="2:13" s="1" customFormat="1" ht="13.8" x14ac:dyDescent="0.3">
      <c r="B11682" s="10"/>
      <c r="L11682" s="10"/>
      <c r="M11682" s="10"/>
    </row>
    <row r="11683" spans="2:13" s="1" customFormat="1" ht="13.8" x14ac:dyDescent="0.3">
      <c r="B11683" s="10"/>
      <c r="L11683" s="10"/>
      <c r="M11683" s="10"/>
    </row>
    <row r="11684" spans="2:13" s="1" customFormat="1" ht="13.8" x14ac:dyDescent="0.3">
      <c r="B11684" s="10"/>
      <c r="L11684" s="10"/>
      <c r="M11684" s="10"/>
    </row>
    <row r="11685" spans="2:13" s="1" customFormat="1" ht="13.8" x14ac:dyDescent="0.3">
      <c r="B11685" s="10"/>
      <c r="L11685" s="10"/>
      <c r="M11685" s="10"/>
    </row>
    <row r="11686" spans="2:13" s="1" customFormat="1" ht="13.8" x14ac:dyDescent="0.3">
      <c r="B11686" s="10"/>
      <c r="L11686" s="10"/>
      <c r="M11686" s="10"/>
    </row>
    <row r="11687" spans="2:13" s="1" customFormat="1" ht="13.8" x14ac:dyDescent="0.3">
      <c r="B11687" s="10"/>
      <c r="L11687" s="10"/>
      <c r="M11687" s="10"/>
    </row>
    <row r="11688" spans="2:13" s="1" customFormat="1" ht="13.8" x14ac:dyDescent="0.3">
      <c r="B11688" s="10"/>
      <c r="L11688" s="10"/>
      <c r="M11688" s="10"/>
    </row>
    <row r="11689" spans="2:13" s="1" customFormat="1" ht="13.8" x14ac:dyDescent="0.3">
      <c r="B11689" s="10"/>
      <c r="L11689" s="10"/>
      <c r="M11689" s="10"/>
    </row>
    <row r="11690" spans="2:13" s="1" customFormat="1" ht="13.8" x14ac:dyDescent="0.3">
      <c r="B11690" s="10"/>
      <c r="L11690" s="10"/>
      <c r="M11690" s="10"/>
    </row>
    <row r="11691" spans="2:13" s="1" customFormat="1" ht="13.8" x14ac:dyDescent="0.3">
      <c r="B11691" s="10"/>
      <c r="L11691" s="10"/>
      <c r="M11691" s="10"/>
    </row>
    <row r="11692" spans="2:13" s="1" customFormat="1" ht="13.8" x14ac:dyDescent="0.3">
      <c r="B11692" s="10"/>
      <c r="L11692" s="10"/>
      <c r="M11692" s="10"/>
    </row>
    <row r="11693" spans="2:13" s="1" customFormat="1" ht="13.8" x14ac:dyDescent="0.3">
      <c r="B11693" s="10"/>
      <c r="L11693" s="10"/>
      <c r="M11693" s="10"/>
    </row>
    <row r="11694" spans="2:13" s="1" customFormat="1" ht="13.8" x14ac:dyDescent="0.3">
      <c r="B11694" s="10"/>
      <c r="L11694" s="10"/>
      <c r="M11694" s="10"/>
    </row>
    <row r="11695" spans="2:13" s="1" customFormat="1" ht="13.8" x14ac:dyDescent="0.3">
      <c r="B11695" s="10"/>
      <c r="L11695" s="10"/>
      <c r="M11695" s="10"/>
    </row>
    <row r="11696" spans="2:13" s="1" customFormat="1" ht="13.8" x14ac:dyDescent="0.3">
      <c r="B11696" s="10"/>
      <c r="L11696" s="10"/>
      <c r="M11696" s="10"/>
    </row>
    <row r="11697" spans="2:13" s="1" customFormat="1" ht="13.8" x14ac:dyDescent="0.3">
      <c r="B11697" s="10"/>
      <c r="L11697" s="10"/>
      <c r="M11697" s="10"/>
    </row>
    <row r="11698" spans="2:13" s="1" customFormat="1" ht="13.8" x14ac:dyDescent="0.3">
      <c r="B11698" s="10"/>
      <c r="L11698" s="10"/>
      <c r="M11698" s="10"/>
    </row>
    <row r="11699" spans="2:13" s="1" customFormat="1" ht="13.8" x14ac:dyDescent="0.3">
      <c r="B11699" s="10"/>
      <c r="L11699" s="10"/>
      <c r="M11699" s="10"/>
    </row>
    <row r="11700" spans="2:13" s="1" customFormat="1" ht="13.8" x14ac:dyDescent="0.3">
      <c r="B11700" s="10"/>
      <c r="L11700" s="10"/>
      <c r="M11700" s="10"/>
    </row>
    <row r="11701" spans="2:13" s="1" customFormat="1" ht="13.8" x14ac:dyDescent="0.3">
      <c r="B11701" s="10"/>
      <c r="L11701" s="10"/>
      <c r="M11701" s="10"/>
    </row>
    <row r="11702" spans="2:13" s="1" customFormat="1" ht="13.8" x14ac:dyDescent="0.3">
      <c r="B11702" s="10"/>
      <c r="L11702" s="10"/>
      <c r="M11702" s="10"/>
    </row>
    <row r="11703" spans="2:13" s="1" customFormat="1" ht="13.8" x14ac:dyDescent="0.3">
      <c r="B11703" s="10"/>
      <c r="L11703" s="10"/>
      <c r="M11703" s="10"/>
    </row>
    <row r="11704" spans="2:13" s="1" customFormat="1" ht="13.8" x14ac:dyDescent="0.3">
      <c r="B11704" s="10"/>
      <c r="L11704" s="10"/>
      <c r="M11704" s="10"/>
    </row>
    <row r="11705" spans="2:13" s="1" customFormat="1" ht="13.8" x14ac:dyDescent="0.3">
      <c r="B11705" s="10"/>
      <c r="L11705" s="10"/>
      <c r="M11705" s="10"/>
    </row>
    <row r="11706" spans="2:13" s="1" customFormat="1" ht="13.8" x14ac:dyDescent="0.3">
      <c r="B11706" s="10"/>
      <c r="L11706" s="10"/>
      <c r="M11706" s="10"/>
    </row>
    <row r="11707" spans="2:13" s="1" customFormat="1" ht="13.8" x14ac:dyDescent="0.3">
      <c r="B11707" s="10"/>
      <c r="L11707" s="10"/>
      <c r="M11707" s="10"/>
    </row>
    <row r="11708" spans="2:13" s="1" customFormat="1" ht="13.8" x14ac:dyDescent="0.3">
      <c r="B11708" s="10"/>
      <c r="L11708" s="10"/>
      <c r="M11708" s="10"/>
    </row>
    <row r="11709" spans="2:13" s="1" customFormat="1" ht="13.8" x14ac:dyDescent="0.3">
      <c r="B11709" s="10"/>
      <c r="L11709" s="10"/>
      <c r="M11709" s="10"/>
    </row>
    <row r="11710" spans="2:13" s="1" customFormat="1" ht="13.8" x14ac:dyDescent="0.3">
      <c r="B11710" s="10"/>
      <c r="L11710" s="10"/>
      <c r="M11710" s="10"/>
    </row>
    <row r="11711" spans="2:13" s="1" customFormat="1" ht="13.8" x14ac:dyDescent="0.3">
      <c r="B11711" s="10"/>
      <c r="L11711" s="10"/>
      <c r="M11711" s="10"/>
    </row>
    <row r="11712" spans="2:13" s="1" customFormat="1" ht="13.8" x14ac:dyDescent="0.3">
      <c r="B11712" s="10"/>
      <c r="L11712" s="10"/>
      <c r="M11712" s="10"/>
    </row>
    <row r="11713" spans="2:13" s="1" customFormat="1" ht="13.8" x14ac:dyDescent="0.3">
      <c r="B11713" s="10"/>
      <c r="L11713" s="10"/>
      <c r="M11713" s="10"/>
    </row>
    <row r="11714" spans="2:13" s="1" customFormat="1" ht="13.8" x14ac:dyDescent="0.3">
      <c r="B11714" s="10"/>
      <c r="L11714" s="10"/>
      <c r="M11714" s="10"/>
    </row>
    <row r="11715" spans="2:13" s="1" customFormat="1" ht="13.8" x14ac:dyDescent="0.3">
      <c r="B11715" s="10"/>
      <c r="L11715" s="10"/>
      <c r="M11715" s="10"/>
    </row>
    <row r="11716" spans="2:13" s="1" customFormat="1" ht="13.8" x14ac:dyDescent="0.3">
      <c r="B11716" s="10"/>
      <c r="L11716" s="10"/>
      <c r="M11716" s="10"/>
    </row>
    <row r="11717" spans="2:13" s="1" customFormat="1" ht="13.8" x14ac:dyDescent="0.3">
      <c r="B11717" s="10"/>
      <c r="L11717" s="10"/>
      <c r="M11717" s="10"/>
    </row>
    <row r="11718" spans="2:13" s="1" customFormat="1" ht="13.8" x14ac:dyDescent="0.3">
      <c r="B11718" s="10"/>
      <c r="L11718" s="10"/>
      <c r="M11718" s="10"/>
    </row>
    <row r="11719" spans="2:13" s="1" customFormat="1" ht="13.8" x14ac:dyDescent="0.3">
      <c r="B11719" s="10"/>
      <c r="L11719" s="10"/>
      <c r="M11719" s="10"/>
    </row>
    <row r="11720" spans="2:13" s="1" customFormat="1" ht="13.8" x14ac:dyDescent="0.3">
      <c r="B11720" s="10"/>
      <c r="L11720" s="10"/>
      <c r="M11720" s="10"/>
    </row>
    <row r="11721" spans="2:13" s="1" customFormat="1" ht="13.8" x14ac:dyDescent="0.3">
      <c r="B11721" s="10"/>
      <c r="L11721" s="10"/>
      <c r="M11721" s="10"/>
    </row>
    <row r="11722" spans="2:13" s="1" customFormat="1" ht="13.8" x14ac:dyDescent="0.3">
      <c r="B11722" s="10"/>
      <c r="L11722" s="10"/>
      <c r="M11722" s="10"/>
    </row>
    <row r="11723" spans="2:13" s="1" customFormat="1" ht="13.8" x14ac:dyDescent="0.3">
      <c r="B11723" s="10"/>
      <c r="L11723" s="10"/>
      <c r="M11723" s="10"/>
    </row>
    <row r="11724" spans="2:13" s="1" customFormat="1" ht="13.8" x14ac:dyDescent="0.3">
      <c r="B11724" s="10"/>
      <c r="L11724" s="10"/>
      <c r="M11724" s="10"/>
    </row>
    <row r="11725" spans="2:13" s="1" customFormat="1" ht="13.8" x14ac:dyDescent="0.3">
      <c r="B11725" s="10"/>
      <c r="L11725" s="10"/>
      <c r="M11725" s="10"/>
    </row>
    <row r="11726" spans="2:13" s="1" customFormat="1" ht="13.8" x14ac:dyDescent="0.3">
      <c r="B11726" s="10"/>
      <c r="L11726" s="10"/>
      <c r="M11726" s="10"/>
    </row>
    <row r="11727" spans="2:13" s="1" customFormat="1" ht="13.8" x14ac:dyDescent="0.3">
      <c r="B11727" s="10"/>
      <c r="L11727" s="10"/>
      <c r="M11727" s="10"/>
    </row>
    <row r="11728" spans="2:13" s="1" customFormat="1" ht="13.8" x14ac:dyDescent="0.3">
      <c r="B11728" s="10"/>
      <c r="L11728" s="10"/>
      <c r="M11728" s="10"/>
    </row>
    <row r="11729" spans="2:13" s="1" customFormat="1" ht="13.8" x14ac:dyDescent="0.3">
      <c r="B11729" s="10"/>
      <c r="L11729" s="10"/>
      <c r="M11729" s="10"/>
    </row>
    <row r="11730" spans="2:13" s="1" customFormat="1" ht="13.8" x14ac:dyDescent="0.3">
      <c r="B11730" s="10"/>
      <c r="L11730" s="10"/>
      <c r="M11730" s="10"/>
    </row>
    <row r="11731" spans="2:13" s="1" customFormat="1" ht="13.8" x14ac:dyDescent="0.3">
      <c r="B11731" s="10"/>
      <c r="L11731" s="10"/>
      <c r="M11731" s="10"/>
    </row>
    <row r="11732" spans="2:13" s="1" customFormat="1" ht="13.8" x14ac:dyDescent="0.3">
      <c r="B11732" s="10"/>
      <c r="L11732" s="10"/>
      <c r="M11732" s="10"/>
    </row>
    <row r="11733" spans="2:13" s="1" customFormat="1" ht="13.8" x14ac:dyDescent="0.3">
      <c r="B11733" s="10"/>
      <c r="L11733" s="10"/>
      <c r="M11733" s="10"/>
    </row>
    <row r="11734" spans="2:13" s="1" customFormat="1" ht="13.8" x14ac:dyDescent="0.3">
      <c r="B11734" s="10"/>
      <c r="L11734" s="10"/>
      <c r="M11734" s="10"/>
    </row>
    <row r="11735" spans="2:13" s="1" customFormat="1" ht="13.8" x14ac:dyDescent="0.3">
      <c r="B11735" s="10"/>
      <c r="L11735" s="10"/>
      <c r="M11735" s="10"/>
    </row>
    <row r="11736" spans="2:13" s="1" customFormat="1" ht="13.8" x14ac:dyDescent="0.3">
      <c r="B11736" s="10"/>
      <c r="L11736" s="10"/>
      <c r="M11736" s="10"/>
    </row>
    <row r="11737" spans="2:13" s="1" customFormat="1" ht="13.8" x14ac:dyDescent="0.3">
      <c r="B11737" s="10"/>
      <c r="L11737" s="10"/>
      <c r="M11737" s="10"/>
    </row>
    <row r="11738" spans="2:13" s="1" customFormat="1" ht="13.8" x14ac:dyDescent="0.3">
      <c r="B11738" s="10"/>
      <c r="L11738" s="10"/>
      <c r="M11738" s="10"/>
    </row>
    <row r="11739" spans="2:13" s="1" customFormat="1" ht="13.8" x14ac:dyDescent="0.3">
      <c r="B11739" s="10"/>
      <c r="L11739" s="10"/>
      <c r="M11739" s="10"/>
    </row>
    <row r="11740" spans="2:13" s="1" customFormat="1" ht="13.8" x14ac:dyDescent="0.3">
      <c r="B11740" s="10"/>
      <c r="L11740" s="10"/>
      <c r="M11740" s="10"/>
    </row>
    <row r="11741" spans="2:13" s="1" customFormat="1" ht="13.8" x14ac:dyDescent="0.3">
      <c r="B11741" s="10"/>
      <c r="L11741" s="10"/>
      <c r="M11741" s="10"/>
    </row>
    <row r="11742" spans="2:13" s="1" customFormat="1" ht="13.8" x14ac:dyDescent="0.3">
      <c r="B11742" s="10"/>
      <c r="L11742" s="10"/>
      <c r="M11742" s="10"/>
    </row>
    <row r="11743" spans="2:13" s="1" customFormat="1" ht="13.8" x14ac:dyDescent="0.3">
      <c r="B11743" s="10"/>
      <c r="L11743" s="10"/>
      <c r="M11743" s="10"/>
    </row>
    <row r="11744" spans="2:13" s="1" customFormat="1" ht="13.8" x14ac:dyDescent="0.3">
      <c r="B11744" s="10"/>
      <c r="L11744" s="10"/>
      <c r="M11744" s="10"/>
    </row>
    <row r="11745" spans="2:13" s="1" customFormat="1" ht="13.8" x14ac:dyDescent="0.3">
      <c r="B11745" s="10"/>
      <c r="L11745" s="10"/>
      <c r="M11745" s="10"/>
    </row>
    <row r="11746" spans="2:13" s="1" customFormat="1" ht="13.8" x14ac:dyDescent="0.3">
      <c r="B11746" s="10"/>
      <c r="L11746" s="10"/>
      <c r="M11746" s="10"/>
    </row>
    <row r="11747" spans="2:13" s="1" customFormat="1" ht="13.8" x14ac:dyDescent="0.3">
      <c r="B11747" s="10"/>
      <c r="L11747" s="10"/>
      <c r="M11747" s="10"/>
    </row>
    <row r="11748" spans="2:13" s="1" customFormat="1" ht="13.8" x14ac:dyDescent="0.3">
      <c r="B11748" s="10"/>
      <c r="L11748" s="10"/>
      <c r="M11748" s="10"/>
    </row>
    <row r="11749" spans="2:13" s="1" customFormat="1" ht="13.8" x14ac:dyDescent="0.3">
      <c r="B11749" s="10"/>
      <c r="L11749" s="10"/>
      <c r="M11749" s="10"/>
    </row>
    <row r="11750" spans="2:13" s="1" customFormat="1" ht="13.8" x14ac:dyDescent="0.3">
      <c r="B11750" s="10"/>
      <c r="L11750" s="10"/>
      <c r="M11750" s="10"/>
    </row>
    <row r="11751" spans="2:13" s="1" customFormat="1" ht="13.8" x14ac:dyDescent="0.3">
      <c r="B11751" s="10"/>
      <c r="L11751" s="10"/>
      <c r="M11751" s="10"/>
    </row>
    <row r="11752" spans="2:13" s="1" customFormat="1" ht="13.8" x14ac:dyDescent="0.3">
      <c r="B11752" s="10"/>
      <c r="L11752" s="10"/>
      <c r="M11752" s="10"/>
    </row>
    <row r="11753" spans="2:13" s="1" customFormat="1" ht="13.8" x14ac:dyDescent="0.3">
      <c r="B11753" s="10"/>
      <c r="L11753" s="10"/>
      <c r="M11753" s="10"/>
    </row>
    <row r="11754" spans="2:13" s="1" customFormat="1" ht="13.8" x14ac:dyDescent="0.3">
      <c r="B11754" s="10"/>
      <c r="L11754" s="10"/>
      <c r="M11754" s="10"/>
    </row>
    <row r="11755" spans="2:13" s="1" customFormat="1" ht="13.8" x14ac:dyDescent="0.3">
      <c r="B11755" s="10"/>
      <c r="L11755" s="10"/>
      <c r="M11755" s="10"/>
    </row>
    <row r="11756" spans="2:13" s="1" customFormat="1" ht="13.8" x14ac:dyDescent="0.3">
      <c r="B11756" s="10"/>
      <c r="L11756" s="10"/>
      <c r="M11756" s="10"/>
    </row>
    <row r="11757" spans="2:13" s="1" customFormat="1" ht="13.8" x14ac:dyDescent="0.3">
      <c r="B11757" s="10"/>
      <c r="L11757" s="10"/>
      <c r="M11757" s="10"/>
    </row>
    <row r="11758" spans="2:13" s="1" customFormat="1" ht="13.8" x14ac:dyDescent="0.3">
      <c r="B11758" s="10"/>
      <c r="L11758" s="10"/>
      <c r="M11758" s="10"/>
    </row>
    <row r="11759" spans="2:13" s="1" customFormat="1" ht="13.8" x14ac:dyDescent="0.3">
      <c r="B11759" s="10"/>
      <c r="L11759" s="10"/>
      <c r="M11759" s="10"/>
    </row>
    <row r="11760" spans="2:13" s="1" customFormat="1" ht="13.8" x14ac:dyDescent="0.3">
      <c r="B11760" s="10"/>
      <c r="L11760" s="10"/>
      <c r="M11760" s="10"/>
    </row>
    <row r="11761" spans="2:13" s="1" customFormat="1" ht="13.8" x14ac:dyDescent="0.3">
      <c r="B11761" s="10"/>
      <c r="L11761" s="10"/>
      <c r="M11761" s="10"/>
    </row>
    <row r="11762" spans="2:13" s="1" customFormat="1" ht="13.8" x14ac:dyDescent="0.3">
      <c r="B11762" s="10"/>
      <c r="L11762" s="10"/>
      <c r="M11762" s="10"/>
    </row>
    <row r="11763" spans="2:13" s="1" customFormat="1" ht="13.8" x14ac:dyDescent="0.3">
      <c r="B11763" s="10"/>
      <c r="L11763" s="10"/>
      <c r="M11763" s="10"/>
    </row>
    <row r="11764" spans="2:13" s="1" customFormat="1" ht="13.8" x14ac:dyDescent="0.3">
      <c r="B11764" s="10"/>
      <c r="L11764" s="10"/>
      <c r="M11764" s="10"/>
    </row>
    <row r="11765" spans="2:13" s="1" customFormat="1" ht="13.8" x14ac:dyDescent="0.3">
      <c r="B11765" s="10"/>
      <c r="L11765" s="10"/>
      <c r="M11765" s="10"/>
    </row>
    <row r="11766" spans="2:13" s="1" customFormat="1" ht="13.8" x14ac:dyDescent="0.3">
      <c r="B11766" s="10"/>
      <c r="L11766" s="10"/>
      <c r="M11766" s="10"/>
    </row>
    <row r="11767" spans="2:13" s="1" customFormat="1" ht="13.8" x14ac:dyDescent="0.3">
      <c r="B11767" s="10"/>
      <c r="L11767" s="10"/>
      <c r="M11767" s="10"/>
    </row>
    <row r="11768" spans="2:13" s="1" customFormat="1" ht="13.8" x14ac:dyDescent="0.3">
      <c r="B11768" s="10"/>
      <c r="L11768" s="10"/>
      <c r="M11768" s="10"/>
    </row>
    <row r="11769" spans="2:13" s="1" customFormat="1" ht="13.8" x14ac:dyDescent="0.3">
      <c r="B11769" s="10"/>
      <c r="L11769" s="10"/>
      <c r="M11769" s="10"/>
    </row>
    <row r="11770" spans="2:13" s="1" customFormat="1" ht="13.8" x14ac:dyDescent="0.3">
      <c r="B11770" s="10"/>
      <c r="L11770" s="10"/>
      <c r="M11770" s="10"/>
    </row>
    <row r="11771" spans="2:13" s="1" customFormat="1" ht="13.8" x14ac:dyDescent="0.3">
      <c r="B11771" s="10"/>
      <c r="L11771" s="10"/>
      <c r="M11771" s="10"/>
    </row>
    <row r="11772" spans="2:13" s="1" customFormat="1" ht="13.8" x14ac:dyDescent="0.3">
      <c r="B11772" s="10"/>
      <c r="L11772" s="10"/>
      <c r="M11772" s="10"/>
    </row>
    <row r="11773" spans="2:13" s="1" customFormat="1" ht="13.8" x14ac:dyDescent="0.3">
      <c r="B11773" s="10"/>
      <c r="L11773" s="10"/>
      <c r="M11773" s="10"/>
    </row>
    <row r="11774" spans="2:13" s="1" customFormat="1" ht="13.8" x14ac:dyDescent="0.3">
      <c r="B11774" s="10"/>
      <c r="L11774" s="10"/>
      <c r="M11774" s="10"/>
    </row>
    <row r="11775" spans="2:13" s="1" customFormat="1" ht="13.8" x14ac:dyDescent="0.3">
      <c r="B11775" s="10"/>
      <c r="L11775" s="10"/>
      <c r="M11775" s="10"/>
    </row>
    <row r="11776" spans="2:13" s="1" customFormat="1" ht="13.8" x14ac:dyDescent="0.3">
      <c r="B11776" s="10"/>
      <c r="L11776" s="10"/>
      <c r="M11776" s="10"/>
    </row>
    <row r="11777" spans="2:13" s="1" customFormat="1" ht="13.8" x14ac:dyDescent="0.3">
      <c r="B11777" s="10"/>
      <c r="L11777" s="10"/>
      <c r="M11777" s="10"/>
    </row>
    <row r="11778" spans="2:13" s="1" customFormat="1" ht="13.8" x14ac:dyDescent="0.3">
      <c r="B11778" s="10"/>
      <c r="L11778" s="10"/>
      <c r="M11778" s="10"/>
    </row>
    <row r="11779" spans="2:13" s="1" customFormat="1" ht="13.8" x14ac:dyDescent="0.3">
      <c r="B11779" s="10"/>
      <c r="L11779" s="10"/>
      <c r="M11779" s="10"/>
    </row>
    <row r="11780" spans="2:13" s="1" customFormat="1" ht="13.8" x14ac:dyDescent="0.3">
      <c r="B11780" s="10"/>
      <c r="L11780" s="10"/>
      <c r="M11780" s="10"/>
    </row>
    <row r="11781" spans="2:13" s="1" customFormat="1" ht="13.8" x14ac:dyDescent="0.3">
      <c r="B11781" s="10"/>
      <c r="L11781" s="10"/>
      <c r="M11781" s="10"/>
    </row>
    <row r="11782" spans="2:13" s="1" customFormat="1" ht="13.8" x14ac:dyDescent="0.3">
      <c r="B11782" s="10"/>
      <c r="L11782" s="10"/>
      <c r="M11782" s="10"/>
    </row>
    <row r="11783" spans="2:13" s="1" customFormat="1" ht="13.8" x14ac:dyDescent="0.3">
      <c r="B11783" s="10"/>
      <c r="L11783" s="10"/>
      <c r="M11783" s="10"/>
    </row>
    <row r="11784" spans="2:13" s="1" customFormat="1" ht="13.8" x14ac:dyDescent="0.3">
      <c r="B11784" s="10"/>
      <c r="L11784" s="10"/>
      <c r="M11784" s="10"/>
    </row>
    <row r="11785" spans="2:13" s="1" customFormat="1" ht="13.8" x14ac:dyDescent="0.3">
      <c r="B11785" s="10"/>
      <c r="L11785" s="10"/>
      <c r="M11785" s="10"/>
    </row>
    <row r="11786" spans="2:13" s="1" customFormat="1" ht="13.8" x14ac:dyDescent="0.3">
      <c r="B11786" s="10"/>
      <c r="L11786" s="10"/>
      <c r="M11786" s="10"/>
    </row>
    <row r="11787" spans="2:13" s="1" customFormat="1" ht="13.8" x14ac:dyDescent="0.3">
      <c r="B11787" s="10"/>
      <c r="L11787" s="10"/>
      <c r="M11787" s="10"/>
    </row>
    <row r="11788" spans="2:13" s="1" customFormat="1" ht="13.8" x14ac:dyDescent="0.3">
      <c r="B11788" s="10"/>
      <c r="L11788" s="10"/>
      <c r="M11788" s="10"/>
    </row>
    <row r="11789" spans="2:13" s="1" customFormat="1" ht="13.8" x14ac:dyDescent="0.3">
      <c r="B11789" s="10"/>
      <c r="L11789" s="10"/>
      <c r="M11789" s="10"/>
    </row>
    <row r="11790" spans="2:13" s="1" customFormat="1" ht="13.8" x14ac:dyDescent="0.3">
      <c r="B11790" s="10"/>
      <c r="L11790" s="10"/>
      <c r="M11790" s="10"/>
    </row>
    <row r="11791" spans="2:13" s="1" customFormat="1" ht="13.8" x14ac:dyDescent="0.3">
      <c r="B11791" s="10"/>
      <c r="L11791" s="10"/>
      <c r="M11791" s="10"/>
    </row>
    <row r="11792" spans="2:13" s="1" customFormat="1" ht="13.8" x14ac:dyDescent="0.3">
      <c r="B11792" s="10"/>
      <c r="L11792" s="10"/>
      <c r="M11792" s="10"/>
    </row>
    <row r="11793" spans="2:13" s="1" customFormat="1" ht="13.8" x14ac:dyDescent="0.3">
      <c r="B11793" s="10"/>
      <c r="L11793" s="10"/>
      <c r="M11793" s="10"/>
    </row>
    <row r="11794" spans="2:13" s="1" customFormat="1" ht="13.8" x14ac:dyDescent="0.3">
      <c r="B11794" s="10"/>
      <c r="L11794" s="10"/>
      <c r="M11794" s="10"/>
    </row>
    <row r="11795" spans="2:13" s="1" customFormat="1" ht="13.8" x14ac:dyDescent="0.3">
      <c r="B11795" s="10"/>
      <c r="L11795" s="10"/>
      <c r="M11795" s="10"/>
    </row>
    <row r="11796" spans="2:13" s="1" customFormat="1" ht="13.8" x14ac:dyDescent="0.3">
      <c r="B11796" s="10"/>
      <c r="L11796" s="10"/>
      <c r="M11796" s="10"/>
    </row>
    <row r="11797" spans="2:13" s="1" customFormat="1" ht="13.8" x14ac:dyDescent="0.3">
      <c r="B11797" s="10"/>
      <c r="L11797" s="10"/>
      <c r="M11797" s="10"/>
    </row>
    <row r="11798" spans="2:13" s="1" customFormat="1" ht="13.8" x14ac:dyDescent="0.3">
      <c r="B11798" s="10"/>
      <c r="L11798" s="10"/>
      <c r="M11798" s="10"/>
    </row>
    <row r="11799" spans="2:13" s="1" customFormat="1" ht="13.8" x14ac:dyDescent="0.3">
      <c r="B11799" s="10"/>
      <c r="L11799" s="10"/>
      <c r="M11799" s="10"/>
    </row>
    <row r="11800" spans="2:13" s="1" customFormat="1" ht="13.8" x14ac:dyDescent="0.3">
      <c r="B11800" s="10"/>
      <c r="L11800" s="10"/>
      <c r="M11800" s="10"/>
    </row>
    <row r="11801" spans="2:13" s="1" customFormat="1" ht="13.8" x14ac:dyDescent="0.3">
      <c r="B11801" s="10"/>
      <c r="L11801" s="10"/>
      <c r="M11801" s="10"/>
    </row>
    <row r="11802" spans="2:13" s="1" customFormat="1" ht="13.8" x14ac:dyDescent="0.3">
      <c r="B11802" s="10"/>
      <c r="L11802" s="10"/>
      <c r="M11802" s="10"/>
    </row>
    <row r="11803" spans="2:13" s="1" customFormat="1" ht="13.8" x14ac:dyDescent="0.3">
      <c r="B11803" s="10"/>
      <c r="L11803" s="10"/>
      <c r="M11803" s="10"/>
    </row>
    <row r="11804" spans="2:13" s="1" customFormat="1" ht="13.8" x14ac:dyDescent="0.3">
      <c r="B11804" s="10"/>
      <c r="L11804" s="10"/>
      <c r="M11804" s="10"/>
    </row>
    <row r="11805" spans="2:13" s="1" customFormat="1" ht="13.8" x14ac:dyDescent="0.3">
      <c r="B11805" s="10"/>
      <c r="L11805" s="10"/>
      <c r="M11805" s="10"/>
    </row>
    <row r="11806" spans="2:13" s="1" customFormat="1" ht="13.8" x14ac:dyDescent="0.3">
      <c r="B11806" s="10"/>
      <c r="L11806" s="10"/>
      <c r="M11806" s="10"/>
    </row>
    <row r="11807" spans="2:13" s="1" customFormat="1" ht="13.8" x14ac:dyDescent="0.3">
      <c r="B11807" s="10"/>
      <c r="L11807" s="10"/>
      <c r="M11807" s="10"/>
    </row>
    <row r="11808" spans="2:13" s="1" customFormat="1" ht="13.8" x14ac:dyDescent="0.3">
      <c r="B11808" s="10"/>
      <c r="L11808" s="10"/>
      <c r="M11808" s="10"/>
    </row>
    <row r="11809" spans="2:13" s="1" customFormat="1" ht="13.8" x14ac:dyDescent="0.3">
      <c r="B11809" s="10"/>
      <c r="L11809" s="10"/>
      <c r="M11809" s="10"/>
    </row>
    <row r="11810" spans="2:13" s="1" customFormat="1" ht="13.8" x14ac:dyDescent="0.3">
      <c r="B11810" s="10"/>
      <c r="L11810" s="10"/>
      <c r="M11810" s="10"/>
    </row>
    <row r="11811" spans="2:13" s="1" customFormat="1" ht="13.8" x14ac:dyDescent="0.3">
      <c r="B11811" s="10"/>
      <c r="L11811" s="10"/>
      <c r="M11811" s="10"/>
    </row>
    <row r="11812" spans="2:13" s="1" customFormat="1" ht="13.8" x14ac:dyDescent="0.3">
      <c r="B11812" s="10"/>
      <c r="L11812" s="10"/>
      <c r="M11812" s="10"/>
    </row>
    <row r="11813" spans="2:13" s="1" customFormat="1" ht="13.8" x14ac:dyDescent="0.3">
      <c r="B11813" s="10"/>
      <c r="L11813" s="10"/>
      <c r="M11813" s="10"/>
    </row>
    <row r="11814" spans="2:13" s="1" customFormat="1" ht="13.8" x14ac:dyDescent="0.3">
      <c r="B11814" s="10"/>
      <c r="L11814" s="10"/>
      <c r="M11814" s="10"/>
    </row>
    <row r="11815" spans="2:13" s="1" customFormat="1" ht="13.8" x14ac:dyDescent="0.3">
      <c r="B11815" s="10"/>
      <c r="L11815" s="10"/>
      <c r="M11815" s="10"/>
    </row>
    <row r="11816" spans="2:13" s="1" customFormat="1" ht="13.8" x14ac:dyDescent="0.3">
      <c r="B11816" s="10"/>
      <c r="L11816" s="10"/>
      <c r="M11816" s="10"/>
    </row>
    <row r="11817" spans="2:13" s="1" customFormat="1" ht="13.8" x14ac:dyDescent="0.3">
      <c r="B11817" s="10"/>
      <c r="L11817" s="10"/>
      <c r="M11817" s="10"/>
    </row>
    <row r="11818" spans="2:13" s="1" customFormat="1" ht="13.8" x14ac:dyDescent="0.3">
      <c r="B11818" s="10"/>
      <c r="L11818" s="10"/>
      <c r="M11818" s="10"/>
    </row>
    <row r="11819" spans="2:13" s="1" customFormat="1" ht="13.8" x14ac:dyDescent="0.3">
      <c r="B11819" s="10"/>
      <c r="L11819" s="10"/>
      <c r="M11819" s="10"/>
    </row>
    <row r="11820" spans="2:13" s="1" customFormat="1" ht="13.8" x14ac:dyDescent="0.3">
      <c r="B11820" s="10"/>
      <c r="L11820" s="10"/>
      <c r="M11820" s="10"/>
    </row>
    <row r="11821" spans="2:13" s="1" customFormat="1" ht="13.8" x14ac:dyDescent="0.3">
      <c r="B11821" s="10"/>
      <c r="L11821" s="10"/>
      <c r="M11821" s="10"/>
    </row>
    <row r="11822" spans="2:13" s="1" customFormat="1" ht="13.8" x14ac:dyDescent="0.3">
      <c r="B11822" s="10"/>
      <c r="L11822" s="10"/>
      <c r="M11822" s="10"/>
    </row>
    <row r="11823" spans="2:13" s="1" customFormat="1" ht="13.8" x14ac:dyDescent="0.3">
      <c r="B11823" s="10"/>
      <c r="L11823" s="10"/>
      <c r="M11823" s="10"/>
    </row>
    <row r="11824" spans="2:13" s="1" customFormat="1" ht="13.8" x14ac:dyDescent="0.3">
      <c r="B11824" s="10"/>
      <c r="L11824" s="10"/>
      <c r="M11824" s="10"/>
    </row>
    <row r="11825" spans="2:13" s="1" customFormat="1" ht="13.8" x14ac:dyDescent="0.3">
      <c r="B11825" s="10"/>
      <c r="L11825" s="10"/>
      <c r="M11825" s="10"/>
    </row>
    <row r="11826" spans="2:13" s="1" customFormat="1" ht="13.8" x14ac:dyDescent="0.3">
      <c r="B11826" s="10"/>
      <c r="L11826" s="10"/>
      <c r="M11826" s="10"/>
    </row>
    <row r="11827" spans="2:13" s="1" customFormat="1" ht="13.8" x14ac:dyDescent="0.3">
      <c r="B11827" s="10"/>
      <c r="L11827" s="10"/>
      <c r="M11827" s="10"/>
    </row>
    <row r="11828" spans="2:13" s="1" customFormat="1" ht="13.8" x14ac:dyDescent="0.3">
      <c r="B11828" s="10"/>
      <c r="L11828" s="10"/>
      <c r="M11828" s="10"/>
    </row>
    <row r="11829" spans="2:13" s="1" customFormat="1" ht="13.8" x14ac:dyDescent="0.3">
      <c r="B11829" s="10"/>
      <c r="L11829" s="10"/>
      <c r="M11829" s="10"/>
    </row>
    <row r="11830" spans="2:13" s="1" customFormat="1" ht="13.8" x14ac:dyDescent="0.3">
      <c r="B11830" s="10"/>
      <c r="L11830" s="10"/>
      <c r="M11830" s="10"/>
    </row>
    <row r="11831" spans="2:13" s="1" customFormat="1" ht="13.8" x14ac:dyDescent="0.3">
      <c r="B11831" s="10"/>
      <c r="L11831" s="10"/>
      <c r="M11831" s="10"/>
    </row>
    <row r="11832" spans="2:13" s="1" customFormat="1" ht="13.8" x14ac:dyDescent="0.3">
      <c r="B11832" s="10"/>
      <c r="L11832" s="10"/>
      <c r="M11832" s="10"/>
    </row>
    <row r="11833" spans="2:13" s="1" customFormat="1" ht="13.8" x14ac:dyDescent="0.3">
      <c r="B11833" s="10"/>
      <c r="L11833" s="10"/>
      <c r="M11833" s="10"/>
    </row>
    <row r="11834" spans="2:13" s="1" customFormat="1" ht="13.8" x14ac:dyDescent="0.3">
      <c r="B11834" s="10"/>
      <c r="L11834" s="10"/>
      <c r="M11834" s="10"/>
    </row>
    <row r="11835" spans="2:13" s="1" customFormat="1" ht="13.8" x14ac:dyDescent="0.3">
      <c r="B11835" s="10"/>
      <c r="L11835" s="10"/>
      <c r="M11835" s="10"/>
    </row>
    <row r="11836" spans="2:13" s="1" customFormat="1" ht="13.8" x14ac:dyDescent="0.3">
      <c r="B11836" s="10"/>
      <c r="L11836" s="10"/>
      <c r="M11836" s="10"/>
    </row>
    <row r="11837" spans="2:13" s="1" customFormat="1" ht="13.8" x14ac:dyDescent="0.3">
      <c r="B11837" s="10"/>
      <c r="L11837" s="10"/>
      <c r="M11837" s="10"/>
    </row>
    <row r="11838" spans="2:13" s="1" customFormat="1" ht="13.8" x14ac:dyDescent="0.3">
      <c r="B11838" s="10"/>
      <c r="L11838" s="10"/>
      <c r="M11838" s="10"/>
    </row>
    <row r="11839" spans="2:13" s="1" customFormat="1" ht="13.8" x14ac:dyDescent="0.3">
      <c r="B11839" s="10"/>
      <c r="L11839" s="10"/>
      <c r="M11839" s="10"/>
    </row>
    <row r="11840" spans="2:13" s="1" customFormat="1" ht="13.8" x14ac:dyDescent="0.3">
      <c r="B11840" s="10"/>
      <c r="L11840" s="10"/>
      <c r="M11840" s="10"/>
    </row>
    <row r="11841" spans="2:13" s="1" customFormat="1" ht="13.8" x14ac:dyDescent="0.3">
      <c r="B11841" s="10"/>
      <c r="L11841" s="10"/>
      <c r="M11841" s="10"/>
    </row>
    <row r="11842" spans="2:13" s="1" customFormat="1" ht="13.8" x14ac:dyDescent="0.3">
      <c r="B11842" s="10"/>
      <c r="L11842" s="10"/>
      <c r="M11842" s="10"/>
    </row>
    <row r="11843" spans="2:13" s="1" customFormat="1" ht="13.8" x14ac:dyDescent="0.3">
      <c r="B11843" s="10"/>
      <c r="L11843" s="10"/>
      <c r="M11843" s="10"/>
    </row>
    <row r="11844" spans="2:13" s="1" customFormat="1" ht="13.8" x14ac:dyDescent="0.3">
      <c r="B11844" s="10"/>
      <c r="L11844" s="10"/>
      <c r="M11844" s="10"/>
    </row>
    <row r="11845" spans="2:13" s="1" customFormat="1" ht="13.8" x14ac:dyDescent="0.3">
      <c r="B11845" s="10"/>
      <c r="L11845" s="10"/>
      <c r="M11845" s="10"/>
    </row>
    <row r="11846" spans="2:13" s="1" customFormat="1" ht="13.8" x14ac:dyDescent="0.3">
      <c r="B11846" s="10"/>
      <c r="L11846" s="10"/>
      <c r="M11846" s="10"/>
    </row>
    <row r="11847" spans="2:13" s="1" customFormat="1" ht="13.8" x14ac:dyDescent="0.3">
      <c r="B11847" s="10"/>
      <c r="L11847" s="10"/>
      <c r="M11847" s="10"/>
    </row>
    <row r="11848" spans="2:13" s="1" customFormat="1" ht="13.8" x14ac:dyDescent="0.3">
      <c r="B11848" s="10"/>
      <c r="L11848" s="10"/>
      <c r="M11848" s="10"/>
    </row>
    <row r="11849" spans="2:13" s="1" customFormat="1" ht="13.8" x14ac:dyDescent="0.3">
      <c r="B11849" s="10"/>
      <c r="L11849" s="10"/>
      <c r="M11849" s="10"/>
    </row>
    <row r="11850" spans="2:13" s="1" customFormat="1" ht="13.8" x14ac:dyDescent="0.3">
      <c r="B11850" s="10"/>
      <c r="L11850" s="10"/>
      <c r="M11850" s="10"/>
    </row>
    <row r="11851" spans="2:13" s="1" customFormat="1" ht="13.8" x14ac:dyDescent="0.3">
      <c r="B11851" s="10"/>
      <c r="L11851" s="10"/>
      <c r="M11851" s="10"/>
    </row>
    <row r="11852" spans="2:13" s="1" customFormat="1" ht="13.8" x14ac:dyDescent="0.3">
      <c r="B11852" s="10"/>
      <c r="L11852" s="10"/>
      <c r="M11852" s="10"/>
    </row>
    <row r="11853" spans="2:13" s="1" customFormat="1" ht="13.8" x14ac:dyDescent="0.3">
      <c r="B11853" s="10"/>
      <c r="L11853" s="10"/>
      <c r="M11853" s="10"/>
    </row>
    <row r="11854" spans="2:13" s="1" customFormat="1" ht="13.8" x14ac:dyDescent="0.3">
      <c r="B11854" s="10"/>
      <c r="L11854" s="10"/>
      <c r="M11854" s="10"/>
    </row>
    <row r="11855" spans="2:13" s="1" customFormat="1" ht="13.8" x14ac:dyDescent="0.3">
      <c r="B11855" s="10"/>
      <c r="L11855" s="10"/>
      <c r="M11855" s="10"/>
    </row>
    <row r="11856" spans="2:13" s="1" customFormat="1" ht="13.8" x14ac:dyDescent="0.3">
      <c r="B11856" s="10"/>
      <c r="L11856" s="10"/>
      <c r="M11856" s="10"/>
    </row>
    <row r="11857" spans="2:13" s="1" customFormat="1" ht="13.8" x14ac:dyDescent="0.3">
      <c r="B11857" s="10"/>
      <c r="L11857" s="10"/>
      <c r="M11857" s="10"/>
    </row>
    <row r="11858" spans="2:13" s="1" customFormat="1" ht="13.8" x14ac:dyDescent="0.3">
      <c r="B11858" s="10"/>
      <c r="L11858" s="10"/>
      <c r="M11858" s="10"/>
    </row>
    <row r="11859" spans="2:13" s="1" customFormat="1" ht="13.8" x14ac:dyDescent="0.3">
      <c r="B11859" s="10"/>
      <c r="L11859" s="10"/>
      <c r="M11859" s="10"/>
    </row>
    <row r="11860" spans="2:13" s="1" customFormat="1" ht="13.8" x14ac:dyDescent="0.3">
      <c r="B11860" s="10"/>
      <c r="L11860" s="10"/>
      <c r="M11860" s="10"/>
    </row>
    <row r="11861" spans="2:13" s="1" customFormat="1" ht="13.8" x14ac:dyDescent="0.3">
      <c r="B11861" s="10"/>
      <c r="L11861" s="10"/>
      <c r="M11861" s="10"/>
    </row>
    <row r="11862" spans="2:13" s="1" customFormat="1" ht="13.8" x14ac:dyDescent="0.3">
      <c r="B11862" s="10"/>
      <c r="L11862" s="10"/>
      <c r="M11862" s="10"/>
    </row>
    <row r="11863" spans="2:13" s="1" customFormat="1" ht="13.8" x14ac:dyDescent="0.3">
      <c r="B11863" s="10"/>
      <c r="L11863" s="10"/>
      <c r="M11863" s="10"/>
    </row>
    <row r="11864" spans="2:13" s="1" customFormat="1" ht="13.8" x14ac:dyDescent="0.3">
      <c r="B11864" s="10"/>
      <c r="L11864" s="10"/>
      <c r="M11864" s="10"/>
    </row>
    <row r="11865" spans="2:13" s="1" customFormat="1" ht="13.8" x14ac:dyDescent="0.3">
      <c r="B11865" s="10"/>
      <c r="L11865" s="10"/>
      <c r="M11865" s="10"/>
    </row>
    <row r="11866" spans="2:13" s="1" customFormat="1" ht="13.8" x14ac:dyDescent="0.3">
      <c r="B11866" s="10"/>
      <c r="L11866" s="10"/>
      <c r="M11866" s="10"/>
    </row>
    <row r="11867" spans="2:13" s="1" customFormat="1" ht="13.8" x14ac:dyDescent="0.3">
      <c r="B11867" s="10"/>
      <c r="L11867" s="10"/>
      <c r="M11867" s="10"/>
    </row>
    <row r="11868" spans="2:13" s="1" customFormat="1" ht="13.8" x14ac:dyDescent="0.3">
      <c r="B11868" s="10"/>
      <c r="L11868" s="10"/>
      <c r="M11868" s="10"/>
    </row>
    <row r="11869" spans="2:13" s="1" customFormat="1" ht="13.8" x14ac:dyDescent="0.3">
      <c r="B11869" s="10"/>
      <c r="L11869" s="10"/>
      <c r="M11869" s="10"/>
    </row>
    <row r="11870" spans="2:13" s="1" customFormat="1" ht="13.8" x14ac:dyDescent="0.3">
      <c r="B11870" s="10"/>
      <c r="L11870" s="10"/>
      <c r="M11870" s="10"/>
    </row>
    <row r="11871" spans="2:13" s="1" customFormat="1" ht="13.8" x14ac:dyDescent="0.3">
      <c r="B11871" s="10"/>
      <c r="L11871" s="10"/>
      <c r="M11871" s="10"/>
    </row>
    <row r="11872" spans="2:13" s="1" customFormat="1" ht="13.8" x14ac:dyDescent="0.3">
      <c r="B11872" s="10"/>
      <c r="L11872" s="10"/>
      <c r="M11872" s="10"/>
    </row>
    <row r="11873" spans="2:13" s="1" customFormat="1" ht="13.8" x14ac:dyDescent="0.3">
      <c r="B11873" s="10"/>
      <c r="L11873" s="10"/>
      <c r="M11873" s="10"/>
    </row>
    <row r="11874" spans="2:13" s="1" customFormat="1" ht="13.8" x14ac:dyDescent="0.3">
      <c r="B11874" s="10"/>
      <c r="L11874" s="10"/>
      <c r="M11874" s="10"/>
    </row>
    <row r="11875" spans="2:13" s="1" customFormat="1" ht="13.8" x14ac:dyDescent="0.3">
      <c r="B11875" s="10"/>
      <c r="L11875" s="10"/>
      <c r="M11875" s="10"/>
    </row>
    <row r="11876" spans="2:13" s="1" customFormat="1" ht="13.8" x14ac:dyDescent="0.3">
      <c r="B11876" s="10"/>
      <c r="L11876" s="10"/>
      <c r="M11876" s="10"/>
    </row>
    <row r="11877" spans="2:13" s="1" customFormat="1" ht="13.8" x14ac:dyDescent="0.3">
      <c r="B11877" s="10"/>
      <c r="L11877" s="10"/>
      <c r="M11877" s="10"/>
    </row>
    <row r="11878" spans="2:13" s="1" customFormat="1" ht="13.8" x14ac:dyDescent="0.3">
      <c r="B11878" s="10"/>
      <c r="L11878" s="10"/>
      <c r="M11878" s="10"/>
    </row>
    <row r="11879" spans="2:13" s="1" customFormat="1" ht="13.8" x14ac:dyDescent="0.3">
      <c r="B11879" s="10"/>
      <c r="L11879" s="10"/>
      <c r="M11879" s="10"/>
    </row>
    <row r="11880" spans="2:13" s="1" customFormat="1" ht="13.8" x14ac:dyDescent="0.3">
      <c r="B11880" s="10"/>
      <c r="L11880" s="10"/>
      <c r="M11880" s="10"/>
    </row>
    <row r="11881" spans="2:13" s="1" customFormat="1" ht="13.8" x14ac:dyDescent="0.3">
      <c r="B11881" s="10"/>
      <c r="L11881" s="10"/>
      <c r="M11881" s="10"/>
    </row>
    <row r="11882" spans="2:13" s="1" customFormat="1" ht="13.8" x14ac:dyDescent="0.3">
      <c r="B11882" s="10"/>
      <c r="L11882" s="10"/>
      <c r="M11882" s="10"/>
    </row>
    <row r="11883" spans="2:13" s="1" customFormat="1" ht="13.8" x14ac:dyDescent="0.3">
      <c r="B11883" s="10"/>
      <c r="L11883" s="10"/>
      <c r="M11883" s="10"/>
    </row>
    <row r="11884" spans="2:13" s="1" customFormat="1" ht="13.8" x14ac:dyDescent="0.3">
      <c r="B11884" s="10"/>
      <c r="L11884" s="10"/>
      <c r="M11884" s="10"/>
    </row>
    <row r="11885" spans="2:13" s="1" customFormat="1" ht="13.8" x14ac:dyDescent="0.3">
      <c r="B11885" s="10"/>
      <c r="L11885" s="10"/>
      <c r="M11885" s="10"/>
    </row>
    <row r="11886" spans="2:13" s="1" customFormat="1" ht="13.8" x14ac:dyDescent="0.3">
      <c r="B11886" s="10"/>
      <c r="L11886" s="10"/>
      <c r="M11886" s="10"/>
    </row>
    <row r="11887" spans="2:13" s="1" customFormat="1" ht="13.8" x14ac:dyDescent="0.3">
      <c r="B11887" s="10"/>
      <c r="L11887" s="10"/>
      <c r="M11887" s="10"/>
    </row>
    <row r="11888" spans="2:13" s="1" customFormat="1" ht="13.8" x14ac:dyDescent="0.3">
      <c r="B11888" s="10"/>
      <c r="L11888" s="10"/>
      <c r="M11888" s="10"/>
    </row>
    <row r="11889" spans="2:13" s="1" customFormat="1" ht="13.8" x14ac:dyDescent="0.3">
      <c r="B11889" s="10"/>
      <c r="L11889" s="10"/>
      <c r="M11889" s="10"/>
    </row>
    <row r="11890" spans="2:13" s="1" customFormat="1" ht="13.8" x14ac:dyDescent="0.3">
      <c r="B11890" s="10"/>
      <c r="L11890" s="10"/>
      <c r="M11890" s="10"/>
    </row>
    <row r="11891" spans="2:13" s="1" customFormat="1" ht="13.8" x14ac:dyDescent="0.3">
      <c r="B11891" s="10"/>
      <c r="L11891" s="10"/>
      <c r="M11891" s="10"/>
    </row>
    <row r="11892" spans="2:13" s="1" customFormat="1" ht="13.8" x14ac:dyDescent="0.3">
      <c r="B11892" s="10"/>
      <c r="L11892" s="10"/>
      <c r="M11892" s="10"/>
    </row>
    <row r="11893" spans="2:13" s="1" customFormat="1" ht="13.8" x14ac:dyDescent="0.3">
      <c r="B11893" s="10"/>
      <c r="L11893" s="10"/>
      <c r="M11893" s="10"/>
    </row>
    <row r="11894" spans="2:13" s="1" customFormat="1" ht="13.8" x14ac:dyDescent="0.3">
      <c r="B11894" s="10"/>
      <c r="L11894" s="10"/>
      <c r="M11894" s="10"/>
    </row>
    <row r="11895" spans="2:13" s="1" customFormat="1" ht="13.8" x14ac:dyDescent="0.3">
      <c r="B11895" s="10"/>
      <c r="L11895" s="10"/>
      <c r="M11895" s="10"/>
    </row>
    <row r="11896" spans="2:13" s="1" customFormat="1" ht="13.8" x14ac:dyDescent="0.3">
      <c r="B11896" s="10"/>
      <c r="L11896" s="10"/>
      <c r="M11896" s="10"/>
    </row>
    <row r="11897" spans="2:13" s="1" customFormat="1" ht="13.8" x14ac:dyDescent="0.3">
      <c r="B11897" s="10"/>
      <c r="L11897" s="10"/>
      <c r="M11897" s="10"/>
    </row>
    <row r="11898" spans="2:13" s="1" customFormat="1" ht="13.8" x14ac:dyDescent="0.3">
      <c r="B11898" s="10"/>
      <c r="L11898" s="10"/>
      <c r="M11898" s="10"/>
    </row>
    <row r="11899" spans="2:13" s="1" customFormat="1" ht="13.8" x14ac:dyDescent="0.3">
      <c r="B11899" s="10"/>
      <c r="L11899" s="10"/>
      <c r="M11899" s="10"/>
    </row>
    <row r="11900" spans="2:13" s="1" customFormat="1" ht="13.8" x14ac:dyDescent="0.3">
      <c r="B11900" s="10"/>
      <c r="L11900" s="10"/>
      <c r="M11900" s="10"/>
    </row>
    <row r="11901" spans="2:13" s="1" customFormat="1" ht="13.8" x14ac:dyDescent="0.3">
      <c r="B11901" s="10"/>
      <c r="L11901" s="10"/>
      <c r="M11901" s="10"/>
    </row>
    <row r="11902" spans="2:13" s="1" customFormat="1" ht="13.8" x14ac:dyDescent="0.3">
      <c r="B11902" s="10"/>
      <c r="L11902" s="10"/>
      <c r="M11902" s="10"/>
    </row>
    <row r="11903" spans="2:13" s="1" customFormat="1" ht="13.8" x14ac:dyDescent="0.3">
      <c r="B11903" s="10"/>
      <c r="L11903" s="10"/>
      <c r="M11903" s="10"/>
    </row>
    <row r="11904" spans="2:13" s="1" customFormat="1" ht="13.8" x14ac:dyDescent="0.3">
      <c r="B11904" s="10"/>
      <c r="L11904" s="10"/>
      <c r="M11904" s="10"/>
    </row>
    <row r="11905" spans="2:13" s="1" customFormat="1" ht="13.8" x14ac:dyDescent="0.3">
      <c r="B11905" s="10"/>
      <c r="L11905" s="10"/>
      <c r="M11905" s="10"/>
    </row>
    <row r="11906" spans="2:13" s="1" customFormat="1" ht="13.8" x14ac:dyDescent="0.3">
      <c r="B11906" s="10"/>
      <c r="L11906" s="10"/>
      <c r="M11906" s="10"/>
    </row>
    <row r="11907" spans="2:13" s="1" customFormat="1" ht="13.8" x14ac:dyDescent="0.3">
      <c r="B11907" s="10"/>
      <c r="L11907" s="10"/>
      <c r="M11907" s="10"/>
    </row>
    <row r="11908" spans="2:13" s="1" customFormat="1" ht="13.8" x14ac:dyDescent="0.3">
      <c r="B11908" s="10"/>
      <c r="L11908" s="10"/>
      <c r="M11908" s="10"/>
    </row>
    <row r="11909" spans="2:13" s="1" customFormat="1" ht="13.8" x14ac:dyDescent="0.3">
      <c r="B11909" s="10"/>
      <c r="L11909" s="10"/>
      <c r="M11909" s="10"/>
    </row>
    <row r="11910" spans="2:13" s="1" customFormat="1" ht="13.8" x14ac:dyDescent="0.3">
      <c r="B11910" s="10"/>
      <c r="L11910" s="10"/>
      <c r="M11910" s="10"/>
    </row>
    <row r="11911" spans="2:13" s="1" customFormat="1" ht="13.8" x14ac:dyDescent="0.3">
      <c r="B11911" s="10"/>
      <c r="L11911" s="10"/>
      <c r="M11911" s="10"/>
    </row>
    <row r="11912" spans="2:13" s="1" customFormat="1" ht="13.8" x14ac:dyDescent="0.3">
      <c r="B11912" s="10"/>
      <c r="L11912" s="10"/>
      <c r="M11912" s="10"/>
    </row>
    <row r="11913" spans="2:13" s="1" customFormat="1" ht="13.8" x14ac:dyDescent="0.3">
      <c r="B11913" s="10"/>
      <c r="L11913" s="10"/>
      <c r="M11913" s="10"/>
    </row>
    <row r="11914" spans="2:13" s="1" customFormat="1" ht="13.8" x14ac:dyDescent="0.3">
      <c r="B11914" s="10"/>
      <c r="L11914" s="10"/>
      <c r="M11914" s="10"/>
    </row>
    <row r="11915" spans="2:13" s="1" customFormat="1" ht="13.8" x14ac:dyDescent="0.3">
      <c r="B11915" s="10"/>
      <c r="L11915" s="10"/>
      <c r="M11915" s="10"/>
    </row>
    <row r="11916" spans="2:13" s="1" customFormat="1" ht="13.8" x14ac:dyDescent="0.3">
      <c r="B11916" s="10"/>
      <c r="L11916" s="10"/>
      <c r="M11916" s="10"/>
    </row>
    <row r="11917" spans="2:13" s="1" customFormat="1" ht="13.8" x14ac:dyDescent="0.3">
      <c r="B11917" s="10"/>
      <c r="L11917" s="10"/>
      <c r="M11917" s="10"/>
    </row>
    <row r="11918" spans="2:13" s="1" customFormat="1" ht="13.8" x14ac:dyDescent="0.3">
      <c r="B11918" s="10"/>
      <c r="L11918" s="10"/>
      <c r="M11918" s="10"/>
    </row>
    <row r="11919" spans="2:13" s="1" customFormat="1" ht="13.8" x14ac:dyDescent="0.3">
      <c r="B11919" s="10"/>
      <c r="L11919" s="10"/>
      <c r="M11919" s="10"/>
    </row>
    <row r="11920" spans="2:13" s="1" customFormat="1" ht="13.8" x14ac:dyDescent="0.3">
      <c r="B11920" s="10"/>
      <c r="L11920" s="10"/>
      <c r="M11920" s="10"/>
    </row>
    <row r="11921" spans="2:13" s="1" customFormat="1" ht="13.8" x14ac:dyDescent="0.3">
      <c r="B11921" s="10"/>
      <c r="L11921" s="10"/>
      <c r="M11921" s="10"/>
    </row>
    <row r="11922" spans="2:13" s="1" customFormat="1" ht="13.8" x14ac:dyDescent="0.3">
      <c r="B11922" s="10"/>
      <c r="L11922" s="10"/>
      <c r="M11922" s="10"/>
    </row>
    <row r="11923" spans="2:13" s="1" customFormat="1" ht="13.8" x14ac:dyDescent="0.3">
      <c r="B11923" s="10"/>
      <c r="L11923" s="10"/>
      <c r="M11923" s="10"/>
    </row>
    <row r="11924" spans="2:13" s="1" customFormat="1" ht="13.8" x14ac:dyDescent="0.3">
      <c r="B11924" s="10"/>
      <c r="L11924" s="10"/>
      <c r="M11924" s="10"/>
    </row>
    <row r="11925" spans="2:13" s="1" customFormat="1" ht="13.8" x14ac:dyDescent="0.3">
      <c r="B11925" s="10"/>
      <c r="L11925" s="10"/>
      <c r="M11925" s="10"/>
    </row>
    <row r="11926" spans="2:13" s="1" customFormat="1" ht="13.8" x14ac:dyDescent="0.3">
      <c r="B11926" s="10"/>
      <c r="L11926" s="10"/>
      <c r="M11926" s="10"/>
    </row>
    <row r="11927" spans="2:13" s="1" customFormat="1" ht="13.8" x14ac:dyDescent="0.3">
      <c r="B11927" s="10"/>
      <c r="L11927" s="10"/>
      <c r="M11927" s="10"/>
    </row>
    <row r="11928" spans="2:13" s="1" customFormat="1" ht="13.8" x14ac:dyDescent="0.3">
      <c r="B11928" s="10"/>
      <c r="L11928" s="10"/>
      <c r="M11928" s="10"/>
    </row>
    <row r="11929" spans="2:13" s="1" customFormat="1" ht="13.8" x14ac:dyDescent="0.3">
      <c r="B11929" s="10"/>
      <c r="L11929" s="10"/>
      <c r="M11929" s="10"/>
    </row>
    <row r="11930" spans="2:13" s="1" customFormat="1" ht="13.8" x14ac:dyDescent="0.3">
      <c r="B11930" s="10"/>
      <c r="L11930" s="10"/>
      <c r="M11930" s="10"/>
    </row>
    <row r="11931" spans="2:13" s="1" customFormat="1" ht="13.8" x14ac:dyDescent="0.3">
      <c r="B11931" s="10"/>
      <c r="L11931" s="10"/>
      <c r="M11931" s="10"/>
    </row>
    <row r="11932" spans="2:13" s="1" customFormat="1" ht="13.8" x14ac:dyDescent="0.3">
      <c r="B11932" s="10"/>
      <c r="L11932" s="10"/>
      <c r="M11932" s="10"/>
    </row>
    <row r="11933" spans="2:13" s="1" customFormat="1" ht="13.8" x14ac:dyDescent="0.3">
      <c r="B11933" s="10"/>
      <c r="L11933" s="10"/>
      <c r="M11933" s="10"/>
    </row>
    <row r="11934" spans="2:13" s="1" customFormat="1" ht="13.8" x14ac:dyDescent="0.3">
      <c r="B11934" s="10"/>
      <c r="L11934" s="10"/>
      <c r="M11934" s="10"/>
    </row>
    <row r="11935" spans="2:13" s="1" customFormat="1" ht="13.8" x14ac:dyDescent="0.3">
      <c r="B11935" s="10"/>
      <c r="L11935" s="10"/>
      <c r="M11935" s="10"/>
    </row>
    <row r="11936" spans="2:13" s="1" customFormat="1" ht="13.8" x14ac:dyDescent="0.3">
      <c r="B11936" s="10"/>
      <c r="L11936" s="10"/>
      <c r="M11936" s="10"/>
    </row>
    <row r="11937" spans="2:13" s="1" customFormat="1" ht="13.8" x14ac:dyDescent="0.3">
      <c r="B11937" s="10"/>
      <c r="L11937" s="10"/>
      <c r="M11937" s="10"/>
    </row>
    <row r="11938" spans="2:13" s="1" customFormat="1" ht="13.8" x14ac:dyDescent="0.3">
      <c r="B11938" s="10"/>
      <c r="L11938" s="10"/>
      <c r="M11938" s="10"/>
    </row>
    <row r="11939" spans="2:13" s="1" customFormat="1" ht="13.8" x14ac:dyDescent="0.3">
      <c r="B11939" s="10"/>
      <c r="L11939" s="10"/>
      <c r="M11939" s="10"/>
    </row>
    <row r="11940" spans="2:13" s="1" customFormat="1" ht="13.8" x14ac:dyDescent="0.3">
      <c r="B11940" s="10"/>
      <c r="L11940" s="10"/>
      <c r="M11940" s="10"/>
    </row>
    <row r="11941" spans="2:13" s="1" customFormat="1" ht="13.8" x14ac:dyDescent="0.3">
      <c r="B11941" s="10"/>
      <c r="L11941" s="10"/>
      <c r="M11941" s="10"/>
    </row>
    <row r="11942" spans="2:13" s="1" customFormat="1" ht="13.8" x14ac:dyDescent="0.3">
      <c r="B11942" s="10"/>
      <c r="L11942" s="10"/>
      <c r="M11942" s="10"/>
    </row>
    <row r="11943" spans="2:13" s="1" customFormat="1" ht="13.8" x14ac:dyDescent="0.3">
      <c r="B11943" s="10"/>
      <c r="L11943" s="10"/>
      <c r="M11943" s="10"/>
    </row>
    <row r="11944" spans="2:13" s="1" customFormat="1" ht="13.8" x14ac:dyDescent="0.3">
      <c r="B11944" s="10"/>
      <c r="L11944" s="10"/>
      <c r="M11944" s="10"/>
    </row>
    <row r="11945" spans="2:13" s="1" customFormat="1" ht="13.8" x14ac:dyDescent="0.3">
      <c r="B11945" s="10"/>
      <c r="L11945" s="10"/>
      <c r="M11945" s="10"/>
    </row>
    <row r="11946" spans="2:13" s="1" customFormat="1" ht="13.8" x14ac:dyDescent="0.3">
      <c r="B11946" s="10"/>
      <c r="L11946" s="10"/>
      <c r="M11946" s="10"/>
    </row>
    <row r="11947" spans="2:13" s="1" customFormat="1" ht="13.8" x14ac:dyDescent="0.3">
      <c r="B11947" s="10"/>
      <c r="L11947" s="10"/>
      <c r="M11947" s="10"/>
    </row>
    <row r="11948" spans="2:13" s="1" customFormat="1" ht="13.8" x14ac:dyDescent="0.3">
      <c r="B11948" s="10"/>
      <c r="L11948" s="10"/>
      <c r="M11948" s="10"/>
    </row>
    <row r="11949" spans="2:13" s="1" customFormat="1" ht="13.8" x14ac:dyDescent="0.3">
      <c r="B11949" s="10"/>
      <c r="L11949" s="10"/>
      <c r="M11949" s="10"/>
    </row>
    <row r="11950" spans="2:13" s="1" customFormat="1" ht="13.8" x14ac:dyDescent="0.3">
      <c r="B11950" s="10"/>
      <c r="L11950" s="10"/>
      <c r="M11950" s="10"/>
    </row>
    <row r="11951" spans="2:13" s="1" customFormat="1" ht="13.8" x14ac:dyDescent="0.3">
      <c r="B11951" s="10"/>
      <c r="L11951" s="10"/>
      <c r="M11951" s="10"/>
    </row>
    <row r="11952" spans="2:13" s="1" customFormat="1" ht="13.8" x14ac:dyDescent="0.3">
      <c r="B11952" s="10"/>
      <c r="L11952" s="10"/>
      <c r="M11952" s="10"/>
    </row>
    <row r="11953" spans="2:13" s="1" customFormat="1" ht="13.8" x14ac:dyDescent="0.3">
      <c r="B11953" s="10"/>
      <c r="L11953" s="10"/>
      <c r="M11953" s="10"/>
    </row>
    <row r="11954" spans="2:13" s="1" customFormat="1" ht="13.8" x14ac:dyDescent="0.3">
      <c r="B11954" s="10"/>
      <c r="L11954" s="10"/>
      <c r="M11954" s="10"/>
    </row>
    <row r="11955" spans="2:13" s="1" customFormat="1" ht="13.8" x14ac:dyDescent="0.3">
      <c r="B11955" s="10"/>
      <c r="L11955" s="10"/>
      <c r="M11955" s="10"/>
    </row>
    <row r="11956" spans="2:13" s="1" customFormat="1" ht="13.8" x14ac:dyDescent="0.3">
      <c r="B11956" s="10"/>
      <c r="L11956" s="10"/>
      <c r="M11956" s="10"/>
    </row>
    <row r="11957" spans="2:13" s="1" customFormat="1" ht="13.8" x14ac:dyDescent="0.3">
      <c r="B11957" s="10"/>
      <c r="L11957" s="10"/>
      <c r="M11957" s="10"/>
    </row>
    <row r="11958" spans="2:13" s="1" customFormat="1" ht="13.8" x14ac:dyDescent="0.3">
      <c r="B11958" s="10"/>
      <c r="L11958" s="10"/>
      <c r="M11958" s="10"/>
    </row>
    <row r="11959" spans="2:13" s="1" customFormat="1" ht="13.8" x14ac:dyDescent="0.3">
      <c r="B11959" s="10"/>
      <c r="L11959" s="10"/>
      <c r="M11959" s="10"/>
    </row>
    <row r="11960" spans="2:13" s="1" customFormat="1" ht="13.8" x14ac:dyDescent="0.3">
      <c r="B11960" s="10"/>
      <c r="L11960" s="10"/>
      <c r="M11960" s="10"/>
    </row>
    <row r="11961" spans="2:13" s="1" customFormat="1" ht="13.8" x14ac:dyDescent="0.3">
      <c r="B11961" s="10"/>
      <c r="L11961" s="10"/>
      <c r="M11961" s="10"/>
    </row>
    <row r="11962" spans="2:13" s="1" customFormat="1" ht="13.8" x14ac:dyDescent="0.3">
      <c r="B11962" s="10"/>
      <c r="L11962" s="10"/>
      <c r="M11962" s="10"/>
    </row>
    <row r="11963" spans="2:13" s="1" customFormat="1" ht="13.8" x14ac:dyDescent="0.3">
      <c r="B11963" s="10"/>
      <c r="L11963" s="10"/>
      <c r="M11963" s="10"/>
    </row>
    <row r="11964" spans="2:13" s="1" customFormat="1" ht="13.8" x14ac:dyDescent="0.3">
      <c r="B11964" s="10"/>
      <c r="L11964" s="10"/>
      <c r="M11964" s="10"/>
    </row>
    <row r="11965" spans="2:13" s="1" customFormat="1" ht="13.8" x14ac:dyDescent="0.3">
      <c r="B11965" s="10"/>
      <c r="L11965" s="10"/>
      <c r="M11965" s="10"/>
    </row>
    <row r="11966" spans="2:13" s="1" customFormat="1" ht="13.8" x14ac:dyDescent="0.3">
      <c r="B11966" s="10"/>
      <c r="L11966" s="10"/>
      <c r="M11966" s="10"/>
    </row>
    <row r="11967" spans="2:13" s="1" customFormat="1" ht="13.8" x14ac:dyDescent="0.3">
      <c r="B11967" s="10"/>
      <c r="L11967" s="10"/>
      <c r="M11967" s="10"/>
    </row>
    <row r="11968" spans="2:13" s="1" customFormat="1" ht="13.8" x14ac:dyDescent="0.3">
      <c r="B11968" s="10"/>
      <c r="L11968" s="10"/>
      <c r="M11968" s="10"/>
    </row>
    <row r="11969" spans="2:13" s="1" customFormat="1" ht="13.8" x14ac:dyDescent="0.3">
      <c r="B11969" s="10"/>
      <c r="L11969" s="10"/>
      <c r="M11969" s="10"/>
    </row>
    <row r="11970" spans="2:13" s="1" customFormat="1" ht="13.8" x14ac:dyDescent="0.3">
      <c r="B11970" s="10"/>
      <c r="L11970" s="10"/>
      <c r="M11970" s="10"/>
    </row>
    <row r="11971" spans="2:13" s="1" customFormat="1" ht="13.8" x14ac:dyDescent="0.3">
      <c r="B11971" s="10"/>
      <c r="L11971" s="10"/>
      <c r="M11971" s="10"/>
    </row>
    <row r="11972" spans="2:13" s="1" customFormat="1" ht="13.8" x14ac:dyDescent="0.3">
      <c r="B11972" s="10"/>
      <c r="L11972" s="10"/>
      <c r="M11972" s="10"/>
    </row>
    <row r="11973" spans="2:13" s="1" customFormat="1" ht="13.8" x14ac:dyDescent="0.3">
      <c r="B11973" s="10"/>
      <c r="L11973" s="10"/>
      <c r="M11973" s="10"/>
    </row>
    <row r="11974" spans="2:13" s="1" customFormat="1" ht="13.8" x14ac:dyDescent="0.3">
      <c r="B11974" s="10"/>
      <c r="L11974" s="10"/>
      <c r="M11974" s="10"/>
    </row>
    <row r="11975" spans="2:13" s="1" customFormat="1" ht="13.8" x14ac:dyDescent="0.3">
      <c r="B11975" s="10"/>
      <c r="L11975" s="10"/>
      <c r="M11975" s="10"/>
    </row>
    <row r="11976" spans="2:13" s="1" customFormat="1" ht="13.8" x14ac:dyDescent="0.3">
      <c r="B11976" s="10"/>
      <c r="L11976" s="10"/>
      <c r="M11976" s="10"/>
    </row>
    <row r="11977" spans="2:13" s="1" customFormat="1" ht="13.8" x14ac:dyDescent="0.3">
      <c r="B11977" s="10"/>
      <c r="L11977" s="10"/>
      <c r="M11977" s="10"/>
    </row>
    <row r="11978" spans="2:13" s="1" customFormat="1" ht="13.8" x14ac:dyDescent="0.3">
      <c r="B11978" s="10"/>
      <c r="L11978" s="10"/>
      <c r="M11978" s="10"/>
    </row>
    <row r="11979" spans="2:13" s="1" customFormat="1" ht="13.8" x14ac:dyDescent="0.3">
      <c r="B11979" s="10"/>
      <c r="L11979" s="10"/>
      <c r="M11979" s="10"/>
    </row>
    <row r="11980" spans="2:13" s="1" customFormat="1" ht="13.8" x14ac:dyDescent="0.3">
      <c r="B11980" s="10"/>
      <c r="L11980" s="10"/>
      <c r="M11980" s="10"/>
    </row>
    <row r="11981" spans="2:13" s="1" customFormat="1" ht="13.8" x14ac:dyDescent="0.3">
      <c r="B11981" s="10"/>
      <c r="L11981" s="10"/>
      <c r="M11981" s="10"/>
    </row>
    <row r="11982" spans="2:13" s="1" customFormat="1" ht="13.8" x14ac:dyDescent="0.3">
      <c r="B11982" s="10"/>
      <c r="L11982" s="10"/>
      <c r="M11982" s="10"/>
    </row>
    <row r="11983" spans="2:13" s="1" customFormat="1" ht="13.8" x14ac:dyDescent="0.3">
      <c r="B11983" s="10"/>
      <c r="L11983" s="10"/>
      <c r="M11983" s="10"/>
    </row>
    <row r="11984" spans="2:13" s="1" customFormat="1" ht="13.8" x14ac:dyDescent="0.3">
      <c r="B11984" s="10"/>
      <c r="L11984" s="10"/>
      <c r="M11984" s="10"/>
    </row>
    <row r="11985" spans="2:13" s="1" customFormat="1" ht="13.8" x14ac:dyDescent="0.3">
      <c r="B11985" s="10"/>
      <c r="L11985" s="10"/>
      <c r="M11985" s="10"/>
    </row>
    <row r="11986" spans="2:13" s="1" customFormat="1" ht="13.8" x14ac:dyDescent="0.3">
      <c r="B11986" s="10"/>
      <c r="L11986" s="10"/>
      <c r="M11986" s="10"/>
    </row>
    <row r="11987" spans="2:13" s="1" customFormat="1" ht="13.8" x14ac:dyDescent="0.3">
      <c r="B11987" s="10"/>
      <c r="L11987" s="10"/>
      <c r="M11987" s="10"/>
    </row>
    <row r="11988" spans="2:13" s="1" customFormat="1" ht="13.8" x14ac:dyDescent="0.3">
      <c r="B11988" s="10"/>
      <c r="L11988" s="10"/>
      <c r="M11988" s="10"/>
    </row>
    <row r="11989" spans="2:13" s="1" customFormat="1" ht="13.8" x14ac:dyDescent="0.3">
      <c r="B11989" s="10"/>
      <c r="L11989" s="10"/>
      <c r="M11989" s="10"/>
    </row>
    <row r="11990" spans="2:13" s="1" customFormat="1" ht="13.8" x14ac:dyDescent="0.3">
      <c r="B11990" s="10"/>
      <c r="L11990" s="10"/>
      <c r="M11990" s="10"/>
    </row>
    <row r="11991" spans="2:13" s="1" customFormat="1" ht="13.8" x14ac:dyDescent="0.3">
      <c r="B11991" s="10"/>
      <c r="L11991" s="10"/>
      <c r="M11991" s="10"/>
    </row>
    <row r="11992" spans="2:13" s="1" customFormat="1" ht="13.8" x14ac:dyDescent="0.3">
      <c r="B11992" s="10"/>
      <c r="L11992" s="10"/>
      <c r="M11992" s="10"/>
    </row>
    <row r="11993" spans="2:13" s="1" customFormat="1" ht="13.8" x14ac:dyDescent="0.3">
      <c r="B11993" s="10"/>
      <c r="L11993" s="10"/>
      <c r="M11993" s="10"/>
    </row>
    <row r="11994" spans="2:13" s="1" customFormat="1" ht="13.8" x14ac:dyDescent="0.3">
      <c r="B11994" s="10"/>
      <c r="L11994" s="10"/>
      <c r="M11994" s="10"/>
    </row>
    <row r="11995" spans="2:13" s="1" customFormat="1" ht="13.8" x14ac:dyDescent="0.3">
      <c r="B11995" s="10"/>
      <c r="L11995" s="10"/>
      <c r="M11995" s="10"/>
    </row>
    <row r="11996" spans="2:13" s="1" customFormat="1" ht="13.8" x14ac:dyDescent="0.3">
      <c r="B11996" s="10"/>
      <c r="L11996" s="10"/>
      <c r="M11996" s="10"/>
    </row>
    <row r="11997" spans="2:13" s="1" customFormat="1" ht="13.8" x14ac:dyDescent="0.3">
      <c r="B11997" s="10"/>
      <c r="L11997" s="10"/>
      <c r="M11997" s="10"/>
    </row>
    <row r="11998" spans="2:13" s="1" customFormat="1" ht="13.8" x14ac:dyDescent="0.3">
      <c r="B11998" s="10"/>
      <c r="L11998" s="10"/>
      <c r="M11998" s="10"/>
    </row>
    <row r="11999" spans="2:13" s="1" customFormat="1" ht="13.8" x14ac:dyDescent="0.3">
      <c r="B11999" s="10"/>
      <c r="L11999" s="10"/>
      <c r="M11999" s="10"/>
    </row>
    <row r="12000" spans="2:13" s="1" customFormat="1" ht="13.8" x14ac:dyDescent="0.3">
      <c r="B12000" s="10"/>
      <c r="L12000" s="10"/>
      <c r="M12000" s="10"/>
    </row>
    <row r="12001" spans="2:13" s="1" customFormat="1" ht="13.8" x14ac:dyDescent="0.3">
      <c r="B12001" s="10"/>
      <c r="L12001" s="10"/>
      <c r="M12001" s="10"/>
    </row>
    <row r="12002" spans="2:13" s="1" customFormat="1" ht="13.8" x14ac:dyDescent="0.3">
      <c r="B12002" s="10"/>
      <c r="L12002" s="10"/>
      <c r="M12002" s="10"/>
    </row>
    <row r="12003" spans="2:13" s="1" customFormat="1" ht="13.8" x14ac:dyDescent="0.3">
      <c r="B12003" s="10"/>
      <c r="L12003" s="10"/>
      <c r="M12003" s="10"/>
    </row>
    <row r="12004" spans="2:13" s="1" customFormat="1" ht="13.8" x14ac:dyDescent="0.3">
      <c r="B12004" s="10"/>
      <c r="L12004" s="10"/>
      <c r="M12004" s="10"/>
    </row>
    <row r="12005" spans="2:13" s="1" customFormat="1" ht="13.8" x14ac:dyDescent="0.3">
      <c r="B12005" s="10"/>
      <c r="L12005" s="10"/>
      <c r="M12005" s="10"/>
    </row>
    <row r="12006" spans="2:13" s="1" customFormat="1" ht="13.8" x14ac:dyDescent="0.3">
      <c r="B12006" s="10"/>
      <c r="L12006" s="10"/>
      <c r="M12006" s="10"/>
    </row>
    <row r="12007" spans="2:13" s="1" customFormat="1" ht="13.8" x14ac:dyDescent="0.3">
      <c r="B12007" s="10"/>
      <c r="L12007" s="10"/>
      <c r="M12007" s="10"/>
    </row>
    <row r="12008" spans="2:13" s="1" customFormat="1" ht="13.8" x14ac:dyDescent="0.3">
      <c r="B12008" s="10"/>
      <c r="L12008" s="10"/>
      <c r="M12008" s="10"/>
    </row>
    <row r="12009" spans="2:13" s="1" customFormat="1" ht="13.8" x14ac:dyDescent="0.3">
      <c r="B12009" s="10"/>
      <c r="L12009" s="10"/>
      <c r="M12009" s="10"/>
    </row>
    <row r="12010" spans="2:13" s="1" customFormat="1" ht="13.8" x14ac:dyDescent="0.3">
      <c r="B12010" s="10"/>
      <c r="L12010" s="10"/>
      <c r="M12010" s="10"/>
    </row>
    <row r="12011" spans="2:13" s="1" customFormat="1" ht="13.8" x14ac:dyDescent="0.3">
      <c r="B12011" s="10"/>
      <c r="L12011" s="10"/>
      <c r="M12011" s="10"/>
    </row>
    <row r="12012" spans="2:13" s="1" customFormat="1" ht="13.8" x14ac:dyDescent="0.3">
      <c r="B12012" s="10"/>
      <c r="L12012" s="10"/>
      <c r="M12012" s="10"/>
    </row>
    <row r="12013" spans="2:13" s="1" customFormat="1" ht="13.8" x14ac:dyDescent="0.3">
      <c r="B12013" s="10"/>
      <c r="L12013" s="10"/>
      <c r="M12013" s="10"/>
    </row>
    <row r="12014" spans="2:13" s="1" customFormat="1" ht="13.8" x14ac:dyDescent="0.3">
      <c r="B12014" s="10"/>
      <c r="L12014" s="10"/>
      <c r="M12014" s="10"/>
    </row>
    <row r="12015" spans="2:13" s="1" customFormat="1" ht="13.8" x14ac:dyDescent="0.3">
      <c r="B12015" s="10"/>
      <c r="L12015" s="10"/>
      <c r="M12015" s="10"/>
    </row>
    <row r="12016" spans="2:13" s="1" customFormat="1" ht="13.8" x14ac:dyDescent="0.3">
      <c r="B12016" s="10"/>
      <c r="L12016" s="10"/>
      <c r="M12016" s="10"/>
    </row>
    <row r="12017" spans="2:13" s="1" customFormat="1" ht="13.8" x14ac:dyDescent="0.3">
      <c r="B12017" s="10"/>
      <c r="L12017" s="10"/>
      <c r="M12017" s="10"/>
    </row>
    <row r="12018" spans="2:13" s="1" customFormat="1" ht="13.8" x14ac:dyDescent="0.3">
      <c r="B12018" s="10"/>
      <c r="L12018" s="10"/>
      <c r="M12018" s="10"/>
    </row>
    <row r="12019" spans="2:13" s="1" customFormat="1" ht="13.8" x14ac:dyDescent="0.3">
      <c r="B12019" s="10"/>
      <c r="L12019" s="10"/>
      <c r="M12019" s="10"/>
    </row>
    <row r="12020" spans="2:13" s="1" customFormat="1" ht="13.8" x14ac:dyDescent="0.3">
      <c r="B12020" s="10"/>
      <c r="L12020" s="10"/>
      <c r="M12020" s="10"/>
    </row>
    <row r="12021" spans="2:13" s="1" customFormat="1" ht="13.8" x14ac:dyDescent="0.3">
      <c r="B12021" s="10"/>
      <c r="L12021" s="10"/>
      <c r="M12021" s="10"/>
    </row>
    <row r="12022" spans="2:13" s="1" customFormat="1" ht="13.8" x14ac:dyDescent="0.3">
      <c r="B12022" s="10"/>
      <c r="L12022" s="10"/>
      <c r="M12022" s="10"/>
    </row>
    <row r="12023" spans="2:13" s="1" customFormat="1" ht="13.8" x14ac:dyDescent="0.3">
      <c r="B12023" s="10"/>
      <c r="L12023" s="10"/>
      <c r="M12023" s="10"/>
    </row>
    <row r="12024" spans="2:13" s="1" customFormat="1" ht="13.8" x14ac:dyDescent="0.3">
      <c r="B12024" s="10"/>
      <c r="L12024" s="10"/>
      <c r="M12024" s="10"/>
    </row>
    <row r="12025" spans="2:13" s="1" customFormat="1" ht="13.8" x14ac:dyDescent="0.3">
      <c r="B12025" s="10"/>
      <c r="L12025" s="10"/>
      <c r="M12025" s="10"/>
    </row>
    <row r="12026" spans="2:13" s="1" customFormat="1" ht="13.8" x14ac:dyDescent="0.3">
      <c r="B12026" s="10"/>
      <c r="L12026" s="10"/>
      <c r="M12026" s="10"/>
    </row>
    <row r="12027" spans="2:13" s="1" customFormat="1" ht="13.8" x14ac:dyDescent="0.3">
      <c r="B12027" s="10"/>
      <c r="L12027" s="10"/>
      <c r="M12027" s="10"/>
    </row>
    <row r="12028" spans="2:13" s="1" customFormat="1" ht="13.8" x14ac:dyDescent="0.3">
      <c r="B12028" s="10"/>
      <c r="L12028" s="10"/>
      <c r="M12028" s="10"/>
    </row>
    <row r="12029" spans="2:13" s="1" customFormat="1" ht="13.8" x14ac:dyDescent="0.3">
      <c r="B12029" s="10"/>
      <c r="L12029" s="10"/>
      <c r="M12029" s="10"/>
    </row>
    <row r="12030" spans="2:13" s="1" customFormat="1" ht="13.8" x14ac:dyDescent="0.3">
      <c r="B12030" s="10"/>
      <c r="L12030" s="10"/>
      <c r="M12030" s="10"/>
    </row>
    <row r="12031" spans="2:13" s="1" customFormat="1" ht="13.8" x14ac:dyDescent="0.3">
      <c r="B12031" s="10"/>
      <c r="L12031" s="10"/>
      <c r="M12031" s="10"/>
    </row>
    <row r="12032" spans="2:13" s="1" customFormat="1" ht="13.8" x14ac:dyDescent="0.3">
      <c r="B12032" s="10"/>
      <c r="L12032" s="10"/>
      <c r="M12032" s="10"/>
    </row>
    <row r="12033" spans="2:13" s="1" customFormat="1" ht="13.8" x14ac:dyDescent="0.3">
      <c r="B12033" s="10"/>
      <c r="L12033" s="10"/>
      <c r="M12033" s="10"/>
    </row>
    <row r="12034" spans="2:13" s="1" customFormat="1" ht="13.8" x14ac:dyDescent="0.3">
      <c r="B12034" s="10"/>
      <c r="L12034" s="10"/>
      <c r="M12034" s="10"/>
    </row>
    <row r="12035" spans="2:13" s="1" customFormat="1" ht="13.8" x14ac:dyDescent="0.3">
      <c r="B12035" s="10"/>
      <c r="L12035" s="10"/>
      <c r="M12035" s="10"/>
    </row>
    <row r="12036" spans="2:13" s="1" customFormat="1" ht="13.8" x14ac:dyDescent="0.3">
      <c r="B12036" s="10"/>
      <c r="L12036" s="10"/>
      <c r="M12036" s="10"/>
    </row>
    <row r="12037" spans="2:13" s="1" customFormat="1" ht="13.8" x14ac:dyDescent="0.3">
      <c r="B12037" s="10"/>
      <c r="L12037" s="10"/>
      <c r="M12037" s="10"/>
    </row>
    <row r="12038" spans="2:13" s="1" customFormat="1" ht="13.8" x14ac:dyDescent="0.3">
      <c r="B12038" s="10"/>
      <c r="L12038" s="10"/>
      <c r="M12038" s="10"/>
    </row>
    <row r="12039" spans="2:13" s="1" customFormat="1" ht="13.8" x14ac:dyDescent="0.3">
      <c r="B12039" s="10"/>
      <c r="L12039" s="10"/>
      <c r="M12039" s="10"/>
    </row>
    <row r="12040" spans="2:13" s="1" customFormat="1" ht="13.8" x14ac:dyDescent="0.3">
      <c r="B12040" s="10"/>
      <c r="L12040" s="10"/>
      <c r="M12040" s="10"/>
    </row>
    <row r="12041" spans="2:13" s="1" customFormat="1" ht="13.8" x14ac:dyDescent="0.3">
      <c r="B12041" s="10"/>
      <c r="L12041" s="10"/>
      <c r="M12041" s="10"/>
    </row>
    <row r="12042" spans="2:13" s="1" customFormat="1" ht="13.8" x14ac:dyDescent="0.3">
      <c r="B12042" s="10"/>
      <c r="L12042" s="10"/>
      <c r="M12042" s="10"/>
    </row>
    <row r="12043" spans="2:13" s="1" customFormat="1" ht="13.8" x14ac:dyDescent="0.3">
      <c r="B12043" s="10"/>
      <c r="L12043" s="10"/>
      <c r="M12043" s="10"/>
    </row>
    <row r="12044" spans="2:13" s="1" customFormat="1" ht="13.8" x14ac:dyDescent="0.3">
      <c r="B12044" s="10"/>
      <c r="L12044" s="10"/>
      <c r="M12044" s="10"/>
    </row>
    <row r="12045" spans="2:13" s="1" customFormat="1" ht="13.8" x14ac:dyDescent="0.3">
      <c r="B12045" s="10"/>
      <c r="L12045" s="10"/>
      <c r="M12045" s="10"/>
    </row>
    <row r="12046" spans="2:13" s="1" customFormat="1" ht="13.8" x14ac:dyDescent="0.3">
      <c r="B12046" s="10"/>
      <c r="L12046" s="10"/>
      <c r="M12046" s="10"/>
    </row>
    <row r="12047" spans="2:13" s="1" customFormat="1" ht="13.8" x14ac:dyDescent="0.3">
      <c r="B12047" s="10"/>
      <c r="L12047" s="10"/>
      <c r="M12047" s="10"/>
    </row>
    <row r="12048" spans="2:13" s="1" customFormat="1" ht="13.8" x14ac:dyDescent="0.3">
      <c r="B12048" s="10"/>
      <c r="L12048" s="10"/>
      <c r="M12048" s="10"/>
    </row>
    <row r="12049" spans="2:13" s="1" customFormat="1" ht="13.8" x14ac:dyDescent="0.3">
      <c r="B12049" s="10"/>
      <c r="L12049" s="10"/>
      <c r="M12049" s="10"/>
    </row>
    <row r="12050" spans="2:13" s="1" customFormat="1" ht="13.8" x14ac:dyDescent="0.3">
      <c r="B12050" s="10"/>
      <c r="L12050" s="10"/>
      <c r="M12050" s="10"/>
    </row>
    <row r="12051" spans="2:13" s="1" customFormat="1" ht="13.8" x14ac:dyDescent="0.3">
      <c r="B12051" s="10"/>
      <c r="L12051" s="10"/>
      <c r="M12051" s="10"/>
    </row>
    <row r="12052" spans="2:13" s="1" customFormat="1" ht="13.8" x14ac:dyDescent="0.3">
      <c r="B12052" s="10"/>
      <c r="L12052" s="10"/>
      <c r="M12052" s="10"/>
    </row>
    <row r="12053" spans="2:13" s="1" customFormat="1" ht="13.8" x14ac:dyDescent="0.3">
      <c r="B12053" s="10"/>
      <c r="L12053" s="10"/>
      <c r="M12053" s="10"/>
    </row>
    <row r="12054" spans="2:13" s="1" customFormat="1" ht="13.8" x14ac:dyDescent="0.3">
      <c r="B12054" s="10"/>
      <c r="L12054" s="10"/>
      <c r="M12054" s="10"/>
    </row>
    <row r="12055" spans="2:13" s="1" customFormat="1" ht="13.8" x14ac:dyDescent="0.3">
      <c r="B12055" s="10"/>
      <c r="L12055" s="10"/>
      <c r="M12055" s="10"/>
    </row>
    <row r="12056" spans="2:13" s="1" customFormat="1" ht="13.8" x14ac:dyDescent="0.3">
      <c r="B12056" s="10"/>
      <c r="L12056" s="10"/>
      <c r="M12056" s="10"/>
    </row>
    <row r="12057" spans="2:13" s="1" customFormat="1" ht="13.8" x14ac:dyDescent="0.3">
      <c r="B12057" s="10"/>
      <c r="L12057" s="10"/>
      <c r="M12057" s="10"/>
    </row>
    <row r="12058" spans="2:13" s="1" customFormat="1" ht="13.8" x14ac:dyDescent="0.3">
      <c r="B12058" s="10"/>
      <c r="L12058" s="10"/>
      <c r="M12058" s="10"/>
    </row>
    <row r="12059" spans="2:13" s="1" customFormat="1" ht="13.8" x14ac:dyDescent="0.3">
      <c r="B12059" s="10"/>
      <c r="L12059" s="10"/>
      <c r="M12059" s="10"/>
    </row>
    <row r="12060" spans="2:13" s="1" customFormat="1" ht="13.8" x14ac:dyDescent="0.3">
      <c r="B12060" s="10"/>
      <c r="L12060" s="10"/>
      <c r="M12060" s="10"/>
    </row>
    <row r="12061" spans="2:13" s="1" customFormat="1" ht="13.8" x14ac:dyDescent="0.3">
      <c r="B12061" s="10"/>
      <c r="L12061" s="10"/>
      <c r="M12061" s="10"/>
    </row>
    <row r="12062" spans="2:13" s="1" customFormat="1" ht="13.8" x14ac:dyDescent="0.3">
      <c r="B12062" s="10"/>
      <c r="L12062" s="10"/>
      <c r="M12062" s="10"/>
    </row>
    <row r="12063" spans="2:13" s="1" customFormat="1" ht="13.8" x14ac:dyDescent="0.3">
      <c r="B12063" s="10"/>
      <c r="L12063" s="10"/>
      <c r="M12063" s="10"/>
    </row>
    <row r="12064" spans="2:13" s="1" customFormat="1" ht="13.8" x14ac:dyDescent="0.3">
      <c r="B12064" s="10"/>
      <c r="L12064" s="10"/>
      <c r="M12064" s="10"/>
    </row>
    <row r="12065" spans="2:13" s="1" customFormat="1" ht="13.8" x14ac:dyDescent="0.3">
      <c r="B12065" s="10"/>
      <c r="L12065" s="10"/>
      <c r="M12065" s="10"/>
    </row>
    <row r="12066" spans="2:13" s="1" customFormat="1" ht="13.8" x14ac:dyDescent="0.3">
      <c r="B12066" s="10"/>
      <c r="L12066" s="10"/>
      <c r="M12066" s="10"/>
    </row>
    <row r="12067" spans="2:13" s="1" customFormat="1" ht="13.8" x14ac:dyDescent="0.3">
      <c r="B12067" s="10"/>
      <c r="L12067" s="10"/>
      <c r="M12067" s="10"/>
    </row>
    <row r="12068" spans="2:13" s="1" customFormat="1" ht="13.8" x14ac:dyDescent="0.3">
      <c r="B12068" s="10"/>
      <c r="L12068" s="10"/>
      <c r="M12068" s="10"/>
    </row>
    <row r="12069" spans="2:13" s="1" customFormat="1" ht="13.8" x14ac:dyDescent="0.3">
      <c r="B12069" s="10"/>
      <c r="L12069" s="10"/>
      <c r="M12069" s="10"/>
    </row>
    <row r="12070" spans="2:13" s="1" customFormat="1" ht="13.8" x14ac:dyDescent="0.3">
      <c r="B12070" s="10"/>
      <c r="L12070" s="10"/>
      <c r="M12070" s="10"/>
    </row>
    <row r="12071" spans="2:13" s="1" customFormat="1" ht="13.8" x14ac:dyDescent="0.3">
      <c r="B12071" s="10"/>
      <c r="L12071" s="10"/>
      <c r="M12071" s="10"/>
    </row>
    <row r="12072" spans="2:13" s="1" customFormat="1" ht="13.8" x14ac:dyDescent="0.3">
      <c r="B12072" s="10"/>
      <c r="L12072" s="10"/>
      <c r="M12072" s="10"/>
    </row>
    <row r="12073" spans="2:13" s="1" customFormat="1" ht="13.8" x14ac:dyDescent="0.3">
      <c r="B12073" s="10"/>
      <c r="L12073" s="10"/>
      <c r="M12073" s="10"/>
    </row>
    <row r="12074" spans="2:13" s="1" customFormat="1" ht="13.8" x14ac:dyDescent="0.3">
      <c r="B12074" s="10"/>
      <c r="L12074" s="10"/>
      <c r="M12074" s="10"/>
    </row>
    <row r="12075" spans="2:13" s="1" customFormat="1" ht="13.8" x14ac:dyDescent="0.3">
      <c r="B12075" s="10"/>
      <c r="L12075" s="10"/>
      <c r="M12075" s="10"/>
    </row>
    <row r="12076" spans="2:13" s="1" customFormat="1" ht="13.8" x14ac:dyDescent="0.3">
      <c r="B12076" s="10"/>
      <c r="L12076" s="10"/>
      <c r="M12076" s="10"/>
    </row>
    <row r="12077" spans="2:13" s="1" customFormat="1" ht="13.8" x14ac:dyDescent="0.3">
      <c r="B12077" s="10"/>
      <c r="L12077" s="10"/>
      <c r="M12077" s="10"/>
    </row>
    <row r="12078" spans="2:13" s="1" customFormat="1" ht="13.8" x14ac:dyDescent="0.3">
      <c r="B12078" s="10"/>
      <c r="L12078" s="10"/>
      <c r="M12078" s="10"/>
    </row>
    <row r="12079" spans="2:13" s="1" customFormat="1" ht="13.8" x14ac:dyDescent="0.3">
      <c r="B12079" s="10"/>
      <c r="L12079" s="10"/>
      <c r="M12079" s="10"/>
    </row>
    <row r="12080" spans="2:13" s="1" customFormat="1" ht="13.8" x14ac:dyDescent="0.3">
      <c r="B12080" s="10"/>
      <c r="L12080" s="10"/>
      <c r="M12080" s="10"/>
    </row>
    <row r="12081" spans="2:13" s="1" customFormat="1" ht="13.8" x14ac:dyDescent="0.3">
      <c r="B12081" s="10"/>
      <c r="L12081" s="10"/>
      <c r="M12081" s="10"/>
    </row>
    <row r="12082" spans="2:13" s="1" customFormat="1" ht="13.8" x14ac:dyDescent="0.3">
      <c r="B12082" s="10"/>
      <c r="L12082" s="10"/>
      <c r="M12082" s="10"/>
    </row>
    <row r="12083" spans="2:13" s="1" customFormat="1" ht="13.8" x14ac:dyDescent="0.3">
      <c r="B12083" s="10"/>
      <c r="L12083" s="10"/>
      <c r="M12083" s="10"/>
    </row>
    <row r="12084" spans="2:13" s="1" customFormat="1" ht="13.8" x14ac:dyDescent="0.3">
      <c r="B12084" s="10"/>
      <c r="L12084" s="10"/>
      <c r="M12084" s="10"/>
    </row>
    <row r="12085" spans="2:13" s="1" customFormat="1" ht="13.8" x14ac:dyDescent="0.3">
      <c r="B12085" s="10"/>
      <c r="L12085" s="10"/>
      <c r="M12085" s="10"/>
    </row>
    <row r="12086" spans="2:13" s="1" customFormat="1" ht="13.8" x14ac:dyDescent="0.3">
      <c r="B12086" s="10"/>
      <c r="L12086" s="10"/>
      <c r="M12086" s="10"/>
    </row>
    <row r="12087" spans="2:13" s="1" customFormat="1" ht="13.8" x14ac:dyDescent="0.3">
      <c r="B12087" s="10"/>
      <c r="L12087" s="10"/>
      <c r="M12087" s="10"/>
    </row>
    <row r="12088" spans="2:13" s="1" customFormat="1" ht="13.8" x14ac:dyDescent="0.3">
      <c r="B12088" s="10"/>
      <c r="L12088" s="10"/>
      <c r="M12088" s="10"/>
    </row>
    <row r="12089" spans="2:13" s="1" customFormat="1" ht="13.8" x14ac:dyDescent="0.3">
      <c r="B12089" s="10"/>
      <c r="L12089" s="10"/>
      <c r="M12089" s="10"/>
    </row>
    <row r="12090" spans="2:13" s="1" customFormat="1" ht="13.8" x14ac:dyDescent="0.3">
      <c r="B12090" s="10"/>
      <c r="L12090" s="10"/>
      <c r="M12090" s="10"/>
    </row>
    <row r="12091" spans="2:13" s="1" customFormat="1" ht="13.8" x14ac:dyDescent="0.3">
      <c r="B12091" s="10"/>
      <c r="L12091" s="10"/>
      <c r="M12091" s="10"/>
    </row>
    <row r="12092" spans="2:13" s="1" customFormat="1" ht="13.8" x14ac:dyDescent="0.3">
      <c r="B12092" s="10"/>
      <c r="L12092" s="10"/>
      <c r="M12092" s="10"/>
    </row>
    <row r="12093" spans="2:13" s="1" customFormat="1" ht="13.8" x14ac:dyDescent="0.3">
      <c r="B12093" s="10"/>
      <c r="L12093" s="10"/>
      <c r="M12093" s="10"/>
    </row>
    <row r="12094" spans="2:13" s="1" customFormat="1" ht="13.8" x14ac:dyDescent="0.3">
      <c r="B12094" s="10"/>
      <c r="L12094" s="10"/>
      <c r="M12094" s="10"/>
    </row>
    <row r="12095" spans="2:13" s="1" customFormat="1" ht="13.8" x14ac:dyDescent="0.3">
      <c r="B12095" s="10"/>
      <c r="L12095" s="10"/>
      <c r="M12095" s="10"/>
    </row>
    <row r="12096" spans="2:13" s="1" customFormat="1" ht="13.8" x14ac:dyDescent="0.3">
      <c r="B12096" s="10"/>
      <c r="L12096" s="10"/>
      <c r="M12096" s="10"/>
    </row>
    <row r="12097" spans="2:13" s="1" customFormat="1" ht="13.8" x14ac:dyDescent="0.3">
      <c r="B12097" s="10"/>
      <c r="L12097" s="10"/>
      <c r="M12097" s="10"/>
    </row>
    <row r="12098" spans="2:13" s="1" customFormat="1" ht="13.8" x14ac:dyDescent="0.3">
      <c r="B12098" s="10"/>
      <c r="L12098" s="10"/>
      <c r="M12098" s="10"/>
    </row>
    <row r="12099" spans="2:13" s="1" customFormat="1" ht="13.8" x14ac:dyDescent="0.3">
      <c r="B12099" s="10"/>
      <c r="L12099" s="10"/>
      <c r="M12099" s="10"/>
    </row>
    <row r="12100" spans="2:13" s="1" customFormat="1" ht="13.8" x14ac:dyDescent="0.3">
      <c r="B12100" s="10"/>
      <c r="L12100" s="10"/>
      <c r="M12100" s="10"/>
    </row>
    <row r="12101" spans="2:13" s="1" customFormat="1" ht="13.8" x14ac:dyDescent="0.3">
      <c r="B12101" s="10"/>
      <c r="L12101" s="10"/>
      <c r="M12101" s="10"/>
    </row>
    <row r="12102" spans="2:13" s="1" customFormat="1" ht="13.8" x14ac:dyDescent="0.3">
      <c r="B12102" s="10"/>
      <c r="L12102" s="10"/>
      <c r="M12102" s="10"/>
    </row>
    <row r="12103" spans="2:13" s="1" customFormat="1" ht="13.8" x14ac:dyDescent="0.3">
      <c r="B12103" s="10"/>
      <c r="L12103" s="10"/>
      <c r="M12103" s="10"/>
    </row>
    <row r="12104" spans="2:13" s="1" customFormat="1" ht="13.8" x14ac:dyDescent="0.3">
      <c r="B12104" s="10"/>
      <c r="L12104" s="10"/>
      <c r="M12104" s="10"/>
    </row>
    <row r="12105" spans="2:13" s="1" customFormat="1" ht="13.8" x14ac:dyDescent="0.3">
      <c r="B12105" s="10"/>
      <c r="L12105" s="10"/>
      <c r="M12105" s="10"/>
    </row>
    <row r="12106" spans="2:13" s="1" customFormat="1" ht="13.8" x14ac:dyDescent="0.3">
      <c r="B12106" s="10"/>
      <c r="L12106" s="10"/>
      <c r="M12106" s="10"/>
    </row>
    <row r="12107" spans="2:13" s="1" customFormat="1" ht="13.8" x14ac:dyDescent="0.3">
      <c r="B12107" s="10"/>
      <c r="L12107" s="10"/>
      <c r="M12107" s="10"/>
    </row>
    <row r="12108" spans="2:13" s="1" customFormat="1" ht="13.8" x14ac:dyDescent="0.3">
      <c r="B12108" s="10"/>
      <c r="L12108" s="10"/>
      <c r="M12108" s="10"/>
    </row>
    <row r="12109" spans="2:13" s="1" customFormat="1" ht="13.8" x14ac:dyDescent="0.3">
      <c r="B12109" s="10"/>
      <c r="L12109" s="10"/>
      <c r="M12109" s="10"/>
    </row>
    <row r="12110" spans="2:13" s="1" customFormat="1" ht="13.8" x14ac:dyDescent="0.3">
      <c r="B12110" s="10"/>
      <c r="L12110" s="10"/>
      <c r="M12110" s="10"/>
    </row>
    <row r="12111" spans="2:13" s="1" customFormat="1" ht="13.8" x14ac:dyDescent="0.3">
      <c r="B12111" s="10"/>
      <c r="L12111" s="10"/>
      <c r="M12111" s="10"/>
    </row>
    <row r="12112" spans="2:13" s="1" customFormat="1" ht="13.8" x14ac:dyDescent="0.3">
      <c r="B12112" s="10"/>
      <c r="L12112" s="10"/>
      <c r="M12112" s="10"/>
    </row>
    <row r="12113" spans="2:13" s="1" customFormat="1" ht="13.8" x14ac:dyDescent="0.3">
      <c r="B12113" s="10"/>
      <c r="L12113" s="10"/>
      <c r="M12113" s="10"/>
    </row>
    <row r="12114" spans="2:13" s="1" customFormat="1" ht="13.8" x14ac:dyDescent="0.3">
      <c r="B12114" s="10"/>
      <c r="L12114" s="10"/>
      <c r="M12114" s="10"/>
    </row>
    <row r="12115" spans="2:13" s="1" customFormat="1" ht="13.8" x14ac:dyDescent="0.3">
      <c r="B12115" s="10"/>
      <c r="L12115" s="10"/>
      <c r="M12115" s="10"/>
    </row>
    <row r="12116" spans="2:13" s="1" customFormat="1" ht="13.8" x14ac:dyDescent="0.3">
      <c r="B12116" s="10"/>
      <c r="L12116" s="10"/>
      <c r="M12116" s="10"/>
    </row>
    <row r="12117" spans="2:13" s="1" customFormat="1" ht="13.8" x14ac:dyDescent="0.3">
      <c r="B12117" s="10"/>
      <c r="L12117" s="10"/>
      <c r="M12117" s="10"/>
    </row>
    <row r="12118" spans="2:13" s="1" customFormat="1" ht="13.8" x14ac:dyDescent="0.3">
      <c r="B12118" s="10"/>
      <c r="L12118" s="10"/>
      <c r="M12118" s="10"/>
    </row>
    <row r="12119" spans="2:13" s="1" customFormat="1" ht="13.8" x14ac:dyDescent="0.3">
      <c r="B12119" s="10"/>
      <c r="L12119" s="10"/>
      <c r="M12119" s="10"/>
    </row>
    <row r="12120" spans="2:13" s="1" customFormat="1" ht="13.8" x14ac:dyDescent="0.3">
      <c r="B12120" s="10"/>
      <c r="L12120" s="10"/>
      <c r="M12120" s="10"/>
    </row>
    <row r="12121" spans="2:13" s="1" customFormat="1" ht="13.8" x14ac:dyDescent="0.3">
      <c r="B12121" s="10"/>
      <c r="L12121" s="10"/>
      <c r="M12121" s="10"/>
    </row>
    <row r="12122" spans="2:13" s="1" customFormat="1" ht="13.8" x14ac:dyDescent="0.3">
      <c r="B12122" s="10"/>
      <c r="L12122" s="10"/>
      <c r="M12122" s="10"/>
    </row>
    <row r="12123" spans="2:13" s="1" customFormat="1" ht="13.8" x14ac:dyDescent="0.3">
      <c r="B12123" s="10"/>
      <c r="L12123" s="10"/>
      <c r="M12123" s="10"/>
    </row>
    <row r="12124" spans="2:13" s="1" customFormat="1" ht="13.8" x14ac:dyDescent="0.3">
      <c r="B12124" s="10"/>
      <c r="L12124" s="10"/>
      <c r="M12124" s="10"/>
    </row>
    <row r="12125" spans="2:13" s="1" customFormat="1" ht="13.8" x14ac:dyDescent="0.3">
      <c r="B12125" s="10"/>
      <c r="L12125" s="10"/>
      <c r="M12125" s="10"/>
    </row>
    <row r="12126" spans="2:13" s="1" customFormat="1" ht="13.8" x14ac:dyDescent="0.3">
      <c r="B12126" s="10"/>
      <c r="L12126" s="10"/>
      <c r="M12126" s="10"/>
    </row>
    <row r="12127" spans="2:13" s="1" customFormat="1" ht="13.8" x14ac:dyDescent="0.3">
      <c r="B12127" s="10"/>
      <c r="L12127" s="10"/>
      <c r="M12127" s="10"/>
    </row>
    <row r="12128" spans="2:13" s="1" customFormat="1" ht="13.8" x14ac:dyDescent="0.3">
      <c r="B12128" s="10"/>
      <c r="L12128" s="10"/>
      <c r="M12128" s="10"/>
    </row>
    <row r="12129" spans="2:13" s="1" customFormat="1" ht="13.8" x14ac:dyDescent="0.3">
      <c r="B12129" s="10"/>
      <c r="L12129" s="10"/>
      <c r="M12129" s="10"/>
    </row>
    <row r="12130" spans="2:13" s="1" customFormat="1" ht="13.8" x14ac:dyDescent="0.3">
      <c r="B12130" s="10"/>
      <c r="L12130" s="10"/>
      <c r="M12130" s="10"/>
    </row>
    <row r="12131" spans="2:13" s="1" customFormat="1" ht="13.8" x14ac:dyDescent="0.3">
      <c r="B12131" s="10"/>
      <c r="L12131" s="10"/>
      <c r="M12131" s="10"/>
    </row>
    <row r="12132" spans="2:13" s="1" customFormat="1" ht="13.8" x14ac:dyDescent="0.3">
      <c r="B12132" s="10"/>
      <c r="L12132" s="10"/>
      <c r="M12132" s="10"/>
    </row>
    <row r="12133" spans="2:13" s="1" customFormat="1" ht="13.8" x14ac:dyDescent="0.3">
      <c r="B12133" s="10"/>
      <c r="L12133" s="10"/>
      <c r="M12133" s="10"/>
    </row>
    <row r="12134" spans="2:13" s="1" customFormat="1" ht="13.8" x14ac:dyDescent="0.3">
      <c r="B12134" s="10"/>
      <c r="L12134" s="10"/>
      <c r="M12134" s="10"/>
    </row>
    <row r="12135" spans="2:13" s="1" customFormat="1" ht="13.8" x14ac:dyDescent="0.3">
      <c r="B12135" s="10"/>
      <c r="L12135" s="10"/>
      <c r="M12135" s="10"/>
    </row>
    <row r="12136" spans="2:13" s="1" customFormat="1" ht="13.8" x14ac:dyDescent="0.3">
      <c r="B12136" s="10"/>
      <c r="L12136" s="10"/>
      <c r="M12136" s="10"/>
    </row>
    <row r="12137" spans="2:13" s="1" customFormat="1" ht="13.8" x14ac:dyDescent="0.3">
      <c r="B12137" s="10"/>
      <c r="L12137" s="10"/>
      <c r="M12137" s="10"/>
    </row>
    <row r="12138" spans="2:13" s="1" customFormat="1" ht="13.8" x14ac:dyDescent="0.3">
      <c r="B12138" s="10"/>
      <c r="L12138" s="10"/>
      <c r="M12138" s="10"/>
    </row>
    <row r="12139" spans="2:13" s="1" customFormat="1" ht="13.8" x14ac:dyDescent="0.3">
      <c r="B12139" s="10"/>
      <c r="L12139" s="10"/>
      <c r="M12139" s="10"/>
    </row>
    <row r="12140" spans="2:13" s="1" customFormat="1" ht="13.8" x14ac:dyDescent="0.3">
      <c r="B12140" s="10"/>
      <c r="L12140" s="10"/>
      <c r="M12140" s="10"/>
    </row>
    <row r="12141" spans="2:13" s="1" customFormat="1" ht="13.8" x14ac:dyDescent="0.3">
      <c r="B12141" s="10"/>
      <c r="L12141" s="10"/>
      <c r="M12141" s="10"/>
    </row>
    <row r="12142" spans="2:13" s="1" customFormat="1" ht="13.8" x14ac:dyDescent="0.3">
      <c r="B12142" s="10"/>
      <c r="L12142" s="10"/>
      <c r="M12142" s="10"/>
    </row>
    <row r="12143" spans="2:13" s="1" customFormat="1" ht="13.8" x14ac:dyDescent="0.3">
      <c r="B12143" s="10"/>
      <c r="L12143" s="10"/>
      <c r="M12143" s="10"/>
    </row>
    <row r="12144" spans="2:13" s="1" customFormat="1" ht="13.8" x14ac:dyDescent="0.3">
      <c r="B12144" s="10"/>
      <c r="L12144" s="10"/>
      <c r="M12144" s="10"/>
    </row>
    <row r="12145" spans="2:13" s="1" customFormat="1" ht="13.8" x14ac:dyDescent="0.3">
      <c r="B12145" s="10"/>
      <c r="L12145" s="10"/>
      <c r="M12145" s="10"/>
    </row>
    <row r="12146" spans="2:13" s="1" customFormat="1" ht="13.8" x14ac:dyDescent="0.3">
      <c r="B12146" s="10"/>
      <c r="L12146" s="10"/>
      <c r="M12146" s="10"/>
    </row>
    <row r="12147" spans="2:13" s="1" customFormat="1" ht="13.8" x14ac:dyDescent="0.3">
      <c r="B12147" s="10"/>
      <c r="L12147" s="10"/>
      <c r="M12147" s="10"/>
    </row>
    <row r="12148" spans="2:13" s="1" customFormat="1" ht="13.8" x14ac:dyDescent="0.3">
      <c r="B12148" s="10"/>
      <c r="L12148" s="10"/>
      <c r="M12148" s="10"/>
    </row>
    <row r="12149" spans="2:13" s="1" customFormat="1" ht="13.8" x14ac:dyDescent="0.3">
      <c r="B12149" s="10"/>
      <c r="L12149" s="10"/>
      <c r="M12149" s="10"/>
    </row>
    <row r="12150" spans="2:13" s="1" customFormat="1" ht="13.8" x14ac:dyDescent="0.3">
      <c r="B12150" s="10"/>
      <c r="L12150" s="10"/>
      <c r="M12150" s="10"/>
    </row>
    <row r="12151" spans="2:13" s="1" customFormat="1" ht="13.8" x14ac:dyDescent="0.3">
      <c r="B12151" s="10"/>
      <c r="L12151" s="10"/>
      <c r="M12151" s="10"/>
    </row>
    <row r="12152" spans="2:13" s="1" customFormat="1" ht="13.8" x14ac:dyDescent="0.3">
      <c r="B12152" s="10"/>
      <c r="L12152" s="10"/>
      <c r="M12152" s="10"/>
    </row>
    <row r="12153" spans="2:13" s="1" customFormat="1" ht="13.8" x14ac:dyDescent="0.3">
      <c r="B12153" s="10"/>
      <c r="L12153" s="10"/>
      <c r="M12153" s="10"/>
    </row>
    <row r="12154" spans="2:13" s="1" customFormat="1" ht="13.8" x14ac:dyDescent="0.3">
      <c r="B12154" s="10"/>
      <c r="L12154" s="10"/>
      <c r="M12154" s="10"/>
    </row>
    <row r="12155" spans="2:13" s="1" customFormat="1" ht="13.8" x14ac:dyDescent="0.3">
      <c r="B12155" s="10"/>
      <c r="L12155" s="10"/>
      <c r="M12155" s="10"/>
    </row>
    <row r="12156" spans="2:13" s="1" customFormat="1" ht="13.8" x14ac:dyDescent="0.3">
      <c r="B12156" s="10"/>
      <c r="L12156" s="10"/>
      <c r="M12156" s="10"/>
    </row>
    <row r="12157" spans="2:13" s="1" customFormat="1" ht="13.8" x14ac:dyDescent="0.3">
      <c r="B12157" s="10"/>
      <c r="L12157" s="10"/>
      <c r="M12157" s="10"/>
    </row>
    <row r="12158" spans="2:13" s="1" customFormat="1" ht="13.8" x14ac:dyDescent="0.3">
      <c r="B12158" s="10"/>
      <c r="L12158" s="10"/>
      <c r="M12158" s="10"/>
    </row>
    <row r="12159" spans="2:13" s="1" customFormat="1" ht="13.8" x14ac:dyDescent="0.3">
      <c r="B12159" s="10"/>
      <c r="L12159" s="10"/>
      <c r="M12159" s="10"/>
    </row>
    <row r="12160" spans="2:13" s="1" customFormat="1" ht="13.8" x14ac:dyDescent="0.3">
      <c r="B12160" s="10"/>
      <c r="L12160" s="10"/>
      <c r="M12160" s="10"/>
    </row>
    <row r="12161" spans="2:13" s="1" customFormat="1" ht="13.8" x14ac:dyDescent="0.3">
      <c r="B12161" s="10"/>
      <c r="L12161" s="10"/>
      <c r="M12161" s="10"/>
    </row>
    <row r="12162" spans="2:13" s="1" customFormat="1" ht="13.8" x14ac:dyDescent="0.3">
      <c r="B12162" s="10"/>
      <c r="L12162" s="10"/>
      <c r="M12162" s="10"/>
    </row>
    <row r="12163" spans="2:13" s="1" customFormat="1" ht="13.8" x14ac:dyDescent="0.3">
      <c r="B12163" s="10"/>
      <c r="L12163" s="10"/>
      <c r="M12163" s="10"/>
    </row>
    <row r="12164" spans="2:13" s="1" customFormat="1" ht="13.8" x14ac:dyDescent="0.3">
      <c r="B12164" s="10"/>
      <c r="L12164" s="10"/>
      <c r="M12164" s="10"/>
    </row>
    <row r="12165" spans="2:13" s="1" customFormat="1" ht="13.8" x14ac:dyDescent="0.3">
      <c r="B12165" s="10"/>
      <c r="L12165" s="10"/>
      <c r="M12165" s="10"/>
    </row>
    <row r="12166" spans="2:13" s="1" customFormat="1" ht="13.8" x14ac:dyDescent="0.3">
      <c r="B12166" s="10"/>
      <c r="L12166" s="10"/>
      <c r="M12166" s="10"/>
    </row>
    <row r="12167" spans="2:13" s="1" customFormat="1" ht="13.8" x14ac:dyDescent="0.3">
      <c r="B12167" s="10"/>
      <c r="L12167" s="10"/>
      <c r="M12167" s="10"/>
    </row>
    <row r="12168" spans="2:13" s="1" customFormat="1" ht="13.8" x14ac:dyDescent="0.3">
      <c r="B12168" s="10"/>
      <c r="L12168" s="10"/>
      <c r="M12168" s="10"/>
    </row>
    <row r="12169" spans="2:13" s="1" customFormat="1" ht="13.8" x14ac:dyDescent="0.3">
      <c r="B12169" s="10"/>
      <c r="L12169" s="10"/>
      <c r="M12169" s="10"/>
    </row>
    <row r="12170" spans="2:13" s="1" customFormat="1" ht="13.8" x14ac:dyDescent="0.3">
      <c r="B12170" s="10"/>
      <c r="L12170" s="10"/>
      <c r="M12170" s="10"/>
    </row>
    <row r="12171" spans="2:13" s="1" customFormat="1" ht="13.8" x14ac:dyDescent="0.3">
      <c r="B12171" s="10"/>
      <c r="L12171" s="10"/>
      <c r="M12171" s="10"/>
    </row>
    <row r="12172" spans="2:13" s="1" customFormat="1" ht="13.8" x14ac:dyDescent="0.3">
      <c r="B12172" s="10"/>
      <c r="L12172" s="10"/>
      <c r="M12172" s="10"/>
    </row>
    <row r="12173" spans="2:13" s="1" customFormat="1" ht="13.8" x14ac:dyDescent="0.3">
      <c r="B12173" s="10"/>
      <c r="L12173" s="10"/>
      <c r="M12173" s="10"/>
    </row>
    <row r="12174" spans="2:13" s="1" customFormat="1" ht="13.8" x14ac:dyDescent="0.3">
      <c r="B12174" s="10"/>
      <c r="L12174" s="10"/>
      <c r="M12174" s="10"/>
    </row>
    <row r="12175" spans="2:13" s="1" customFormat="1" ht="13.8" x14ac:dyDescent="0.3">
      <c r="B12175" s="10"/>
      <c r="L12175" s="10"/>
      <c r="M12175" s="10"/>
    </row>
    <row r="12176" spans="2:13" s="1" customFormat="1" ht="13.8" x14ac:dyDescent="0.3">
      <c r="B12176" s="10"/>
      <c r="L12176" s="10"/>
      <c r="M12176" s="10"/>
    </row>
    <row r="12177" spans="2:13" s="1" customFormat="1" ht="13.8" x14ac:dyDescent="0.3">
      <c r="B12177" s="10"/>
      <c r="L12177" s="10"/>
      <c r="M12177" s="10"/>
    </row>
    <row r="12178" spans="2:13" s="1" customFormat="1" ht="13.8" x14ac:dyDescent="0.3">
      <c r="B12178" s="10"/>
      <c r="L12178" s="10"/>
      <c r="M12178" s="10"/>
    </row>
    <row r="12179" spans="2:13" s="1" customFormat="1" ht="13.8" x14ac:dyDescent="0.3">
      <c r="B12179" s="10"/>
      <c r="L12179" s="10"/>
      <c r="M12179" s="10"/>
    </row>
    <row r="12180" spans="2:13" s="1" customFormat="1" ht="13.8" x14ac:dyDescent="0.3">
      <c r="B12180" s="10"/>
      <c r="L12180" s="10"/>
      <c r="M12180" s="10"/>
    </row>
    <row r="12181" spans="2:13" s="1" customFormat="1" ht="13.8" x14ac:dyDescent="0.3">
      <c r="B12181" s="10"/>
      <c r="L12181" s="10"/>
      <c r="M12181" s="10"/>
    </row>
    <row r="12182" spans="2:13" s="1" customFormat="1" ht="13.8" x14ac:dyDescent="0.3">
      <c r="B12182" s="10"/>
      <c r="L12182" s="10"/>
      <c r="M12182" s="10"/>
    </row>
    <row r="12183" spans="2:13" s="1" customFormat="1" ht="13.8" x14ac:dyDescent="0.3">
      <c r="B12183" s="10"/>
      <c r="L12183" s="10"/>
      <c r="M12183" s="10"/>
    </row>
    <row r="12184" spans="2:13" s="1" customFormat="1" ht="13.8" x14ac:dyDescent="0.3">
      <c r="B12184" s="10"/>
      <c r="L12184" s="10"/>
      <c r="M12184" s="10"/>
    </row>
    <row r="12185" spans="2:13" s="1" customFormat="1" ht="13.8" x14ac:dyDescent="0.3">
      <c r="B12185" s="10"/>
      <c r="L12185" s="10"/>
      <c r="M12185" s="10"/>
    </row>
    <row r="12186" spans="2:13" s="1" customFormat="1" ht="13.8" x14ac:dyDescent="0.3">
      <c r="B12186" s="10"/>
      <c r="L12186" s="10"/>
      <c r="M12186" s="10"/>
    </row>
    <row r="12187" spans="2:13" s="1" customFormat="1" ht="13.8" x14ac:dyDescent="0.3">
      <c r="B12187" s="10"/>
      <c r="L12187" s="10"/>
      <c r="M12187" s="10"/>
    </row>
    <row r="12188" spans="2:13" s="1" customFormat="1" ht="13.8" x14ac:dyDescent="0.3">
      <c r="B12188" s="10"/>
      <c r="L12188" s="10"/>
      <c r="M12188" s="10"/>
    </row>
    <row r="12189" spans="2:13" s="1" customFormat="1" ht="13.8" x14ac:dyDescent="0.3">
      <c r="B12189" s="10"/>
      <c r="L12189" s="10"/>
      <c r="M12189" s="10"/>
    </row>
    <row r="12190" spans="2:13" s="1" customFormat="1" ht="13.8" x14ac:dyDescent="0.3">
      <c r="B12190" s="10"/>
      <c r="L12190" s="10"/>
      <c r="M12190" s="10"/>
    </row>
    <row r="12191" spans="2:13" s="1" customFormat="1" ht="13.8" x14ac:dyDescent="0.3">
      <c r="B12191" s="10"/>
      <c r="L12191" s="10"/>
      <c r="M12191" s="10"/>
    </row>
    <row r="12192" spans="2:13" s="1" customFormat="1" ht="13.8" x14ac:dyDescent="0.3">
      <c r="B12192" s="10"/>
      <c r="L12192" s="10"/>
      <c r="M12192" s="10"/>
    </row>
    <row r="12193" spans="2:13" s="1" customFormat="1" ht="13.8" x14ac:dyDescent="0.3">
      <c r="B12193" s="10"/>
      <c r="L12193" s="10"/>
      <c r="M12193" s="10"/>
    </row>
    <row r="12194" spans="2:13" s="1" customFormat="1" ht="13.8" x14ac:dyDescent="0.3">
      <c r="B12194" s="10"/>
      <c r="L12194" s="10"/>
      <c r="M12194" s="10"/>
    </row>
    <row r="12195" spans="2:13" s="1" customFormat="1" ht="13.8" x14ac:dyDescent="0.3">
      <c r="B12195" s="10"/>
      <c r="L12195" s="10"/>
      <c r="M12195" s="10"/>
    </row>
    <row r="12196" spans="2:13" s="1" customFormat="1" ht="13.8" x14ac:dyDescent="0.3">
      <c r="B12196" s="10"/>
      <c r="L12196" s="10"/>
      <c r="M12196" s="10"/>
    </row>
    <row r="12197" spans="2:13" s="1" customFormat="1" ht="13.8" x14ac:dyDescent="0.3">
      <c r="B12197" s="10"/>
      <c r="L12197" s="10"/>
      <c r="M12197" s="10"/>
    </row>
    <row r="12198" spans="2:13" s="1" customFormat="1" ht="13.8" x14ac:dyDescent="0.3">
      <c r="B12198" s="10"/>
      <c r="L12198" s="10"/>
      <c r="M12198" s="10"/>
    </row>
    <row r="12199" spans="2:13" s="1" customFormat="1" ht="13.8" x14ac:dyDescent="0.3">
      <c r="B12199" s="10"/>
      <c r="L12199" s="10"/>
      <c r="M12199" s="10"/>
    </row>
    <row r="12200" spans="2:13" s="1" customFormat="1" ht="13.8" x14ac:dyDescent="0.3">
      <c r="B12200" s="10"/>
      <c r="L12200" s="10"/>
      <c r="M12200" s="10"/>
    </row>
    <row r="12201" spans="2:13" s="1" customFormat="1" ht="13.8" x14ac:dyDescent="0.3">
      <c r="B12201" s="10"/>
      <c r="L12201" s="10"/>
      <c r="M12201" s="10"/>
    </row>
    <row r="12202" spans="2:13" s="1" customFormat="1" ht="13.8" x14ac:dyDescent="0.3">
      <c r="B12202" s="10"/>
      <c r="L12202" s="10"/>
      <c r="M12202" s="10"/>
    </row>
    <row r="12203" spans="2:13" s="1" customFormat="1" ht="13.8" x14ac:dyDescent="0.3">
      <c r="B12203" s="10"/>
      <c r="L12203" s="10"/>
      <c r="M12203" s="10"/>
    </row>
    <row r="12204" spans="2:13" s="1" customFormat="1" ht="13.8" x14ac:dyDescent="0.3">
      <c r="B12204" s="10"/>
      <c r="L12204" s="10"/>
      <c r="M12204" s="10"/>
    </row>
    <row r="12205" spans="2:13" s="1" customFormat="1" ht="13.8" x14ac:dyDescent="0.3">
      <c r="B12205" s="10"/>
      <c r="L12205" s="10"/>
      <c r="M12205" s="10"/>
    </row>
    <row r="12206" spans="2:13" s="1" customFormat="1" ht="13.8" x14ac:dyDescent="0.3">
      <c r="B12206" s="10"/>
      <c r="L12206" s="10"/>
      <c r="M12206" s="10"/>
    </row>
    <row r="12207" spans="2:13" s="1" customFormat="1" ht="13.8" x14ac:dyDescent="0.3">
      <c r="B12207" s="10"/>
      <c r="L12207" s="10"/>
      <c r="M12207" s="10"/>
    </row>
    <row r="12208" spans="2:13" s="1" customFormat="1" ht="13.8" x14ac:dyDescent="0.3">
      <c r="B12208" s="10"/>
      <c r="L12208" s="10"/>
      <c r="M12208" s="10"/>
    </row>
    <row r="12209" spans="2:13" s="1" customFormat="1" ht="13.8" x14ac:dyDescent="0.3">
      <c r="B12209" s="10"/>
      <c r="L12209" s="10"/>
      <c r="M12209" s="10"/>
    </row>
    <row r="12210" spans="2:13" s="1" customFormat="1" ht="13.8" x14ac:dyDescent="0.3">
      <c r="B12210" s="10"/>
      <c r="L12210" s="10"/>
      <c r="M12210" s="10"/>
    </row>
    <row r="12211" spans="2:13" s="1" customFormat="1" ht="13.8" x14ac:dyDescent="0.3">
      <c r="B12211" s="10"/>
      <c r="L12211" s="10"/>
      <c r="M12211" s="10"/>
    </row>
    <row r="12212" spans="2:13" s="1" customFormat="1" ht="13.8" x14ac:dyDescent="0.3">
      <c r="B12212" s="10"/>
      <c r="L12212" s="10"/>
      <c r="M12212" s="10"/>
    </row>
    <row r="12213" spans="2:13" s="1" customFormat="1" ht="13.8" x14ac:dyDescent="0.3">
      <c r="B12213" s="10"/>
      <c r="L12213" s="10"/>
      <c r="M12213" s="10"/>
    </row>
    <row r="12214" spans="2:13" s="1" customFormat="1" ht="13.8" x14ac:dyDescent="0.3">
      <c r="B12214" s="10"/>
      <c r="L12214" s="10"/>
      <c r="M12214" s="10"/>
    </row>
    <row r="12215" spans="2:13" s="1" customFormat="1" ht="13.8" x14ac:dyDescent="0.3">
      <c r="B12215" s="10"/>
      <c r="L12215" s="10"/>
      <c r="M12215" s="10"/>
    </row>
    <row r="12216" spans="2:13" s="1" customFormat="1" ht="13.8" x14ac:dyDescent="0.3">
      <c r="B12216" s="10"/>
      <c r="L12216" s="10"/>
      <c r="M12216" s="10"/>
    </row>
    <row r="12217" spans="2:13" s="1" customFormat="1" ht="13.8" x14ac:dyDescent="0.3">
      <c r="B12217" s="10"/>
      <c r="L12217" s="10"/>
      <c r="M12217" s="10"/>
    </row>
    <row r="12218" spans="2:13" s="1" customFormat="1" ht="13.8" x14ac:dyDescent="0.3">
      <c r="B12218" s="10"/>
      <c r="L12218" s="10"/>
      <c r="M12218" s="10"/>
    </row>
    <row r="12219" spans="2:13" s="1" customFormat="1" ht="13.8" x14ac:dyDescent="0.3">
      <c r="B12219" s="10"/>
      <c r="L12219" s="10"/>
      <c r="M12219" s="10"/>
    </row>
    <row r="12220" spans="2:13" s="1" customFormat="1" ht="13.8" x14ac:dyDescent="0.3">
      <c r="B12220" s="10"/>
      <c r="L12220" s="10"/>
      <c r="M12220" s="10"/>
    </row>
    <row r="12221" spans="2:13" s="1" customFormat="1" ht="13.8" x14ac:dyDescent="0.3">
      <c r="B12221" s="10"/>
      <c r="L12221" s="10"/>
      <c r="M12221" s="10"/>
    </row>
    <row r="12222" spans="2:13" s="1" customFormat="1" ht="13.8" x14ac:dyDescent="0.3">
      <c r="B12222" s="10"/>
      <c r="L12222" s="10"/>
      <c r="M12222" s="10"/>
    </row>
    <row r="12223" spans="2:13" s="1" customFormat="1" ht="13.8" x14ac:dyDescent="0.3">
      <c r="B12223" s="10"/>
      <c r="L12223" s="10"/>
      <c r="M12223" s="10"/>
    </row>
    <row r="12224" spans="2:13" s="1" customFormat="1" ht="13.8" x14ac:dyDescent="0.3">
      <c r="B12224" s="10"/>
      <c r="L12224" s="10"/>
      <c r="M12224" s="10"/>
    </row>
    <row r="12225" spans="2:13" s="1" customFormat="1" ht="13.8" x14ac:dyDescent="0.3">
      <c r="B12225" s="10"/>
      <c r="L12225" s="10"/>
      <c r="M12225" s="10"/>
    </row>
    <row r="12226" spans="2:13" s="1" customFormat="1" ht="13.8" x14ac:dyDescent="0.3">
      <c r="B12226" s="10"/>
      <c r="L12226" s="10"/>
      <c r="M12226" s="10"/>
    </row>
    <row r="12227" spans="2:13" s="1" customFormat="1" ht="13.8" x14ac:dyDescent="0.3">
      <c r="B12227" s="10"/>
      <c r="L12227" s="10"/>
      <c r="M12227" s="10"/>
    </row>
    <row r="12228" spans="2:13" s="1" customFormat="1" ht="13.8" x14ac:dyDescent="0.3">
      <c r="B12228" s="10"/>
      <c r="L12228" s="10"/>
      <c r="M12228" s="10"/>
    </row>
    <row r="12229" spans="2:13" s="1" customFormat="1" ht="13.8" x14ac:dyDescent="0.3">
      <c r="B12229" s="10"/>
      <c r="L12229" s="10"/>
      <c r="M12229" s="10"/>
    </row>
    <row r="12230" spans="2:13" s="1" customFormat="1" ht="13.8" x14ac:dyDescent="0.3">
      <c r="B12230" s="10"/>
      <c r="L12230" s="10"/>
      <c r="M12230" s="10"/>
    </row>
    <row r="12231" spans="2:13" s="1" customFormat="1" ht="13.8" x14ac:dyDescent="0.3">
      <c r="B12231" s="10"/>
      <c r="L12231" s="10"/>
      <c r="M12231" s="10"/>
    </row>
    <row r="12232" spans="2:13" s="1" customFormat="1" ht="13.8" x14ac:dyDescent="0.3">
      <c r="B12232" s="10"/>
      <c r="L12232" s="10"/>
      <c r="M12232" s="10"/>
    </row>
    <row r="12233" spans="2:13" s="1" customFormat="1" ht="13.8" x14ac:dyDescent="0.3">
      <c r="B12233" s="10"/>
      <c r="L12233" s="10"/>
      <c r="M12233" s="10"/>
    </row>
    <row r="12234" spans="2:13" s="1" customFormat="1" ht="13.8" x14ac:dyDescent="0.3">
      <c r="B12234" s="10"/>
      <c r="L12234" s="10"/>
      <c r="M12234" s="10"/>
    </row>
    <row r="12235" spans="2:13" s="1" customFormat="1" ht="13.8" x14ac:dyDescent="0.3">
      <c r="B12235" s="10"/>
      <c r="L12235" s="10"/>
      <c r="M12235" s="10"/>
    </row>
    <row r="12236" spans="2:13" s="1" customFormat="1" ht="13.8" x14ac:dyDescent="0.3">
      <c r="B12236" s="10"/>
      <c r="L12236" s="10"/>
      <c r="M12236" s="10"/>
    </row>
    <row r="12237" spans="2:13" s="1" customFormat="1" ht="13.8" x14ac:dyDescent="0.3">
      <c r="B12237" s="10"/>
      <c r="L12237" s="10"/>
      <c r="M12237" s="10"/>
    </row>
    <row r="12238" spans="2:13" s="1" customFormat="1" ht="13.8" x14ac:dyDescent="0.3">
      <c r="B12238" s="10"/>
      <c r="L12238" s="10"/>
      <c r="M12238" s="10"/>
    </row>
    <row r="12239" spans="2:13" s="1" customFormat="1" ht="13.8" x14ac:dyDescent="0.3">
      <c r="B12239" s="10"/>
      <c r="L12239" s="10"/>
      <c r="M12239" s="10"/>
    </row>
    <row r="12240" spans="2:13" s="1" customFormat="1" ht="13.8" x14ac:dyDescent="0.3">
      <c r="B12240" s="10"/>
      <c r="L12240" s="10"/>
      <c r="M12240" s="10"/>
    </row>
    <row r="12241" spans="2:13" s="1" customFormat="1" ht="13.8" x14ac:dyDescent="0.3">
      <c r="B12241" s="10"/>
      <c r="L12241" s="10"/>
      <c r="M12241" s="10"/>
    </row>
    <row r="12242" spans="2:13" s="1" customFormat="1" ht="13.8" x14ac:dyDescent="0.3">
      <c r="B12242" s="10"/>
      <c r="L12242" s="10"/>
      <c r="M12242" s="10"/>
    </row>
    <row r="12243" spans="2:13" s="1" customFormat="1" ht="13.8" x14ac:dyDescent="0.3">
      <c r="B12243" s="10"/>
      <c r="L12243" s="10"/>
      <c r="M12243" s="10"/>
    </row>
    <row r="12244" spans="2:13" s="1" customFormat="1" ht="13.8" x14ac:dyDescent="0.3">
      <c r="B12244" s="10"/>
      <c r="L12244" s="10"/>
      <c r="M12244" s="10"/>
    </row>
    <row r="12245" spans="2:13" s="1" customFormat="1" ht="13.8" x14ac:dyDescent="0.3">
      <c r="B12245" s="10"/>
      <c r="L12245" s="10"/>
      <c r="M12245" s="10"/>
    </row>
    <row r="12246" spans="2:13" s="1" customFormat="1" ht="13.8" x14ac:dyDescent="0.3">
      <c r="B12246" s="10"/>
      <c r="L12246" s="10"/>
      <c r="M12246" s="10"/>
    </row>
    <row r="12247" spans="2:13" s="1" customFormat="1" ht="13.8" x14ac:dyDescent="0.3">
      <c r="B12247" s="10"/>
      <c r="L12247" s="10"/>
      <c r="M12247" s="10"/>
    </row>
    <row r="12248" spans="2:13" s="1" customFormat="1" ht="13.8" x14ac:dyDescent="0.3">
      <c r="B12248" s="10"/>
      <c r="L12248" s="10"/>
      <c r="M12248" s="10"/>
    </row>
    <row r="12249" spans="2:13" s="1" customFormat="1" ht="13.8" x14ac:dyDescent="0.3">
      <c r="B12249" s="10"/>
      <c r="L12249" s="10"/>
      <c r="M12249" s="10"/>
    </row>
    <row r="12250" spans="2:13" s="1" customFormat="1" ht="13.8" x14ac:dyDescent="0.3">
      <c r="B12250" s="10"/>
      <c r="L12250" s="10"/>
      <c r="M12250" s="10"/>
    </row>
    <row r="12251" spans="2:13" s="1" customFormat="1" ht="13.8" x14ac:dyDescent="0.3">
      <c r="B12251" s="10"/>
      <c r="L12251" s="10"/>
      <c r="M12251" s="10"/>
    </row>
    <row r="12252" spans="2:13" s="1" customFormat="1" ht="13.8" x14ac:dyDescent="0.3">
      <c r="B12252" s="10"/>
      <c r="L12252" s="10"/>
      <c r="M12252" s="10"/>
    </row>
    <row r="12253" spans="2:13" s="1" customFormat="1" ht="13.8" x14ac:dyDescent="0.3">
      <c r="B12253" s="10"/>
      <c r="L12253" s="10"/>
      <c r="M12253" s="10"/>
    </row>
    <row r="12254" spans="2:13" s="1" customFormat="1" ht="13.8" x14ac:dyDescent="0.3">
      <c r="B12254" s="10"/>
      <c r="L12254" s="10"/>
      <c r="M12254" s="10"/>
    </row>
    <row r="12255" spans="2:13" s="1" customFormat="1" ht="13.8" x14ac:dyDescent="0.3">
      <c r="B12255" s="10"/>
      <c r="L12255" s="10"/>
      <c r="M12255" s="10"/>
    </row>
    <row r="12256" spans="2:13" s="1" customFormat="1" ht="13.8" x14ac:dyDescent="0.3">
      <c r="B12256" s="10"/>
      <c r="L12256" s="10"/>
      <c r="M12256" s="10"/>
    </row>
    <row r="12257" spans="2:13" s="1" customFormat="1" ht="13.8" x14ac:dyDescent="0.3">
      <c r="B12257" s="10"/>
      <c r="L12257" s="10"/>
      <c r="M12257" s="10"/>
    </row>
    <row r="12258" spans="2:13" s="1" customFormat="1" ht="13.8" x14ac:dyDescent="0.3">
      <c r="B12258" s="10"/>
      <c r="L12258" s="10"/>
      <c r="M12258" s="10"/>
    </row>
    <row r="12259" spans="2:13" s="1" customFormat="1" ht="13.8" x14ac:dyDescent="0.3">
      <c r="B12259" s="10"/>
      <c r="L12259" s="10"/>
      <c r="M12259" s="10"/>
    </row>
    <row r="12260" spans="2:13" s="1" customFormat="1" ht="13.8" x14ac:dyDescent="0.3">
      <c r="B12260" s="10"/>
      <c r="L12260" s="10"/>
      <c r="M12260" s="10"/>
    </row>
    <row r="12261" spans="2:13" s="1" customFormat="1" ht="13.8" x14ac:dyDescent="0.3">
      <c r="B12261" s="10"/>
      <c r="L12261" s="10"/>
      <c r="M12261" s="10"/>
    </row>
    <row r="12262" spans="2:13" s="1" customFormat="1" ht="13.8" x14ac:dyDescent="0.3">
      <c r="B12262" s="10"/>
      <c r="L12262" s="10"/>
      <c r="M12262" s="10"/>
    </row>
    <row r="12263" spans="2:13" s="1" customFormat="1" ht="13.8" x14ac:dyDescent="0.3">
      <c r="B12263" s="10"/>
      <c r="L12263" s="10"/>
      <c r="M12263" s="10"/>
    </row>
    <row r="12264" spans="2:13" s="1" customFormat="1" ht="13.8" x14ac:dyDescent="0.3">
      <c r="B12264" s="10"/>
      <c r="L12264" s="10"/>
      <c r="M12264" s="10"/>
    </row>
    <row r="12265" spans="2:13" s="1" customFormat="1" ht="13.8" x14ac:dyDescent="0.3">
      <c r="B12265" s="10"/>
      <c r="L12265" s="10"/>
      <c r="M12265" s="10"/>
    </row>
    <row r="12266" spans="2:13" s="1" customFormat="1" ht="13.8" x14ac:dyDescent="0.3">
      <c r="B12266" s="10"/>
      <c r="L12266" s="10"/>
      <c r="M12266" s="10"/>
    </row>
    <row r="12267" spans="2:13" s="1" customFormat="1" ht="13.8" x14ac:dyDescent="0.3">
      <c r="B12267" s="10"/>
      <c r="L12267" s="10"/>
      <c r="M12267" s="10"/>
    </row>
    <row r="12268" spans="2:13" s="1" customFormat="1" ht="13.8" x14ac:dyDescent="0.3">
      <c r="B12268" s="10"/>
      <c r="L12268" s="10"/>
      <c r="M12268" s="10"/>
    </row>
    <row r="12269" spans="2:13" s="1" customFormat="1" ht="13.8" x14ac:dyDescent="0.3">
      <c r="B12269" s="10"/>
      <c r="L12269" s="10"/>
      <c r="M12269" s="10"/>
    </row>
    <row r="12270" spans="2:13" s="1" customFormat="1" ht="13.8" x14ac:dyDescent="0.3">
      <c r="B12270" s="10"/>
      <c r="L12270" s="10"/>
      <c r="M12270" s="10"/>
    </row>
    <row r="12271" spans="2:13" s="1" customFormat="1" ht="13.8" x14ac:dyDescent="0.3">
      <c r="B12271" s="10"/>
      <c r="L12271" s="10"/>
      <c r="M12271" s="10"/>
    </row>
    <row r="12272" spans="2:13" s="1" customFormat="1" ht="13.8" x14ac:dyDescent="0.3">
      <c r="B12272" s="10"/>
      <c r="L12272" s="10"/>
      <c r="M12272" s="10"/>
    </row>
    <row r="12273" spans="2:13" s="1" customFormat="1" ht="13.8" x14ac:dyDescent="0.3">
      <c r="B12273" s="10"/>
      <c r="L12273" s="10"/>
      <c r="M12273" s="10"/>
    </row>
    <row r="12274" spans="2:13" s="1" customFormat="1" ht="13.8" x14ac:dyDescent="0.3">
      <c r="B12274" s="10"/>
      <c r="L12274" s="10"/>
      <c r="M12274" s="10"/>
    </row>
    <row r="12275" spans="2:13" s="1" customFormat="1" ht="13.8" x14ac:dyDescent="0.3">
      <c r="B12275" s="10"/>
      <c r="L12275" s="10"/>
      <c r="M12275" s="10"/>
    </row>
    <row r="12276" spans="2:13" s="1" customFormat="1" ht="13.8" x14ac:dyDescent="0.3">
      <c r="B12276" s="10"/>
      <c r="L12276" s="10"/>
      <c r="M12276" s="10"/>
    </row>
    <row r="12277" spans="2:13" s="1" customFormat="1" ht="13.8" x14ac:dyDescent="0.3">
      <c r="B12277" s="10"/>
      <c r="L12277" s="10"/>
      <c r="M12277" s="10"/>
    </row>
    <row r="12278" spans="2:13" s="1" customFormat="1" ht="13.8" x14ac:dyDescent="0.3">
      <c r="B12278" s="10"/>
      <c r="L12278" s="10"/>
      <c r="M12278" s="10"/>
    </row>
    <row r="12279" spans="2:13" s="1" customFormat="1" ht="13.8" x14ac:dyDescent="0.3">
      <c r="B12279" s="10"/>
      <c r="L12279" s="10"/>
      <c r="M12279" s="10"/>
    </row>
    <row r="12280" spans="2:13" s="1" customFormat="1" ht="13.8" x14ac:dyDescent="0.3">
      <c r="B12280" s="10"/>
      <c r="L12280" s="10"/>
      <c r="M12280" s="10"/>
    </row>
    <row r="12281" spans="2:13" s="1" customFormat="1" ht="13.8" x14ac:dyDescent="0.3">
      <c r="B12281" s="10"/>
      <c r="L12281" s="10"/>
      <c r="M12281" s="10"/>
    </row>
    <row r="12282" spans="2:13" s="1" customFormat="1" ht="13.8" x14ac:dyDescent="0.3">
      <c r="B12282" s="10"/>
      <c r="L12282" s="10"/>
      <c r="M12282" s="10"/>
    </row>
    <row r="12283" spans="2:13" s="1" customFormat="1" ht="13.8" x14ac:dyDescent="0.3">
      <c r="B12283" s="10"/>
      <c r="L12283" s="10"/>
      <c r="M12283" s="10"/>
    </row>
    <row r="12284" spans="2:13" s="1" customFormat="1" ht="13.8" x14ac:dyDescent="0.3">
      <c r="B12284" s="10"/>
      <c r="L12284" s="10"/>
      <c r="M12284" s="10"/>
    </row>
    <row r="12285" spans="2:13" s="1" customFormat="1" ht="13.8" x14ac:dyDescent="0.3">
      <c r="B12285" s="10"/>
      <c r="L12285" s="10"/>
      <c r="M12285" s="10"/>
    </row>
    <row r="12286" spans="2:13" s="1" customFormat="1" ht="13.8" x14ac:dyDescent="0.3">
      <c r="B12286" s="10"/>
      <c r="L12286" s="10"/>
      <c r="M12286" s="10"/>
    </row>
    <row r="12287" spans="2:13" s="1" customFormat="1" ht="13.8" x14ac:dyDescent="0.3">
      <c r="B12287" s="10"/>
      <c r="L12287" s="10"/>
      <c r="M12287" s="10"/>
    </row>
    <row r="12288" spans="2:13" s="1" customFormat="1" ht="13.8" x14ac:dyDescent="0.3">
      <c r="B12288" s="10"/>
      <c r="L12288" s="10"/>
      <c r="M12288" s="10"/>
    </row>
    <row r="12289" spans="2:13" s="1" customFormat="1" ht="13.8" x14ac:dyDescent="0.3">
      <c r="B12289" s="10"/>
      <c r="L12289" s="10"/>
      <c r="M12289" s="10"/>
    </row>
    <row r="12290" spans="2:13" s="1" customFormat="1" ht="13.8" x14ac:dyDescent="0.3">
      <c r="B12290" s="10"/>
      <c r="L12290" s="10"/>
      <c r="M12290" s="10"/>
    </row>
    <row r="12291" spans="2:13" s="1" customFormat="1" ht="13.8" x14ac:dyDescent="0.3">
      <c r="B12291" s="10"/>
      <c r="L12291" s="10"/>
      <c r="M12291" s="10"/>
    </row>
    <row r="12292" spans="2:13" s="1" customFormat="1" ht="13.8" x14ac:dyDescent="0.3">
      <c r="B12292" s="10"/>
      <c r="L12292" s="10"/>
      <c r="M12292" s="10"/>
    </row>
    <row r="12293" spans="2:13" s="1" customFormat="1" ht="13.8" x14ac:dyDescent="0.3">
      <c r="B12293" s="10"/>
      <c r="L12293" s="10"/>
      <c r="M12293" s="10"/>
    </row>
    <row r="12294" spans="2:13" s="1" customFormat="1" ht="13.8" x14ac:dyDescent="0.3">
      <c r="B12294" s="10"/>
      <c r="L12294" s="10"/>
      <c r="M12294" s="10"/>
    </row>
    <row r="12295" spans="2:13" s="1" customFormat="1" ht="13.8" x14ac:dyDescent="0.3">
      <c r="B12295" s="10"/>
      <c r="L12295" s="10"/>
      <c r="M12295" s="10"/>
    </row>
    <row r="12296" spans="2:13" s="1" customFormat="1" ht="13.8" x14ac:dyDescent="0.3">
      <c r="B12296" s="10"/>
      <c r="L12296" s="10"/>
      <c r="M12296" s="10"/>
    </row>
    <row r="12297" spans="2:13" s="1" customFormat="1" ht="13.8" x14ac:dyDescent="0.3">
      <c r="B12297" s="10"/>
      <c r="L12297" s="10"/>
      <c r="M12297" s="10"/>
    </row>
    <row r="12298" spans="2:13" s="1" customFormat="1" ht="13.8" x14ac:dyDescent="0.3">
      <c r="B12298" s="10"/>
      <c r="L12298" s="10"/>
      <c r="M12298" s="10"/>
    </row>
    <row r="12299" spans="2:13" s="1" customFormat="1" ht="13.8" x14ac:dyDescent="0.3">
      <c r="B12299" s="10"/>
      <c r="L12299" s="10"/>
      <c r="M12299" s="10"/>
    </row>
    <row r="12300" spans="2:13" s="1" customFormat="1" ht="13.8" x14ac:dyDescent="0.3">
      <c r="B12300" s="10"/>
      <c r="L12300" s="10"/>
      <c r="M12300" s="10"/>
    </row>
    <row r="12301" spans="2:13" s="1" customFormat="1" ht="13.8" x14ac:dyDescent="0.3">
      <c r="B12301" s="10"/>
      <c r="L12301" s="10"/>
      <c r="M12301" s="10"/>
    </row>
    <row r="12302" spans="2:13" s="1" customFormat="1" ht="13.8" x14ac:dyDescent="0.3">
      <c r="B12302" s="10"/>
      <c r="L12302" s="10"/>
      <c r="M12302" s="10"/>
    </row>
    <row r="12303" spans="2:13" s="1" customFormat="1" ht="13.8" x14ac:dyDescent="0.3">
      <c r="B12303" s="10"/>
      <c r="L12303" s="10"/>
      <c r="M12303" s="10"/>
    </row>
    <row r="12304" spans="2:13" s="1" customFormat="1" ht="13.8" x14ac:dyDescent="0.3">
      <c r="B12304" s="10"/>
      <c r="L12304" s="10"/>
      <c r="M12304" s="10"/>
    </row>
    <row r="12305" spans="2:13" s="1" customFormat="1" ht="13.8" x14ac:dyDescent="0.3">
      <c r="B12305" s="10"/>
      <c r="L12305" s="10"/>
      <c r="M12305" s="10"/>
    </row>
    <row r="12306" spans="2:13" s="1" customFormat="1" ht="13.8" x14ac:dyDescent="0.3">
      <c r="B12306" s="10"/>
      <c r="L12306" s="10"/>
      <c r="M12306" s="10"/>
    </row>
    <row r="12307" spans="2:13" s="1" customFormat="1" ht="13.8" x14ac:dyDescent="0.3">
      <c r="B12307" s="10"/>
      <c r="L12307" s="10"/>
      <c r="M12307" s="10"/>
    </row>
    <row r="12308" spans="2:13" s="1" customFormat="1" ht="13.8" x14ac:dyDescent="0.3">
      <c r="B12308" s="10"/>
      <c r="L12308" s="10"/>
      <c r="M12308" s="10"/>
    </row>
    <row r="12309" spans="2:13" s="1" customFormat="1" ht="13.8" x14ac:dyDescent="0.3">
      <c r="B12309" s="10"/>
      <c r="L12309" s="10"/>
      <c r="M12309" s="10"/>
    </row>
    <row r="12310" spans="2:13" s="1" customFormat="1" ht="13.8" x14ac:dyDescent="0.3">
      <c r="B12310" s="10"/>
      <c r="L12310" s="10"/>
      <c r="M12310" s="10"/>
    </row>
    <row r="12311" spans="2:13" s="1" customFormat="1" ht="13.8" x14ac:dyDescent="0.3">
      <c r="B12311" s="10"/>
      <c r="L12311" s="10"/>
      <c r="M12311" s="10"/>
    </row>
    <row r="12312" spans="2:13" s="1" customFormat="1" ht="13.8" x14ac:dyDescent="0.3">
      <c r="B12312" s="10"/>
      <c r="L12312" s="10"/>
      <c r="M12312" s="10"/>
    </row>
    <row r="12313" spans="2:13" s="1" customFormat="1" ht="13.8" x14ac:dyDescent="0.3">
      <c r="B12313" s="10"/>
      <c r="L12313" s="10"/>
      <c r="M12313" s="10"/>
    </row>
    <row r="12314" spans="2:13" s="1" customFormat="1" ht="13.8" x14ac:dyDescent="0.3">
      <c r="B12314" s="10"/>
      <c r="L12314" s="10"/>
      <c r="M12314" s="10"/>
    </row>
    <row r="12315" spans="2:13" s="1" customFormat="1" ht="13.8" x14ac:dyDescent="0.3">
      <c r="B12315" s="10"/>
      <c r="L12315" s="10"/>
      <c r="M12315" s="10"/>
    </row>
    <row r="12316" spans="2:13" s="1" customFormat="1" ht="13.8" x14ac:dyDescent="0.3">
      <c r="B12316" s="10"/>
      <c r="L12316" s="10"/>
      <c r="M12316" s="10"/>
    </row>
    <row r="12317" spans="2:13" s="1" customFormat="1" ht="13.8" x14ac:dyDescent="0.3">
      <c r="B12317" s="10"/>
      <c r="L12317" s="10"/>
      <c r="M12317" s="10"/>
    </row>
    <row r="12318" spans="2:13" s="1" customFormat="1" ht="13.8" x14ac:dyDescent="0.3">
      <c r="B12318" s="10"/>
      <c r="L12318" s="10"/>
      <c r="M12318" s="10"/>
    </row>
    <row r="12319" spans="2:13" s="1" customFormat="1" ht="13.8" x14ac:dyDescent="0.3">
      <c r="B12319" s="10"/>
      <c r="L12319" s="10"/>
      <c r="M12319" s="10"/>
    </row>
    <row r="12320" spans="2:13" s="1" customFormat="1" ht="13.8" x14ac:dyDescent="0.3">
      <c r="B12320" s="10"/>
      <c r="L12320" s="10"/>
      <c r="M12320" s="10"/>
    </row>
    <row r="12321" spans="2:13" s="1" customFormat="1" ht="13.8" x14ac:dyDescent="0.3">
      <c r="B12321" s="10"/>
      <c r="L12321" s="10"/>
      <c r="M12321" s="10"/>
    </row>
    <row r="12322" spans="2:13" s="1" customFormat="1" ht="13.8" x14ac:dyDescent="0.3">
      <c r="B12322" s="10"/>
      <c r="L12322" s="10"/>
      <c r="M12322" s="10"/>
    </row>
    <row r="12323" spans="2:13" s="1" customFormat="1" ht="13.8" x14ac:dyDescent="0.3">
      <c r="B12323" s="10"/>
      <c r="L12323" s="10"/>
      <c r="M12323" s="10"/>
    </row>
    <row r="12324" spans="2:13" s="1" customFormat="1" ht="13.8" x14ac:dyDescent="0.3">
      <c r="B12324" s="10"/>
      <c r="L12324" s="10"/>
      <c r="M12324" s="10"/>
    </row>
    <row r="12325" spans="2:13" s="1" customFormat="1" ht="13.8" x14ac:dyDescent="0.3">
      <c r="B12325" s="10"/>
      <c r="L12325" s="10"/>
      <c r="M12325" s="10"/>
    </row>
    <row r="12326" spans="2:13" s="1" customFormat="1" ht="13.8" x14ac:dyDescent="0.3">
      <c r="B12326" s="10"/>
      <c r="L12326" s="10"/>
      <c r="M12326" s="10"/>
    </row>
    <row r="12327" spans="2:13" s="1" customFormat="1" ht="13.8" x14ac:dyDescent="0.3">
      <c r="B12327" s="10"/>
      <c r="L12327" s="10"/>
      <c r="M12327" s="10"/>
    </row>
    <row r="12328" spans="2:13" s="1" customFormat="1" ht="13.8" x14ac:dyDescent="0.3">
      <c r="B12328" s="10"/>
      <c r="L12328" s="10"/>
      <c r="M12328" s="10"/>
    </row>
    <row r="12329" spans="2:13" s="1" customFormat="1" ht="13.8" x14ac:dyDescent="0.3">
      <c r="B12329" s="10"/>
      <c r="L12329" s="10"/>
      <c r="M12329" s="10"/>
    </row>
    <row r="12330" spans="2:13" s="1" customFormat="1" ht="13.8" x14ac:dyDescent="0.3">
      <c r="B12330" s="10"/>
      <c r="L12330" s="10"/>
      <c r="M12330" s="10"/>
    </row>
    <row r="12331" spans="2:13" s="1" customFormat="1" ht="13.8" x14ac:dyDescent="0.3">
      <c r="B12331" s="10"/>
      <c r="L12331" s="10"/>
      <c r="M12331" s="10"/>
    </row>
    <row r="12332" spans="2:13" s="1" customFormat="1" ht="13.8" x14ac:dyDescent="0.3">
      <c r="B12332" s="10"/>
      <c r="L12332" s="10"/>
      <c r="M12332" s="10"/>
    </row>
    <row r="12333" spans="2:13" s="1" customFormat="1" ht="13.8" x14ac:dyDescent="0.3">
      <c r="B12333" s="10"/>
      <c r="L12333" s="10"/>
      <c r="M12333" s="10"/>
    </row>
    <row r="12334" spans="2:13" s="1" customFormat="1" ht="13.8" x14ac:dyDescent="0.3">
      <c r="B12334" s="10"/>
      <c r="L12334" s="10"/>
      <c r="M12334" s="10"/>
    </row>
    <row r="12335" spans="2:13" s="1" customFormat="1" ht="13.8" x14ac:dyDescent="0.3">
      <c r="B12335" s="10"/>
      <c r="L12335" s="10"/>
      <c r="M12335" s="10"/>
    </row>
    <row r="12336" spans="2:13" s="1" customFormat="1" ht="13.8" x14ac:dyDescent="0.3">
      <c r="B12336" s="10"/>
      <c r="L12336" s="10"/>
      <c r="M12336" s="10"/>
    </row>
    <row r="12337" spans="2:13" s="1" customFormat="1" ht="13.8" x14ac:dyDescent="0.3">
      <c r="B12337" s="10"/>
      <c r="L12337" s="10"/>
      <c r="M12337" s="10"/>
    </row>
    <row r="12338" spans="2:13" s="1" customFormat="1" ht="13.8" x14ac:dyDescent="0.3">
      <c r="B12338" s="10"/>
      <c r="L12338" s="10"/>
      <c r="M12338" s="10"/>
    </row>
    <row r="12339" spans="2:13" s="1" customFormat="1" ht="13.8" x14ac:dyDescent="0.3">
      <c r="B12339" s="10"/>
      <c r="L12339" s="10"/>
      <c r="M12339" s="10"/>
    </row>
    <row r="12340" spans="2:13" s="1" customFormat="1" ht="13.8" x14ac:dyDescent="0.3">
      <c r="B12340" s="10"/>
      <c r="L12340" s="10"/>
      <c r="M12340" s="10"/>
    </row>
    <row r="12341" spans="2:13" s="1" customFormat="1" ht="13.8" x14ac:dyDescent="0.3">
      <c r="B12341" s="10"/>
      <c r="L12341" s="10"/>
      <c r="M12341" s="10"/>
    </row>
    <row r="12342" spans="2:13" s="1" customFormat="1" ht="13.8" x14ac:dyDescent="0.3">
      <c r="B12342" s="10"/>
      <c r="L12342" s="10"/>
      <c r="M12342" s="10"/>
    </row>
    <row r="12343" spans="2:13" s="1" customFormat="1" ht="13.8" x14ac:dyDescent="0.3">
      <c r="B12343" s="10"/>
      <c r="L12343" s="10"/>
      <c r="M12343" s="10"/>
    </row>
    <row r="12344" spans="2:13" s="1" customFormat="1" ht="13.8" x14ac:dyDescent="0.3">
      <c r="B12344" s="10"/>
      <c r="L12344" s="10"/>
      <c r="M12344" s="10"/>
    </row>
    <row r="12345" spans="2:13" s="1" customFormat="1" ht="13.8" x14ac:dyDescent="0.3">
      <c r="B12345" s="10"/>
      <c r="L12345" s="10"/>
      <c r="M12345" s="10"/>
    </row>
    <row r="12346" spans="2:13" s="1" customFormat="1" ht="13.8" x14ac:dyDescent="0.3">
      <c r="B12346" s="10"/>
      <c r="L12346" s="10"/>
      <c r="M12346" s="10"/>
    </row>
    <row r="12347" spans="2:13" s="1" customFormat="1" ht="13.8" x14ac:dyDescent="0.3">
      <c r="B12347" s="10"/>
      <c r="L12347" s="10"/>
      <c r="M12347" s="10"/>
    </row>
    <row r="12348" spans="2:13" s="1" customFormat="1" ht="13.8" x14ac:dyDescent="0.3">
      <c r="B12348" s="10"/>
      <c r="L12348" s="10"/>
      <c r="M12348" s="10"/>
    </row>
    <row r="12349" spans="2:13" s="1" customFormat="1" ht="13.8" x14ac:dyDescent="0.3">
      <c r="B12349" s="10"/>
      <c r="L12349" s="10"/>
      <c r="M12349" s="10"/>
    </row>
    <row r="12350" spans="2:13" s="1" customFormat="1" ht="13.8" x14ac:dyDescent="0.3">
      <c r="B12350" s="10"/>
      <c r="L12350" s="10"/>
      <c r="M12350" s="10"/>
    </row>
    <row r="12351" spans="2:13" s="1" customFormat="1" ht="13.8" x14ac:dyDescent="0.3">
      <c r="B12351" s="10"/>
      <c r="L12351" s="10"/>
      <c r="M12351" s="10"/>
    </row>
    <row r="12352" spans="2:13" s="1" customFormat="1" ht="13.8" x14ac:dyDescent="0.3">
      <c r="B12352" s="10"/>
      <c r="L12352" s="10"/>
      <c r="M12352" s="10"/>
    </row>
    <row r="12353" spans="2:13" s="1" customFormat="1" ht="13.8" x14ac:dyDescent="0.3">
      <c r="B12353" s="10"/>
      <c r="L12353" s="10"/>
      <c r="M12353" s="10"/>
    </row>
    <row r="12354" spans="2:13" s="1" customFormat="1" ht="13.8" x14ac:dyDescent="0.3">
      <c r="B12354" s="10"/>
      <c r="L12354" s="10"/>
      <c r="M12354" s="10"/>
    </row>
    <row r="12355" spans="2:13" s="1" customFormat="1" ht="13.8" x14ac:dyDescent="0.3">
      <c r="B12355" s="10"/>
      <c r="L12355" s="10"/>
      <c r="M12355" s="10"/>
    </row>
    <row r="12356" spans="2:13" s="1" customFormat="1" ht="13.8" x14ac:dyDescent="0.3">
      <c r="B12356" s="10"/>
      <c r="L12356" s="10"/>
      <c r="M12356" s="10"/>
    </row>
    <row r="12357" spans="2:13" s="1" customFormat="1" ht="13.8" x14ac:dyDescent="0.3">
      <c r="B12357" s="10"/>
      <c r="L12357" s="10"/>
      <c r="M12357" s="10"/>
    </row>
    <row r="12358" spans="2:13" s="1" customFormat="1" ht="13.8" x14ac:dyDescent="0.3">
      <c r="B12358" s="10"/>
      <c r="L12358" s="10"/>
      <c r="M12358" s="10"/>
    </row>
    <row r="12359" spans="2:13" s="1" customFormat="1" ht="13.8" x14ac:dyDescent="0.3">
      <c r="B12359" s="10"/>
      <c r="L12359" s="10"/>
      <c r="M12359" s="10"/>
    </row>
    <row r="12360" spans="2:13" s="1" customFormat="1" ht="13.8" x14ac:dyDescent="0.3">
      <c r="B12360" s="10"/>
      <c r="L12360" s="10"/>
      <c r="M12360" s="10"/>
    </row>
    <row r="12361" spans="2:13" s="1" customFormat="1" ht="13.8" x14ac:dyDescent="0.3">
      <c r="B12361" s="10"/>
      <c r="L12361" s="10"/>
      <c r="M12361" s="10"/>
    </row>
    <row r="12362" spans="2:13" s="1" customFormat="1" ht="13.8" x14ac:dyDescent="0.3">
      <c r="B12362" s="10"/>
      <c r="L12362" s="10"/>
      <c r="M12362" s="10"/>
    </row>
    <row r="12363" spans="2:13" s="1" customFormat="1" ht="13.8" x14ac:dyDescent="0.3">
      <c r="B12363" s="10"/>
      <c r="L12363" s="10"/>
      <c r="M12363" s="10"/>
    </row>
    <row r="12364" spans="2:13" s="1" customFormat="1" ht="13.8" x14ac:dyDescent="0.3">
      <c r="B12364" s="10"/>
      <c r="L12364" s="10"/>
      <c r="M12364" s="10"/>
    </row>
    <row r="12365" spans="2:13" s="1" customFormat="1" ht="13.8" x14ac:dyDescent="0.3">
      <c r="B12365" s="10"/>
      <c r="L12365" s="10"/>
      <c r="M12365" s="10"/>
    </row>
    <row r="12366" spans="2:13" s="1" customFormat="1" ht="13.8" x14ac:dyDescent="0.3">
      <c r="B12366" s="10"/>
      <c r="L12366" s="10"/>
      <c r="M12366" s="10"/>
    </row>
    <row r="12367" spans="2:13" s="1" customFormat="1" ht="13.8" x14ac:dyDescent="0.3">
      <c r="B12367" s="10"/>
      <c r="L12367" s="10"/>
      <c r="M12367" s="10"/>
    </row>
    <row r="12368" spans="2:13" s="1" customFormat="1" ht="13.8" x14ac:dyDescent="0.3">
      <c r="B12368" s="10"/>
      <c r="L12368" s="10"/>
      <c r="M12368" s="10"/>
    </row>
    <row r="12369" spans="2:13" s="1" customFormat="1" ht="13.8" x14ac:dyDescent="0.3">
      <c r="B12369" s="10"/>
      <c r="L12369" s="10"/>
      <c r="M12369" s="10"/>
    </row>
    <row r="12370" spans="2:13" s="1" customFormat="1" ht="13.8" x14ac:dyDescent="0.3">
      <c r="B12370" s="10"/>
      <c r="L12370" s="10"/>
      <c r="M12370" s="10"/>
    </row>
    <row r="12371" spans="2:13" s="1" customFormat="1" ht="13.8" x14ac:dyDescent="0.3">
      <c r="B12371" s="10"/>
      <c r="L12371" s="10"/>
      <c r="M12371" s="10"/>
    </row>
    <row r="12372" spans="2:13" s="1" customFormat="1" ht="13.8" x14ac:dyDescent="0.3">
      <c r="B12372" s="10"/>
      <c r="L12372" s="10"/>
      <c r="M12372" s="10"/>
    </row>
    <row r="12373" spans="2:13" s="1" customFormat="1" ht="13.8" x14ac:dyDescent="0.3">
      <c r="B12373" s="10"/>
      <c r="L12373" s="10"/>
      <c r="M12373" s="10"/>
    </row>
    <row r="12374" spans="2:13" s="1" customFormat="1" ht="13.8" x14ac:dyDescent="0.3">
      <c r="B12374" s="10"/>
      <c r="L12374" s="10"/>
      <c r="M12374" s="10"/>
    </row>
    <row r="12375" spans="2:13" s="1" customFormat="1" ht="13.8" x14ac:dyDescent="0.3">
      <c r="B12375" s="10"/>
      <c r="L12375" s="10"/>
      <c r="M12375" s="10"/>
    </row>
    <row r="12376" spans="2:13" s="1" customFormat="1" ht="13.8" x14ac:dyDescent="0.3">
      <c r="B12376" s="10"/>
      <c r="L12376" s="10"/>
      <c r="M12376" s="10"/>
    </row>
    <row r="12377" spans="2:13" s="1" customFormat="1" ht="13.8" x14ac:dyDescent="0.3">
      <c r="B12377" s="10"/>
      <c r="L12377" s="10"/>
      <c r="M12377" s="10"/>
    </row>
    <row r="12378" spans="2:13" s="1" customFormat="1" ht="13.8" x14ac:dyDescent="0.3">
      <c r="B12378" s="10"/>
      <c r="L12378" s="10"/>
      <c r="M12378" s="10"/>
    </row>
    <row r="12379" spans="2:13" s="1" customFormat="1" ht="13.8" x14ac:dyDescent="0.3">
      <c r="B12379" s="10"/>
      <c r="L12379" s="10"/>
      <c r="M12379" s="10"/>
    </row>
    <row r="12380" spans="2:13" s="1" customFormat="1" ht="13.8" x14ac:dyDescent="0.3">
      <c r="B12380" s="10"/>
      <c r="L12380" s="10"/>
      <c r="M12380" s="10"/>
    </row>
    <row r="12381" spans="2:13" s="1" customFormat="1" ht="13.8" x14ac:dyDescent="0.3">
      <c r="B12381" s="10"/>
      <c r="L12381" s="10"/>
      <c r="M12381" s="10"/>
    </row>
    <row r="12382" spans="2:13" s="1" customFormat="1" ht="13.8" x14ac:dyDescent="0.3">
      <c r="B12382" s="10"/>
      <c r="L12382" s="10"/>
      <c r="M12382" s="10"/>
    </row>
    <row r="12383" spans="2:13" s="1" customFormat="1" ht="13.8" x14ac:dyDescent="0.3">
      <c r="B12383" s="10"/>
      <c r="L12383" s="10"/>
      <c r="M12383" s="10"/>
    </row>
    <row r="12384" spans="2:13" s="1" customFormat="1" ht="13.8" x14ac:dyDescent="0.3">
      <c r="B12384" s="10"/>
      <c r="L12384" s="10"/>
      <c r="M12384" s="10"/>
    </row>
    <row r="12385" spans="2:13" s="1" customFormat="1" ht="13.8" x14ac:dyDescent="0.3">
      <c r="B12385" s="10"/>
      <c r="L12385" s="10"/>
      <c r="M12385" s="10"/>
    </row>
    <row r="12386" spans="2:13" s="1" customFormat="1" ht="13.8" x14ac:dyDescent="0.3">
      <c r="B12386" s="10"/>
      <c r="L12386" s="10"/>
      <c r="M12386" s="10"/>
    </row>
    <row r="12387" spans="2:13" s="1" customFormat="1" ht="13.8" x14ac:dyDescent="0.3">
      <c r="B12387" s="10"/>
      <c r="L12387" s="10"/>
      <c r="M12387" s="10"/>
    </row>
    <row r="12388" spans="2:13" s="1" customFormat="1" ht="13.8" x14ac:dyDescent="0.3">
      <c r="B12388" s="10"/>
      <c r="L12388" s="10"/>
      <c r="M12388" s="10"/>
    </row>
    <row r="12389" spans="2:13" s="1" customFormat="1" ht="13.8" x14ac:dyDescent="0.3">
      <c r="B12389" s="10"/>
      <c r="L12389" s="10"/>
      <c r="M12389" s="10"/>
    </row>
    <row r="12390" spans="2:13" s="1" customFormat="1" ht="13.8" x14ac:dyDescent="0.3">
      <c r="B12390" s="10"/>
      <c r="L12390" s="10"/>
      <c r="M12390" s="10"/>
    </row>
    <row r="12391" spans="2:13" s="1" customFormat="1" ht="13.8" x14ac:dyDescent="0.3">
      <c r="B12391" s="10"/>
      <c r="L12391" s="10"/>
      <c r="M12391" s="10"/>
    </row>
    <row r="12392" spans="2:13" s="1" customFormat="1" ht="13.8" x14ac:dyDescent="0.3">
      <c r="B12392" s="10"/>
      <c r="L12392" s="10"/>
      <c r="M12392" s="10"/>
    </row>
    <row r="12393" spans="2:13" s="1" customFormat="1" ht="13.8" x14ac:dyDescent="0.3">
      <c r="B12393" s="10"/>
      <c r="L12393" s="10"/>
      <c r="M12393" s="10"/>
    </row>
    <row r="12394" spans="2:13" s="1" customFormat="1" ht="13.8" x14ac:dyDescent="0.3">
      <c r="B12394" s="10"/>
      <c r="L12394" s="10"/>
      <c r="M12394" s="10"/>
    </row>
    <row r="12395" spans="2:13" s="1" customFormat="1" ht="13.8" x14ac:dyDescent="0.3">
      <c r="B12395" s="10"/>
      <c r="L12395" s="10"/>
      <c r="M12395" s="10"/>
    </row>
    <row r="12396" spans="2:13" s="1" customFormat="1" ht="13.8" x14ac:dyDescent="0.3">
      <c r="B12396" s="10"/>
      <c r="L12396" s="10"/>
      <c r="M12396" s="10"/>
    </row>
    <row r="12397" spans="2:13" s="1" customFormat="1" ht="13.8" x14ac:dyDescent="0.3">
      <c r="B12397" s="10"/>
      <c r="L12397" s="10"/>
      <c r="M12397" s="10"/>
    </row>
    <row r="12398" spans="2:13" s="1" customFormat="1" ht="13.8" x14ac:dyDescent="0.3">
      <c r="B12398" s="10"/>
      <c r="L12398" s="10"/>
      <c r="M12398" s="10"/>
    </row>
    <row r="12399" spans="2:13" s="1" customFormat="1" ht="13.8" x14ac:dyDescent="0.3">
      <c r="B12399" s="10"/>
      <c r="L12399" s="10"/>
      <c r="M12399" s="10"/>
    </row>
    <row r="12400" spans="2:13" s="1" customFormat="1" ht="13.8" x14ac:dyDescent="0.3">
      <c r="B12400" s="10"/>
      <c r="L12400" s="10"/>
      <c r="M12400" s="10"/>
    </row>
    <row r="12401" spans="2:13" s="1" customFormat="1" ht="13.8" x14ac:dyDescent="0.3">
      <c r="B12401" s="10"/>
      <c r="L12401" s="10"/>
      <c r="M12401" s="10"/>
    </row>
    <row r="12402" spans="2:13" s="1" customFormat="1" ht="13.8" x14ac:dyDescent="0.3">
      <c r="B12402" s="10"/>
      <c r="L12402" s="10"/>
      <c r="M12402" s="10"/>
    </row>
    <row r="12403" spans="2:13" s="1" customFormat="1" ht="13.8" x14ac:dyDescent="0.3">
      <c r="B12403" s="10"/>
      <c r="L12403" s="10"/>
      <c r="M12403" s="10"/>
    </row>
    <row r="12404" spans="2:13" s="1" customFormat="1" ht="13.8" x14ac:dyDescent="0.3">
      <c r="B12404" s="10"/>
      <c r="L12404" s="10"/>
      <c r="M12404" s="10"/>
    </row>
    <row r="12405" spans="2:13" s="1" customFormat="1" ht="13.8" x14ac:dyDescent="0.3">
      <c r="B12405" s="10"/>
      <c r="L12405" s="10"/>
      <c r="M12405" s="10"/>
    </row>
    <row r="12406" spans="2:13" s="1" customFormat="1" ht="13.8" x14ac:dyDescent="0.3">
      <c r="B12406" s="10"/>
      <c r="L12406" s="10"/>
      <c r="M12406" s="10"/>
    </row>
    <row r="12407" spans="2:13" s="1" customFormat="1" ht="13.8" x14ac:dyDescent="0.3">
      <c r="B12407" s="10"/>
      <c r="L12407" s="10"/>
      <c r="M12407" s="10"/>
    </row>
    <row r="12408" spans="2:13" s="1" customFormat="1" ht="13.8" x14ac:dyDescent="0.3">
      <c r="B12408" s="10"/>
      <c r="L12408" s="10"/>
      <c r="M12408" s="10"/>
    </row>
    <row r="12409" spans="2:13" s="1" customFormat="1" ht="13.8" x14ac:dyDescent="0.3">
      <c r="B12409" s="10"/>
      <c r="L12409" s="10"/>
      <c r="M12409" s="10"/>
    </row>
    <row r="12410" spans="2:13" s="1" customFormat="1" ht="13.8" x14ac:dyDescent="0.3">
      <c r="B12410" s="10"/>
      <c r="L12410" s="10"/>
      <c r="M12410" s="10"/>
    </row>
    <row r="12411" spans="2:13" s="1" customFormat="1" ht="13.8" x14ac:dyDescent="0.3">
      <c r="B12411" s="10"/>
      <c r="L12411" s="10"/>
      <c r="M12411" s="10"/>
    </row>
    <row r="12412" spans="2:13" s="1" customFormat="1" ht="13.8" x14ac:dyDescent="0.3">
      <c r="B12412" s="10"/>
      <c r="L12412" s="10"/>
      <c r="M12412" s="10"/>
    </row>
    <row r="12413" spans="2:13" s="1" customFormat="1" ht="13.8" x14ac:dyDescent="0.3">
      <c r="B12413" s="10"/>
      <c r="L12413" s="10"/>
      <c r="M12413" s="10"/>
    </row>
    <row r="12414" spans="2:13" s="1" customFormat="1" ht="13.8" x14ac:dyDescent="0.3">
      <c r="B12414" s="10"/>
      <c r="L12414" s="10"/>
      <c r="M12414" s="10"/>
    </row>
    <row r="12415" spans="2:13" s="1" customFormat="1" ht="13.8" x14ac:dyDescent="0.3">
      <c r="B12415" s="10"/>
      <c r="L12415" s="10"/>
      <c r="M12415" s="10"/>
    </row>
    <row r="12416" spans="2:13" s="1" customFormat="1" ht="13.8" x14ac:dyDescent="0.3">
      <c r="B12416" s="10"/>
      <c r="L12416" s="10"/>
      <c r="M12416" s="10"/>
    </row>
    <row r="12417" spans="2:13" s="1" customFormat="1" ht="13.8" x14ac:dyDescent="0.3">
      <c r="B12417" s="10"/>
      <c r="L12417" s="10"/>
      <c r="M12417" s="10"/>
    </row>
    <row r="12418" spans="2:13" s="1" customFormat="1" ht="13.8" x14ac:dyDescent="0.3">
      <c r="B12418" s="10"/>
      <c r="L12418" s="10"/>
      <c r="M12418" s="10"/>
    </row>
    <row r="12419" spans="2:13" s="1" customFormat="1" ht="13.8" x14ac:dyDescent="0.3">
      <c r="B12419" s="10"/>
      <c r="L12419" s="10"/>
      <c r="M12419" s="10"/>
    </row>
    <row r="12420" spans="2:13" s="1" customFormat="1" ht="13.8" x14ac:dyDescent="0.3">
      <c r="B12420" s="10"/>
      <c r="L12420" s="10"/>
      <c r="M12420" s="10"/>
    </row>
    <row r="12421" spans="2:13" s="1" customFormat="1" ht="13.8" x14ac:dyDescent="0.3">
      <c r="B12421" s="10"/>
      <c r="L12421" s="10"/>
      <c r="M12421" s="10"/>
    </row>
    <row r="12422" spans="2:13" s="1" customFormat="1" ht="13.8" x14ac:dyDescent="0.3">
      <c r="B12422" s="10"/>
      <c r="L12422" s="10"/>
      <c r="M12422" s="10"/>
    </row>
    <row r="12423" spans="2:13" s="1" customFormat="1" ht="13.8" x14ac:dyDescent="0.3">
      <c r="B12423" s="10"/>
      <c r="L12423" s="10"/>
      <c r="M12423" s="10"/>
    </row>
    <row r="12424" spans="2:13" s="1" customFormat="1" ht="13.8" x14ac:dyDescent="0.3">
      <c r="B12424" s="10"/>
      <c r="L12424" s="10"/>
      <c r="M12424" s="10"/>
    </row>
    <row r="12425" spans="2:13" s="1" customFormat="1" ht="13.8" x14ac:dyDescent="0.3">
      <c r="B12425" s="10"/>
      <c r="L12425" s="10"/>
      <c r="M12425" s="10"/>
    </row>
    <row r="12426" spans="2:13" s="1" customFormat="1" ht="13.8" x14ac:dyDescent="0.3">
      <c r="B12426" s="10"/>
      <c r="L12426" s="10"/>
      <c r="M12426" s="10"/>
    </row>
    <row r="12427" spans="2:13" s="1" customFormat="1" ht="13.8" x14ac:dyDescent="0.3">
      <c r="B12427" s="10"/>
      <c r="L12427" s="10"/>
      <c r="M12427" s="10"/>
    </row>
    <row r="12428" spans="2:13" s="1" customFormat="1" ht="13.8" x14ac:dyDescent="0.3">
      <c r="B12428" s="10"/>
      <c r="L12428" s="10"/>
      <c r="M12428" s="10"/>
    </row>
    <row r="12429" spans="2:13" s="1" customFormat="1" ht="13.8" x14ac:dyDescent="0.3">
      <c r="B12429" s="10"/>
      <c r="L12429" s="10"/>
      <c r="M12429" s="10"/>
    </row>
    <row r="12430" spans="2:13" s="1" customFormat="1" ht="13.8" x14ac:dyDescent="0.3">
      <c r="B12430" s="10"/>
      <c r="L12430" s="10"/>
      <c r="M12430" s="10"/>
    </row>
    <row r="12431" spans="2:13" s="1" customFormat="1" ht="13.8" x14ac:dyDescent="0.3">
      <c r="B12431" s="10"/>
      <c r="L12431" s="10"/>
      <c r="M12431" s="10"/>
    </row>
    <row r="12432" spans="2:13" s="1" customFormat="1" ht="13.8" x14ac:dyDescent="0.3">
      <c r="B12432" s="10"/>
      <c r="L12432" s="10"/>
      <c r="M12432" s="10"/>
    </row>
    <row r="12433" spans="2:13" s="1" customFormat="1" ht="13.8" x14ac:dyDescent="0.3">
      <c r="B12433" s="10"/>
      <c r="L12433" s="10"/>
      <c r="M12433" s="10"/>
    </row>
    <row r="12434" spans="2:13" s="1" customFormat="1" ht="13.8" x14ac:dyDescent="0.3">
      <c r="B12434" s="10"/>
      <c r="L12434" s="10"/>
      <c r="M12434" s="10"/>
    </row>
    <row r="12435" spans="2:13" s="1" customFormat="1" ht="13.8" x14ac:dyDescent="0.3">
      <c r="B12435" s="10"/>
      <c r="L12435" s="10"/>
      <c r="M12435" s="10"/>
    </row>
    <row r="12436" spans="2:13" s="1" customFormat="1" ht="13.8" x14ac:dyDescent="0.3">
      <c r="B12436" s="10"/>
      <c r="L12436" s="10"/>
      <c r="M12436" s="10"/>
    </row>
    <row r="12437" spans="2:13" s="1" customFormat="1" ht="13.8" x14ac:dyDescent="0.3">
      <c r="B12437" s="10"/>
      <c r="L12437" s="10"/>
      <c r="M12437" s="10"/>
    </row>
    <row r="12438" spans="2:13" s="1" customFormat="1" ht="13.8" x14ac:dyDescent="0.3">
      <c r="B12438" s="10"/>
      <c r="L12438" s="10"/>
      <c r="M12438" s="10"/>
    </row>
    <row r="12439" spans="2:13" s="1" customFormat="1" ht="13.8" x14ac:dyDescent="0.3">
      <c r="B12439" s="10"/>
      <c r="L12439" s="10"/>
      <c r="M12439" s="10"/>
    </row>
    <row r="12440" spans="2:13" s="1" customFormat="1" ht="13.8" x14ac:dyDescent="0.3">
      <c r="B12440" s="10"/>
      <c r="L12440" s="10"/>
      <c r="M12440" s="10"/>
    </row>
    <row r="12441" spans="2:13" s="1" customFormat="1" ht="13.8" x14ac:dyDescent="0.3">
      <c r="B12441" s="10"/>
      <c r="L12441" s="10"/>
      <c r="M12441" s="10"/>
    </row>
    <row r="12442" spans="2:13" s="1" customFormat="1" ht="13.8" x14ac:dyDescent="0.3">
      <c r="B12442" s="10"/>
      <c r="L12442" s="10"/>
      <c r="M12442" s="10"/>
    </row>
    <row r="12443" spans="2:13" s="1" customFormat="1" ht="13.8" x14ac:dyDescent="0.3">
      <c r="B12443" s="10"/>
      <c r="L12443" s="10"/>
      <c r="M12443" s="10"/>
    </row>
    <row r="12444" spans="2:13" s="1" customFormat="1" ht="13.8" x14ac:dyDescent="0.3">
      <c r="B12444" s="10"/>
      <c r="L12444" s="10"/>
      <c r="M12444" s="10"/>
    </row>
    <row r="12445" spans="2:13" s="1" customFormat="1" ht="13.8" x14ac:dyDescent="0.3">
      <c r="B12445" s="10"/>
      <c r="L12445" s="10"/>
      <c r="M12445" s="10"/>
    </row>
    <row r="12446" spans="2:13" s="1" customFormat="1" ht="13.8" x14ac:dyDescent="0.3">
      <c r="B12446" s="10"/>
      <c r="L12446" s="10"/>
      <c r="M12446" s="10"/>
    </row>
    <row r="12447" spans="2:13" s="1" customFormat="1" ht="13.8" x14ac:dyDescent="0.3">
      <c r="B12447" s="10"/>
      <c r="L12447" s="10"/>
      <c r="M12447" s="10"/>
    </row>
    <row r="12448" spans="2:13" s="1" customFormat="1" ht="13.8" x14ac:dyDescent="0.3">
      <c r="B12448" s="10"/>
      <c r="L12448" s="10"/>
      <c r="M12448" s="10"/>
    </row>
    <row r="12449" spans="2:13" s="1" customFormat="1" ht="13.8" x14ac:dyDescent="0.3">
      <c r="B12449" s="10"/>
      <c r="L12449" s="10"/>
      <c r="M12449" s="10"/>
    </row>
    <row r="12450" spans="2:13" s="1" customFormat="1" ht="13.8" x14ac:dyDescent="0.3">
      <c r="B12450" s="10"/>
      <c r="L12450" s="10"/>
      <c r="M12450" s="10"/>
    </row>
    <row r="12451" spans="2:13" s="1" customFormat="1" ht="13.8" x14ac:dyDescent="0.3">
      <c r="B12451" s="10"/>
      <c r="L12451" s="10"/>
      <c r="M12451" s="10"/>
    </row>
    <row r="12452" spans="2:13" s="1" customFormat="1" ht="13.8" x14ac:dyDescent="0.3">
      <c r="B12452" s="10"/>
      <c r="L12452" s="10"/>
      <c r="M12452" s="10"/>
    </row>
    <row r="12453" spans="2:13" s="1" customFormat="1" ht="13.8" x14ac:dyDescent="0.3">
      <c r="B12453" s="10"/>
      <c r="L12453" s="10"/>
      <c r="M12453" s="10"/>
    </row>
    <row r="12454" spans="2:13" s="1" customFormat="1" ht="13.8" x14ac:dyDescent="0.3">
      <c r="B12454" s="10"/>
      <c r="L12454" s="10"/>
      <c r="M12454" s="10"/>
    </row>
    <row r="12455" spans="2:13" s="1" customFormat="1" ht="13.8" x14ac:dyDescent="0.3">
      <c r="B12455" s="10"/>
      <c r="L12455" s="10"/>
      <c r="M12455" s="10"/>
    </row>
    <row r="12456" spans="2:13" s="1" customFormat="1" ht="13.8" x14ac:dyDescent="0.3">
      <c r="B12456" s="10"/>
      <c r="L12456" s="10"/>
      <c r="M12456" s="10"/>
    </row>
    <row r="12457" spans="2:13" s="1" customFormat="1" ht="13.8" x14ac:dyDescent="0.3">
      <c r="B12457" s="10"/>
      <c r="L12457" s="10"/>
      <c r="M12457" s="10"/>
    </row>
    <row r="12458" spans="2:13" s="1" customFormat="1" ht="13.8" x14ac:dyDescent="0.3">
      <c r="B12458" s="10"/>
      <c r="L12458" s="10"/>
      <c r="M12458" s="10"/>
    </row>
    <row r="12459" spans="2:13" s="1" customFormat="1" ht="13.8" x14ac:dyDescent="0.3">
      <c r="B12459" s="10"/>
      <c r="L12459" s="10"/>
      <c r="M12459" s="10"/>
    </row>
    <row r="12460" spans="2:13" s="1" customFormat="1" ht="13.8" x14ac:dyDescent="0.3">
      <c r="B12460" s="10"/>
      <c r="L12460" s="10"/>
      <c r="M12460" s="10"/>
    </row>
    <row r="12461" spans="2:13" s="1" customFormat="1" ht="13.8" x14ac:dyDescent="0.3">
      <c r="B12461" s="10"/>
      <c r="L12461" s="10"/>
      <c r="M12461" s="10"/>
    </row>
    <row r="12462" spans="2:13" s="1" customFormat="1" ht="13.8" x14ac:dyDescent="0.3">
      <c r="B12462" s="10"/>
      <c r="L12462" s="10"/>
      <c r="M12462" s="10"/>
    </row>
    <row r="12463" spans="2:13" s="1" customFormat="1" ht="13.8" x14ac:dyDescent="0.3">
      <c r="B12463" s="10"/>
      <c r="L12463" s="10"/>
      <c r="M12463" s="10"/>
    </row>
    <row r="12464" spans="2:13" s="1" customFormat="1" ht="13.8" x14ac:dyDescent="0.3">
      <c r="B12464" s="10"/>
      <c r="L12464" s="10"/>
      <c r="M12464" s="10"/>
    </row>
    <row r="12465" spans="2:13" s="1" customFormat="1" ht="13.8" x14ac:dyDescent="0.3">
      <c r="B12465" s="10"/>
      <c r="L12465" s="10"/>
      <c r="M12465" s="10"/>
    </row>
    <row r="12466" spans="2:13" s="1" customFormat="1" ht="13.8" x14ac:dyDescent="0.3">
      <c r="B12466" s="10"/>
      <c r="L12466" s="10"/>
      <c r="M12466" s="10"/>
    </row>
    <row r="12467" spans="2:13" s="1" customFormat="1" ht="13.8" x14ac:dyDescent="0.3">
      <c r="B12467" s="10"/>
      <c r="L12467" s="10"/>
      <c r="M12467" s="10"/>
    </row>
    <row r="12468" spans="2:13" s="1" customFormat="1" ht="13.8" x14ac:dyDescent="0.3">
      <c r="B12468" s="10"/>
      <c r="L12468" s="10"/>
      <c r="M12468" s="10"/>
    </row>
    <row r="12469" spans="2:13" s="1" customFormat="1" ht="13.8" x14ac:dyDescent="0.3">
      <c r="B12469" s="10"/>
      <c r="L12469" s="10"/>
      <c r="M12469" s="10"/>
    </row>
    <row r="12470" spans="2:13" s="1" customFormat="1" ht="13.8" x14ac:dyDescent="0.3">
      <c r="B12470" s="10"/>
      <c r="L12470" s="10"/>
      <c r="M12470" s="10"/>
    </row>
    <row r="12471" spans="2:13" s="1" customFormat="1" ht="13.8" x14ac:dyDescent="0.3">
      <c r="B12471" s="10"/>
      <c r="L12471" s="10"/>
      <c r="M12471" s="10"/>
    </row>
    <row r="12472" spans="2:13" s="1" customFormat="1" ht="13.8" x14ac:dyDescent="0.3">
      <c r="B12472" s="10"/>
      <c r="L12472" s="10"/>
      <c r="M12472" s="10"/>
    </row>
    <row r="12473" spans="2:13" s="1" customFormat="1" ht="13.8" x14ac:dyDescent="0.3">
      <c r="B12473" s="10"/>
      <c r="L12473" s="10"/>
      <c r="M12473" s="10"/>
    </row>
    <row r="12474" spans="2:13" s="1" customFormat="1" ht="13.8" x14ac:dyDescent="0.3">
      <c r="B12474" s="10"/>
      <c r="L12474" s="10"/>
      <c r="M12474" s="10"/>
    </row>
    <row r="12475" spans="2:13" s="1" customFormat="1" ht="13.8" x14ac:dyDescent="0.3">
      <c r="B12475" s="10"/>
      <c r="L12475" s="10"/>
      <c r="M12475" s="10"/>
    </row>
    <row r="12476" spans="2:13" s="1" customFormat="1" ht="13.8" x14ac:dyDescent="0.3">
      <c r="B12476" s="10"/>
      <c r="L12476" s="10"/>
      <c r="M12476" s="10"/>
    </row>
    <row r="12477" spans="2:13" s="1" customFormat="1" ht="13.8" x14ac:dyDescent="0.3">
      <c r="B12477" s="10"/>
      <c r="L12477" s="10"/>
      <c r="M12477" s="10"/>
    </row>
    <row r="12478" spans="2:13" s="1" customFormat="1" ht="13.8" x14ac:dyDescent="0.3">
      <c r="B12478" s="10"/>
      <c r="L12478" s="10"/>
      <c r="M12478" s="10"/>
    </row>
    <row r="12479" spans="2:13" s="1" customFormat="1" ht="13.8" x14ac:dyDescent="0.3">
      <c r="B12479" s="10"/>
      <c r="L12479" s="10"/>
      <c r="M12479" s="10"/>
    </row>
    <row r="12480" spans="2:13" s="1" customFormat="1" ht="13.8" x14ac:dyDescent="0.3">
      <c r="B12480" s="10"/>
      <c r="L12480" s="10"/>
      <c r="M12480" s="10"/>
    </row>
    <row r="12481" spans="2:13" s="1" customFormat="1" ht="13.8" x14ac:dyDescent="0.3">
      <c r="B12481" s="10"/>
      <c r="L12481" s="10"/>
      <c r="M12481" s="10"/>
    </row>
    <row r="12482" spans="2:13" s="1" customFormat="1" ht="13.8" x14ac:dyDescent="0.3">
      <c r="B12482" s="10"/>
      <c r="L12482" s="10"/>
      <c r="M12482" s="10"/>
    </row>
    <row r="12483" spans="2:13" s="1" customFormat="1" ht="13.8" x14ac:dyDescent="0.3">
      <c r="B12483" s="10"/>
      <c r="L12483" s="10"/>
      <c r="M12483" s="10"/>
    </row>
    <row r="12484" spans="2:13" s="1" customFormat="1" ht="13.8" x14ac:dyDescent="0.3">
      <c r="B12484" s="10"/>
      <c r="L12484" s="10"/>
      <c r="M12484" s="10"/>
    </row>
    <row r="12485" spans="2:13" s="1" customFormat="1" ht="13.8" x14ac:dyDescent="0.3">
      <c r="B12485" s="10"/>
      <c r="L12485" s="10"/>
      <c r="M12485" s="10"/>
    </row>
    <row r="12486" spans="2:13" s="1" customFormat="1" ht="13.8" x14ac:dyDescent="0.3">
      <c r="B12486" s="10"/>
      <c r="L12486" s="10"/>
      <c r="M12486" s="10"/>
    </row>
    <row r="12487" spans="2:13" s="1" customFormat="1" ht="13.8" x14ac:dyDescent="0.3">
      <c r="B12487" s="10"/>
      <c r="L12487" s="10"/>
      <c r="M12487" s="10"/>
    </row>
    <row r="12488" spans="2:13" s="1" customFormat="1" ht="13.8" x14ac:dyDescent="0.3">
      <c r="B12488" s="10"/>
      <c r="L12488" s="10"/>
      <c r="M12488" s="10"/>
    </row>
    <row r="12489" spans="2:13" s="1" customFormat="1" ht="13.8" x14ac:dyDescent="0.3">
      <c r="B12489" s="10"/>
      <c r="L12489" s="10"/>
      <c r="M12489" s="10"/>
    </row>
    <row r="12490" spans="2:13" s="1" customFormat="1" ht="13.8" x14ac:dyDescent="0.3">
      <c r="B12490" s="10"/>
      <c r="L12490" s="10"/>
      <c r="M12490" s="10"/>
    </row>
    <row r="12491" spans="2:13" s="1" customFormat="1" ht="13.8" x14ac:dyDescent="0.3">
      <c r="B12491" s="10"/>
      <c r="L12491" s="10"/>
      <c r="M12491" s="10"/>
    </row>
    <row r="12492" spans="2:13" s="1" customFormat="1" ht="13.8" x14ac:dyDescent="0.3">
      <c r="B12492" s="10"/>
      <c r="L12492" s="10"/>
      <c r="M12492" s="10"/>
    </row>
    <row r="12493" spans="2:13" s="1" customFormat="1" ht="13.8" x14ac:dyDescent="0.3">
      <c r="B12493" s="10"/>
      <c r="L12493" s="10"/>
      <c r="M12493" s="10"/>
    </row>
    <row r="12494" spans="2:13" s="1" customFormat="1" ht="13.8" x14ac:dyDescent="0.3">
      <c r="B12494" s="10"/>
      <c r="L12494" s="10"/>
      <c r="M12494" s="10"/>
    </row>
    <row r="12495" spans="2:13" s="1" customFormat="1" ht="13.8" x14ac:dyDescent="0.3">
      <c r="B12495" s="10"/>
      <c r="L12495" s="10"/>
      <c r="M12495" s="10"/>
    </row>
    <row r="12496" spans="2:13" s="1" customFormat="1" ht="13.8" x14ac:dyDescent="0.3">
      <c r="B12496" s="10"/>
      <c r="L12496" s="10"/>
      <c r="M12496" s="10"/>
    </row>
    <row r="12497" spans="2:13" s="1" customFormat="1" ht="13.8" x14ac:dyDescent="0.3">
      <c r="B12497" s="10"/>
      <c r="L12497" s="10"/>
      <c r="M12497" s="10"/>
    </row>
    <row r="12498" spans="2:13" s="1" customFormat="1" ht="13.8" x14ac:dyDescent="0.3">
      <c r="B12498" s="10"/>
      <c r="L12498" s="10"/>
      <c r="M12498" s="10"/>
    </row>
    <row r="12499" spans="2:13" s="1" customFormat="1" ht="13.8" x14ac:dyDescent="0.3">
      <c r="B12499" s="10"/>
      <c r="L12499" s="10"/>
      <c r="M12499" s="10"/>
    </row>
    <row r="12500" spans="2:13" s="1" customFormat="1" ht="13.8" x14ac:dyDescent="0.3">
      <c r="B12500" s="10"/>
      <c r="L12500" s="10"/>
      <c r="M12500" s="10"/>
    </row>
    <row r="12501" spans="2:13" s="1" customFormat="1" ht="13.8" x14ac:dyDescent="0.3">
      <c r="B12501" s="10"/>
      <c r="L12501" s="10"/>
      <c r="M12501" s="10"/>
    </row>
    <row r="12502" spans="2:13" s="1" customFormat="1" ht="13.8" x14ac:dyDescent="0.3">
      <c r="B12502" s="10"/>
      <c r="L12502" s="10"/>
      <c r="M12502" s="10"/>
    </row>
    <row r="12503" spans="2:13" s="1" customFormat="1" ht="13.8" x14ac:dyDescent="0.3">
      <c r="B12503" s="10"/>
      <c r="L12503" s="10"/>
      <c r="M12503" s="10"/>
    </row>
    <row r="12504" spans="2:13" s="1" customFormat="1" ht="13.8" x14ac:dyDescent="0.3">
      <c r="B12504" s="10"/>
      <c r="L12504" s="10"/>
      <c r="M12504" s="10"/>
    </row>
    <row r="12505" spans="2:13" s="1" customFormat="1" ht="13.8" x14ac:dyDescent="0.3">
      <c r="B12505" s="10"/>
      <c r="L12505" s="10"/>
      <c r="M12505" s="10"/>
    </row>
    <row r="12506" spans="2:13" s="1" customFormat="1" ht="13.8" x14ac:dyDescent="0.3">
      <c r="B12506" s="10"/>
      <c r="L12506" s="10"/>
      <c r="M12506" s="10"/>
    </row>
    <row r="12507" spans="2:13" s="1" customFormat="1" ht="13.8" x14ac:dyDescent="0.3">
      <c r="B12507" s="10"/>
      <c r="L12507" s="10"/>
      <c r="M12507" s="10"/>
    </row>
    <row r="12508" spans="2:13" s="1" customFormat="1" ht="13.8" x14ac:dyDescent="0.3">
      <c r="B12508" s="10"/>
      <c r="L12508" s="10"/>
      <c r="M12508" s="10"/>
    </row>
    <row r="12509" spans="2:13" s="1" customFormat="1" ht="13.8" x14ac:dyDescent="0.3">
      <c r="B12509" s="10"/>
      <c r="L12509" s="10"/>
      <c r="M12509" s="10"/>
    </row>
    <row r="12510" spans="2:13" s="1" customFormat="1" ht="13.8" x14ac:dyDescent="0.3">
      <c r="B12510" s="10"/>
      <c r="L12510" s="10"/>
      <c r="M12510" s="10"/>
    </row>
    <row r="12511" spans="2:13" s="1" customFormat="1" ht="13.8" x14ac:dyDescent="0.3">
      <c r="B12511" s="10"/>
      <c r="L12511" s="10"/>
      <c r="M12511" s="10"/>
    </row>
    <row r="12512" spans="2:13" s="1" customFormat="1" ht="13.8" x14ac:dyDescent="0.3">
      <c r="B12512" s="10"/>
      <c r="L12512" s="10"/>
      <c r="M12512" s="10"/>
    </row>
    <row r="12513" spans="2:13" s="1" customFormat="1" ht="13.8" x14ac:dyDescent="0.3">
      <c r="B12513" s="10"/>
      <c r="L12513" s="10"/>
      <c r="M12513" s="10"/>
    </row>
    <row r="12514" spans="2:13" s="1" customFormat="1" ht="13.8" x14ac:dyDescent="0.3">
      <c r="B12514" s="10"/>
      <c r="L12514" s="10"/>
      <c r="M12514" s="10"/>
    </row>
    <row r="12515" spans="2:13" s="1" customFormat="1" ht="13.8" x14ac:dyDescent="0.3">
      <c r="B12515" s="10"/>
      <c r="L12515" s="10"/>
      <c r="M12515" s="10"/>
    </row>
    <row r="12516" spans="2:13" s="1" customFormat="1" ht="13.8" x14ac:dyDescent="0.3">
      <c r="B12516" s="10"/>
      <c r="L12516" s="10"/>
      <c r="M12516" s="10"/>
    </row>
    <row r="12517" spans="2:13" s="1" customFormat="1" ht="13.8" x14ac:dyDescent="0.3">
      <c r="B12517" s="10"/>
      <c r="L12517" s="10"/>
      <c r="M12517" s="10"/>
    </row>
    <row r="12518" spans="2:13" s="1" customFormat="1" ht="13.8" x14ac:dyDescent="0.3">
      <c r="B12518" s="10"/>
      <c r="L12518" s="10"/>
      <c r="M12518" s="10"/>
    </row>
    <row r="12519" spans="2:13" s="1" customFormat="1" ht="13.8" x14ac:dyDescent="0.3">
      <c r="B12519" s="10"/>
      <c r="L12519" s="10"/>
      <c r="M12519" s="10"/>
    </row>
    <row r="12520" spans="2:13" s="1" customFormat="1" ht="13.8" x14ac:dyDescent="0.3">
      <c r="B12520" s="10"/>
      <c r="L12520" s="10"/>
      <c r="M12520" s="10"/>
    </row>
    <row r="12521" spans="2:13" s="1" customFormat="1" ht="13.8" x14ac:dyDescent="0.3">
      <c r="B12521" s="10"/>
      <c r="L12521" s="10"/>
      <c r="M12521" s="10"/>
    </row>
    <row r="12522" spans="2:13" s="1" customFormat="1" ht="13.8" x14ac:dyDescent="0.3">
      <c r="B12522" s="10"/>
      <c r="L12522" s="10"/>
      <c r="M12522" s="10"/>
    </row>
    <row r="12523" spans="2:13" s="1" customFormat="1" ht="13.8" x14ac:dyDescent="0.3">
      <c r="B12523" s="10"/>
      <c r="L12523" s="10"/>
      <c r="M12523" s="10"/>
    </row>
    <row r="12524" spans="2:13" s="1" customFormat="1" ht="13.8" x14ac:dyDescent="0.3">
      <c r="B12524" s="10"/>
      <c r="L12524" s="10"/>
      <c r="M12524" s="10"/>
    </row>
    <row r="12525" spans="2:13" s="1" customFormat="1" ht="13.8" x14ac:dyDescent="0.3">
      <c r="B12525" s="10"/>
      <c r="L12525" s="10"/>
      <c r="M12525" s="10"/>
    </row>
    <row r="12526" spans="2:13" s="1" customFormat="1" ht="13.8" x14ac:dyDescent="0.3">
      <c r="B12526" s="10"/>
      <c r="L12526" s="10"/>
      <c r="M12526" s="10"/>
    </row>
    <row r="12527" spans="2:13" s="1" customFormat="1" ht="13.8" x14ac:dyDescent="0.3">
      <c r="B12527" s="10"/>
      <c r="L12527" s="10"/>
      <c r="M12527" s="10"/>
    </row>
    <row r="12528" spans="2:13" s="1" customFormat="1" ht="13.8" x14ac:dyDescent="0.3">
      <c r="B12528" s="10"/>
      <c r="L12528" s="10"/>
      <c r="M12528" s="10"/>
    </row>
    <row r="12529" spans="2:13" s="1" customFormat="1" ht="13.8" x14ac:dyDescent="0.3">
      <c r="B12529" s="10"/>
      <c r="L12529" s="10"/>
      <c r="M12529" s="10"/>
    </row>
    <row r="12530" spans="2:13" s="1" customFormat="1" ht="13.8" x14ac:dyDescent="0.3">
      <c r="B12530" s="10"/>
      <c r="L12530" s="10"/>
      <c r="M12530" s="10"/>
    </row>
    <row r="12531" spans="2:13" s="1" customFormat="1" ht="13.8" x14ac:dyDescent="0.3">
      <c r="B12531" s="10"/>
      <c r="L12531" s="10"/>
      <c r="M12531" s="10"/>
    </row>
    <row r="12532" spans="2:13" s="1" customFormat="1" ht="13.8" x14ac:dyDescent="0.3">
      <c r="B12532" s="10"/>
      <c r="L12532" s="10"/>
      <c r="M12532" s="10"/>
    </row>
    <row r="12533" spans="2:13" s="1" customFormat="1" ht="13.8" x14ac:dyDescent="0.3">
      <c r="B12533" s="10"/>
      <c r="L12533" s="10"/>
      <c r="M12533" s="10"/>
    </row>
    <row r="12534" spans="2:13" s="1" customFormat="1" ht="13.8" x14ac:dyDescent="0.3">
      <c r="B12534" s="10"/>
      <c r="L12534" s="10"/>
      <c r="M12534" s="10"/>
    </row>
    <row r="12535" spans="2:13" s="1" customFormat="1" ht="13.8" x14ac:dyDescent="0.3">
      <c r="B12535" s="10"/>
      <c r="L12535" s="10"/>
      <c r="M12535" s="10"/>
    </row>
    <row r="12536" spans="2:13" s="1" customFormat="1" ht="13.8" x14ac:dyDescent="0.3">
      <c r="B12536" s="10"/>
      <c r="L12536" s="10"/>
      <c r="M12536" s="10"/>
    </row>
    <row r="12537" spans="2:13" s="1" customFormat="1" ht="13.8" x14ac:dyDescent="0.3">
      <c r="B12537" s="10"/>
      <c r="L12537" s="10"/>
      <c r="M12537" s="10"/>
    </row>
    <row r="12538" spans="2:13" s="1" customFormat="1" ht="13.8" x14ac:dyDescent="0.3">
      <c r="B12538" s="10"/>
      <c r="L12538" s="10"/>
      <c r="M12538" s="10"/>
    </row>
    <row r="12539" spans="2:13" s="1" customFormat="1" ht="13.8" x14ac:dyDescent="0.3">
      <c r="B12539" s="10"/>
      <c r="L12539" s="10"/>
      <c r="M12539" s="10"/>
    </row>
    <row r="12540" spans="2:13" s="1" customFormat="1" ht="13.8" x14ac:dyDescent="0.3">
      <c r="B12540" s="10"/>
      <c r="L12540" s="10"/>
      <c r="M12540" s="10"/>
    </row>
    <row r="12541" spans="2:13" s="1" customFormat="1" ht="13.8" x14ac:dyDescent="0.3">
      <c r="B12541" s="10"/>
      <c r="L12541" s="10"/>
      <c r="M12541" s="10"/>
    </row>
    <row r="12542" spans="2:13" s="1" customFormat="1" ht="13.8" x14ac:dyDescent="0.3">
      <c r="B12542" s="10"/>
      <c r="L12542" s="10"/>
      <c r="M12542" s="10"/>
    </row>
    <row r="12543" spans="2:13" s="1" customFormat="1" ht="13.8" x14ac:dyDescent="0.3">
      <c r="B12543" s="10"/>
      <c r="L12543" s="10"/>
      <c r="M12543" s="10"/>
    </row>
    <row r="12544" spans="2:13" s="1" customFormat="1" ht="13.8" x14ac:dyDescent="0.3">
      <c r="B12544" s="10"/>
      <c r="L12544" s="10"/>
      <c r="M12544" s="10"/>
    </row>
    <row r="12545" spans="2:13" s="1" customFormat="1" ht="13.8" x14ac:dyDescent="0.3">
      <c r="B12545" s="10"/>
      <c r="L12545" s="10"/>
      <c r="M12545" s="10"/>
    </row>
    <row r="12546" spans="2:13" s="1" customFormat="1" ht="13.8" x14ac:dyDescent="0.3">
      <c r="B12546" s="10"/>
      <c r="L12546" s="10"/>
      <c r="M12546" s="10"/>
    </row>
    <row r="12547" spans="2:13" s="1" customFormat="1" ht="13.8" x14ac:dyDescent="0.3">
      <c r="B12547" s="10"/>
      <c r="L12547" s="10"/>
      <c r="M12547" s="10"/>
    </row>
    <row r="12548" spans="2:13" s="1" customFormat="1" ht="13.8" x14ac:dyDescent="0.3">
      <c r="B12548" s="10"/>
      <c r="L12548" s="10"/>
      <c r="M12548" s="10"/>
    </row>
    <row r="12549" spans="2:13" s="1" customFormat="1" ht="13.8" x14ac:dyDescent="0.3">
      <c r="B12549" s="10"/>
      <c r="L12549" s="10"/>
      <c r="M12549" s="10"/>
    </row>
    <row r="12550" spans="2:13" s="1" customFormat="1" ht="13.8" x14ac:dyDescent="0.3">
      <c r="B12550" s="10"/>
      <c r="L12550" s="10"/>
      <c r="M12550" s="10"/>
    </row>
    <row r="12551" spans="2:13" s="1" customFormat="1" ht="13.8" x14ac:dyDescent="0.3">
      <c r="B12551" s="10"/>
      <c r="L12551" s="10"/>
      <c r="M12551" s="10"/>
    </row>
    <row r="12552" spans="2:13" s="1" customFormat="1" ht="13.8" x14ac:dyDescent="0.3">
      <c r="B12552" s="10"/>
      <c r="L12552" s="10"/>
      <c r="M12552" s="10"/>
    </row>
    <row r="12553" spans="2:13" s="1" customFormat="1" ht="13.8" x14ac:dyDescent="0.3">
      <c r="B12553" s="10"/>
      <c r="L12553" s="10"/>
      <c r="M12553" s="10"/>
    </row>
    <row r="12554" spans="2:13" s="1" customFormat="1" ht="13.8" x14ac:dyDescent="0.3">
      <c r="B12554" s="10"/>
      <c r="L12554" s="10"/>
      <c r="M12554" s="10"/>
    </row>
    <row r="12555" spans="2:13" s="1" customFormat="1" ht="13.8" x14ac:dyDescent="0.3">
      <c r="B12555" s="10"/>
      <c r="L12555" s="10"/>
      <c r="M12555" s="10"/>
    </row>
    <row r="12556" spans="2:13" s="1" customFormat="1" ht="13.8" x14ac:dyDescent="0.3">
      <c r="B12556" s="10"/>
      <c r="L12556" s="10"/>
      <c r="M12556" s="10"/>
    </row>
    <row r="12557" spans="2:13" s="1" customFormat="1" ht="13.8" x14ac:dyDescent="0.3">
      <c r="B12557" s="10"/>
      <c r="L12557" s="10"/>
      <c r="M12557" s="10"/>
    </row>
    <row r="12558" spans="2:13" s="1" customFormat="1" ht="13.8" x14ac:dyDescent="0.3">
      <c r="B12558" s="10"/>
      <c r="L12558" s="10"/>
      <c r="M12558" s="10"/>
    </row>
    <row r="12559" spans="2:13" s="1" customFormat="1" ht="13.8" x14ac:dyDescent="0.3">
      <c r="B12559" s="10"/>
      <c r="L12559" s="10"/>
      <c r="M12559" s="10"/>
    </row>
    <row r="12560" spans="2:13" s="1" customFormat="1" ht="13.8" x14ac:dyDescent="0.3">
      <c r="B12560" s="10"/>
      <c r="L12560" s="10"/>
      <c r="M12560" s="10"/>
    </row>
    <row r="12561" spans="2:13" s="1" customFormat="1" ht="13.8" x14ac:dyDescent="0.3">
      <c r="B12561" s="10"/>
      <c r="L12561" s="10"/>
      <c r="M12561" s="10"/>
    </row>
    <row r="12562" spans="2:13" s="1" customFormat="1" ht="13.8" x14ac:dyDescent="0.3">
      <c r="B12562" s="10"/>
      <c r="L12562" s="10"/>
      <c r="M12562" s="10"/>
    </row>
    <row r="12563" spans="2:13" s="1" customFormat="1" ht="13.8" x14ac:dyDescent="0.3">
      <c r="B12563" s="10"/>
      <c r="L12563" s="10"/>
      <c r="M12563" s="10"/>
    </row>
    <row r="12564" spans="2:13" s="1" customFormat="1" ht="13.8" x14ac:dyDescent="0.3">
      <c r="B12564" s="10"/>
      <c r="L12564" s="10"/>
      <c r="M12564" s="10"/>
    </row>
    <row r="12565" spans="2:13" s="1" customFormat="1" ht="13.8" x14ac:dyDescent="0.3">
      <c r="B12565" s="10"/>
      <c r="L12565" s="10"/>
      <c r="M12565" s="10"/>
    </row>
    <row r="12566" spans="2:13" s="1" customFormat="1" ht="13.8" x14ac:dyDescent="0.3">
      <c r="B12566" s="10"/>
      <c r="L12566" s="10"/>
      <c r="M12566" s="10"/>
    </row>
    <row r="12567" spans="2:13" s="1" customFormat="1" ht="13.8" x14ac:dyDescent="0.3">
      <c r="B12567" s="10"/>
      <c r="L12567" s="10"/>
      <c r="M12567" s="10"/>
    </row>
    <row r="12568" spans="2:13" s="1" customFormat="1" ht="13.8" x14ac:dyDescent="0.3">
      <c r="B12568" s="10"/>
      <c r="L12568" s="10"/>
      <c r="M12568" s="10"/>
    </row>
    <row r="12569" spans="2:13" s="1" customFormat="1" ht="13.8" x14ac:dyDescent="0.3">
      <c r="B12569" s="10"/>
      <c r="L12569" s="10"/>
      <c r="M12569" s="10"/>
    </row>
    <row r="12570" spans="2:13" s="1" customFormat="1" ht="13.8" x14ac:dyDescent="0.3">
      <c r="B12570" s="10"/>
      <c r="L12570" s="10"/>
      <c r="M12570" s="10"/>
    </row>
    <row r="12571" spans="2:13" s="1" customFormat="1" ht="13.8" x14ac:dyDescent="0.3">
      <c r="B12571" s="10"/>
      <c r="L12571" s="10"/>
      <c r="M12571" s="10"/>
    </row>
    <row r="12572" spans="2:13" s="1" customFormat="1" ht="13.8" x14ac:dyDescent="0.3">
      <c r="B12572" s="10"/>
      <c r="L12572" s="10"/>
      <c r="M12572" s="10"/>
    </row>
    <row r="12573" spans="2:13" s="1" customFormat="1" ht="13.8" x14ac:dyDescent="0.3">
      <c r="B12573" s="10"/>
      <c r="L12573" s="10"/>
      <c r="M12573" s="10"/>
    </row>
    <row r="12574" spans="2:13" s="1" customFormat="1" ht="13.8" x14ac:dyDescent="0.3">
      <c r="B12574" s="10"/>
      <c r="L12574" s="10"/>
      <c r="M12574" s="10"/>
    </row>
    <row r="12575" spans="2:13" s="1" customFormat="1" ht="13.8" x14ac:dyDescent="0.3">
      <c r="B12575" s="10"/>
      <c r="L12575" s="10"/>
      <c r="M12575" s="10"/>
    </row>
    <row r="12576" spans="2:13" s="1" customFormat="1" ht="13.8" x14ac:dyDescent="0.3">
      <c r="B12576" s="10"/>
      <c r="L12576" s="10"/>
      <c r="M12576" s="10"/>
    </row>
    <row r="12577" spans="2:13" s="1" customFormat="1" ht="13.8" x14ac:dyDescent="0.3">
      <c r="B12577" s="10"/>
      <c r="L12577" s="10"/>
      <c r="M12577" s="10"/>
    </row>
    <row r="12578" spans="2:13" s="1" customFormat="1" ht="13.8" x14ac:dyDescent="0.3">
      <c r="B12578" s="10"/>
      <c r="L12578" s="10"/>
      <c r="M12578" s="10"/>
    </row>
    <row r="12579" spans="2:13" s="1" customFormat="1" ht="13.8" x14ac:dyDescent="0.3">
      <c r="B12579" s="10"/>
      <c r="L12579" s="10"/>
      <c r="M12579" s="10"/>
    </row>
    <row r="12580" spans="2:13" s="1" customFormat="1" ht="13.8" x14ac:dyDescent="0.3">
      <c r="B12580" s="10"/>
      <c r="L12580" s="10"/>
      <c r="M12580" s="10"/>
    </row>
    <row r="12581" spans="2:13" s="1" customFormat="1" ht="13.8" x14ac:dyDescent="0.3">
      <c r="B12581" s="10"/>
      <c r="L12581" s="10"/>
      <c r="M12581" s="10"/>
    </row>
    <row r="12582" spans="2:13" s="1" customFormat="1" ht="13.8" x14ac:dyDescent="0.3">
      <c r="B12582" s="10"/>
      <c r="L12582" s="10"/>
      <c r="M12582" s="10"/>
    </row>
    <row r="12583" spans="2:13" s="1" customFormat="1" ht="13.8" x14ac:dyDescent="0.3">
      <c r="B12583" s="10"/>
      <c r="L12583" s="10"/>
      <c r="M12583" s="10"/>
    </row>
    <row r="12584" spans="2:13" s="1" customFormat="1" ht="13.8" x14ac:dyDescent="0.3">
      <c r="B12584" s="10"/>
      <c r="L12584" s="10"/>
      <c r="M12584" s="10"/>
    </row>
    <row r="12585" spans="2:13" s="1" customFormat="1" ht="13.8" x14ac:dyDescent="0.3">
      <c r="B12585" s="10"/>
      <c r="L12585" s="10"/>
      <c r="M12585" s="10"/>
    </row>
    <row r="12586" spans="2:13" s="1" customFormat="1" ht="13.8" x14ac:dyDescent="0.3">
      <c r="B12586" s="10"/>
      <c r="L12586" s="10"/>
      <c r="M12586" s="10"/>
    </row>
    <row r="12587" spans="2:13" s="1" customFormat="1" ht="13.8" x14ac:dyDescent="0.3">
      <c r="B12587" s="10"/>
      <c r="L12587" s="10"/>
      <c r="M12587" s="10"/>
    </row>
    <row r="12588" spans="2:13" s="1" customFormat="1" ht="13.8" x14ac:dyDescent="0.3">
      <c r="B12588" s="10"/>
      <c r="L12588" s="10"/>
      <c r="M12588" s="10"/>
    </row>
    <row r="12589" spans="2:13" s="1" customFormat="1" ht="13.8" x14ac:dyDescent="0.3">
      <c r="B12589" s="10"/>
      <c r="L12589" s="10"/>
      <c r="M12589" s="10"/>
    </row>
    <row r="12590" spans="2:13" s="1" customFormat="1" ht="13.8" x14ac:dyDescent="0.3">
      <c r="B12590" s="10"/>
      <c r="L12590" s="10"/>
      <c r="M12590" s="10"/>
    </row>
    <row r="12591" spans="2:13" s="1" customFormat="1" ht="13.8" x14ac:dyDescent="0.3">
      <c r="B12591" s="10"/>
      <c r="L12591" s="10"/>
      <c r="M12591" s="10"/>
    </row>
    <row r="12592" spans="2:13" s="1" customFormat="1" ht="13.8" x14ac:dyDescent="0.3">
      <c r="B12592" s="10"/>
      <c r="L12592" s="10"/>
      <c r="M12592" s="10"/>
    </row>
    <row r="12593" spans="2:13" s="1" customFormat="1" ht="13.8" x14ac:dyDescent="0.3">
      <c r="B12593" s="10"/>
      <c r="L12593" s="10"/>
      <c r="M12593" s="10"/>
    </row>
    <row r="12594" spans="2:13" s="1" customFormat="1" ht="13.8" x14ac:dyDescent="0.3">
      <c r="B12594" s="10"/>
      <c r="L12594" s="10"/>
      <c r="M12594" s="10"/>
    </row>
    <row r="12595" spans="2:13" s="1" customFormat="1" ht="13.8" x14ac:dyDescent="0.3">
      <c r="B12595" s="10"/>
      <c r="L12595" s="10"/>
      <c r="M12595" s="10"/>
    </row>
    <row r="12596" spans="2:13" s="1" customFormat="1" ht="13.8" x14ac:dyDescent="0.3">
      <c r="B12596" s="10"/>
      <c r="L12596" s="10"/>
      <c r="M12596" s="10"/>
    </row>
    <row r="12597" spans="2:13" s="1" customFormat="1" ht="13.8" x14ac:dyDescent="0.3">
      <c r="B12597" s="10"/>
      <c r="L12597" s="10"/>
      <c r="M12597" s="10"/>
    </row>
    <row r="12598" spans="2:13" s="1" customFormat="1" ht="13.8" x14ac:dyDescent="0.3">
      <c r="B12598" s="10"/>
      <c r="L12598" s="10"/>
      <c r="M12598" s="10"/>
    </row>
    <row r="12599" spans="2:13" s="1" customFormat="1" ht="13.8" x14ac:dyDescent="0.3">
      <c r="B12599" s="10"/>
      <c r="L12599" s="10"/>
      <c r="M12599" s="10"/>
    </row>
    <row r="12600" spans="2:13" s="1" customFormat="1" ht="13.8" x14ac:dyDescent="0.3">
      <c r="B12600" s="10"/>
      <c r="L12600" s="10"/>
      <c r="M12600" s="10"/>
    </row>
    <row r="12601" spans="2:13" s="1" customFormat="1" ht="13.8" x14ac:dyDescent="0.3">
      <c r="B12601" s="10"/>
      <c r="L12601" s="10"/>
      <c r="M12601" s="10"/>
    </row>
    <row r="12602" spans="2:13" s="1" customFormat="1" ht="13.8" x14ac:dyDescent="0.3">
      <c r="B12602" s="10"/>
      <c r="L12602" s="10"/>
      <c r="M12602" s="10"/>
    </row>
    <row r="12603" spans="2:13" s="1" customFormat="1" ht="13.8" x14ac:dyDescent="0.3">
      <c r="B12603" s="10"/>
      <c r="L12603" s="10"/>
      <c r="M12603" s="10"/>
    </row>
    <row r="12604" spans="2:13" s="1" customFormat="1" ht="13.8" x14ac:dyDescent="0.3">
      <c r="B12604" s="10"/>
      <c r="L12604" s="10"/>
      <c r="M12604" s="10"/>
    </row>
    <row r="12605" spans="2:13" s="1" customFormat="1" ht="13.8" x14ac:dyDescent="0.3">
      <c r="B12605" s="10"/>
      <c r="L12605" s="10"/>
      <c r="M12605" s="10"/>
    </row>
    <row r="12606" spans="2:13" s="1" customFormat="1" ht="13.8" x14ac:dyDescent="0.3">
      <c r="B12606" s="10"/>
      <c r="L12606" s="10"/>
      <c r="M12606" s="10"/>
    </row>
    <row r="12607" spans="2:13" s="1" customFormat="1" ht="13.8" x14ac:dyDescent="0.3">
      <c r="B12607" s="10"/>
      <c r="L12607" s="10"/>
      <c r="M12607" s="10"/>
    </row>
    <row r="12608" spans="2:13" s="1" customFormat="1" ht="13.8" x14ac:dyDescent="0.3">
      <c r="B12608" s="10"/>
      <c r="L12608" s="10"/>
      <c r="M12608" s="10"/>
    </row>
    <row r="12609" spans="2:13" s="1" customFormat="1" ht="13.8" x14ac:dyDescent="0.3">
      <c r="B12609" s="10"/>
      <c r="L12609" s="10"/>
      <c r="M12609" s="10"/>
    </row>
    <row r="12610" spans="2:13" s="1" customFormat="1" ht="13.8" x14ac:dyDescent="0.3">
      <c r="B12610" s="10"/>
      <c r="L12610" s="10"/>
      <c r="M12610" s="10"/>
    </row>
    <row r="12611" spans="2:13" s="1" customFormat="1" ht="13.8" x14ac:dyDescent="0.3">
      <c r="B12611" s="10"/>
      <c r="L12611" s="10"/>
      <c r="M12611" s="10"/>
    </row>
    <row r="12612" spans="2:13" s="1" customFormat="1" ht="13.8" x14ac:dyDescent="0.3">
      <c r="B12612" s="10"/>
      <c r="L12612" s="10"/>
      <c r="M12612" s="10"/>
    </row>
    <row r="12613" spans="2:13" s="1" customFormat="1" ht="13.8" x14ac:dyDescent="0.3">
      <c r="B12613" s="10"/>
      <c r="L12613" s="10"/>
      <c r="M12613" s="10"/>
    </row>
    <row r="12614" spans="2:13" s="1" customFormat="1" ht="13.8" x14ac:dyDescent="0.3">
      <c r="B12614" s="10"/>
      <c r="L12614" s="10"/>
      <c r="M12614" s="10"/>
    </row>
    <row r="12615" spans="2:13" s="1" customFormat="1" ht="13.8" x14ac:dyDescent="0.3">
      <c r="B12615" s="10"/>
      <c r="L12615" s="10"/>
      <c r="M12615" s="10"/>
    </row>
    <row r="12616" spans="2:13" s="1" customFormat="1" ht="13.8" x14ac:dyDescent="0.3">
      <c r="B12616" s="10"/>
      <c r="L12616" s="10"/>
      <c r="M12616" s="10"/>
    </row>
    <row r="12617" spans="2:13" s="1" customFormat="1" ht="13.8" x14ac:dyDescent="0.3">
      <c r="B12617" s="10"/>
      <c r="L12617" s="10"/>
      <c r="M12617" s="10"/>
    </row>
    <row r="12618" spans="2:13" s="1" customFormat="1" ht="13.8" x14ac:dyDescent="0.3">
      <c r="B12618" s="10"/>
      <c r="L12618" s="10"/>
      <c r="M12618" s="10"/>
    </row>
    <row r="12619" spans="2:13" s="1" customFormat="1" ht="13.8" x14ac:dyDescent="0.3">
      <c r="B12619" s="10"/>
      <c r="L12619" s="10"/>
      <c r="M12619" s="10"/>
    </row>
    <row r="12620" spans="2:13" s="1" customFormat="1" ht="13.8" x14ac:dyDescent="0.3">
      <c r="B12620" s="10"/>
      <c r="L12620" s="10"/>
      <c r="M12620" s="10"/>
    </row>
    <row r="12621" spans="2:13" s="1" customFormat="1" ht="13.8" x14ac:dyDescent="0.3">
      <c r="B12621" s="10"/>
      <c r="L12621" s="10"/>
      <c r="M12621" s="10"/>
    </row>
    <row r="12622" spans="2:13" s="1" customFormat="1" ht="13.8" x14ac:dyDescent="0.3">
      <c r="B12622" s="10"/>
      <c r="L12622" s="10"/>
      <c r="M12622" s="10"/>
    </row>
    <row r="12623" spans="2:13" s="1" customFormat="1" ht="13.8" x14ac:dyDescent="0.3">
      <c r="B12623" s="10"/>
      <c r="L12623" s="10"/>
      <c r="M12623" s="10"/>
    </row>
    <row r="12624" spans="2:13" s="1" customFormat="1" ht="13.8" x14ac:dyDescent="0.3">
      <c r="B12624" s="10"/>
      <c r="L12624" s="10"/>
      <c r="M12624" s="10"/>
    </row>
    <row r="12625" spans="2:13" s="1" customFormat="1" ht="13.8" x14ac:dyDescent="0.3">
      <c r="B12625" s="10"/>
      <c r="L12625" s="10"/>
      <c r="M12625" s="10"/>
    </row>
    <row r="12626" spans="2:13" s="1" customFormat="1" ht="13.8" x14ac:dyDescent="0.3">
      <c r="B12626" s="10"/>
      <c r="L12626" s="10"/>
      <c r="M12626" s="10"/>
    </row>
    <row r="12627" spans="2:13" s="1" customFormat="1" ht="13.8" x14ac:dyDescent="0.3">
      <c r="B12627" s="10"/>
      <c r="L12627" s="10"/>
      <c r="M12627" s="10"/>
    </row>
    <row r="12628" spans="2:13" s="1" customFormat="1" ht="13.8" x14ac:dyDescent="0.3">
      <c r="B12628" s="10"/>
      <c r="L12628" s="10"/>
      <c r="M12628" s="10"/>
    </row>
    <row r="12629" spans="2:13" s="1" customFormat="1" ht="13.8" x14ac:dyDescent="0.3">
      <c r="B12629" s="10"/>
      <c r="L12629" s="10"/>
      <c r="M12629" s="10"/>
    </row>
    <row r="12630" spans="2:13" s="1" customFormat="1" ht="13.8" x14ac:dyDescent="0.3">
      <c r="B12630" s="10"/>
      <c r="L12630" s="10"/>
      <c r="M12630" s="10"/>
    </row>
    <row r="12631" spans="2:13" s="1" customFormat="1" ht="13.8" x14ac:dyDescent="0.3">
      <c r="B12631" s="10"/>
      <c r="L12631" s="10"/>
      <c r="M12631" s="10"/>
    </row>
    <row r="12632" spans="2:13" s="1" customFormat="1" ht="13.8" x14ac:dyDescent="0.3">
      <c r="B12632" s="10"/>
      <c r="L12632" s="10"/>
      <c r="M12632" s="10"/>
    </row>
    <row r="12633" spans="2:13" s="1" customFormat="1" ht="13.8" x14ac:dyDescent="0.3">
      <c r="B12633" s="10"/>
      <c r="L12633" s="10"/>
      <c r="M12633" s="10"/>
    </row>
    <row r="12634" spans="2:13" s="1" customFormat="1" ht="13.8" x14ac:dyDescent="0.3">
      <c r="B12634" s="10"/>
      <c r="L12634" s="10"/>
      <c r="M12634" s="10"/>
    </row>
    <row r="12635" spans="2:13" s="1" customFormat="1" ht="13.8" x14ac:dyDescent="0.3">
      <c r="B12635" s="10"/>
      <c r="L12635" s="10"/>
      <c r="M12635" s="10"/>
    </row>
    <row r="12636" spans="2:13" s="1" customFormat="1" ht="13.8" x14ac:dyDescent="0.3">
      <c r="B12636" s="10"/>
      <c r="L12636" s="10"/>
      <c r="M12636" s="10"/>
    </row>
    <row r="12637" spans="2:13" s="1" customFormat="1" ht="13.8" x14ac:dyDescent="0.3">
      <c r="B12637" s="10"/>
      <c r="L12637" s="10"/>
      <c r="M12637" s="10"/>
    </row>
    <row r="12638" spans="2:13" s="1" customFormat="1" ht="13.8" x14ac:dyDescent="0.3">
      <c r="B12638" s="10"/>
      <c r="L12638" s="10"/>
      <c r="M12638" s="10"/>
    </row>
    <row r="12639" spans="2:13" s="1" customFormat="1" ht="13.8" x14ac:dyDescent="0.3">
      <c r="B12639" s="10"/>
      <c r="L12639" s="10"/>
      <c r="M12639" s="10"/>
    </row>
    <row r="12640" spans="2:13" s="1" customFormat="1" ht="13.8" x14ac:dyDescent="0.3">
      <c r="B12640" s="10"/>
      <c r="L12640" s="10"/>
      <c r="M12640" s="10"/>
    </row>
    <row r="12641" spans="2:13" s="1" customFormat="1" ht="13.8" x14ac:dyDescent="0.3">
      <c r="B12641" s="10"/>
      <c r="L12641" s="10"/>
      <c r="M12641" s="10"/>
    </row>
    <row r="12642" spans="2:13" s="1" customFormat="1" ht="13.8" x14ac:dyDescent="0.3">
      <c r="B12642" s="10"/>
      <c r="L12642" s="10"/>
      <c r="M12642" s="10"/>
    </row>
    <row r="12643" spans="2:13" s="1" customFormat="1" ht="13.8" x14ac:dyDescent="0.3">
      <c r="B12643" s="10"/>
      <c r="L12643" s="10"/>
      <c r="M12643" s="10"/>
    </row>
    <row r="12644" spans="2:13" s="1" customFormat="1" ht="13.8" x14ac:dyDescent="0.3">
      <c r="B12644" s="10"/>
      <c r="L12644" s="10"/>
      <c r="M12644" s="10"/>
    </row>
    <row r="12645" spans="2:13" s="1" customFormat="1" ht="13.8" x14ac:dyDescent="0.3">
      <c r="B12645" s="10"/>
      <c r="L12645" s="10"/>
      <c r="M12645" s="10"/>
    </row>
    <row r="12646" spans="2:13" s="1" customFormat="1" ht="13.8" x14ac:dyDescent="0.3">
      <c r="B12646" s="10"/>
      <c r="L12646" s="10"/>
      <c r="M12646" s="10"/>
    </row>
    <row r="12647" spans="2:13" s="1" customFormat="1" ht="13.8" x14ac:dyDescent="0.3">
      <c r="B12647" s="10"/>
      <c r="L12647" s="10"/>
      <c r="M12647" s="10"/>
    </row>
    <row r="12648" spans="2:13" s="1" customFormat="1" ht="13.8" x14ac:dyDescent="0.3">
      <c r="B12648" s="10"/>
      <c r="L12648" s="10"/>
      <c r="M12648" s="10"/>
    </row>
    <row r="12649" spans="2:13" s="1" customFormat="1" ht="13.8" x14ac:dyDescent="0.3">
      <c r="B12649" s="10"/>
      <c r="L12649" s="10"/>
      <c r="M12649" s="10"/>
    </row>
    <row r="12650" spans="2:13" s="1" customFormat="1" ht="13.8" x14ac:dyDescent="0.3">
      <c r="B12650" s="10"/>
      <c r="L12650" s="10"/>
      <c r="M12650" s="10"/>
    </row>
    <row r="12651" spans="2:13" s="1" customFormat="1" ht="13.8" x14ac:dyDescent="0.3">
      <c r="B12651" s="10"/>
      <c r="L12651" s="10"/>
      <c r="M12651" s="10"/>
    </row>
    <row r="12652" spans="2:13" s="1" customFormat="1" ht="13.8" x14ac:dyDescent="0.3">
      <c r="B12652" s="10"/>
      <c r="L12652" s="10"/>
      <c r="M12652" s="10"/>
    </row>
    <row r="12653" spans="2:13" s="1" customFormat="1" ht="13.8" x14ac:dyDescent="0.3">
      <c r="B12653" s="10"/>
      <c r="L12653" s="10"/>
      <c r="M12653" s="10"/>
    </row>
    <row r="12654" spans="2:13" s="1" customFormat="1" ht="13.8" x14ac:dyDescent="0.3">
      <c r="B12654" s="10"/>
      <c r="L12654" s="10"/>
      <c r="M12654" s="10"/>
    </row>
    <row r="12655" spans="2:13" s="1" customFormat="1" ht="13.8" x14ac:dyDescent="0.3">
      <c r="B12655" s="10"/>
      <c r="L12655" s="10"/>
      <c r="M12655" s="10"/>
    </row>
    <row r="12656" spans="2:13" s="1" customFormat="1" ht="13.8" x14ac:dyDescent="0.3">
      <c r="B12656" s="10"/>
      <c r="L12656" s="10"/>
      <c r="M12656" s="10"/>
    </row>
    <row r="12657" spans="2:13" s="1" customFormat="1" ht="13.8" x14ac:dyDescent="0.3">
      <c r="B12657" s="10"/>
      <c r="L12657" s="10"/>
      <c r="M12657" s="10"/>
    </row>
    <row r="12658" spans="2:13" s="1" customFormat="1" ht="13.8" x14ac:dyDescent="0.3">
      <c r="B12658" s="10"/>
      <c r="L12658" s="10"/>
      <c r="M12658" s="10"/>
    </row>
    <row r="12659" spans="2:13" s="1" customFormat="1" ht="13.8" x14ac:dyDescent="0.3">
      <c r="B12659" s="10"/>
      <c r="L12659" s="10"/>
      <c r="M12659" s="10"/>
    </row>
    <row r="12660" spans="2:13" s="1" customFormat="1" ht="13.8" x14ac:dyDescent="0.3">
      <c r="B12660" s="10"/>
      <c r="L12660" s="10"/>
      <c r="M12660" s="10"/>
    </row>
    <row r="12661" spans="2:13" s="1" customFormat="1" ht="13.8" x14ac:dyDescent="0.3">
      <c r="B12661" s="10"/>
      <c r="L12661" s="10"/>
      <c r="M12661" s="10"/>
    </row>
    <row r="12662" spans="2:13" s="1" customFormat="1" ht="13.8" x14ac:dyDescent="0.3">
      <c r="B12662" s="10"/>
      <c r="L12662" s="10"/>
      <c r="M12662" s="10"/>
    </row>
    <row r="12663" spans="2:13" s="1" customFormat="1" ht="13.8" x14ac:dyDescent="0.3">
      <c r="B12663" s="10"/>
      <c r="L12663" s="10"/>
      <c r="M12663" s="10"/>
    </row>
    <row r="12664" spans="2:13" s="1" customFormat="1" ht="13.8" x14ac:dyDescent="0.3">
      <c r="B12664" s="10"/>
      <c r="L12664" s="10"/>
      <c r="M12664" s="10"/>
    </row>
    <row r="12665" spans="2:13" s="1" customFormat="1" ht="13.8" x14ac:dyDescent="0.3">
      <c r="B12665" s="10"/>
      <c r="L12665" s="10"/>
      <c r="M12665" s="10"/>
    </row>
    <row r="12666" spans="2:13" s="1" customFormat="1" ht="13.8" x14ac:dyDescent="0.3">
      <c r="B12666" s="10"/>
      <c r="L12666" s="10"/>
      <c r="M12666" s="10"/>
    </row>
    <row r="12667" spans="2:13" s="1" customFormat="1" ht="13.8" x14ac:dyDescent="0.3">
      <c r="B12667" s="10"/>
      <c r="L12667" s="10"/>
      <c r="M12667" s="10"/>
    </row>
    <row r="12668" spans="2:13" s="1" customFormat="1" ht="13.8" x14ac:dyDescent="0.3">
      <c r="B12668" s="10"/>
      <c r="L12668" s="10"/>
      <c r="M12668" s="10"/>
    </row>
    <row r="12669" spans="2:13" s="1" customFormat="1" ht="13.8" x14ac:dyDescent="0.3">
      <c r="B12669" s="10"/>
      <c r="L12669" s="10"/>
      <c r="M12669" s="10"/>
    </row>
    <row r="12670" spans="2:13" s="1" customFormat="1" ht="13.8" x14ac:dyDescent="0.3">
      <c r="B12670" s="10"/>
      <c r="L12670" s="10"/>
      <c r="M12670" s="10"/>
    </row>
    <row r="12671" spans="2:13" s="1" customFormat="1" ht="13.8" x14ac:dyDescent="0.3">
      <c r="B12671" s="10"/>
      <c r="L12671" s="10"/>
      <c r="M12671" s="10"/>
    </row>
    <row r="12672" spans="2:13" s="1" customFormat="1" ht="13.8" x14ac:dyDescent="0.3">
      <c r="B12672" s="10"/>
      <c r="L12672" s="10"/>
      <c r="M12672" s="10"/>
    </row>
    <row r="12673" spans="2:13" s="1" customFormat="1" ht="13.8" x14ac:dyDescent="0.3">
      <c r="B12673" s="10"/>
      <c r="L12673" s="10"/>
      <c r="M12673" s="10"/>
    </row>
    <row r="12674" spans="2:13" s="1" customFormat="1" ht="13.8" x14ac:dyDescent="0.3">
      <c r="B12674" s="10"/>
      <c r="L12674" s="10"/>
      <c r="M12674" s="10"/>
    </row>
    <row r="12675" spans="2:13" s="1" customFormat="1" ht="13.8" x14ac:dyDescent="0.3">
      <c r="B12675" s="10"/>
      <c r="L12675" s="10"/>
      <c r="M12675" s="10"/>
    </row>
    <row r="12676" spans="2:13" s="1" customFormat="1" ht="13.8" x14ac:dyDescent="0.3">
      <c r="B12676" s="10"/>
      <c r="L12676" s="10"/>
      <c r="M12676" s="10"/>
    </row>
    <row r="12677" spans="2:13" s="1" customFormat="1" ht="13.8" x14ac:dyDescent="0.3">
      <c r="B12677" s="10"/>
      <c r="L12677" s="10"/>
      <c r="M12677" s="10"/>
    </row>
    <row r="12678" spans="2:13" s="1" customFormat="1" ht="13.8" x14ac:dyDescent="0.3">
      <c r="B12678" s="10"/>
      <c r="L12678" s="10"/>
      <c r="M12678" s="10"/>
    </row>
    <row r="12679" spans="2:13" s="1" customFormat="1" ht="13.8" x14ac:dyDescent="0.3">
      <c r="B12679" s="10"/>
      <c r="L12679" s="10"/>
      <c r="M12679" s="10"/>
    </row>
    <row r="12680" spans="2:13" s="1" customFormat="1" ht="13.8" x14ac:dyDescent="0.3">
      <c r="B12680" s="10"/>
      <c r="L12680" s="10"/>
      <c r="M12680" s="10"/>
    </row>
    <row r="12681" spans="2:13" s="1" customFormat="1" ht="13.8" x14ac:dyDescent="0.3">
      <c r="B12681" s="10"/>
      <c r="L12681" s="10"/>
      <c r="M12681" s="10"/>
    </row>
    <row r="12682" spans="2:13" s="1" customFormat="1" ht="13.8" x14ac:dyDescent="0.3">
      <c r="B12682" s="10"/>
      <c r="L12682" s="10"/>
      <c r="M12682" s="10"/>
    </row>
    <row r="12683" spans="2:13" s="1" customFormat="1" ht="13.8" x14ac:dyDescent="0.3">
      <c r="B12683" s="10"/>
      <c r="L12683" s="10"/>
      <c r="M12683" s="10"/>
    </row>
    <row r="12684" spans="2:13" s="1" customFormat="1" ht="13.8" x14ac:dyDescent="0.3">
      <c r="B12684" s="10"/>
      <c r="L12684" s="10"/>
      <c r="M12684" s="10"/>
    </row>
    <row r="12685" spans="2:13" s="1" customFormat="1" ht="13.8" x14ac:dyDescent="0.3">
      <c r="B12685" s="10"/>
      <c r="L12685" s="10"/>
      <c r="M12685" s="10"/>
    </row>
    <row r="12686" spans="2:13" s="1" customFormat="1" ht="13.8" x14ac:dyDescent="0.3">
      <c r="B12686" s="10"/>
      <c r="L12686" s="10"/>
      <c r="M12686" s="10"/>
    </row>
    <row r="12687" spans="2:13" s="1" customFormat="1" ht="13.8" x14ac:dyDescent="0.3">
      <c r="B12687" s="10"/>
      <c r="L12687" s="10"/>
      <c r="M12687" s="10"/>
    </row>
    <row r="12688" spans="2:13" s="1" customFormat="1" ht="13.8" x14ac:dyDescent="0.3">
      <c r="B12688" s="10"/>
      <c r="L12688" s="10"/>
      <c r="M12688" s="10"/>
    </row>
    <row r="12689" spans="2:13" s="1" customFormat="1" ht="13.8" x14ac:dyDescent="0.3">
      <c r="B12689" s="10"/>
      <c r="L12689" s="10"/>
      <c r="M12689" s="10"/>
    </row>
    <row r="12690" spans="2:13" s="1" customFormat="1" ht="13.8" x14ac:dyDescent="0.3">
      <c r="B12690" s="10"/>
      <c r="L12690" s="10"/>
      <c r="M12690" s="10"/>
    </row>
    <row r="12691" spans="2:13" s="1" customFormat="1" ht="13.8" x14ac:dyDescent="0.3">
      <c r="B12691" s="10"/>
      <c r="L12691" s="10"/>
      <c r="M12691" s="10"/>
    </row>
    <row r="12692" spans="2:13" s="1" customFormat="1" ht="13.8" x14ac:dyDescent="0.3">
      <c r="B12692" s="10"/>
      <c r="L12692" s="10"/>
      <c r="M12692" s="10"/>
    </row>
    <row r="12693" spans="2:13" s="1" customFormat="1" ht="13.8" x14ac:dyDescent="0.3">
      <c r="B12693" s="10"/>
      <c r="L12693" s="10"/>
      <c r="M12693" s="10"/>
    </row>
    <row r="12694" spans="2:13" s="1" customFormat="1" ht="13.8" x14ac:dyDescent="0.3">
      <c r="B12694" s="10"/>
      <c r="L12694" s="10"/>
      <c r="M12694" s="10"/>
    </row>
    <row r="12695" spans="2:13" s="1" customFormat="1" ht="13.8" x14ac:dyDescent="0.3">
      <c r="B12695" s="10"/>
      <c r="L12695" s="10"/>
      <c r="M12695" s="10"/>
    </row>
    <row r="12696" spans="2:13" s="1" customFormat="1" ht="13.8" x14ac:dyDescent="0.3">
      <c r="B12696" s="10"/>
      <c r="L12696" s="10"/>
      <c r="M12696" s="10"/>
    </row>
    <row r="12697" spans="2:13" s="1" customFormat="1" ht="13.8" x14ac:dyDescent="0.3">
      <c r="B12697" s="10"/>
      <c r="L12697" s="10"/>
      <c r="M12697" s="10"/>
    </row>
    <row r="12698" spans="2:13" s="1" customFormat="1" ht="13.8" x14ac:dyDescent="0.3">
      <c r="B12698" s="10"/>
      <c r="L12698" s="10"/>
      <c r="M12698" s="10"/>
    </row>
    <row r="12699" spans="2:13" s="1" customFormat="1" ht="13.8" x14ac:dyDescent="0.3">
      <c r="B12699" s="10"/>
      <c r="L12699" s="10"/>
      <c r="M12699" s="10"/>
    </row>
    <row r="12700" spans="2:13" s="1" customFormat="1" ht="13.8" x14ac:dyDescent="0.3">
      <c r="B12700" s="10"/>
      <c r="L12700" s="10"/>
      <c r="M12700" s="10"/>
    </row>
    <row r="12701" spans="2:13" s="1" customFormat="1" ht="13.8" x14ac:dyDescent="0.3">
      <c r="B12701" s="10"/>
      <c r="L12701" s="10"/>
      <c r="M12701" s="10"/>
    </row>
    <row r="12702" spans="2:13" s="1" customFormat="1" ht="13.8" x14ac:dyDescent="0.3">
      <c r="B12702" s="10"/>
      <c r="L12702" s="10"/>
      <c r="M12702" s="10"/>
    </row>
    <row r="12703" spans="2:13" s="1" customFormat="1" ht="13.8" x14ac:dyDescent="0.3">
      <c r="B12703" s="10"/>
      <c r="L12703" s="10"/>
      <c r="M12703" s="10"/>
    </row>
    <row r="12704" spans="2:13" s="1" customFormat="1" ht="13.8" x14ac:dyDescent="0.3">
      <c r="B12704" s="10"/>
      <c r="L12704" s="10"/>
      <c r="M12704" s="10"/>
    </row>
    <row r="12705" spans="2:13" s="1" customFormat="1" ht="13.8" x14ac:dyDescent="0.3">
      <c r="B12705" s="10"/>
      <c r="L12705" s="10"/>
      <c r="M12705" s="10"/>
    </row>
    <row r="12706" spans="2:13" s="1" customFormat="1" ht="13.8" x14ac:dyDescent="0.3">
      <c r="B12706" s="10"/>
      <c r="L12706" s="10"/>
      <c r="M12706" s="10"/>
    </row>
    <row r="12707" spans="2:13" s="1" customFormat="1" ht="13.8" x14ac:dyDescent="0.3">
      <c r="B12707" s="10"/>
      <c r="L12707" s="10"/>
      <c r="M12707" s="10"/>
    </row>
    <row r="12708" spans="2:13" s="1" customFormat="1" ht="13.8" x14ac:dyDescent="0.3">
      <c r="B12708" s="10"/>
      <c r="L12708" s="10"/>
      <c r="M12708" s="10"/>
    </row>
    <row r="12709" spans="2:13" s="1" customFormat="1" ht="13.8" x14ac:dyDescent="0.3">
      <c r="B12709" s="10"/>
      <c r="L12709" s="10"/>
      <c r="M12709" s="10"/>
    </row>
    <row r="12710" spans="2:13" s="1" customFormat="1" ht="13.8" x14ac:dyDescent="0.3">
      <c r="B12710" s="10"/>
      <c r="L12710" s="10"/>
      <c r="M12710" s="10"/>
    </row>
    <row r="12711" spans="2:13" s="1" customFormat="1" ht="13.8" x14ac:dyDescent="0.3">
      <c r="B12711" s="10"/>
      <c r="L12711" s="10"/>
      <c r="M12711" s="10"/>
    </row>
    <row r="12712" spans="2:13" s="1" customFormat="1" ht="13.8" x14ac:dyDescent="0.3">
      <c r="B12712" s="10"/>
      <c r="L12712" s="10"/>
      <c r="M12712" s="10"/>
    </row>
    <row r="12713" spans="2:13" s="1" customFormat="1" ht="13.8" x14ac:dyDescent="0.3">
      <c r="B12713" s="10"/>
      <c r="L12713" s="10"/>
      <c r="M12713" s="10"/>
    </row>
    <row r="12714" spans="2:13" s="1" customFormat="1" ht="13.8" x14ac:dyDescent="0.3">
      <c r="B12714" s="10"/>
      <c r="L12714" s="10"/>
      <c r="M12714" s="10"/>
    </row>
    <row r="12715" spans="2:13" s="1" customFormat="1" ht="13.8" x14ac:dyDescent="0.3">
      <c r="B12715" s="10"/>
      <c r="L12715" s="10"/>
      <c r="M12715" s="10"/>
    </row>
    <row r="12716" spans="2:13" s="1" customFormat="1" ht="13.8" x14ac:dyDescent="0.3">
      <c r="B12716" s="10"/>
      <c r="L12716" s="10"/>
      <c r="M12716" s="10"/>
    </row>
    <row r="12717" spans="2:13" s="1" customFormat="1" ht="13.8" x14ac:dyDescent="0.3">
      <c r="B12717" s="10"/>
      <c r="L12717" s="10"/>
      <c r="M12717" s="10"/>
    </row>
    <row r="12718" spans="2:13" s="1" customFormat="1" ht="13.8" x14ac:dyDescent="0.3">
      <c r="B12718" s="10"/>
      <c r="L12718" s="10"/>
      <c r="M12718" s="10"/>
    </row>
    <row r="12719" spans="2:13" s="1" customFormat="1" ht="13.8" x14ac:dyDescent="0.3">
      <c r="B12719" s="10"/>
      <c r="L12719" s="10"/>
      <c r="M12719" s="10"/>
    </row>
    <row r="12720" spans="2:13" s="1" customFormat="1" ht="13.8" x14ac:dyDescent="0.3">
      <c r="B12720" s="10"/>
      <c r="L12720" s="10"/>
      <c r="M12720" s="10"/>
    </row>
    <row r="12721" spans="2:13" s="1" customFormat="1" ht="13.8" x14ac:dyDescent="0.3">
      <c r="B12721" s="10"/>
      <c r="L12721" s="10"/>
      <c r="M12721" s="10"/>
    </row>
    <row r="12722" spans="2:13" s="1" customFormat="1" ht="13.8" x14ac:dyDescent="0.3">
      <c r="B12722" s="10"/>
      <c r="L12722" s="10"/>
      <c r="M12722" s="10"/>
    </row>
    <row r="12723" spans="2:13" s="1" customFormat="1" ht="13.8" x14ac:dyDescent="0.3">
      <c r="B12723" s="10"/>
      <c r="L12723" s="10"/>
      <c r="M12723" s="10"/>
    </row>
    <row r="12724" spans="2:13" s="1" customFormat="1" ht="13.8" x14ac:dyDescent="0.3">
      <c r="B12724" s="10"/>
      <c r="L12724" s="10"/>
      <c r="M12724" s="10"/>
    </row>
    <row r="12725" spans="2:13" s="1" customFormat="1" ht="13.8" x14ac:dyDescent="0.3">
      <c r="B12725" s="10"/>
      <c r="L12725" s="10"/>
      <c r="M12725" s="10"/>
    </row>
    <row r="12726" spans="2:13" s="1" customFormat="1" ht="13.8" x14ac:dyDescent="0.3">
      <c r="B12726" s="10"/>
      <c r="L12726" s="10"/>
      <c r="M12726" s="10"/>
    </row>
    <row r="12727" spans="2:13" s="1" customFormat="1" ht="13.8" x14ac:dyDescent="0.3">
      <c r="B12727" s="10"/>
      <c r="L12727" s="10"/>
      <c r="M12727" s="10"/>
    </row>
    <row r="12728" spans="2:13" s="1" customFormat="1" ht="13.8" x14ac:dyDescent="0.3">
      <c r="B12728" s="10"/>
      <c r="L12728" s="10"/>
      <c r="M12728" s="10"/>
    </row>
    <row r="12729" spans="2:13" s="1" customFormat="1" ht="13.8" x14ac:dyDescent="0.3">
      <c r="B12729" s="10"/>
      <c r="L12729" s="10"/>
      <c r="M12729" s="10"/>
    </row>
    <row r="12730" spans="2:13" s="1" customFormat="1" ht="13.8" x14ac:dyDescent="0.3">
      <c r="B12730" s="10"/>
      <c r="L12730" s="10"/>
      <c r="M12730" s="10"/>
    </row>
    <row r="12731" spans="2:13" s="1" customFormat="1" ht="13.8" x14ac:dyDescent="0.3">
      <c r="B12731" s="10"/>
      <c r="L12731" s="10"/>
      <c r="M12731" s="10"/>
    </row>
    <row r="12732" spans="2:13" s="1" customFormat="1" ht="13.8" x14ac:dyDescent="0.3">
      <c r="B12732" s="10"/>
      <c r="L12732" s="10"/>
      <c r="M12732" s="10"/>
    </row>
    <row r="12733" spans="2:13" s="1" customFormat="1" ht="13.8" x14ac:dyDescent="0.3">
      <c r="B12733" s="10"/>
      <c r="L12733" s="10"/>
      <c r="M12733" s="10"/>
    </row>
    <row r="12734" spans="2:13" s="1" customFormat="1" ht="13.8" x14ac:dyDescent="0.3">
      <c r="B12734" s="10"/>
      <c r="L12734" s="10"/>
      <c r="M12734" s="10"/>
    </row>
    <row r="12735" spans="2:13" s="1" customFormat="1" ht="13.8" x14ac:dyDescent="0.3">
      <c r="B12735" s="10"/>
      <c r="L12735" s="10"/>
      <c r="M12735" s="10"/>
    </row>
    <row r="12736" spans="2:13" s="1" customFormat="1" ht="13.8" x14ac:dyDescent="0.3">
      <c r="B12736" s="10"/>
      <c r="L12736" s="10"/>
      <c r="M12736" s="10"/>
    </row>
    <row r="12737" spans="2:13" s="1" customFormat="1" ht="13.8" x14ac:dyDescent="0.3">
      <c r="B12737" s="10"/>
      <c r="L12737" s="10"/>
      <c r="M12737" s="10"/>
    </row>
    <row r="12738" spans="2:13" s="1" customFormat="1" ht="13.8" x14ac:dyDescent="0.3">
      <c r="B12738" s="10"/>
      <c r="L12738" s="10"/>
      <c r="M12738" s="10"/>
    </row>
    <row r="12739" spans="2:13" s="1" customFormat="1" ht="13.8" x14ac:dyDescent="0.3">
      <c r="B12739" s="10"/>
      <c r="L12739" s="10"/>
      <c r="M12739" s="10"/>
    </row>
    <row r="12740" spans="2:13" s="1" customFormat="1" ht="13.8" x14ac:dyDescent="0.3">
      <c r="B12740" s="10"/>
      <c r="L12740" s="10"/>
      <c r="M12740" s="10"/>
    </row>
    <row r="12741" spans="2:13" s="1" customFormat="1" ht="13.8" x14ac:dyDescent="0.3">
      <c r="B12741" s="10"/>
      <c r="L12741" s="10"/>
      <c r="M12741" s="10"/>
    </row>
    <row r="12742" spans="2:13" s="1" customFormat="1" ht="13.8" x14ac:dyDescent="0.3">
      <c r="B12742" s="10"/>
      <c r="L12742" s="10"/>
      <c r="M12742" s="10"/>
    </row>
    <row r="12743" spans="2:13" s="1" customFormat="1" ht="13.8" x14ac:dyDescent="0.3">
      <c r="B12743" s="10"/>
      <c r="L12743" s="10"/>
      <c r="M12743" s="10"/>
    </row>
    <row r="12744" spans="2:13" s="1" customFormat="1" ht="13.8" x14ac:dyDescent="0.3">
      <c r="B12744" s="10"/>
      <c r="L12744" s="10"/>
      <c r="M12744" s="10"/>
    </row>
    <row r="12745" spans="2:13" s="1" customFormat="1" ht="13.8" x14ac:dyDescent="0.3">
      <c r="B12745" s="10"/>
      <c r="L12745" s="10"/>
      <c r="M12745" s="10"/>
    </row>
    <row r="12746" spans="2:13" s="1" customFormat="1" ht="13.8" x14ac:dyDescent="0.3">
      <c r="B12746" s="10"/>
      <c r="L12746" s="10"/>
      <c r="M12746" s="10"/>
    </row>
    <row r="12747" spans="2:13" s="1" customFormat="1" ht="13.8" x14ac:dyDescent="0.3">
      <c r="B12747" s="10"/>
      <c r="L12747" s="10"/>
      <c r="M12747" s="10"/>
    </row>
    <row r="12748" spans="2:13" s="1" customFormat="1" ht="13.8" x14ac:dyDescent="0.3">
      <c r="B12748" s="10"/>
      <c r="L12748" s="10"/>
      <c r="M12748" s="10"/>
    </row>
    <row r="12749" spans="2:13" s="1" customFormat="1" ht="13.8" x14ac:dyDescent="0.3">
      <c r="B12749" s="10"/>
      <c r="L12749" s="10"/>
      <c r="M12749" s="10"/>
    </row>
    <row r="12750" spans="2:13" s="1" customFormat="1" ht="13.8" x14ac:dyDescent="0.3">
      <c r="B12750" s="10"/>
      <c r="L12750" s="10"/>
      <c r="M12750" s="10"/>
    </row>
    <row r="12751" spans="2:13" s="1" customFormat="1" ht="13.8" x14ac:dyDescent="0.3">
      <c r="B12751" s="10"/>
      <c r="L12751" s="10"/>
      <c r="M12751" s="10"/>
    </row>
    <row r="12752" spans="2:13" s="1" customFormat="1" ht="13.8" x14ac:dyDescent="0.3">
      <c r="B12752" s="10"/>
      <c r="L12752" s="10"/>
      <c r="M12752" s="10"/>
    </row>
    <row r="12753" spans="2:13" s="1" customFormat="1" ht="13.8" x14ac:dyDescent="0.3">
      <c r="B12753" s="10"/>
      <c r="L12753" s="10"/>
      <c r="M12753" s="10"/>
    </row>
    <row r="12754" spans="2:13" s="1" customFormat="1" ht="13.8" x14ac:dyDescent="0.3">
      <c r="B12754" s="10"/>
      <c r="L12754" s="10"/>
      <c r="M12754" s="10"/>
    </row>
    <row r="12755" spans="2:13" s="1" customFormat="1" ht="13.8" x14ac:dyDescent="0.3">
      <c r="B12755" s="10"/>
      <c r="L12755" s="10"/>
      <c r="M12755" s="10"/>
    </row>
    <row r="12756" spans="2:13" s="1" customFormat="1" ht="13.8" x14ac:dyDescent="0.3">
      <c r="B12756" s="10"/>
      <c r="L12756" s="10"/>
      <c r="M12756" s="10"/>
    </row>
    <row r="12757" spans="2:13" s="1" customFormat="1" ht="13.8" x14ac:dyDescent="0.3">
      <c r="B12757" s="10"/>
      <c r="L12757" s="10"/>
      <c r="M12757" s="10"/>
    </row>
    <row r="12758" spans="2:13" s="1" customFormat="1" ht="13.8" x14ac:dyDescent="0.3">
      <c r="B12758" s="10"/>
      <c r="L12758" s="10"/>
      <c r="M12758" s="10"/>
    </row>
    <row r="12759" spans="2:13" s="1" customFormat="1" ht="13.8" x14ac:dyDescent="0.3">
      <c r="B12759" s="10"/>
      <c r="L12759" s="10"/>
      <c r="M12759" s="10"/>
    </row>
    <row r="12760" spans="2:13" s="1" customFormat="1" ht="13.8" x14ac:dyDescent="0.3">
      <c r="B12760" s="10"/>
      <c r="L12760" s="10"/>
      <c r="M12760" s="10"/>
    </row>
    <row r="12761" spans="2:13" s="1" customFormat="1" ht="13.8" x14ac:dyDescent="0.3">
      <c r="B12761" s="10"/>
      <c r="L12761" s="10"/>
      <c r="M12761" s="10"/>
    </row>
    <row r="12762" spans="2:13" s="1" customFormat="1" ht="13.8" x14ac:dyDescent="0.3">
      <c r="B12762" s="10"/>
      <c r="L12762" s="10"/>
      <c r="M12762" s="10"/>
    </row>
    <row r="12763" spans="2:13" s="1" customFormat="1" ht="13.8" x14ac:dyDescent="0.3">
      <c r="B12763" s="10"/>
      <c r="L12763" s="10"/>
      <c r="M12763" s="10"/>
    </row>
    <row r="12764" spans="2:13" s="1" customFormat="1" ht="13.8" x14ac:dyDescent="0.3">
      <c r="B12764" s="10"/>
      <c r="L12764" s="10"/>
      <c r="M12764" s="10"/>
    </row>
    <row r="12765" spans="2:13" s="1" customFormat="1" ht="13.8" x14ac:dyDescent="0.3">
      <c r="B12765" s="10"/>
      <c r="L12765" s="10"/>
      <c r="M12765" s="10"/>
    </row>
    <row r="12766" spans="2:13" s="1" customFormat="1" ht="13.8" x14ac:dyDescent="0.3">
      <c r="B12766" s="10"/>
      <c r="L12766" s="10"/>
      <c r="M12766" s="10"/>
    </row>
    <row r="12767" spans="2:13" s="1" customFormat="1" ht="13.8" x14ac:dyDescent="0.3">
      <c r="B12767" s="10"/>
      <c r="L12767" s="10"/>
      <c r="M12767" s="10"/>
    </row>
    <row r="12768" spans="2:13" s="1" customFormat="1" ht="13.8" x14ac:dyDescent="0.3">
      <c r="B12768" s="10"/>
      <c r="L12768" s="10"/>
      <c r="M12768" s="10"/>
    </row>
    <row r="12769" spans="2:13" s="1" customFormat="1" ht="13.8" x14ac:dyDescent="0.3">
      <c r="B12769" s="10"/>
      <c r="L12769" s="10"/>
      <c r="M12769" s="10"/>
    </row>
    <row r="12770" spans="2:13" s="1" customFormat="1" ht="13.8" x14ac:dyDescent="0.3">
      <c r="B12770" s="10"/>
      <c r="L12770" s="10"/>
      <c r="M12770" s="10"/>
    </row>
    <row r="12771" spans="2:13" s="1" customFormat="1" ht="13.8" x14ac:dyDescent="0.3">
      <c r="B12771" s="10"/>
      <c r="L12771" s="10"/>
      <c r="M12771" s="10"/>
    </row>
    <row r="12772" spans="2:13" s="1" customFormat="1" ht="13.8" x14ac:dyDescent="0.3">
      <c r="B12772" s="10"/>
      <c r="L12772" s="10"/>
      <c r="M12772" s="10"/>
    </row>
    <row r="12773" spans="2:13" s="1" customFormat="1" ht="13.8" x14ac:dyDescent="0.3">
      <c r="B12773" s="10"/>
      <c r="L12773" s="10"/>
      <c r="M12773" s="10"/>
    </row>
    <row r="12774" spans="2:13" s="1" customFormat="1" ht="13.8" x14ac:dyDescent="0.3">
      <c r="B12774" s="10"/>
      <c r="L12774" s="10"/>
      <c r="M12774" s="10"/>
    </row>
    <row r="12775" spans="2:13" s="1" customFormat="1" ht="13.8" x14ac:dyDescent="0.3">
      <c r="B12775" s="10"/>
      <c r="L12775" s="10"/>
      <c r="M12775" s="10"/>
    </row>
    <row r="12776" spans="2:13" s="1" customFormat="1" ht="13.8" x14ac:dyDescent="0.3">
      <c r="B12776" s="10"/>
      <c r="L12776" s="10"/>
      <c r="M12776" s="10"/>
    </row>
    <row r="12777" spans="2:13" s="1" customFormat="1" ht="13.8" x14ac:dyDescent="0.3">
      <c r="B12777" s="10"/>
      <c r="L12777" s="10"/>
      <c r="M12777" s="10"/>
    </row>
    <row r="12778" spans="2:13" s="1" customFormat="1" ht="13.8" x14ac:dyDescent="0.3">
      <c r="B12778" s="10"/>
      <c r="L12778" s="10"/>
      <c r="M12778" s="10"/>
    </row>
    <row r="12779" spans="2:13" s="1" customFormat="1" ht="13.8" x14ac:dyDescent="0.3">
      <c r="B12779" s="10"/>
      <c r="L12779" s="10"/>
      <c r="M12779" s="10"/>
    </row>
    <row r="12780" spans="2:13" s="1" customFormat="1" ht="13.8" x14ac:dyDescent="0.3">
      <c r="B12780" s="10"/>
      <c r="L12780" s="10"/>
      <c r="M12780" s="10"/>
    </row>
    <row r="12781" spans="2:13" s="1" customFormat="1" ht="13.8" x14ac:dyDescent="0.3">
      <c r="B12781" s="10"/>
      <c r="L12781" s="10"/>
      <c r="M12781" s="10"/>
    </row>
    <row r="12782" spans="2:13" s="1" customFormat="1" ht="13.8" x14ac:dyDescent="0.3">
      <c r="B12782" s="10"/>
      <c r="L12782" s="10"/>
      <c r="M12782" s="10"/>
    </row>
    <row r="12783" spans="2:13" s="1" customFormat="1" ht="13.8" x14ac:dyDescent="0.3">
      <c r="B12783" s="10"/>
      <c r="L12783" s="10"/>
      <c r="M12783" s="10"/>
    </row>
    <row r="12784" spans="2:13" s="1" customFormat="1" ht="13.8" x14ac:dyDescent="0.3">
      <c r="B12784" s="10"/>
      <c r="L12784" s="10"/>
      <c r="M12784" s="10"/>
    </row>
    <row r="12785" spans="2:13" s="1" customFormat="1" ht="13.8" x14ac:dyDescent="0.3">
      <c r="B12785" s="10"/>
      <c r="L12785" s="10"/>
      <c r="M12785" s="10"/>
    </row>
    <row r="12786" spans="2:13" s="1" customFormat="1" ht="13.8" x14ac:dyDescent="0.3">
      <c r="B12786" s="10"/>
      <c r="L12786" s="10"/>
      <c r="M12786" s="10"/>
    </row>
    <row r="12787" spans="2:13" s="1" customFormat="1" ht="13.8" x14ac:dyDescent="0.3">
      <c r="B12787" s="10"/>
      <c r="L12787" s="10"/>
      <c r="M12787" s="10"/>
    </row>
    <row r="12788" spans="2:13" s="1" customFormat="1" ht="13.8" x14ac:dyDescent="0.3">
      <c r="B12788" s="10"/>
      <c r="L12788" s="10"/>
      <c r="M12788" s="10"/>
    </row>
    <row r="12789" spans="2:13" s="1" customFormat="1" ht="13.8" x14ac:dyDescent="0.3">
      <c r="B12789" s="10"/>
      <c r="L12789" s="10"/>
      <c r="M12789" s="10"/>
    </row>
    <row r="12790" spans="2:13" s="1" customFormat="1" ht="13.8" x14ac:dyDescent="0.3">
      <c r="B12790" s="10"/>
      <c r="L12790" s="10"/>
      <c r="M12790" s="10"/>
    </row>
    <row r="12791" spans="2:13" s="1" customFormat="1" ht="13.8" x14ac:dyDescent="0.3">
      <c r="B12791" s="10"/>
      <c r="L12791" s="10"/>
      <c r="M12791" s="10"/>
    </row>
    <row r="12792" spans="2:13" s="1" customFormat="1" ht="13.8" x14ac:dyDescent="0.3">
      <c r="B12792" s="10"/>
      <c r="L12792" s="10"/>
      <c r="M12792" s="10"/>
    </row>
    <row r="12793" spans="2:13" s="1" customFormat="1" ht="13.8" x14ac:dyDescent="0.3">
      <c r="B12793" s="10"/>
      <c r="L12793" s="10"/>
      <c r="M12793" s="10"/>
    </row>
    <row r="12794" spans="2:13" s="1" customFormat="1" ht="13.8" x14ac:dyDescent="0.3">
      <c r="B12794" s="10"/>
      <c r="L12794" s="10"/>
      <c r="M12794" s="10"/>
    </row>
    <row r="12795" spans="2:13" s="1" customFormat="1" ht="13.8" x14ac:dyDescent="0.3">
      <c r="B12795" s="10"/>
      <c r="L12795" s="10"/>
      <c r="M12795" s="10"/>
    </row>
    <row r="12796" spans="2:13" s="1" customFormat="1" ht="13.8" x14ac:dyDescent="0.3">
      <c r="B12796" s="10"/>
      <c r="L12796" s="10"/>
      <c r="M12796" s="10"/>
    </row>
    <row r="12797" spans="2:13" s="1" customFormat="1" ht="13.8" x14ac:dyDescent="0.3">
      <c r="B12797" s="10"/>
      <c r="L12797" s="10"/>
      <c r="M12797" s="10"/>
    </row>
    <row r="12798" spans="2:13" s="1" customFormat="1" ht="13.8" x14ac:dyDescent="0.3">
      <c r="B12798" s="10"/>
      <c r="L12798" s="10"/>
      <c r="M12798" s="10"/>
    </row>
    <row r="12799" spans="2:13" s="1" customFormat="1" ht="13.8" x14ac:dyDescent="0.3">
      <c r="B12799" s="10"/>
      <c r="L12799" s="10"/>
      <c r="M12799" s="10"/>
    </row>
    <row r="12800" spans="2:13" s="1" customFormat="1" ht="13.8" x14ac:dyDescent="0.3">
      <c r="B12800" s="10"/>
      <c r="L12800" s="10"/>
      <c r="M12800" s="10"/>
    </row>
    <row r="12801" spans="2:13" s="1" customFormat="1" ht="13.8" x14ac:dyDescent="0.3">
      <c r="B12801" s="10"/>
      <c r="L12801" s="10"/>
      <c r="M12801" s="10"/>
    </row>
    <row r="12802" spans="2:13" s="1" customFormat="1" ht="13.8" x14ac:dyDescent="0.3">
      <c r="B12802" s="10"/>
      <c r="L12802" s="10"/>
      <c r="M12802" s="10"/>
    </row>
    <row r="12803" spans="2:13" s="1" customFormat="1" ht="13.8" x14ac:dyDescent="0.3">
      <c r="B12803" s="10"/>
      <c r="L12803" s="10"/>
      <c r="M12803" s="10"/>
    </row>
    <row r="12804" spans="2:13" s="1" customFormat="1" ht="13.8" x14ac:dyDescent="0.3">
      <c r="B12804" s="10"/>
      <c r="L12804" s="10"/>
      <c r="M12804" s="10"/>
    </row>
    <row r="12805" spans="2:13" s="1" customFormat="1" ht="13.8" x14ac:dyDescent="0.3">
      <c r="B12805" s="10"/>
      <c r="L12805" s="10"/>
      <c r="M12805" s="10"/>
    </row>
    <row r="12806" spans="2:13" s="1" customFormat="1" ht="13.8" x14ac:dyDescent="0.3">
      <c r="B12806" s="10"/>
      <c r="L12806" s="10"/>
      <c r="M12806" s="10"/>
    </row>
    <row r="12807" spans="2:13" s="1" customFormat="1" ht="13.8" x14ac:dyDescent="0.3">
      <c r="B12807" s="10"/>
      <c r="L12807" s="10"/>
      <c r="M12807" s="10"/>
    </row>
    <row r="12808" spans="2:13" s="1" customFormat="1" ht="13.8" x14ac:dyDescent="0.3">
      <c r="B12808" s="10"/>
      <c r="L12808" s="10"/>
      <c r="M12808" s="10"/>
    </row>
    <row r="12809" spans="2:13" s="1" customFormat="1" ht="13.8" x14ac:dyDescent="0.3">
      <c r="B12809" s="10"/>
      <c r="L12809" s="10"/>
      <c r="M12809" s="10"/>
    </row>
    <row r="12810" spans="2:13" s="1" customFormat="1" ht="13.8" x14ac:dyDescent="0.3">
      <c r="B12810" s="10"/>
      <c r="L12810" s="10"/>
      <c r="M12810" s="10"/>
    </row>
    <row r="12811" spans="2:13" s="1" customFormat="1" ht="13.8" x14ac:dyDescent="0.3">
      <c r="B12811" s="10"/>
      <c r="L12811" s="10"/>
      <c r="M12811" s="10"/>
    </row>
    <row r="12812" spans="2:13" s="1" customFormat="1" ht="13.8" x14ac:dyDescent="0.3">
      <c r="B12812" s="10"/>
      <c r="L12812" s="10"/>
      <c r="M12812" s="10"/>
    </row>
    <row r="12813" spans="2:13" s="1" customFormat="1" ht="13.8" x14ac:dyDescent="0.3">
      <c r="B12813" s="10"/>
      <c r="L12813" s="10"/>
      <c r="M12813" s="10"/>
    </row>
    <row r="12814" spans="2:13" s="1" customFormat="1" ht="13.8" x14ac:dyDescent="0.3">
      <c r="B12814" s="10"/>
      <c r="L12814" s="10"/>
      <c r="M12814" s="10"/>
    </row>
    <row r="12815" spans="2:13" s="1" customFormat="1" ht="13.8" x14ac:dyDescent="0.3">
      <c r="B12815" s="10"/>
      <c r="L12815" s="10"/>
      <c r="M12815" s="10"/>
    </row>
    <row r="12816" spans="2:13" s="1" customFormat="1" ht="13.8" x14ac:dyDescent="0.3">
      <c r="B12816" s="10"/>
      <c r="L12816" s="10"/>
      <c r="M12816" s="10"/>
    </row>
    <row r="12817" spans="2:13" s="1" customFormat="1" ht="13.8" x14ac:dyDescent="0.3">
      <c r="B12817" s="10"/>
      <c r="L12817" s="10"/>
      <c r="M12817" s="10"/>
    </row>
    <row r="12818" spans="2:13" s="1" customFormat="1" ht="13.8" x14ac:dyDescent="0.3">
      <c r="B12818" s="10"/>
      <c r="L12818" s="10"/>
      <c r="M12818" s="10"/>
    </row>
    <row r="12819" spans="2:13" s="1" customFormat="1" ht="13.8" x14ac:dyDescent="0.3">
      <c r="B12819" s="10"/>
      <c r="L12819" s="10"/>
      <c r="M12819" s="10"/>
    </row>
    <row r="12820" spans="2:13" s="1" customFormat="1" ht="13.8" x14ac:dyDescent="0.3">
      <c r="B12820" s="10"/>
      <c r="L12820" s="10"/>
      <c r="M12820" s="10"/>
    </row>
    <row r="12821" spans="2:13" s="1" customFormat="1" ht="13.8" x14ac:dyDescent="0.3">
      <c r="B12821" s="10"/>
      <c r="L12821" s="10"/>
      <c r="M12821" s="10"/>
    </row>
    <row r="12822" spans="2:13" s="1" customFormat="1" ht="13.8" x14ac:dyDescent="0.3">
      <c r="B12822" s="10"/>
      <c r="L12822" s="10"/>
      <c r="M12822" s="10"/>
    </row>
    <row r="12823" spans="2:13" s="1" customFormat="1" ht="13.8" x14ac:dyDescent="0.3">
      <c r="B12823" s="10"/>
      <c r="L12823" s="10"/>
      <c r="M12823" s="10"/>
    </row>
    <row r="12824" spans="2:13" s="1" customFormat="1" ht="13.8" x14ac:dyDescent="0.3">
      <c r="B12824" s="10"/>
      <c r="L12824" s="10"/>
      <c r="M12824" s="10"/>
    </row>
    <row r="12825" spans="2:13" s="1" customFormat="1" ht="13.8" x14ac:dyDescent="0.3">
      <c r="B12825" s="10"/>
      <c r="L12825" s="10"/>
      <c r="M12825" s="10"/>
    </row>
    <row r="12826" spans="2:13" s="1" customFormat="1" ht="13.8" x14ac:dyDescent="0.3">
      <c r="B12826" s="10"/>
      <c r="L12826" s="10"/>
      <c r="M12826" s="10"/>
    </row>
    <row r="12827" spans="2:13" s="1" customFormat="1" ht="13.8" x14ac:dyDescent="0.3">
      <c r="B12827" s="10"/>
      <c r="L12827" s="10"/>
      <c r="M12827" s="10"/>
    </row>
    <row r="12828" spans="2:13" s="1" customFormat="1" ht="13.8" x14ac:dyDescent="0.3">
      <c r="B12828" s="10"/>
      <c r="L12828" s="10"/>
      <c r="M12828" s="10"/>
    </row>
    <row r="12829" spans="2:13" s="1" customFormat="1" ht="13.8" x14ac:dyDescent="0.3">
      <c r="B12829" s="10"/>
      <c r="L12829" s="10"/>
      <c r="M12829" s="10"/>
    </row>
    <row r="12830" spans="2:13" s="1" customFormat="1" ht="13.8" x14ac:dyDescent="0.3">
      <c r="B12830" s="10"/>
      <c r="L12830" s="10"/>
      <c r="M12830" s="10"/>
    </row>
    <row r="12831" spans="2:13" s="1" customFormat="1" ht="13.8" x14ac:dyDescent="0.3">
      <c r="B12831" s="10"/>
      <c r="L12831" s="10"/>
      <c r="M12831" s="10"/>
    </row>
    <row r="12832" spans="2:13" s="1" customFormat="1" ht="13.8" x14ac:dyDescent="0.3">
      <c r="B12832" s="10"/>
      <c r="L12832" s="10"/>
      <c r="M12832" s="10"/>
    </row>
    <row r="12833" spans="2:13" s="1" customFormat="1" ht="13.8" x14ac:dyDescent="0.3">
      <c r="B12833" s="10"/>
      <c r="L12833" s="10"/>
      <c r="M12833" s="10"/>
    </row>
    <row r="12834" spans="2:13" s="1" customFormat="1" ht="13.8" x14ac:dyDescent="0.3">
      <c r="B12834" s="10"/>
      <c r="L12834" s="10"/>
      <c r="M12834" s="10"/>
    </row>
    <row r="12835" spans="2:13" s="1" customFormat="1" ht="13.8" x14ac:dyDescent="0.3">
      <c r="B12835" s="10"/>
      <c r="L12835" s="10"/>
      <c r="M12835" s="10"/>
    </row>
    <row r="12836" spans="2:13" s="1" customFormat="1" ht="13.8" x14ac:dyDescent="0.3">
      <c r="B12836" s="10"/>
      <c r="L12836" s="10"/>
      <c r="M12836" s="10"/>
    </row>
    <row r="12837" spans="2:13" s="1" customFormat="1" ht="13.8" x14ac:dyDescent="0.3">
      <c r="B12837" s="10"/>
      <c r="L12837" s="10"/>
      <c r="M12837" s="10"/>
    </row>
    <row r="12838" spans="2:13" s="1" customFormat="1" ht="13.8" x14ac:dyDescent="0.3">
      <c r="B12838" s="10"/>
      <c r="L12838" s="10"/>
      <c r="M12838" s="10"/>
    </row>
    <row r="12839" spans="2:13" s="1" customFormat="1" ht="13.8" x14ac:dyDescent="0.3">
      <c r="B12839" s="10"/>
      <c r="L12839" s="10"/>
      <c r="M12839" s="10"/>
    </row>
    <row r="12840" spans="2:13" s="1" customFormat="1" ht="13.8" x14ac:dyDescent="0.3">
      <c r="B12840" s="10"/>
      <c r="L12840" s="10"/>
      <c r="M12840" s="10"/>
    </row>
    <row r="12841" spans="2:13" s="1" customFormat="1" ht="13.8" x14ac:dyDescent="0.3">
      <c r="B12841" s="10"/>
      <c r="L12841" s="10"/>
      <c r="M12841" s="10"/>
    </row>
    <row r="12842" spans="2:13" s="1" customFormat="1" ht="13.8" x14ac:dyDescent="0.3">
      <c r="B12842" s="10"/>
      <c r="L12842" s="10"/>
      <c r="M12842" s="10"/>
    </row>
    <row r="12843" spans="2:13" s="1" customFormat="1" ht="13.8" x14ac:dyDescent="0.3">
      <c r="B12843" s="10"/>
      <c r="L12843" s="10"/>
      <c r="M12843" s="10"/>
    </row>
    <row r="12844" spans="2:13" s="1" customFormat="1" ht="13.8" x14ac:dyDescent="0.3">
      <c r="B12844" s="10"/>
      <c r="L12844" s="10"/>
      <c r="M12844" s="10"/>
    </row>
    <row r="12845" spans="2:13" s="1" customFormat="1" ht="13.8" x14ac:dyDescent="0.3">
      <c r="B12845" s="10"/>
      <c r="L12845" s="10"/>
      <c r="M12845" s="10"/>
    </row>
    <row r="12846" spans="2:13" s="1" customFormat="1" ht="13.8" x14ac:dyDescent="0.3">
      <c r="B12846" s="10"/>
      <c r="L12846" s="10"/>
      <c r="M12846" s="10"/>
    </row>
    <row r="12847" spans="2:13" s="1" customFormat="1" ht="13.8" x14ac:dyDescent="0.3">
      <c r="B12847" s="10"/>
      <c r="L12847" s="10"/>
      <c r="M12847" s="10"/>
    </row>
    <row r="12848" spans="2:13" s="1" customFormat="1" ht="13.8" x14ac:dyDescent="0.3">
      <c r="B12848" s="10"/>
      <c r="L12848" s="10"/>
      <c r="M12848" s="10"/>
    </row>
    <row r="12849" spans="2:13" s="1" customFormat="1" ht="13.8" x14ac:dyDescent="0.3">
      <c r="B12849" s="10"/>
      <c r="L12849" s="10"/>
      <c r="M12849" s="10"/>
    </row>
    <row r="12850" spans="2:13" s="1" customFormat="1" ht="13.8" x14ac:dyDescent="0.3">
      <c r="B12850" s="10"/>
      <c r="L12850" s="10"/>
      <c r="M12850" s="10"/>
    </row>
    <row r="12851" spans="2:13" s="1" customFormat="1" ht="13.8" x14ac:dyDescent="0.3">
      <c r="B12851" s="10"/>
      <c r="L12851" s="10"/>
      <c r="M12851" s="10"/>
    </row>
    <row r="12852" spans="2:13" s="1" customFormat="1" ht="13.8" x14ac:dyDescent="0.3">
      <c r="B12852" s="10"/>
      <c r="L12852" s="10"/>
      <c r="M12852" s="10"/>
    </row>
    <row r="12853" spans="2:13" s="1" customFormat="1" ht="13.8" x14ac:dyDescent="0.3">
      <c r="B12853" s="10"/>
      <c r="L12853" s="10"/>
      <c r="M12853" s="10"/>
    </row>
    <row r="12854" spans="2:13" s="1" customFormat="1" ht="13.8" x14ac:dyDescent="0.3">
      <c r="B12854" s="10"/>
      <c r="L12854" s="10"/>
      <c r="M12854" s="10"/>
    </row>
    <row r="12855" spans="2:13" s="1" customFormat="1" ht="13.8" x14ac:dyDescent="0.3">
      <c r="B12855" s="10"/>
      <c r="L12855" s="10"/>
      <c r="M12855" s="10"/>
    </row>
    <row r="12856" spans="2:13" s="1" customFormat="1" ht="13.8" x14ac:dyDescent="0.3">
      <c r="B12856" s="10"/>
      <c r="L12856" s="10"/>
      <c r="M12856" s="10"/>
    </row>
    <row r="12857" spans="2:13" s="1" customFormat="1" ht="13.8" x14ac:dyDescent="0.3">
      <c r="B12857" s="10"/>
      <c r="L12857" s="10"/>
      <c r="M12857" s="10"/>
    </row>
    <row r="12858" spans="2:13" s="1" customFormat="1" ht="13.8" x14ac:dyDescent="0.3">
      <c r="B12858" s="10"/>
      <c r="L12858" s="10"/>
      <c r="M12858" s="10"/>
    </row>
    <row r="12859" spans="2:13" s="1" customFormat="1" ht="13.8" x14ac:dyDescent="0.3">
      <c r="B12859" s="10"/>
      <c r="L12859" s="10"/>
      <c r="M12859" s="10"/>
    </row>
    <row r="12860" spans="2:13" s="1" customFormat="1" ht="13.8" x14ac:dyDescent="0.3">
      <c r="B12860" s="10"/>
      <c r="L12860" s="10"/>
      <c r="M12860" s="10"/>
    </row>
    <row r="12861" spans="2:13" s="1" customFormat="1" ht="13.8" x14ac:dyDescent="0.3">
      <c r="B12861" s="10"/>
      <c r="L12861" s="10"/>
      <c r="M12861" s="10"/>
    </row>
    <row r="12862" spans="2:13" s="1" customFormat="1" ht="13.8" x14ac:dyDescent="0.3">
      <c r="B12862" s="10"/>
      <c r="L12862" s="10"/>
      <c r="M12862" s="10"/>
    </row>
    <row r="12863" spans="2:13" s="1" customFormat="1" ht="13.8" x14ac:dyDescent="0.3">
      <c r="B12863" s="10"/>
      <c r="L12863" s="10"/>
      <c r="M12863" s="10"/>
    </row>
    <row r="12864" spans="2:13" s="1" customFormat="1" ht="13.8" x14ac:dyDescent="0.3">
      <c r="B12864" s="10"/>
      <c r="L12864" s="10"/>
      <c r="M12864" s="10"/>
    </row>
    <row r="12865" spans="2:13" s="1" customFormat="1" ht="13.8" x14ac:dyDescent="0.3">
      <c r="B12865" s="10"/>
      <c r="L12865" s="10"/>
      <c r="M12865" s="10"/>
    </row>
    <row r="12866" spans="2:13" s="1" customFormat="1" ht="13.8" x14ac:dyDescent="0.3">
      <c r="B12866" s="10"/>
      <c r="L12866" s="10"/>
      <c r="M12866" s="10"/>
    </row>
    <row r="12867" spans="2:13" s="1" customFormat="1" ht="13.8" x14ac:dyDescent="0.3">
      <c r="B12867" s="10"/>
      <c r="L12867" s="10"/>
      <c r="M12867" s="10"/>
    </row>
    <row r="12868" spans="2:13" s="1" customFormat="1" ht="13.8" x14ac:dyDescent="0.3">
      <c r="B12868" s="10"/>
      <c r="L12868" s="10"/>
      <c r="M12868" s="10"/>
    </row>
    <row r="12869" spans="2:13" s="1" customFormat="1" ht="13.8" x14ac:dyDescent="0.3">
      <c r="B12869" s="10"/>
      <c r="L12869" s="10"/>
      <c r="M12869" s="10"/>
    </row>
    <row r="12870" spans="2:13" s="1" customFormat="1" ht="13.8" x14ac:dyDescent="0.3">
      <c r="B12870" s="10"/>
      <c r="L12870" s="10"/>
      <c r="M12870" s="10"/>
    </row>
    <row r="12871" spans="2:13" s="1" customFormat="1" ht="13.8" x14ac:dyDescent="0.3">
      <c r="B12871" s="10"/>
      <c r="L12871" s="10"/>
      <c r="M12871" s="10"/>
    </row>
    <row r="12872" spans="2:13" s="1" customFormat="1" ht="13.8" x14ac:dyDescent="0.3">
      <c r="B12872" s="10"/>
      <c r="L12872" s="10"/>
      <c r="M12872" s="10"/>
    </row>
    <row r="12873" spans="2:13" s="1" customFormat="1" ht="13.8" x14ac:dyDescent="0.3">
      <c r="B12873" s="10"/>
      <c r="L12873" s="10"/>
      <c r="M12873" s="10"/>
    </row>
    <row r="12874" spans="2:13" s="1" customFormat="1" ht="13.8" x14ac:dyDescent="0.3">
      <c r="B12874" s="10"/>
      <c r="L12874" s="10"/>
      <c r="M12874" s="10"/>
    </row>
    <row r="12875" spans="2:13" s="1" customFormat="1" ht="13.8" x14ac:dyDescent="0.3">
      <c r="B12875" s="10"/>
      <c r="L12875" s="10"/>
      <c r="M12875" s="10"/>
    </row>
    <row r="12876" spans="2:13" s="1" customFormat="1" ht="13.8" x14ac:dyDescent="0.3">
      <c r="B12876" s="10"/>
      <c r="L12876" s="10"/>
      <c r="M12876" s="10"/>
    </row>
    <row r="12877" spans="2:13" s="1" customFormat="1" ht="13.8" x14ac:dyDescent="0.3">
      <c r="B12877" s="10"/>
      <c r="L12877" s="10"/>
      <c r="M12877" s="10"/>
    </row>
    <row r="12878" spans="2:13" s="1" customFormat="1" ht="13.8" x14ac:dyDescent="0.3">
      <c r="B12878" s="10"/>
      <c r="L12878" s="10"/>
      <c r="M12878" s="10"/>
    </row>
    <row r="12879" spans="2:13" s="1" customFormat="1" ht="13.8" x14ac:dyDescent="0.3">
      <c r="B12879" s="10"/>
      <c r="L12879" s="10"/>
      <c r="M12879" s="10"/>
    </row>
    <row r="12880" spans="2:13" s="1" customFormat="1" ht="13.8" x14ac:dyDescent="0.3">
      <c r="B12880" s="10"/>
      <c r="L12880" s="10"/>
      <c r="M12880" s="10"/>
    </row>
    <row r="12881" spans="2:13" s="1" customFormat="1" ht="13.8" x14ac:dyDescent="0.3">
      <c r="B12881" s="10"/>
      <c r="L12881" s="10"/>
      <c r="M12881" s="10"/>
    </row>
    <row r="12882" spans="2:13" s="1" customFormat="1" ht="13.8" x14ac:dyDescent="0.3">
      <c r="B12882" s="10"/>
      <c r="L12882" s="10"/>
      <c r="M12882" s="10"/>
    </row>
    <row r="12883" spans="2:13" s="1" customFormat="1" ht="13.8" x14ac:dyDescent="0.3">
      <c r="B12883" s="10"/>
      <c r="L12883" s="10"/>
      <c r="M12883" s="10"/>
    </row>
    <row r="12884" spans="2:13" s="1" customFormat="1" ht="13.8" x14ac:dyDescent="0.3">
      <c r="B12884" s="10"/>
      <c r="L12884" s="10"/>
      <c r="M12884" s="10"/>
    </row>
    <row r="12885" spans="2:13" s="1" customFormat="1" ht="13.8" x14ac:dyDescent="0.3">
      <c r="B12885" s="10"/>
      <c r="L12885" s="10"/>
      <c r="M12885" s="10"/>
    </row>
    <row r="12886" spans="2:13" s="1" customFormat="1" ht="13.8" x14ac:dyDescent="0.3">
      <c r="B12886" s="10"/>
      <c r="L12886" s="10"/>
      <c r="M12886" s="10"/>
    </row>
    <row r="12887" spans="2:13" s="1" customFormat="1" ht="13.8" x14ac:dyDescent="0.3">
      <c r="B12887" s="10"/>
      <c r="L12887" s="10"/>
      <c r="M12887" s="10"/>
    </row>
    <row r="12888" spans="2:13" s="1" customFormat="1" ht="13.8" x14ac:dyDescent="0.3">
      <c r="B12888" s="10"/>
      <c r="L12888" s="10"/>
      <c r="M12888" s="10"/>
    </row>
    <row r="12889" spans="2:13" s="1" customFormat="1" ht="13.8" x14ac:dyDescent="0.3">
      <c r="B12889" s="10"/>
      <c r="L12889" s="10"/>
      <c r="M12889" s="10"/>
    </row>
    <row r="12890" spans="2:13" s="1" customFormat="1" ht="13.8" x14ac:dyDescent="0.3">
      <c r="B12890" s="10"/>
      <c r="L12890" s="10"/>
      <c r="M12890" s="10"/>
    </row>
    <row r="12891" spans="2:13" s="1" customFormat="1" ht="13.8" x14ac:dyDescent="0.3">
      <c r="B12891" s="10"/>
      <c r="L12891" s="10"/>
      <c r="M12891" s="10"/>
    </row>
    <row r="12892" spans="2:13" s="1" customFormat="1" ht="13.8" x14ac:dyDescent="0.3">
      <c r="B12892" s="10"/>
      <c r="L12892" s="10"/>
      <c r="M12892" s="10"/>
    </row>
    <row r="12893" spans="2:13" s="1" customFormat="1" ht="13.8" x14ac:dyDescent="0.3">
      <c r="B12893" s="10"/>
      <c r="L12893" s="10"/>
      <c r="M12893" s="10"/>
    </row>
    <row r="12894" spans="2:13" s="1" customFormat="1" ht="13.8" x14ac:dyDescent="0.3">
      <c r="B12894" s="10"/>
      <c r="L12894" s="10"/>
      <c r="M12894" s="10"/>
    </row>
    <row r="12895" spans="2:13" s="1" customFormat="1" ht="13.8" x14ac:dyDescent="0.3">
      <c r="B12895" s="10"/>
      <c r="L12895" s="10"/>
      <c r="M12895" s="10"/>
    </row>
    <row r="12896" spans="2:13" s="1" customFormat="1" ht="13.8" x14ac:dyDescent="0.3">
      <c r="B12896" s="10"/>
      <c r="L12896" s="10"/>
      <c r="M12896" s="10"/>
    </row>
    <row r="12897" spans="2:13" s="1" customFormat="1" ht="13.8" x14ac:dyDescent="0.3">
      <c r="B12897" s="10"/>
      <c r="L12897" s="10"/>
      <c r="M12897" s="10"/>
    </row>
    <row r="12898" spans="2:13" s="1" customFormat="1" ht="13.8" x14ac:dyDescent="0.3">
      <c r="B12898" s="10"/>
      <c r="L12898" s="10"/>
      <c r="M12898" s="10"/>
    </row>
    <row r="12899" spans="2:13" s="1" customFormat="1" ht="13.8" x14ac:dyDescent="0.3">
      <c r="B12899" s="10"/>
      <c r="L12899" s="10"/>
      <c r="M12899" s="10"/>
    </row>
    <row r="12900" spans="2:13" s="1" customFormat="1" ht="13.8" x14ac:dyDescent="0.3">
      <c r="B12900" s="10"/>
      <c r="L12900" s="10"/>
      <c r="M12900" s="10"/>
    </row>
    <row r="12901" spans="2:13" s="1" customFormat="1" ht="13.8" x14ac:dyDescent="0.3">
      <c r="B12901" s="10"/>
      <c r="L12901" s="10"/>
      <c r="M12901" s="10"/>
    </row>
    <row r="12902" spans="2:13" s="1" customFormat="1" ht="13.8" x14ac:dyDescent="0.3">
      <c r="B12902" s="10"/>
      <c r="L12902" s="10"/>
      <c r="M12902" s="10"/>
    </row>
    <row r="12903" spans="2:13" s="1" customFormat="1" ht="13.8" x14ac:dyDescent="0.3">
      <c r="B12903" s="10"/>
      <c r="L12903" s="10"/>
      <c r="M12903" s="10"/>
    </row>
    <row r="12904" spans="2:13" s="1" customFormat="1" ht="13.8" x14ac:dyDescent="0.3">
      <c r="B12904" s="10"/>
      <c r="L12904" s="10"/>
      <c r="M12904" s="10"/>
    </row>
    <row r="12905" spans="2:13" s="1" customFormat="1" ht="13.8" x14ac:dyDescent="0.3">
      <c r="B12905" s="10"/>
      <c r="L12905" s="10"/>
      <c r="M12905" s="10"/>
    </row>
    <row r="12906" spans="2:13" s="1" customFormat="1" ht="13.8" x14ac:dyDescent="0.3">
      <c r="B12906" s="10"/>
      <c r="L12906" s="10"/>
      <c r="M12906" s="10"/>
    </row>
    <row r="12907" spans="2:13" s="1" customFormat="1" ht="13.8" x14ac:dyDescent="0.3">
      <c r="B12907" s="10"/>
      <c r="L12907" s="10"/>
      <c r="M12907" s="10"/>
    </row>
    <row r="12908" spans="2:13" s="1" customFormat="1" ht="13.8" x14ac:dyDescent="0.3">
      <c r="B12908" s="10"/>
      <c r="L12908" s="10"/>
      <c r="M12908" s="10"/>
    </row>
    <row r="12909" spans="2:13" s="1" customFormat="1" ht="13.8" x14ac:dyDescent="0.3">
      <c r="B12909" s="10"/>
      <c r="L12909" s="10"/>
      <c r="M12909" s="10"/>
    </row>
    <row r="12910" spans="2:13" s="1" customFormat="1" ht="13.8" x14ac:dyDescent="0.3">
      <c r="B12910" s="10"/>
      <c r="L12910" s="10"/>
      <c r="M12910" s="10"/>
    </row>
    <row r="12911" spans="2:13" s="1" customFormat="1" ht="13.8" x14ac:dyDescent="0.3">
      <c r="B12911" s="10"/>
      <c r="L12911" s="10"/>
      <c r="M12911" s="10"/>
    </row>
    <row r="12912" spans="2:13" s="1" customFormat="1" ht="13.8" x14ac:dyDescent="0.3">
      <c r="B12912" s="10"/>
      <c r="L12912" s="10"/>
      <c r="M12912" s="10"/>
    </row>
    <row r="12913" spans="2:13" s="1" customFormat="1" ht="13.8" x14ac:dyDescent="0.3">
      <c r="B12913" s="10"/>
      <c r="L12913" s="10"/>
      <c r="M12913" s="10"/>
    </row>
    <row r="12914" spans="2:13" s="1" customFormat="1" ht="13.8" x14ac:dyDescent="0.3">
      <c r="B12914" s="10"/>
      <c r="L12914" s="10"/>
      <c r="M12914" s="10"/>
    </row>
    <row r="12915" spans="2:13" s="1" customFormat="1" ht="13.8" x14ac:dyDescent="0.3">
      <c r="B12915" s="10"/>
      <c r="L12915" s="10"/>
      <c r="M12915" s="10"/>
    </row>
    <row r="12916" spans="2:13" s="1" customFormat="1" ht="13.8" x14ac:dyDescent="0.3">
      <c r="B12916" s="10"/>
      <c r="L12916" s="10"/>
      <c r="M12916" s="10"/>
    </row>
    <row r="12917" spans="2:13" s="1" customFormat="1" ht="13.8" x14ac:dyDescent="0.3">
      <c r="B12917" s="10"/>
      <c r="L12917" s="10"/>
      <c r="M12917" s="10"/>
    </row>
    <row r="12918" spans="2:13" s="1" customFormat="1" ht="13.8" x14ac:dyDescent="0.3">
      <c r="B12918" s="10"/>
      <c r="L12918" s="10"/>
      <c r="M12918" s="10"/>
    </row>
    <row r="12919" spans="2:13" s="1" customFormat="1" ht="13.8" x14ac:dyDescent="0.3">
      <c r="B12919" s="10"/>
      <c r="L12919" s="10"/>
      <c r="M12919" s="10"/>
    </row>
    <row r="12920" spans="2:13" s="1" customFormat="1" ht="13.8" x14ac:dyDescent="0.3">
      <c r="B12920" s="10"/>
      <c r="L12920" s="10"/>
      <c r="M12920" s="10"/>
    </row>
    <row r="12921" spans="2:13" s="1" customFormat="1" ht="13.8" x14ac:dyDescent="0.3">
      <c r="B12921" s="10"/>
      <c r="L12921" s="10"/>
      <c r="M12921" s="10"/>
    </row>
    <row r="12922" spans="2:13" s="1" customFormat="1" ht="13.8" x14ac:dyDescent="0.3">
      <c r="B12922" s="10"/>
      <c r="L12922" s="10"/>
      <c r="M12922" s="10"/>
    </row>
    <row r="12923" spans="2:13" s="1" customFormat="1" ht="13.8" x14ac:dyDescent="0.3">
      <c r="B12923" s="10"/>
      <c r="L12923" s="10"/>
      <c r="M12923" s="10"/>
    </row>
    <row r="12924" spans="2:13" s="1" customFormat="1" ht="13.8" x14ac:dyDescent="0.3">
      <c r="B12924" s="10"/>
      <c r="L12924" s="10"/>
      <c r="M12924" s="10"/>
    </row>
    <row r="12925" spans="2:13" s="1" customFormat="1" ht="13.8" x14ac:dyDescent="0.3">
      <c r="B12925" s="10"/>
      <c r="L12925" s="10"/>
      <c r="M12925" s="10"/>
    </row>
    <row r="12926" spans="2:13" s="1" customFormat="1" ht="13.8" x14ac:dyDescent="0.3">
      <c r="B12926" s="10"/>
      <c r="L12926" s="10"/>
      <c r="M12926" s="10"/>
    </row>
    <row r="12927" spans="2:13" s="1" customFormat="1" ht="13.8" x14ac:dyDescent="0.3">
      <c r="B12927" s="10"/>
      <c r="L12927" s="10"/>
      <c r="M12927" s="10"/>
    </row>
    <row r="12928" spans="2:13" s="1" customFormat="1" ht="13.8" x14ac:dyDescent="0.3">
      <c r="B12928" s="10"/>
      <c r="L12928" s="10"/>
      <c r="M12928" s="10"/>
    </row>
    <row r="12929" spans="2:13" s="1" customFormat="1" ht="13.8" x14ac:dyDescent="0.3">
      <c r="B12929" s="10"/>
      <c r="L12929" s="10"/>
      <c r="M12929" s="10"/>
    </row>
    <row r="12930" spans="2:13" s="1" customFormat="1" ht="13.8" x14ac:dyDescent="0.3">
      <c r="B12930" s="10"/>
      <c r="L12930" s="10"/>
      <c r="M12930" s="10"/>
    </row>
    <row r="12931" spans="2:13" s="1" customFormat="1" ht="13.8" x14ac:dyDescent="0.3">
      <c r="B12931" s="10"/>
      <c r="L12931" s="10"/>
      <c r="M12931" s="10"/>
    </row>
    <row r="12932" spans="2:13" s="1" customFormat="1" ht="13.8" x14ac:dyDescent="0.3">
      <c r="B12932" s="10"/>
      <c r="L12932" s="10"/>
      <c r="M12932" s="10"/>
    </row>
    <row r="12933" spans="2:13" s="1" customFormat="1" ht="13.8" x14ac:dyDescent="0.3">
      <c r="B12933" s="10"/>
      <c r="L12933" s="10"/>
      <c r="M12933" s="10"/>
    </row>
    <row r="12934" spans="2:13" s="1" customFormat="1" ht="13.8" x14ac:dyDescent="0.3">
      <c r="B12934" s="10"/>
      <c r="L12934" s="10"/>
      <c r="M12934" s="10"/>
    </row>
    <row r="12935" spans="2:13" s="1" customFormat="1" ht="13.8" x14ac:dyDescent="0.3">
      <c r="B12935" s="10"/>
      <c r="L12935" s="10"/>
      <c r="M12935" s="10"/>
    </row>
    <row r="12936" spans="2:13" s="1" customFormat="1" ht="13.8" x14ac:dyDescent="0.3">
      <c r="B12936" s="10"/>
      <c r="L12936" s="10"/>
      <c r="M12936" s="10"/>
    </row>
    <row r="12937" spans="2:13" s="1" customFormat="1" ht="13.8" x14ac:dyDescent="0.3">
      <c r="B12937" s="10"/>
      <c r="L12937" s="10"/>
      <c r="M12937" s="10"/>
    </row>
    <row r="12938" spans="2:13" s="1" customFormat="1" ht="13.8" x14ac:dyDescent="0.3">
      <c r="B12938" s="10"/>
      <c r="L12938" s="10"/>
      <c r="M12938" s="10"/>
    </row>
    <row r="12939" spans="2:13" s="1" customFormat="1" ht="13.8" x14ac:dyDescent="0.3">
      <c r="B12939" s="10"/>
      <c r="L12939" s="10"/>
      <c r="M12939" s="10"/>
    </row>
    <row r="12940" spans="2:13" s="1" customFormat="1" ht="13.8" x14ac:dyDescent="0.3">
      <c r="B12940" s="10"/>
      <c r="L12940" s="10"/>
      <c r="M12940" s="10"/>
    </row>
    <row r="12941" spans="2:13" s="1" customFormat="1" ht="13.8" x14ac:dyDescent="0.3">
      <c r="B12941" s="10"/>
      <c r="L12941" s="10"/>
      <c r="M12941" s="10"/>
    </row>
    <row r="12942" spans="2:13" s="1" customFormat="1" ht="13.8" x14ac:dyDescent="0.3">
      <c r="B12942" s="10"/>
      <c r="L12942" s="10"/>
      <c r="M12942" s="10"/>
    </row>
    <row r="12943" spans="2:13" s="1" customFormat="1" ht="13.8" x14ac:dyDescent="0.3">
      <c r="B12943" s="10"/>
      <c r="L12943" s="10"/>
      <c r="M12943" s="10"/>
    </row>
    <row r="12944" spans="2:13" s="1" customFormat="1" ht="13.8" x14ac:dyDescent="0.3">
      <c r="B12944" s="10"/>
      <c r="L12944" s="10"/>
      <c r="M12944" s="10"/>
    </row>
    <row r="12945" spans="2:13" s="1" customFormat="1" ht="13.8" x14ac:dyDescent="0.3">
      <c r="B12945" s="10"/>
      <c r="L12945" s="10"/>
      <c r="M12945" s="10"/>
    </row>
    <row r="12946" spans="2:13" s="1" customFormat="1" ht="13.8" x14ac:dyDescent="0.3">
      <c r="B12946" s="10"/>
      <c r="L12946" s="10"/>
      <c r="M12946" s="10"/>
    </row>
    <row r="12947" spans="2:13" s="1" customFormat="1" ht="13.8" x14ac:dyDescent="0.3">
      <c r="B12947" s="10"/>
      <c r="L12947" s="10"/>
      <c r="M12947" s="10"/>
    </row>
    <row r="12948" spans="2:13" s="1" customFormat="1" ht="13.8" x14ac:dyDescent="0.3">
      <c r="B12948" s="10"/>
      <c r="L12948" s="10"/>
      <c r="M12948" s="10"/>
    </row>
    <row r="12949" spans="2:13" s="1" customFormat="1" ht="13.8" x14ac:dyDescent="0.3">
      <c r="B12949" s="10"/>
      <c r="L12949" s="10"/>
      <c r="M12949" s="10"/>
    </row>
    <row r="12950" spans="2:13" s="1" customFormat="1" ht="13.8" x14ac:dyDescent="0.3">
      <c r="B12950" s="10"/>
      <c r="L12950" s="10"/>
      <c r="M12950" s="10"/>
    </row>
    <row r="12951" spans="2:13" s="1" customFormat="1" ht="13.8" x14ac:dyDescent="0.3">
      <c r="B12951" s="10"/>
      <c r="L12951" s="10"/>
      <c r="M12951" s="10"/>
    </row>
    <row r="12952" spans="2:13" s="1" customFormat="1" ht="13.8" x14ac:dyDescent="0.3">
      <c r="B12952" s="10"/>
      <c r="L12952" s="10"/>
      <c r="M12952" s="10"/>
    </row>
    <row r="12953" spans="2:13" s="1" customFormat="1" ht="13.8" x14ac:dyDescent="0.3">
      <c r="B12953" s="10"/>
      <c r="L12953" s="10"/>
      <c r="M12953" s="10"/>
    </row>
    <row r="12954" spans="2:13" s="1" customFormat="1" ht="13.8" x14ac:dyDescent="0.3">
      <c r="B12954" s="10"/>
      <c r="L12954" s="10"/>
      <c r="M12954" s="10"/>
    </row>
    <row r="12955" spans="2:13" s="1" customFormat="1" ht="13.8" x14ac:dyDescent="0.3">
      <c r="B12955" s="10"/>
      <c r="L12955" s="10"/>
      <c r="M12955" s="10"/>
    </row>
    <row r="12956" spans="2:13" s="1" customFormat="1" ht="13.8" x14ac:dyDescent="0.3">
      <c r="B12956" s="10"/>
      <c r="L12956" s="10"/>
      <c r="M12956" s="10"/>
    </row>
    <row r="12957" spans="2:13" s="1" customFormat="1" ht="13.8" x14ac:dyDescent="0.3">
      <c r="B12957" s="10"/>
      <c r="L12957" s="10"/>
      <c r="M12957" s="10"/>
    </row>
    <row r="12958" spans="2:13" s="1" customFormat="1" ht="13.8" x14ac:dyDescent="0.3">
      <c r="B12958" s="10"/>
      <c r="L12958" s="10"/>
      <c r="M12958" s="10"/>
    </row>
    <row r="12959" spans="2:13" s="1" customFormat="1" ht="13.8" x14ac:dyDescent="0.3">
      <c r="B12959" s="10"/>
      <c r="L12959" s="10"/>
      <c r="M12959" s="10"/>
    </row>
    <row r="12960" spans="2:13" s="1" customFormat="1" ht="13.8" x14ac:dyDescent="0.3">
      <c r="B12960" s="10"/>
      <c r="L12960" s="10"/>
      <c r="M12960" s="10"/>
    </row>
    <row r="12961" spans="2:13" s="1" customFormat="1" ht="13.8" x14ac:dyDescent="0.3">
      <c r="B12961" s="10"/>
      <c r="L12961" s="10"/>
      <c r="M12961" s="10"/>
    </row>
    <row r="12962" spans="2:13" s="1" customFormat="1" ht="13.8" x14ac:dyDescent="0.3">
      <c r="B12962" s="10"/>
      <c r="L12962" s="10"/>
      <c r="M12962" s="10"/>
    </row>
    <row r="12963" spans="2:13" s="1" customFormat="1" ht="13.8" x14ac:dyDescent="0.3">
      <c r="B12963" s="10"/>
      <c r="L12963" s="10"/>
      <c r="M12963" s="10"/>
    </row>
    <row r="12964" spans="2:13" s="1" customFormat="1" ht="13.8" x14ac:dyDescent="0.3">
      <c r="B12964" s="10"/>
      <c r="L12964" s="10"/>
      <c r="M12964" s="10"/>
    </row>
    <row r="12965" spans="2:13" s="1" customFormat="1" ht="13.8" x14ac:dyDescent="0.3">
      <c r="B12965" s="10"/>
      <c r="L12965" s="10"/>
      <c r="M12965" s="10"/>
    </row>
    <row r="12966" spans="2:13" s="1" customFormat="1" ht="13.8" x14ac:dyDescent="0.3">
      <c r="B12966" s="10"/>
      <c r="L12966" s="10"/>
      <c r="M12966" s="10"/>
    </row>
    <row r="12967" spans="2:13" s="1" customFormat="1" ht="13.8" x14ac:dyDescent="0.3">
      <c r="B12967" s="10"/>
      <c r="L12967" s="10"/>
      <c r="M12967" s="10"/>
    </row>
    <row r="12968" spans="2:13" s="1" customFormat="1" ht="13.8" x14ac:dyDescent="0.3">
      <c r="B12968" s="10"/>
      <c r="L12968" s="10"/>
      <c r="M12968" s="10"/>
    </row>
    <row r="12969" spans="2:13" s="1" customFormat="1" ht="13.8" x14ac:dyDescent="0.3">
      <c r="B12969" s="10"/>
      <c r="L12969" s="10"/>
      <c r="M12969" s="10"/>
    </row>
    <row r="12970" spans="2:13" s="1" customFormat="1" ht="13.8" x14ac:dyDescent="0.3">
      <c r="B12970" s="10"/>
      <c r="L12970" s="10"/>
      <c r="M12970" s="10"/>
    </row>
    <row r="12971" spans="2:13" s="1" customFormat="1" ht="13.8" x14ac:dyDescent="0.3">
      <c r="B12971" s="10"/>
      <c r="L12971" s="10"/>
      <c r="M12971" s="10"/>
    </row>
    <row r="12972" spans="2:13" s="1" customFormat="1" ht="13.8" x14ac:dyDescent="0.3">
      <c r="B12972" s="10"/>
      <c r="L12972" s="10"/>
      <c r="M12972" s="10"/>
    </row>
    <row r="12973" spans="2:13" s="1" customFormat="1" ht="13.8" x14ac:dyDescent="0.3">
      <c r="B12973" s="10"/>
      <c r="L12973" s="10"/>
      <c r="M12973" s="10"/>
    </row>
    <row r="12974" spans="2:13" s="1" customFormat="1" ht="13.8" x14ac:dyDescent="0.3">
      <c r="B12974" s="10"/>
      <c r="L12974" s="10"/>
      <c r="M12974" s="10"/>
    </row>
    <row r="12975" spans="2:13" s="1" customFormat="1" ht="13.8" x14ac:dyDescent="0.3">
      <c r="B12975" s="10"/>
      <c r="L12975" s="10"/>
      <c r="M12975" s="10"/>
    </row>
    <row r="12976" spans="2:13" s="1" customFormat="1" ht="13.8" x14ac:dyDescent="0.3">
      <c r="B12976" s="10"/>
      <c r="L12976" s="10"/>
      <c r="M12976" s="10"/>
    </row>
    <row r="12977" spans="2:13" s="1" customFormat="1" ht="13.8" x14ac:dyDescent="0.3">
      <c r="B12977" s="10"/>
      <c r="L12977" s="10"/>
      <c r="M12977" s="10"/>
    </row>
    <row r="12978" spans="2:13" s="1" customFormat="1" ht="13.8" x14ac:dyDescent="0.3">
      <c r="B12978" s="10"/>
      <c r="L12978" s="10"/>
      <c r="M12978" s="10"/>
    </row>
    <row r="12979" spans="2:13" s="1" customFormat="1" ht="13.8" x14ac:dyDescent="0.3">
      <c r="B12979" s="10"/>
      <c r="L12979" s="10"/>
      <c r="M12979" s="10"/>
    </row>
    <row r="12980" spans="2:13" s="1" customFormat="1" ht="13.8" x14ac:dyDescent="0.3">
      <c r="B12980" s="10"/>
      <c r="L12980" s="10"/>
      <c r="M12980" s="10"/>
    </row>
    <row r="12981" spans="2:13" s="1" customFormat="1" ht="13.8" x14ac:dyDescent="0.3">
      <c r="B12981" s="10"/>
      <c r="L12981" s="10"/>
      <c r="M12981" s="10"/>
    </row>
    <row r="12982" spans="2:13" s="1" customFormat="1" ht="13.8" x14ac:dyDescent="0.3">
      <c r="B12982" s="10"/>
      <c r="L12982" s="10"/>
      <c r="M12982" s="10"/>
    </row>
    <row r="12983" spans="2:13" s="1" customFormat="1" ht="13.8" x14ac:dyDescent="0.3">
      <c r="B12983" s="10"/>
      <c r="L12983" s="10"/>
      <c r="M12983" s="10"/>
    </row>
    <row r="12984" spans="2:13" s="1" customFormat="1" ht="13.8" x14ac:dyDescent="0.3">
      <c r="B12984" s="10"/>
      <c r="L12984" s="10"/>
      <c r="M12984" s="10"/>
    </row>
    <row r="12985" spans="2:13" s="1" customFormat="1" ht="13.8" x14ac:dyDescent="0.3">
      <c r="B12985" s="10"/>
      <c r="L12985" s="10"/>
      <c r="M12985" s="10"/>
    </row>
    <row r="12986" spans="2:13" s="1" customFormat="1" ht="13.8" x14ac:dyDescent="0.3">
      <c r="B12986" s="10"/>
      <c r="L12986" s="10"/>
      <c r="M12986" s="10"/>
    </row>
    <row r="12987" spans="2:13" s="1" customFormat="1" ht="13.8" x14ac:dyDescent="0.3">
      <c r="B12987" s="10"/>
      <c r="L12987" s="10"/>
      <c r="M12987" s="10"/>
    </row>
    <row r="12988" spans="2:13" s="1" customFormat="1" ht="13.8" x14ac:dyDescent="0.3">
      <c r="B12988" s="10"/>
      <c r="L12988" s="10"/>
      <c r="M12988" s="10"/>
    </row>
    <row r="12989" spans="2:13" s="1" customFormat="1" ht="13.8" x14ac:dyDescent="0.3">
      <c r="B12989" s="10"/>
      <c r="L12989" s="10"/>
      <c r="M12989" s="10"/>
    </row>
    <row r="12990" spans="2:13" s="1" customFormat="1" ht="13.8" x14ac:dyDescent="0.3">
      <c r="B12990" s="10"/>
      <c r="L12990" s="10"/>
      <c r="M12990" s="10"/>
    </row>
    <row r="12991" spans="2:13" s="1" customFormat="1" ht="13.8" x14ac:dyDescent="0.3">
      <c r="B12991" s="10"/>
      <c r="L12991" s="10"/>
      <c r="M12991" s="10"/>
    </row>
    <row r="12992" spans="2:13" s="1" customFormat="1" ht="13.8" x14ac:dyDescent="0.3">
      <c r="B12992" s="10"/>
      <c r="L12992" s="10"/>
      <c r="M12992" s="10"/>
    </row>
    <row r="12993" spans="2:13" s="1" customFormat="1" ht="13.8" x14ac:dyDescent="0.3">
      <c r="B12993" s="10"/>
      <c r="L12993" s="10"/>
      <c r="M12993" s="10"/>
    </row>
    <row r="12994" spans="2:13" s="1" customFormat="1" ht="13.8" x14ac:dyDescent="0.3">
      <c r="B12994" s="10"/>
      <c r="L12994" s="10"/>
      <c r="M12994" s="10"/>
    </row>
    <row r="12995" spans="2:13" s="1" customFormat="1" ht="13.8" x14ac:dyDescent="0.3">
      <c r="B12995" s="10"/>
      <c r="L12995" s="10"/>
      <c r="M12995" s="10"/>
    </row>
    <row r="12996" spans="2:13" s="1" customFormat="1" ht="13.8" x14ac:dyDescent="0.3">
      <c r="B12996" s="10"/>
      <c r="L12996" s="10"/>
      <c r="M12996" s="10"/>
    </row>
    <row r="12997" spans="2:13" s="1" customFormat="1" ht="13.8" x14ac:dyDescent="0.3">
      <c r="B12997" s="10"/>
      <c r="L12997" s="10"/>
      <c r="M12997" s="10"/>
    </row>
    <row r="12998" spans="2:13" s="1" customFormat="1" ht="13.8" x14ac:dyDescent="0.3">
      <c r="B12998" s="10"/>
      <c r="L12998" s="10"/>
      <c r="M12998" s="10"/>
    </row>
    <row r="12999" spans="2:13" s="1" customFormat="1" ht="13.8" x14ac:dyDescent="0.3">
      <c r="B12999" s="10"/>
      <c r="L12999" s="10"/>
      <c r="M12999" s="10"/>
    </row>
    <row r="13000" spans="2:13" s="1" customFormat="1" ht="13.8" x14ac:dyDescent="0.3">
      <c r="B13000" s="10"/>
      <c r="L13000" s="10"/>
      <c r="M13000" s="10"/>
    </row>
    <row r="13001" spans="2:13" s="1" customFormat="1" ht="13.8" x14ac:dyDescent="0.3">
      <c r="B13001" s="10"/>
      <c r="L13001" s="10"/>
      <c r="M13001" s="10"/>
    </row>
    <row r="13002" spans="2:13" s="1" customFormat="1" ht="13.8" x14ac:dyDescent="0.3">
      <c r="B13002" s="10"/>
      <c r="L13002" s="10"/>
      <c r="M13002" s="10"/>
    </row>
    <row r="13003" spans="2:13" s="1" customFormat="1" ht="13.8" x14ac:dyDescent="0.3">
      <c r="B13003" s="10"/>
      <c r="L13003" s="10"/>
      <c r="M13003" s="10"/>
    </row>
    <row r="13004" spans="2:13" s="1" customFormat="1" ht="13.8" x14ac:dyDescent="0.3">
      <c r="B13004" s="10"/>
      <c r="L13004" s="10"/>
      <c r="M13004" s="10"/>
    </row>
    <row r="13005" spans="2:13" s="1" customFormat="1" ht="13.8" x14ac:dyDescent="0.3">
      <c r="B13005" s="10"/>
      <c r="L13005" s="10"/>
      <c r="M13005" s="10"/>
    </row>
    <row r="13006" spans="2:13" s="1" customFormat="1" ht="13.8" x14ac:dyDescent="0.3">
      <c r="B13006" s="10"/>
      <c r="L13006" s="10"/>
      <c r="M13006" s="10"/>
    </row>
    <row r="13007" spans="2:13" s="1" customFormat="1" ht="13.8" x14ac:dyDescent="0.3">
      <c r="B13007" s="10"/>
      <c r="L13007" s="10"/>
      <c r="M13007" s="10"/>
    </row>
    <row r="13008" spans="2:13" s="1" customFormat="1" ht="13.8" x14ac:dyDescent="0.3">
      <c r="B13008" s="10"/>
      <c r="L13008" s="10"/>
      <c r="M13008" s="10"/>
    </row>
    <row r="13009" spans="2:13" s="1" customFormat="1" ht="13.8" x14ac:dyDescent="0.3">
      <c r="B13009" s="10"/>
      <c r="L13009" s="10"/>
      <c r="M13009" s="10"/>
    </row>
    <row r="13010" spans="2:13" s="1" customFormat="1" ht="13.8" x14ac:dyDescent="0.3">
      <c r="B13010" s="10"/>
      <c r="L13010" s="10"/>
      <c r="M13010" s="10"/>
    </row>
    <row r="13011" spans="2:13" s="1" customFormat="1" ht="13.8" x14ac:dyDescent="0.3">
      <c r="B13011" s="10"/>
      <c r="L13011" s="10"/>
      <c r="M13011" s="10"/>
    </row>
    <row r="13012" spans="2:13" s="1" customFormat="1" ht="13.8" x14ac:dyDescent="0.3">
      <c r="B13012" s="10"/>
      <c r="L13012" s="10"/>
      <c r="M13012" s="10"/>
    </row>
    <row r="13013" spans="2:13" s="1" customFormat="1" ht="13.8" x14ac:dyDescent="0.3">
      <c r="B13013" s="10"/>
      <c r="L13013" s="10"/>
      <c r="M13013" s="10"/>
    </row>
    <row r="13014" spans="2:13" s="1" customFormat="1" ht="13.8" x14ac:dyDescent="0.3">
      <c r="B13014" s="10"/>
      <c r="L13014" s="10"/>
      <c r="M13014" s="10"/>
    </row>
    <row r="13015" spans="2:13" s="1" customFormat="1" ht="13.8" x14ac:dyDescent="0.3">
      <c r="B13015" s="10"/>
      <c r="L13015" s="10"/>
      <c r="M13015" s="10"/>
    </row>
    <row r="13016" spans="2:13" s="1" customFormat="1" ht="13.8" x14ac:dyDescent="0.3">
      <c r="B13016" s="10"/>
      <c r="L13016" s="10"/>
      <c r="M13016" s="10"/>
    </row>
    <row r="13017" spans="2:13" s="1" customFormat="1" ht="13.8" x14ac:dyDescent="0.3">
      <c r="B13017" s="10"/>
      <c r="L13017" s="10"/>
      <c r="M13017" s="10"/>
    </row>
    <row r="13018" spans="2:13" s="1" customFormat="1" ht="13.8" x14ac:dyDescent="0.3">
      <c r="B13018" s="10"/>
      <c r="L13018" s="10"/>
      <c r="M13018" s="10"/>
    </row>
    <row r="13019" spans="2:13" s="1" customFormat="1" ht="13.8" x14ac:dyDescent="0.3">
      <c r="B13019" s="10"/>
      <c r="L13019" s="10"/>
      <c r="M13019" s="10"/>
    </row>
    <row r="13020" spans="2:13" s="1" customFormat="1" ht="13.8" x14ac:dyDescent="0.3">
      <c r="B13020" s="10"/>
      <c r="L13020" s="10"/>
      <c r="M13020" s="10"/>
    </row>
    <row r="13021" spans="2:13" s="1" customFormat="1" ht="13.8" x14ac:dyDescent="0.3">
      <c r="B13021" s="10"/>
      <c r="L13021" s="10"/>
      <c r="M13021" s="10"/>
    </row>
    <row r="13022" spans="2:13" s="1" customFormat="1" ht="13.8" x14ac:dyDescent="0.3">
      <c r="B13022" s="10"/>
      <c r="L13022" s="10"/>
      <c r="M13022" s="10"/>
    </row>
    <row r="13023" spans="2:13" s="1" customFormat="1" ht="13.8" x14ac:dyDescent="0.3">
      <c r="B13023" s="10"/>
      <c r="L13023" s="10"/>
      <c r="M13023" s="10"/>
    </row>
    <row r="13024" spans="2:13" s="1" customFormat="1" ht="13.8" x14ac:dyDescent="0.3">
      <c r="B13024" s="10"/>
      <c r="L13024" s="10"/>
      <c r="M13024" s="10"/>
    </row>
    <row r="13025" spans="2:13" s="1" customFormat="1" ht="13.8" x14ac:dyDescent="0.3">
      <c r="B13025" s="10"/>
      <c r="L13025" s="10"/>
      <c r="M13025" s="10"/>
    </row>
    <row r="13026" spans="2:13" s="1" customFormat="1" ht="13.8" x14ac:dyDescent="0.3">
      <c r="B13026" s="10"/>
      <c r="L13026" s="10"/>
      <c r="M13026" s="10"/>
    </row>
    <row r="13027" spans="2:13" s="1" customFormat="1" ht="13.8" x14ac:dyDescent="0.3">
      <c r="B13027" s="10"/>
      <c r="L13027" s="10"/>
      <c r="M13027" s="10"/>
    </row>
    <row r="13028" spans="2:13" s="1" customFormat="1" ht="13.8" x14ac:dyDescent="0.3">
      <c r="B13028" s="10"/>
      <c r="L13028" s="10"/>
      <c r="M13028" s="10"/>
    </row>
    <row r="13029" spans="2:13" s="1" customFormat="1" ht="13.8" x14ac:dyDescent="0.3">
      <c r="B13029" s="10"/>
      <c r="L13029" s="10"/>
      <c r="M13029" s="10"/>
    </row>
    <row r="13030" spans="2:13" s="1" customFormat="1" ht="13.8" x14ac:dyDescent="0.3">
      <c r="B13030" s="10"/>
      <c r="L13030" s="10"/>
      <c r="M13030" s="10"/>
    </row>
    <row r="13031" spans="2:13" s="1" customFormat="1" ht="13.8" x14ac:dyDescent="0.3">
      <c r="B13031" s="10"/>
      <c r="L13031" s="10"/>
      <c r="M13031" s="10"/>
    </row>
    <row r="13032" spans="2:13" s="1" customFormat="1" ht="13.8" x14ac:dyDescent="0.3">
      <c r="B13032" s="10"/>
      <c r="L13032" s="10"/>
      <c r="M13032" s="10"/>
    </row>
    <row r="13033" spans="2:13" s="1" customFormat="1" ht="13.8" x14ac:dyDescent="0.3">
      <c r="B13033" s="10"/>
      <c r="L13033" s="10"/>
      <c r="M13033" s="10"/>
    </row>
    <row r="13034" spans="2:13" s="1" customFormat="1" ht="13.8" x14ac:dyDescent="0.3">
      <c r="B13034" s="10"/>
      <c r="L13034" s="10"/>
      <c r="M13034" s="10"/>
    </row>
    <row r="13035" spans="2:13" s="1" customFormat="1" ht="13.8" x14ac:dyDescent="0.3">
      <c r="B13035" s="10"/>
      <c r="L13035" s="10"/>
      <c r="M13035" s="10"/>
    </row>
    <row r="13036" spans="2:13" s="1" customFormat="1" ht="13.8" x14ac:dyDescent="0.3">
      <c r="B13036" s="10"/>
      <c r="L13036" s="10"/>
      <c r="M13036" s="10"/>
    </row>
    <row r="13037" spans="2:13" s="1" customFormat="1" ht="13.8" x14ac:dyDescent="0.3">
      <c r="B13037" s="10"/>
      <c r="L13037" s="10"/>
      <c r="M13037" s="10"/>
    </row>
    <row r="13038" spans="2:13" s="1" customFormat="1" ht="13.8" x14ac:dyDescent="0.3">
      <c r="B13038" s="10"/>
      <c r="L13038" s="10"/>
      <c r="M13038" s="10"/>
    </row>
    <row r="13039" spans="2:13" s="1" customFormat="1" ht="13.8" x14ac:dyDescent="0.3">
      <c r="B13039" s="10"/>
      <c r="L13039" s="10"/>
      <c r="M13039" s="10"/>
    </row>
    <row r="13040" spans="2:13" s="1" customFormat="1" ht="13.8" x14ac:dyDescent="0.3">
      <c r="B13040" s="10"/>
      <c r="L13040" s="10"/>
      <c r="M13040" s="10"/>
    </row>
    <row r="13041" spans="2:13" s="1" customFormat="1" ht="13.8" x14ac:dyDescent="0.3">
      <c r="B13041" s="10"/>
      <c r="L13041" s="10"/>
      <c r="M13041" s="10"/>
    </row>
    <row r="13042" spans="2:13" s="1" customFormat="1" ht="13.8" x14ac:dyDescent="0.3">
      <c r="B13042" s="10"/>
      <c r="L13042" s="10"/>
      <c r="M13042" s="10"/>
    </row>
    <row r="13043" spans="2:13" s="1" customFormat="1" ht="13.8" x14ac:dyDescent="0.3">
      <c r="B13043" s="10"/>
      <c r="L13043" s="10"/>
      <c r="M13043" s="10"/>
    </row>
    <row r="13044" spans="2:13" s="1" customFormat="1" ht="13.8" x14ac:dyDescent="0.3">
      <c r="B13044" s="10"/>
      <c r="L13044" s="10"/>
      <c r="M13044" s="10"/>
    </row>
    <row r="13045" spans="2:13" s="1" customFormat="1" ht="13.8" x14ac:dyDescent="0.3">
      <c r="B13045" s="10"/>
      <c r="L13045" s="10"/>
      <c r="M13045" s="10"/>
    </row>
    <row r="13046" spans="2:13" s="1" customFormat="1" ht="13.8" x14ac:dyDescent="0.3">
      <c r="B13046" s="10"/>
      <c r="L13046" s="10"/>
      <c r="M13046" s="10"/>
    </row>
    <row r="13047" spans="2:13" s="1" customFormat="1" ht="13.8" x14ac:dyDescent="0.3">
      <c r="B13047" s="10"/>
      <c r="L13047" s="10"/>
      <c r="M13047" s="10"/>
    </row>
    <row r="13048" spans="2:13" s="1" customFormat="1" ht="13.8" x14ac:dyDescent="0.3">
      <c r="B13048" s="10"/>
      <c r="L13048" s="10"/>
      <c r="M13048" s="10"/>
    </row>
    <row r="13049" spans="2:13" s="1" customFormat="1" ht="13.8" x14ac:dyDescent="0.3">
      <c r="B13049" s="10"/>
      <c r="L13049" s="10"/>
      <c r="M13049" s="10"/>
    </row>
    <row r="13050" spans="2:13" s="1" customFormat="1" ht="13.8" x14ac:dyDescent="0.3">
      <c r="B13050" s="10"/>
      <c r="L13050" s="10"/>
      <c r="M13050" s="10"/>
    </row>
    <row r="13051" spans="2:13" s="1" customFormat="1" ht="13.8" x14ac:dyDescent="0.3">
      <c r="B13051" s="10"/>
      <c r="L13051" s="10"/>
      <c r="M13051" s="10"/>
    </row>
    <row r="13052" spans="2:13" s="1" customFormat="1" ht="13.8" x14ac:dyDescent="0.3">
      <c r="B13052" s="10"/>
      <c r="L13052" s="10"/>
      <c r="M13052" s="10"/>
    </row>
    <row r="13053" spans="2:13" s="1" customFormat="1" ht="13.8" x14ac:dyDescent="0.3">
      <c r="B13053" s="10"/>
      <c r="L13053" s="10"/>
      <c r="M13053" s="10"/>
    </row>
    <row r="13054" spans="2:13" s="1" customFormat="1" ht="13.8" x14ac:dyDescent="0.3">
      <c r="B13054" s="10"/>
      <c r="L13054" s="10"/>
      <c r="M13054" s="10"/>
    </row>
    <row r="13055" spans="2:13" s="1" customFormat="1" ht="13.8" x14ac:dyDescent="0.3">
      <c r="B13055" s="10"/>
      <c r="L13055" s="10"/>
      <c r="M13055" s="10"/>
    </row>
    <row r="13056" spans="2:13" s="1" customFormat="1" ht="13.8" x14ac:dyDescent="0.3">
      <c r="B13056" s="10"/>
      <c r="L13056" s="10"/>
      <c r="M13056" s="10"/>
    </row>
    <row r="13057" spans="2:13" s="1" customFormat="1" ht="13.8" x14ac:dyDescent="0.3">
      <c r="B13057" s="10"/>
      <c r="L13057" s="10"/>
      <c r="M13057" s="10"/>
    </row>
    <row r="13058" spans="2:13" s="1" customFormat="1" ht="13.8" x14ac:dyDescent="0.3">
      <c r="B13058" s="10"/>
      <c r="L13058" s="10"/>
      <c r="M13058" s="10"/>
    </row>
    <row r="13059" spans="2:13" s="1" customFormat="1" ht="13.8" x14ac:dyDescent="0.3">
      <c r="B13059" s="10"/>
      <c r="L13059" s="10"/>
      <c r="M13059" s="10"/>
    </row>
    <row r="13060" spans="2:13" s="1" customFormat="1" ht="13.8" x14ac:dyDescent="0.3">
      <c r="B13060" s="10"/>
      <c r="L13060" s="10"/>
      <c r="M13060" s="10"/>
    </row>
    <row r="13061" spans="2:13" s="1" customFormat="1" ht="13.8" x14ac:dyDescent="0.3">
      <c r="B13061" s="10"/>
      <c r="L13061" s="10"/>
      <c r="M13061" s="10"/>
    </row>
    <row r="13062" spans="2:13" s="1" customFormat="1" ht="13.8" x14ac:dyDescent="0.3">
      <c r="B13062" s="10"/>
      <c r="L13062" s="10"/>
      <c r="M13062" s="10"/>
    </row>
    <row r="13063" spans="2:13" s="1" customFormat="1" ht="13.8" x14ac:dyDescent="0.3">
      <c r="B13063" s="10"/>
      <c r="L13063" s="10"/>
      <c r="M13063" s="10"/>
    </row>
    <row r="13064" spans="2:13" s="1" customFormat="1" ht="13.8" x14ac:dyDescent="0.3">
      <c r="B13064" s="10"/>
      <c r="L13064" s="10"/>
      <c r="M13064" s="10"/>
    </row>
    <row r="13065" spans="2:13" s="1" customFormat="1" ht="13.8" x14ac:dyDescent="0.3">
      <c r="B13065" s="10"/>
      <c r="L13065" s="10"/>
      <c r="M13065" s="10"/>
    </row>
    <row r="13066" spans="2:13" s="1" customFormat="1" ht="13.8" x14ac:dyDescent="0.3">
      <c r="B13066" s="10"/>
      <c r="L13066" s="10"/>
      <c r="M13066" s="10"/>
    </row>
    <row r="13067" spans="2:13" s="1" customFormat="1" ht="13.8" x14ac:dyDescent="0.3">
      <c r="B13067" s="10"/>
      <c r="L13067" s="10"/>
      <c r="M13067" s="10"/>
    </row>
    <row r="13068" spans="2:13" s="1" customFormat="1" ht="13.8" x14ac:dyDescent="0.3">
      <c r="B13068" s="10"/>
      <c r="L13068" s="10"/>
      <c r="M13068" s="10"/>
    </row>
    <row r="13069" spans="2:13" s="1" customFormat="1" ht="13.8" x14ac:dyDescent="0.3">
      <c r="B13069" s="10"/>
      <c r="L13069" s="10"/>
      <c r="M13069" s="10"/>
    </row>
    <row r="13070" spans="2:13" s="1" customFormat="1" ht="13.8" x14ac:dyDescent="0.3">
      <c r="B13070" s="10"/>
      <c r="L13070" s="10"/>
      <c r="M13070" s="10"/>
    </row>
    <row r="13071" spans="2:13" s="1" customFormat="1" ht="13.8" x14ac:dyDescent="0.3">
      <c r="B13071" s="10"/>
      <c r="L13071" s="10"/>
      <c r="M13071" s="10"/>
    </row>
    <row r="13072" spans="2:13" s="1" customFormat="1" ht="13.8" x14ac:dyDescent="0.3">
      <c r="B13072" s="10"/>
      <c r="L13072" s="10"/>
      <c r="M13072" s="10"/>
    </row>
    <row r="13073" spans="2:13" s="1" customFormat="1" ht="13.8" x14ac:dyDescent="0.3">
      <c r="B13073" s="10"/>
      <c r="L13073" s="10"/>
      <c r="M13073" s="10"/>
    </row>
    <row r="13074" spans="2:13" s="1" customFormat="1" ht="13.8" x14ac:dyDescent="0.3">
      <c r="B13074" s="10"/>
      <c r="L13074" s="10"/>
      <c r="M13074" s="10"/>
    </row>
    <row r="13075" spans="2:13" s="1" customFormat="1" ht="13.8" x14ac:dyDescent="0.3">
      <c r="B13075" s="10"/>
      <c r="L13075" s="10"/>
      <c r="M13075" s="10"/>
    </row>
    <row r="13076" spans="2:13" s="1" customFormat="1" ht="13.8" x14ac:dyDescent="0.3">
      <c r="B13076" s="10"/>
      <c r="L13076" s="10"/>
      <c r="M13076" s="10"/>
    </row>
    <row r="13077" spans="2:13" s="1" customFormat="1" ht="13.8" x14ac:dyDescent="0.3">
      <c r="B13077" s="10"/>
      <c r="L13077" s="10"/>
      <c r="M13077" s="10"/>
    </row>
    <row r="13078" spans="2:13" s="1" customFormat="1" ht="13.8" x14ac:dyDescent="0.3">
      <c r="B13078" s="10"/>
      <c r="L13078" s="10"/>
      <c r="M13078" s="10"/>
    </row>
    <row r="13079" spans="2:13" s="1" customFormat="1" ht="13.8" x14ac:dyDescent="0.3">
      <c r="B13079" s="10"/>
      <c r="L13079" s="10"/>
      <c r="M13079" s="10"/>
    </row>
    <row r="13080" spans="2:13" s="1" customFormat="1" ht="13.8" x14ac:dyDescent="0.3">
      <c r="B13080" s="10"/>
      <c r="L13080" s="10"/>
      <c r="M13080" s="10"/>
    </row>
    <row r="13081" spans="2:13" s="1" customFormat="1" ht="13.8" x14ac:dyDescent="0.3">
      <c r="B13081" s="10"/>
      <c r="L13081" s="10"/>
      <c r="M13081" s="10"/>
    </row>
    <row r="13082" spans="2:13" s="1" customFormat="1" ht="13.8" x14ac:dyDescent="0.3">
      <c r="B13082" s="10"/>
      <c r="L13082" s="10"/>
      <c r="M13082" s="10"/>
    </row>
    <row r="13083" spans="2:13" s="1" customFormat="1" ht="13.8" x14ac:dyDescent="0.3">
      <c r="B13083" s="10"/>
      <c r="L13083" s="10"/>
      <c r="M13083" s="10"/>
    </row>
    <row r="13084" spans="2:13" s="1" customFormat="1" ht="13.8" x14ac:dyDescent="0.3">
      <c r="B13084" s="10"/>
      <c r="L13084" s="10"/>
      <c r="M13084" s="10"/>
    </row>
    <row r="13085" spans="2:13" s="1" customFormat="1" ht="13.8" x14ac:dyDescent="0.3">
      <c r="B13085" s="10"/>
      <c r="L13085" s="10"/>
      <c r="M13085" s="10"/>
    </row>
    <row r="13086" spans="2:13" s="1" customFormat="1" ht="13.8" x14ac:dyDescent="0.3">
      <c r="B13086" s="10"/>
      <c r="L13086" s="10"/>
      <c r="M13086" s="10"/>
    </row>
    <row r="13087" spans="2:13" s="1" customFormat="1" ht="13.8" x14ac:dyDescent="0.3">
      <c r="B13087" s="10"/>
      <c r="L13087" s="10"/>
      <c r="M13087" s="10"/>
    </row>
    <row r="13088" spans="2:13" s="1" customFormat="1" ht="13.8" x14ac:dyDescent="0.3">
      <c r="B13088" s="10"/>
      <c r="L13088" s="10"/>
      <c r="M13088" s="10"/>
    </row>
    <row r="13089" spans="2:13" s="1" customFormat="1" ht="13.8" x14ac:dyDescent="0.3">
      <c r="B13089" s="10"/>
      <c r="L13089" s="10"/>
      <c r="M13089" s="10"/>
    </row>
    <row r="13090" spans="2:13" s="1" customFormat="1" ht="13.8" x14ac:dyDescent="0.3">
      <c r="B13090" s="10"/>
      <c r="L13090" s="10"/>
      <c r="M13090" s="10"/>
    </row>
    <row r="13091" spans="2:13" s="1" customFormat="1" ht="13.8" x14ac:dyDescent="0.3">
      <c r="B13091" s="10"/>
      <c r="L13091" s="10"/>
      <c r="M13091" s="10"/>
    </row>
    <row r="13092" spans="2:13" s="1" customFormat="1" ht="13.8" x14ac:dyDescent="0.3">
      <c r="B13092" s="10"/>
      <c r="L13092" s="10"/>
      <c r="M13092" s="10"/>
    </row>
    <row r="13093" spans="2:13" s="1" customFormat="1" ht="13.8" x14ac:dyDescent="0.3">
      <c r="B13093" s="10"/>
      <c r="L13093" s="10"/>
      <c r="M13093" s="10"/>
    </row>
    <row r="13094" spans="2:13" s="1" customFormat="1" ht="13.8" x14ac:dyDescent="0.3">
      <c r="B13094" s="10"/>
      <c r="L13094" s="10"/>
      <c r="M13094" s="10"/>
    </row>
    <row r="13095" spans="2:13" s="1" customFormat="1" ht="13.8" x14ac:dyDescent="0.3">
      <c r="B13095" s="10"/>
      <c r="L13095" s="10"/>
      <c r="M13095" s="10"/>
    </row>
    <row r="13096" spans="2:13" s="1" customFormat="1" ht="13.8" x14ac:dyDescent="0.3">
      <c r="B13096" s="10"/>
      <c r="L13096" s="10"/>
      <c r="M13096" s="10"/>
    </row>
    <row r="13097" spans="2:13" s="1" customFormat="1" ht="13.8" x14ac:dyDescent="0.3">
      <c r="B13097" s="10"/>
      <c r="L13097" s="10"/>
      <c r="M13097" s="10"/>
    </row>
    <row r="13098" spans="2:13" s="1" customFormat="1" ht="13.8" x14ac:dyDescent="0.3">
      <c r="B13098" s="10"/>
      <c r="L13098" s="10"/>
      <c r="M13098" s="10"/>
    </row>
    <row r="13099" spans="2:13" s="1" customFormat="1" ht="13.8" x14ac:dyDescent="0.3">
      <c r="B13099" s="10"/>
      <c r="L13099" s="10"/>
      <c r="M13099" s="10"/>
    </row>
    <row r="13100" spans="2:13" s="1" customFormat="1" ht="13.8" x14ac:dyDescent="0.3">
      <c r="B13100" s="10"/>
      <c r="L13100" s="10"/>
      <c r="M13100" s="10"/>
    </row>
    <row r="13101" spans="2:13" s="1" customFormat="1" ht="13.8" x14ac:dyDescent="0.3">
      <c r="B13101" s="10"/>
      <c r="L13101" s="10"/>
      <c r="M13101" s="10"/>
    </row>
    <row r="13102" spans="2:13" s="1" customFormat="1" ht="13.8" x14ac:dyDescent="0.3">
      <c r="B13102" s="10"/>
      <c r="L13102" s="10"/>
      <c r="M13102" s="10"/>
    </row>
    <row r="13103" spans="2:13" s="1" customFormat="1" ht="13.8" x14ac:dyDescent="0.3">
      <c r="B13103" s="10"/>
      <c r="L13103" s="10"/>
      <c r="M13103" s="10"/>
    </row>
    <row r="13104" spans="2:13" s="1" customFormat="1" ht="13.8" x14ac:dyDescent="0.3">
      <c r="B13104" s="10"/>
      <c r="L13104" s="10"/>
      <c r="M13104" s="10"/>
    </row>
    <row r="13105" spans="2:13" s="1" customFormat="1" ht="13.8" x14ac:dyDescent="0.3">
      <c r="B13105" s="10"/>
      <c r="L13105" s="10"/>
      <c r="M13105" s="10"/>
    </row>
    <row r="13106" spans="2:13" s="1" customFormat="1" ht="13.8" x14ac:dyDescent="0.3">
      <c r="B13106" s="10"/>
      <c r="L13106" s="10"/>
      <c r="M13106" s="10"/>
    </row>
    <row r="13107" spans="2:13" s="1" customFormat="1" ht="13.8" x14ac:dyDescent="0.3">
      <c r="B13107" s="10"/>
      <c r="L13107" s="10"/>
      <c r="M13107" s="10"/>
    </row>
    <row r="13108" spans="2:13" s="1" customFormat="1" ht="13.8" x14ac:dyDescent="0.3">
      <c r="B13108" s="10"/>
      <c r="L13108" s="10"/>
      <c r="M13108" s="10"/>
    </row>
    <row r="13109" spans="2:13" s="1" customFormat="1" ht="13.8" x14ac:dyDescent="0.3">
      <c r="B13109" s="10"/>
      <c r="L13109" s="10"/>
      <c r="M13109" s="10"/>
    </row>
    <row r="13110" spans="2:13" s="1" customFormat="1" ht="13.8" x14ac:dyDescent="0.3">
      <c r="B13110" s="10"/>
      <c r="L13110" s="10"/>
      <c r="M13110" s="10"/>
    </row>
    <row r="13111" spans="2:13" s="1" customFormat="1" ht="13.8" x14ac:dyDescent="0.3">
      <c r="B13111" s="10"/>
      <c r="L13111" s="10"/>
      <c r="M13111" s="10"/>
    </row>
    <row r="13112" spans="2:13" s="1" customFormat="1" ht="13.8" x14ac:dyDescent="0.3">
      <c r="B13112" s="10"/>
      <c r="L13112" s="10"/>
      <c r="M13112" s="10"/>
    </row>
    <row r="13113" spans="2:13" s="1" customFormat="1" ht="13.8" x14ac:dyDescent="0.3">
      <c r="B13113" s="10"/>
      <c r="L13113" s="10"/>
      <c r="M13113" s="10"/>
    </row>
    <row r="13114" spans="2:13" s="1" customFormat="1" ht="13.8" x14ac:dyDescent="0.3">
      <c r="B13114" s="10"/>
      <c r="L13114" s="10"/>
      <c r="M13114" s="10"/>
    </row>
    <row r="13115" spans="2:13" s="1" customFormat="1" ht="13.8" x14ac:dyDescent="0.3">
      <c r="B13115" s="10"/>
      <c r="L13115" s="10"/>
      <c r="M13115" s="10"/>
    </row>
    <row r="13116" spans="2:13" s="1" customFormat="1" ht="13.8" x14ac:dyDescent="0.3">
      <c r="B13116" s="10"/>
      <c r="L13116" s="10"/>
      <c r="M13116" s="10"/>
    </row>
    <row r="13117" spans="2:13" s="1" customFormat="1" ht="13.8" x14ac:dyDescent="0.3">
      <c r="B13117" s="10"/>
      <c r="L13117" s="10"/>
      <c r="M13117" s="10"/>
    </row>
    <row r="13118" spans="2:13" s="1" customFormat="1" ht="13.8" x14ac:dyDescent="0.3">
      <c r="B13118" s="10"/>
      <c r="L13118" s="10"/>
      <c r="M13118" s="10"/>
    </row>
    <row r="13119" spans="2:13" s="1" customFormat="1" ht="13.8" x14ac:dyDescent="0.3">
      <c r="B13119" s="10"/>
      <c r="L13119" s="10"/>
      <c r="M13119" s="10"/>
    </row>
    <row r="13120" spans="2:13" s="1" customFormat="1" ht="13.8" x14ac:dyDescent="0.3">
      <c r="B13120" s="10"/>
      <c r="L13120" s="10"/>
      <c r="M13120" s="10"/>
    </row>
    <row r="13121" spans="2:13" s="1" customFormat="1" ht="13.8" x14ac:dyDescent="0.3">
      <c r="B13121" s="10"/>
      <c r="L13121" s="10"/>
      <c r="M13121" s="10"/>
    </row>
    <row r="13122" spans="2:13" s="1" customFormat="1" ht="13.8" x14ac:dyDescent="0.3">
      <c r="B13122" s="10"/>
      <c r="L13122" s="10"/>
      <c r="M13122" s="10"/>
    </row>
    <row r="13123" spans="2:13" s="1" customFormat="1" ht="13.8" x14ac:dyDescent="0.3">
      <c r="B13123" s="10"/>
      <c r="L13123" s="10"/>
      <c r="M13123" s="10"/>
    </row>
    <row r="13124" spans="2:13" s="1" customFormat="1" ht="13.8" x14ac:dyDescent="0.3">
      <c r="B13124" s="10"/>
      <c r="L13124" s="10"/>
      <c r="M13124" s="10"/>
    </row>
    <row r="13125" spans="2:13" s="1" customFormat="1" ht="13.8" x14ac:dyDescent="0.3">
      <c r="B13125" s="10"/>
      <c r="L13125" s="10"/>
      <c r="M13125" s="10"/>
    </row>
    <row r="13126" spans="2:13" s="1" customFormat="1" ht="13.8" x14ac:dyDescent="0.3">
      <c r="B13126" s="10"/>
      <c r="L13126" s="10"/>
      <c r="M13126" s="10"/>
    </row>
    <row r="13127" spans="2:13" s="1" customFormat="1" ht="13.8" x14ac:dyDescent="0.3">
      <c r="B13127" s="10"/>
      <c r="L13127" s="10"/>
      <c r="M13127" s="10"/>
    </row>
    <row r="13128" spans="2:13" s="1" customFormat="1" ht="13.8" x14ac:dyDescent="0.3">
      <c r="B13128" s="10"/>
      <c r="L13128" s="10"/>
      <c r="M13128" s="10"/>
    </row>
    <row r="13129" spans="2:13" s="1" customFormat="1" ht="13.8" x14ac:dyDescent="0.3">
      <c r="B13129" s="10"/>
      <c r="L13129" s="10"/>
      <c r="M13129" s="10"/>
    </row>
    <row r="13130" spans="2:13" s="1" customFormat="1" ht="13.8" x14ac:dyDescent="0.3">
      <c r="B13130" s="10"/>
      <c r="L13130" s="10"/>
      <c r="M13130" s="10"/>
    </row>
    <row r="13131" spans="2:13" s="1" customFormat="1" ht="13.8" x14ac:dyDescent="0.3">
      <c r="B13131" s="10"/>
      <c r="L13131" s="10"/>
      <c r="M13131" s="10"/>
    </row>
    <row r="13132" spans="2:13" s="1" customFormat="1" ht="13.8" x14ac:dyDescent="0.3">
      <c r="B13132" s="10"/>
      <c r="L13132" s="10"/>
      <c r="M13132" s="10"/>
    </row>
    <row r="13133" spans="2:13" s="1" customFormat="1" ht="13.8" x14ac:dyDescent="0.3">
      <c r="B13133" s="10"/>
      <c r="L13133" s="10"/>
      <c r="M13133" s="10"/>
    </row>
    <row r="13134" spans="2:13" s="1" customFormat="1" ht="13.8" x14ac:dyDescent="0.3">
      <c r="B13134" s="10"/>
      <c r="L13134" s="10"/>
      <c r="M13134" s="10"/>
    </row>
    <row r="13135" spans="2:13" s="1" customFormat="1" ht="13.8" x14ac:dyDescent="0.3">
      <c r="B13135" s="10"/>
      <c r="L13135" s="10"/>
      <c r="M13135" s="10"/>
    </row>
    <row r="13136" spans="2:13" s="1" customFormat="1" ht="13.8" x14ac:dyDescent="0.3">
      <c r="B13136" s="10"/>
      <c r="L13136" s="10"/>
      <c r="M13136" s="10"/>
    </row>
    <row r="13137" spans="2:13" s="1" customFormat="1" ht="13.8" x14ac:dyDescent="0.3">
      <c r="B13137" s="10"/>
      <c r="L13137" s="10"/>
      <c r="M13137" s="10"/>
    </row>
    <row r="13138" spans="2:13" s="1" customFormat="1" ht="13.8" x14ac:dyDescent="0.3">
      <c r="B13138" s="10"/>
      <c r="L13138" s="10"/>
      <c r="M13138" s="10"/>
    </row>
    <row r="13139" spans="2:13" s="1" customFormat="1" ht="13.8" x14ac:dyDescent="0.3">
      <c r="B13139" s="10"/>
      <c r="L13139" s="10"/>
      <c r="M13139" s="10"/>
    </row>
    <row r="13140" spans="2:13" s="1" customFormat="1" ht="13.8" x14ac:dyDescent="0.3">
      <c r="B13140" s="10"/>
      <c r="L13140" s="10"/>
      <c r="M13140" s="10"/>
    </row>
    <row r="13141" spans="2:13" s="1" customFormat="1" ht="13.8" x14ac:dyDescent="0.3">
      <c r="B13141" s="10"/>
      <c r="L13141" s="10"/>
      <c r="M13141" s="10"/>
    </row>
    <row r="13142" spans="2:13" s="1" customFormat="1" ht="13.8" x14ac:dyDescent="0.3">
      <c r="B13142" s="10"/>
      <c r="L13142" s="10"/>
      <c r="M13142" s="10"/>
    </row>
    <row r="13143" spans="2:13" s="1" customFormat="1" ht="13.8" x14ac:dyDescent="0.3">
      <c r="B13143" s="10"/>
      <c r="L13143" s="10"/>
      <c r="M13143" s="10"/>
    </row>
    <row r="13144" spans="2:13" s="1" customFormat="1" ht="13.8" x14ac:dyDescent="0.3">
      <c r="B13144" s="10"/>
      <c r="L13144" s="10"/>
      <c r="M13144" s="10"/>
    </row>
    <row r="13145" spans="2:13" s="1" customFormat="1" ht="13.8" x14ac:dyDescent="0.3">
      <c r="B13145" s="10"/>
      <c r="L13145" s="10"/>
      <c r="M13145" s="10"/>
    </row>
    <row r="13146" spans="2:13" s="1" customFormat="1" ht="13.8" x14ac:dyDescent="0.3">
      <c r="B13146" s="10"/>
      <c r="L13146" s="10"/>
      <c r="M13146" s="10"/>
    </row>
    <row r="13147" spans="2:13" s="1" customFormat="1" ht="13.8" x14ac:dyDescent="0.3">
      <c r="B13147" s="10"/>
      <c r="L13147" s="10"/>
      <c r="M13147" s="10"/>
    </row>
    <row r="13148" spans="2:13" s="1" customFormat="1" ht="13.8" x14ac:dyDescent="0.3">
      <c r="B13148" s="10"/>
      <c r="L13148" s="10"/>
      <c r="M13148" s="10"/>
    </row>
    <row r="13149" spans="2:13" s="1" customFormat="1" ht="13.8" x14ac:dyDescent="0.3">
      <c r="B13149" s="10"/>
      <c r="L13149" s="10"/>
      <c r="M13149" s="10"/>
    </row>
    <row r="13150" spans="2:13" s="1" customFormat="1" ht="13.8" x14ac:dyDescent="0.3">
      <c r="B13150" s="10"/>
      <c r="L13150" s="10"/>
      <c r="M13150" s="10"/>
    </row>
    <row r="13151" spans="2:13" s="1" customFormat="1" ht="13.8" x14ac:dyDescent="0.3">
      <c r="B13151" s="10"/>
      <c r="L13151" s="10"/>
      <c r="M13151" s="10"/>
    </row>
    <row r="13152" spans="2:13" s="1" customFormat="1" ht="13.8" x14ac:dyDescent="0.3">
      <c r="B13152" s="10"/>
      <c r="L13152" s="10"/>
      <c r="M13152" s="10"/>
    </row>
    <row r="13153" spans="2:13" s="1" customFormat="1" ht="13.8" x14ac:dyDescent="0.3">
      <c r="B13153" s="10"/>
      <c r="L13153" s="10"/>
      <c r="M13153" s="10"/>
    </row>
    <row r="13154" spans="2:13" s="1" customFormat="1" ht="13.8" x14ac:dyDescent="0.3">
      <c r="B13154" s="10"/>
      <c r="L13154" s="10"/>
      <c r="M13154" s="10"/>
    </row>
    <row r="13155" spans="2:13" s="1" customFormat="1" ht="13.8" x14ac:dyDescent="0.3">
      <c r="B13155" s="10"/>
      <c r="L13155" s="10"/>
      <c r="M13155" s="10"/>
    </row>
    <row r="13156" spans="2:13" s="1" customFormat="1" ht="13.8" x14ac:dyDescent="0.3">
      <c r="B13156" s="10"/>
      <c r="L13156" s="10"/>
      <c r="M13156" s="10"/>
    </row>
    <row r="13157" spans="2:13" s="1" customFormat="1" ht="13.8" x14ac:dyDescent="0.3">
      <c r="B13157" s="10"/>
      <c r="L13157" s="10"/>
      <c r="M13157" s="10"/>
    </row>
    <row r="13158" spans="2:13" s="1" customFormat="1" ht="13.8" x14ac:dyDescent="0.3">
      <c r="B13158" s="10"/>
      <c r="L13158" s="10"/>
      <c r="M13158" s="10"/>
    </row>
    <row r="13159" spans="2:13" s="1" customFormat="1" ht="13.8" x14ac:dyDescent="0.3">
      <c r="B13159" s="10"/>
      <c r="L13159" s="10"/>
      <c r="M13159" s="10"/>
    </row>
    <row r="13160" spans="2:13" s="1" customFormat="1" ht="13.8" x14ac:dyDescent="0.3">
      <c r="B13160" s="10"/>
      <c r="L13160" s="10"/>
      <c r="M13160" s="10"/>
    </row>
    <row r="13161" spans="2:13" s="1" customFormat="1" ht="13.8" x14ac:dyDescent="0.3">
      <c r="B13161" s="10"/>
      <c r="L13161" s="10"/>
      <c r="M13161" s="10"/>
    </row>
    <row r="13162" spans="2:13" s="1" customFormat="1" ht="13.8" x14ac:dyDescent="0.3">
      <c r="B13162" s="10"/>
      <c r="L13162" s="10"/>
      <c r="M13162" s="10"/>
    </row>
    <row r="13163" spans="2:13" s="1" customFormat="1" ht="13.8" x14ac:dyDescent="0.3">
      <c r="B13163" s="10"/>
      <c r="L13163" s="10"/>
      <c r="M13163" s="10"/>
    </row>
    <row r="13164" spans="2:13" s="1" customFormat="1" ht="13.8" x14ac:dyDescent="0.3">
      <c r="B13164" s="10"/>
      <c r="L13164" s="10"/>
      <c r="M13164" s="10"/>
    </row>
    <row r="13165" spans="2:13" s="1" customFormat="1" ht="13.8" x14ac:dyDescent="0.3">
      <c r="B13165" s="10"/>
      <c r="L13165" s="10"/>
      <c r="M13165" s="10"/>
    </row>
    <row r="13166" spans="2:13" s="1" customFormat="1" ht="13.8" x14ac:dyDescent="0.3">
      <c r="B13166" s="10"/>
      <c r="L13166" s="10"/>
      <c r="M13166" s="10"/>
    </row>
    <row r="13167" spans="2:13" s="1" customFormat="1" ht="13.8" x14ac:dyDescent="0.3">
      <c r="B13167" s="10"/>
      <c r="L13167" s="10"/>
      <c r="M13167" s="10"/>
    </row>
    <row r="13168" spans="2:13" s="1" customFormat="1" ht="13.8" x14ac:dyDescent="0.3">
      <c r="B13168" s="10"/>
      <c r="L13168" s="10"/>
      <c r="M13168" s="10"/>
    </row>
    <row r="13169" spans="2:13" s="1" customFormat="1" ht="13.8" x14ac:dyDescent="0.3">
      <c r="B13169" s="10"/>
      <c r="L13169" s="10"/>
      <c r="M13169" s="10"/>
    </row>
    <row r="13170" spans="2:13" s="1" customFormat="1" ht="13.8" x14ac:dyDescent="0.3">
      <c r="B13170" s="10"/>
      <c r="L13170" s="10"/>
      <c r="M13170" s="10"/>
    </row>
    <row r="13171" spans="2:13" s="1" customFormat="1" ht="13.8" x14ac:dyDescent="0.3">
      <c r="B13171" s="10"/>
      <c r="L13171" s="10"/>
      <c r="M13171" s="10"/>
    </row>
    <row r="13172" spans="2:13" s="1" customFormat="1" ht="13.8" x14ac:dyDescent="0.3">
      <c r="B13172" s="10"/>
      <c r="L13172" s="10"/>
      <c r="M13172" s="10"/>
    </row>
    <row r="13173" spans="2:13" s="1" customFormat="1" ht="13.8" x14ac:dyDescent="0.3">
      <c r="B13173" s="10"/>
      <c r="L13173" s="10"/>
      <c r="M13173" s="10"/>
    </row>
    <row r="13174" spans="2:13" s="1" customFormat="1" ht="13.8" x14ac:dyDescent="0.3">
      <c r="B13174" s="10"/>
      <c r="L13174" s="10"/>
      <c r="M13174" s="10"/>
    </row>
    <row r="13175" spans="2:13" s="1" customFormat="1" ht="13.8" x14ac:dyDescent="0.3">
      <c r="B13175" s="10"/>
      <c r="L13175" s="10"/>
      <c r="M13175" s="10"/>
    </row>
    <row r="13176" spans="2:13" s="1" customFormat="1" ht="13.8" x14ac:dyDescent="0.3">
      <c r="B13176" s="10"/>
      <c r="L13176" s="10"/>
      <c r="M13176" s="10"/>
    </row>
    <row r="13177" spans="2:13" s="1" customFormat="1" ht="13.8" x14ac:dyDescent="0.3">
      <c r="B13177" s="10"/>
      <c r="L13177" s="10"/>
      <c r="M13177" s="10"/>
    </row>
    <row r="13178" spans="2:13" s="1" customFormat="1" ht="13.8" x14ac:dyDescent="0.3">
      <c r="B13178" s="10"/>
      <c r="L13178" s="10"/>
      <c r="M13178" s="10"/>
    </row>
    <row r="13179" spans="2:13" s="1" customFormat="1" ht="13.8" x14ac:dyDescent="0.3">
      <c r="B13179" s="10"/>
      <c r="L13179" s="10"/>
      <c r="M13179" s="10"/>
    </row>
    <row r="13180" spans="2:13" s="1" customFormat="1" ht="13.8" x14ac:dyDescent="0.3">
      <c r="B13180" s="10"/>
      <c r="L13180" s="10"/>
      <c r="M13180" s="10"/>
    </row>
    <row r="13181" spans="2:13" s="1" customFormat="1" ht="13.8" x14ac:dyDescent="0.3">
      <c r="B13181" s="10"/>
      <c r="L13181" s="10"/>
      <c r="M13181" s="10"/>
    </row>
    <row r="13182" spans="2:13" s="1" customFormat="1" ht="13.8" x14ac:dyDescent="0.3">
      <c r="B13182" s="10"/>
      <c r="L13182" s="10"/>
      <c r="M13182" s="10"/>
    </row>
    <row r="13183" spans="2:13" s="1" customFormat="1" ht="13.8" x14ac:dyDescent="0.3">
      <c r="B13183" s="10"/>
      <c r="L13183" s="10"/>
      <c r="M13183" s="10"/>
    </row>
    <row r="13184" spans="2:13" s="1" customFormat="1" ht="13.8" x14ac:dyDescent="0.3">
      <c r="B13184" s="10"/>
      <c r="L13184" s="10"/>
      <c r="M13184" s="10"/>
    </row>
    <row r="13185" spans="2:13" s="1" customFormat="1" ht="13.8" x14ac:dyDescent="0.3">
      <c r="B13185" s="10"/>
      <c r="L13185" s="10"/>
      <c r="M13185" s="10"/>
    </row>
    <row r="13186" spans="2:13" s="1" customFormat="1" ht="13.8" x14ac:dyDescent="0.3">
      <c r="B13186" s="10"/>
      <c r="L13186" s="10"/>
      <c r="M13186" s="10"/>
    </row>
    <row r="13187" spans="2:13" s="1" customFormat="1" ht="13.8" x14ac:dyDescent="0.3">
      <c r="B13187" s="10"/>
      <c r="L13187" s="10"/>
      <c r="M13187" s="10"/>
    </row>
    <row r="13188" spans="2:13" s="1" customFormat="1" ht="13.8" x14ac:dyDescent="0.3">
      <c r="B13188" s="10"/>
      <c r="L13188" s="10"/>
      <c r="M13188" s="10"/>
    </row>
    <row r="13189" spans="2:13" s="1" customFormat="1" ht="13.8" x14ac:dyDescent="0.3">
      <c r="B13189" s="10"/>
      <c r="L13189" s="10"/>
      <c r="M13189" s="10"/>
    </row>
    <row r="13190" spans="2:13" s="1" customFormat="1" ht="13.8" x14ac:dyDescent="0.3">
      <c r="B13190" s="10"/>
      <c r="L13190" s="10"/>
      <c r="M13190" s="10"/>
    </row>
    <row r="13191" spans="2:13" s="1" customFormat="1" ht="13.8" x14ac:dyDescent="0.3">
      <c r="B13191" s="10"/>
      <c r="L13191" s="10"/>
      <c r="M13191" s="10"/>
    </row>
    <row r="13192" spans="2:13" s="1" customFormat="1" ht="13.8" x14ac:dyDescent="0.3">
      <c r="B13192" s="10"/>
      <c r="L13192" s="10"/>
      <c r="M13192" s="10"/>
    </row>
    <row r="13193" spans="2:13" s="1" customFormat="1" ht="13.8" x14ac:dyDescent="0.3">
      <c r="B13193" s="10"/>
      <c r="L13193" s="10"/>
      <c r="M13193" s="10"/>
    </row>
    <row r="13194" spans="2:13" s="1" customFormat="1" ht="13.8" x14ac:dyDescent="0.3">
      <c r="B13194" s="10"/>
      <c r="L13194" s="10"/>
      <c r="M13194" s="10"/>
    </row>
    <row r="13195" spans="2:13" s="1" customFormat="1" ht="13.8" x14ac:dyDescent="0.3">
      <c r="B13195" s="10"/>
      <c r="L13195" s="10"/>
      <c r="M13195" s="10"/>
    </row>
    <row r="13196" spans="2:13" s="1" customFormat="1" ht="13.8" x14ac:dyDescent="0.3">
      <c r="B13196" s="10"/>
      <c r="L13196" s="10"/>
      <c r="M13196" s="10"/>
    </row>
    <row r="13197" spans="2:13" s="1" customFormat="1" ht="13.8" x14ac:dyDescent="0.3">
      <c r="B13197" s="10"/>
      <c r="L13197" s="10"/>
      <c r="M13197" s="10"/>
    </row>
    <row r="13198" spans="2:13" s="1" customFormat="1" ht="13.8" x14ac:dyDescent="0.3">
      <c r="B13198" s="10"/>
      <c r="L13198" s="10"/>
      <c r="M13198" s="10"/>
    </row>
    <row r="13199" spans="2:13" s="1" customFormat="1" ht="13.8" x14ac:dyDescent="0.3">
      <c r="B13199" s="10"/>
      <c r="L13199" s="10"/>
      <c r="M13199" s="10"/>
    </row>
    <row r="13200" spans="2:13" s="1" customFormat="1" ht="13.8" x14ac:dyDescent="0.3">
      <c r="B13200" s="10"/>
      <c r="L13200" s="10"/>
      <c r="M13200" s="10"/>
    </row>
    <row r="13201" spans="2:13" s="1" customFormat="1" ht="13.8" x14ac:dyDescent="0.3">
      <c r="B13201" s="10"/>
      <c r="L13201" s="10"/>
      <c r="M13201" s="10"/>
    </row>
    <row r="13202" spans="2:13" s="1" customFormat="1" ht="13.8" x14ac:dyDescent="0.3">
      <c r="B13202" s="10"/>
      <c r="L13202" s="10"/>
      <c r="M13202" s="10"/>
    </row>
    <row r="13203" spans="2:13" s="1" customFormat="1" ht="13.8" x14ac:dyDescent="0.3">
      <c r="B13203" s="10"/>
      <c r="L13203" s="10"/>
      <c r="M13203" s="10"/>
    </row>
    <row r="13204" spans="2:13" s="1" customFormat="1" ht="13.8" x14ac:dyDescent="0.3">
      <c r="B13204" s="10"/>
      <c r="L13204" s="10"/>
      <c r="M13204" s="10"/>
    </row>
    <row r="13205" spans="2:13" s="1" customFormat="1" ht="13.8" x14ac:dyDescent="0.3">
      <c r="B13205" s="10"/>
      <c r="L13205" s="10"/>
      <c r="M13205" s="10"/>
    </row>
    <row r="13206" spans="2:13" s="1" customFormat="1" ht="13.8" x14ac:dyDescent="0.3">
      <c r="B13206" s="10"/>
      <c r="L13206" s="10"/>
      <c r="M13206" s="10"/>
    </row>
    <row r="13207" spans="2:13" s="1" customFormat="1" ht="13.8" x14ac:dyDescent="0.3">
      <c r="B13207" s="10"/>
      <c r="L13207" s="10"/>
      <c r="M13207" s="10"/>
    </row>
    <row r="13208" spans="2:13" s="1" customFormat="1" ht="13.8" x14ac:dyDescent="0.3">
      <c r="B13208" s="10"/>
      <c r="L13208" s="10"/>
      <c r="M13208" s="10"/>
    </row>
    <row r="13209" spans="2:13" s="1" customFormat="1" ht="13.8" x14ac:dyDescent="0.3">
      <c r="B13209" s="10"/>
      <c r="L13209" s="10"/>
      <c r="M13209" s="10"/>
    </row>
    <row r="13210" spans="2:13" s="1" customFormat="1" ht="13.8" x14ac:dyDescent="0.3">
      <c r="B13210" s="10"/>
      <c r="L13210" s="10"/>
      <c r="M13210" s="10"/>
    </row>
    <row r="13211" spans="2:13" s="1" customFormat="1" ht="13.8" x14ac:dyDescent="0.3">
      <c r="B13211" s="10"/>
      <c r="L13211" s="10"/>
      <c r="M13211" s="10"/>
    </row>
    <row r="13212" spans="2:13" s="1" customFormat="1" ht="13.8" x14ac:dyDescent="0.3">
      <c r="B13212" s="10"/>
      <c r="L13212" s="10"/>
      <c r="M13212" s="10"/>
    </row>
    <row r="13213" spans="2:13" s="1" customFormat="1" ht="13.8" x14ac:dyDescent="0.3">
      <c r="B13213" s="10"/>
      <c r="L13213" s="10"/>
      <c r="M13213" s="10"/>
    </row>
    <row r="13214" spans="2:13" s="1" customFormat="1" ht="13.8" x14ac:dyDescent="0.3">
      <c r="B13214" s="10"/>
      <c r="L13214" s="10"/>
      <c r="M13214" s="10"/>
    </row>
    <row r="13215" spans="2:13" s="1" customFormat="1" ht="13.8" x14ac:dyDescent="0.3">
      <c r="B13215" s="10"/>
      <c r="L13215" s="10"/>
      <c r="M13215" s="10"/>
    </row>
    <row r="13216" spans="2:13" s="1" customFormat="1" ht="13.8" x14ac:dyDescent="0.3">
      <c r="B13216" s="10"/>
      <c r="L13216" s="10"/>
      <c r="M13216" s="10"/>
    </row>
    <row r="13217" spans="2:13" s="1" customFormat="1" ht="13.8" x14ac:dyDescent="0.3">
      <c r="B13217" s="10"/>
      <c r="L13217" s="10"/>
      <c r="M13217" s="10"/>
    </row>
    <row r="13218" spans="2:13" s="1" customFormat="1" ht="13.8" x14ac:dyDescent="0.3">
      <c r="B13218" s="10"/>
      <c r="L13218" s="10"/>
      <c r="M13218" s="10"/>
    </row>
    <row r="13219" spans="2:13" s="1" customFormat="1" ht="13.8" x14ac:dyDescent="0.3">
      <c r="B13219" s="10"/>
      <c r="L13219" s="10"/>
      <c r="M13219" s="10"/>
    </row>
    <row r="13220" spans="2:13" s="1" customFormat="1" ht="13.8" x14ac:dyDescent="0.3">
      <c r="B13220" s="10"/>
      <c r="L13220" s="10"/>
      <c r="M13220" s="10"/>
    </row>
    <row r="13221" spans="2:13" s="1" customFormat="1" ht="13.8" x14ac:dyDescent="0.3">
      <c r="B13221" s="10"/>
      <c r="L13221" s="10"/>
      <c r="M13221" s="10"/>
    </row>
    <row r="13222" spans="2:13" s="1" customFormat="1" ht="13.8" x14ac:dyDescent="0.3">
      <c r="B13222" s="10"/>
      <c r="L13222" s="10"/>
      <c r="M13222" s="10"/>
    </row>
    <row r="13223" spans="2:13" s="1" customFormat="1" ht="13.8" x14ac:dyDescent="0.3">
      <c r="B13223" s="10"/>
      <c r="L13223" s="10"/>
      <c r="M13223" s="10"/>
    </row>
    <row r="13224" spans="2:13" s="1" customFormat="1" ht="13.8" x14ac:dyDescent="0.3">
      <c r="B13224" s="10"/>
      <c r="L13224" s="10"/>
      <c r="M13224" s="10"/>
    </row>
    <row r="13225" spans="2:13" s="1" customFormat="1" ht="13.8" x14ac:dyDescent="0.3">
      <c r="B13225" s="10"/>
      <c r="L13225" s="10"/>
      <c r="M13225" s="10"/>
    </row>
    <row r="13226" spans="2:13" s="1" customFormat="1" ht="13.8" x14ac:dyDescent="0.3">
      <c r="B13226" s="10"/>
      <c r="L13226" s="10"/>
      <c r="M13226" s="10"/>
    </row>
    <row r="13227" spans="2:13" s="1" customFormat="1" ht="13.8" x14ac:dyDescent="0.3">
      <c r="B13227" s="10"/>
      <c r="L13227" s="10"/>
      <c r="M13227" s="10"/>
    </row>
    <row r="13228" spans="2:13" s="1" customFormat="1" ht="13.8" x14ac:dyDescent="0.3">
      <c r="B13228" s="10"/>
      <c r="L13228" s="10"/>
      <c r="M13228" s="10"/>
    </row>
    <row r="13229" spans="2:13" s="1" customFormat="1" ht="13.8" x14ac:dyDescent="0.3">
      <c r="B13229" s="10"/>
      <c r="L13229" s="10"/>
      <c r="M13229" s="10"/>
    </row>
    <row r="13230" spans="2:13" s="1" customFormat="1" ht="13.8" x14ac:dyDescent="0.3">
      <c r="B13230" s="10"/>
      <c r="L13230" s="10"/>
      <c r="M13230" s="10"/>
    </row>
    <row r="13231" spans="2:13" s="1" customFormat="1" ht="13.8" x14ac:dyDescent="0.3">
      <c r="B13231" s="10"/>
      <c r="L13231" s="10"/>
      <c r="M13231" s="10"/>
    </row>
    <row r="13232" spans="2:13" s="1" customFormat="1" ht="13.8" x14ac:dyDescent="0.3">
      <c r="B13232" s="10"/>
      <c r="L13232" s="10"/>
      <c r="M13232" s="10"/>
    </row>
    <row r="13233" spans="2:13" s="1" customFormat="1" ht="13.8" x14ac:dyDescent="0.3">
      <c r="B13233" s="10"/>
      <c r="L13233" s="10"/>
      <c r="M13233" s="10"/>
    </row>
    <row r="13234" spans="2:13" s="1" customFormat="1" ht="13.8" x14ac:dyDescent="0.3">
      <c r="B13234" s="10"/>
      <c r="L13234" s="10"/>
      <c r="M13234" s="10"/>
    </row>
    <row r="13235" spans="2:13" s="1" customFormat="1" ht="13.8" x14ac:dyDescent="0.3">
      <c r="B13235" s="10"/>
      <c r="L13235" s="10"/>
      <c r="M13235" s="10"/>
    </row>
    <row r="13236" spans="2:13" s="1" customFormat="1" ht="13.8" x14ac:dyDescent="0.3">
      <c r="B13236" s="10"/>
      <c r="L13236" s="10"/>
      <c r="M13236" s="10"/>
    </row>
    <row r="13237" spans="2:13" s="1" customFormat="1" ht="13.8" x14ac:dyDescent="0.3">
      <c r="B13237" s="10"/>
      <c r="L13237" s="10"/>
      <c r="M13237" s="10"/>
    </row>
    <row r="13238" spans="2:13" s="1" customFormat="1" ht="13.8" x14ac:dyDescent="0.3">
      <c r="B13238" s="10"/>
      <c r="L13238" s="10"/>
      <c r="M13238" s="10"/>
    </row>
    <row r="13239" spans="2:13" s="1" customFormat="1" ht="13.8" x14ac:dyDescent="0.3">
      <c r="B13239" s="10"/>
      <c r="L13239" s="10"/>
      <c r="M13239" s="10"/>
    </row>
    <row r="13240" spans="2:13" s="1" customFormat="1" ht="13.8" x14ac:dyDescent="0.3">
      <c r="B13240" s="10"/>
      <c r="L13240" s="10"/>
      <c r="M13240" s="10"/>
    </row>
    <row r="13241" spans="2:13" s="1" customFormat="1" ht="13.8" x14ac:dyDescent="0.3">
      <c r="B13241" s="10"/>
      <c r="L13241" s="10"/>
      <c r="M13241" s="10"/>
    </row>
    <row r="13242" spans="2:13" s="1" customFormat="1" ht="13.8" x14ac:dyDescent="0.3">
      <c r="B13242" s="10"/>
      <c r="L13242" s="10"/>
      <c r="M13242" s="10"/>
    </row>
    <row r="13243" spans="2:13" s="1" customFormat="1" ht="13.8" x14ac:dyDescent="0.3">
      <c r="B13243" s="10"/>
      <c r="L13243" s="10"/>
      <c r="M13243" s="10"/>
    </row>
    <row r="13244" spans="2:13" s="1" customFormat="1" ht="13.8" x14ac:dyDescent="0.3">
      <c r="B13244" s="10"/>
      <c r="L13244" s="10"/>
      <c r="M13244" s="10"/>
    </row>
    <row r="13245" spans="2:13" s="1" customFormat="1" ht="13.8" x14ac:dyDescent="0.3">
      <c r="B13245" s="10"/>
      <c r="L13245" s="10"/>
      <c r="M13245" s="10"/>
    </row>
    <row r="13246" spans="2:13" s="1" customFormat="1" ht="13.8" x14ac:dyDescent="0.3">
      <c r="B13246" s="10"/>
      <c r="L13246" s="10"/>
      <c r="M13246" s="10"/>
    </row>
    <row r="13247" spans="2:13" s="1" customFormat="1" ht="13.8" x14ac:dyDescent="0.3">
      <c r="B13247" s="10"/>
      <c r="L13247" s="10"/>
      <c r="M13247" s="10"/>
    </row>
    <row r="13248" spans="2:13" s="1" customFormat="1" ht="13.8" x14ac:dyDescent="0.3">
      <c r="B13248" s="10"/>
      <c r="L13248" s="10"/>
      <c r="M13248" s="10"/>
    </row>
    <row r="13249" spans="2:13" s="1" customFormat="1" ht="13.8" x14ac:dyDescent="0.3">
      <c r="B13249" s="10"/>
      <c r="L13249" s="10"/>
      <c r="M13249" s="10"/>
    </row>
    <row r="13250" spans="2:13" s="1" customFormat="1" ht="13.8" x14ac:dyDescent="0.3">
      <c r="B13250" s="10"/>
      <c r="L13250" s="10"/>
      <c r="M13250" s="10"/>
    </row>
    <row r="13251" spans="2:13" s="1" customFormat="1" ht="13.8" x14ac:dyDescent="0.3">
      <c r="B13251" s="10"/>
      <c r="L13251" s="10"/>
      <c r="M13251" s="10"/>
    </row>
    <row r="13252" spans="2:13" s="1" customFormat="1" ht="13.8" x14ac:dyDescent="0.3">
      <c r="B13252" s="10"/>
      <c r="L13252" s="10"/>
      <c r="M13252" s="10"/>
    </row>
    <row r="13253" spans="2:13" s="1" customFormat="1" ht="13.8" x14ac:dyDescent="0.3">
      <c r="B13253" s="10"/>
      <c r="L13253" s="10"/>
      <c r="M13253" s="10"/>
    </row>
    <row r="13254" spans="2:13" s="1" customFormat="1" ht="13.8" x14ac:dyDescent="0.3">
      <c r="B13254" s="10"/>
      <c r="L13254" s="10"/>
      <c r="M13254" s="10"/>
    </row>
    <row r="13255" spans="2:13" s="1" customFormat="1" ht="13.8" x14ac:dyDescent="0.3">
      <c r="B13255" s="10"/>
      <c r="L13255" s="10"/>
      <c r="M13255" s="10"/>
    </row>
    <row r="13256" spans="2:13" s="1" customFormat="1" ht="13.8" x14ac:dyDescent="0.3">
      <c r="B13256" s="10"/>
      <c r="L13256" s="10"/>
      <c r="M13256" s="10"/>
    </row>
    <row r="13257" spans="2:13" s="1" customFormat="1" ht="13.8" x14ac:dyDescent="0.3">
      <c r="B13257" s="10"/>
      <c r="L13257" s="10"/>
      <c r="M13257" s="10"/>
    </row>
    <row r="13258" spans="2:13" s="1" customFormat="1" ht="13.8" x14ac:dyDescent="0.3">
      <c r="B13258" s="10"/>
      <c r="L13258" s="10"/>
      <c r="M13258" s="10"/>
    </row>
    <row r="13259" spans="2:13" s="1" customFormat="1" ht="13.8" x14ac:dyDescent="0.3">
      <c r="B13259" s="10"/>
      <c r="L13259" s="10"/>
      <c r="M13259" s="10"/>
    </row>
    <row r="13260" spans="2:13" s="1" customFormat="1" ht="13.8" x14ac:dyDescent="0.3">
      <c r="B13260" s="10"/>
      <c r="L13260" s="10"/>
      <c r="M13260" s="10"/>
    </row>
    <row r="13261" spans="2:13" s="1" customFormat="1" ht="13.8" x14ac:dyDescent="0.3">
      <c r="B13261" s="10"/>
      <c r="L13261" s="10"/>
      <c r="M13261" s="10"/>
    </row>
    <row r="13262" spans="2:13" s="1" customFormat="1" ht="13.8" x14ac:dyDescent="0.3">
      <c r="B13262" s="10"/>
      <c r="L13262" s="10"/>
      <c r="M13262" s="10"/>
    </row>
    <row r="13263" spans="2:13" s="1" customFormat="1" ht="13.8" x14ac:dyDescent="0.3">
      <c r="B13263" s="10"/>
      <c r="L13263" s="10"/>
      <c r="M13263" s="10"/>
    </row>
    <row r="13264" spans="2:13" s="1" customFormat="1" ht="13.8" x14ac:dyDescent="0.3">
      <c r="B13264" s="10"/>
      <c r="L13264" s="10"/>
      <c r="M13264" s="10"/>
    </row>
    <row r="13265" spans="2:13" s="1" customFormat="1" ht="13.8" x14ac:dyDescent="0.3">
      <c r="B13265" s="10"/>
      <c r="L13265" s="10"/>
      <c r="M13265" s="10"/>
    </row>
    <row r="13266" spans="2:13" s="1" customFormat="1" ht="13.8" x14ac:dyDescent="0.3">
      <c r="B13266" s="10"/>
      <c r="L13266" s="10"/>
      <c r="M13266" s="10"/>
    </row>
    <row r="13267" spans="2:13" s="1" customFormat="1" ht="13.8" x14ac:dyDescent="0.3">
      <c r="B13267" s="10"/>
      <c r="L13267" s="10"/>
      <c r="M13267" s="10"/>
    </row>
    <row r="13268" spans="2:13" s="1" customFormat="1" ht="13.8" x14ac:dyDescent="0.3">
      <c r="B13268" s="10"/>
      <c r="L13268" s="10"/>
      <c r="M13268" s="10"/>
    </row>
    <row r="13269" spans="2:13" s="1" customFormat="1" ht="13.8" x14ac:dyDescent="0.3">
      <c r="B13269" s="10"/>
      <c r="L13269" s="10"/>
      <c r="M13269" s="10"/>
    </row>
    <row r="13270" spans="2:13" s="1" customFormat="1" ht="13.8" x14ac:dyDescent="0.3">
      <c r="B13270" s="10"/>
      <c r="L13270" s="10"/>
      <c r="M13270" s="10"/>
    </row>
    <row r="13271" spans="2:13" s="1" customFormat="1" ht="13.8" x14ac:dyDescent="0.3">
      <c r="B13271" s="10"/>
      <c r="L13271" s="10"/>
      <c r="M13271" s="10"/>
    </row>
    <row r="13272" spans="2:13" s="1" customFormat="1" ht="13.8" x14ac:dyDescent="0.3">
      <c r="B13272" s="10"/>
      <c r="L13272" s="10"/>
      <c r="M13272" s="10"/>
    </row>
    <row r="13273" spans="2:13" s="1" customFormat="1" ht="13.8" x14ac:dyDescent="0.3">
      <c r="B13273" s="10"/>
      <c r="L13273" s="10"/>
      <c r="M13273" s="10"/>
    </row>
    <row r="13274" spans="2:13" s="1" customFormat="1" ht="13.8" x14ac:dyDescent="0.3">
      <c r="B13274" s="10"/>
      <c r="L13274" s="10"/>
      <c r="M13274" s="10"/>
    </row>
    <row r="13275" spans="2:13" s="1" customFormat="1" ht="13.8" x14ac:dyDescent="0.3">
      <c r="B13275" s="10"/>
      <c r="L13275" s="10"/>
      <c r="M13275" s="10"/>
    </row>
    <row r="13276" spans="2:13" s="1" customFormat="1" ht="13.8" x14ac:dyDescent="0.3">
      <c r="B13276" s="10"/>
      <c r="L13276" s="10"/>
      <c r="M13276" s="10"/>
    </row>
    <row r="13277" spans="2:13" s="1" customFormat="1" ht="13.8" x14ac:dyDescent="0.3">
      <c r="B13277" s="10"/>
      <c r="L13277" s="10"/>
      <c r="M13277" s="10"/>
    </row>
    <row r="13278" spans="2:13" s="1" customFormat="1" ht="13.8" x14ac:dyDescent="0.3">
      <c r="B13278" s="10"/>
      <c r="L13278" s="10"/>
      <c r="M13278" s="10"/>
    </row>
    <row r="13279" spans="2:13" s="1" customFormat="1" ht="13.8" x14ac:dyDescent="0.3">
      <c r="B13279" s="10"/>
      <c r="L13279" s="10"/>
      <c r="M13279" s="10"/>
    </row>
    <row r="13280" spans="2:13" s="1" customFormat="1" ht="13.8" x14ac:dyDescent="0.3">
      <c r="B13280" s="10"/>
      <c r="L13280" s="10"/>
      <c r="M13280" s="10"/>
    </row>
    <row r="13281" spans="2:13" s="1" customFormat="1" ht="13.8" x14ac:dyDescent="0.3">
      <c r="B13281" s="10"/>
      <c r="L13281" s="10"/>
      <c r="M13281" s="10"/>
    </row>
    <row r="13282" spans="2:13" s="1" customFormat="1" ht="13.8" x14ac:dyDescent="0.3">
      <c r="B13282" s="10"/>
      <c r="L13282" s="10"/>
      <c r="M13282" s="10"/>
    </row>
    <row r="13283" spans="2:13" s="1" customFormat="1" ht="13.8" x14ac:dyDescent="0.3">
      <c r="B13283" s="10"/>
      <c r="L13283" s="10"/>
      <c r="M13283" s="10"/>
    </row>
    <row r="13284" spans="2:13" s="1" customFormat="1" ht="13.8" x14ac:dyDescent="0.3">
      <c r="B13284" s="10"/>
      <c r="L13284" s="10"/>
      <c r="M13284" s="10"/>
    </row>
    <row r="13285" spans="2:13" s="1" customFormat="1" ht="13.8" x14ac:dyDescent="0.3">
      <c r="B13285" s="10"/>
      <c r="L13285" s="10"/>
      <c r="M13285" s="10"/>
    </row>
    <row r="13286" spans="2:13" s="1" customFormat="1" ht="13.8" x14ac:dyDescent="0.3">
      <c r="B13286" s="10"/>
      <c r="L13286" s="10"/>
      <c r="M13286" s="10"/>
    </row>
    <row r="13287" spans="2:13" s="1" customFormat="1" ht="13.8" x14ac:dyDescent="0.3">
      <c r="B13287" s="10"/>
      <c r="L13287" s="10"/>
      <c r="M13287" s="10"/>
    </row>
    <row r="13288" spans="2:13" s="1" customFormat="1" ht="13.8" x14ac:dyDescent="0.3">
      <c r="B13288" s="10"/>
      <c r="L13288" s="10"/>
      <c r="M13288" s="10"/>
    </row>
    <row r="13289" spans="2:13" s="1" customFormat="1" ht="13.8" x14ac:dyDescent="0.3">
      <c r="B13289" s="10"/>
      <c r="L13289" s="10"/>
      <c r="M13289" s="10"/>
    </row>
    <row r="13290" spans="2:13" s="1" customFormat="1" ht="13.8" x14ac:dyDescent="0.3">
      <c r="B13290" s="10"/>
      <c r="L13290" s="10"/>
      <c r="M13290" s="10"/>
    </row>
    <row r="13291" spans="2:13" s="1" customFormat="1" ht="13.8" x14ac:dyDescent="0.3">
      <c r="B13291" s="10"/>
      <c r="L13291" s="10"/>
      <c r="M13291" s="10"/>
    </row>
    <row r="13292" spans="2:13" s="1" customFormat="1" ht="13.8" x14ac:dyDescent="0.3">
      <c r="B13292" s="10"/>
      <c r="L13292" s="10"/>
      <c r="M13292" s="10"/>
    </row>
    <row r="13293" spans="2:13" s="1" customFormat="1" ht="13.8" x14ac:dyDescent="0.3">
      <c r="B13293" s="10"/>
      <c r="L13293" s="10"/>
      <c r="M13293" s="10"/>
    </row>
    <row r="13294" spans="2:13" s="1" customFormat="1" ht="13.8" x14ac:dyDescent="0.3">
      <c r="B13294" s="10"/>
      <c r="L13294" s="10"/>
      <c r="M13294" s="10"/>
    </row>
    <row r="13295" spans="2:13" s="1" customFormat="1" ht="13.8" x14ac:dyDescent="0.3">
      <c r="B13295" s="10"/>
      <c r="L13295" s="10"/>
      <c r="M13295" s="10"/>
    </row>
    <row r="13296" spans="2:13" s="1" customFormat="1" ht="13.8" x14ac:dyDescent="0.3">
      <c r="B13296" s="10"/>
      <c r="L13296" s="10"/>
      <c r="M13296" s="10"/>
    </row>
    <row r="13297" spans="2:13" s="1" customFormat="1" ht="13.8" x14ac:dyDescent="0.3">
      <c r="B13297" s="10"/>
      <c r="L13297" s="10"/>
      <c r="M13297" s="10"/>
    </row>
    <row r="13298" spans="2:13" s="1" customFormat="1" ht="13.8" x14ac:dyDescent="0.3">
      <c r="B13298" s="10"/>
      <c r="L13298" s="10"/>
      <c r="M13298" s="10"/>
    </row>
    <row r="13299" spans="2:13" s="1" customFormat="1" ht="13.8" x14ac:dyDescent="0.3">
      <c r="B13299" s="10"/>
      <c r="L13299" s="10"/>
      <c r="M13299" s="10"/>
    </row>
    <row r="13300" spans="2:13" s="1" customFormat="1" ht="13.8" x14ac:dyDescent="0.3">
      <c r="B13300" s="10"/>
      <c r="L13300" s="10"/>
      <c r="M13300" s="10"/>
    </row>
    <row r="13301" spans="2:13" s="1" customFormat="1" ht="13.8" x14ac:dyDescent="0.3">
      <c r="B13301" s="10"/>
      <c r="L13301" s="10"/>
      <c r="M13301" s="10"/>
    </row>
    <row r="13302" spans="2:13" s="1" customFormat="1" ht="13.8" x14ac:dyDescent="0.3">
      <c r="B13302" s="10"/>
      <c r="L13302" s="10"/>
      <c r="M13302" s="10"/>
    </row>
    <row r="13303" spans="2:13" s="1" customFormat="1" ht="13.8" x14ac:dyDescent="0.3">
      <c r="B13303" s="10"/>
      <c r="L13303" s="10"/>
      <c r="M13303" s="10"/>
    </row>
    <row r="13304" spans="2:13" s="1" customFormat="1" ht="13.8" x14ac:dyDescent="0.3">
      <c r="B13304" s="10"/>
      <c r="L13304" s="10"/>
      <c r="M13304" s="10"/>
    </row>
    <row r="13305" spans="2:13" s="1" customFormat="1" ht="13.8" x14ac:dyDescent="0.3">
      <c r="B13305" s="10"/>
      <c r="L13305" s="10"/>
      <c r="M13305" s="10"/>
    </row>
    <row r="13306" spans="2:13" s="1" customFormat="1" ht="13.8" x14ac:dyDescent="0.3">
      <c r="B13306" s="10"/>
      <c r="L13306" s="10"/>
      <c r="M13306" s="10"/>
    </row>
    <row r="13307" spans="2:13" s="1" customFormat="1" ht="13.8" x14ac:dyDescent="0.3">
      <c r="B13307" s="10"/>
      <c r="L13307" s="10"/>
      <c r="M13307" s="10"/>
    </row>
    <row r="13308" spans="2:13" s="1" customFormat="1" ht="13.8" x14ac:dyDescent="0.3">
      <c r="B13308" s="10"/>
      <c r="L13308" s="10"/>
      <c r="M13308" s="10"/>
    </row>
    <row r="13309" spans="2:13" s="1" customFormat="1" ht="13.8" x14ac:dyDescent="0.3">
      <c r="B13309" s="10"/>
      <c r="L13309" s="10"/>
      <c r="M13309" s="10"/>
    </row>
    <row r="13310" spans="2:13" s="1" customFormat="1" ht="13.8" x14ac:dyDescent="0.3">
      <c r="B13310" s="10"/>
      <c r="L13310" s="10"/>
      <c r="M13310" s="10"/>
    </row>
    <row r="13311" spans="2:13" s="1" customFormat="1" ht="13.8" x14ac:dyDescent="0.3">
      <c r="B13311" s="10"/>
      <c r="L13311" s="10"/>
      <c r="M13311" s="10"/>
    </row>
    <row r="13312" spans="2:13" s="1" customFormat="1" ht="13.8" x14ac:dyDescent="0.3">
      <c r="B13312" s="10"/>
      <c r="L13312" s="10"/>
      <c r="M13312" s="10"/>
    </row>
    <row r="13313" spans="2:13" s="1" customFormat="1" ht="13.8" x14ac:dyDescent="0.3">
      <c r="B13313" s="10"/>
      <c r="L13313" s="10"/>
      <c r="M13313" s="10"/>
    </row>
    <row r="13314" spans="2:13" s="1" customFormat="1" ht="13.8" x14ac:dyDescent="0.3">
      <c r="B13314" s="10"/>
      <c r="L13314" s="10"/>
      <c r="M13314" s="10"/>
    </row>
    <row r="13315" spans="2:13" s="1" customFormat="1" ht="13.8" x14ac:dyDescent="0.3">
      <c r="B13315" s="10"/>
      <c r="L13315" s="10"/>
      <c r="M13315" s="10"/>
    </row>
    <row r="13316" spans="2:13" s="1" customFormat="1" ht="13.8" x14ac:dyDescent="0.3">
      <c r="B13316" s="10"/>
      <c r="L13316" s="10"/>
      <c r="M13316" s="10"/>
    </row>
    <row r="13317" spans="2:13" s="1" customFormat="1" ht="13.8" x14ac:dyDescent="0.3">
      <c r="B13317" s="10"/>
      <c r="L13317" s="10"/>
      <c r="M13317" s="10"/>
    </row>
    <row r="13318" spans="2:13" s="1" customFormat="1" ht="13.8" x14ac:dyDescent="0.3">
      <c r="B13318" s="10"/>
      <c r="L13318" s="10"/>
      <c r="M13318" s="10"/>
    </row>
    <row r="13319" spans="2:13" s="1" customFormat="1" ht="13.8" x14ac:dyDescent="0.3">
      <c r="B13319" s="10"/>
      <c r="L13319" s="10"/>
      <c r="M13319" s="10"/>
    </row>
    <row r="13320" spans="2:13" s="1" customFormat="1" ht="13.8" x14ac:dyDescent="0.3">
      <c r="B13320" s="10"/>
      <c r="L13320" s="10"/>
      <c r="M13320" s="10"/>
    </row>
    <row r="13321" spans="2:13" s="1" customFormat="1" ht="13.8" x14ac:dyDescent="0.3">
      <c r="B13321" s="10"/>
      <c r="L13321" s="10"/>
      <c r="M13321" s="10"/>
    </row>
    <row r="13322" spans="2:13" s="1" customFormat="1" ht="13.8" x14ac:dyDescent="0.3">
      <c r="B13322" s="10"/>
      <c r="L13322" s="10"/>
      <c r="M13322" s="10"/>
    </row>
    <row r="13323" spans="2:13" s="1" customFormat="1" ht="13.8" x14ac:dyDescent="0.3">
      <c r="B13323" s="10"/>
      <c r="L13323" s="10"/>
      <c r="M13323" s="10"/>
    </row>
    <row r="13324" spans="2:13" s="1" customFormat="1" ht="13.8" x14ac:dyDescent="0.3">
      <c r="B13324" s="10"/>
      <c r="L13324" s="10"/>
      <c r="M13324" s="10"/>
    </row>
    <row r="13325" spans="2:13" s="1" customFormat="1" ht="13.8" x14ac:dyDescent="0.3">
      <c r="B13325" s="10"/>
      <c r="L13325" s="10"/>
      <c r="M13325" s="10"/>
    </row>
    <row r="13326" spans="2:13" s="1" customFormat="1" ht="13.8" x14ac:dyDescent="0.3">
      <c r="B13326" s="10"/>
      <c r="L13326" s="10"/>
      <c r="M13326" s="10"/>
    </row>
    <row r="13327" spans="2:13" s="1" customFormat="1" ht="13.8" x14ac:dyDescent="0.3">
      <c r="B13327" s="10"/>
      <c r="L13327" s="10"/>
      <c r="M13327" s="10"/>
    </row>
    <row r="13328" spans="2:13" s="1" customFormat="1" ht="13.8" x14ac:dyDescent="0.3">
      <c r="B13328" s="10"/>
      <c r="L13328" s="10"/>
      <c r="M13328" s="10"/>
    </row>
    <row r="13329" spans="2:13" s="1" customFormat="1" ht="13.8" x14ac:dyDescent="0.3">
      <c r="B13329" s="10"/>
      <c r="L13329" s="10"/>
      <c r="M13329" s="10"/>
    </row>
    <row r="13330" spans="2:13" s="1" customFormat="1" ht="13.8" x14ac:dyDescent="0.3">
      <c r="B13330" s="10"/>
      <c r="L13330" s="10"/>
      <c r="M13330" s="10"/>
    </row>
    <row r="13331" spans="2:13" s="1" customFormat="1" ht="13.8" x14ac:dyDescent="0.3">
      <c r="B13331" s="10"/>
      <c r="L13331" s="10"/>
      <c r="M13331" s="10"/>
    </row>
    <row r="13332" spans="2:13" s="1" customFormat="1" ht="13.8" x14ac:dyDescent="0.3">
      <c r="B13332" s="10"/>
      <c r="L13332" s="10"/>
      <c r="M13332" s="10"/>
    </row>
    <row r="13333" spans="2:13" s="1" customFormat="1" ht="13.8" x14ac:dyDescent="0.3">
      <c r="B13333" s="10"/>
      <c r="L13333" s="10"/>
      <c r="M13333" s="10"/>
    </row>
    <row r="13334" spans="2:13" s="1" customFormat="1" ht="13.8" x14ac:dyDescent="0.3">
      <c r="B13334" s="10"/>
      <c r="L13334" s="10"/>
      <c r="M13334" s="10"/>
    </row>
    <row r="13335" spans="2:13" s="1" customFormat="1" ht="13.8" x14ac:dyDescent="0.3">
      <c r="B13335" s="10"/>
      <c r="L13335" s="10"/>
      <c r="M13335" s="10"/>
    </row>
    <row r="13336" spans="2:13" s="1" customFormat="1" ht="13.8" x14ac:dyDescent="0.3">
      <c r="B13336" s="10"/>
      <c r="L13336" s="10"/>
      <c r="M13336" s="10"/>
    </row>
    <row r="13337" spans="2:13" s="1" customFormat="1" ht="13.8" x14ac:dyDescent="0.3">
      <c r="B13337" s="10"/>
      <c r="L13337" s="10"/>
      <c r="M13337" s="10"/>
    </row>
    <row r="13338" spans="2:13" s="1" customFormat="1" ht="13.8" x14ac:dyDescent="0.3">
      <c r="B13338" s="10"/>
      <c r="L13338" s="10"/>
      <c r="M13338" s="10"/>
    </row>
    <row r="13339" spans="2:13" s="1" customFormat="1" ht="13.8" x14ac:dyDescent="0.3">
      <c r="B13339" s="10"/>
      <c r="L13339" s="10"/>
      <c r="M13339" s="10"/>
    </row>
    <row r="13340" spans="2:13" s="1" customFormat="1" ht="13.8" x14ac:dyDescent="0.3">
      <c r="B13340" s="10"/>
      <c r="L13340" s="10"/>
      <c r="M13340" s="10"/>
    </row>
    <row r="13341" spans="2:13" s="1" customFormat="1" ht="13.8" x14ac:dyDescent="0.3">
      <c r="B13341" s="10"/>
      <c r="L13341" s="10"/>
      <c r="M13341" s="10"/>
    </row>
    <row r="13342" spans="2:13" s="1" customFormat="1" ht="13.8" x14ac:dyDescent="0.3">
      <c r="B13342" s="10"/>
      <c r="L13342" s="10"/>
      <c r="M13342" s="10"/>
    </row>
    <row r="13343" spans="2:13" s="1" customFormat="1" ht="13.8" x14ac:dyDescent="0.3">
      <c r="B13343" s="10"/>
      <c r="L13343" s="10"/>
      <c r="M13343" s="10"/>
    </row>
    <row r="13344" spans="2:13" s="1" customFormat="1" ht="13.8" x14ac:dyDescent="0.3">
      <c r="B13344" s="10"/>
      <c r="L13344" s="10"/>
      <c r="M13344" s="10"/>
    </row>
    <row r="13345" spans="2:13" s="1" customFormat="1" ht="13.8" x14ac:dyDescent="0.3">
      <c r="B13345" s="10"/>
      <c r="L13345" s="10"/>
      <c r="M13345" s="10"/>
    </row>
    <row r="13346" spans="2:13" s="1" customFormat="1" ht="13.8" x14ac:dyDescent="0.3">
      <c r="B13346" s="10"/>
      <c r="L13346" s="10"/>
      <c r="M13346" s="10"/>
    </row>
    <row r="13347" spans="2:13" s="1" customFormat="1" ht="13.8" x14ac:dyDescent="0.3">
      <c r="B13347" s="10"/>
      <c r="L13347" s="10"/>
      <c r="M13347" s="10"/>
    </row>
    <row r="13348" spans="2:13" s="1" customFormat="1" ht="13.8" x14ac:dyDescent="0.3">
      <c r="B13348" s="10"/>
      <c r="L13348" s="10"/>
      <c r="M13348" s="10"/>
    </row>
    <row r="13349" spans="2:13" s="1" customFormat="1" ht="13.8" x14ac:dyDescent="0.3">
      <c r="B13349" s="10"/>
      <c r="L13349" s="10"/>
      <c r="M13349" s="10"/>
    </row>
    <row r="13350" spans="2:13" s="1" customFormat="1" ht="13.8" x14ac:dyDescent="0.3">
      <c r="B13350" s="10"/>
      <c r="L13350" s="10"/>
      <c r="M13350" s="10"/>
    </row>
    <row r="13351" spans="2:13" s="1" customFormat="1" ht="13.8" x14ac:dyDescent="0.3">
      <c r="B13351" s="10"/>
      <c r="L13351" s="10"/>
      <c r="M13351" s="10"/>
    </row>
    <row r="13352" spans="2:13" s="1" customFormat="1" ht="13.8" x14ac:dyDescent="0.3">
      <c r="B13352" s="10"/>
      <c r="L13352" s="10"/>
      <c r="M13352" s="10"/>
    </row>
    <row r="13353" spans="2:13" s="1" customFormat="1" ht="13.8" x14ac:dyDescent="0.3">
      <c r="B13353" s="10"/>
      <c r="L13353" s="10"/>
      <c r="M13353" s="10"/>
    </row>
    <row r="13354" spans="2:13" s="1" customFormat="1" ht="13.8" x14ac:dyDescent="0.3">
      <c r="B13354" s="10"/>
      <c r="L13354" s="10"/>
      <c r="M13354" s="10"/>
    </row>
    <row r="13355" spans="2:13" s="1" customFormat="1" ht="13.8" x14ac:dyDescent="0.3">
      <c r="B13355" s="10"/>
      <c r="L13355" s="10"/>
      <c r="M13355" s="10"/>
    </row>
    <row r="13356" spans="2:13" s="1" customFormat="1" ht="13.8" x14ac:dyDescent="0.3">
      <c r="B13356" s="10"/>
      <c r="L13356" s="10"/>
      <c r="M13356" s="10"/>
    </row>
    <row r="13357" spans="2:13" s="1" customFormat="1" ht="13.8" x14ac:dyDescent="0.3">
      <c r="B13357" s="10"/>
      <c r="L13357" s="10"/>
      <c r="M13357" s="10"/>
    </row>
    <row r="13358" spans="2:13" s="1" customFormat="1" ht="13.8" x14ac:dyDescent="0.3">
      <c r="B13358" s="10"/>
      <c r="L13358" s="10"/>
      <c r="M13358" s="10"/>
    </row>
    <row r="13359" spans="2:13" s="1" customFormat="1" ht="13.8" x14ac:dyDescent="0.3">
      <c r="B13359" s="10"/>
      <c r="L13359" s="10"/>
      <c r="M13359" s="10"/>
    </row>
    <row r="13360" spans="2:13" s="1" customFormat="1" ht="13.8" x14ac:dyDescent="0.3">
      <c r="B13360" s="10"/>
      <c r="L13360" s="10"/>
      <c r="M13360" s="10"/>
    </row>
    <row r="13361" spans="2:13" s="1" customFormat="1" ht="13.8" x14ac:dyDescent="0.3">
      <c r="B13361" s="10"/>
      <c r="L13361" s="10"/>
      <c r="M13361" s="10"/>
    </row>
    <row r="13362" spans="2:13" s="1" customFormat="1" ht="13.8" x14ac:dyDescent="0.3">
      <c r="B13362" s="10"/>
      <c r="L13362" s="10"/>
      <c r="M13362" s="10"/>
    </row>
    <row r="13363" spans="2:13" s="1" customFormat="1" ht="13.8" x14ac:dyDescent="0.3">
      <c r="B13363" s="10"/>
      <c r="L13363" s="10"/>
      <c r="M13363" s="10"/>
    </row>
    <row r="13364" spans="2:13" s="1" customFormat="1" ht="13.8" x14ac:dyDescent="0.3">
      <c r="B13364" s="10"/>
      <c r="L13364" s="10"/>
      <c r="M13364" s="10"/>
    </row>
    <row r="13365" spans="2:13" s="1" customFormat="1" ht="13.8" x14ac:dyDescent="0.3">
      <c r="B13365" s="10"/>
      <c r="L13365" s="10"/>
      <c r="M13365" s="10"/>
    </row>
    <row r="13366" spans="2:13" s="1" customFormat="1" ht="13.8" x14ac:dyDescent="0.3">
      <c r="B13366" s="10"/>
      <c r="L13366" s="10"/>
      <c r="M13366" s="10"/>
    </row>
    <row r="13367" spans="2:13" s="1" customFormat="1" ht="13.8" x14ac:dyDescent="0.3">
      <c r="B13367" s="10"/>
      <c r="L13367" s="10"/>
      <c r="M13367" s="10"/>
    </row>
    <row r="13368" spans="2:13" s="1" customFormat="1" ht="13.8" x14ac:dyDescent="0.3">
      <c r="B13368" s="10"/>
      <c r="L13368" s="10"/>
      <c r="M13368" s="10"/>
    </row>
    <row r="13369" spans="2:13" s="1" customFormat="1" ht="13.8" x14ac:dyDescent="0.3">
      <c r="B13369" s="10"/>
      <c r="L13369" s="10"/>
      <c r="M13369" s="10"/>
    </row>
    <row r="13370" spans="2:13" s="1" customFormat="1" ht="13.8" x14ac:dyDescent="0.3">
      <c r="B13370" s="10"/>
      <c r="L13370" s="10"/>
      <c r="M13370" s="10"/>
    </row>
    <row r="13371" spans="2:13" s="1" customFormat="1" ht="13.8" x14ac:dyDescent="0.3">
      <c r="B13371" s="10"/>
      <c r="L13371" s="10"/>
      <c r="M13371" s="10"/>
    </row>
    <row r="13372" spans="2:13" s="1" customFormat="1" ht="13.8" x14ac:dyDescent="0.3">
      <c r="B13372" s="10"/>
      <c r="L13372" s="10"/>
      <c r="M13372" s="10"/>
    </row>
    <row r="13373" spans="2:13" s="1" customFormat="1" ht="13.8" x14ac:dyDescent="0.3">
      <c r="B13373" s="10"/>
      <c r="L13373" s="10"/>
      <c r="M13373" s="10"/>
    </row>
    <row r="13374" spans="2:13" s="1" customFormat="1" ht="13.8" x14ac:dyDescent="0.3">
      <c r="B13374" s="10"/>
      <c r="L13374" s="10"/>
      <c r="M13374" s="10"/>
    </row>
    <row r="13375" spans="2:13" s="1" customFormat="1" ht="13.8" x14ac:dyDescent="0.3">
      <c r="B13375" s="10"/>
      <c r="L13375" s="10"/>
      <c r="M13375" s="10"/>
    </row>
    <row r="13376" spans="2:13" s="1" customFormat="1" ht="13.8" x14ac:dyDescent="0.3">
      <c r="B13376" s="10"/>
      <c r="L13376" s="10"/>
      <c r="M13376" s="10"/>
    </row>
    <row r="13377" spans="2:13" s="1" customFormat="1" ht="13.8" x14ac:dyDescent="0.3">
      <c r="B13377" s="10"/>
      <c r="L13377" s="10"/>
      <c r="M13377" s="10"/>
    </row>
    <row r="13378" spans="2:13" s="1" customFormat="1" ht="13.8" x14ac:dyDescent="0.3">
      <c r="B13378" s="10"/>
      <c r="L13378" s="10"/>
      <c r="M13378" s="10"/>
    </row>
    <row r="13379" spans="2:13" s="1" customFormat="1" ht="13.8" x14ac:dyDescent="0.3">
      <c r="B13379" s="10"/>
      <c r="L13379" s="10"/>
      <c r="M13379" s="10"/>
    </row>
    <row r="13380" spans="2:13" s="1" customFormat="1" ht="13.8" x14ac:dyDescent="0.3">
      <c r="B13380" s="10"/>
      <c r="L13380" s="10"/>
      <c r="M13380" s="10"/>
    </row>
    <row r="13381" spans="2:13" s="1" customFormat="1" ht="13.8" x14ac:dyDescent="0.3">
      <c r="B13381" s="10"/>
      <c r="L13381" s="10"/>
      <c r="M13381" s="10"/>
    </row>
    <row r="13382" spans="2:13" s="1" customFormat="1" ht="13.8" x14ac:dyDescent="0.3">
      <c r="B13382" s="10"/>
      <c r="L13382" s="10"/>
      <c r="M13382" s="10"/>
    </row>
    <row r="13383" spans="2:13" s="1" customFormat="1" ht="13.8" x14ac:dyDescent="0.3">
      <c r="B13383" s="10"/>
      <c r="L13383" s="10"/>
      <c r="M13383" s="10"/>
    </row>
    <row r="13384" spans="2:13" s="1" customFormat="1" ht="13.8" x14ac:dyDescent="0.3">
      <c r="B13384" s="10"/>
      <c r="L13384" s="10"/>
      <c r="M13384" s="10"/>
    </row>
    <row r="13385" spans="2:13" s="1" customFormat="1" ht="13.8" x14ac:dyDescent="0.3">
      <c r="B13385" s="10"/>
      <c r="L13385" s="10"/>
      <c r="M13385" s="10"/>
    </row>
    <row r="13386" spans="2:13" s="1" customFormat="1" ht="13.8" x14ac:dyDescent="0.3">
      <c r="B13386" s="10"/>
      <c r="L13386" s="10"/>
      <c r="M13386" s="10"/>
    </row>
    <row r="13387" spans="2:13" s="1" customFormat="1" ht="13.8" x14ac:dyDescent="0.3">
      <c r="B13387" s="10"/>
      <c r="L13387" s="10"/>
      <c r="M13387" s="10"/>
    </row>
    <row r="13388" spans="2:13" s="1" customFormat="1" ht="13.8" x14ac:dyDescent="0.3">
      <c r="B13388" s="10"/>
      <c r="L13388" s="10"/>
      <c r="M13388" s="10"/>
    </row>
    <row r="13389" spans="2:13" s="1" customFormat="1" ht="13.8" x14ac:dyDescent="0.3">
      <c r="B13389" s="10"/>
      <c r="L13389" s="10"/>
      <c r="M13389" s="10"/>
    </row>
    <row r="13390" spans="2:13" s="1" customFormat="1" ht="13.8" x14ac:dyDescent="0.3">
      <c r="B13390" s="10"/>
      <c r="L13390" s="10"/>
      <c r="M13390" s="10"/>
    </row>
    <row r="13391" spans="2:13" s="1" customFormat="1" ht="13.8" x14ac:dyDescent="0.3">
      <c r="B13391" s="10"/>
      <c r="L13391" s="10"/>
      <c r="M13391" s="10"/>
    </row>
    <row r="13392" spans="2:13" s="1" customFormat="1" ht="13.8" x14ac:dyDescent="0.3">
      <c r="B13392" s="10"/>
      <c r="L13392" s="10"/>
      <c r="M13392" s="10"/>
    </row>
    <row r="13393" spans="2:13" s="1" customFormat="1" ht="13.8" x14ac:dyDescent="0.3">
      <c r="B13393" s="10"/>
      <c r="L13393" s="10"/>
      <c r="M13393" s="10"/>
    </row>
    <row r="13394" spans="2:13" s="1" customFormat="1" ht="13.8" x14ac:dyDescent="0.3">
      <c r="B13394" s="10"/>
      <c r="L13394" s="10"/>
      <c r="M13394" s="10"/>
    </row>
    <row r="13395" spans="2:13" s="1" customFormat="1" ht="13.8" x14ac:dyDescent="0.3">
      <c r="B13395" s="10"/>
      <c r="L13395" s="10"/>
      <c r="M13395" s="10"/>
    </row>
    <row r="13396" spans="2:13" s="1" customFormat="1" ht="13.8" x14ac:dyDescent="0.3">
      <c r="B13396" s="10"/>
      <c r="L13396" s="10"/>
      <c r="M13396" s="10"/>
    </row>
    <row r="13397" spans="2:13" s="1" customFormat="1" ht="13.8" x14ac:dyDescent="0.3">
      <c r="B13397" s="10"/>
      <c r="L13397" s="10"/>
      <c r="M13397" s="10"/>
    </row>
    <row r="13398" spans="2:13" s="1" customFormat="1" ht="13.8" x14ac:dyDescent="0.3">
      <c r="B13398" s="10"/>
      <c r="L13398" s="10"/>
      <c r="M13398" s="10"/>
    </row>
    <row r="13399" spans="2:13" s="1" customFormat="1" ht="13.8" x14ac:dyDescent="0.3">
      <c r="B13399" s="10"/>
      <c r="L13399" s="10"/>
      <c r="M13399" s="10"/>
    </row>
    <row r="13400" spans="2:13" s="1" customFormat="1" ht="13.8" x14ac:dyDescent="0.3">
      <c r="B13400" s="10"/>
      <c r="L13400" s="10"/>
      <c r="M13400" s="10"/>
    </row>
    <row r="13401" spans="2:13" s="1" customFormat="1" ht="13.8" x14ac:dyDescent="0.3">
      <c r="B13401" s="10"/>
      <c r="L13401" s="10"/>
      <c r="M13401" s="10"/>
    </row>
    <row r="13402" spans="2:13" s="1" customFormat="1" ht="13.8" x14ac:dyDescent="0.3">
      <c r="B13402" s="10"/>
      <c r="L13402" s="10"/>
      <c r="M13402" s="10"/>
    </row>
    <row r="13403" spans="2:13" s="1" customFormat="1" ht="13.8" x14ac:dyDescent="0.3">
      <c r="B13403" s="10"/>
      <c r="L13403" s="10"/>
      <c r="M13403" s="10"/>
    </row>
    <row r="13404" spans="2:13" s="1" customFormat="1" ht="13.8" x14ac:dyDescent="0.3">
      <c r="B13404" s="10"/>
      <c r="L13404" s="10"/>
      <c r="M13404" s="10"/>
    </row>
    <row r="13405" spans="2:13" s="1" customFormat="1" ht="13.8" x14ac:dyDescent="0.3">
      <c r="B13405" s="10"/>
      <c r="L13405" s="10"/>
      <c r="M13405" s="10"/>
    </row>
    <row r="13406" spans="2:13" s="1" customFormat="1" ht="13.8" x14ac:dyDescent="0.3">
      <c r="B13406" s="10"/>
      <c r="L13406" s="10"/>
      <c r="M13406" s="10"/>
    </row>
    <row r="13407" spans="2:13" s="1" customFormat="1" ht="13.8" x14ac:dyDescent="0.3">
      <c r="B13407" s="10"/>
      <c r="L13407" s="10"/>
      <c r="M13407" s="10"/>
    </row>
    <row r="13408" spans="2:13" s="1" customFormat="1" ht="13.8" x14ac:dyDescent="0.3">
      <c r="B13408" s="10"/>
      <c r="L13408" s="10"/>
      <c r="M13408" s="10"/>
    </row>
    <row r="13409" spans="2:13" s="1" customFormat="1" ht="13.8" x14ac:dyDescent="0.3">
      <c r="B13409" s="10"/>
      <c r="L13409" s="10"/>
      <c r="M13409" s="10"/>
    </row>
    <row r="13410" spans="2:13" s="1" customFormat="1" ht="13.8" x14ac:dyDescent="0.3">
      <c r="B13410" s="10"/>
      <c r="L13410" s="10"/>
      <c r="M13410" s="10"/>
    </row>
    <row r="13411" spans="2:13" s="1" customFormat="1" ht="13.8" x14ac:dyDescent="0.3">
      <c r="B13411" s="10"/>
      <c r="L13411" s="10"/>
      <c r="M13411" s="10"/>
    </row>
    <row r="13412" spans="2:13" s="1" customFormat="1" ht="13.8" x14ac:dyDescent="0.3">
      <c r="B13412" s="10"/>
      <c r="L13412" s="10"/>
      <c r="M13412" s="10"/>
    </row>
    <row r="13413" spans="2:13" s="1" customFormat="1" ht="13.8" x14ac:dyDescent="0.3">
      <c r="B13413" s="10"/>
      <c r="L13413" s="10"/>
      <c r="M13413" s="10"/>
    </row>
    <row r="13414" spans="2:13" s="1" customFormat="1" ht="13.8" x14ac:dyDescent="0.3">
      <c r="B13414" s="10"/>
      <c r="L13414" s="10"/>
      <c r="M13414" s="10"/>
    </row>
    <row r="13415" spans="2:13" s="1" customFormat="1" ht="13.8" x14ac:dyDescent="0.3">
      <c r="B13415" s="10"/>
      <c r="L13415" s="10"/>
      <c r="M13415" s="10"/>
    </row>
    <row r="13416" spans="2:13" s="1" customFormat="1" ht="13.8" x14ac:dyDescent="0.3">
      <c r="B13416" s="10"/>
      <c r="L13416" s="10"/>
      <c r="M13416" s="10"/>
    </row>
    <row r="13417" spans="2:13" s="1" customFormat="1" ht="13.8" x14ac:dyDescent="0.3">
      <c r="B13417" s="10"/>
      <c r="L13417" s="10"/>
      <c r="M13417" s="10"/>
    </row>
    <row r="13418" spans="2:13" s="1" customFormat="1" ht="13.8" x14ac:dyDescent="0.3">
      <c r="B13418" s="10"/>
      <c r="L13418" s="10"/>
      <c r="M13418" s="10"/>
    </row>
    <row r="13419" spans="2:13" s="1" customFormat="1" ht="13.8" x14ac:dyDescent="0.3">
      <c r="B13419" s="10"/>
      <c r="L13419" s="10"/>
      <c r="M13419" s="10"/>
    </row>
    <row r="13420" spans="2:13" s="1" customFormat="1" ht="13.8" x14ac:dyDescent="0.3">
      <c r="B13420" s="10"/>
      <c r="L13420" s="10"/>
      <c r="M13420" s="10"/>
    </row>
    <row r="13421" spans="2:13" s="1" customFormat="1" ht="13.8" x14ac:dyDescent="0.3">
      <c r="B13421" s="10"/>
      <c r="L13421" s="10"/>
      <c r="M13421" s="10"/>
    </row>
    <row r="13422" spans="2:13" s="1" customFormat="1" ht="13.8" x14ac:dyDescent="0.3">
      <c r="B13422" s="10"/>
      <c r="L13422" s="10"/>
      <c r="M13422" s="10"/>
    </row>
    <row r="13423" spans="2:13" s="1" customFormat="1" ht="13.8" x14ac:dyDescent="0.3">
      <c r="B13423" s="10"/>
      <c r="L13423" s="10"/>
      <c r="M13423" s="10"/>
    </row>
    <row r="13424" spans="2:13" s="1" customFormat="1" ht="13.8" x14ac:dyDescent="0.3">
      <c r="B13424" s="10"/>
      <c r="L13424" s="10"/>
      <c r="M13424" s="10"/>
    </row>
    <row r="13425" spans="2:13" s="1" customFormat="1" ht="13.8" x14ac:dyDescent="0.3">
      <c r="B13425" s="10"/>
      <c r="L13425" s="10"/>
      <c r="M13425" s="10"/>
    </row>
    <row r="13426" spans="2:13" s="1" customFormat="1" ht="13.8" x14ac:dyDescent="0.3">
      <c r="B13426" s="10"/>
      <c r="L13426" s="10"/>
      <c r="M13426" s="10"/>
    </row>
    <row r="13427" spans="2:13" s="1" customFormat="1" ht="13.8" x14ac:dyDescent="0.3">
      <c r="B13427" s="10"/>
      <c r="L13427" s="10"/>
      <c r="M13427" s="10"/>
    </row>
    <row r="13428" spans="2:13" s="1" customFormat="1" ht="13.8" x14ac:dyDescent="0.3">
      <c r="B13428" s="10"/>
      <c r="L13428" s="10"/>
      <c r="M13428" s="10"/>
    </row>
    <row r="13429" spans="2:13" s="1" customFormat="1" ht="13.8" x14ac:dyDescent="0.3">
      <c r="B13429" s="10"/>
      <c r="L13429" s="10"/>
      <c r="M13429" s="10"/>
    </row>
    <row r="13430" spans="2:13" s="1" customFormat="1" ht="13.8" x14ac:dyDescent="0.3">
      <c r="B13430" s="10"/>
      <c r="L13430" s="10"/>
      <c r="M13430" s="10"/>
    </row>
    <row r="13431" spans="2:13" s="1" customFormat="1" ht="13.8" x14ac:dyDescent="0.3">
      <c r="B13431" s="10"/>
      <c r="L13431" s="10"/>
      <c r="M13431" s="10"/>
    </row>
    <row r="13432" spans="2:13" s="1" customFormat="1" ht="13.8" x14ac:dyDescent="0.3">
      <c r="B13432" s="10"/>
      <c r="L13432" s="10"/>
      <c r="M13432" s="10"/>
    </row>
    <row r="13433" spans="2:13" s="1" customFormat="1" ht="13.8" x14ac:dyDescent="0.3">
      <c r="B13433" s="10"/>
      <c r="L13433" s="10"/>
      <c r="M13433" s="10"/>
    </row>
    <row r="13434" spans="2:13" s="1" customFormat="1" ht="13.8" x14ac:dyDescent="0.3">
      <c r="B13434" s="10"/>
      <c r="L13434" s="10"/>
      <c r="M13434" s="10"/>
    </row>
    <row r="13435" spans="2:13" s="1" customFormat="1" ht="13.8" x14ac:dyDescent="0.3">
      <c r="B13435" s="10"/>
      <c r="L13435" s="10"/>
      <c r="M13435" s="10"/>
    </row>
    <row r="13436" spans="2:13" s="1" customFormat="1" ht="13.8" x14ac:dyDescent="0.3">
      <c r="B13436" s="10"/>
      <c r="L13436" s="10"/>
      <c r="M13436" s="10"/>
    </row>
    <row r="13437" spans="2:13" s="1" customFormat="1" ht="13.8" x14ac:dyDescent="0.3">
      <c r="B13437" s="10"/>
      <c r="L13437" s="10"/>
      <c r="M13437" s="10"/>
    </row>
    <row r="13438" spans="2:13" s="1" customFormat="1" ht="13.8" x14ac:dyDescent="0.3">
      <c r="B13438" s="10"/>
      <c r="L13438" s="10"/>
      <c r="M13438" s="10"/>
    </row>
    <row r="13439" spans="2:13" s="1" customFormat="1" ht="13.8" x14ac:dyDescent="0.3">
      <c r="B13439" s="10"/>
      <c r="L13439" s="10"/>
      <c r="M13439" s="10"/>
    </row>
    <row r="13440" spans="2:13" s="1" customFormat="1" ht="13.8" x14ac:dyDescent="0.3">
      <c r="B13440" s="10"/>
      <c r="L13440" s="10"/>
      <c r="M13440" s="10"/>
    </row>
    <row r="13441" spans="2:13" s="1" customFormat="1" ht="13.8" x14ac:dyDescent="0.3">
      <c r="B13441" s="10"/>
      <c r="L13441" s="10"/>
      <c r="M13441" s="10"/>
    </row>
    <row r="13442" spans="2:13" s="1" customFormat="1" ht="13.8" x14ac:dyDescent="0.3">
      <c r="B13442" s="10"/>
      <c r="L13442" s="10"/>
      <c r="M13442" s="10"/>
    </row>
    <row r="13443" spans="2:13" s="1" customFormat="1" ht="13.8" x14ac:dyDescent="0.3">
      <c r="B13443" s="10"/>
      <c r="L13443" s="10"/>
      <c r="M13443" s="10"/>
    </row>
    <row r="13444" spans="2:13" s="1" customFormat="1" ht="13.8" x14ac:dyDescent="0.3">
      <c r="B13444" s="10"/>
      <c r="L13444" s="10"/>
      <c r="M13444" s="10"/>
    </row>
    <row r="13445" spans="2:13" s="1" customFormat="1" ht="13.8" x14ac:dyDescent="0.3">
      <c r="B13445" s="10"/>
      <c r="L13445" s="10"/>
      <c r="M13445" s="10"/>
    </row>
    <row r="13446" spans="2:13" s="1" customFormat="1" ht="13.8" x14ac:dyDescent="0.3">
      <c r="B13446" s="10"/>
      <c r="L13446" s="10"/>
      <c r="M13446" s="10"/>
    </row>
    <row r="13447" spans="2:13" s="1" customFormat="1" ht="13.8" x14ac:dyDescent="0.3">
      <c r="B13447" s="10"/>
      <c r="L13447" s="10"/>
      <c r="M13447" s="10"/>
    </row>
    <row r="13448" spans="2:13" s="1" customFormat="1" ht="13.8" x14ac:dyDescent="0.3">
      <c r="B13448" s="10"/>
      <c r="L13448" s="10"/>
      <c r="M13448" s="10"/>
    </row>
    <row r="13449" spans="2:13" s="1" customFormat="1" ht="13.8" x14ac:dyDescent="0.3">
      <c r="B13449" s="10"/>
      <c r="L13449" s="10"/>
      <c r="M13449" s="10"/>
    </row>
    <row r="13450" spans="2:13" s="1" customFormat="1" ht="13.8" x14ac:dyDescent="0.3">
      <c r="B13450" s="10"/>
      <c r="L13450" s="10"/>
      <c r="M13450" s="10"/>
    </row>
    <row r="13451" spans="2:13" s="1" customFormat="1" ht="13.8" x14ac:dyDescent="0.3">
      <c r="B13451" s="10"/>
      <c r="L13451" s="10"/>
      <c r="M13451" s="10"/>
    </row>
    <row r="13452" spans="2:13" s="1" customFormat="1" ht="13.8" x14ac:dyDescent="0.3">
      <c r="B13452" s="10"/>
      <c r="L13452" s="10"/>
      <c r="M13452" s="10"/>
    </row>
    <row r="13453" spans="2:13" s="1" customFormat="1" ht="13.8" x14ac:dyDescent="0.3">
      <c r="B13453" s="10"/>
      <c r="L13453" s="10"/>
      <c r="M13453" s="10"/>
    </row>
    <row r="13454" spans="2:13" s="1" customFormat="1" ht="13.8" x14ac:dyDescent="0.3">
      <c r="B13454" s="10"/>
      <c r="L13454" s="10"/>
      <c r="M13454" s="10"/>
    </row>
    <row r="13455" spans="2:13" s="1" customFormat="1" ht="13.8" x14ac:dyDescent="0.3">
      <c r="B13455" s="10"/>
      <c r="L13455" s="10"/>
      <c r="M13455" s="10"/>
    </row>
    <row r="13456" spans="2:13" s="1" customFormat="1" ht="13.8" x14ac:dyDescent="0.3">
      <c r="B13456" s="10"/>
      <c r="L13456" s="10"/>
      <c r="M13456" s="10"/>
    </row>
    <row r="13457" spans="2:13" s="1" customFormat="1" ht="13.8" x14ac:dyDescent="0.3">
      <c r="B13457" s="10"/>
      <c r="L13457" s="10"/>
      <c r="M13457" s="10"/>
    </row>
    <row r="13458" spans="2:13" s="1" customFormat="1" ht="13.8" x14ac:dyDescent="0.3">
      <c r="B13458" s="10"/>
      <c r="L13458" s="10"/>
      <c r="M13458" s="10"/>
    </row>
    <row r="13459" spans="2:13" s="1" customFormat="1" ht="13.8" x14ac:dyDescent="0.3">
      <c r="B13459" s="10"/>
      <c r="L13459" s="10"/>
      <c r="M13459" s="10"/>
    </row>
    <row r="13460" spans="2:13" s="1" customFormat="1" ht="13.8" x14ac:dyDescent="0.3">
      <c r="B13460" s="10"/>
      <c r="L13460" s="10"/>
      <c r="M13460" s="10"/>
    </row>
    <row r="13461" spans="2:13" s="1" customFormat="1" ht="13.8" x14ac:dyDescent="0.3">
      <c r="B13461" s="10"/>
      <c r="L13461" s="10"/>
      <c r="M13461" s="10"/>
    </row>
    <row r="13462" spans="2:13" s="1" customFormat="1" ht="13.8" x14ac:dyDescent="0.3">
      <c r="B13462" s="10"/>
      <c r="L13462" s="10"/>
      <c r="M13462" s="10"/>
    </row>
    <row r="13463" spans="2:13" s="1" customFormat="1" ht="13.8" x14ac:dyDescent="0.3">
      <c r="B13463" s="10"/>
      <c r="L13463" s="10"/>
      <c r="M13463" s="10"/>
    </row>
    <row r="13464" spans="2:13" s="1" customFormat="1" ht="13.8" x14ac:dyDescent="0.3">
      <c r="B13464" s="10"/>
      <c r="L13464" s="10"/>
      <c r="M13464" s="10"/>
    </row>
    <row r="13465" spans="2:13" s="1" customFormat="1" ht="13.8" x14ac:dyDescent="0.3">
      <c r="B13465" s="10"/>
      <c r="L13465" s="10"/>
      <c r="M13465" s="10"/>
    </row>
    <row r="13466" spans="2:13" s="1" customFormat="1" ht="13.8" x14ac:dyDescent="0.3">
      <c r="B13466" s="10"/>
      <c r="L13466" s="10"/>
      <c r="M13466" s="10"/>
    </row>
    <row r="13467" spans="2:13" s="1" customFormat="1" ht="13.8" x14ac:dyDescent="0.3">
      <c r="B13467" s="10"/>
      <c r="L13467" s="10"/>
      <c r="M13467" s="10"/>
    </row>
    <row r="13468" spans="2:13" s="1" customFormat="1" ht="13.8" x14ac:dyDescent="0.3">
      <c r="B13468" s="10"/>
      <c r="L13468" s="10"/>
      <c r="M13468" s="10"/>
    </row>
    <row r="13469" spans="2:13" s="1" customFormat="1" ht="13.8" x14ac:dyDescent="0.3">
      <c r="B13469" s="10"/>
      <c r="L13469" s="10"/>
      <c r="M13469" s="10"/>
    </row>
    <row r="13470" spans="2:13" s="1" customFormat="1" ht="13.8" x14ac:dyDescent="0.3">
      <c r="B13470" s="10"/>
      <c r="L13470" s="10"/>
      <c r="M13470" s="10"/>
    </row>
    <row r="13471" spans="2:13" s="1" customFormat="1" ht="13.8" x14ac:dyDescent="0.3">
      <c r="B13471" s="10"/>
      <c r="L13471" s="10"/>
      <c r="M13471" s="10"/>
    </row>
    <row r="13472" spans="2:13" s="1" customFormat="1" ht="13.8" x14ac:dyDescent="0.3">
      <c r="B13472" s="10"/>
      <c r="L13472" s="10"/>
      <c r="M13472" s="10"/>
    </row>
    <row r="13473" spans="2:13" s="1" customFormat="1" ht="13.8" x14ac:dyDescent="0.3">
      <c r="B13473" s="10"/>
      <c r="L13473" s="10"/>
      <c r="M13473" s="10"/>
    </row>
    <row r="13474" spans="2:13" s="1" customFormat="1" ht="13.8" x14ac:dyDescent="0.3">
      <c r="B13474" s="10"/>
      <c r="L13474" s="10"/>
      <c r="M13474" s="10"/>
    </row>
    <row r="13475" spans="2:13" s="1" customFormat="1" ht="13.8" x14ac:dyDescent="0.3">
      <c r="B13475" s="10"/>
      <c r="L13475" s="10"/>
      <c r="M13475" s="10"/>
    </row>
    <row r="13476" spans="2:13" s="1" customFormat="1" ht="13.8" x14ac:dyDescent="0.3">
      <c r="B13476" s="10"/>
      <c r="L13476" s="10"/>
      <c r="M13476" s="10"/>
    </row>
    <row r="13477" spans="2:13" s="1" customFormat="1" ht="13.8" x14ac:dyDescent="0.3">
      <c r="B13477" s="10"/>
      <c r="L13477" s="10"/>
      <c r="M13477" s="10"/>
    </row>
    <row r="13478" spans="2:13" s="1" customFormat="1" ht="13.8" x14ac:dyDescent="0.3">
      <c r="B13478" s="10"/>
      <c r="L13478" s="10"/>
      <c r="M13478" s="10"/>
    </row>
    <row r="13479" spans="2:13" s="1" customFormat="1" ht="13.8" x14ac:dyDescent="0.3">
      <c r="B13479" s="10"/>
      <c r="L13479" s="10"/>
      <c r="M13479" s="10"/>
    </row>
    <row r="13480" spans="2:13" s="1" customFormat="1" ht="13.8" x14ac:dyDescent="0.3">
      <c r="B13480" s="10"/>
      <c r="L13480" s="10"/>
      <c r="M13480" s="10"/>
    </row>
    <row r="13481" spans="2:13" s="1" customFormat="1" ht="13.8" x14ac:dyDescent="0.3">
      <c r="B13481" s="10"/>
      <c r="L13481" s="10"/>
      <c r="M13481" s="10"/>
    </row>
    <row r="13482" spans="2:13" s="1" customFormat="1" ht="13.8" x14ac:dyDescent="0.3">
      <c r="B13482" s="10"/>
      <c r="L13482" s="10"/>
      <c r="M13482" s="10"/>
    </row>
    <row r="13483" spans="2:13" s="1" customFormat="1" ht="13.8" x14ac:dyDescent="0.3">
      <c r="B13483" s="10"/>
      <c r="L13483" s="10"/>
      <c r="M13483" s="10"/>
    </row>
    <row r="13484" spans="2:13" s="1" customFormat="1" ht="13.8" x14ac:dyDescent="0.3">
      <c r="B13484" s="10"/>
      <c r="L13484" s="10"/>
      <c r="M13484" s="10"/>
    </row>
    <row r="13485" spans="2:13" s="1" customFormat="1" ht="13.8" x14ac:dyDescent="0.3">
      <c r="B13485" s="10"/>
      <c r="L13485" s="10"/>
      <c r="M13485" s="10"/>
    </row>
    <row r="13486" spans="2:13" s="1" customFormat="1" ht="13.8" x14ac:dyDescent="0.3">
      <c r="B13486" s="10"/>
      <c r="L13486" s="10"/>
      <c r="M13486" s="10"/>
    </row>
    <row r="13487" spans="2:13" s="1" customFormat="1" ht="13.8" x14ac:dyDescent="0.3">
      <c r="B13487" s="10"/>
      <c r="L13487" s="10"/>
      <c r="M13487" s="10"/>
    </row>
    <row r="13488" spans="2:13" s="1" customFormat="1" ht="13.8" x14ac:dyDescent="0.3">
      <c r="B13488" s="10"/>
      <c r="L13488" s="10"/>
      <c r="M13488" s="10"/>
    </row>
    <row r="13489" spans="2:13" s="1" customFormat="1" ht="13.8" x14ac:dyDescent="0.3">
      <c r="B13489" s="10"/>
      <c r="L13489" s="10"/>
      <c r="M13489" s="10"/>
    </row>
    <row r="13490" spans="2:13" s="1" customFormat="1" ht="13.8" x14ac:dyDescent="0.3">
      <c r="B13490" s="10"/>
      <c r="L13490" s="10"/>
      <c r="M13490" s="10"/>
    </row>
    <row r="13491" spans="2:13" s="1" customFormat="1" ht="13.8" x14ac:dyDescent="0.3">
      <c r="B13491" s="10"/>
      <c r="L13491" s="10"/>
      <c r="M13491" s="10"/>
    </row>
    <row r="13492" spans="2:13" s="1" customFormat="1" ht="13.8" x14ac:dyDescent="0.3">
      <c r="B13492" s="10"/>
      <c r="L13492" s="10"/>
      <c r="M13492" s="10"/>
    </row>
    <row r="13493" spans="2:13" s="1" customFormat="1" ht="13.8" x14ac:dyDescent="0.3">
      <c r="B13493" s="10"/>
      <c r="L13493" s="10"/>
      <c r="M13493" s="10"/>
    </row>
    <row r="13494" spans="2:13" s="1" customFormat="1" ht="13.8" x14ac:dyDescent="0.3">
      <c r="B13494" s="10"/>
      <c r="L13494" s="10"/>
      <c r="M13494" s="10"/>
    </row>
    <row r="13495" spans="2:13" s="1" customFormat="1" ht="13.8" x14ac:dyDescent="0.3">
      <c r="B13495" s="10"/>
      <c r="L13495" s="10"/>
      <c r="M13495" s="10"/>
    </row>
    <row r="13496" spans="2:13" s="1" customFormat="1" ht="13.8" x14ac:dyDescent="0.3">
      <c r="B13496" s="10"/>
      <c r="L13496" s="10"/>
      <c r="M13496" s="10"/>
    </row>
    <row r="13497" spans="2:13" s="1" customFormat="1" ht="13.8" x14ac:dyDescent="0.3">
      <c r="B13497" s="10"/>
      <c r="L13497" s="10"/>
      <c r="M13497" s="10"/>
    </row>
    <row r="13498" spans="2:13" s="1" customFormat="1" ht="13.8" x14ac:dyDescent="0.3">
      <c r="B13498" s="10"/>
      <c r="L13498" s="10"/>
      <c r="M13498" s="10"/>
    </row>
    <row r="13499" spans="2:13" s="1" customFormat="1" ht="13.8" x14ac:dyDescent="0.3">
      <c r="B13499" s="10"/>
      <c r="L13499" s="10"/>
      <c r="M13499" s="10"/>
    </row>
    <row r="13500" spans="2:13" s="1" customFormat="1" ht="13.8" x14ac:dyDescent="0.3">
      <c r="B13500" s="10"/>
      <c r="L13500" s="10"/>
      <c r="M13500" s="10"/>
    </row>
    <row r="13501" spans="2:13" s="1" customFormat="1" ht="13.8" x14ac:dyDescent="0.3">
      <c r="B13501" s="10"/>
      <c r="L13501" s="10"/>
      <c r="M13501" s="10"/>
    </row>
    <row r="13502" spans="2:13" s="1" customFormat="1" ht="13.8" x14ac:dyDescent="0.3">
      <c r="B13502" s="10"/>
      <c r="L13502" s="10"/>
      <c r="M13502" s="10"/>
    </row>
    <row r="13503" spans="2:13" s="1" customFormat="1" ht="13.8" x14ac:dyDescent="0.3">
      <c r="B13503" s="10"/>
      <c r="L13503" s="10"/>
      <c r="M13503" s="10"/>
    </row>
    <row r="13504" spans="2:13" s="1" customFormat="1" ht="13.8" x14ac:dyDescent="0.3">
      <c r="B13504" s="10"/>
      <c r="L13504" s="10"/>
      <c r="M13504" s="10"/>
    </row>
    <row r="13505" spans="2:13" s="1" customFormat="1" ht="13.8" x14ac:dyDescent="0.3">
      <c r="B13505" s="10"/>
      <c r="L13505" s="10"/>
      <c r="M13505" s="10"/>
    </row>
    <row r="13506" spans="2:13" s="1" customFormat="1" ht="13.8" x14ac:dyDescent="0.3">
      <c r="B13506" s="10"/>
      <c r="L13506" s="10"/>
      <c r="M13506" s="10"/>
    </row>
    <row r="13507" spans="2:13" s="1" customFormat="1" ht="13.8" x14ac:dyDescent="0.3">
      <c r="B13507" s="10"/>
      <c r="L13507" s="10"/>
      <c r="M13507" s="10"/>
    </row>
    <row r="13508" spans="2:13" s="1" customFormat="1" ht="13.8" x14ac:dyDescent="0.3">
      <c r="B13508" s="10"/>
      <c r="L13508" s="10"/>
      <c r="M13508" s="10"/>
    </row>
    <row r="13509" spans="2:13" s="1" customFormat="1" ht="13.8" x14ac:dyDescent="0.3">
      <c r="B13509" s="10"/>
      <c r="L13509" s="10"/>
      <c r="M13509" s="10"/>
    </row>
    <row r="13510" spans="2:13" s="1" customFormat="1" ht="13.8" x14ac:dyDescent="0.3">
      <c r="B13510" s="10"/>
      <c r="L13510" s="10"/>
      <c r="M13510" s="10"/>
    </row>
    <row r="13511" spans="2:13" s="1" customFormat="1" ht="13.8" x14ac:dyDescent="0.3">
      <c r="B13511" s="10"/>
      <c r="L13511" s="10"/>
      <c r="M13511" s="10"/>
    </row>
    <row r="13512" spans="2:13" s="1" customFormat="1" ht="13.8" x14ac:dyDescent="0.3">
      <c r="B13512" s="10"/>
      <c r="L13512" s="10"/>
      <c r="M13512" s="10"/>
    </row>
    <row r="13513" spans="2:13" s="1" customFormat="1" ht="13.8" x14ac:dyDescent="0.3">
      <c r="B13513" s="10"/>
      <c r="L13513" s="10"/>
      <c r="M13513" s="10"/>
    </row>
    <row r="13514" spans="2:13" s="1" customFormat="1" ht="13.8" x14ac:dyDescent="0.3">
      <c r="B13514" s="10"/>
      <c r="L13514" s="10"/>
      <c r="M13514" s="10"/>
    </row>
    <row r="13515" spans="2:13" s="1" customFormat="1" ht="13.8" x14ac:dyDescent="0.3">
      <c r="B13515" s="10"/>
      <c r="L13515" s="10"/>
      <c r="M13515" s="10"/>
    </row>
    <row r="13516" spans="2:13" s="1" customFormat="1" ht="13.8" x14ac:dyDescent="0.3">
      <c r="B13516" s="10"/>
      <c r="L13516" s="10"/>
      <c r="M13516" s="10"/>
    </row>
    <row r="13517" spans="2:13" s="1" customFormat="1" ht="13.8" x14ac:dyDescent="0.3">
      <c r="B13517" s="10"/>
      <c r="L13517" s="10"/>
      <c r="M13517" s="10"/>
    </row>
    <row r="13518" spans="2:13" s="1" customFormat="1" ht="13.8" x14ac:dyDescent="0.3">
      <c r="B13518" s="10"/>
      <c r="L13518" s="10"/>
      <c r="M13518" s="10"/>
    </row>
    <row r="13519" spans="2:13" s="1" customFormat="1" ht="13.8" x14ac:dyDescent="0.3">
      <c r="B13519" s="10"/>
      <c r="L13519" s="10"/>
      <c r="M13519" s="10"/>
    </row>
    <row r="13520" spans="2:13" s="1" customFormat="1" ht="13.8" x14ac:dyDescent="0.3">
      <c r="B13520" s="10"/>
      <c r="L13520" s="10"/>
      <c r="M13520" s="10"/>
    </row>
    <row r="13521" spans="2:13" s="1" customFormat="1" ht="13.8" x14ac:dyDescent="0.3">
      <c r="B13521" s="10"/>
      <c r="L13521" s="10"/>
      <c r="M13521" s="10"/>
    </row>
    <row r="13522" spans="2:13" s="1" customFormat="1" ht="13.8" x14ac:dyDescent="0.3">
      <c r="B13522" s="10"/>
      <c r="L13522" s="10"/>
      <c r="M13522" s="10"/>
    </row>
    <row r="13523" spans="2:13" s="1" customFormat="1" ht="13.8" x14ac:dyDescent="0.3">
      <c r="B13523" s="10"/>
      <c r="L13523" s="10"/>
      <c r="M13523" s="10"/>
    </row>
    <row r="13524" spans="2:13" s="1" customFormat="1" ht="13.8" x14ac:dyDescent="0.3">
      <c r="B13524" s="10"/>
      <c r="L13524" s="10"/>
      <c r="M13524" s="10"/>
    </row>
    <row r="13525" spans="2:13" s="1" customFormat="1" ht="13.8" x14ac:dyDescent="0.3">
      <c r="B13525" s="10"/>
      <c r="L13525" s="10"/>
      <c r="M13525" s="10"/>
    </row>
    <row r="13526" spans="2:13" s="1" customFormat="1" ht="13.8" x14ac:dyDescent="0.3">
      <c r="B13526" s="10"/>
      <c r="L13526" s="10"/>
      <c r="M13526" s="10"/>
    </row>
    <row r="13527" spans="2:13" s="1" customFormat="1" ht="13.8" x14ac:dyDescent="0.3">
      <c r="B13527" s="10"/>
      <c r="L13527" s="10"/>
      <c r="M13527" s="10"/>
    </row>
    <row r="13528" spans="2:13" s="1" customFormat="1" ht="13.8" x14ac:dyDescent="0.3">
      <c r="B13528" s="10"/>
      <c r="L13528" s="10"/>
      <c r="M13528" s="10"/>
    </row>
    <row r="13529" spans="2:13" s="1" customFormat="1" ht="13.8" x14ac:dyDescent="0.3">
      <c r="B13529" s="10"/>
      <c r="L13529" s="10"/>
      <c r="M13529" s="10"/>
    </row>
    <row r="13530" spans="2:13" s="1" customFormat="1" ht="13.8" x14ac:dyDescent="0.3">
      <c r="B13530" s="10"/>
      <c r="L13530" s="10"/>
      <c r="M13530" s="10"/>
    </row>
    <row r="13531" spans="2:13" s="1" customFormat="1" ht="13.8" x14ac:dyDescent="0.3">
      <c r="B13531" s="10"/>
      <c r="L13531" s="10"/>
      <c r="M13531" s="10"/>
    </row>
    <row r="13532" spans="2:13" s="1" customFormat="1" ht="13.8" x14ac:dyDescent="0.3">
      <c r="B13532" s="10"/>
      <c r="L13532" s="10"/>
      <c r="M13532" s="10"/>
    </row>
    <row r="13533" spans="2:13" s="1" customFormat="1" ht="13.8" x14ac:dyDescent="0.3">
      <c r="B13533" s="10"/>
      <c r="L13533" s="10"/>
      <c r="M13533" s="10"/>
    </row>
    <row r="13534" spans="2:13" s="1" customFormat="1" ht="13.8" x14ac:dyDescent="0.3">
      <c r="B13534" s="10"/>
      <c r="L13534" s="10"/>
      <c r="M13534" s="10"/>
    </row>
    <row r="13535" spans="2:13" s="1" customFormat="1" ht="13.8" x14ac:dyDescent="0.3">
      <c r="B13535" s="10"/>
      <c r="L13535" s="10"/>
      <c r="M13535" s="10"/>
    </row>
    <row r="13536" spans="2:13" s="1" customFormat="1" ht="13.8" x14ac:dyDescent="0.3">
      <c r="B13536" s="10"/>
      <c r="L13536" s="10"/>
      <c r="M13536" s="10"/>
    </row>
    <row r="13537" spans="2:13" s="1" customFormat="1" ht="13.8" x14ac:dyDescent="0.3">
      <c r="B13537" s="10"/>
      <c r="L13537" s="10"/>
      <c r="M13537" s="10"/>
    </row>
    <row r="13538" spans="2:13" s="1" customFormat="1" ht="13.8" x14ac:dyDescent="0.3">
      <c r="B13538" s="10"/>
      <c r="L13538" s="10"/>
      <c r="M13538" s="10"/>
    </row>
    <row r="13539" spans="2:13" s="1" customFormat="1" ht="13.8" x14ac:dyDescent="0.3">
      <c r="B13539" s="10"/>
      <c r="L13539" s="10"/>
      <c r="M13539" s="10"/>
    </row>
    <row r="13540" spans="2:13" s="1" customFormat="1" ht="13.8" x14ac:dyDescent="0.3">
      <c r="B13540" s="10"/>
      <c r="L13540" s="10"/>
      <c r="M13540" s="10"/>
    </row>
    <row r="13541" spans="2:13" s="1" customFormat="1" ht="13.8" x14ac:dyDescent="0.3">
      <c r="B13541" s="10"/>
      <c r="L13541" s="10"/>
      <c r="M13541" s="10"/>
    </row>
    <row r="13542" spans="2:13" s="1" customFormat="1" ht="13.8" x14ac:dyDescent="0.3">
      <c r="B13542" s="10"/>
      <c r="L13542" s="10"/>
      <c r="M13542" s="10"/>
    </row>
    <row r="13543" spans="2:13" s="1" customFormat="1" ht="13.8" x14ac:dyDescent="0.3">
      <c r="B13543" s="10"/>
      <c r="L13543" s="10"/>
      <c r="M13543" s="10"/>
    </row>
    <row r="13544" spans="2:13" s="1" customFormat="1" ht="13.8" x14ac:dyDescent="0.3">
      <c r="B13544" s="10"/>
      <c r="L13544" s="10"/>
      <c r="M13544" s="10"/>
    </row>
    <row r="13545" spans="2:13" s="1" customFormat="1" ht="13.8" x14ac:dyDescent="0.3">
      <c r="B13545" s="10"/>
      <c r="L13545" s="10"/>
      <c r="M13545" s="10"/>
    </row>
    <row r="13546" spans="2:13" s="1" customFormat="1" ht="13.8" x14ac:dyDescent="0.3">
      <c r="B13546" s="10"/>
      <c r="L13546" s="10"/>
      <c r="M13546" s="10"/>
    </row>
    <row r="13547" spans="2:13" s="1" customFormat="1" ht="13.8" x14ac:dyDescent="0.3">
      <c r="B13547" s="10"/>
      <c r="L13547" s="10"/>
      <c r="M13547" s="10"/>
    </row>
    <row r="13548" spans="2:13" s="1" customFormat="1" ht="13.8" x14ac:dyDescent="0.3">
      <c r="B13548" s="10"/>
      <c r="L13548" s="10"/>
      <c r="M13548" s="10"/>
    </row>
    <row r="13549" spans="2:13" s="1" customFormat="1" ht="13.8" x14ac:dyDescent="0.3">
      <c r="B13549" s="10"/>
      <c r="L13549" s="10"/>
      <c r="M13549" s="10"/>
    </row>
    <row r="13550" spans="2:13" s="1" customFormat="1" ht="13.8" x14ac:dyDescent="0.3">
      <c r="B13550" s="10"/>
      <c r="L13550" s="10"/>
      <c r="M13550" s="10"/>
    </row>
    <row r="13551" spans="2:13" s="1" customFormat="1" ht="13.8" x14ac:dyDescent="0.3">
      <c r="B13551" s="10"/>
      <c r="L13551" s="10"/>
      <c r="M13551" s="10"/>
    </row>
    <row r="13552" spans="2:13" s="1" customFormat="1" ht="13.8" x14ac:dyDescent="0.3">
      <c r="B13552" s="10"/>
      <c r="L13552" s="10"/>
      <c r="M13552" s="10"/>
    </row>
    <row r="13553" spans="2:13" s="1" customFormat="1" ht="13.8" x14ac:dyDescent="0.3">
      <c r="B13553" s="10"/>
      <c r="L13553" s="10"/>
      <c r="M13553" s="10"/>
    </row>
    <row r="13554" spans="2:13" s="1" customFormat="1" ht="13.8" x14ac:dyDescent="0.3">
      <c r="B13554" s="10"/>
      <c r="L13554" s="10"/>
      <c r="M13554" s="10"/>
    </row>
    <row r="13555" spans="2:13" s="1" customFormat="1" ht="13.8" x14ac:dyDescent="0.3">
      <c r="B13555" s="10"/>
      <c r="L13555" s="10"/>
      <c r="M13555" s="10"/>
    </row>
    <row r="13556" spans="2:13" s="1" customFormat="1" ht="13.8" x14ac:dyDescent="0.3">
      <c r="B13556" s="10"/>
      <c r="L13556" s="10"/>
      <c r="M13556" s="10"/>
    </row>
    <row r="13557" spans="2:13" s="1" customFormat="1" ht="13.8" x14ac:dyDescent="0.3">
      <c r="B13557" s="10"/>
      <c r="L13557" s="10"/>
      <c r="M13557" s="10"/>
    </row>
    <row r="13558" spans="2:13" s="1" customFormat="1" ht="13.8" x14ac:dyDescent="0.3">
      <c r="B13558" s="10"/>
      <c r="L13558" s="10"/>
      <c r="M13558" s="10"/>
    </row>
    <row r="13559" spans="2:13" s="1" customFormat="1" ht="13.8" x14ac:dyDescent="0.3">
      <c r="B13559" s="10"/>
      <c r="L13559" s="10"/>
      <c r="M13559" s="10"/>
    </row>
    <row r="13560" spans="2:13" s="1" customFormat="1" ht="13.8" x14ac:dyDescent="0.3">
      <c r="B13560" s="10"/>
      <c r="L13560" s="10"/>
      <c r="M13560" s="10"/>
    </row>
    <row r="13561" spans="2:13" s="1" customFormat="1" ht="13.8" x14ac:dyDescent="0.3">
      <c r="B13561" s="10"/>
      <c r="L13561" s="10"/>
      <c r="M13561" s="10"/>
    </row>
    <row r="13562" spans="2:13" s="1" customFormat="1" ht="13.8" x14ac:dyDescent="0.3">
      <c r="B13562" s="10"/>
      <c r="L13562" s="10"/>
      <c r="M13562" s="10"/>
    </row>
    <row r="13563" spans="2:13" s="1" customFormat="1" ht="13.8" x14ac:dyDescent="0.3">
      <c r="B13563" s="10"/>
      <c r="L13563" s="10"/>
      <c r="M13563" s="10"/>
    </row>
    <row r="13564" spans="2:13" s="1" customFormat="1" ht="13.8" x14ac:dyDescent="0.3">
      <c r="B13564" s="10"/>
      <c r="L13564" s="10"/>
      <c r="M13564" s="10"/>
    </row>
    <row r="13565" spans="2:13" s="1" customFormat="1" ht="13.8" x14ac:dyDescent="0.3">
      <c r="B13565" s="10"/>
      <c r="L13565" s="10"/>
      <c r="M13565" s="10"/>
    </row>
    <row r="13566" spans="2:13" s="1" customFormat="1" ht="13.8" x14ac:dyDescent="0.3">
      <c r="B13566" s="10"/>
      <c r="L13566" s="10"/>
      <c r="M13566" s="10"/>
    </row>
    <row r="13567" spans="2:13" s="1" customFormat="1" ht="13.8" x14ac:dyDescent="0.3">
      <c r="B13567" s="10"/>
      <c r="L13567" s="10"/>
      <c r="M13567" s="10"/>
    </row>
    <row r="13568" spans="2:13" s="1" customFormat="1" ht="13.8" x14ac:dyDescent="0.3">
      <c r="B13568" s="10"/>
      <c r="L13568" s="10"/>
      <c r="M13568" s="10"/>
    </row>
    <row r="13569" spans="2:13" s="1" customFormat="1" ht="13.8" x14ac:dyDescent="0.3">
      <c r="B13569" s="10"/>
      <c r="L13569" s="10"/>
      <c r="M13569" s="10"/>
    </row>
    <row r="13570" spans="2:13" s="1" customFormat="1" ht="13.8" x14ac:dyDescent="0.3">
      <c r="B13570" s="10"/>
      <c r="L13570" s="10"/>
      <c r="M13570" s="10"/>
    </row>
    <row r="13571" spans="2:13" s="1" customFormat="1" ht="13.8" x14ac:dyDescent="0.3">
      <c r="B13571" s="10"/>
      <c r="L13571" s="10"/>
      <c r="M13571" s="10"/>
    </row>
    <row r="13572" spans="2:13" s="1" customFormat="1" ht="13.8" x14ac:dyDescent="0.3">
      <c r="B13572" s="10"/>
      <c r="L13572" s="10"/>
      <c r="M13572" s="10"/>
    </row>
    <row r="13573" spans="2:13" s="1" customFormat="1" ht="13.8" x14ac:dyDescent="0.3">
      <c r="B13573" s="10"/>
      <c r="L13573" s="10"/>
      <c r="M13573" s="10"/>
    </row>
    <row r="13574" spans="2:13" s="1" customFormat="1" ht="13.8" x14ac:dyDescent="0.3">
      <c r="B13574" s="10"/>
      <c r="L13574" s="10"/>
      <c r="M13574" s="10"/>
    </row>
    <row r="13575" spans="2:13" s="1" customFormat="1" ht="13.8" x14ac:dyDescent="0.3">
      <c r="B13575" s="10"/>
      <c r="L13575" s="10"/>
      <c r="M13575" s="10"/>
    </row>
    <row r="13576" spans="2:13" s="1" customFormat="1" ht="13.8" x14ac:dyDescent="0.3">
      <c r="B13576" s="10"/>
      <c r="L13576" s="10"/>
      <c r="M13576" s="10"/>
    </row>
    <row r="13577" spans="2:13" s="1" customFormat="1" ht="13.8" x14ac:dyDescent="0.3">
      <c r="B13577" s="10"/>
      <c r="L13577" s="10"/>
      <c r="M13577" s="10"/>
    </row>
    <row r="13578" spans="2:13" s="1" customFormat="1" ht="13.8" x14ac:dyDescent="0.3">
      <c r="B13578" s="10"/>
      <c r="L13578" s="10"/>
      <c r="M13578" s="10"/>
    </row>
    <row r="13579" spans="2:13" s="1" customFormat="1" ht="13.8" x14ac:dyDescent="0.3">
      <c r="B13579" s="10"/>
      <c r="L13579" s="10"/>
      <c r="M13579" s="10"/>
    </row>
    <row r="13580" spans="2:13" s="1" customFormat="1" ht="13.8" x14ac:dyDescent="0.3">
      <c r="B13580" s="10"/>
      <c r="L13580" s="10"/>
      <c r="M13580" s="10"/>
    </row>
    <row r="13581" spans="2:13" s="1" customFormat="1" ht="13.8" x14ac:dyDescent="0.3">
      <c r="B13581" s="10"/>
      <c r="L13581" s="10"/>
      <c r="M13581" s="10"/>
    </row>
    <row r="13582" spans="2:13" s="1" customFormat="1" ht="13.8" x14ac:dyDescent="0.3">
      <c r="B13582" s="10"/>
      <c r="L13582" s="10"/>
      <c r="M13582" s="10"/>
    </row>
    <row r="13583" spans="2:13" s="1" customFormat="1" ht="13.8" x14ac:dyDescent="0.3">
      <c r="B13583" s="10"/>
      <c r="L13583" s="10"/>
      <c r="M13583" s="10"/>
    </row>
    <row r="13584" spans="2:13" s="1" customFormat="1" ht="13.8" x14ac:dyDescent="0.3">
      <c r="B13584" s="10"/>
      <c r="L13584" s="10"/>
      <c r="M13584" s="10"/>
    </row>
    <row r="13585" spans="2:13" s="1" customFormat="1" ht="13.8" x14ac:dyDescent="0.3">
      <c r="B13585" s="10"/>
      <c r="L13585" s="10"/>
      <c r="M13585" s="10"/>
    </row>
    <row r="13586" spans="2:13" s="1" customFormat="1" ht="13.8" x14ac:dyDescent="0.3">
      <c r="B13586" s="10"/>
      <c r="L13586" s="10"/>
      <c r="M13586" s="10"/>
    </row>
    <row r="13587" spans="2:13" s="1" customFormat="1" ht="13.8" x14ac:dyDescent="0.3">
      <c r="B13587" s="10"/>
      <c r="L13587" s="10"/>
      <c r="M13587" s="10"/>
    </row>
    <row r="13588" spans="2:13" s="1" customFormat="1" ht="13.8" x14ac:dyDescent="0.3">
      <c r="B13588" s="10"/>
      <c r="L13588" s="10"/>
      <c r="M13588" s="10"/>
    </row>
    <row r="13589" spans="2:13" s="1" customFormat="1" ht="13.8" x14ac:dyDescent="0.3">
      <c r="B13589" s="10"/>
      <c r="L13589" s="10"/>
      <c r="M13589" s="10"/>
    </row>
    <row r="13590" spans="2:13" s="1" customFormat="1" ht="13.8" x14ac:dyDescent="0.3">
      <c r="B13590" s="10"/>
      <c r="L13590" s="10"/>
      <c r="M13590" s="10"/>
    </row>
    <row r="13591" spans="2:13" s="1" customFormat="1" ht="13.8" x14ac:dyDescent="0.3">
      <c r="B13591" s="10"/>
      <c r="L13591" s="10"/>
      <c r="M13591" s="10"/>
    </row>
    <row r="13592" spans="2:13" s="1" customFormat="1" ht="13.8" x14ac:dyDescent="0.3">
      <c r="B13592" s="10"/>
      <c r="L13592" s="10"/>
      <c r="M13592" s="10"/>
    </row>
    <row r="13593" spans="2:13" s="1" customFormat="1" ht="13.8" x14ac:dyDescent="0.3">
      <c r="B13593" s="10"/>
      <c r="L13593" s="10"/>
      <c r="M13593" s="10"/>
    </row>
    <row r="13594" spans="2:13" s="1" customFormat="1" ht="13.8" x14ac:dyDescent="0.3">
      <c r="B13594" s="10"/>
      <c r="L13594" s="10"/>
      <c r="M13594" s="10"/>
    </row>
    <row r="13595" spans="2:13" s="1" customFormat="1" ht="13.8" x14ac:dyDescent="0.3">
      <c r="B13595" s="10"/>
      <c r="L13595" s="10"/>
      <c r="M13595" s="10"/>
    </row>
    <row r="13596" spans="2:13" s="1" customFormat="1" ht="13.8" x14ac:dyDescent="0.3">
      <c r="B13596" s="10"/>
      <c r="L13596" s="10"/>
      <c r="M13596" s="10"/>
    </row>
    <row r="13597" spans="2:13" s="1" customFormat="1" ht="13.8" x14ac:dyDescent="0.3">
      <c r="B13597" s="10"/>
      <c r="L13597" s="10"/>
      <c r="M13597" s="10"/>
    </row>
    <row r="13598" spans="2:13" s="1" customFormat="1" ht="13.8" x14ac:dyDescent="0.3">
      <c r="B13598" s="10"/>
      <c r="L13598" s="10"/>
      <c r="M13598" s="10"/>
    </row>
    <row r="13599" spans="2:13" s="1" customFormat="1" ht="13.8" x14ac:dyDescent="0.3">
      <c r="B13599" s="10"/>
      <c r="L13599" s="10"/>
      <c r="M13599" s="10"/>
    </row>
    <row r="13600" spans="2:13" s="1" customFormat="1" ht="13.8" x14ac:dyDescent="0.3">
      <c r="B13600" s="10"/>
      <c r="L13600" s="10"/>
      <c r="M13600" s="10"/>
    </row>
    <row r="13601" spans="2:13" s="1" customFormat="1" ht="13.8" x14ac:dyDescent="0.3">
      <c r="B13601" s="10"/>
      <c r="L13601" s="10"/>
      <c r="M13601" s="10"/>
    </row>
    <row r="13602" spans="2:13" s="1" customFormat="1" ht="13.8" x14ac:dyDescent="0.3">
      <c r="B13602" s="10"/>
      <c r="L13602" s="10"/>
      <c r="M13602" s="10"/>
    </row>
    <row r="13603" spans="2:13" s="1" customFormat="1" ht="13.8" x14ac:dyDescent="0.3">
      <c r="B13603" s="10"/>
      <c r="L13603" s="10"/>
      <c r="M13603" s="10"/>
    </row>
    <row r="13604" spans="2:13" s="1" customFormat="1" ht="13.8" x14ac:dyDescent="0.3">
      <c r="B13604" s="10"/>
      <c r="L13604" s="10"/>
      <c r="M13604" s="10"/>
    </row>
    <row r="13605" spans="2:13" s="1" customFormat="1" ht="13.8" x14ac:dyDescent="0.3">
      <c r="B13605" s="10"/>
      <c r="L13605" s="10"/>
      <c r="M13605" s="10"/>
    </row>
    <row r="13606" spans="2:13" s="1" customFormat="1" ht="13.8" x14ac:dyDescent="0.3">
      <c r="B13606" s="10"/>
      <c r="L13606" s="10"/>
      <c r="M13606" s="10"/>
    </row>
    <row r="13607" spans="2:13" s="1" customFormat="1" ht="13.8" x14ac:dyDescent="0.3">
      <c r="B13607" s="10"/>
      <c r="L13607" s="10"/>
      <c r="M13607" s="10"/>
    </row>
    <row r="13608" spans="2:13" s="1" customFormat="1" ht="13.8" x14ac:dyDescent="0.3">
      <c r="B13608" s="10"/>
      <c r="L13608" s="10"/>
      <c r="M13608" s="10"/>
    </row>
    <row r="13609" spans="2:13" s="1" customFormat="1" ht="13.8" x14ac:dyDescent="0.3">
      <c r="B13609" s="10"/>
      <c r="L13609" s="10"/>
      <c r="M13609" s="10"/>
    </row>
    <row r="13610" spans="2:13" s="1" customFormat="1" ht="13.8" x14ac:dyDescent="0.3">
      <c r="B13610" s="10"/>
      <c r="L13610" s="10"/>
      <c r="M13610" s="10"/>
    </row>
    <row r="13611" spans="2:13" s="1" customFormat="1" ht="13.8" x14ac:dyDescent="0.3">
      <c r="B13611" s="10"/>
      <c r="L13611" s="10"/>
      <c r="M13611" s="10"/>
    </row>
    <row r="13612" spans="2:13" s="1" customFormat="1" ht="13.8" x14ac:dyDescent="0.3">
      <c r="B13612" s="10"/>
      <c r="L13612" s="10"/>
      <c r="M13612" s="10"/>
    </row>
    <row r="13613" spans="2:13" s="1" customFormat="1" ht="13.8" x14ac:dyDescent="0.3">
      <c r="B13613" s="10"/>
      <c r="L13613" s="10"/>
      <c r="M13613" s="10"/>
    </row>
    <row r="13614" spans="2:13" s="1" customFormat="1" ht="13.8" x14ac:dyDescent="0.3">
      <c r="B13614" s="10"/>
      <c r="L13614" s="10"/>
      <c r="M13614" s="10"/>
    </row>
    <row r="13615" spans="2:13" s="1" customFormat="1" ht="13.8" x14ac:dyDescent="0.3">
      <c r="B13615" s="10"/>
      <c r="L13615" s="10"/>
      <c r="M13615" s="10"/>
    </row>
    <row r="13616" spans="2:13" s="1" customFormat="1" ht="13.8" x14ac:dyDescent="0.3">
      <c r="B13616" s="10"/>
      <c r="L13616" s="10"/>
      <c r="M13616" s="10"/>
    </row>
    <row r="13617" spans="2:13" s="1" customFormat="1" ht="13.8" x14ac:dyDescent="0.3">
      <c r="B13617" s="10"/>
      <c r="L13617" s="10"/>
      <c r="M13617" s="10"/>
    </row>
    <row r="13618" spans="2:13" s="1" customFormat="1" ht="13.8" x14ac:dyDescent="0.3">
      <c r="B13618" s="10"/>
      <c r="L13618" s="10"/>
      <c r="M13618" s="10"/>
    </row>
    <row r="13619" spans="2:13" s="1" customFormat="1" ht="13.8" x14ac:dyDescent="0.3">
      <c r="B13619" s="10"/>
      <c r="L13619" s="10"/>
      <c r="M13619" s="10"/>
    </row>
    <row r="13620" spans="2:13" s="1" customFormat="1" ht="13.8" x14ac:dyDescent="0.3">
      <c r="B13620" s="10"/>
      <c r="L13620" s="10"/>
      <c r="M13620" s="10"/>
    </row>
    <row r="13621" spans="2:13" s="1" customFormat="1" ht="13.8" x14ac:dyDescent="0.3">
      <c r="B13621" s="10"/>
      <c r="L13621" s="10"/>
      <c r="M13621" s="10"/>
    </row>
    <row r="13622" spans="2:13" s="1" customFormat="1" ht="13.8" x14ac:dyDescent="0.3">
      <c r="B13622" s="10"/>
      <c r="L13622" s="10"/>
      <c r="M13622" s="10"/>
    </row>
    <row r="13623" spans="2:13" s="1" customFormat="1" ht="13.8" x14ac:dyDescent="0.3">
      <c r="B13623" s="10"/>
      <c r="L13623" s="10"/>
      <c r="M13623" s="10"/>
    </row>
    <row r="13624" spans="2:13" s="1" customFormat="1" ht="13.8" x14ac:dyDescent="0.3">
      <c r="B13624" s="10"/>
      <c r="L13624" s="10"/>
      <c r="M13624" s="10"/>
    </row>
    <row r="13625" spans="2:13" s="1" customFormat="1" ht="13.8" x14ac:dyDescent="0.3">
      <c r="B13625" s="10"/>
      <c r="L13625" s="10"/>
      <c r="M13625" s="10"/>
    </row>
    <row r="13626" spans="2:13" s="1" customFormat="1" ht="13.8" x14ac:dyDescent="0.3">
      <c r="B13626" s="10"/>
      <c r="L13626" s="10"/>
      <c r="M13626" s="10"/>
    </row>
    <row r="13627" spans="2:13" s="1" customFormat="1" ht="13.8" x14ac:dyDescent="0.3">
      <c r="B13627" s="10"/>
      <c r="L13627" s="10"/>
      <c r="M13627" s="10"/>
    </row>
    <row r="13628" spans="2:13" s="1" customFormat="1" ht="13.8" x14ac:dyDescent="0.3">
      <c r="B13628" s="10"/>
      <c r="L13628" s="10"/>
      <c r="M13628" s="10"/>
    </row>
    <row r="13629" spans="2:13" s="1" customFormat="1" ht="13.8" x14ac:dyDescent="0.3">
      <c r="B13629" s="10"/>
      <c r="L13629" s="10"/>
      <c r="M13629" s="10"/>
    </row>
    <row r="13630" spans="2:13" s="1" customFormat="1" ht="13.8" x14ac:dyDescent="0.3">
      <c r="B13630" s="10"/>
      <c r="L13630" s="10"/>
      <c r="M13630" s="10"/>
    </row>
    <row r="13631" spans="2:13" s="1" customFormat="1" ht="13.8" x14ac:dyDescent="0.3">
      <c r="B13631" s="10"/>
      <c r="L13631" s="10"/>
      <c r="M13631" s="10"/>
    </row>
    <row r="13632" spans="2:13" s="1" customFormat="1" ht="13.8" x14ac:dyDescent="0.3">
      <c r="B13632" s="10"/>
      <c r="L13632" s="10"/>
      <c r="M13632" s="10"/>
    </row>
    <row r="13633" spans="2:13" s="1" customFormat="1" ht="13.8" x14ac:dyDescent="0.3">
      <c r="B13633" s="10"/>
      <c r="L13633" s="10"/>
      <c r="M13633" s="10"/>
    </row>
    <row r="13634" spans="2:13" s="1" customFormat="1" ht="13.8" x14ac:dyDescent="0.3">
      <c r="B13634" s="10"/>
      <c r="L13634" s="10"/>
      <c r="M13634" s="10"/>
    </row>
    <row r="13635" spans="2:13" s="1" customFormat="1" ht="13.8" x14ac:dyDescent="0.3">
      <c r="B13635" s="10"/>
      <c r="L13635" s="10"/>
      <c r="M13635" s="10"/>
    </row>
    <row r="13636" spans="2:13" s="1" customFormat="1" ht="13.8" x14ac:dyDescent="0.3">
      <c r="B13636" s="10"/>
      <c r="L13636" s="10"/>
      <c r="M13636" s="10"/>
    </row>
    <row r="13637" spans="2:13" s="1" customFormat="1" ht="13.8" x14ac:dyDescent="0.3">
      <c r="B13637" s="10"/>
      <c r="L13637" s="10"/>
      <c r="M13637" s="10"/>
    </row>
    <row r="13638" spans="2:13" s="1" customFormat="1" ht="13.8" x14ac:dyDescent="0.3">
      <c r="B13638" s="10"/>
      <c r="L13638" s="10"/>
      <c r="M13638" s="10"/>
    </row>
    <row r="13639" spans="2:13" s="1" customFormat="1" ht="13.8" x14ac:dyDescent="0.3">
      <c r="B13639" s="10"/>
      <c r="L13639" s="10"/>
      <c r="M13639" s="10"/>
    </row>
    <row r="13640" spans="2:13" s="1" customFormat="1" ht="13.8" x14ac:dyDescent="0.3">
      <c r="B13640" s="10"/>
      <c r="L13640" s="10"/>
      <c r="M13640" s="10"/>
    </row>
    <row r="13641" spans="2:13" s="1" customFormat="1" ht="13.8" x14ac:dyDescent="0.3">
      <c r="B13641" s="10"/>
      <c r="L13641" s="10"/>
      <c r="M13641" s="10"/>
    </row>
    <row r="13642" spans="2:13" s="1" customFormat="1" ht="13.8" x14ac:dyDescent="0.3">
      <c r="B13642" s="10"/>
      <c r="L13642" s="10"/>
      <c r="M13642" s="10"/>
    </row>
    <row r="13643" spans="2:13" s="1" customFormat="1" ht="13.8" x14ac:dyDescent="0.3">
      <c r="B13643" s="10"/>
      <c r="L13643" s="10"/>
      <c r="M13643" s="10"/>
    </row>
    <row r="13644" spans="2:13" s="1" customFormat="1" ht="13.8" x14ac:dyDescent="0.3">
      <c r="B13644" s="10"/>
      <c r="L13644" s="10"/>
      <c r="M13644" s="10"/>
    </row>
    <row r="13645" spans="2:13" s="1" customFormat="1" ht="13.8" x14ac:dyDescent="0.3">
      <c r="B13645" s="10"/>
      <c r="L13645" s="10"/>
      <c r="M13645" s="10"/>
    </row>
    <row r="13646" spans="2:13" s="1" customFormat="1" ht="13.8" x14ac:dyDescent="0.3">
      <c r="B13646" s="10"/>
      <c r="L13646" s="10"/>
      <c r="M13646" s="10"/>
    </row>
    <row r="13647" spans="2:13" s="1" customFormat="1" ht="13.8" x14ac:dyDescent="0.3">
      <c r="B13647" s="10"/>
      <c r="L13647" s="10"/>
      <c r="M13647" s="10"/>
    </row>
    <row r="13648" spans="2:13" s="1" customFormat="1" ht="13.8" x14ac:dyDescent="0.3">
      <c r="B13648" s="10"/>
      <c r="L13648" s="10"/>
      <c r="M13648" s="10"/>
    </row>
    <row r="13649" spans="2:13" s="1" customFormat="1" ht="13.8" x14ac:dyDescent="0.3">
      <c r="B13649" s="10"/>
      <c r="L13649" s="10"/>
      <c r="M13649" s="10"/>
    </row>
    <row r="13650" spans="2:13" s="1" customFormat="1" ht="13.8" x14ac:dyDescent="0.3">
      <c r="B13650" s="10"/>
      <c r="L13650" s="10"/>
      <c r="M13650" s="10"/>
    </row>
    <row r="13651" spans="2:13" s="1" customFormat="1" ht="13.8" x14ac:dyDescent="0.3">
      <c r="B13651" s="10"/>
      <c r="L13651" s="10"/>
      <c r="M13651" s="10"/>
    </row>
    <row r="13652" spans="2:13" s="1" customFormat="1" ht="13.8" x14ac:dyDescent="0.3">
      <c r="B13652" s="10"/>
      <c r="L13652" s="10"/>
      <c r="M13652" s="10"/>
    </row>
    <row r="13653" spans="2:13" s="1" customFormat="1" ht="13.8" x14ac:dyDescent="0.3">
      <c r="B13653" s="10"/>
      <c r="L13653" s="10"/>
      <c r="M13653" s="10"/>
    </row>
    <row r="13654" spans="2:13" s="1" customFormat="1" ht="13.8" x14ac:dyDescent="0.3">
      <c r="B13654" s="10"/>
      <c r="L13654" s="10"/>
      <c r="M13654" s="10"/>
    </row>
    <row r="13655" spans="2:13" s="1" customFormat="1" ht="13.8" x14ac:dyDescent="0.3">
      <c r="B13655" s="10"/>
      <c r="L13655" s="10"/>
      <c r="M13655" s="10"/>
    </row>
    <row r="13656" spans="2:13" s="1" customFormat="1" ht="13.8" x14ac:dyDescent="0.3">
      <c r="B13656" s="10"/>
      <c r="L13656" s="10"/>
      <c r="M13656" s="10"/>
    </row>
    <row r="13657" spans="2:13" s="1" customFormat="1" ht="13.8" x14ac:dyDescent="0.3">
      <c r="B13657" s="10"/>
      <c r="L13657" s="10"/>
      <c r="M13657" s="10"/>
    </row>
    <row r="13658" spans="2:13" s="1" customFormat="1" ht="13.8" x14ac:dyDescent="0.3">
      <c r="B13658" s="10"/>
      <c r="L13658" s="10"/>
      <c r="M13658" s="10"/>
    </row>
    <row r="13659" spans="2:13" s="1" customFormat="1" ht="13.8" x14ac:dyDescent="0.3">
      <c r="B13659" s="10"/>
      <c r="L13659" s="10"/>
      <c r="M13659" s="10"/>
    </row>
    <row r="13660" spans="2:13" s="1" customFormat="1" ht="13.8" x14ac:dyDescent="0.3">
      <c r="B13660" s="10"/>
      <c r="L13660" s="10"/>
      <c r="M13660" s="10"/>
    </row>
    <row r="13661" spans="2:13" s="1" customFormat="1" ht="13.8" x14ac:dyDescent="0.3">
      <c r="B13661" s="10"/>
      <c r="L13661" s="10"/>
      <c r="M13661" s="10"/>
    </row>
    <row r="13662" spans="2:13" s="1" customFormat="1" ht="13.8" x14ac:dyDescent="0.3">
      <c r="B13662" s="10"/>
      <c r="L13662" s="10"/>
      <c r="M13662" s="10"/>
    </row>
    <row r="13663" spans="2:13" s="1" customFormat="1" ht="13.8" x14ac:dyDescent="0.3">
      <c r="B13663" s="10"/>
      <c r="L13663" s="10"/>
      <c r="M13663" s="10"/>
    </row>
    <row r="13664" spans="2:13" s="1" customFormat="1" ht="13.8" x14ac:dyDescent="0.3">
      <c r="B13664" s="10"/>
      <c r="L13664" s="10"/>
      <c r="M13664" s="10"/>
    </row>
    <row r="13665" spans="2:13" s="1" customFormat="1" ht="13.8" x14ac:dyDescent="0.3">
      <c r="B13665" s="10"/>
      <c r="L13665" s="10"/>
      <c r="M13665" s="10"/>
    </row>
    <row r="13666" spans="2:13" s="1" customFormat="1" ht="13.8" x14ac:dyDescent="0.3">
      <c r="B13666" s="10"/>
      <c r="L13666" s="10"/>
      <c r="M13666" s="10"/>
    </row>
    <row r="13667" spans="2:13" s="1" customFormat="1" ht="13.8" x14ac:dyDescent="0.3">
      <c r="B13667" s="10"/>
      <c r="L13667" s="10"/>
      <c r="M13667" s="10"/>
    </row>
    <row r="13668" spans="2:13" s="1" customFormat="1" ht="13.8" x14ac:dyDescent="0.3">
      <c r="B13668" s="10"/>
      <c r="L13668" s="10"/>
      <c r="M13668" s="10"/>
    </row>
    <row r="13669" spans="2:13" s="1" customFormat="1" ht="13.8" x14ac:dyDescent="0.3">
      <c r="B13669" s="10"/>
      <c r="L13669" s="10"/>
      <c r="M13669" s="10"/>
    </row>
    <row r="13670" spans="2:13" s="1" customFormat="1" ht="13.8" x14ac:dyDescent="0.3">
      <c r="B13670" s="10"/>
      <c r="L13670" s="10"/>
      <c r="M13670" s="10"/>
    </row>
    <row r="13671" spans="2:13" s="1" customFormat="1" ht="13.8" x14ac:dyDescent="0.3">
      <c r="B13671" s="10"/>
      <c r="L13671" s="10"/>
      <c r="M13671" s="10"/>
    </row>
    <row r="13672" spans="2:13" s="1" customFormat="1" ht="13.8" x14ac:dyDescent="0.3">
      <c r="B13672" s="10"/>
      <c r="L13672" s="10"/>
      <c r="M13672" s="10"/>
    </row>
    <row r="13673" spans="2:13" s="1" customFormat="1" ht="13.8" x14ac:dyDescent="0.3">
      <c r="B13673" s="10"/>
      <c r="L13673" s="10"/>
      <c r="M13673" s="10"/>
    </row>
    <row r="13674" spans="2:13" s="1" customFormat="1" ht="13.8" x14ac:dyDescent="0.3">
      <c r="B13674" s="10"/>
      <c r="L13674" s="10"/>
      <c r="M13674" s="10"/>
    </row>
    <row r="13675" spans="2:13" s="1" customFormat="1" ht="13.8" x14ac:dyDescent="0.3">
      <c r="B13675" s="10"/>
      <c r="L13675" s="10"/>
      <c r="M13675" s="10"/>
    </row>
    <row r="13676" spans="2:13" s="1" customFormat="1" ht="13.8" x14ac:dyDescent="0.3">
      <c r="B13676" s="10"/>
      <c r="L13676" s="10"/>
      <c r="M13676" s="10"/>
    </row>
    <row r="13677" spans="2:13" s="1" customFormat="1" ht="13.8" x14ac:dyDescent="0.3">
      <c r="B13677" s="10"/>
      <c r="L13677" s="10"/>
      <c r="M13677" s="10"/>
    </row>
    <row r="13678" spans="2:13" s="1" customFormat="1" ht="13.8" x14ac:dyDescent="0.3">
      <c r="B13678" s="10"/>
      <c r="L13678" s="10"/>
      <c r="M13678" s="10"/>
    </row>
    <row r="13679" spans="2:13" s="1" customFormat="1" ht="13.8" x14ac:dyDescent="0.3">
      <c r="B13679" s="10"/>
      <c r="L13679" s="10"/>
      <c r="M13679" s="10"/>
    </row>
    <row r="13680" spans="2:13" s="1" customFormat="1" ht="13.8" x14ac:dyDescent="0.3">
      <c r="B13680" s="10"/>
      <c r="L13680" s="10"/>
      <c r="M13680" s="10"/>
    </row>
    <row r="13681" spans="2:13" s="1" customFormat="1" ht="13.8" x14ac:dyDescent="0.3">
      <c r="B13681" s="10"/>
      <c r="L13681" s="10"/>
      <c r="M13681" s="10"/>
    </row>
    <row r="13682" spans="2:13" s="1" customFormat="1" ht="13.8" x14ac:dyDescent="0.3">
      <c r="B13682" s="10"/>
      <c r="L13682" s="10"/>
      <c r="M13682" s="10"/>
    </row>
    <row r="13683" spans="2:13" s="1" customFormat="1" ht="13.8" x14ac:dyDescent="0.3">
      <c r="B13683" s="10"/>
      <c r="L13683" s="10"/>
      <c r="M13683" s="10"/>
    </row>
    <row r="13684" spans="2:13" s="1" customFormat="1" ht="13.8" x14ac:dyDescent="0.3">
      <c r="B13684" s="10"/>
      <c r="L13684" s="10"/>
      <c r="M13684" s="10"/>
    </row>
    <row r="13685" spans="2:13" s="1" customFormat="1" ht="13.8" x14ac:dyDescent="0.3">
      <c r="B13685" s="10"/>
      <c r="L13685" s="10"/>
      <c r="M13685" s="10"/>
    </row>
    <row r="13686" spans="2:13" s="1" customFormat="1" ht="13.8" x14ac:dyDescent="0.3">
      <c r="B13686" s="10"/>
      <c r="L13686" s="10"/>
      <c r="M13686" s="10"/>
    </row>
    <row r="13687" spans="2:13" s="1" customFormat="1" ht="13.8" x14ac:dyDescent="0.3">
      <c r="B13687" s="10"/>
      <c r="L13687" s="10"/>
      <c r="M13687" s="10"/>
    </row>
    <row r="13688" spans="2:13" s="1" customFormat="1" ht="13.8" x14ac:dyDescent="0.3">
      <c r="B13688" s="10"/>
      <c r="L13688" s="10"/>
      <c r="M13688" s="10"/>
    </row>
    <row r="13689" spans="2:13" s="1" customFormat="1" ht="13.8" x14ac:dyDescent="0.3">
      <c r="B13689" s="10"/>
      <c r="L13689" s="10"/>
      <c r="M13689" s="10"/>
    </row>
    <row r="13690" spans="2:13" s="1" customFormat="1" ht="13.8" x14ac:dyDescent="0.3">
      <c r="B13690" s="10"/>
      <c r="L13690" s="10"/>
      <c r="M13690" s="10"/>
    </row>
    <row r="13691" spans="2:13" s="1" customFormat="1" ht="13.8" x14ac:dyDescent="0.3">
      <c r="B13691" s="10"/>
      <c r="L13691" s="10"/>
      <c r="M13691" s="10"/>
    </row>
    <row r="13692" spans="2:13" s="1" customFormat="1" ht="13.8" x14ac:dyDescent="0.3">
      <c r="B13692" s="10"/>
      <c r="L13692" s="10"/>
      <c r="M13692" s="10"/>
    </row>
    <row r="13693" spans="2:13" s="1" customFormat="1" ht="13.8" x14ac:dyDescent="0.3">
      <c r="B13693" s="10"/>
      <c r="L13693" s="10"/>
      <c r="M13693" s="10"/>
    </row>
    <row r="13694" spans="2:13" s="1" customFormat="1" ht="13.8" x14ac:dyDescent="0.3">
      <c r="B13694" s="10"/>
      <c r="L13694" s="10"/>
      <c r="M13694" s="10"/>
    </row>
    <row r="13695" spans="2:13" s="1" customFormat="1" ht="13.8" x14ac:dyDescent="0.3">
      <c r="B13695" s="10"/>
      <c r="L13695" s="10"/>
      <c r="M13695" s="10"/>
    </row>
    <row r="13696" spans="2:13" s="1" customFormat="1" ht="13.8" x14ac:dyDescent="0.3">
      <c r="B13696" s="10"/>
      <c r="L13696" s="10"/>
      <c r="M13696" s="10"/>
    </row>
    <row r="13697" spans="2:13" s="1" customFormat="1" ht="13.8" x14ac:dyDescent="0.3">
      <c r="B13697" s="10"/>
      <c r="L13697" s="10"/>
      <c r="M13697" s="10"/>
    </row>
    <row r="13698" spans="2:13" s="1" customFormat="1" ht="13.8" x14ac:dyDescent="0.3">
      <c r="B13698" s="10"/>
      <c r="L13698" s="10"/>
      <c r="M13698" s="10"/>
    </row>
    <row r="13699" spans="2:13" s="1" customFormat="1" ht="13.8" x14ac:dyDescent="0.3">
      <c r="B13699" s="10"/>
      <c r="L13699" s="10"/>
      <c r="M13699" s="10"/>
    </row>
    <row r="13700" spans="2:13" s="1" customFormat="1" ht="13.8" x14ac:dyDescent="0.3">
      <c r="B13700" s="10"/>
      <c r="L13700" s="10"/>
      <c r="M13700" s="10"/>
    </row>
    <row r="13701" spans="2:13" s="1" customFormat="1" ht="13.8" x14ac:dyDescent="0.3">
      <c r="B13701" s="10"/>
      <c r="L13701" s="10"/>
      <c r="M13701" s="10"/>
    </row>
    <row r="13702" spans="2:13" s="1" customFormat="1" ht="13.8" x14ac:dyDescent="0.3">
      <c r="B13702" s="10"/>
      <c r="L13702" s="10"/>
      <c r="M13702" s="10"/>
    </row>
    <row r="13703" spans="2:13" s="1" customFormat="1" ht="13.8" x14ac:dyDescent="0.3">
      <c r="B13703" s="10"/>
      <c r="L13703" s="10"/>
      <c r="M13703" s="10"/>
    </row>
    <row r="13704" spans="2:13" s="1" customFormat="1" ht="13.8" x14ac:dyDescent="0.3">
      <c r="B13704" s="10"/>
      <c r="L13704" s="10"/>
      <c r="M13704" s="10"/>
    </row>
    <row r="13705" spans="2:13" s="1" customFormat="1" ht="13.8" x14ac:dyDescent="0.3">
      <c r="B13705" s="10"/>
      <c r="L13705" s="10"/>
      <c r="M13705" s="10"/>
    </row>
    <row r="13706" spans="2:13" s="1" customFormat="1" ht="13.8" x14ac:dyDescent="0.3">
      <c r="B13706" s="10"/>
      <c r="L13706" s="10"/>
      <c r="M13706" s="10"/>
    </row>
    <row r="13707" spans="2:13" s="1" customFormat="1" ht="13.8" x14ac:dyDescent="0.3">
      <c r="B13707" s="10"/>
      <c r="L13707" s="10"/>
      <c r="M13707" s="10"/>
    </row>
    <row r="13708" spans="2:13" s="1" customFormat="1" ht="13.8" x14ac:dyDescent="0.3">
      <c r="B13708" s="10"/>
      <c r="L13708" s="10"/>
      <c r="M13708" s="10"/>
    </row>
    <row r="13709" spans="2:13" s="1" customFormat="1" ht="13.8" x14ac:dyDescent="0.3">
      <c r="B13709" s="10"/>
      <c r="L13709" s="10"/>
      <c r="M13709" s="10"/>
    </row>
    <row r="13710" spans="2:13" s="1" customFormat="1" ht="13.8" x14ac:dyDescent="0.3">
      <c r="B13710" s="10"/>
      <c r="L13710" s="10"/>
      <c r="M13710" s="10"/>
    </row>
    <row r="13711" spans="2:13" s="1" customFormat="1" ht="13.8" x14ac:dyDescent="0.3">
      <c r="B13711" s="10"/>
      <c r="L13711" s="10"/>
      <c r="M13711" s="10"/>
    </row>
    <row r="13712" spans="2:13" s="1" customFormat="1" ht="13.8" x14ac:dyDescent="0.3">
      <c r="B13712" s="10"/>
      <c r="L13712" s="10"/>
      <c r="M13712" s="10"/>
    </row>
    <row r="13713" spans="2:13" s="1" customFormat="1" ht="13.8" x14ac:dyDescent="0.3">
      <c r="B13713" s="10"/>
      <c r="L13713" s="10"/>
      <c r="M13713" s="10"/>
    </row>
    <row r="13714" spans="2:13" s="1" customFormat="1" ht="13.8" x14ac:dyDescent="0.3">
      <c r="B13714" s="10"/>
      <c r="L13714" s="10"/>
      <c r="M13714" s="10"/>
    </row>
    <row r="13715" spans="2:13" s="1" customFormat="1" ht="13.8" x14ac:dyDescent="0.3">
      <c r="B13715" s="10"/>
      <c r="L13715" s="10"/>
      <c r="M13715" s="10"/>
    </row>
    <row r="13716" spans="2:13" s="1" customFormat="1" ht="13.8" x14ac:dyDescent="0.3">
      <c r="B13716" s="10"/>
      <c r="L13716" s="10"/>
      <c r="M13716" s="10"/>
    </row>
    <row r="13717" spans="2:13" s="1" customFormat="1" ht="13.8" x14ac:dyDescent="0.3">
      <c r="B13717" s="10"/>
      <c r="L13717" s="10"/>
      <c r="M13717" s="10"/>
    </row>
    <row r="13718" spans="2:13" s="1" customFormat="1" ht="13.8" x14ac:dyDescent="0.3">
      <c r="B13718" s="10"/>
      <c r="L13718" s="10"/>
      <c r="M13718" s="10"/>
    </row>
    <row r="13719" spans="2:13" s="1" customFormat="1" ht="13.8" x14ac:dyDescent="0.3">
      <c r="B13719" s="10"/>
      <c r="L13719" s="10"/>
      <c r="M13719" s="10"/>
    </row>
    <row r="13720" spans="2:13" s="1" customFormat="1" ht="13.8" x14ac:dyDescent="0.3">
      <c r="B13720" s="10"/>
      <c r="L13720" s="10"/>
      <c r="M13720" s="10"/>
    </row>
    <row r="13721" spans="2:13" s="1" customFormat="1" ht="13.8" x14ac:dyDescent="0.3">
      <c r="B13721" s="10"/>
      <c r="L13721" s="10"/>
      <c r="M13721" s="10"/>
    </row>
    <row r="13722" spans="2:13" s="1" customFormat="1" ht="13.8" x14ac:dyDescent="0.3">
      <c r="B13722" s="10"/>
      <c r="L13722" s="10"/>
      <c r="M13722" s="10"/>
    </row>
    <row r="13723" spans="2:13" s="1" customFormat="1" ht="13.8" x14ac:dyDescent="0.3">
      <c r="B13723" s="10"/>
      <c r="L13723" s="10"/>
      <c r="M13723" s="10"/>
    </row>
    <row r="13724" spans="2:13" s="1" customFormat="1" ht="13.8" x14ac:dyDescent="0.3">
      <c r="B13724" s="10"/>
      <c r="L13724" s="10"/>
      <c r="M13724" s="10"/>
    </row>
    <row r="13725" spans="2:13" s="1" customFormat="1" ht="13.8" x14ac:dyDescent="0.3">
      <c r="B13725" s="10"/>
      <c r="L13725" s="10"/>
      <c r="M13725" s="10"/>
    </row>
    <row r="13726" spans="2:13" s="1" customFormat="1" ht="13.8" x14ac:dyDescent="0.3">
      <c r="B13726" s="10"/>
      <c r="L13726" s="10"/>
      <c r="M13726" s="10"/>
    </row>
    <row r="13727" spans="2:13" s="1" customFormat="1" ht="13.8" x14ac:dyDescent="0.3">
      <c r="B13727" s="10"/>
      <c r="L13727" s="10"/>
      <c r="M13727" s="10"/>
    </row>
    <row r="13728" spans="2:13" s="1" customFormat="1" ht="13.8" x14ac:dyDescent="0.3">
      <c r="B13728" s="10"/>
      <c r="L13728" s="10"/>
      <c r="M13728" s="10"/>
    </row>
    <row r="13729" spans="2:13" s="1" customFormat="1" ht="13.8" x14ac:dyDescent="0.3">
      <c r="B13729" s="10"/>
      <c r="L13729" s="10"/>
      <c r="M13729" s="10"/>
    </row>
    <row r="13730" spans="2:13" s="1" customFormat="1" ht="13.8" x14ac:dyDescent="0.3">
      <c r="B13730" s="10"/>
      <c r="L13730" s="10"/>
      <c r="M13730" s="10"/>
    </row>
    <row r="13731" spans="2:13" s="1" customFormat="1" ht="13.8" x14ac:dyDescent="0.3">
      <c r="B13731" s="10"/>
      <c r="L13731" s="10"/>
      <c r="M13731" s="10"/>
    </row>
    <row r="13732" spans="2:13" s="1" customFormat="1" ht="13.8" x14ac:dyDescent="0.3">
      <c r="B13732" s="10"/>
      <c r="L13732" s="10"/>
      <c r="M13732" s="10"/>
    </row>
    <row r="13733" spans="2:13" s="1" customFormat="1" ht="13.8" x14ac:dyDescent="0.3">
      <c r="B13733" s="10"/>
      <c r="L13733" s="10"/>
      <c r="M13733" s="10"/>
    </row>
    <row r="13734" spans="2:13" s="1" customFormat="1" ht="13.8" x14ac:dyDescent="0.3">
      <c r="B13734" s="10"/>
      <c r="L13734" s="10"/>
      <c r="M13734" s="10"/>
    </row>
    <row r="13735" spans="2:13" s="1" customFormat="1" ht="13.8" x14ac:dyDescent="0.3">
      <c r="B13735" s="10"/>
      <c r="L13735" s="10"/>
      <c r="M13735" s="10"/>
    </row>
    <row r="13736" spans="2:13" s="1" customFormat="1" ht="13.8" x14ac:dyDescent="0.3">
      <c r="B13736" s="10"/>
      <c r="L13736" s="10"/>
      <c r="M13736" s="10"/>
    </row>
    <row r="13737" spans="2:13" s="1" customFormat="1" ht="13.8" x14ac:dyDescent="0.3">
      <c r="B13737" s="10"/>
      <c r="L13737" s="10"/>
      <c r="M13737" s="10"/>
    </row>
    <row r="13738" spans="2:13" s="1" customFormat="1" ht="13.8" x14ac:dyDescent="0.3">
      <c r="B13738" s="10"/>
      <c r="L13738" s="10"/>
      <c r="M13738" s="10"/>
    </row>
    <row r="13739" spans="2:13" s="1" customFormat="1" ht="13.8" x14ac:dyDescent="0.3">
      <c r="B13739" s="10"/>
      <c r="L13739" s="10"/>
      <c r="M13739" s="10"/>
    </row>
    <row r="13740" spans="2:13" s="1" customFormat="1" ht="13.8" x14ac:dyDescent="0.3">
      <c r="B13740" s="10"/>
      <c r="L13740" s="10"/>
      <c r="M13740" s="10"/>
    </row>
    <row r="13741" spans="2:13" s="1" customFormat="1" ht="13.8" x14ac:dyDescent="0.3">
      <c r="B13741" s="10"/>
      <c r="L13741" s="10"/>
      <c r="M13741" s="10"/>
    </row>
    <row r="13742" spans="2:13" s="1" customFormat="1" ht="13.8" x14ac:dyDescent="0.3">
      <c r="B13742" s="10"/>
      <c r="L13742" s="10"/>
      <c r="M13742" s="10"/>
    </row>
    <row r="13743" spans="2:13" s="1" customFormat="1" ht="13.8" x14ac:dyDescent="0.3">
      <c r="B13743" s="10"/>
      <c r="L13743" s="10"/>
      <c r="M13743" s="10"/>
    </row>
    <row r="13744" spans="2:13" s="1" customFormat="1" ht="13.8" x14ac:dyDescent="0.3">
      <c r="B13744" s="10"/>
      <c r="L13744" s="10"/>
      <c r="M13744" s="10"/>
    </row>
    <row r="13745" spans="2:13" s="1" customFormat="1" ht="13.8" x14ac:dyDescent="0.3">
      <c r="B13745" s="10"/>
      <c r="L13745" s="10"/>
      <c r="M13745" s="10"/>
    </row>
    <row r="13746" spans="2:13" s="1" customFormat="1" ht="13.8" x14ac:dyDescent="0.3">
      <c r="B13746" s="10"/>
      <c r="L13746" s="10"/>
      <c r="M13746" s="10"/>
    </row>
    <row r="13747" spans="2:13" s="1" customFormat="1" ht="13.8" x14ac:dyDescent="0.3">
      <c r="B13747" s="10"/>
      <c r="L13747" s="10"/>
      <c r="M13747" s="10"/>
    </row>
    <row r="13748" spans="2:13" s="1" customFormat="1" ht="13.8" x14ac:dyDescent="0.3">
      <c r="B13748" s="10"/>
      <c r="L13748" s="10"/>
      <c r="M13748" s="10"/>
    </row>
    <row r="13749" spans="2:13" s="1" customFormat="1" ht="13.8" x14ac:dyDescent="0.3">
      <c r="B13749" s="10"/>
      <c r="L13749" s="10"/>
      <c r="M13749" s="10"/>
    </row>
    <row r="13750" spans="2:13" s="1" customFormat="1" ht="13.8" x14ac:dyDescent="0.3">
      <c r="B13750" s="10"/>
      <c r="L13750" s="10"/>
      <c r="M13750" s="10"/>
    </row>
    <row r="13751" spans="2:13" s="1" customFormat="1" ht="13.8" x14ac:dyDescent="0.3">
      <c r="B13751" s="10"/>
      <c r="L13751" s="10"/>
      <c r="M13751" s="10"/>
    </row>
    <row r="13752" spans="2:13" s="1" customFormat="1" ht="13.8" x14ac:dyDescent="0.3">
      <c r="B13752" s="10"/>
      <c r="L13752" s="10"/>
      <c r="M13752" s="10"/>
    </row>
    <row r="13753" spans="2:13" s="1" customFormat="1" ht="13.8" x14ac:dyDescent="0.3">
      <c r="B13753" s="10"/>
      <c r="L13753" s="10"/>
      <c r="M13753" s="10"/>
    </row>
    <row r="13754" spans="2:13" s="1" customFormat="1" ht="13.8" x14ac:dyDescent="0.3">
      <c r="B13754" s="10"/>
      <c r="L13754" s="10"/>
      <c r="M13754" s="10"/>
    </row>
    <row r="13755" spans="2:13" s="1" customFormat="1" ht="13.8" x14ac:dyDescent="0.3">
      <c r="B13755" s="10"/>
      <c r="L13755" s="10"/>
      <c r="M13755" s="10"/>
    </row>
    <row r="13756" spans="2:13" s="1" customFormat="1" ht="13.8" x14ac:dyDescent="0.3">
      <c r="B13756" s="10"/>
      <c r="L13756" s="10"/>
      <c r="M13756" s="10"/>
    </row>
    <row r="13757" spans="2:13" s="1" customFormat="1" ht="13.8" x14ac:dyDescent="0.3">
      <c r="B13757" s="10"/>
      <c r="L13757" s="10"/>
      <c r="M13757" s="10"/>
    </row>
    <row r="13758" spans="2:13" s="1" customFormat="1" ht="13.8" x14ac:dyDescent="0.3">
      <c r="B13758" s="10"/>
      <c r="L13758" s="10"/>
      <c r="M13758" s="10"/>
    </row>
    <row r="13759" spans="2:13" s="1" customFormat="1" ht="13.8" x14ac:dyDescent="0.3">
      <c r="B13759" s="10"/>
      <c r="L13759" s="10"/>
      <c r="M13759" s="10"/>
    </row>
    <row r="13760" spans="2:13" s="1" customFormat="1" ht="13.8" x14ac:dyDescent="0.3">
      <c r="B13760" s="10"/>
      <c r="L13760" s="10"/>
      <c r="M13760" s="10"/>
    </row>
    <row r="13761" spans="2:13" s="1" customFormat="1" ht="13.8" x14ac:dyDescent="0.3">
      <c r="B13761" s="10"/>
      <c r="L13761" s="10"/>
      <c r="M13761" s="10"/>
    </row>
    <row r="13762" spans="2:13" s="1" customFormat="1" ht="13.8" x14ac:dyDescent="0.3">
      <c r="B13762" s="10"/>
      <c r="L13762" s="10"/>
      <c r="M13762" s="10"/>
    </row>
    <row r="13763" spans="2:13" s="1" customFormat="1" ht="13.8" x14ac:dyDescent="0.3">
      <c r="B13763" s="10"/>
      <c r="L13763" s="10"/>
      <c r="M13763" s="10"/>
    </row>
    <row r="13764" spans="2:13" s="1" customFormat="1" ht="13.8" x14ac:dyDescent="0.3">
      <c r="B13764" s="10"/>
      <c r="L13764" s="10"/>
      <c r="M13764" s="10"/>
    </row>
    <row r="13765" spans="2:13" s="1" customFormat="1" ht="13.8" x14ac:dyDescent="0.3">
      <c r="B13765" s="10"/>
      <c r="L13765" s="10"/>
      <c r="M13765" s="10"/>
    </row>
    <row r="13766" spans="2:13" s="1" customFormat="1" ht="13.8" x14ac:dyDescent="0.3">
      <c r="B13766" s="10"/>
      <c r="L13766" s="10"/>
      <c r="M13766" s="10"/>
    </row>
    <row r="13767" spans="2:13" s="1" customFormat="1" ht="13.8" x14ac:dyDescent="0.3">
      <c r="B13767" s="10"/>
      <c r="L13767" s="10"/>
      <c r="M13767" s="10"/>
    </row>
    <row r="13768" spans="2:13" s="1" customFormat="1" ht="13.8" x14ac:dyDescent="0.3">
      <c r="B13768" s="10"/>
      <c r="L13768" s="10"/>
      <c r="M13768" s="10"/>
    </row>
    <row r="13769" spans="2:13" s="1" customFormat="1" ht="13.8" x14ac:dyDescent="0.3">
      <c r="B13769" s="10"/>
      <c r="L13769" s="10"/>
      <c r="M13769" s="10"/>
    </row>
    <row r="13770" spans="2:13" s="1" customFormat="1" ht="13.8" x14ac:dyDescent="0.3">
      <c r="B13770" s="10"/>
      <c r="L13770" s="10"/>
      <c r="M13770" s="10"/>
    </row>
    <row r="13771" spans="2:13" s="1" customFormat="1" ht="13.8" x14ac:dyDescent="0.3">
      <c r="B13771" s="10"/>
      <c r="L13771" s="10"/>
      <c r="M13771" s="10"/>
    </row>
    <row r="13772" spans="2:13" s="1" customFormat="1" ht="13.8" x14ac:dyDescent="0.3">
      <c r="B13772" s="10"/>
      <c r="L13772" s="10"/>
      <c r="M13772" s="10"/>
    </row>
    <row r="13773" spans="2:13" s="1" customFormat="1" ht="13.8" x14ac:dyDescent="0.3">
      <c r="B13773" s="10"/>
      <c r="L13773" s="10"/>
      <c r="M13773" s="10"/>
    </row>
    <row r="13774" spans="2:13" s="1" customFormat="1" ht="13.8" x14ac:dyDescent="0.3">
      <c r="B13774" s="10"/>
      <c r="L13774" s="10"/>
      <c r="M13774" s="10"/>
    </row>
    <row r="13775" spans="2:13" s="1" customFormat="1" ht="13.8" x14ac:dyDescent="0.3">
      <c r="B13775" s="10"/>
      <c r="L13775" s="10"/>
      <c r="M13775" s="10"/>
    </row>
    <row r="13776" spans="2:13" s="1" customFormat="1" ht="13.8" x14ac:dyDescent="0.3">
      <c r="B13776" s="10"/>
      <c r="L13776" s="10"/>
      <c r="M13776" s="10"/>
    </row>
    <row r="13777" spans="2:13" s="1" customFormat="1" ht="13.8" x14ac:dyDescent="0.3">
      <c r="B13777" s="10"/>
      <c r="L13777" s="10"/>
      <c r="M13777" s="10"/>
    </row>
    <row r="13778" spans="2:13" s="1" customFormat="1" ht="13.8" x14ac:dyDescent="0.3">
      <c r="B13778" s="10"/>
      <c r="L13778" s="10"/>
      <c r="M13778" s="10"/>
    </row>
    <row r="13779" spans="2:13" s="1" customFormat="1" ht="13.8" x14ac:dyDescent="0.3">
      <c r="B13779" s="10"/>
      <c r="L13779" s="10"/>
      <c r="M13779" s="10"/>
    </row>
    <row r="13780" spans="2:13" s="1" customFormat="1" ht="13.8" x14ac:dyDescent="0.3">
      <c r="B13780" s="10"/>
      <c r="L13780" s="10"/>
      <c r="M13780" s="10"/>
    </row>
    <row r="13781" spans="2:13" s="1" customFormat="1" ht="13.8" x14ac:dyDescent="0.3">
      <c r="B13781" s="10"/>
      <c r="L13781" s="10"/>
      <c r="M13781" s="10"/>
    </row>
    <row r="13782" spans="2:13" s="1" customFormat="1" ht="13.8" x14ac:dyDescent="0.3">
      <c r="B13782" s="10"/>
      <c r="L13782" s="10"/>
      <c r="M13782" s="10"/>
    </row>
    <row r="13783" spans="2:13" s="1" customFormat="1" ht="13.8" x14ac:dyDescent="0.3">
      <c r="B13783" s="10"/>
      <c r="L13783" s="10"/>
      <c r="M13783" s="10"/>
    </row>
    <row r="13784" spans="2:13" s="1" customFormat="1" ht="13.8" x14ac:dyDescent="0.3">
      <c r="B13784" s="10"/>
      <c r="L13784" s="10"/>
      <c r="M13784" s="10"/>
    </row>
    <row r="13785" spans="2:13" s="1" customFormat="1" ht="13.8" x14ac:dyDescent="0.3">
      <c r="B13785" s="10"/>
      <c r="L13785" s="10"/>
      <c r="M13785" s="10"/>
    </row>
    <row r="13786" spans="2:13" s="1" customFormat="1" ht="13.8" x14ac:dyDescent="0.3">
      <c r="B13786" s="10"/>
      <c r="L13786" s="10"/>
      <c r="M13786" s="10"/>
    </row>
    <row r="13787" spans="2:13" s="1" customFormat="1" ht="13.8" x14ac:dyDescent="0.3">
      <c r="B13787" s="10"/>
      <c r="L13787" s="10"/>
      <c r="M13787" s="10"/>
    </row>
    <row r="13788" spans="2:13" s="1" customFormat="1" ht="13.8" x14ac:dyDescent="0.3">
      <c r="B13788" s="10"/>
      <c r="L13788" s="10"/>
      <c r="M13788" s="10"/>
    </row>
    <row r="13789" spans="2:13" s="1" customFormat="1" ht="13.8" x14ac:dyDescent="0.3">
      <c r="B13789" s="10"/>
      <c r="L13789" s="10"/>
      <c r="M13789" s="10"/>
    </row>
    <row r="13790" spans="2:13" s="1" customFormat="1" ht="13.8" x14ac:dyDescent="0.3">
      <c r="B13790" s="10"/>
      <c r="L13790" s="10"/>
      <c r="M13790" s="10"/>
    </row>
    <row r="13791" spans="2:13" s="1" customFormat="1" ht="13.8" x14ac:dyDescent="0.3">
      <c r="B13791" s="10"/>
      <c r="L13791" s="10"/>
      <c r="M13791" s="10"/>
    </row>
    <row r="13792" spans="2:13" s="1" customFormat="1" ht="13.8" x14ac:dyDescent="0.3">
      <c r="B13792" s="10"/>
      <c r="L13792" s="10"/>
      <c r="M13792" s="10"/>
    </row>
    <row r="13793" spans="2:13" s="1" customFormat="1" ht="13.8" x14ac:dyDescent="0.3">
      <c r="B13793" s="10"/>
      <c r="L13793" s="10"/>
      <c r="M13793" s="10"/>
    </row>
    <row r="13794" spans="2:13" s="1" customFormat="1" ht="13.8" x14ac:dyDescent="0.3">
      <c r="B13794" s="10"/>
      <c r="L13794" s="10"/>
      <c r="M13794" s="10"/>
    </row>
    <row r="13795" spans="2:13" s="1" customFormat="1" ht="13.8" x14ac:dyDescent="0.3">
      <c r="B13795" s="10"/>
      <c r="L13795" s="10"/>
      <c r="M13795" s="10"/>
    </row>
    <row r="13796" spans="2:13" s="1" customFormat="1" ht="13.8" x14ac:dyDescent="0.3">
      <c r="B13796" s="10"/>
      <c r="L13796" s="10"/>
      <c r="M13796" s="10"/>
    </row>
    <row r="13797" spans="2:13" s="1" customFormat="1" ht="13.8" x14ac:dyDescent="0.3">
      <c r="B13797" s="10"/>
      <c r="L13797" s="10"/>
      <c r="M13797" s="10"/>
    </row>
    <row r="13798" spans="2:13" s="1" customFormat="1" ht="13.8" x14ac:dyDescent="0.3">
      <c r="B13798" s="10"/>
      <c r="L13798" s="10"/>
      <c r="M13798" s="10"/>
    </row>
    <row r="13799" spans="2:13" s="1" customFormat="1" ht="13.8" x14ac:dyDescent="0.3">
      <c r="B13799" s="10"/>
      <c r="L13799" s="10"/>
      <c r="M13799" s="10"/>
    </row>
    <row r="13800" spans="2:13" s="1" customFormat="1" ht="13.8" x14ac:dyDescent="0.3">
      <c r="B13800" s="10"/>
      <c r="L13800" s="10"/>
      <c r="M13800" s="10"/>
    </row>
    <row r="13801" spans="2:13" s="1" customFormat="1" ht="13.8" x14ac:dyDescent="0.3">
      <c r="B13801" s="10"/>
      <c r="L13801" s="10"/>
      <c r="M13801" s="10"/>
    </row>
    <row r="13802" spans="2:13" s="1" customFormat="1" ht="13.8" x14ac:dyDescent="0.3">
      <c r="B13802" s="10"/>
      <c r="L13802" s="10"/>
      <c r="M13802" s="10"/>
    </row>
    <row r="13803" spans="2:13" s="1" customFormat="1" ht="13.8" x14ac:dyDescent="0.3">
      <c r="B13803" s="10"/>
      <c r="L13803" s="10"/>
      <c r="M13803" s="10"/>
    </row>
    <row r="13804" spans="2:13" s="1" customFormat="1" ht="13.8" x14ac:dyDescent="0.3">
      <c r="B13804" s="10"/>
      <c r="L13804" s="10"/>
      <c r="M13804" s="10"/>
    </row>
    <row r="13805" spans="2:13" s="1" customFormat="1" ht="13.8" x14ac:dyDescent="0.3">
      <c r="B13805" s="10"/>
      <c r="L13805" s="10"/>
      <c r="M13805" s="10"/>
    </row>
    <row r="13806" spans="2:13" s="1" customFormat="1" ht="13.8" x14ac:dyDescent="0.3">
      <c r="B13806" s="10"/>
      <c r="L13806" s="10"/>
      <c r="M13806" s="10"/>
    </row>
    <row r="13807" spans="2:13" s="1" customFormat="1" ht="13.8" x14ac:dyDescent="0.3">
      <c r="B13807" s="10"/>
      <c r="L13807" s="10"/>
      <c r="M13807" s="10"/>
    </row>
    <row r="13808" spans="2:13" s="1" customFormat="1" ht="13.8" x14ac:dyDescent="0.3">
      <c r="B13808" s="10"/>
      <c r="L13808" s="10"/>
      <c r="M13808" s="10"/>
    </row>
    <row r="13809" spans="2:13" s="1" customFormat="1" ht="13.8" x14ac:dyDescent="0.3">
      <c r="B13809" s="10"/>
      <c r="L13809" s="10"/>
      <c r="M13809" s="10"/>
    </row>
    <row r="13810" spans="2:13" s="1" customFormat="1" ht="13.8" x14ac:dyDescent="0.3">
      <c r="B13810" s="10"/>
      <c r="L13810" s="10"/>
      <c r="M13810" s="10"/>
    </row>
    <row r="13811" spans="2:13" s="1" customFormat="1" ht="13.8" x14ac:dyDescent="0.3">
      <c r="B13811" s="10"/>
      <c r="L13811" s="10"/>
      <c r="M13811" s="10"/>
    </row>
    <row r="13812" spans="2:13" s="1" customFormat="1" ht="13.8" x14ac:dyDescent="0.3">
      <c r="B13812" s="10"/>
      <c r="L13812" s="10"/>
      <c r="M13812" s="10"/>
    </row>
    <row r="13813" spans="2:13" s="1" customFormat="1" ht="13.8" x14ac:dyDescent="0.3">
      <c r="B13813" s="10"/>
      <c r="L13813" s="10"/>
      <c r="M13813" s="10"/>
    </row>
    <row r="13814" spans="2:13" s="1" customFormat="1" ht="13.8" x14ac:dyDescent="0.3">
      <c r="B13814" s="10"/>
      <c r="L13814" s="10"/>
      <c r="M13814" s="10"/>
    </row>
    <row r="13815" spans="2:13" s="1" customFormat="1" ht="13.8" x14ac:dyDescent="0.3">
      <c r="B13815" s="10"/>
      <c r="L13815" s="10"/>
      <c r="M13815" s="10"/>
    </row>
    <row r="13816" spans="2:13" s="1" customFormat="1" ht="13.8" x14ac:dyDescent="0.3">
      <c r="B13816" s="10"/>
      <c r="L13816" s="10"/>
      <c r="M13816" s="10"/>
    </row>
    <row r="13817" spans="2:13" s="1" customFormat="1" ht="13.8" x14ac:dyDescent="0.3">
      <c r="B13817" s="10"/>
      <c r="L13817" s="10"/>
      <c r="M13817" s="10"/>
    </row>
    <row r="13818" spans="2:13" s="1" customFormat="1" ht="13.8" x14ac:dyDescent="0.3">
      <c r="B13818" s="10"/>
      <c r="L13818" s="10"/>
      <c r="M13818" s="10"/>
    </row>
    <row r="13819" spans="2:13" s="1" customFormat="1" ht="13.8" x14ac:dyDescent="0.3">
      <c r="B13819" s="10"/>
      <c r="L13819" s="10"/>
      <c r="M13819" s="10"/>
    </row>
    <row r="13820" spans="2:13" s="1" customFormat="1" ht="13.8" x14ac:dyDescent="0.3">
      <c r="B13820" s="10"/>
      <c r="L13820" s="10"/>
      <c r="M13820" s="10"/>
    </row>
    <row r="13821" spans="2:13" s="1" customFormat="1" ht="13.8" x14ac:dyDescent="0.3">
      <c r="B13821" s="10"/>
      <c r="L13821" s="10"/>
      <c r="M13821" s="10"/>
    </row>
    <row r="13822" spans="2:13" s="1" customFormat="1" ht="13.8" x14ac:dyDescent="0.3">
      <c r="B13822" s="10"/>
      <c r="L13822" s="10"/>
      <c r="M13822" s="10"/>
    </row>
    <row r="13823" spans="2:13" s="1" customFormat="1" ht="13.8" x14ac:dyDescent="0.3">
      <c r="B13823" s="10"/>
      <c r="L13823" s="10"/>
      <c r="M13823" s="10"/>
    </row>
    <row r="13824" spans="2:13" s="1" customFormat="1" ht="13.8" x14ac:dyDescent="0.3">
      <c r="B13824" s="10"/>
      <c r="L13824" s="10"/>
      <c r="M13824" s="10"/>
    </row>
    <row r="13825" spans="2:13" s="1" customFormat="1" ht="13.8" x14ac:dyDescent="0.3">
      <c r="B13825" s="10"/>
      <c r="L13825" s="10"/>
      <c r="M13825" s="10"/>
    </row>
    <row r="13826" spans="2:13" s="1" customFormat="1" ht="13.8" x14ac:dyDescent="0.3">
      <c r="B13826" s="10"/>
      <c r="L13826" s="10"/>
      <c r="M13826" s="10"/>
    </row>
    <row r="13827" spans="2:13" s="1" customFormat="1" ht="13.8" x14ac:dyDescent="0.3">
      <c r="B13827" s="10"/>
      <c r="L13827" s="10"/>
      <c r="M13827" s="10"/>
    </row>
    <row r="13828" spans="2:13" s="1" customFormat="1" ht="13.8" x14ac:dyDescent="0.3">
      <c r="B13828" s="10"/>
      <c r="L13828" s="10"/>
      <c r="M13828" s="10"/>
    </row>
    <row r="13829" spans="2:13" s="1" customFormat="1" ht="13.8" x14ac:dyDescent="0.3">
      <c r="B13829" s="10"/>
      <c r="L13829" s="10"/>
      <c r="M13829" s="10"/>
    </row>
    <row r="13830" spans="2:13" s="1" customFormat="1" ht="13.8" x14ac:dyDescent="0.3">
      <c r="B13830" s="10"/>
      <c r="L13830" s="10"/>
      <c r="M13830" s="10"/>
    </row>
    <row r="13831" spans="2:13" s="1" customFormat="1" ht="13.8" x14ac:dyDescent="0.3">
      <c r="B13831" s="10"/>
      <c r="L13831" s="10"/>
      <c r="M13831" s="10"/>
    </row>
    <row r="13832" spans="2:13" s="1" customFormat="1" ht="13.8" x14ac:dyDescent="0.3">
      <c r="B13832" s="10"/>
      <c r="L13832" s="10"/>
      <c r="M13832" s="10"/>
    </row>
    <row r="13833" spans="2:13" s="1" customFormat="1" ht="13.8" x14ac:dyDescent="0.3">
      <c r="B13833" s="10"/>
      <c r="L13833" s="10"/>
      <c r="M13833" s="10"/>
    </row>
    <row r="13834" spans="2:13" s="1" customFormat="1" ht="13.8" x14ac:dyDescent="0.3">
      <c r="B13834" s="10"/>
      <c r="L13834" s="10"/>
      <c r="M13834" s="10"/>
    </row>
    <row r="13835" spans="2:13" s="1" customFormat="1" ht="13.8" x14ac:dyDescent="0.3">
      <c r="B13835" s="10"/>
      <c r="L13835" s="10"/>
      <c r="M13835" s="10"/>
    </row>
    <row r="13836" spans="2:13" s="1" customFormat="1" ht="13.8" x14ac:dyDescent="0.3">
      <c r="B13836" s="10"/>
      <c r="L13836" s="10"/>
      <c r="M13836" s="10"/>
    </row>
    <row r="13837" spans="2:13" s="1" customFormat="1" ht="13.8" x14ac:dyDescent="0.3">
      <c r="B13837" s="10"/>
      <c r="L13837" s="10"/>
      <c r="M13837" s="10"/>
    </row>
    <row r="13838" spans="2:13" s="1" customFormat="1" ht="13.8" x14ac:dyDescent="0.3">
      <c r="B13838" s="10"/>
      <c r="L13838" s="10"/>
      <c r="M13838" s="10"/>
    </row>
    <row r="13839" spans="2:13" s="1" customFormat="1" ht="13.8" x14ac:dyDescent="0.3">
      <c r="B13839" s="10"/>
      <c r="L13839" s="10"/>
      <c r="M13839" s="10"/>
    </row>
    <row r="13840" spans="2:13" s="1" customFormat="1" ht="13.8" x14ac:dyDescent="0.3">
      <c r="B13840" s="10"/>
      <c r="L13840" s="10"/>
      <c r="M13840" s="10"/>
    </row>
    <row r="13841" spans="2:13" s="1" customFormat="1" ht="13.8" x14ac:dyDescent="0.3">
      <c r="B13841" s="10"/>
      <c r="L13841" s="10"/>
      <c r="M13841" s="10"/>
    </row>
    <row r="13842" spans="2:13" s="1" customFormat="1" ht="13.8" x14ac:dyDescent="0.3">
      <c r="B13842" s="10"/>
      <c r="L13842" s="10"/>
      <c r="M13842" s="10"/>
    </row>
    <row r="13843" spans="2:13" s="1" customFormat="1" ht="13.8" x14ac:dyDescent="0.3">
      <c r="B13843" s="10"/>
      <c r="L13843" s="10"/>
      <c r="M13843" s="10"/>
    </row>
    <row r="13844" spans="2:13" s="1" customFormat="1" ht="13.8" x14ac:dyDescent="0.3">
      <c r="B13844" s="10"/>
      <c r="L13844" s="10"/>
      <c r="M13844" s="10"/>
    </row>
    <row r="13845" spans="2:13" s="1" customFormat="1" ht="13.8" x14ac:dyDescent="0.3">
      <c r="B13845" s="10"/>
      <c r="L13845" s="10"/>
      <c r="M13845" s="10"/>
    </row>
    <row r="13846" spans="2:13" s="1" customFormat="1" ht="13.8" x14ac:dyDescent="0.3">
      <c r="B13846" s="10"/>
      <c r="L13846" s="10"/>
      <c r="M13846" s="10"/>
    </row>
    <row r="13847" spans="2:13" s="1" customFormat="1" ht="13.8" x14ac:dyDescent="0.3">
      <c r="B13847" s="10"/>
      <c r="L13847" s="10"/>
      <c r="M13847" s="10"/>
    </row>
    <row r="13848" spans="2:13" s="1" customFormat="1" ht="13.8" x14ac:dyDescent="0.3">
      <c r="B13848" s="10"/>
      <c r="L13848" s="10"/>
      <c r="M13848" s="10"/>
    </row>
    <row r="13849" spans="2:13" s="1" customFormat="1" ht="13.8" x14ac:dyDescent="0.3">
      <c r="B13849" s="10"/>
      <c r="L13849" s="10"/>
      <c r="M13849" s="10"/>
    </row>
    <row r="13850" spans="2:13" s="1" customFormat="1" ht="13.8" x14ac:dyDescent="0.3">
      <c r="B13850" s="10"/>
      <c r="L13850" s="10"/>
      <c r="M13850" s="10"/>
    </row>
    <row r="13851" spans="2:13" s="1" customFormat="1" ht="13.8" x14ac:dyDescent="0.3">
      <c r="B13851" s="10"/>
      <c r="L13851" s="10"/>
      <c r="M13851" s="10"/>
    </row>
    <row r="13852" spans="2:13" s="1" customFormat="1" ht="13.8" x14ac:dyDescent="0.3">
      <c r="B13852" s="10"/>
      <c r="L13852" s="10"/>
      <c r="M13852" s="10"/>
    </row>
    <row r="13853" spans="2:13" s="1" customFormat="1" ht="13.8" x14ac:dyDescent="0.3">
      <c r="B13853" s="10"/>
      <c r="L13853" s="10"/>
      <c r="M13853" s="10"/>
    </row>
    <row r="13854" spans="2:13" s="1" customFormat="1" ht="13.8" x14ac:dyDescent="0.3">
      <c r="B13854" s="10"/>
      <c r="L13854" s="10"/>
      <c r="M13854" s="10"/>
    </row>
    <row r="13855" spans="2:13" s="1" customFormat="1" ht="13.8" x14ac:dyDescent="0.3">
      <c r="B13855" s="10"/>
      <c r="L13855" s="10"/>
      <c r="M13855" s="10"/>
    </row>
    <row r="13856" spans="2:13" s="1" customFormat="1" ht="13.8" x14ac:dyDescent="0.3">
      <c r="B13856" s="10"/>
      <c r="L13856" s="10"/>
      <c r="M13856" s="10"/>
    </row>
    <row r="13857" spans="2:13" s="1" customFormat="1" ht="13.8" x14ac:dyDescent="0.3">
      <c r="B13857" s="10"/>
      <c r="L13857" s="10"/>
      <c r="M13857" s="10"/>
    </row>
    <row r="13858" spans="2:13" s="1" customFormat="1" ht="13.8" x14ac:dyDescent="0.3">
      <c r="B13858" s="10"/>
      <c r="L13858" s="10"/>
      <c r="M13858" s="10"/>
    </row>
    <row r="13859" spans="2:13" s="1" customFormat="1" ht="13.8" x14ac:dyDescent="0.3">
      <c r="B13859" s="10"/>
      <c r="L13859" s="10"/>
      <c r="M13859" s="10"/>
    </row>
    <row r="13860" spans="2:13" s="1" customFormat="1" ht="13.8" x14ac:dyDescent="0.3">
      <c r="B13860" s="10"/>
      <c r="L13860" s="10"/>
      <c r="M13860" s="10"/>
    </row>
    <row r="13861" spans="2:13" s="1" customFormat="1" ht="13.8" x14ac:dyDescent="0.3">
      <c r="B13861" s="10"/>
      <c r="L13861" s="10"/>
      <c r="M13861" s="10"/>
    </row>
    <row r="13862" spans="2:13" s="1" customFormat="1" ht="13.8" x14ac:dyDescent="0.3">
      <c r="B13862" s="10"/>
      <c r="L13862" s="10"/>
      <c r="M13862" s="10"/>
    </row>
    <row r="13863" spans="2:13" s="1" customFormat="1" ht="13.8" x14ac:dyDescent="0.3">
      <c r="B13863" s="10"/>
      <c r="L13863" s="10"/>
      <c r="M13863" s="10"/>
    </row>
    <row r="13864" spans="2:13" s="1" customFormat="1" ht="13.8" x14ac:dyDescent="0.3">
      <c r="B13864" s="10"/>
      <c r="L13864" s="10"/>
      <c r="M13864" s="10"/>
    </row>
    <row r="13865" spans="2:13" s="1" customFormat="1" ht="13.8" x14ac:dyDescent="0.3">
      <c r="B13865" s="10"/>
      <c r="L13865" s="10"/>
      <c r="M13865" s="10"/>
    </row>
    <row r="13866" spans="2:13" s="1" customFormat="1" ht="13.8" x14ac:dyDescent="0.3">
      <c r="B13866" s="10"/>
      <c r="L13866" s="10"/>
      <c r="M13866" s="10"/>
    </row>
    <row r="13867" spans="2:13" s="1" customFormat="1" ht="13.8" x14ac:dyDescent="0.3">
      <c r="B13867" s="10"/>
      <c r="L13867" s="10"/>
      <c r="M13867" s="10"/>
    </row>
    <row r="13868" spans="2:13" s="1" customFormat="1" ht="13.8" x14ac:dyDescent="0.3">
      <c r="B13868" s="10"/>
      <c r="L13868" s="10"/>
      <c r="M13868" s="10"/>
    </row>
    <row r="13869" spans="2:13" s="1" customFormat="1" ht="13.8" x14ac:dyDescent="0.3">
      <c r="B13869" s="10"/>
      <c r="L13869" s="10"/>
      <c r="M13869" s="10"/>
    </row>
    <row r="13870" spans="2:13" s="1" customFormat="1" ht="13.8" x14ac:dyDescent="0.3">
      <c r="B13870" s="10"/>
      <c r="L13870" s="10"/>
      <c r="M13870" s="10"/>
    </row>
    <row r="13871" spans="2:13" s="1" customFormat="1" ht="13.8" x14ac:dyDescent="0.3">
      <c r="B13871" s="10"/>
      <c r="L13871" s="10"/>
      <c r="M13871" s="10"/>
    </row>
    <row r="13872" spans="2:13" s="1" customFormat="1" ht="13.8" x14ac:dyDescent="0.3">
      <c r="B13872" s="10"/>
      <c r="L13872" s="10"/>
      <c r="M13872" s="10"/>
    </row>
    <row r="13873" spans="2:13" s="1" customFormat="1" ht="13.8" x14ac:dyDescent="0.3">
      <c r="B13873" s="10"/>
      <c r="L13873" s="10"/>
      <c r="M13873" s="10"/>
    </row>
    <row r="13874" spans="2:13" s="1" customFormat="1" ht="13.8" x14ac:dyDescent="0.3">
      <c r="B13874" s="10"/>
      <c r="L13874" s="10"/>
      <c r="M13874" s="10"/>
    </row>
    <row r="13875" spans="2:13" s="1" customFormat="1" ht="13.8" x14ac:dyDescent="0.3">
      <c r="B13875" s="10"/>
      <c r="L13875" s="10"/>
      <c r="M13875" s="10"/>
    </row>
    <row r="13876" spans="2:13" s="1" customFormat="1" ht="13.8" x14ac:dyDescent="0.3">
      <c r="B13876" s="10"/>
      <c r="L13876" s="10"/>
      <c r="M13876" s="10"/>
    </row>
    <row r="13877" spans="2:13" s="1" customFormat="1" ht="13.8" x14ac:dyDescent="0.3">
      <c r="B13877" s="10"/>
      <c r="L13877" s="10"/>
      <c r="M13877" s="10"/>
    </row>
    <row r="13878" spans="2:13" s="1" customFormat="1" ht="13.8" x14ac:dyDescent="0.3">
      <c r="B13878" s="10"/>
      <c r="L13878" s="10"/>
      <c r="M13878" s="10"/>
    </row>
    <row r="13879" spans="2:13" s="1" customFormat="1" ht="13.8" x14ac:dyDescent="0.3">
      <c r="B13879" s="10"/>
      <c r="L13879" s="10"/>
      <c r="M13879" s="10"/>
    </row>
    <row r="13880" spans="2:13" s="1" customFormat="1" ht="13.8" x14ac:dyDescent="0.3">
      <c r="B13880" s="10"/>
      <c r="L13880" s="10"/>
      <c r="M13880" s="10"/>
    </row>
    <row r="13881" spans="2:13" s="1" customFormat="1" ht="13.8" x14ac:dyDescent="0.3">
      <c r="B13881" s="10"/>
      <c r="L13881" s="10"/>
      <c r="M13881" s="10"/>
    </row>
    <row r="13882" spans="2:13" s="1" customFormat="1" ht="13.8" x14ac:dyDescent="0.3">
      <c r="B13882" s="10"/>
      <c r="L13882" s="10"/>
      <c r="M13882" s="10"/>
    </row>
    <row r="13883" spans="2:13" s="1" customFormat="1" ht="13.8" x14ac:dyDescent="0.3">
      <c r="B13883" s="10"/>
      <c r="L13883" s="10"/>
      <c r="M13883" s="10"/>
    </row>
    <row r="13884" spans="2:13" s="1" customFormat="1" ht="13.8" x14ac:dyDescent="0.3">
      <c r="B13884" s="10"/>
      <c r="L13884" s="10"/>
      <c r="M13884" s="10"/>
    </row>
    <row r="13885" spans="2:13" s="1" customFormat="1" ht="13.8" x14ac:dyDescent="0.3">
      <c r="B13885" s="10"/>
      <c r="L13885" s="10"/>
      <c r="M13885" s="10"/>
    </row>
    <row r="13886" spans="2:13" s="1" customFormat="1" ht="13.8" x14ac:dyDescent="0.3">
      <c r="B13886" s="10"/>
      <c r="L13886" s="10"/>
      <c r="M13886" s="10"/>
    </row>
    <row r="13887" spans="2:13" s="1" customFormat="1" ht="13.8" x14ac:dyDescent="0.3">
      <c r="B13887" s="10"/>
      <c r="L13887" s="10"/>
      <c r="M13887" s="10"/>
    </row>
    <row r="13888" spans="2:13" s="1" customFormat="1" ht="13.8" x14ac:dyDescent="0.3">
      <c r="B13888" s="10"/>
      <c r="L13888" s="10"/>
      <c r="M13888" s="10"/>
    </row>
    <row r="13889" spans="2:13" s="1" customFormat="1" ht="13.8" x14ac:dyDescent="0.3">
      <c r="B13889" s="10"/>
      <c r="L13889" s="10"/>
      <c r="M13889" s="10"/>
    </row>
    <row r="13890" spans="2:13" s="1" customFormat="1" ht="13.8" x14ac:dyDescent="0.3">
      <c r="B13890" s="10"/>
      <c r="L13890" s="10"/>
      <c r="M13890" s="10"/>
    </row>
    <row r="13891" spans="2:13" s="1" customFormat="1" ht="13.8" x14ac:dyDescent="0.3">
      <c r="B13891" s="10"/>
      <c r="L13891" s="10"/>
      <c r="M13891" s="10"/>
    </row>
    <row r="13892" spans="2:13" s="1" customFormat="1" ht="13.8" x14ac:dyDescent="0.3">
      <c r="B13892" s="10"/>
      <c r="L13892" s="10"/>
      <c r="M13892" s="10"/>
    </row>
    <row r="13893" spans="2:13" s="1" customFormat="1" ht="13.8" x14ac:dyDescent="0.3">
      <c r="B13893" s="10"/>
      <c r="L13893" s="10"/>
      <c r="M13893" s="10"/>
    </row>
    <row r="13894" spans="2:13" s="1" customFormat="1" ht="13.8" x14ac:dyDescent="0.3">
      <c r="B13894" s="10"/>
      <c r="L13894" s="10"/>
      <c r="M13894" s="10"/>
    </row>
    <row r="13895" spans="2:13" s="1" customFormat="1" ht="13.8" x14ac:dyDescent="0.3">
      <c r="B13895" s="10"/>
      <c r="L13895" s="10"/>
      <c r="M13895" s="10"/>
    </row>
    <row r="13896" spans="2:13" s="1" customFormat="1" ht="13.8" x14ac:dyDescent="0.3">
      <c r="B13896" s="10"/>
      <c r="L13896" s="10"/>
      <c r="M13896" s="10"/>
    </row>
    <row r="13897" spans="2:13" s="1" customFormat="1" ht="13.8" x14ac:dyDescent="0.3">
      <c r="B13897" s="10"/>
      <c r="L13897" s="10"/>
      <c r="M13897" s="10"/>
    </row>
    <row r="13898" spans="2:13" s="1" customFormat="1" ht="13.8" x14ac:dyDescent="0.3">
      <c r="B13898" s="10"/>
      <c r="L13898" s="10"/>
      <c r="M13898" s="10"/>
    </row>
    <row r="13899" spans="2:13" s="1" customFormat="1" ht="13.8" x14ac:dyDescent="0.3">
      <c r="B13899" s="10"/>
      <c r="L13899" s="10"/>
      <c r="M13899" s="10"/>
    </row>
    <row r="13900" spans="2:13" s="1" customFormat="1" ht="13.8" x14ac:dyDescent="0.3">
      <c r="B13900" s="10"/>
      <c r="L13900" s="10"/>
      <c r="M13900" s="10"/>
    </row>
    <row r="13901" spans="2:13" s="1" customFormat="1" ht="13.8" x14ac:dyDescent="0.3">
      <c r="B13901" s="10"/>
      <c r="L13901" s="10"/>
      <c r="M13901" s="10"/>
    </row>
    <row r="13902" spans="2:13" s="1" customFormat="1" ht="13.8" x14ac:dyDescent="0.3">
      <c r="B13902" s="10"/>
      <c r="L13902" s="10"/>
      <c r="M13902" s="10"/>
    </row>
    <row r="13903" spans="2:13" s="1" customFormat="1" ht="13.8" x14ac:dyDescent="0.3">
      <c r="B13903" s="10"/>
      <c r="L13903" s="10"/>
      <c r="M13903" s="10"/>
    </row>
    <row r="13904" spans="2:13" s="1" customFormat="1" ht="13.8" x14ac:dyDescent="0.3">
      <c r="B13904" s="10"/>
      <c r="L13904" s="10"/>
      <c r="M13904" s="10"/>
    </row>
    <row r="13905" spans="2:13" s="1" customFormat="1" ht="13.8" x14ac:dyDescent="0.3">
      <c r="B13905" s="10"/>
      <c r="L13905" s="10"/>
      <c r="M13905" s="10"/>
    </row>
    <row r="13906" spans="2:13" s="1" customFormat="1" ht="13.8" x14ac:dyDescent="0.3">
      <c r="B13906" s="10"/>
      <c r="L13906" s="10"/>
      <c r="M13906" s="10"/>
    </row>
    <row r="13907" spans="2:13" s="1" customFormat="1" ht="13.8" x14ac:dyDescent="0.3">
      <c r="B13907" s="10"/>
      <c r="L13907" s="10"/>
      <c r="M13907" s="10"/>
    </row>
    <row r="13908" spans="2:13" s="1" customFormat="1" ht="13.8" x14ac:dyDescent="0.3">
      <c r="B13908" s="10"/>
      <c r="L13908" s="10"/>
      <c r="M13908" s="10"/>
    </row>
    <row r="13909" spans="2:13" s="1" customFormat="1" ht="13.8" x14ac:dyDescent="0.3">
      <c r="B13909" s="10"/>
      <c r="L13909" s="10"/>
      <c r="M13909" s="10"/>
    </row>
    <row r="13910" spans="2:13" s="1" customFormat="1" ht="13.8" x14ac:dyDescent="0.3">
      <c r="B13910" s="10"/>
      <c r="L13910" s="10"/>
      <c r="M13910" s="10"/>
    </row>
    <row r="13911" spans="2:13" s="1" customFormat="1" ht="13.8" x14ac:dyDescent="0.3">
      <c r="B13911" s="10"/>
      <c r="L13911" s="10"/>
      <c r="M13911" s="10"/>
    </row>
    <row r="13912" spans="2:13" s="1" customFormat="1" ht="13.8" x14ac:dyDescent="0.3">
      <c r="B13912" s="10"/>
      <c r="L13912" s="10"/>
      <c r="M13912" s="10"/>
    </row>
    <row r="13913" spans="2:13" s="1" customFormat="1" ht="13.8" x14ac:dyDescent="0.3">
      <c r="B13913" s="10"/>
      <c r="L13913" s="10"/>
      <c r="M13913" s="10"/>
    </row>
    <row r="13914" spans="2:13" s="1" customFormat="1" ht="13.8" x14ac:dyDescent="0.3">
      <c r="B13914" s="10"/>
      <c r="L13914" s="10"/>
      <c r="M13914" s="10"/>
    </row>
    <row r="13915" spans="2:13" s="1" customFormat="1" ht="13.8" x14ac:dyDescent="0.3">
      <c r="B13915" s="10"/>
      <c r="L13915" s="10"/>
      <c r="M13915" s="10"/>
    </row>
    <row r="13916" spans="2:13" s="1" customFormat="1" ht="13.8" x14ac:dyDescent="0.3">
      <c r="B13916" s="10"/>
      <c r="L13916" s="10"/>
      <c r="M13916" s="10"/>
    </row>
    <row r="13917" spans="2:13" s="1" customFormat="1" ht="13.8" x14ac:dyDescent="0.3">
      <c r="B13917" s="10"/>
      <c r="L13917" s="10"/>
      <c r="M13917" s="10"/>
    </row>
    <row r="13918" spans="2:13" s="1" customFormat="1" ht="13.8" x14ac:dyDescent="0.3">
      <c r="B13918" s="10"/>
      <c r="L13918" s="10"/>
      <c r="M13918" s="10"/>
    </row>
    <row r="13919" spans="2:13" s="1" customFormat="1" ht="13.8" x14ac:dyDescent="0.3">
      <c r="B13919" s="10"/>
      <c r="L13919" s="10"/>
      <c r="M13919" s="10"/>
    </row>
    <row r="13920" spans="2:13" s="1" customFormat="1" ht="13.8" x14ac:dyDescent="0.3">
      <c r="B13920" s="10"/>
      <c r="L13920" s="10"/>
      <c r="M13920" s="10"/>
    </row>
    <row r="13921" spans="2:13" s="1" customFormat="1" ht="13.8" x14ac:dyDescent="0.3">
      <c r="B13921" s="10"/>
      <c r="L13921" s="10"/>
      <c r="M13921" s="10"/>
    </row>
    <row r="13922" spans="2:13" s="1" customFormat="1" ht="13.8" x14ac:dyDescent="0.3">
      <c r="B13922" s="10"/>
      <c r="L13922" s="10"/>
      <c r="M13922" s="10"/>
    </row>
    <row r="13923" spans="2:13" s="1" customFormat="1" ht="13.8" x14ac:dyDescent="0.3">
      <c r="B13923" s="10"/>
      <c r="L13923" s="10"/>
      <c r="M13923" s="10"/>
    </row>
    <row r="13924" spans="2:13" s="1" customFormat="1" ht="13.8" x14ac:dyDescent="0.3">
      <c r="B13924" s="10"/>
      <c r="L13924" s="10"/>
      <c r="M13924" s="10"/>
    </row>
    <row r="13925" spans="2:13" s="1" customFormat="1" ht="13.8" x14ac:dyDescent="0.3">
      <c r="B13925" s="10"/>
      <c r="L13925" s="10"/>
      <c r="M13925" s="10"/>
    </row>
    <row r="13926" spans="2:13" s="1" customFormat="1" ht="13.8" x14ac:dyDescent="0.3">
      <c r="B13926" s="10"/>
      <c r="L13926" s="10"/>
      <c r="M13926" s="10"/>
    </row>
    <row r="13927" spans="2:13" s="1" customFormat="1" ht="13.8" x14ac:dyDescent="0.3">
      <c r="B13927" s="10"/>
      <c r="L13927" s="10"/>
      <c r="M13927" s="10"/>
    </row>
    <row r="13928" spans="2:13" s="1" customFormat="1" ht="13.8" x14ac:dyDescent="0.3">
      <c r="B13928" s="10"/>
      <c r="L13928" s="10"/>
      <c r="M13928" s="10"/>
    </row>
    <row r="13929" spans="2:13" s="1" customFormat="1" ht="13.8" x14ac:dyDescent="0.3">
      <c r="B13929" s="10"/>
      <c r="L13929" s="10"/>
      <c r="M13929" s="10"/>
    </row>
    <row r="13930" spans="2:13" s="1" customFormat="1" ht="13.8" x14ac:dyDescent="0.3">
      <c r="B13930" s="10"/>
      <c r="L13930" s="10"/>
      <c r="M13930" s="10"/>
    </row>
    <row r="13931" spans="2:13" s="1" customFormat="1" ht="13.8" x14ac:dyDescent="0.3">
      <c r="B13931" s="10"/>
      <c r="L13931" s="10"/>
      <c r="M13931" s="10"/>
    </row>
    <row r="13932" spans="2:13" s="1" customFormat="1" ht="13.8" x14ac:dyDescent="0.3">
      <c r="B13932" s="10"/>
      <c r="L13932" s="10"/>
      <c r="M13932" s="10"/>
    </row>
    <row r="13933" spans="2:13" s="1" customFormat="1" ht="13.8" x14ac:dyDescent="0.3">
      <c r="B13933" s="10"/>
      <c r="L13933" s="10"/>
      <c r="M13933" s="10"/>
    </row>
    <row r="13934" spans="2:13" s="1" customFormat="1" ht="13.8" x14ac:dyDescent="0.3">
      <c r="B13934" s="10"/>
      <c r="L13934" s="10"/>
      <c r="M13934" s="10"/>
    </row>
    <row r="13935" spans="2:13" s="1" customFormat="1" ht="13.8" x14ac:dyDescent="0.3">
      <c r="B13935" s="10"/>
      <c r="L13935" s="10"/>
      <c r="M13935" s="10"/>
    </row>
    <row r="13936" spans="2:13" s="1" customFormat="1" ht="13.8" x14ac:dyDescent="0.3">
      <c r="B13936" s="10"/>
      <c r="L13936" s="10"/>
      <c r="M13936" s="10"/>
    </row>
    <row r="13937" spans="2:13" s="1" customFormat="1" ht="13.8" x14ac:dyDescent="0.3">
      <c r="B13937" s="10"/>
      <c r="L13937" s="10"/>
      <c r="M13937" s="10"/>
    </row>
    <row r="13938" spans="2:13" s="1" customFormat="1" ht="13.8" x14ac:dyDescent="0.3">
      <c r="B13938" s="10"/>
      <c r="L13938" s="10"/>
      <c r="M13938" s="10"/>
    </row>
    <row r="13939" spans="2:13" s="1" customFormat="1" ht="13.8" x14ac:dyDescent="0.3">
      <c r="B13939" s="10"/>
      <c r="L13939" s="10"/>
      <c r="M13939" s="10"/>
    </row>
    <row r="13940" spans="2:13" s="1" customFormat="1" ht="13.8" x14ac:dyDescent="0.3">
      <c r="B13940" s="10"/>
      <c r="L13940" s="10"/>
      <c r="M13940" s="10"/>
    </row>
    <row r="13941" spans="2:13" s="1" customFormat="1" ht="13.8" x14ac:dyDescent="0.3">
      <c r="B13941" s="10"/>
      <c r="L13941" s="10"/>
      <c r="M13941" s="10"/>
    </row>
    <row r="13942" spans="2:13" s="1" customFormat="1" ht="13.8" x14ac:dyDescent="0.3">
      <c r="B13942" s="10"/>
      <c r="L13942" s="10"/>
      <c r="M13942" s="10"/>
    </row>
    <row r="13943" spans="2:13" s="1" customFormat="1" ht="13.8" x14ac:dyDescent="0.3">
      <c r="B13943" s="10"/>
      <c r="L13943" s="10"/>
      <c r="M13943" s="10"/>
    </row>
    <row r="13944" spans="2:13" s="1" customFormat="1" ht="13.8" x14ac:dyDescent="0.3">
      <c r="B13944" s="10"/>
      <c r="L13944" s="10"/>
      <c r="M13944" s="10"/>
    </row>
    <row r="13945" spans="2:13" s="1" customFormat="1" ht="13.8" x14ac:dyDescent="0.3">
      <c r="B13945" s="10"/>
      <c r="L13945" s="10"/>
      <c r="M13945" s="10"/>
    </row>
    <row r="13946" spans="2:13" s="1" customFormat="1" ht="13.8" x14ac:dyDescent="0.3">
      <c r="B13946" s="10"/>
      <c r="L13946" s="10"/>
      <c r="M13946" s="10"/>
    </row>
    <row r="13947" spans="2:13" s="1" customFormat="1" ht="13.8" x14ac:dyDescent="0.3">
      <c r="B13947" s="10"/>
      <c r="L13947" s="10"/>
      <c r="M13947" s="10"/>
    </row>
    <row r="13948" spans="2:13" s="1" customFormat="1" ht="13.8" x14ac:dyDescent="0.3">
      <c r="B13948" s="10"/>
      <c r="L13948" s="10"/>
      <c r="M13948" s="10"/>
    </row>
    <row r="13949" spans="2:13" s="1" customFormat="1" ht="13.8" x14ac:dyDescent="0.3">
      <c r="B13949" s="10"/>
      <c r="L13949" s="10"/>
      <c r="M13949" s="10"/>
    </row>
    <row r="13950" spans="2:13" s="1" customFormat="1" ht="13.8" x14ac:dyDescent="0.3">
      <c r="B13950" s="10"/>
      <c r="L13950" s="10"/>
      <c r="M13950" s="10"/>
    </row>
    <row r="13951" spans="2:13" s="1" customFormat="1" ht="13.8" x14ac:dyDescent="0.3">
      <c r="B13951" s="10"/>
      <c r="L13951" s="10"/>
      <c r="M13951" s="10"/>
    </row>
    <row r="13952" spans="2:13" s="1" customFormat="1" ht="13.8" x14ac:dyDescent="0.3">
      <c r="B13952" s="10"/>
      <c r="L13952" s="10"/>
      <c r="M13952" s="10"/>
    </row>
    <row r="13953" spans="2:13" s="1" customFormat="1" ht="13.8" x14ac:dyDescent="0.3">
      <c r="B13953" s="10"/>
      <c r="L13953" s="10"/>
      <c r="M13953" s="10"/>
    </row>
    <row r="13954" spans="2:13" s="1" customFormat="1" ht="13.8" x14ac:dyDescent="0.3">
      <c r="B13954" s="10"/>
      <c r="L13954" s="10"/>
      <c r="M13954" s="10"/>
    </row>
    <row r="13955" spans="2:13" s="1" customFormat="1" ht="13.8" x14ac:dyDescent="0.3">
      <c r="B13955" s="10"/>
      <c r="L13955" s="10"/>
      <c r="M13955" s="10"/>
    </row>
    <row r="13956" spans="2:13" s="1" customFormat="1" ht="13.8" x14ac:dyDescent="0.3">
      <c r="B13956" s="10"/>
      <c r="L13956" s="10"/>
      <c r="M13956" s="10"/>
    </row>
    <row r="13957" spans="2:13" s="1" customFormat="1" ht="13.8" x14ac:dyDescent="0.3">
      <c r="B13957" s="10"/>
      <c r="L13957" s="10"/>
      <c r="M13957" s="10"/>
    </row>
    <row r="13958" spans="2:13" s="1" customFormat="1" ht="13.8" x14ac:dyDescent="0.3">
      <c r="B13958" s="10"/>
      <c r="L13958" s="10"/>
      <c r="M13958" s="10"/>
    </row>
    <row r="13959" spans="2:13" s="1" customFormat="1" ht="13.8" x14ac:dyDescent="0.3">
      <c r="B13959" s="10"/>
      <c r="L13959" s="10"/>
      <c r="M13959" s="10"/>
    </row>
    <row r="13960" spans="2:13" s="1" customFormat="1" ht="13.8" x14ac:dyDescent="0.3">
      <c r="B13960" s="10"/>
      <c r="L13960" s="10"/>
      <c r="M13960" s="10"/>
    </row>
    <row r="13961" spans="2:13" s="1" customFormat="1" ht="13.8" x14ac:dyDescent="0.3">
      <c r="B13961" s="10"/>
      <c r="L13961" s="10"/>
      <c r="M13961" s="10"/>
    </row>
    <row r="13962" spans="2:13" s="1" customFormat="1" ht="13.8" x14ac:dyDescent="0.3">
      <c r="B13962" s="10"/>
      <c r="L13962" s="10"/>
      <c r="M13962" s="10"/>
    </row>
    <row r="13963" spans="2:13" s="1" customFormat="1" ht="13.8" x14ac:dyDescent="0.3">
      <c r="B13963" s="10"/>
      <c r="L13963" s="10"/>
      <c r="M13963" s="10"/>
    </row>
    <row r="13964" spans="2:13" s="1" customFormat="1" ht="13.8" x14ac:dyDescent="0.3">
      <c r="B13964" s="10"/>
      <c r="L13964" s="10"/>
      <c r="M13964" s="10"/>
    </row>
    <row r="13965" spans="2:13" s="1" customFormat="1" ht="13.8" x14ac:dyDescent="0.3">
      <c r="B13965" s="10"/>
      <c r="L13965" s="10"/>
      <c r="M13965" s="10"/>
    </row>
    <row r="13966" spans="2:13" s="1" customFormat="1" ht="13.8" x14ac:dyDescent="0.3">
      <c r="B13966" s="10"/>
      <c r="L13966" s="10"/>
      <c r="M13966" s="10"/>
    </row>
    <row r="13967" spans="2:13" s="1" customFormat="1" ht="13.8" x14ac:dyDescent="0.3">
      <c r="B13967" s="10"/>
      <c r="L13967" s="10"/>
      <c r="M13967" s="10"/>
    </row>
    <row r="13968" spans="2:13" s="1" customFormat="1" ht="13.8" x14ac:dyDescent="0.3">
      <c r="B13968" s="10"/>
      <c r="L13968" s="10"/>
      <c r="M13968" s="10"/>
    </row>
    <row r="13969" spans="2:13" s="1" customFormat="1" ht="13.8" x14ac:dyDescent="0.3">
      <c r="B13969" s="10"/>
      <c r="L13969" s="10"/>
      <c r="M13969" s="10"/>
    </row>
    <row r="13970" spans="2:13" s="1" customFormat="1" ht="13.8" x14ac:dyDescent="0.3">
      <c r="B13970" s="10"/>
      <c r="L13970" s="10"/>
      <c r="M13970" s="10"/>
    </row>
    <row r="13971" spans="2:13" s="1" customFormat="1" ht="13.8" x14ac:dyDescent="0.3">
      <c r="B13971" s="10"/>
      <c r="L13971" s="10"/>
      <c r="M13971" s="10"/>
    </row>
    <row r="13972" spans="2:13" s="1" customFormat="1" ht="13.8" x14ac:dyDescent="0.3">
      <c r="B13972" s="10"/>
      <c r="L13972" s="10"/>
      <c r="M13972" s="10"/>
    </row>
    <row r="13973" spans="2:13" s="1" customFormat="1" ht="13.8" x14ac:dyDescent="0.3">
      <c r="B13973" s="10"/>
      <c r="L13973" s="10"/>
      <c r="M13973" s="10"/>
    </row>
    <row r="13974" spans="2:13" s="1" customFormat="1" ht="13.8" x14ac:dyDescent="0.3">
      <c r="B13974" s="10"/>
      <c r="L13974" s="10"/>
      <c r="M13974" s="10"/>
    </row>
    <row r="13975" spans="2:13" s="1" customFormat="1" ht="13.8" x14ac:dyDescent="0.3">
      <c r="B13975" s="10"/>
      <c r="L13975" s="10"/>
      <c r="M13975" s="10"/>
    </row>
    <row r="13976" spans="2:13" s="1" customFormat="1" ht="13.8" x14ac:dyDescent="0.3">
      <c r="B13976" s="10"/>
      <c r="L13976" s="10"/>
      <c r="M13976" s="10"/>
    </row>
    <row r="13977" spans="2:13" s="1" customFormat="1" ht="13.8" x14ac:dyDescent="0.3">
      <c r="B13977" s="10"/>
      <c r="L13977" s="10"/>
      <c r="M13977" s="10"/>
    </row>
    <row r="13978" spans="2:13" s="1" customFormat="1" ht="13.8" x14ac:dyDescent="0.3">
      <c r="B13978" s="10"/>
      <c r="L13978" s="10"/>
      <c r="M13978" s="10"/>
    </row>
    <row r="13979" spans="2:13" s="1" customFormat="1" ht="13.8" x14ac:dyDescent="0.3">
      <c r="B13979" s="10"/>
      <c r="L13979" s="10"/>
      <c r="M13979" s="10"/>
    </row>
    <row r="13980" spans="2:13" s="1" customFormat="1" ht="13.8" x14ac:dyDescent="0.3">
      <c r="B13980" s="10"/>
      <c r="L13980" s="10"/>
      <c r="M13980" s="10"/>
    </row>
    <row r="13981" spans="2:13" s="1" customFormat="1" ht="13.8" x14ac:dyDescent="0.3">
      <c r="B13981" s="10"/>
      <c r="L13981" s="10"/>
      <c r="M13981" s="10"/>
    </row>
    <row r="13982" spans="2:13" s="1" customFormat="1" ht="13.8" x14ac:dyDescent="0.3">
      <c r="B13982" s="10"/>
      <c r="L13982" s="10"/>
      <c r="M13982" s="10"/>
    </row>
    <row r="13983" spans="2:13" s="1" customFormat="1" ht="13.8" x14ac:dyDescent="0.3">
      <c r="B13983" s="10"/>
      <c r="L13983" s="10"/>
      <c r="M13983" s="10"/>
    </row>
    <row r="13984" spans="2:13" s="1" customFormat="1" ht="13.8" x14ac:dyDescent="0.3">
      <c r="B13984" s="10"/>
      <c r="L13984" s="10"/>
      <c r="M13984" s="10"/>
    </row>
    <row r="13985" spans="2:13" s="1" customFormat="1" ht="13.8" x14ac:dyDescent="0.3">
      <c r="B13985" s="10"/>
      <c r="L13985" s="10"/>
      <c r="M13985" s="10"/>
    </row>
    <row r="13986" spans="2:13" s="1" customFormat="1" ht="13.8" x14ac:dyDescent="0.3">
      <c r="B13986" s="10"/>
      <c r="L13986" s="10"/>
      <c r="M13986" s="10"/>
    </row>
    <row r="13987" spans="2:13" s="1" customFormat="1" ht="13.8" x14ac:dyDescent="0.3">
      <c r="B13987" s="10"/>
      <c r="L13987" s="10"/>
      <c r="M13987" s="10"/>
    </row>
    <row r="13988" spans="2:13" s="1" customFormat="1" ht="13.8" x14ac:dyDescent="0.3">
      <c r="B13988" s="10"/>
      <c r="L13988" s="10"/>
      <c r="M13988" s="10"/>
    </row>
    <row r="13989" spans="2:13" s="1" customFormat="1" ht="13.8" x14ac:dyDescent="0.3">
      <c r="B13989" s="10"/>
      <c r="L13989" s="10"/>
      <c r="M13989" s="10"/>
    </row>
    <row r="13990" spans="2:13" s="1" customFormat="1" ht="13.8" x14ac:dyDescent="0.3">
      <c r="B13990" s="10"/>
      <c r="L13990" s="10"/>
      <c r="M13990" s="10"/>
    </row>
    <row r="13991" spans="2:13" s="1" customFormat="1" ht="13.8" x14ac:dyDescent="0.3">
      <c r="B13991" s="10"/>
      <c r="L13991" s="10"/>
      <c r="M13991" s="10"/>
    </row>
    <row r="13992" spans="2:13" s="1" customFormat="1" ht="13.8" x14ac:dyDescent="0.3">
      <c r="B13992" s="10"/>
      <c r="L13992" s="10"/>
      <c r="M13992" s="10"/>
    </row>
    <row r="13993" spans="2:13" s="1" customFormat="1" ht="13.8" x14ac:dyDescent="0.3">
      <c r="B13993" s="10"/>
      <c r="L13993" s="10"/>
      <c r="M13993" s="10"/>
    </row>
    <row r="13994" spans="2:13" s="1" customFormat="1" ht="13.8" x14ac:dyDescent="0.3">
      <c r="B13994" s="10"/>
      <c r="L13994" s="10"/>
      <c r="M13994" s="10"/>
    </row>
    <row r="13995" spans="2:13" s="1" customFormat="1" ht="13.8" x14ac:dyDescent="0.3">
      <c r="B13995" s="10"/>
      <c r="L13995" s="10"/>
      <c r="M13995" s="10"/>
    </row>
    <row r="13996" spans="2:13" s="1" customFormat="1" ht="13.8" x14ac:dyDescent="0.3">
      <c r="B13996" s="10"/>
      <c r="L13996" s="10"/>
      <c r="M13996" s="10"/>
    </row>
    <row r="13997" spans="2:13" s="1" customFormat="1" ht="13.8" x14ac:dyDescent="0.3">
      <c r="B13997" s="10"/>
      <c r="L13997" s="10"/>
      <c r="M13997" s="10"/>
    </row>
    <row r="13998" spans="2:13" s="1" customFormat="1" ht="13.8" x14ac:dyDescent="0.3">
      <c r="B13998" s="10"/>
      <c r="L13998" s="10"/>
      <c r="M13998" s="10"/>
    </row>
    <row r="13999" spans="2:13" s="1" customFormat="1" ht="13.8" x14ac:dyDescent="0.3">
      <c r="B13999" s="10"/>
      <c r="L13999" s="10"/>
      <c r="M13999" s="10"/>
    </row>
    <row r="14000" spans="2:13" s="1" customFormat="1" ht="13.8" x14ac:dyDescent="0.3">
      <c r="B14000" s="10"/>
      <c r="L14000" s="10"/>
      <c r="M14000" s="10"/>
    </row>
    <row r="14001" spans="2:13" s="1" customFormat="1" ht="13.8" x14ac:dyDescent="0.3">
      <c r="B14001" s="10"/>
      <c r="L14001" s="10"/>
      <c r="M14001" s="10"/>
    </row>
    <row r="14002" spans="2:13" s="1" customFormat="1" ht="13.8" x14ac:dyDescent="0.3">
      <c r="B14002" s="10"/>
      <c r="L14002" s="10"/>
      <c r="M14002" s="10"/>
    </row>
    <row r="14003" spans="2:13" s="1" customFormat="1" ht="13.8" x14ac:dyDescent="0.3">
      <c r="B14003" s="10"/>
      <c r="L14003" s="10"/>
      <c r="M14003" s="10"/>
    </row>
    <row r="14004" spans="2:13" s="1" customFormat="1" ht="13.8" x14ac:dyDescent="0.3">
      <c r="B14004" s="10"/>
      <c r="L14004" s="10"/>
      <c r="M14004" s="10"/>
    </row>
    <row r="14005" spans="2:13" s="1" customFormat="1" ht="13.8" x14ac:dyDescent="0.3">
      <c r="B14005" s="10"/>
      <c r="L14005" s="10"/>
      <c r="M14005" s="10"/>
    </row>
    <row r="14006" spans="2:13" s="1" customFormat="1" ht="13.8" x14ac:dyDescent="0.3">
      <c r="B14006" s="10"/>
      <c r="L14006" s="10"/>
      <c r="M14006" s="10"/>
    </row>
    <row r="14007" spans="2:13" s="1" customFormat="1" ht="13.8" x14ac:dyDescent="0.3">
      <c r="B14007" s="10"/>
      <c r="L14007" s="10"/>
      <c r="M14007" s="10"/>
    </row>
    <row r="14008" spans="2:13" s="1" customFormat="1" ht="13.8" x14ac:dyDescent="0.3">
      <c r="B14008" s="10"/>
      <c r="L14008" s="10"/>
      <c r="M14008" s="10"/>
    </row>
    <row r="14009" spans="2:13" s="1" customFormat="1" ht="13.8" x14ac:dyDescent="0.3">
      <c r="B14009" s="10"/>
      <c r="L14009" s="10"/>
      <c r="M14009" s="10"/>
    </row>
    <row r="14010" spans="2:13" s="1" customFormat="1" ht="13.8" x14ac:dyDescent="0.3">
      <c r="B14010" s="10"/>
      <c r="L14010" s="10"/>
      <c r="M14010" s="10"/>
    </row>
    <row r="14011" spans="2:13" s="1" customFormat="1" ht="13.8" x14ac:dyDescent="0.3">
      <c r="B14011" s="10"/>
      <c r="L14011" s="10"/>
      <c r="M14011" s="10"/>
    </row>
    <row r="14012" spans="2:13" s="1" customFormat="1" ht="13.8" x14ac:dyDescent="0.3">
      <c r="B14012" s="10"/>
      <c r="L14012" s="10"/>
      <c r="M14012" s="10"/>
    </row>
    <row r="14013" spans="2:13" s="1" customFormat="1" ht="13.8" x14ac:dyDescent="0.3">
      <c r="B14013" s="10"/>
      <c r="L14013" s="10"/>
      <c r="M14013" s="10"/>
    </row>
    <row r="14014" spans="2:13" s="1" customFormat="1" ht="13.8" x14ac:dyDescent="0.3">
      <c r="B14014" s="10"/>
      <c r="L14014" s="10"/>
      <c r="M14014" s="10"/>
    </row>
    <row r="14015" spans="2:13" s="1" customFormat="1" ht="13.8" x14ac:dyDescent="0.3">
      <c r="B14015" s="10"/>
      <c r="L14015" s="10"/>
      <c r="M14015" s="10"/>
    </row>
    <row r="14016" spans="2:13" s="1" customFormat="1" ht="13.8" x14ac:dyDescent="0.3">
      <c r="B14016" s="10"/>
      <c r="L14016" s="10"/>
      <c r="M14016" s="10"/>
    </row>
    <row r="14017" spans="2:13" s="1" customFormat="1" ht="13.8" x14ac:dyDescent="0.3">
      <c r="B14017" s="10"/>
      <c r="L14017" s="10"/>
      <c r="M14017" s="10"/>
    </row>
    <row r="14018" spans="2:13" s="1" customFormat="1" ht="13.8" x14ac:dyDescent="0.3">
      <c r="B14018" s="10"/>
      <c r="L14018" s="10"/>
      <c r="M14018" s="10"/>
    </row>
    <row r="14019" spans="2:13" s="1" customFormat="1" ht="13.8" x14ac:dyDescent="0.3">
      <c r="B14019" s="10"/>
      <c r="L14019" s="10"/>
      <c r="M14019" s="10"/>
    </row>
    <row r="14020" spans="2:13" s="1" customFormat="1" ht="13.8" x14ac:dyDescent="0.3">
      <c r="B14020" s="10"/>
      <c r="L14020" s="10"/>
      <c r="M14020" s="10"/>
    </row>
    <row r="14021" spans="2:13" s="1" customFormat="1" ht="13.8" x14ac:dyDescent="0.3">
      <c r="B14021" s="10"/>
      <c r="L14021" s="10"/>
      <c r="M14021" s="10"/>
    </row>
    <row r="14022" spans="2:13" s="1" customFormat="1" ht="13.8" x14ac:dyDescent="0.3">
      <c r="B14022" s="10"/>
      <c r="L14022" s="10"/>
      <c r="M14022" s="10"/>
    </row>
    <row r="14023" spans="2:13" s="1" customFormat="1" ht="13.8" x14ac:dyDescent="0.3">
      <c r="B14023" s="10"/>
      <c r="L14023" s="10"/>
      <c r="M14023" s="10"/>
    </row>
    <row r="14024" spans="2:13" s="1" customFormat="1" ht="13.8" x14ac:dyDescent="0.3">
      <c r="B14024" s="10"/>
      <c r="L14024" s="10"/>
      <c r="M14024" s="10"/>
    </row>
    <row r="14025" spans="2:13" s="1" customFormat="1" ht="13.8" x14ac:dyDescent="0.3">
      <c r="B14025" s="10"/>
      <c r="L14025" s="10"/>
      <c r="M14025" s="10"/>
    </row>
    <row r="14026" spans="2:13" s="1" customFormat="1" ht="13.8" x14ac:dyDescent="0.3">
      <c r="B14026" s="10"/>
      <c r="L14026" s="10"/>
      <c r="M14026" s="10"/>
    </row>
    <row r="14027" spans="2:13" s="1" customFormat="1" ht="13.8" x14ac:dyDescent="0.3">
      <c r="B14027" s="10"/>
      <c r="L14027" s="10"/>
      <c r="M14027" s="10"/>
    </row>
    <row r="14028" spans="2:13" s="1" customFormat="1" ht="13.8" x14ac:dyDescent="0.3">
      <c r="B14028" s="10"/>
      <c r="L14028" s="10"/>
      <c r="M14028" s="10"/>
    </row>
    <row r="14029" spans="2:13" s="1" customFormat="1" ht="13.8" x14ac:dyDescent="0.3">
      <c r="B14029" s="10"/>
      <c r="L14029" s="10"/>
      <c r="M14029" s="10"/>
    </row>
    <row r="14030" spans="2:13" s="1" customFormat="1" ht="13.8" x14ac:dyDescent="0.3">
      <c r="B14030" s="10"/>
      <c r="L14030" s="10"/>
      <c r="M14030" s="10"/>
    </row>
    <row r="14031" spans="2:13" s="1" customFormat="1" ht="13.8" x14ac:dyDescent="0.3">
      <c r="B14031" s="10"/>
      <c r="L14031" s="10"/>
      <c r="M14031" s="10"/>
    </row>
    <row r="14032" spans="2:13" s="1" customFormat="1" ht="13.8" x14ac:dyDescent="0.3">
      <c r="B14032" s="10"/>
      <c r="L14032" s="10"/>
      <c r="M14032" s="10"/>
    </row>
    <row r="14033" spans="2:13" s="1" customFormat="1" ht="13.8" x14ac:dyDescent="0.3">
      <c r="B14033" s="10"/>
      <c r="L14033" s="10"/>
      <c r="M14033" s="10"/>
    </row>
    <row r="14034" spans="2:13" s="1" customFormat="1" ht="13.8" x14ac:dyDescent="0.3">
      <c r="B14034" s="10"/>
      <c r="L14034" s="10"/>
      <c r="M14034" s="10"/>
    </row>
    <row r="14035" spans="2:13" s="1" customFormat="1" ht="13.8" x14ac:dyDescent="0.3">
      <c r="B14035" s="10"/>
      <c r="L14035" s="10"/>
      <c r="M14035" s="10"/>
    </row>
    <row r="14036" spans="2:13" s="1" customFormat="1" ht="13.8" x14ac:dyDescent="0.3">
      <c r="B14036" s="10"/>
      <c r="L14036" s="10"/>
      <c r="M14036" s="10"/>
    </row>
    <row r="14037" spans="2:13" s="1" customFormat="1" ht="13.8" x14ac:dyDescent="0.3">
      <c r="B14037" s="10"/>
      <c r="L14037" s="10"/>
      <c r="M14037" s="10"/>
    </row>
    <row r="14038" spans="2:13" s="1" customFormat="1" ht="13.8" x14ac:dyDescent="0.3">
      <c r="B14038" s="10"/>
      <c r="L14038" s="10"/>
      <c r="M14038" s="10"/>
    </row>
    <row r="14039" spans="2:13" s="1" customFormat="1" ht="13.8" x14ac:dyDescent="0.3">
      <c r="B14039" s="10"/>
      <c r="L14039" s="10"/>
      <c r="M14039" s="10"/>
    </row>
    <row r="14040" spans="2:13" s="1" customFormat="1" ht="13.8" x14ac:dyDescent="0.3">
      <c r="B14040" s="10"/>
      <c r="L14040" s="10"/>
      <c r="M14040" s="10"/>
    </row>
    <row r="14041" spans="2:13" s="1" customFormat="1" ht="13.8" x14ac:dyDescent="0.3">
      <c r="B14041" s="10"/>
      <c r="L14041" s="10"/>
      <c r="M14041" s="10"/>
    </row>
    <row r="14042" spans="2:13" s="1" customFormat="1" ht="13.8" x14ac:dyDescent="0.3">
      <c r="B14042" s="10"/>
      <c r="L14042" s="10"/>
      <c r="M14042" s="10"/>
    </row>
    <row r="14043" spans="2:13" s="1" customFormat="1" ht="13.8" x14ac:dyDescent="0.3">
      <c r="B14043" s="10"/>
      <c r="L14043" s="10"/>
      <c r="M14043" s="10"/>
    </row>
    <row r="14044" spans="2:13" s="1" customFormat="1" ht="13.8" x14ac:dyDescent="0.3">
      <c r="B14044" s="10"/>
      <c r="L14044" s="10"/>
      <c r="M14044" s="10"/>
    </row>
    <row r="14045" spans="2:13" s="1" customFormat="1" ht="13.8" x14ac:dyDescent="0.3">
      <c r="B14045" s="10"/>
      <c r="L14045" s="10"/>
      <c r="M14045" s="10"/>
    </row>
    <row r="14046" spans="2:13" s="1" customFormat="1" ht="13.8" x14ac:dyDescent="0.3">
      <c r="B14046" s="10"/>
      <c r="L14046" s="10"/>
      <c r="M14046" s="10"/>
    </row>
    <row r="14047" spans="2:13" s="1" customFormat="1" ht="13.8" x14ac:dyDescent="0.3">
      <c r="B14047" s="10"/>
      <c r="L14047" s="10"/>
      <c r="M14047" s="10"/>
    </row>
    <row r="14048" spans="2:13" s="1" customFormat="1" ht="13.8" x14ac:dyDescent="0.3">
      <c r="B14048" s="10"/>
      <c r="L14048" s="10"/>
      <c r="M14048" s="10"/>
    </row>
    <row r="14049" spans="2:13" s="1" customFormat="1" ht="13.8" x14ac:dyDescent="0.3">
      <c r="B14049" s="10"/>
      <c r="L14049" s="10"/>
      <c r="M14049" s="10"/>
    </row>
    <row r="14050" spans="2:13" s="1" customFormat="1" ht="13.8" x14ac:dyDescent="0.3">
      <c r="B14050" s="10"/>
      <c r="L14050" s="10"/>
      <c r="M14050" s="10"/>
    </row>
    <row r="14051" spans="2:13" s="1" customFormat="1" ht="13.8" x14ac:dyDescent="0.3">
      <c r="B14051" s="10"/>
      <c r="L14051" s="10"/>
      <c r="M14051" s="10"/>
    </row>
    <row r="14052" spans="2:13" s="1" customFormat="1" ht="13.8" x14ac:dyDescent="0.3">
      <c r="B14052" s="10"/>
      <c r="L14052" s="10"/>
      <c r="M14052" s="10"/>
    </row>
    <row r="14053" spans="2:13" s="1" customFormat="1" ht="13.8" x14ac:dyDescent="0.3">
      <c r="B14053" s="10"/>
      <c r="L14053" s="10"/>
      <c r="M14053" s="10"/>
    </row>
    <row r="14054" spans="2:13" s="1" customFormat="1" ht="13.8" x14ac:dyDescent="0.3">
      <c r="B14054" s="10"/>
      <c r="L14054" s="10"/>
      <c r="M14054" s="10"/>
    </row>
    <row r="14055" spans="2:13" s="1" customFormat="1" ht="13.8" x14ac:dyDescent="0.3">
      <c r="B14055" s="10"/>
      <c r="L14055" s="10"/>
      <c r="M14055" s="10"/>
    </row>
    <row r="14056" spans="2:13" s="1" customFormat="1" ht="13.8" x14ac:dyDescent="0.3">
      <c r="B14056" s="10"/>
      <c r="L14056" s="10"/>
      <c r="M14056" s="10"/>
    </row>
    <row r="14057" spans="2:13" s="1" customFormat="1" ht="13.8" x14ac:dyDescent="0.3">
      <c r="B14057" s="10"/>
      <c r="L14057" s="10"/>
      <c r="M14057" s="10"/>
    </row>
    <row r="14058" spans="2:13" s="1" customFormat="1" ht="13.8" x14ac:dyDescent="0.3">
      <c r="B14058" s="10"/>
      <c r="L14058" s="10"/>
      <c r="M14058" s="10"/>
    </row>
    <row r="14059" spans="2:13" s="1" customFormat="1" ht="13.8" x14ac:dyDescent="0.3">
      <c r="B14059" s="10"/>
      <c r="L14059" s="10"/>
      <c r="M14059" s="10"/>
    </row>
    <row r="14060" spans="2:13" s="1" customFormat="1" ht="13.8" x14ac:dyDescent="0.3">
      <c r="B14060" s="10"/>
      <c r="L14060" s="10"/>
      <c r="M14060" s="10"/>
    </row>
    <row r="14061" spans="2:13" s="1" customFormat="1" ht="13.8" x14ac:dyDescent="0.3">
      <c r="B14061" s="10"/>
      <c r="L14061" s="10"/>
      <c r="M14061" s="10"/>
    </row>
    <row r="14062" spans="2:13" s="1" customFormat="1" ht="13.8" x14ac:dyDescent="0.3">
      <c r="B14062" s="10"/>
      <c r="L14062" s="10"/>
      <c r="M14062" s="10"/>
    </row>
    <row r="14063" spans="2:13" s="1" customFormat="1" ht="13.8" x14ac:dyDescent="0.3">
      <c r="B14063" s="10"/>
      <c r="L14063" s="10"/>
      <c r="M14063" s="10"/>
    </row>
    <row r="14064" spans="2:13" s="1" customFormat="1" ht="13.8" x14ac:dyDescent="0.3">
      <c r="B14064" s="10"/>
      <c r="L14064" s="10"/>
      <c r="M14064" s="10"/>
    </row>
    <row r="14065" spans="2:13" s="1" customFormat="1" ht="13.8" x14ac:dyDescent="0.3">
      <c r="B14065" s="10"/>
      <c r="L14065" s="10"/>
      <c r="M14065" s="10"/>
    </row>
    <row r="14066" spans="2:13" s="1" customFormat="1" ht="13.8" x14ac:dyDescent="0.3">
      <c r="B14066" s="10"/>
      <c r="L14066" s="10"/>
      <c r="M14066" s="10"/>
    </row>
    <row r="14067" spans="2:13" s="1" customFormat="1" ht="13.8" x14ac:dyDescent="0.3">
      <c r="B14067" s="10"/>
      <c r="L14067" s="10"/>
      <c r="M14067" s="10"/>
    </row>
    <row r="14068" spans="2:13" s="1" customFormat="1" ht="13.8" x14ac:dyDescent="0.3">
      <c r="B14068" s="10"/>
      <c r="L14068" s="10"/>
      <c r="M14068" s="10"/>
    </row>
    <row r="14069" spans="2:13" s="1" customFormat="1" ht="13.8" x14ac:dyDescent="0.3">
      <c r="B14069" s="10"/>
      <c r="L14069" s="10"/>
      <c r="M14069" s="10"/>
    </row>
    <row r="14070" spans="2:13" s="1" customFormat="1" ht="13.8" x14ac:dyDescent="0.3">
      <c r="B14070" s="10"/>
      <c r="L14070" s="10"/>
      <c r="M14070" s="10"/>
    </row>
    <row r="14071" spans="2:13" s="1" customFormat="1" ht="13.8" x14ac:dyDescent="0.3">
      <c r="B14071" s="10"/>
      <c r="L14071" s="10"/>
      <c r="M14071" s="10"/>
    </row>
    <row r="14072" spans="2:13" s="1" customFormat="1" ht="13.8" x14ac:dyDescent="0.3">
      <c r="B14072" s="10"/>
      <c r="L14072" s="10"/>
      <c r="M14072" s="10"/>
    </row>
    <row r="14073" spans="2:13" s="1" customFormat="1" ht="13.8" x14ac:dyDescent="0.3">
      <c r="B14073" s="10"/>
      <c r="L14073" s="10"/>
      <c r="M14073" s="10"/>
    </row>
    <row r="14074" spans="2:13" s="1" customFormat="1" ht="13.8" x14ac:dyDescent="0.3">
      <c r="B14074" s="10"/>
      <c r="L14074" s="10"/>
      <c r="M14074" s="10"/>
    </row>
    <row r="14075" spans="2:13" s="1" customFormat="1" ht="13.8" x14ac:dyDescent="0.3">
      <c r="B14075" s="10"/>
      <c r="L14075" s="10"/>
      <c r="M14075" s="10"/>
    </row>
    <row r="14076" spans="2:13" s="1" customFormat="1" ht="13.8" x14ac:dyDescent="0.3">
      <c r="B14076" s="10"/>
      <c r="L14076" s="10"/>
      <c r="M14076" s="10"/>
    </row>
    <row r="14077" spans="2:13" s="1" customFormat="1" ht="13.8" x14ac:dyDescent="0.3">
      <c r="B14077" s="10"/>
      <c r="L14077" s="10"/>
      <c r="M14077" s="10"/>
    </row>
    <row r="14078" spans="2:13" s="1" customFormat="1" ht="13.8" x14ac:dyDescent="0.3">
      <c r="B14078" s="10"/>
      <c r="L14078" s="10"/>
      <c r="M14078" s="10"/>
    </row>
    <row r="14079" spans="2:13" s="1" customFormat="1" ht="13.8" x14ac:dyDescent="0.3">
      <c r="B14079" s="10"/>
      <c r="L14079" s="10"/>
      <c r="M14079" s="10"/>
    </row>
    <row r="14080" spans="2:13" s="1" customFormat="1" ht="13.8" x14ac:dyDescent="0.3">
      <c r="B14080" s="10"/>
      <c r="L14080" s="10"/>
      <c r="M14080" s="10"/>
    </row>
    <row r="14081" spans="2:13" s="1" customFormat="1" ht="13.8" x14ac:dyDescent="0.3">
      <c r="B14081" s="10"/>
      <c r="L14081" s="10"/>
      <c r="M14081" s="10"/>
    </row>
    <row r="14082" spans="2:13" s="1" customFormat="1" ht="13.8" x14ac:dyDescent="0.3">
      <c r="B14082" s="10"/>
      <c r="L14082" s="10"/>
      <c r="M14082" s="10"/>
    </row>
    <row r="14083" spans="2:13" s="1" customFormat="1" ht="13.8" x14ac:dyDescent="0.3">
      <c r="B14083" s="10"/>
      <c r="L14083" s="10"/>
      <c r="M14083" s="10"/>
    </row>
    <row r="14084" spans="2:13" s="1" customFormat="1" ht="13.8" x14ac:dyDescent="0.3">
      <c r="B14084" s="10"/>
      <c r="L14084" s="10"/>
      <c r="M14084" s="10"/>
    </row>
    <row r="14085" spans="2:13" s="1" customFormat="1" ht="13.8" x14ac:dyDescent="0.3">
      <c r="B14085" s="10"/>
      <c r="L14085" s="10"/>
      <c r="M14085" s="10"/>
    </row>
    <row r="14086" spans="2:13" s="1" customFormat="1" ht="13.8" x14ac:dyDescent="0.3">
      <c r="B14086" s="10"/>
      <c r="L14086" s="10"/>
      <c r="M14086" s="10"/>
    </row>
    <row r="14087" spans="2:13" s="1" customFormat="1" ht="13.8" x14ac:dyDescent="0.3">
      <c r="B14087" s="10"/>
      <c r="L14087" s="10"/>
      <c r="M14087" s="10"/>
    </row>
    <row r="14088" spans="2:13" s="1" customFormat="1" ht="13.8" x14ac:dyDescent="0.3">
      <c r="B14088" s="10"/>
      <c r="L14088" s="10"/>
      <c r="M14088" s="10"/>
    </row>
    <row r="14089" spans="2:13" s="1" customFormat="1" ht="13.8" x14ac:dyDescent="0.3">
      <c r="B14089" s="10"/>
      <c r="L14089" s="10"/>
      <c r="M14089" s="10"/>
    </row>
    <row r="14090" spans="2:13" s="1" customFormat="1" ht="13.8" x14ac:dyDescent="0.3">
      <c r="B14090" s="10"/>
      <c r="L14090" s="10"/>
      <c r="M14090" s="10"/>
    </row>
    <row r="14091" spans="2:13" s="1" customFormat="1" ht="13.8" x14ac:dyDescent="0.3">
      <c r="B14091" s="10"/>
      <c r="L14091" s="10"/>
      <c r="M14091" s="10"/>
    </row>
    <row r="14092" spans="2:13" s="1" customFormat="1" ht="13.8" x14ac:dyDescent="0.3">
      <c r="B14092" s="10"/>
      <c r="L14092" s="10"/>
      <c r="M14092" s="10"/>
    </row>
    <row r="14093" spans="2:13" s="1" customFormat="1" ht="13.8" x14ac:dyDescent="0.3">
      <c r="B14093" s="10"/>
      <c r="L14093" s="10"/>
      <c r="M14093" s="10"/>
    </row>
    <row r="14094" spans="2:13" s="1" customFormat="1" ht="13.8" x14ac:dyDescent="0.3">
      <c r="B14094" s="10"/>
      <c r="L14094" s="10"/>
      <c r="M14094" s="10"/>
    </row>
    <row r="14095" spans="2:13" s="1" customFormat="1" ht="13.8" x14ac:dyDescent="0.3">
      <c r="B14095" s="10"/>
      <c r="L14095" s="10"/>
      <c r="M14095" s="10"/>
    </row>
    <row r="14096" spans="2:13" s="1" customFormat="1" ht="13.8" x14ac:dyDescent="0.3">
      <c r="B14096" s="10"/>
      <c r="L14096" s="10"/>
      <c r="M14096" s="10"/>
    </row>
    <row r="14097" spans="2:13" s="1" customFormat="1" ht="13.8" x14ac:dyDescent="0.3">
      <c r="B14097" s="10"/>
      <c r="L14097" s="10"/>
      <c r="M14097" s="10"/>
    </row>
    <row r="14098" spans="2:13" s="1" customFormat="1" ht="13.8" x14ac:dyDescent="0.3">
      <c r="B14098" s="10"/>
      <c r="L14098" s="10"/>
      <c r="M14098" s="10"/>
    </row>
    <row r="14099" spans="2:13" s="1" customFormat="1" ht="13.8" x14ac:dyDescent="0.3">
      <c r="B14099" s="10"/>
      <c r="L14099" s="10"/>
      <c r="M14099" s="10"/>
    </row>
    <row r="14100" spans="2:13" s="1" customFormat="1" ht="13.8" x14ac:dyDescent="0.3">
      <c r="B14100" s="10"/>
      <c r="L14100" s="10"/>
      <c r="M14100" s="10"/>
    </row>
    <row r="14101" spans="2:13" s="1" customFormat="1" ht="13.8" x14ac:dyDescent="0.3">
      <c r="B14101" s="10"/>
      <c r="L14101" s="10"/>
      <c r="M14101" s="10"/>
    </row>
    <row r="14102" spans="2:13" s="1" customFormat="1" ht="13.8" x14ac:dyDescent="0.3">
      <c r="B14102" s="10"/>
      <c r="L14102" s="10"/>
      <c r="M14102" s="10"/>
    </row>
    <row r="14103" spans="2:13" s="1" customFormat="1" ht="13.8" x14ac:dyDescent="0.3">
      <c r="B14103" s="10"/>
      <c r="L14103" s="10"/>
      <c r="M14103" s="10"/>
    </row>
    <row r="14104" spans="2:13" s="1" customFormat="1" ht="13.8" x14ac:dyDescent="0.3">
      <c r="B14104" s="10"/>
      <c r="L14104" s="10"/>
      <c r="M14104" s="10"/>
    </row>
    <row r="14105" spans="2:13" s="1" customFormat="1" ht="13.8" x14ac:dyDescent="0.3">
      <c r="B14105" s="10"/>
      <c r="L14105" s="10"/>
      <c r="M14105" s="10"/>
    </row>
    <row r="14106" spans="2:13" s="1" customFormat="1" ht="13.8" x14ac:dyDescent="0.3">
      <c r="B14106" s="10"/>
      <c r="L14106" s="10"/>
      <c r="M14106" s="10"/>
    </row>
    <row r="14107" spans="2:13" s="1" customFormat="1" ht="13.8" x14ac:dyDescent="0.3">
      <c r="B14107" s="10"/>
      <c r="L14107" s="10"/>
      <c r="M14107" s="10"/>
    </row>
    <row r="14108" spans="2:13" s="1" customFormat="1" ht="13.8" x14ac:dyDescent="0.3">
      <c r="B14108" s="10"/>
      <c r="L14108" s="10"/>
      <c r="M14108" s="10"/>
    </row>
    <row r="14109" spans="2:13" s="1" customFormat="1" ht="13.8" x14ac:dyDescent="0.3">
      <c r="B14109" s="10"/>
      <c r="L14109" s="10"/>
      <c r="M14109" s="10"/>
    </row>
    <row r="14110" spans="2:13" s="1" customFormat="1" ht="13.8" x14ac:dyDescent="0.3">
      <c r="B14110" s="10"/>
      <c r="L14110" s="10"/>
      <c r="M14110" s="10"/>
    </row>
    <row r="14111" spans="2:13" s="1" customFormat="1" ht="13.8" x14ac:dyDescent="0.3">
      <c r="B14111" s="10"/>
      <c r="L14111" s="10"/>
      <c r="M14111" s="10"/>
    </row>
    <row r="14112" spans="2:13" s="1" customFormat="1" ht="13.8" x14ac:dyDescent="0.3">
      <c r="B14112" s="10"/>
      <c r="L14112" s="10"/>
      <c r="M14112" s="10"/>
    </row>
    <row r="14113" spans="2:13" s="1" customFormat="1" ht="13.8" x14ac:dyDescent="0.3">
      <c r="B14113" s="10"/>
      <c r="L14113" s="10"/>
      <c r="M14113" s="10"/>
    </row>
    <row r="14114" spans="2:13" s="1" customFormat="1" ht="13.8" x14ac:dyDescent="0.3">
      <c r="B14114" s="10"/>
      <c r="L14114" s="10"/>
      <c r="M14114" s="10"/>
    </row>
    <row r="14115" spans="2:13" s="1" customFormat="1" ht="13.8" x14ac:dyDescent="0.3">
      <c r="B14115" s="10"/>
      <c r="L14115" s="10"/>
      <c r="M14115" s="10"/>
    </row>
    <row r="14116" spans="2:13" s="1" customFormat="1" ht="13.8" x14ac:dyDescent="0.3">
      <c r="B14116" s="10"/>
      <c r="L14116" s="10"/>
      <c r="M14116" s="10"/>
    </row>
    <row r="14117" spans="2:13" s="1" customFormat="1" ht="13.8" x14ac:dyDescent="0.3">
      <c r="B14117" s="10"/>
      <c r="L14117" s="10"/>
      <c r="M14117" s="10"/>
    </row>
    <row r="14118" spans="2:13" s="1" customFormat="1" ht="13.8" x14ac:dyDescent="0.3">
      <c r="B14118" s="10"/>
      <c r="L14118" s="10"/>
      <c r="M14118" s="10"/>
    </row>
    <row r="14119" spans="2:13" s="1" customFormat="1" ht="13.8" x14ac:dyDescent="0.3">
      <c r="B14119" s="10"/>
      <c r="L14119" s="10"/>
      <c r="M14119" s="10"/>
    </row>
    <row r="14120" spans="2:13" s="1" customFormat="1" ht="13.8" x14ac:dyDescent="0.3">
      <c r="B14120" s="10"/>
      <c r="L14120" s="10"/>
      <c r="M14120" s="10"/>
    </row>
    <row r="14121" spans="2:13" s="1" customFormat="1" ht="13.8" x14ac:dyDescent="0.3">
      <c r="B14121" s="10"/>
      <c r="L14121" s="10"/>
      <c r="M14121" s="10"/>
    </row>
    <row r="14122" spans="2:13" s="1" customFormat="1" ht="13.8" x14ac:dyDescent="0.3">
      <c r="B14122" s="10"/>
      <c r="L14122" s="10"/>
      <c r="M14122" s="10"/>
    </row>
    <row r="14123" spans="2:13" s="1" customFormat="1" ht="13.8" x14ac:dyDescent="0.3">
      <c r="B14123" s="10"/>
      <c r="L14123" s="10"/>
      <c r="M14123" s="10"/>
    </row>
    <row r="14124" spans="2:13" s="1" customFormat="1" ht="13.8" x14ac:dyDescent="0.3">
      <c r="B14124" s="10"/>
      <c r="L14124" s="10"/>
      <c r="M14124" s="10"/>
    </row>
    <row r="14125" spans="2:13" s="1" customFormat="1" ht="13.8" x14ac:dyDescent="0.3">
      <c r="B14125" s="10"/>
      <c r="L14125" s="10"/>
      <c r="M14125" s="10"/>
    </row>
    <row r="14126" spans="2:13" s="1" customFormat="1" ht="13.8" x14ac:dyDescent="0.3">
      <c r="B14126" s="10"/>
      <c r="L14126" s="10"/>
      <c r="M14126" s="10"/>
    </row>
    <row r="14127" spans="2:13" s="1" customFormat="1" ht="13.8" x14ac:dyDescent="0.3">
      <c r="B14127" s="10"/>
      <c r="L14127" s="10"/>
      <c r="M14127" s="10"/>
    </row>
    <row r="14128" spans="2:13" s="1" customFormat="1" ht="13.8" x14ac:dyDescent="0.3">
      <c r="B14128" s="10"/>
      <c r="L14128" s="10"/>
      <c r="M14128" s="10"/>
    </row>
    <row r="14129" spans="2:13" s="1" customFormat="1" ht="13.8" x14ac:dyDescent="0.3">
      <c r="B14129" s="10"/>
      <c r="L14129" s="10"/>
      <c r="M14129" s="10"/>
    </row>
    <row r="14130" spans="2:13" s="1" customFormat="1" ht="13.8" x14ac:dyDescent="0.3">
      <c r="B14130" s="10"/>
      <c r="L14130" s="10"/>
      <c r="M14130" s="10"/>
    </row>
    <row r="14131" spans="2:13" s="1" customFormat="1" ht="13.8" x14ac:dyDescent="0.3">
      <c r="B14131" s="10"/>
      <c r="L14131" s="10"/>
      <c r="M14131" s="10"/>
    </row>
    <row r="14132" spans="2:13" s="1" customFormat="1" ht="13.8" x14ac:dyDescent="0.3">
      <c r="B14132" s="10"/>
      <c r="L14132" s="10"/>
      <c r="M14132" s="10"/>
    </row>
    <row r="14133" spans="2:13" s="1" customFormat="1" ht="13.8" x14ac:dyDescent="0.3">
      <c r="B14133" s="10"/>
      <c r="L14133" s="10"/>
      <c r="M14133" s="10"/>
    </row>
    <row r="14134" spans="2:13" s="1" customFormat="1" ht="13.8" x14ac:dyDescent="0.3">
      <c r="B14134" s="10"/>
      <c r="L14134" s="10"/>
      <c r="M14134" s="10"/>
    </row>
    <row r="14135" spans="2:13" s="1" customFormat="1" ht="13.8" x14ac:dyDescent="0.3">
      <c r="B14135" s="10"/>
      <c r="L14135" s="10"/>
      <c r="M14135" s="10"/>
    </row>
    <row r="14136" spans="2:13" s="1" customFormat="1" ht="13.8" x14ac:dyDescent="0.3">
      <c r="B14136" s="10"/>
      <c r="L14136" s="10"/>
      <c r="M14136" s="10"/>
    </row>
    <row r="14137" spans="2:13" s="1" customFormat="1" ht="13.8" x14ac:dyDescent="0.3">
      <c r="B14137" s="10"/>
      <c r="L14137" s="10"/>
      <c r="M14137" s="10"/>
    </row>
    <row r="14138" spans="2:13" s="1" customFormat="1" ht="13.8" x14ac:dyDescent="0.3">
      <c r="B14138" s="10"/>
      <c r="L14138" s="10"/>
      <c r="M14138" s="10"/>
    </row>
    <row r="14139" spans="2:13" s="1" customFormat="1" ht="13.8" x14ac:dyDescent="0.3">
      <c r="B14139" s="10"/>
      <c r="L14139" s="10"/>
      <c r="M14139" s="10"/>
    </row>
    <row r="14140" spans="2:13" s="1" customFormat="1" ht="13.8" x14ac:dyDescent="0.3">
      <c r="B14140" s="10"/>
      <c r="L14140" s="10"/>
      <c r="M14140" s="10"/>
    </row>
    <row r="14141" spans="2:13" s="1" customFormat="1" ht="13.8" x14ac:dyDescent="0.3">
      <c r="B14141" s="10"/>
      <c r="L14141" s="10"/>
      <c r="M14141" s="10"/>
    </row>
    <row r="14142" spans="2:13" s="1" customFormat="1" ht="13.8" x14ac:dyDescent="0.3">
      <c r="B14142" s="10"/>
      <c r="L14142" s="10"/>
      <c r="M14142" s="10"/>
    </row>
    <row r="14143" spans="2:13" s="1" customFormat="1" ht="13.8" x14ac:dyDescent="0.3">
      <c r="B14143" s="10"/>
      <c r="L14143" s="10"/>
      <c r="M14143" s="10"/>
    </row>
    <row r="14144" spans="2:13" s="1" customFormat="1" ht="13.8" x14ac:dyDescent="0.3">
      <c r="B14144" s="10"/>
      <c r="L14144" s="10"/>
      <c r="M14144" s="10"/>
    </row>
    <row r="14145" spans="2:13" s="1" customFormat="1" ht="13.8" x14ac:dyDescent="0.3">
      <c r="B14145" s="10"/>
      <c r="L14145" s="10"/>
      <c r="M14145" s="10"/>
    </row>
    <row r="14146" spans="2:13" s="1" customFormat="1" ht="13.8" x14ac:dyDescent="0.3">
      <c r="B14146" s="10"/>
      <c r="L14146" s="10"/>
      <c r="M14146" s="10"/>
    </row>
    <row r="14147" spans="2:13" s="1" customFormat="1" ht="13.8" x14ac:dyDescent="0.3">
      <c r="B14147" s="10"/>
      <c r="L14147" s="10"/>
      <c r="M14147" s="10"/>
    </row>
    <row r="14148" spans="2:13" s="1" customFormat="1" ht="13.8" x14ac:dyDescent="0.3">
      <c r="B14148" s="10"/>
      <c r="L14148" s="10"/>
      <c r="M14148" s="10"/>
    </row>
    <row r="14149" spans="2:13" s="1" customFormat="1" ht="13.8" x14ac:dyDescent="0.3">
      <c r="B14149" s="10"/>
      <c r="L14149" s="10"/>
      <c r="M14149" s="10"/>
    </row>
    <row r="14150" spans="2:13" s="1" customFormat="1" ht="13.8" x14ac:dyDescent="0.3">
      <c r="B14150" s="10"/>
      <c r="L14150" s="10"/>
      <c r="M14150" s="10"/>
    </row>
    <row r="14151" spans="2:13" s="1" customFormat="1" ht="13.8" x14ac:dyDescent="0.3">
      <c r="B14151" s="10"/>
      <c r="L14151" s="10"/>
      <c r="M14151" s="10"/>
    </row>
    <row r="14152" spans="2:13" s="1" customFormat="1" ht="13.8" x14ac:dyDescent="0.3">
      <c r="B14152" s="10"/>
      <c r="L14152" s="10"/>
      <c r="M14152" s="10"/>
    </row>
    <row r="14153" spans="2:13" s="1" customFormat="1" ht="13.8" x14ac:dyDescent="0.3">
      <c r="B14153" s="10"/>
      <c r="L14153" s="10"/>
      <c r="M14153" s="10"/>
    </row>
    <row r="14154" spans="2:13" s="1" customFormat="1" ht="13.8" x14ac:dyDescent="0.3">
      <c r="B14154" s="10"/>
      <c r="L14154" s="10"/>
      <c r="M14154" s="10"/>
    </row>
    <row r="14155" spans="2:13" s="1" customFormat="1" ht="13.8" x14ac:dyDescent="0.3">
      <c r="B14155" s="10"/>
      <c r="L14155" s="10"/>
      <c r="M14155" s="10"/>
    </row>
    <row r="14156" spans="2:13" s="1" customFormat="1" ht="13.8" x14ac:dyDescent="0.3">
      <c r="B14156" s="10"/>
      <c r="L14156" s="10"/>
      <c r="M14156" s="10"/>
    </row>
    <row r="14157" spans="2:13" s="1" customFormat="1" ht="13.8" x14ac:dyDescent="0.3">
      <c r="B14157" s="10"/>
      <c r="L14157" s="10"/>
      <c r="M14157" s="10"/>
    </row>
    <row r="14158" spans="2:13" s="1" customFormat="1" ht="13.8" x14ac:dyDescent="0.3">
      <c r="B14158" s="10"/>
      <c r="L14158" s="10"/>
      <c r="M14158" s="10"/>
    </row>
    <row r="14159" spans="2:13" s="1" customFormat="1" ht="13.8" x14ac:dyDescent="0.3">
      <c r="B14159" s="10"/>
      <c r="L14159" s="10"/>
      <c r="M14159" s="10"/>
    </row>
    <row r="14160" spans="2:13" s="1" customFormat="1" ht="13.8" x14ac:dyDescent="0.3">
      <c r="B14160" s="10"/>
      <c r="L14160" s="10"/>
      <c r="M14160" s="10"/>
    </row>
    <row r="14161" spans="2:13" s="1" customFormat="1" ht="13.8" x14ac:dyDescent="0.3">
      <c r="B14161" s="10"/>
      <c r="L14161" s="10"/>
      <c r="M14161" s="10"/>
    </row>
    <row r="14162" spans="2:13" s="1" customFormat="1" ht="13.8" x14ac:dyDescent="0.3">
      <c r="B14162" s="10"/>
      <c r="L14162" s="10"/>
      <c r="M14162" s="10"/>
    </row>
    <row r="14163" spans="2:13" s="1" customFormat="1" ht="13.8" x14ac:dyDescent="0.3">
      <c r="B14163" s="10"/>
      <c r="L14163" s="10"/>
      <c r="M14163" s="10"/>
    </row>
    <row r="14164" spans="2:13" s="1" customFormat="1" ht="13.8" x14ac:dyDescent="0.3">
      <c r="B14164" s="10"/>
      <c r="L14164" s="10"/>
      <c r="M14164" s="10"/>
    </row>
    <row r="14165" spans="2:13" s="1" customFormat="1" ht="13.8" x14ac:dyDescent="0.3">
      <c r="B14165" s="10"/>
      <c r="L14165" s="10"/>
      <c r="M14165" s="10"/>
    </row>
    <row r="14166" spans="2:13" s="1" customFormat="1" ht="13.8" x14ac:dyDescent="0.3">
      <c r="B14166" s="10"/>
      <c r="L14166" s="10"/>
      <c r="M14166" s="10"/>
    </row>
    <row r="14167" spans="2:13" s="1" customFormat="1" ht="13.8" x14ac:dyDescent="0.3">
      <c r="B14167" s="10"/>
      <c r="L14167" s="10"/>
      <c r="M14167" s="10"/>
    </row>
    <row r="14168" spans="2:13" s="1" customFormat="1" ht="13.8" x14ac:dyDescent="0.3">
      <c r="B14168" s="10"/>
      <c r="L14168" s="10"/>
      <c r="M14168" s="10"/>
    </row>
    <row r="14169" spans="2:13" s="1" customFormat="1" ht="13.8" x14ac:dyDescent="0.3">
      <c r="B14169" s="10"/>
      <c r="L14169" s="10"/>
      <c r="M14169" s="10"/>
    </row>
    <row r="14170" spans="2:13" s="1" customFormat="1" ht="13.8" x14ac:dyDescent="0.3">
      <c r="B14170" s="10"/>
      <c r="L14170" s="10"/>
      <c r="M14170" s="10"/>
    </row>
    <row r="14171" spans="2:13" s="1" customFormat="1" ht="13.8" x14ac:dyDescent="0.3">
      <c r="B14171" s="10"/>
      <c r="L14171" s="10"/>
      <c r="M14171" s="10"/>
    </row>
    <row r="14172" spans="2:13" s="1" customFormat="1" ht="13.8" x14ac:dyDescent="0.3">
      <c r="B14172" s="10"/>
      <c r="L14172" s="10"/>
      <c r="M14172" s="10"/>
    </row>
    <row r="14173" spans="2:13" s="1" customFormat="1" ht="13.8" x14ac:dyDescent="0.3">
      <c r="B14173" s="10"/>
      <c r="L14173" s="10"/>
      <c r="M14173" s="10"/>
    </row>
    <row r="14174" spans="2:13" s="1" customFormat="1" ht="13.8" x14ac:dyDescent="0.3">
      <c r="B14174" s="10"/>
      <c r="L14174" s="10"/>
      <c r="M14174" s="10"/>
    </row>
    <row r="14175" spans="2:13" s="1" customFormat="1" ht="13.8" x14ac:dyDescent="0.3">
      <c r="B14175" s="10"/>
      <c r="L14175" s="10"/>
      <c r="M14175" s="10"/>
    </row>
    <row r="14176" spans="2:13" s="1" customFormat="1" ht="13.8" x14ac:dyDescent="0.3">
      <c r="B14176" s="10"/>
      <c r="L14176" s="10"/>
      <c r="M14176" s="10"/>
    </row>
    <row r="14177" spans="2:13" s="1" customFormat="1" ht="13.8" x14ac:dyDescent="0.3">
      <c r="B14177" s="10"/>
      <c r="L14177" s="10"/>
      <c r="M14177" s="10"/>
    </row>
    <row r="14178" spans="2:13" s="1" customFormat="1" ht="13.8" x14ac:dyDescent="0.3">
      <c r="B14178" s="10"/>
      <c r="L14178" s="10"/>
      <c r="M14178" s="10"/>
    </row>
    <row r="14179" spans="2:13" s="1" customFormat="1" ht="13.8" x14ac:dyDescent="0.3">
      <c r="B14179" s="10"/>
      <c r="L14179" s="10"/>
      <c r="M14179" s="10"/>
    </row>
    <row r="14180" spans="2:13" s="1" customFormat="1" ht="13.8" x14ac:dyDescent="0.3">
      <c r="B14180" s="10"/>
      <c r="L14180" s="10"/>
      <c r="M14180" s="10"/>
    </row>
    <row r="14181" spans="2:13" s="1" customFormat="1" ht="13.8" x14ac:dyDescent="0.3">
      <c r="B14181" s="10"/>
      <c r="L14181" s="10"/>
      <c r="M14181" s="10"/>
    </row>
    <row r="14182" spans="2:13" s="1" customFormat="1" ht="13.8" x14ac:dyDescent="0.3">
      <c r="B14182" s="10"/>
      <c r="L14182" s="10"/>
      <c r="M14182" s="10"/>
    </row>
    <row r="14183" spans="2:13" s="1" customFormat="1" ht="13.8" x14ac:dyDescent="0.3">
      <c r="B14183" s="10"/>
      <c r="L14183" s="10"/>
      <c r="M14183" s="10"/>
    </row>
    <row r="14184" spans="2:13" s="1" customFormat="1" ht="13.8" x14ac:dyDescent="0.3">
      <c r="B14184" s="10"/>
      <c r="L14184" s="10"/>
      <c r="M14184" s="10"/>
    </row>
    <row r="14185" spans="2:13" s="1" customFormat="1" ht="13.8" x14ac:dyDescent="0.3">
      <c r="B14185" s="10"/>
      <c r="L14185" s="10"/>
      <c r="M14185" s="10"/>
    </row>
    <row r="14186" spans="2:13" s="1" customFormat="1" ht="13.8" x14ac:dyDescent="0.3">
      <c r="B14186" s="10"/>
      <c r="L14186" s="10"/>
      <c r="M14186" s="10"/>
    </row>
    <row r="14187" spans="2:13" s="1" customFormat="1" ht="13.8" x14ac:dyDescent="0.3">
      <c r="B14187" s="10"/>
      <c r="L14187" s="10"/>
      <c r="M14187" s="10"/>
    </row>
    <row r="14188" spans="2:13" s="1" customFormat="1" ht="13.8" x14ac:dyDescent="0.3">
      <c r="B14188" s="10"/>
      <c r="L14188" s="10"/>
      <c r="M14188" s="10"/>
    </row>
    <row r="14189" spans="2:13" s="1" customFormat="1" ht="13.8" x14ac:dyDescent="0.3">
      <c r="B14189" s="10"/>
      <c r="L14189" s="10"/>
      <c r="M14189" s="10"/>
    </row>
    <row r="14190" spans="2:13" s="1" customFormat="1" ht="13.8" x14ac:dyDescent="0.3">
      <c r="B14190" s="10"/>
      <c r="L14190" s="10"/>
      <c r="M14190" s="10"/>
    </row>
    <row r="14191" spans="2:13" s="1" customFormat="1" ht="13.8" x14ac:dyDescent="0.3">
      <c r="B14191" s="10"/>
      <c r="L14191" s="10"/>
      <c r="M14191" s="10"/>
    </row>
    <row r="14192" spans="2:13" s="1" customFormat="1" ht="13.8" x14ac:dyDescent="0.3">
      <c r="B14192" s="10"/>
      <c r="L14192" s="10"/>
      <c r="M14192" s="10"/>
    </row>
    <row r="14193" spans="2:13" s="1" customFormat="1" ht="13.8" x14ac:dyDescent="0.3">
      <c r="B14193" s="10"/>
      <c r="L14193" s="10"/>
      <c r="M14193" s="10"/>
    </row>
    <row r="14194" spans="2:13" s="1" customFormat="1" ht="13.8" x14ac:dyDescent="0.3">
      <c r="B14194" s="10"/>
      <c r="L14194" s="10"/>
      <c r="M14194" s="10"/>
    </row>
    <row r="14195" spans="2:13" s="1" customFormat="1" ht="13.8" x14ac:dyDescent="0.3">
      <c r="B14195" s="10"/>
      <c r="L14195" s="10"/>
      <c r="M14195" s="10"/>
    </row>
    <row r="14196" spans="2:13" s="1" customFormat="1" ht="13.8" x14ac:dyDescent="0.3">
      <c r="B14196" s="10"/>
      <c r="L14196" s="10"/>
      <c r="M14196" s="10"/>
    </row>
    <row r="14197" spans="2:13" s="1" customFormat="1" ht="13.8" x14ac:dyDescent="0.3">
      <c r="B14197" s="10"/>
      <c r="L14197" s="10"/>
      <c r="M14197" s="10"/>
    </row>
    <row r="14198" spans="2:13" s="1" customFormat="1" ht="13.8" x14ac:dyDescent="0.3">
      <c r="B14198" s="10"/>
      <c r="L14198" s="10"/>
      <c r="M14198" s="10"/>
    </row>
    <row r="14199" spans="2:13" s="1" customFormat="1" ht="13.8" x14ac:dyDescent="0.3">
      <c r="B14199" s="10"/>
      <c r="L14199" s="10"/>
      <c r="M14199" s="10"/>
    </row>
    <row r="14200" spans="2:13" s="1" customFormat="1" ht="13.8" x14ac:dyDescent="0.3">
      <c r="B14200" s="10"/>
      <c r="L14200" s="10"/>
      <c r="M14200" s="10"/>
    </row>
    <row r="14201" spans="2:13" s="1" customFormat="1" ht="13.8" x14ac:dyDescent="0.3">
      <c r="B14201" s="10"/>
      <c r="L14201" s="10"/>
      <c r="M14201" s="10"/>
    </row>
    <row r="14202" spans="2:13" s="1" customFormat="1" ht="13.8" x14ac:dyDescent="0.3">
      <c r="B14202" s="10"/>
      <c r="L14202" s="10"/>
      <c r="M14202" s="10"/>
    </row>
    <row r="14203" spans="2:13" s="1" customFormat="1" ht="13.8" x14ac:dyDescent="0.3">
      <c r="B14203" s="10"/>
      <c r="L14203" s="10"/>
      <c r="M14203" s="10"/>
    </row>
    <row r="14204" spans="2:13" s="1" customFormat="1" ht="13.8" x14ac:dyDescent="0.3">
      <c r="B14204" s="10"/>
      <c r="L14204" s="10"/>
      <c r="M14204" s="10"/>
    </row>
    <row r="14205" spans="2:13" s="1" customFormat="1" ht="13.8" x14ac:dyDescent="0.3">
      <c r="B14205" s="10"/>
      <c r="L14205" s="10"/>
      <c r="M14205" s="10"/>
    </row>
    <row r="14206" spans="2:13" s="1" customFormat="1" ht="13.8" x14ac:dyDescent="0.3">
      <c r="B14206" s="10"/>
      <c r="L14206" s="10"/>
      <c r="M14206" s="10"/>
    </row>
    <row r="14207" spans="2:13" s="1" customFormat="1" ht="13.8" x14ac:dyDescent="0.3">
      <c r="B14207" s="10"/>
      <c r="L14207" s="10"/>
      <c r="M14207" s="10"/>
    </row>
    <row r="14208" spans="2:13" s="1" customFormat="1" ht="13.8" x14ac:dyDescent="0.3">
      <c r="B14208" s="10"/>
      <c r="L14208" s="10"/>
      <c r="M14208" s="10"/>
    </row>
    <row r="14209" spans="2:13" s="1" customFormat="1" ht="13.8" x14ac:dyDescent="0.3">
      <c r="B14209" s="10"/>
      <c r="L14209" s="10"/>
      <c r="M14209" s="10"/>
    </row>
    <row r="14210" spans="2:13" s="1" customFormat="1" ht="13.8" x14ac:dyDescent="0.3">
      <c r="B14210" s="10"/>
      <c r="L14210" s="10"/>
      <c r="M14210" s="10"/>
    </row>
    <row r="14211" spans="2:13" s="1" customFormat="1" ht="13.8" x14ac:dyDescent="0.3">
      <c r="B14211" s="10"/>
      <c r="L14211" s="10"/>
      <c r="M14211" s="10"/>
    </row>
    <row r="14212" spans="2:13" s="1" customFormat="1" ht="13.8" x14ac:dyDescent="0.3">
      <c r="B14212" s="10"/>
      <c r="L14212" s="10"/>
      <c r="M14212" s="10"/>
    </row>
    <row r="14213" spans="2:13" s="1" customFormat="1" ht="13.8" x14ac:dyDescent="0.3">
      <c r="B14213" s="10"/>
      <c r="L14213" s="10"/>
      <c r="M14213" s="10"/>
    </row>
    <row r="14214" spans="2:13" s="1" customFormat="1" ht="13.8" x14ac:dyDescent="0.3">
      <c r="B14214" s="10"/>
      <c r="L14214" s="10"/>
      <c r="M14214" s="10"/>
    </row>
    <row r="14215" spans="2:13" s="1" customFormat="1" ht="13.8" x14ac:dyDescent="0.3">
      <c r="B14215" s="10"/>
      <c r="L14215" s="10"/>
      <c r="M14215" s="10"/>
    </row>
    <row r="14216" spans="2:13" s="1" customFormat="1" ht="13.8" x14ac:dyDescent="0.3">
      <c r="B14216" s="10"/>
      <c r="L14216" s="10"/>
      <c r="M14216" s="10"/>
    </row>
    <row r="14217" spans="2:13" s="1" customFormat="1" ht="13.8" x14ac:dyDescent="0.3">
      <c r="B14217" s="10"/>
      <c r="L14217" s="10"/>
      <c r="M14217" s="10"/>
    </row>
    <row r="14218" spans="2:13" s="1" customFormat="1" ht="13.8" x14ac:dyDescent="0.3">
      <c r="B14218" s="10"/>
      <c r="L14218" s="10"/>
      <c r="M14218" s="10"/>
    </row>
    <row r="14219" spans="2:13" s="1" customFormat="1" ht="13.8" x14ac:dyDescent="0.3">
      <c r="B14219" s="10"/>
      <c r="L14219" s="10"/>
      <c r="M14219" s="10"/>
    </row>
    <row r="14220" spans="2:13" s="1" customFormat="1" ht="13.8" x14ac:dyDescent="0.3">
      <c r="B14220" s="10"/>
      <c r="L14220" s="10"/>
      <c r="M14220" s="10"/>
    </row>
    <row r="14221" spans="2:13" s="1" customFormat="1" ht="13.8" x14ac:dyDescent="0.3">
      <c r="B14221" s="10"/>
      <c r="L14221" s="10"/>
      <c r="M14221" s="10"/>
    </row>
    <row r="14222" spans="2:13" s="1" customFormat="1" ht="13.8" x14ac:dyDescent="0.3">
      <c r="B14222" s="10"/>
      <c r="L14222" s="10"/>
      <c r="M14222" s="10"/>
    </row>
    <row r="14223" spans="2:13" s="1" customFormat="1" ht="13.8" x14ac:dyDescent="0.3">
      <c r="B14223" s="10"/>
      <c r="L14223" s="10"/>
      <c r="M14223" s="10"/>
    </row>
    <row r="14224" spans="2:13" s="1" customFormat="1" ht="13.8" x14ac:dyDescent="0.3">
      <c r="B14224" s="10"/>
      <c r="L14224" s="10"/>
      <c r="M14224" s="10"/>
    </row>
    <row r="14225" spans="2:13" s="1" customFormat="1" ht="13.8" x14ac:dyDescent="0.3">
      <c r="B14225" s="10"/>
      <c r="L14225" s="10"/>
      <c r="M14225" s="10"/>
    </row>
    <row r="14226" spans="2:13" s="1" customFormat="1" ht="13.8" x14ac:dyDescent="0.3">
      <c r="B14226" s="10"/>
      <c r="L14226" s="10"/>
      <c r="M14226" s="10"/>
    </row>
    <row r="14227" spans="2:13" s="1" customFormat="1" ht="13.8" x14ac:dyDescent="0.3">
      <c r="B14227" s="10"/>
      <c r="L14227" s="10"/>
      <c r="M14227" s="10"/>
    </row>
    <row r="14228" spans="2:13" s="1" customFormat="1" ht="13.8" x14ac:dyDescent="0.3">
      <c r="B14228" s="10"/>
      <c r="L14228" s="10"/>
      <c r="M14228" s="10"/>
    </row>
    <row r="14229" spans="2:13" s="1" customFormat="1" ht="13.8" x14ac:dyDescent="0.3">
      <c r="B14229" s="10"/>
      <c r="L14229" s="10"/>
      <c r="M14229" s="10"/>
    </row>
    <row r="14230" spans="2:13" s="1" customFormat="1" ht="13.8" x14ac:dyDescent="0.3">
      <c r="B14230" s="10"/>
      <c r="L14230" s="10"/>
      <c r="M14230" s="10"/>
    </row>
    <row r="14231" spans="2:13" s="1" customFormat="1" ht="13.8" x14ac:dyDescent="0.3">
      <c r="B14231" s="10"/>
      <c r="L14231" s="10"/>
      <c r="M14231" s="10"/>
    </row>
    <row r="14232" spans="2:13" s="1" customFormat="1" ht="13.8" x14ac:dyDescent="0.3">
      <c r="B14232" s="10"/>
      <c r="L14232" s="10"/>
      <c r="M14232" s="10"/>
    </row>
    <row r="14233" spans="2:13" s="1" customFormat="1" ht="13.8" x14ac:dyDescent="0.3">
      <c r="B14233" s="10"/>
      <c r="L14233" s="10"/>
      <c r="M14233" s="10"/>
    </row>
    <row r="14234" spans="2:13" s="1" customFormat="1" ht="13.8" x14ac:dyDescent="0.3">
      <c r="B14234" s="10"/>
      <c r="L14234" s="10"/>
      <c r="M14234" s="10"/>
    </row>
    <row r="14235" spans="2:13" s="1" customFormat="1" ht="13.8" x14ac:dyDescent="0.3">
      <c r="B14235" s="10"/>
      <c r="L14235" s="10"/>
      <c r="M14235" s="10"/>
    </row>
    <row r="14236" spans="2:13" s="1" customFormat="1" ht="13.8" x14ac:dyDescent="0.3">
      <c r="B14236" s="10"/>
      <c r="L14236" s="10"/>
      <c r="M14236" s="10"/>
    </row>
    <row r="14237" spans="2:13" s="1" customFormat="1" ht="13.8" x14ac:dyDescent="0.3">
      <c r="B14237" s="10"/>
      <c r="L14237" s="10"/>
      <c r="M14237" s="10"/>
    </row>
    <row r="14238" spans="2:13" s="1" customFormat="1" ht="13.8" x14ac:dyDescent="0.3">
      <c r="B14238" s="10"/>
      <c r="L14238" s="10"/>
      <c r="M14238" s="10"/>
    </row>
    <row r="14239" spans="2:13" s="1" customFormat="1" ht="13.8" x14ac:dyDescent="0.3">
      <c r="B14239" s="10"/>
      <c r="L14239" s="10"/>
      <c r="M14239" s="10"/>
    </row>
    <row r="14240" spans="2:13" s="1" customFormat="1" ht="13.8" x14ac:dyDescent="0.3">
      <c r="B14240" s="10"/>
      <c r="L14240" s="10"/>
      <c r="M14240" s="10"/>
    </row>
    <row r="14241" spans="2:13" s="1" customFormat="1" ht="13.8" x14ac:dyDescent="0.3">
      <c r="B14241" s="10"/>
      <c r="L14241" s="10"/>
      <c r="M14241" s="10"/>
    </row>
    <row r="14242" spans="2:13" s="1" customFormat="1" ht="13.8" x14ac:dyDescent="0.3">
      <c r="B14242" s="10"/>
      <c r="L14242" s="10"/>
      <c r="M14242" s="10"/>
    </row>
    <row r="14243" spans="2:13" s="1" customFormat="1" ht="13.8" x14ac:dyDescent="0.3">
      <c r="B14243" s="10"/>
      <c r="L14243" s="10"/>
      <c r="M14243" s="10"/>
    </row>
    <row r="14244" spans="2:13" s="1" customFormat="1" ht="13.8" x14ac:dyDescent="0.3">
      <c r="B14244" s="10"/>
      <c r="L14244" s="10"/>
      <c r="M14244" s="10"/>
    </row>
    <row r="14245" spans="2:13" s="1" customFormat="1" ht="13.8" x14ac:dyDescent="0.3">
      <c r="B14245" s="10"/>
      <c r="L14245" s="10"/>
      <c r="M14245" s="10"/>
    </row>
    <row r="14246" spans="2:13" s="1" customFormat="1" ht="13.8" x14ac:dyDescent="0.3">
      <c r="B14246" s="10"/>
      <c r="L14246" s="10"/>
      <c r="M14246" s="10"/>
    </row>
    <row r="14247" spans="2:13" s="1" customFormat="1" ht="13.8" x14ac:dyDescent="0.3">
      <c r="B14247" s="10"/>
      <c r="L14247" s="10"/>
      <c r="M14247" s="10"/>
    </row>
    <row r="14248" spans="2:13" s="1" customFormat="1" ht="13.8" x14ac:dyDescent="0.3">
      <c r="B14248" s="10"/>
      <c r="L14248" s="10"/>
      <c r="M14248" s="10"/>
    </row>
    <row r="14249" spans="2:13" s="1" customFormat="1" ht="13.8" x14ac:dyDescent="0.3">
      <c r="B14249" s="10"/>
      <c r="L14249" s="10"/>
      <c r="M14249" s="10"/>
    </row>
    <row r="14250" spans="2:13" s="1" customFormat="1" ht="13.8" x14ac:dyDescent="0.3">
      <c r="B14250" s="10"/>
      <c r="L14250" s="10"/>
      <c r="M14250" s="10"/>
    </row>
    <row r="14251" spans="2:13" s="1" customFormat="1" ht="13.8" x14ac:dyDescent="0.3">
      <c r="B14251" s="10"/>
      <c r="L14251" s="10"/>
      <c r="M14251" s="10"/>
    </row>
    <row r="14252" spans="2:13" s="1" customFormat="1" ht="13.8" x14ac:dyDescent="0.3">
      <c r="B14252" s="10"/>
      <c r="L14252" s="10"/>
      <c r="M14252" s="10"/>
    </row>
    <row r="14253" spans="2:13" s="1" customFormat="1" ht="13.8" x14ac:dyDescent="0.3">
      <c r="B14253" s="10"/>
      <c r="L14253" s="10"/>
      <c r="M14253" s="10"/>
    </row>
    <row r="14254" spans="2:13" s="1" customFormat="1" ht="13.8" x14ac:dyDescent="0.3">
      <c r="B14254" s="10"/>
      <c r="L14254" s="10"/>
      <c r="M14254" s="10"/>
    </row>
    <row r="14255" spans="2:13" s="1" customFormat="1" ht="13.8" x14ac:dyDescent="0.3">
      <c r="B14255" s="10"/>
      <c r="L14255" s="10"/>
      <c r="M14255" s="10"/>
    </row>
    <row r="14256" spans="2:13" s="1" customFormat="1" ht="13.8" x14ac:dyDescent="0.3">
      <c r="B14256" s="10"/>
      <c r="L14256" s="10"/>
      <c r="M14256" s="10"/>
    </row>
    <row r="14257" spans="2:13" s="1" customFormat="1" ht="13.8" x14ac:dyDescent="0.3">
      <c r="B14257" s="10"/>
      <c r="L14257" s="10"/>
      <c r="M14257" s="10"/>
    </row>
    <row r="14258" spans="2:13" s="1" customFormat="1" ht="13.8" x14ac:dyDescent="0.3">
      <c r="B14258" s="10"/>
      <c r="L14258" s="10"/>
      <c r="M14258" s="10"/>
    </row>
    <row r="14259" spans="2:13" s="1" customFormat="1" ht="13.8" x14ac:dyDescent="0.3">
      <c r="B14259" s="10"/>
      <c r="L14259" s="10"/>
      <c r="M14259" s="10"/>
    </row>
    <row r="14260" spans="2:13" s="1" customFormat="1" ht="13.8" x14ac:dyDescent="0.3">
      <c r="B14260" s="10"/>
      <c r="L14260" s="10"/>
      <c r="M14260" s="10"/>
    </row>
    <row r="14261" spans="2:13" s="1" customFormat="1" ht="13.8" x14ac:dyDescent="0.3">
      <c r="B14261" s="10"/>
      <c r="L14261" s="10"/>
      <c r="M14261" s="10"/>
    </row>
    <row r="14262" spans="2:13" s="1" customFormat="1" ht="13.8" x14ac:dyDescent="0.3">
      <c r="B14262" s="10"/>
      <c r="L14262" s="10"/>
      <c r="M14262" s="10"/>
    </row>
    <row r="14263" spans="2:13" s="1" customFormat="1" ht="13.8" x14ac:dyDescent="0.3">
      <c r="B14263" s="10"/>
      <c r="L14263" s="10"/>
      <c r="M14263" s="10"/>
    </row>
    <row r="14264" spans="2:13" s="1" customFormat="1" ht="13.8" x14ac:dyDescent="0.3">
      <c r="B14264" s="10"/>
      <c r="L14264" s="10"/>
      <c r="M14264" s="10"/>
    </row>
    <row r="14265" spans="2:13" s="1" customFormat="1" ht="13.8" x14ac:dyDescent="0.3">
      <c r="B14265" s="10"/>
      <c r="L14265" s="10"/>
      <c r="M14265" s="10"/>
    </row>
    <row r="14266" spans="2:13" s="1" customFormat="1" ht="13.8" x14ac:dyDescent="0.3">
      <c r="B14266" s="10"/>
      <c r="L14266" s="10"/>
      <c r="M14266" s="10"/>
    </row>
    <row r="14267" spans="2:13" s="1" customFormat="1" ht="13.8" x14ac:dyDescent="0.3">
      <c r="B14267" s="10"/>
      <c r="L14267" s="10"/>
      <c r="M14267" s="10"/>
    </row>
    <row r="14268" spans="2:13" s="1" customFormat="1" ht="13.8" x14ac:dyDescent="0.3">
      <c r="B14268" s="10"/>
      <c r="L14268" s="10"/>
      <c r="M14268" s="10"/>
    </row>
    <row r="14269" spans="2:13" s="1" customFormat="1" ht="13.8" x14ac:dyDescent="0.3">
      <c r="B14269" s="10"/>
      <c r="L14269" s="10"/>
      <c r="M14269" s="10"/>
    </row>
    <row r="14270" spans="2:13" s="1" customFormat="1" ht="13.8" x14ac:dyDescent="0.3">
      <c r="B14270" s="10"/>
      <c r="L14270" s="10"/>
      <c r="M14270" s="10"/>
    </row>
    <row r="14271" spans="2:13" s="1" customFormat="1" ht="13.8" x14ac:dyDescent="0.3">
      <c r="B14271" s="10"/>
      <c r="L14271" s="10"/>
      <c r="M14271" s="10"/>
    </row>
    <row r="14272" spans="2:13" s="1" customFormat="1" ht="13.8" x14ac:dyDescent="0.3">
      <c r="B14272" s="10"/>
      <c r="L14272" s="10"/>
      <c r="M14272" s="10"/>
    </row>
    <row r="14273" spans="2:13" s="1" customFormat="1" ht="13.8" x14ac:dyDescent="0.3">
      <c r="B14273" s="10"/>
      <c r="L14273" s="10"/>
      <c r="M14273" s="10"/>
    </row>
    <row r="14274" spans="2:13" s="1" customFormat="1" ht="13.8" x14ac:dyDescent="0.3">
      <c r="B14274" s="10"/>
      <c r="L14274" s="10"/>
      <c r="M14274" s="10"/>
    </row>
    <row r="14275" spans="2:13" s="1" customFormat="1" ht="13.8" x14ac:dyDescent="0.3">
      <c r="B14275" s="10"/>
      <c r="L14275" s="10"/>
      <c r="M14275" s="10"/>
    </row>
    <row r="14276" spans="2:13" s="1" customFormat="1" ht="13.8" x14ac:dyDescent="0.3">
      <c r="B14276" s="10"/>
      <c r="L14276" s="10"/>
      <c r="M14276" s="10"/>
    </row>
    <row r="14277" spans="2:13" s="1" customFormat="1" ht="13.8" x14ac:dyDescent="0.3">
      <c r="B14277" s="10"/>
      <c r="L14277" s="10"/>
      <c r="M14277" s="10"/>
    </row>
    <row r="14278" spans="2:13" s="1" customFormat="1" ht="13.8" x14ac:dyDescent="0.3">
      <c r="B14278" s="10"/>
      <c r="L14278" s="10"/>
      <c r="M14278" s="10"/>
    </row>
    <row r="14279" spans="2:13" s="1" customFormat="1" ht="13.8" x14ac:dyDescent="0.3">
      <c r="B14279" s="10"/>
      <c r="L14279" s="10"/>
      <c r="M14279" s="10"/>
    </row>
    <row r="14280" spans="2:13" s="1" customFormat="1" ht="13.8" x14ac:dyDescent="0.3">
      <c r="B14280" s="10"/>
      <c r="L14280" s="10"/>
      <c r="M14280" s="10"/>
    </row>
    <row r="14281" spans="2:13" s="1" customFormat="1" ht="13.8" x14ac:dyDescent="0.3">
      <c r="B14281" s="10"/>
      <c r="L14281" s="10"/>
      <c r="M14281" s="10"/>
    </row>
    <row r="14282" spans="2:13" s="1" customFormat="1" ht="13.8" x14ac:dyDescent="0.3">
      <c r="B14282" s="10"/>
      <c r="L14282" s="10"/>
      <c r="M14282" s="10"/>
    </row>
    <row r="14283" spans="2:13" s="1" customFormat="1" ht="13.8" x14ac:dyDescent="0.3">
      <c r="B14283" s="10"/>
      <c r="L14283" s="10"/>
      <c r="M14283" s="10"/>
    </row>
    <row r="14284" spans="2:13" s="1" customFormat="1" ht="13.8" x14ac:dyDescent="0.3">
      <c r="B14284" s="10"/>
      <c r="L14284" s="10"/>
      <c r="M14284" s="10"/>
    </row>
    <row r="14285" spans="2:13" s="1" customFormat="1" ht="13.8" x14ac:dyDescent="0.3">
      <c r="B14285" s="10"/>
      <c r="L14285" s="10"/>
      <c r="M14285" s="10"/>
    </row>
    <row r="14286" spans="2:13" s="1" customFormat="1" ht="13.8" x14ac:dyDescent="0.3">
      <c r="B14286" s="10"/>
      <c r="L14286" s="10"/>
      <c r="M14286" s="10"/>
    </row>
    <row r="14287" spans="2:13" s="1" customFormat="1" ht="13.8" x14ac:dyDescent="0.3">
      <c r="B14287" s="10"/>
      <c r="L14287" s="10"/>
      <c r="M14287" s="10"/>
    </row>
    <row r="14288" spans="2:13" s="1" customFormat="1" ht="13.8" x14ac:dyDescent="0.3">
      <c r="B14288" s="10"/>
      <c r="L14288" s="10"/>
      <c r="M14288" s="10"/>
    </row>
    <row r="14289" spans="2:13" s="1" customFormat="1" ht="13.8" x14ac:dyDescent="0.3">
      <c r="B14289" s="10"/>
      <c r="L14289" s="10"/>
      <c r="M14289" s="10"/>
    </row>
    <row r="14290" spans="2:13" s="1" customFormat="1" ht="13.8" x14ac:dyDescent="0.3">
      <c r="B14290" s="10"/>
      <c r="L14290" s="10"/>
      <c r="M14290" s="10"/>
    </row>
    <row r="14291" spans="2:13" s="1" customFormat="1" ht="13.8" x14ac:dyDescent="0.3">
      <c r="B14291" s="10"/>
      <c r="L14291" s="10"/>
      <c r="M14291" s="10"/>
    </row>
    <row r="14292" spans="2:13" s="1" customFormat="1" ht="13.8" x14ac:dyDescent="0.3">
      <c r="B14292" s="10"/>
      <c r="L14292" s="10"/>
      <c r="M14292" s="10"/>
    </row>
    <row r="14293" spans="2:13" s="1" customFormat="1" ht="13.8" x14ac:dyDescent="0.3">
      <c r="B14293" s="10"/>
      <c r="L14293" s="10"/>
      <c r="M14293" s="10"/>
    </row>
    <row r="14294" spans="2:13" s="1" customFormat="1" ht="13.8" x14ac:dyDescent="0.3">
      <c r="B14294" s="10"/>
      <c r="L14294" s="10"/>
      <c r="M14294" s="10"/>
    </row>
    <row r="14295" spans="2:13" s="1" customFormat="1" ht="13.8" x14ac:dyDescent="0.3">
      <c r="B14295" s="10"/>
      <c r="L14295" s="10"/>
      <c r="M14295" s="10"/>
    </row>
    <row r="14296" spans="2:13" s="1" customFormat="1" ht="13.8" x14ac:dyDescent="0.3">
      <c r="B14296" s="10"/>
      <c r="L14296" s="10"/>
      <c r="M14296" s="10"/>
    </row>
    <row r="14297" spans="2:13" s="1" customFormat="1" ht="13.8" x14ac:dyDescent="0.3">
      <c r="B14297" s="10"/>
      <c r="L14297" s="10"/>
      <c r="M14297" s="10"/>
    </row>
    <row r="14298" spans="2:13" s="1" customFormat="1" ht="13.8" x14ac:dyDescent="0.3">
      <c r="B14298" s="10"/>
      <c r="L14298" s="10"/>
      <c r="M14298" s="10"/>
    </row>
    <row r="14299" spans="2:13" s="1" customFormat="1" ht="13.8" x14ac:dyDescent="0.3">
      <c r="B14299" s="10"/>
      <c r="L14299" s="10"/>
      <c r="M14299" s="10"/>
    </row>
    <row r="14300" spans="2:13" s="1" customFormat="1" ht="13.8" x14ac:dyDescent="0.3">
      <c r="B14300" s="10"/>
      <c r="L14300" s="10"/>
      <c r="M14300" s="10"/>
    </row>
    <row r="14301" spans="2:13" s="1" customFormat="1" ht="13.8" x14ac:dyDescent="0.3">
      <c r="B14301" s="10"/>
      <c r="L14301" s="10"/>
      <c r="M14301" s="10"/>
    </row>
    <row r="14302" spans="2:13" s="1" customFormat="1" ht="13.8" x14ac:dyDescent="0.3">
      <c r="B14302" s="10"/>
      <c r="L14302" s="10"/>
      <c r="M14302" s="10"/>
    </row>
    <row r="14303" spans="2:13" s="1" customFormat="1" ht="13.8" x14ac:dyDescent="0.3">
      <c r="B14303" s="10"/>
      <c r="L14303" s="10"/>
      <c r="M14303" s="10"/>
    </row>
    <row r="14304" spans="2:13" s="1" customFormat="1" ht="13.8" x14ac:dyDescent="0.3">
      <c r="B14304" s="10"/>
      <c r="L14304" s="10"/>
      <c r="M14304" s="10"/>
    </row>
    <row r="14305" spans="2:13" s="1" customFormat="1" ht="13.8" x14ac:dyDescent="0.3">
      <c r="B14305" s="10"/>
      <c r="L14305" s="10"/>
      <c r="M14305" s="10"/>
    </row>
    <row r="14306" spans="2:13" s="1" customFormat="1" ht="13.8" x14ac:dyDescent="0.3">
      <c r="B14306" s="10"/>
      <c r="L14306" s="10"/>
      <c r="M14306" s="10"/>
    </row>
    <row r="14307" spans="2:13" s="1" customFormat="1" ht="13.8" x14ac:dyDescent="0.3">
      <c r="B14307" s="10"/>
      <c r="L14307" s="10"/>
      <c r="M14307" s="10"/>
    </row>
    <row r="14308" spans="2:13" s="1" customFormat="1" ht="13.8" x14ac:dyDescent="0.3">
      <c r="B14308" s="10"/>
      <c r="L14308" s="10"/>
      <c r="M14308" s="10"/>
    </row>
    <row r="14309" spans="2:13" s="1" customFormat="1" ht="13.8" x14ac:dyDescent="0.3">
      <c r="B14309" s="10"/>
      <c r="L14309" s="10"/>
      <c r="M14309" s="10"/>
    </row>
    <row r="14310" spans="2:13" s="1" customFormat="1" ht="13.8" x14ac:dyDescent="0.3">
      <c r="B14310" s="10"/>
      <c r="L14310" s="10"/>
      <c r="M14310" s="10"/>
    </row>
    <row r="14311" spans="2:13" s="1" customFormat="1" ht="13.8" x14ac:dyDescent="0.3">
      <c r="B14311" s="10"/>
      <c r="L14311" s="10"/>
      <c r="M14311" s="10"/>
    </row>
    <row r="14312" spans="2:13" s="1" customFormat="1" ht="13.8" x14ac:dyDescent="0.3">
      <c r="B14312" s="10"/>
      <c r="L14312" s="10"/>
      <c r="M14312" s="10"/>
    </row>
    <row r="14313" spans="2:13" s="1" customFormat="1" ht="13.8" x14ac:dyDescent="0.3">
      <c r="B14313" s="10"/>
      <c r="L14313" s="10"/>
      <c r="M14313" s="10"/>
    </row>
    <row r="14314" spans="2:13" s="1" customFormat="1" ht="13.8" x14ac:dyDescent="0.3">
      <c r="B14314" s="10"/>
      <c r="L14314" s="10"/>
      <c r="M14314" s="10"/>
    </row>
    <row r="14315" spans="2:13" s="1" customFormat="1" ht="13.8" x14ac:dyDescent="0.3">
      <c r="B14315" s="10"/>
      <c r="L14315" s="10"/>
      <c r="M14315" s="10"/>
    </row>
    <row r="14316" spans="2:13" s="1" customFormat="1" ht="13.8" x14ac:dyDescent="0.3">
      <c r="B14316" s="10"/>
      <c r="L14316" s="10"/>
      <c r="M14316" s="10"/>
    </row>
    <row r="14317" spans="2:13" s="1" customFormat="1" ht="13.8" x14ac:dyDescent="0.3">
      <c r="B14317" s="10"/>
      <c r="L14317" s="10"/>
      <c r="M14317" s="10"/>
    </row>
    <row r="14318" spans="2:13" s="1" customFormat="1" ht="13.8" x14ac:dyDescent="0.3">
      <c r="B14318" s="10"/>
      <c r="L14318" s="10"/>
      <c r="M14318" s="10"/>
    </row>
    <row r="14319" spans="2:13" s="1" customFormat="1" ht="13.8" x14ac:dyDescent="0.3">
      <c r="B14319" s="10"/>
      <c r="L14319" s="10"/>
      <c r="M14319" s="10"/>
    </row>
    <row r="14320" spans="2:13" s="1" customFormat="1" ht="13.8" x14ac:dyDescent="0.3">
      <c r="B14320" s="10"/>
      <c r="L14320" s="10"/>
      <c r="M14320" s="10"/>
    </row>
    <row r="14321" spans="2:13" s="1" customFormat="1" ht="13.8" x14ac:dyDescent="0.3">
      <c r="B14321" s="10"/>
      <c r="L14321" s="10"/>
      <c r="M14321" s="10"/>
    </row>
    <row r="14322" spans="2:13" s="1" customFormat="1" ht="13.8" x14ac:dyDescent="0.3">
      <c r="B14322" s="10"/>
      <c r="L14322" s="10"/>
      <c r="M14322" s="10"/>
    </row>
    <row r="14323" spans="2:13" s="1" customFormat="1" ht="13.8" x14ac:dyDescent="0.3">
      <c r="B14323" s="10"/>
      <c r="L14323" s="10"/>
      <c r="M14323" s="10"/>
    </row>
    <row r="14324" spans="2:13" s="1" customFormat="1" ht="13.8" x14ac:dyDescent="0.3">
      <c r="B14324" s="10"/>
      <c r="L14324" s="10"/>
      <c r="M14324" s="10"/>
    </row>
    <row r="14325" spans="2:13" s="1" customFormat="1" ht="13.8" x14ac:dyDescent="0.3">
      <c r="B14325" s="10"/>
      <c r="L14325" s="10"/>
      <c r="M14325" s="10"/>
    </row>
    <row r="14326" spans="2:13" s="1" customFormat="1" ht="13.8" x14ac:dyDescent="0.3">
      <c r="B14326" s="10"/>
      <c r="L14326" s="10"/>
      <c r="M14326" s="10"/>
    </row>
    <row r="14327" spans="2:13" s="1" customFormat="1" ht="13.8" x14ac:dyDescent="0.3">
      <c r="B14327" s="10"/>
      <c r="L14327" s="10"/>
      <c r="M14327" s="10"/>
    </row>
    <row r="14328" spans="2:13" s="1" customFormat="1" ht="13.8" x14ac:dyDescent="0.3">
      <c r="B14328" s="10"/>
      <c r="L14328" s="10"/>
      <c r="M14328" s="10"/>
    </row>
    <row r="14329" spans="2:13" s="1" customFormat="1" ht="13.8" x14ac:dyDescent="0.3">
      <c r="B14329" s="10"/>
      <c r="L14329" s="10"/>
      <c r="M14329" s="10"/>
    </row>
    <row r="14330" spans="2:13" s="1" customFormat="1" ht="13.8" x14ac:dyDescent="0.3">
      <c r="B14330" s="10"/>
      <c r="L14330" s="10"/>
      <c r="M14330" s="10"/>
    </row>
    <row r="14331" spans="2:13" s="1" customFormat="1" ht="13.8" x14ac:dyDescent="0.3">
      <c r="B14331" s="10"/>
      <c r="L14331" s="10"/>
      <c r="M14331" s="10"/>
    </row>
    <row r="14332" spans="2:13" s="1" customFormat="1" ht="13.8" x14ac:dyDescent="0.3">
      <c r="B14332" s="10"/>
      <c r="L14332" s="10"/>
      <c r="M14332" s="10"/>
    </row>
    <row r="14333" spans="2:13" s="1" customFormat="1" ht="13.8" x14ac:dyDescent="0.3">
      <c r="B14333" s="10"/>
      <c r="L14333" s="10"/>
      <c r="M14333" s="10"/>
    </row>
    <row r="14334" spans="2:13" s="1" customFormat="1" ht="13.8" x14ac:dyDescent="0.3">
      <c r="B14334" s="10"/>
      <c r="L14334" s="10"/>
      <c r="M14334" s="10"/>
    </row>
    <row r="14335" spans="2:13" s="1" customFormat="1" ht="13.8" x14ac:dyDescent="0.3">
      <c r="B14335" s="10"/>
      <c r="L14335" s="10"/>
      <c r="M14335" s="10"/>
    </row>
    <row r="14336" spans="2:13" s="1" customFormat="1" ht="13.8" x14ac:dyDescent="0.3">
      <c r="B14336" s="10"/>
      <c r="L14336" s="10"/>
      <c r="M14336" s="10"/>
    </row>
    <row r="14337" spans="2:13" s="1" customFormat="1" ht="13.8" x14ac:dyDescent="0.3">
      <c r="B14337" s="10"/>
      <c r="L14337" s="10"/>
      <c r="M14337" s="10"/>
    </row>
    <row r="14338" spans="2:13" s="1" customFormat="1" ht="13.8" x14ac:dyDescent="0.3">
      <c r="B14338" s="10"/>
      <c r="L14338" s="10"/>
      <c r="M14338" s="10"/>
    </row>
    <row r="14339" spans="2:13" s="1" customFormat="1" ht="13.8" x14ac:dyDescent="0.3">
      <c r="B14339" s="10"/>
      <c r="L14339" s="10"/>
      <c r="M14339" s="10"/>
    </row>
    <row r="14340" spans="2:13" s="1" customFormat="1" ht="13.8" x14ac:dyDescent="0.3">
      <c r="B14340" s="10"/>
      <c r="L14340" s="10"/>
      <c r="M14340" s="10"/>
    </row>
    <row r="14341" spans="2:13" s="1" customFormat="1" ht="13.8" x14ac:dyDescent="0.3">
      <c r="B14341" s="10"/>
      <c r="L14341" s="10"/>
      <c r="M14341" s="10"/>
    </row>
    <row r="14342" spans="2:13" s="1" customFormat="1" ht="13.8" x14ac:dyDescent="0.3">
      <c r="B14342" s="10"/>
      <c r="L14342" s="10"/>
      <c r="M14342" s="10"/>
    </row>
    <row r="14343" spans="2:13" s="1" customFormat="1" ht="13.8" x14ac:dyDescent="0.3">
      <c r="B14343" s="10"/>
      <c r="L14343" s="10"/>
      <c r="M14343" s="10"/>
    </row>
    <row r="14344" spans="2:13" s="1" customFormat="1" ht="13.8" x14ac:dyDescent="0.3">
      <c r="B14344" s="10"/>
      <c r="L14344" s="10"/>
      <c r="M14344" s="10"/>
    </row>
    <row r="14345" spans="2:13" s="1" customFormat="1" ht="13.8" x14ac:dyDescent="0.3">
      <c r="B14345" s="10"/>
      <c r="L14345" s="10"/>
      <c r="M14345" s="10"/>
    </row>
    <row r="14346" spans="2:13" s="1" customFormat="1" ht="13.8" x14ac:dyDescent="0.3">
      <c r="B14346" s="10"/>
      <c r="L14346" s="10"/>
      <c r="M14346" s="10"/>
    </row>
    <row r="14347" spans="2:13" s="1" customFormat="1" ht="13.8" x14ac:dyDescent="0.3">
      <c r="B14347" s="10"/>
      <c r="L14347" s="10"/>
      <c r="M14347" s="10"/>
    </row>
    <row r="14348" spans="2:13" s="1" customFormat="1" ht="13.8" x14ac:dyDescent="0.3">
      <c r="B14348" s="10"/>
      <c r="L14348" s="10"/>
      <c r="M14348" s="10"/>
    </row>
    <row r="14349" spans="2:13" s="1" customFormat="1" ht="13.8" x14ac:dyDescent="0.3">
      <c r="B14349" s="10"/>
      <c r="L14349" s="10"/>
      <c r="M14349" s="10"/>
    </row>
    <row r="14350" spans="2:13" s="1" customFormat="1" ht="13.8" x14ac:dyDescent="0.3">
      <c r="B14350" s="10"/>
      <c r="L14350" s="10"/>
      <c r="M14350" s="10"/>
    </row>
    <row r="14351" spans="2:13" s="1" customFormat="1" ht="13.8" x14ac:dyDescent="0.3">
      <c r="B14351" s="10"/>
      <c r="L14351" s="10"/>
      <c r="M14351" s="10"/>
    </row>
    <row r="14352" spans="2:13" s="1" customFormat="1" ht="13.8" x14ac:dyDescent="0.3">
      <c r="B14352" s="10"/>
      <c r="L14352" s="10"/>
      <c r="M14352" s="10"/>
    </row>
    <row r="14353" spans="2:13" s="1" customFormat="1" ht="13.8" x14ac:dyDescent="0.3">
      <c r="B14353" s="10"/>
      <c r="L14353" s="10"/>
      <c r="M14353" s="10"/>
    </row>
    <row r="14354" spans="2:13" s="1" customFormat="1" ht="13.8" x14ac:dyDescent="0.3">
      <c r="B14354" s="10"/>
      <c r="L14354" s="10"/>
      <c r="M14354" s="10"/>
    </row>
    <row r="14355" spans="2:13" s="1" customFormat="1" ht="13.8" x14ac:dyDescent="0.3">
      <c r="B14355" s="10"/>
      <c r="L14355" s="10"/>
      <c r="M14355" s="10"/>
    </row>
    <row r="14356" spans="2:13" s="1" customFormat="1" ht="13.8" x14ac:dyDescent="0.3">
      <c r="B14356" s="10"/>
      <c r="L14356" s="10"/>
      <c r="M14356" s="10"/>
    </row>
    <row r="14357" spans="2:13" s="1" customFormat="1" ht="13.8" x14ac:dyDescent="0.3">
      <c r="B14357" s="10"/>
      <c r="L14357" s="10"/>
      <c r="M14357" s="10"/>
    </row>
    <row r="14358" spans="2:13" s="1" customFormat="1" ht="13.8" x14ac:dyDescent="0.3">
      <c r="B14358" s="10"/>
      <c r="L14358" s="10"/>
      <c r="M14358" s="10"/>
    </row>
    <row r="14359" spans="2:13" s="1" customFormat="1" ht="13.8" x14ac:dyDescent="0.3">
      <c r="B14359" s="10"/>
      <c r="L14359" s="10"/>
      <c r="M14359" s="10"/>
    </row>
    <row r="14360" spans="2:13" s="1" customFormat="1" ht="13.8" x14ac:dyDescent="0.3">
      <c r="B14360" s="10"/>
      <c r="L14360" s="10"/>
      <c r="M14360" s="10"/>
    </row>
    <row r="14361" spans="2:13" s="1" customFormat="1" ht="13.8" x14ac:dyDescent="0.3">
      <c r="B14361" s="10"/>
      <c r="L14361" s="10"/>
      <c r="M14361" s="10"/>
    </row>
    <row r="14362" spans="2:13" s="1" customFormat="1" ht="13.8" x14ac:dyDescent="0.3">
      <c r="B14362" s="10"/>
      <c r="L14362" s="10"/>
      <c r="M14362" s="10"/>
    </row>
    <row r="14363" spans="2:13" s="1" customFormat="1" ht="13.8" x14ac:dyDescent="0.3">
      <c r="B14363" s="10"/>
      <c r="L14363" s="10"/>
      <c r="M14363" s="10"/>
    </row>
    <row r="14364" spans="2:13" s="1" customFormat="1" ht="13.8" x14ac:dyDescent="0.3">
      <c r="B14364" s="10"/>
      <c r="L14364" s="10"/>
      <c r="M14364" s="10"/>
    </row>
    <row r="14365" spans="2:13" s="1" customFormat="1" ht="13.8" x14ac:dyDescent="0.3">
      <c r="B14365" s="10"/>
      <c r="L14365" s="10"/>
      <c r="M14365" s="10"/>
    </row>
    <row r="14366" spans="2:13" s="1" customFormat="1" ht="13.8" x14ac:dyDescent="0.3">
      <c r="B14366" s="10"/>
      <c r="L14366" s="10"/>
      <c r="M14366" s="10"/>
    </row>
    <row r="14367" spans="2:13" s="1" customFormat="1" ht="13.8" x14ac:dyDescent="0.3">
      <c r="B14367" s="10"/>
      <c r="L14367" s="10"/>
      <c r="M14367" s="10"/>
    </row>
    <row r="14368" spans="2:13" s="1" customFormat="1" ht="13.8" x14ac:dyDescent="0.3">
      <c r="B14368" s="10"/>
      <c r="L14368" s="10"/>
      <c r="M14368" s="10"/>
    </row>
    <row r="14369" spans="2:13" s="1" customFormat="1" ht="13.8" x14ac:dyDescent="0.3">
      <c r="B14369" s="10"/>
      <c r="L14369" s="10"/>
      <c r="M14369" s="10"/>
    </row>
    <row r="14370" spans="2:13" s="1" customFormat="1" ht="13.8" x14ac:dyDescent="0.3">
      <c r="B14370" s="10"/>
      <c r="L14370" s="10"/>
      <c r="M14370" s="10"/>
    </row>
    <row r="14371" spans="2:13" s="1" customFormat="1" ht="13.8" x14ac:dyDescent="0.3">
      <c r="B14371" s="10"/>
      <c r="L14371" s="10"/>
      <c r="M14371" s="10"/>
    </row>
    <row r="14372" spans="2:13" s="1" customFormat="1" ht="13.8" x14ac:dyDescent="0.3">
      <c r="B14372" s="10"/>
      <c r="L14372" s="10"/>
      <c r="M14372" s="10"/>
    </row>
    <row r="14373" spans="2:13" s="1" customFormat="1" ht="13.8" x14ac:dyDescent="0.3">
      <c r="B14373" s="10"/>
      <c r="L14373" s="10"/>
      <c r="M14373" s="10"/>
    </row>
    <row r="14374" spans="2:13" s="1" customFormat="1" ht="13.8" x14ac:dyDescent="0.3">
      <c r="B14374" s="10"/>
      <c r="L14374" s="10"/>
      <c r="M14374" s="10"/>
    </row>
    <row r="14375" spans="2:13" s="1" customFormat="1" ht="13.8" x14ac:dyDescent="0.3">
      <c r="B14375" s="10"/>
      <c r="L14375" s="10"/>
      <c r="M14375" s="10"/>
    </row>
    <row r="14376" spans="2:13" s="1" customFormat="1" ht="13.8" x14ac:dyDescent="0.3">
      <c r="B14376" s="10"/>
      <c r="L14376" s="10"/>
      <c r="M14376" s="10"/>
    </row>
    <row r="14377" spans="2:13" s="1" customFormat="1" ht="13.8" x14ac:dyDescent="0.3">
      <c r="B14377" s="10"/>
      <c r="L14377" s="10"/>
      <c r="M14377" s="10"/>
    </row>
    <row r="14378" spans="2:13" s="1" customFormat="1" ht="13.8" x14ac:dyDescent="0.3">
      <c r="B14378" s="10"/>
      <c r="L14378" s="10"/>
      <c r="M14378" s="10"/>
    </row>
    <row r="14379" spans="2:13" s="1" customFormat="1" ht="13.8" x14ac:dyDescent="0.3">
      <c r="B14379" s="10"/>
      <c r="L14379" s="10"/>
      <c r="M14379" s="10"/>
    </row>
    <row r="14380" spans="2:13" s="1" customFormat="1" ht="13.8" x14ac:dyDescent="0.3">
      <c r="B14380" s="10"/>
      <c r="L14380" s="10"/>
      <c r="M14380" s="10"/>
    </row>
    <row r="14381" spans="2:13" s="1" customFormat="1" ht="13.8" x14ac:dyDescent="0.3">
      <c r="B14381" s="10"/>
      <c r="L14381" s="10"/>
      <c r="M14381" s="10"/>
    </row>
    <row r="14382" spans="2:13" s="1" customFormat="1" ht="13.8" x14ac:dyDescent="0.3">
      <c r="B14382" s="10"/>
      <c r="L14382" s="10"/>
      <c r="M14382" s="10"/>
    </row>
    <row r="14383" spans="2:13" s="1" customFormat="1" ht="13.8" x14ac:dyDescent="0.3">
      <c r="B14383" s="10"/>
      <c r="L14383" s="10"/>
      <c r="M14383" s="10"/>
    </row>
    <row r="14384" spans="2:13" s="1" customFormat="1" ht="13.8" x14ac:dyDescent="0.3">
      <c r="B14384" s="10"/>
      <c r="L14384" s="10"/>
      <c r="M14384" s="10"/>
    </row>
    <row r="14385" spans="2:13" s="1" customFormat="1" ht="13.8" x14ac:dyDescent="0.3">
      <c r="B14385" s="10"/>
      <c r="L14385" s="10"/>
      <c r="M14385" s="10"/>
    </row>
    <row r="14386" spans="2:13" s="1" customFormat="1" ht="13.8" x14ac:dyDescent="0.3">
      <c r="B14386" s="10"/>
      <c r="L14386" s="10"/>
      <c r="M14386" s="10"/>
    </row>
    <row r="14387" spans="2:13" s="1" customFormat="1" ht="13.8" x14ac:dyDescent="0.3">
      <c r="B14387" s="10"/>
      <c r="L14387" s="10"/>
      <c r="M14387" s="10"/>
    </row>
    <row r="14388" spans="2:13" s="1" customFormat="1" ht="13.8" x14ac:dyDescent="0.3">
      <c r="B14388" s="10"/>
      <c r="L14388" s="10"/>
      <c r="M14388" s="10"/>
    </row>
    <row r="14389" spans="2:13" s="1" customFormat="1" ht="13.8" x14ac:dyDescent="0.3">
      <c r="B14389" s="10"/>
      <c r="L14389" s="10"/>
      <c r="M14389" s="10"/>
    </row>
    <row r="14390" spans="2:13" s="1" customFormat="1" ht="13.8" x14ac:dyDescent="0.3">
      <c r="B14390" s="10"/>
      <c r="L14390" s="10"/>
      <c r="M14390" s="10"/>
    </row>
    <row r="14391" spans="2:13" s="1" customFormat="1" ht="13.8" x14ac:dyDescent="0.3">
      <c r="B14391" s="10"/>
      <c r="L14391" s="10"/>
      <c r="M14391" s="10"/>
    </row>
    <row r="14392" spans="2:13" s="1" customFormat="1" ht="13.8" x14ac:dyDescent="0.3">
      <c r="B14392" s="10"/>
      <c r="L14392" s="10"/>
      <c r="M14392" s="10"/>
    </row>
    <row r="14393" spans="2:13" s="1" customFormat="1" ht="13.8" x14ac:dyDescent="0.3">
      <c r="B14393" s="10"/>
      <c r="L14393" s="10"/>
      <c r="M14393" s="10"/>
    </row>
    <row r="14394" spans="2:13" s="1" customFormat="1" ht="13.8" x14ac:dyDescent="0.3">
      <c r="B14394" s="10"/>
      <c r="L14394" s="10"/>
      <c r="M14394" s="10"/>
    </row>
    <row r="14395" spans="2:13" s="1" customFormat="1" ht="13.8" x14ac:dyDescent="0.3">
      <c r="B14395" s="10"/>
      <c r="L14395" s="10"/>
      <c r="M14395" s="10"/>
    </row>
    <row r="14396" spans="2:13" s="1" customFormat="1" ht="13.8" x14ac:dyDescent="0.3">
      <c r="B14396" s="10"/>
      <c r="L14396" s="10"/>
      <c r="M14396" s="10"/>
    </row>
    <row r="14397" spans="2:13" s="1" customFormat="1" ht="13.8" x14ac:dyDescent="0.3">
      <c r="B14397" s="10"/>
      <c r="L14397" s="10"/>
      <c r="M14397" s="10"/>
    </row>
    <row r="14398" spans="2:13" s="1" customFormat="1" ht="13.8" x14ac:dyDescent="0.3">
      <c r="B14398" s="10"/>
      <c r="L14398" s="10"/>
      <c r="M14398" s="10"/>
    </row>
    <row r="14399" spans="2:13" s="1" customFormat="1" ht="13.8" x14ac:dyDescent="0.3">
      <c r="B14399" s="10"/>
      <c r="L14399" s="10"/>
      <c r="M14399" s="10"/>
    </row>
    <row r="14400" spans="2:13" s="1" customFormat="1" ht="13.8" x14ac:dyDescent="0.3">
      <c r="B14400" s="10"/>
      <c r="L14400" s="10"/>
      <c r="M14400" s="10"/>
    </row>
    <row r="14401" spans="2:13" s="1" customFormat="1" ht="13.8" x14ac:dyDescent="0.3">
      <c r="B14401" s="10"/>
      <c r="L14401" s="10"/>
      <c r="M14401" s="10"/>
    </row>
    <row r="14402" spans="2:13" s="1" customFormat="1" ht="13.8" x14ac:dyDescent="0.3">
      <c r="B14402" s="10"/>
      <c r="L14402" s="10"/>
      <c r="M14402" s="10"/>
    </row>
    <row r="14403" spans="2:13" s="1" customFormat="1" ht="13.8" x14ac:dyDescent="0.3">
      <c r="B14403" s="10"/>
      <c r="L14403" s="10"/>
      <c r="M14403" s="10"/>
    </row>
    <row r="14404" spans="2:13" s="1" customFormat="1" ht="13.8" x14ac:dyDescent="0.3">
      <c r="B14404" s="10"/>
      <c r="L14404" s="10"/>
      <c r="M14404" s="10"/>
    </row>
    <row r="14405" spans="2:13" s="1" customFormat="1" ht="13.8" x14ac:dyDescent="0.3">
      <c r="B14405" s="10"/>
      <c r="L14405" s="10"/>
      <c r="M14405" s="10"/>
    </row>
    <row r="14406" spans="2:13" s="1" customFormat="1" ht="13.8" x14ac:dyDescent="0.3">
      <c r="B14406" s="10"/>
      <c r="L14406" s="10"/>
      <c r="M14406" s="10"/>
    </row>
    <row r="14407" spans="2:13" s="1" customFormat="1" ht="13.8" x14ac:dyDescent="0.3">
      <c r="B14407" s="10"/>
      <c r="L14407" s="10"/>
      <c r="M14407" s="10"/>
    </row>
    <row r="14408" spans="2:13" s="1" customFormat="1" ht="13.8" x14ac:dyDescent="0.3">
      <c r="B14408" s="10"/>
      <c r="L14408" s="10"/>
      <c r="M14408" s="10"/>
    </row>
    <row r="14409" spans="2:13" s="1" customFormat="1" ht="13.8" x14ac:dyDescent="0.3">
      <c r="B14409" s="10"/>
      <c r="L14409" s="10"/>
      <c r="M14409" s="10"/>
    </row>
    <row r="14410" spans="2:13" s="1" customFormat="1" ht="13.8" x14ac:dyDescent="0.3">
      <c r="B14410" s="10"/>
      <c r="L14410" s="10"/>
      <c r="M14410" s="10"/>
    </row>
    <row r="14411" spans="2:13" s="1" customFormat="1" ht="13.8" x14ac:dyDescent="0.3">
      <c r="B14411" s="10"/>
      <c r="L14411" s="10"/>
      <c r="M14411" s="10"/>
    </row>
    <row r="14412" spans="2:13" s="1" customFormat="1" ht="13.8" x14ac:dyDescent="0.3">
      <c r="B14412" s="10"/>
      <c r="L14412" s="10"/>
      <c r="M14412" s="10"/>
    </row>
    <row r="14413" spans="2:13" s="1" customFormat="1" ht="13.8" x14ac:dyDescent="0.3">
      <c r="B14413" s="10"/>
      <c r="L14413" s="10"/>
      <c r="M14413" s="10"/>
    </row>
    <row r="14414" spans="2:13" s="1" customFormat="1" ht="13.8" x14ac:dyDescent="0.3">
      <c r="B14414" s="10"/>
      <c r="L14414" s="10"/>
      <c r="M14414" s="10"/>
    </row>
    <row r="14415" spans="2:13" s="1" customFormat="1" ht="13.8" x14ac:dyDescent="0.3">
      <c r="B14415" s="10"/>
      <c r="L14415" s="10"/>
      <c r="M14415" s="10"/>
    </row>
    <row r="14416" spans="2:13" s="1" customFormat="1" ht="13.8" x14ac:dyDescent="0.3">
      <c r="B14416" s="10"/>
      <c r="L14416" s="10"/>
      <c r="M14416" s="10"/>
    </row>
    <row r="14417" spans="2:13" s="1" customFormat="1" ht="13.8" x14ac:dyDescent="0.3">
      <c r="B14417" s="10"/>
      <c r="L14417" s="10"/>
      <c r="M14417" s="10"/>
    </row>
    <row r="14418" spans="2:13" s="1" customFormat="1" ht="13.8" x14ac:dyDescent="0.3">
      <c r="B14418" s="10"/>
      <c r="L14418" s="10"/>
      <c r="M14418" s="10"/>
    </row>
    <row r="14419" spans="2:13" s="1" customFormat="1" ht="13.8" x14ac:dyDescent="0.3">
      <c r="B14419" s="10"/>
      <c r="L14419" s="10"/>
      <c r="M14419" s="10"/>
    </row>
    <row r="14420" spans="2:13" s="1" customFormat="1" ht="13.8" x14ac:dyDescent="0.3">
      <c r="B14420" s="10"/>
      <c r="L14420" s="10"/>
      <c r="M14420" s="10"/>
    </row>
    <row r="14421" spans="2:13" s="1" customFormat="1" ht="13.8" x14ac:dyDescent="0.3">
      <c r="B14421" s="10"/>
      <c r="L14421" s="10"/>
      <c r="M14421" s="10"/>
    </row>
    <row r="14422" spans="2:13" s="1" customFormat="1" ht="13.8" x14ac:dyDescent="0.3">
      <c r="B14422" s="10"/>
      <c r="L14422" s="10"/>
      <c r="M14422" s="10"/>
    </row>
    <row r="14423" spans="2:13" s="1" customFormat="1" ht="13.8" x14ac:dyDescent="0.3">
      <c r="B14423" s="10"/>
      <c r="L14423" s="10"/>
      <c r="M14423" s="10"/>
    </row>
    <row r="14424" spans="2:13" s="1" customFormat="1" ht="13.8" x14ac:dyDescent="0.3">
      <c r="B14424" s="10"/>
      <c r="L14424" s="10"/>
      <c r="M14424" s="10"/>
    </row>
    <row r="14425" spans="2:13" s="1" customFormat="1" ht="13.8" x14ac:dyDescent="0.3">
      <c r="B14425" s="10"/>
      <c r="L14425" s="10"/>
      <c r="M14425" s="10"/>
    </row>
    <row r="14426" spans="2:13" s="1" customFormat="1" ht="13.8" x14ac:dyDescent="0.3">
      <c r="B14426" s="10"/>
      <c r="L14426" s="10"/>
      <c r="M14426" s="10"/>
    </row>
    <row r="14427" spans="2:13" s="1" customFormat="1" ht="13.8" x14ac:dyDescent="0.3">
      <c r="B14427" s="10"/>
      <c r="L14427" s="10"/>
      <c r="M14427" s="10"/>
    </row>
    <row r="14428" spans="2:13" s="1" customFormat="1" ht="13.8" x14ac:dyDescent="0.3">
      <c r="B14428" s="10"/>
      <c r="L14428" s="10"/>
      <c r="M14428" s="10"/>
    </row>
    <row r="14429" spans="2:13" s="1" customFormat="1" ht="13.8" x14ac:dyDescent="0.3">
      <c r="B14429" s="10"/>
      <c r="L14429" s="10"/>
      <c r="M14429" s="10"/>
    </row>
    <row r="14430" spans="2:13" s="1" customFormat="1" ht="13.8" x14ac:dyDescent="0.3">
      <c r="B14430" s="10"/>
      <c r="L14430" s="10"/>
      <c r="M14430" s="10"/>
    </row>
    <row r="14431" spans="2:13" s="1" customFormat="1" ht="13.8" x14ac:dyDescent="0.3">
      <c r="B14431" s="10"/>
      <c r="L14431" s="10"/>
      <c r="M14431" s="10"/>
    </row>
    <row r="14432" spans="2:13" s="1" customFormat="1" ht="13.8" x14ac:dyDescent="0.3">
      <c r="B14432" s="10"/>
      <c r="L14432" s="10"/>
      <c r="M14432" s="10"/>
    </row>
    <row r="14433" spans="2:13" s="1" customFormat="1" ht="13.8" x14ac:dyDescent="0.3">
      <c r="B14433" s="10"/>
      <c r="L14433" s="10"/>
      <c r="M14433" s="10"/>
    </row>
    <row r="14434" spans="2:13" s="1" customFormat="1" ht="13.8" x14ac:dyDescent="0.3">
      <c r="B14434" s="10"/>
      <c r="L14434" s="10"/>
      <c r="M14434" s="10"/>
    </row>
    <row r="14435" spans="2:13" s="1" customFormat="1" ht="13.8" x14ac:dyDescent="0.3">
      <c r="B14435" s="10"/>
      <c r="L14435" s="10"/>
      <c r="M14435" s="10"/>
    </row>
    <row r="14436" spans="2:13" s="1" customFormat="1" ht="13.8" x14ac:dyDescent="0.3">
      <c r="B14436" s="10"/>
      <c r="L14436" s="10"/>
      <c r="M14436" s="10"/>
    </row>
    <row r="14437" spans="2:13" s="1" customFormat="1" ht="13.8" x14ac:dyDescent="0.3">
      <c r="B14437" s="10"/>
      <c r="L14437" s="10"/>
      <c r="M14437" s="10"/>
    </row>
    <row r="14438" spans="2:13" s="1" customFormat="1" ht="13.8" x14ac:dyDescent="0.3">
      <c r="B14438" s="10"/>
      <c r="L14438" s="10"/>
      <c r="M14438" s="10"/>
    </row>
    <row r="14439" spans="2:13" s="1" customFormat="1" ht="13.8" x14ac:dyDescent="0.3">
      <c r="B14439" s="10"/>
      <c r="L14439" s="10"/>
      <c r="M14439" s="10"/>
    </row>
    <row r="14440" spans="2:13" s="1" customFormat="1" ht="13.8" x14ac:dyDescent="0.3">
      <c r="B14440" s="10"/>
      <c r="L14440" s="10"/>
      <c r="M14440" s="10"/>
    </row>
    <row r="14441" spans="2:13" s="1" customFormat="1" ht="13.8" x14ac:dyDescent="0.3">
      <c r="B14441" s="10"/>
      <c r="L14441" s="10"/>
      <c r="M14441" s="10"/>
    </row>
    <row r="14442" spans="2:13" s="1" customFormat="1" ht="13.8" x14ac:dyDescent="0.3">
      <c r="B14442" s="10"/>
      <c r="L14442" s="10"/>
      <c r="M14442" s="10"/>
    </row>
    <row r="14443" spans="2:13" s="1" customFormat="1" ht="13.8" x14ac:dyDescent="0.3">
      <c r="B14443" s="10"/>
      <c r="L14443" s="10"/>
      <c r="M14443" s="10"/>
    </row>
    <row r="14444" spans="2:13" s="1" customFormat="1" ht="13.8" x14ac:dyDescent="0.3">
      <c r="B14444" s="10"/>
      <c r="L14444" s="10"/>
      <c r="M14444" s="10"/>
    </row>
    <row r="14445" spans="2:13" s="1" customFormat="1" ht="13.8" x14ac:dyDescent="0.3">
      <c r="B14445" s="10"/>
      <c r="L14445" s="10"/>
      <c r="M14445" s="10"/>
    </row>
    <row r="14446" spans="2:13" s="1" customFormat="1" ht="13.8" x14ac:dyDescent="0.3">
      <c r="B14446" s="10"/>
      <c r="L14446" s="10"/>
      <c r="M14446" s="10"/>
    </row>
    <row r="14447" spans="2:13" s="1" customFormat="1" ht="13.8" x14ac:dyDescent="0.3">
      <c r="B14447" s="10"/>
      <c r="L14447" s="10"/>
      <c r="M14447" s="10"/>
    </row>
    <row r="14448" spans="2:13" s="1" customFormat="1" ht="13.8" x14ac:dyDescent="0.3">
      <c r="B14448" s="10"/>
      <c r="L14448" s="10"/>
      <c r="M14448" s="10"/>
    </row>
    <row r="14449" spans="2:13" s="1" customFormat="1" ht="13.8" x14ac:dyDescent="0.3">
      <c r="B14449" s="10"/>
      <c r="L14449" s="10"/>
      <c r="M14449" s="10"/>
    </row>
    <row r="14450" spans="2:13" s="1" customFormat="1" ht="13.8" x14ac:dyDescent="0.3">
      <c r="B14450" s="10"/>
      <c r="L14450" s="10"/>
      <c r="M14450" s="10"/>
    </row>
    <row r="14451" spans="2:13" s="1" customFormat="1" ht="13.8" x14ac:dyDescent="0.3">
      <c r="B14451" s="10"/>
      <c r="L14451" s="10"/>
      <c r="M14451" s="10"/>
    </row>
    <row r="14452" spans="2:13" s="1" customFormat="1" ht="13.8" x14ac:dyDescent="0.3">
      <c r="B14452" s="10"/>
      <c r="L14452" s="10"/>
      <c r="M14452" s="10"/>
    </row>
    <row r="14453" spans="2:13" s="1" customFormat="1" ht="13.8" x14ac:dyDescent="0.3">
      <c r="B14453" s="10"/>
      <c r="L14453" s="10"/>
      <c r="M14453" s="10"/>
    </row>
    <row r="14454" spans="2:13" s="1" customFormat="1" ht="13.8" x14ac:dyDescent="0.3">
      <c r="B14454" s="10"/>
      <c r="L14454" s="10"/>
      <c r="M14454" s="10"/>
    </row>
    <row r="14455" spans="2:13" s="1" customFormat="1" ht="13.8" x14ac:dyDescent="0.3">
      <c r="B14455" s="10"/>
      <c r="L14455" s="10"/>
      <c r="M14455" s="10"/>
    </row>
    <row r="14456" spans="2:13" s="1" customFormat="1" ht="13.8" x14ac:dyDescent="0.3">
      <c r="B14456" s="10"/>
      <c r="L14456" s="10"/>
      <c r="M14456" s="10"/>
    </row>
    <row r="14457" spans="2:13" s="1" customFormat="1" ht="13.8" x14ac:dyDescent="0.3">
      <c r="B14457" s="10"/>
      <c r="L14457" s="10"/>
      <c r="M14457" s="10"/>
    </row>
    <row r="14458" spans="2:13" s="1" customFormat="1" ht="13.8" x14ac:dyDescent="0.3">
      <c r="B14458" s="10"/>
      <c r="L14458" s="10"/>
      <c r="M14458" s="10"/>
    </row>
    <row r="14459" spans="2:13" s="1" customFormat="1" ht="13.8" x14ac:dyDescent="0.3">
      <c r="B14459" s="10"/>
      <c r="L14459" s="10"/>
      <c r="M14459" s="10"/>
    </row>
    <row r="14460" spans="2:13" s="1" customFormat="1" ht="13.8" x14ac:dyDescent="0.3">
      <c r="B14460" s="10"/>
      <c r="L14460" s="10"/>
      <c r="M14460" s="10"/>
    </row>
    <row r="14461" spans="2:13" s="1" customFormat="1" ht="13.8" x14ac:dyDescent="0.3">
      <c r="B14461" s="10"/>
      <c r="L14461" s="10"/>
      <c r="M14461" s="10"/>
    </row>
    <row r="14462" spans="2:13" s="1" customFormat="1" ht="13.8" x14ac:dyDescent="0.3">
      <c r="B14462" s="10"/>
      <c r="L14462" s="10"/>
      <c r="M14462" s="10"/>
    </row>
    <row r="14463" spans="2:13" s="1" customFormat="1" ht="13.8" x14ac:dyDescent="0.3">
      <c r="B14463" s="10"/>
      <c r="L14463" s="10"/>
      <c r="M14463" s="10"/>
    </row>
    <row r="14464" spans="2:13" s="1" customFormat="1" ht="13.8" x14ac:dyDescent="0.3">
      <c r="B14464" s="10"/>
      <c r="L14464" s="10"/>
      <c r="M14464" s="10"/>
    </row>
    <row r="14465" spans="2:13" s="1" customFormat="1" ht="13.8" x14ac:dyDescent="0.3">
      <c r="B14465" s="10"/>
      <c r="L14465" s="10"/>
      <c r="M14465" s="10"/>
    </row>
    <row r="14466" spans="2:13" s="1" customFormat="1" ht="13.8" x14ac:dyDescent="0.3">
      <c r="B14466" s="10"/>
      <c r="L14466" s="10"/>
      <c r="M14466" s="10"/>
    </row>
    <row r="14467" spans="2:13" s="1" customFormat="1" ht="13.8" x14ac:dyDescent="0.3">
      <c r="B14467" s="10"/>
      <c r="L14467" s="10"/>
      <c r="M14467" s="10"/>
    </row>
    <row r="14468" spans="2:13" s="1" customFormat="1" ht="13.8" x14ac:dyDescent="0.3">
      <c r="B14468" s="10"/>
      <c r="L14468" s="10"/>
      <c r="M14468" s="10"/>
    </row>
    <row r="14469" spans="2:13" s="1" customFormat="1" ht="13.8" x14ac:dyDescent="0.3">
      <c r="B14469" s="10"/>
      <c r="L14469" s="10"/>
      <c r="M14469" s="10"/>
    </row>
    <row r="14470" spans="2:13" s="1" customFormat="1" ht="13.8" x14ac:dyDescent="0.3">
      <c r="B14470" s="10"/>
      <c r="L14470" s="10"/>
      <c r="M14470" s="10"/>
    </row>
    <row r="14471" spans="2:13" s="1" customFormat="1" ht="13.8" x14ac:dyDescent="0.3">
      <c r="B14471" s="10"/>
      <c r="L14471" s="10"/>
      <c r="M14471" s="10"/>
    </row>
    <row r="14472" spans="2:13" s="1" customFormat="1" ht="13.8" x14ac:dyDescent="0.3">
      <c r="B14472" s="10"/>
      <c r="L14472" s="10"/>
      <c r="M14472" s="10"/>
    </row>
    <row r="14473" spans="2:13" s="1" customFormat="1" ht="13.8" x14ac:dyDescent="0.3">
      <c r="B14473" s="10"/>
      <c r="L14473" s="10"/>
      <c r="M14473" s="10"/>
    </row>
    <row r="14474" spans="2:13" s="1" customFormat="1" ht="13.8" x14ac:dyDescent="0.3">
      <c r="B14474" s="10"/>
      <c r="L14474" s="10"/>
      <c r="M14474" s="10"/>
    </row>
    <row r="14475" spans="2:13" s="1" customFormat="1" ht="13.8" x14ac:dyDescent="0.3">
      <c r="B14475" s="10"/>
      <c r="L14475" s="10"/>
      <c r="M14475" s="10"/>
    </row>
    <row r="14476" spans="2:13" s="1" customFormat="1" ht="13.8" x14ac:dyDescent="0.3">
      <c r="B14476" s="10"/>
      <c r="L14476" s="10"/>
      <c r="M14476" s="10"/>
    </row>
    <row r="14477" spans="2:13" s="1" customFormat="1" ht="13.8" x14ac:dyDescent="0.3">
      <c r="B14477" s="10"/>
      <c r="L14477" s="10"/>
      <c r="M14477" s="10"/>
    </row>
    <row r="14478" spans="2:13" s="1" customFormat="1" ht="13.8" x14ac:dyDescent="0.3">
      <c r="B14478" s="10"/>
      <c r="L14478" s="10"/>
      <c r="M14478" s="10"/>
    </row>
    <row r="14479" spans="2:13" s="1" customFormat="1" ht="13.8" x14ac:dyDescent="0.3">
      <c r="B14479" s="10"/>
      <c r="L14479" s="10"/>
      <c r="M14479" s="10"/>
    </row>
    <row r="14480" spans="2:13" s="1" customFormat="1" ht="13.8" x14ac:dyDescent="0.3">
      <c r="B14480" s="10"/>
      <c r="L14480" s="10"/>
      <c r="M14480" s="10"/>
    </row>
    <row r="14481" spans="2:13" s="1" customFormat="1" ht="13.8" x14ac:dyDescent="0.3">
      <c r="B14481" s="10"/>
      <c r="L14481" s="10"/>
      <c r="M14481" s="10"/>
    </row>
    <row r="14482" spans="2:13" s="1" customFormat="1" ht="13.8" x14ac:dyDescent="0.3">
      <c r="B14482" s="10"/>
      <c r="L14482" s="10"/>
      <c r="M14482" s="10"/>
    </row>
    <row r="14483" spans="2:13" s="1" customFormat="1" ht="13.8" x14ac:dyDescent="0.3">
      <c r="B14483" s="10"/>
      <c r="L14483" s="10"/>
      <c r="M14483" s="10"/>
    </row>
    <row r="14484" spans="2:13" s="1" customFormat="1" ht="13.8" x14ac:dyDescent="0.3">
      <c r="B14484" s="10"/>
      <c r="L14484" s="10"/>
      <c r="M14484" s="10"/>
    </row>
    <row r="14485" spans="2:13" s="1" customFormat="1" ht="13.8" x14ac:dyDescent="0.3">
      <c r="B14485" s="10"/>
      <c r="L14485" s="10"/>
      <c r="M14485" s="10"/>
    </row>
    <row r="14486" spans="2:13" s="1" customFormat="1" ht="13.8" x14ac:dyDescent="0.3">
      <c r="B14486" s="10"/>
      <c r="L14486" s="10"/>
      <c r="M14486" s="10"/>
    </row>
    <row r="14487" spans="2:13" s="1" customFormat="1" ht="13.8" x14ac:dyDescent="0.3">
      <c r="B14487" s="10"/>
      <c r="L14487" s="10"/>
      <c r="M14487" s="10"/>
    </row>
    <row r="14488" spans="2:13" s="1" customFormat="1" ht="13.8" x14ac:dyDescent="0.3">
      <c r="B14488" s="10"/>
      <c r="L14488" s="10"/>
      <c r="M14488" s="10"/>
    </row>
    <row r="14489" spans="2:13" s="1" customFormat="1" ht="13.8" x14ac:dyDescent="0.3">
      <c r="B14489" s="10"/>
      <c r="L14489" s="10"/>
      <c r="M14489" s="10"/>
    </row>
    <row r="14490" spans="2:13" s="1" customFormat="1" ht="13.8" x14ac:dyDescent="0.3">
      <c r="B14490" s="10"/>
      <c r="L14490" s="10"/>
      <c r="M14490" s="10"/>
    </row>
    <row r="14491" spans="2:13" s="1" customFormat="1" ht="13.8" x14ac:dyDescent="0.3">
      <c r="B14491" s="10"/>
      <c r="L14491" s="10"/>
      <c r="M14491" s="10"/>
    </row>
    <row r="14492" spans="2:13" s="1" customFormat="1" ht="13.8" x14ac:dyDescent="0.3">
      <c r="B14492" s="10"/>
      <c r="L14492" s="10"/>
      <c r="M14492" s="10"/>
    </row>
    <row r="14493" spans="2:13" s="1" customFormat="1" ht="13.8" x14ac:dyDescent="0.3">
      <c r="B14493" s="10"/>
      <c r="L14493" s="10"/>
      <c r="M14493" s="10"/>
    </row>
    <row r="14494" spans="2:13" s="1" customFormat="1" ht="13.8" x14ac:dyDescent="0.3">
      <c r="B14494" s="10"/>
      <c r="L14494" s="10"/>
      <c r="M14494" s="10"/>
    </row>
    <row r="14495" spans="2:13" s="1" customFormat="1" ht="13.8" x14ac:dyDescent="0.3">
      <c r="B14495" s="10"/>
      <c r="L14495" s="10"/>
      <c r="M14495" s="10"/>
    </row>
    <row r="14496" spans="2:13" s="1" customFormat="1" ht="13.8" x14ac:dyDescent="0.3">
      <c r="B14496" s="10"/>
      <c r="L14496" s="10"/>
      <c r="M14496" s="10"/>
    </row>
    <row r="14497" spans="2:13" s="1" customFormat="1" ht="13.8" x14ac:dyDescent="0.3">
      <c r="B14497" s="10"/>
      <c r="L14497" s="10"/>
      <c r="M14497" s="10"/>
    </row>
    <row r="14498" spans="2:13" s="1" customFormat="1" ht="13.8" x14ac:dyDescent="0.3">
      <c r="B14498" s="10"/>
      <c r="L14498" s="10"/>
      <c r="M14498" s="10"/>
    </row>
    <row r="14499" spans="2:13" s="1" customFormat="1" ht="13.8" x14ac:dyDescent="0.3">
      <c r="B14499" s="10"/>
      <c r="L14499" s="10"/>
      <c r="M14499" s="10"/>
    </row>
    <row r="14500" spans="2:13" s="1" customFormat="1" ht="13.8" x14ac:dyDescent="0.3">
      <c r="B14500" s="10"/>
      <c r="L14500" s="10"/>
      <c r="M14500" s="10"/>
    </row>
    <row r="14501" spans="2:13" s="1" customFormat="1" ht="13.8" x14ac:dyDescent="0.3">
      <c r="B14501" s="10"/>
      <c r="L14501" s="10"/>
      <c r="M14501" s="10"/>
    </row>
    <row r="14502" spans="2:13" s="1" customFormat="1" ht="13.8" x14ac:dyDescent="0.3">
      <c r="B14502" s="10"/>
      <c r="L14502" s="10"/>
      <c r="M14502" s="10"/>
    </row>
    <row r="14503" spans="2:13" s="1" customFormat="1" ht="13.8" x14ac:dyDescent="0.3">
      <c r="B14503" s="10"/>
      <c r="L14503" s="10"/>
      <c r="M14503" s="10"/>
    </row>
    <row r="14504" spans="2:13" s="1" customFormat="1" ht="13.8" x14ac:dyDescent="0.3">
      <c r="B14504" s="10"/>
      <c r="L14504" s="10"/>
      <c r="M14504" s="10"/>
    </row>
    <row r="14505" spans="2:13" s="1" customFormat="1" ht="13.8" x14ac:dyDescent="0.3">
      <c r="B14505" s="10"/>
      <c r="L14505" s="10"/>
      <c r="M14505" s="10"/>
    </row>
    <row r="14506" spans="2:13" s="1" customFormat="1" ht="13.8" x14ac:dyDescent="0.3">
      <c r="B14506" s="10"/>
      <c r="L14506" s="10"/>
      <c r="M14506" s="10"/>
    </row>
    <row r="14507" spans="2:13" s="1" customFormat="1" ht="13.8" x14ac:dyDescent="0.3">
      <c r="B14507" s="10"/>
      <c r="L14507" s="10"/>
      <c r="M14507" s="10"/>
    </row>
    <row r="14508" spans="2:13" s="1" customFormat="1" ht="13.8" x14ac:dyDescent="0.3">
      <c r="B14508" s="10"/>
      <c r="L14508" s="10"/>
      <c r="M14508" s="10"/>
    </row>
    <row r="14509" spans="2:13" s="1" customFormat="1" ht="13.8" x14ac:dyDescent="0.3">
      <c r="B14509" s="10"/>
      <c r="L14509" s="10"/>
      <c r="M14509" s="10"/>
    </row>
    <row r="14510" spans="2:13" s="1" customFormat="1" ht="13.8" x14ac:dyDescent="0.3">
      <c r="B14510" s="10"/>
      <c r="L14510" s="10"/>
      <c r="M14510" s="10"/>
    </row>
    <row r="14511" spans="2:13" s="1" customFormat="1" ht="13.8" x14ac:dyDescent="0.3">
      <c r="B14511" s="10"/>
      <c r="L14511" s="10"/>
      <c r="M14511" s="10"/>
    </row>
    <row r="14512" spans="2:13" s="1" customFormat="1" ht="13.8" x14ac:dyDescent="0.3">
      <c r="B14512" s="10"/>
      <c r="L14512" s="10"/>
      <c r="M14512" s="10"/>
    </row>
    <row r="14513" spans="2:13" s="1" customFormat="1" ht="13.8" x14ac:dyDescent="0.3">
      <c r="B14513" s="10"/>
      <c r="L14513" s="10"/>
      <c r="M14513" s="10"/>
    </row>
    <row r="14514" spans="2:13" s="1" customFormat="1" ht="13.8" x14ac:dyDescent="0.3">
      <c r="B14514" s="10"/>
      <c r="L14514" s="10"/>
      <c r="M14514" s="10"/>
    </row>
    <row r="14515" spans="2:13" s="1" customFormat="1" ht="13.8" x14ac:dyDescent="0.3">
      <c r="B14515" s="10"/>
      <c r="L14515" s="10"/>
      <c r="M14515" s="10"/>
    </row>
    <row r="14516" spans="2:13" s="1" customFormat="1" ht="13.8" x14ac:dyDescent="0.3">
      <c r="B14516" s="10"/>
      <c r="L14516" s="10"/>
      <c r="M14516" s="10"/>
    </row>
    <row r="14517" spans="2:13" s="1" customFormat="1" ht="13.8" x14ac:dyDescent="0.3">
      <c r="B14517" s="10"/>
      <c r="L14517" s="10"/>
      <c r="M14517" s="10"/>
    </row>
    <row r="14518" spans="2:13" s="1" customFormat="1" ht="13.8" x14ac:dyDescent="0.3">
      <c r="B14518" s="10"/>
      <c r="L14518" s="10"/>
      <c r="M14518" s="10"/>
    </row>
    <row r="14519" spans="2:13" s="1" customFormat="1" ht="13.8" x14ac:dyDescent="0.3">
      <c r="B14519" s="10"/>
      <c r="L14519" s="10"/>
      <c r="M14519" s="10"/>
    </row>
    <row r="14520" spans="2:13" s="1" customFormat="1" ht="13.8" x14ac:dyDescent="0.3">
      <c r="B14520" s="10"/>
      <c r="L14520" s="10"/>
      <c r="M14520" s="10"/>
    </row>
    <row r="14521" spans="2:13" s="1" customFormat="1" ht="13.8" x14ac:dyDescent="0.3">
      <c r="B14521" s="10"/>
      <c r="L14521" s="10"/>
      <c r="M14521" s="10"/>
    </row>
    <row r="14522" spans="2:13" s="1" customFormat="1" ht="13.8" x14ac:dyDescent="0.3">
      <c r="B14522" s="10"/>
      <c r="L14522" s="10"/>
      <c r="M14522" s="10"/>
    </row>
    <row r="14523" spans="2:13" s="1" customFormat="1" ht="13.8" x14ac:dyDescent="0.3">
      <c r="B14523" s="10"/>
      <c r="L14523" s="10"/>
      <c r="M14523" s="10"/>
    </row>
    <row r="14524" spans="2:13" s="1" customFormat="1" ht="13.8" x14ac:dyDescent="0.3">
      <c r="B14524" s="10"/>
      <c r="L14524" s="10"/>
      <c r="M14524" s="10"/>
    </row>
    <row r="14525" spans="2:13" s="1" customFormat="1" ht="13.8" x14ac:dyDescent="0.3">
      <c r="B14525" s="10"/>
      <c r="L14525" s="10"/>
      <c r="M14525" s="10"/>
    </row>
    <row r="14526" spans="2:13" s="1" customFormat="1" ht="13.8" x14ac:dyDescent="0.3">
      <c r="B14526" s="10"/>
      <c r="L14526" s="10"/>
      <c r="M14526" s="10"/>
    </row>
    <row r="14527" spans="2:13" s="1" customFormat="1" ht="13.8" x14ac:dyDescent="0.3">
      <c r="B14527" s="10"/>
      <c r="L14527" s="10"/>
      <c r="M14527" s="10"/>
    </row>
    <row r="14528" spans="2:13" s="1" customFormat="1" ht="13.8" x14ac:dyDescent="0.3">
      <c r="B14528" s="10"/>
      <c r="L14528" s="10"/>
      <c r="M14528" s="10"/>
    </row>
    <row r="14529" spans="2:13" s="1" customFormat="1" ht="13.8" x14ac:dyDescent="0.3">
      <c r="B14529" s="10"/>
      <c r="L14529" s="10"/>
      <c r="M14529" s="10"/>
    </row>
    <row r="14530" spans="2:13" s="1" customFormat="1" ht="13.8" x14ac:dyDescent="0.3">
      <c r="B14530" s="10"/>
      <c r="L14530" s="10"/>
      <c r="M14530" s="10"/>
    </row>
    <row r="14531" spans="2:13" s="1" customFormat="1" ht="13.8" x14ac:dyDescent="0.3">
      <c r="B14531" s="10"/>
      <c r="L14531" s="10"/>
      <c r="M14531" s="10"/>
    </row>
    <row r="14532" spans="2:13" s="1" customFormat="1" ht="13.8" x14ac:dyDescent="0.3">
      <c r="B14532" s="10"/>
      <c r="L14532" s="10"/>
      <c r="M14532" s="10"/>
    </row>
    <row r="14533" spans="2:13" s="1" customFormat="1" ht="13.8" x14ac:dyDescent="0.3">
      <c r="B14533" s="10"/>
      <c r="L14533" s="10"/>
      <c r="M14533" s="10"/>
    </row>
    <row r="14534" spans="2:13" s="1" customFormat="1" ht="13.8" x14ac:dyDescent="0.3">
      <c r="B14534" s="10"/>
      <c r="L14534" s="10"/>
      <c r="M14534" s="10"/>
    </row>
    <row r="14535" spans="2:13" s="1" customFormat="1" ht="13.8" x14ac:dyDescent="0.3">
      <c r="B14535" s="10"/>
      <c r="L14535" s="10"/>
      <c r="M14535" s="10"/>
    </row>
    <row r="14536" spans="2:13" s="1" customFormat="1" ht="13.8" x14ac:dyDescent="0.3">
      <c r="B14536" s="10"/>
      <c r="L14536" s="10"/>
      <c r="M14536" s="10"/>
    </row>
    <row r="14537" spans="2:13" s="1" customFormat="1" ht="13.8" x14ac:dyDescent="0.3">
      <c r="B14537" s="10"/>
      <c r="L14537" s="10"/>
      <c r="M14537" s="10"/>
    </row>
    <row r="14538" spans="2:13" s="1" customFormat="1" ht="13.8" x14ac:dyDescent="0.3">
      <c r="B14538" s="10"/>
      <c r="L14538" s="10"/>
      <c r="M14538" s="10"/>
    </row>
    <row r="14539" spans="2:13" s="1" customFormat="1" ht="13.8" x14ac:dyDescent="0.3">
      <c r="B14539" s="10"/>
      <c r="L14539" s="10"/>
      <c r="M14539" s="10"/>
    </row>
    <row r="14540" spans="2:13" s="1" customFormat="1" ht="13.8" x14ac:dyDescent="0.3">
      <c r="B14540" s="10"/>
      <c r="L14540" s="10"/>
      <c r="M14540" s="10"/>
    </row>
    <row r="14541" spans="2:13" s="1" customFormat="1" ht="13.8" x14ac:dyDescent="0.3">
      <c r="B14541" s="10"/>
      <c r="L14541" s="10"/>
      <c r="M14541" s="10"/>
    </row>
    <row r="14542" spans="2:13" s="1" customFormat="1" ht="13.8" x14ac:dyDescent="0.3">
      <c r="B14542" s="10"/>
      <c r="L14542" s="10"/>
      <c r="M14542" s="10"/>
    </row>
    <row r="14543" spans="2:13" s="1" customFormat="1" ht="13.8" x14ac:dyDescent="0.3">
      <c r="B14543" s="10"/>
      <c r="L14543" s="10"/>
      <c r="M14543" s="10"/>
    </row>
    <row r="14544" spans="2:13" s="1" customFormat="1" ht="13.8" x14ac:dyDescent="0.3">
      <c r="B14544" s="10"/>
      <c r="L14544" s="10"/>
      <c r="M14544" s="10"/>
    </row>
    <row r="14545" spans="2:13" s="1" customFormat="1" ht="13.8" x14ac:dyDescent="0.3">
      <c r="B14545" s="10"/>
      <c r="L14545" s="10"/>
      <c r="M14545" s="10"/>
    </row>
    <row r="14546" spans="2:13" s="1" customFormat="1" ht="13.8" x14ac:dyDescent="0.3">
      <c r="B14546" s="10"/>
      <c r="L14546" s="10"/>
      <c r="M14546" s="10"/>
    </row>
    <row r="14547" spans="2:13" s="1" customFormat="1" ht="13.8" x14ac:dyDescent="0.3">
      <c r="B14547" s="10"/>
      <c r="L14547" s="10"/>
      <c r="M14547" s="10"/>
    </row>
    <row r="14548" spans="2:13" s="1" customFormat="1" ht="13.8" x14ac:dyDescent="0.3">
      <c r="B14548" s="10"/>
      <c r="L14548" s="10"/>
      <c r="M14548" s="10"/>
    </row>
    <row r="14549" spans="2:13" s="1" customFormat="1" ht="13.8" x14ac:dyDescent="0.3">
      <c r="B14549" s="10"/>
      <c r="L14549" s="10"/>
      <c r="M14549" s="10"/>
    </row>
    <row r="14550" spans="2:13" s="1" customFormat="1" ht="13.8" x14ac:dyDescent="0.3">
      <c r="B14550" s="10"/>
      <c r="L14550" s="10"/>
      <c r="M14550" s="10"/>
    </row>
    <row r="14551" spans="2:13" s="1" customFormat="1" ht="13.8" x14ac:dyDescent="0.3">
      <c r="B14551" s="10"/>
      <c r="L14551" s="10"/>
      <c r="M14551" s="10"/>
    </row>
    <row r="14552" spans="2:13" s="1" customFormat="1" ht="13.8" x14ac:dyDescent="0.3">
      <c r="B14552" s="10"/>
      <c r="L14552" s="10"/>
      <c r="M14552" s="10"/>
    </row>
    <row r="14553" spans="2:13" s="1" customFormat="1" ht="13.8" x14ac:dyDescent="0.3">
      <c r="B14553" s="10"/>
      <c r="L14553" s="10"/>
      <c r="M14553" s="10"/>
    </row>
    <row r="14554" spans="2:13" s="1" customFormat="1" ht="13.8" x14ac:dyDescent="0.3">
      <c r="B14554" s="10"/>
      <c r="L14554" s="10"/>
      <c r="M14554" s="10"/>
    </row>
    <row r="14555" spans="2:13" s="1" customFormat="1" ht="13.8" x14ac:dyDescent="0.3">
      <c r="B14555" s="10"/>
      <c r="L14555" s="10"/>
      <c r="M14555" s="10"/>
    </row>
    <row r="14556" spans="2:13" s="1" customFormat="1" ht="13.8" x14ac:dyDescent="0.3">
      <c r="B14556" s="10"/>
      <c r="L14556" s="10"/>
      <c r="M14556" s="10"/>
    </row>
    <row r="14557" spans="2:13" s="1" customFormat="1" ht="13.8" x14ac:dyDescent="0.3">
      <c r="B14557" s="10"/>
      <c r="L14557" s="10"/>
      <c r="M14557" s="10"/>
    </row>
    <row r="14558" spans="2:13" s="1" customFormat="1" ht="13.8" x14ac:dyDescent="0.3">
      <c r="B14558" s="10"/>
      <c r="L14558" s="10"/>
      <c r="M14558" s="10"/>
    </row>
    <row r="14559" spans="2:13" s="1" customFormat="1" ht="13.8" x14ac:dyDescent="0.3">
      <c r="B14559" s="10"/>
      <c r="L14559" s="10"/>
      <c r="M14559" s="10"/>
    </row>
    <row r="14560" spans="2:13" s="1" customFormat="1" ht="13.8" x14ac:dyDescent="0.3">
      <c r="B14560" s="10"/>
      <c r="L14560" s="10"/>
      <c r="M14560" s="10"/>
    </row>
    <row r="14561" spans="2:13" s="1" customFormat="1" ht="13.8" x14ac:dyDescent="0.3">
      <c r="B14561" s="10"/>
      <c r="L14561" s="10"/>
      <c r="M14561" s="10"/>
    </row>
    <row r="14562" spans="2:13" s="1" customFormat="1" ht="13.8" x14ac:dyDescent="0.3">
      <c r="B14562" s="10"/>
      <c r="L14562" s="10"/>
      <c r="M14562" s="10"/>
    </row>
    <row r="14563" spans="2:13" s="1" customFormat="1" ht="13.8" x14ac:dyDescent="0.3">
      <c r="B14563" s="10"/>
      <c r="L14563" s="10"/>
      <c r="M14563" s="10"/>
    </row>
    <row r="14564" spans="2:13" s="1" customFormat="1" ht="13.8" x14ac:dyDescent="0.3">
      <c r="B14564" s="10"/>
      <c r="L14564" s="10"/>
      <c r="M14564" s="10"/>
    </row>
    <row r="14565" spans="2:13" s="1" customFormat="1" ht="13.8" x14ac:dyDescent="0.3">
      <c r="B14565" s="10"/>
      <c r="L14565" s="10"/>
      <c r="M14565" s="10"/>
    </row>
    <row r="14566" spans="2:13" s="1" customFormat="1" ht="13.8" x14ac:dyDescent="0.3">
      <c r="B14566" s="10"/>
      <c r="L14566" s="10"/>
      <c r="M14566" s="10"/>
    </row>
    <row r="14567" spans="2:13" s="1" customFormat="1" ht="13.8" x14ac:dyDescent="0.3">
      <c r="B14567" s="10"/>
      <c r="L14567" s="10"/>
      <c r="M14567" s="10"/>
    </row>
    <row r="14568" spans="2:13" s="1" customFormat="1" ht="13.8" x14ac:dyDescent="0.3">
      <c r="B14568" s="10"/>
      <c r="L14568" s="10"/>
      <c r="M14568" s="10"/>
    </row>
    <row r="14569" spans="2:13" s="1" customFormat="1" ht="13.8" x14ac:dyDescent="0.3">
      <c r="B14569" s="10"/>
      <c r="L14569" s="10"/>
      <c r="M14569" s="10"/>
    </row>
    <row r="14570" spans="2:13" s="1" customFormat="1" ht="13.8" x14ac:dyDescent="0.3">
      <c r="B14570" s="10"/>
      <c r="L14570" s="10"/>
      <c r="M14570" s="10"/>
    </row>
    <row r="14571" spans="2:13" s="1" customFormat="1" ht="13.8" x14ac:dyDescent="0.3">
      <c r="B14571" s="10"/>
      <c r="L14571" s="10"/>
      <c r="M14571" s="10"/>
    </row>
    <row r="14572" spans="2:13" s="1" customFormat="1" ht="13.8" x14ac:dyDescent="0.3">
      <c r="B14572" s="10"/>
      <c r="L14572" s="10"/>
      <c r="M14572" s="10"/>
    </row>
    <row r="14573" spans="2:13" s="1" customFormat="1" ht="13.8" x14ac:dyDescent="0.3">
      <c r="B14573" s="10"/>
      <c r="L14573" s="10"/>
      <c r="M14573" s="10"/>
    </row>
    <row r="14574" spans="2:13" s="1" customFormat="1" ht="13.8" x14ac:dyDescent="0.3">
      <c r="B14574" s="10"/>
      <c r="L14574" s="10"/>
      <c r="M14574" s="10"/>
    </row>
    <row r="14575" spans="2:13" s="1" customFormat="1" ht="13.8" x14ac:dyDescent="0.3">
      <c r="B14575" s="10"/>
      <c r="L14575" s="10"/>
      <c r="M14575" s="10"/>
    </row>
    <row r="14576" spans="2:13" s="1" customFormat="1" ht="13.8" x14ac:dyDescent="0.3">
      <c r="B14576" s="10"/>
      <c r="L14576" s="10"/>
      <c r="M14576" s="10"/>
    </row>
    <row r="14577" spans="2:13" s="1" customFormat="1" ht="13.8" x14ac:dyDescent="0.3">
      <c r="B14577" s="10"/>
      <c r="L14577" s="10"/>
      <c r="M14577" s="10"/>
    </row>
    <row r="14578" spans="2:13" s="1" customFormat="1" ht="13.8" x14ac:dyDescent="0.3">
      <c r="B14578" s="10"/>
      <c r="L14578" s="10"/>
      <c r="M14578" s="10"/>
    </row>
    <row r="14579" spans="2:13" s="1" customFormat="1" ht="13.8" x14ac:dyDescent="0.3">
      <c r="B14579" s="10"/>
      <c r="L14579" s="10"/>
      <c r="M14579" s="10"/>
    </row>
    <row r="14580" spans="2:13" s="1" customFormat="1" ht="13.8" x14ac:dyDescent="0.3">
      <c r="B14580" s="10"/>
      <c r="L14580" s="10"/>
      <c r="M14580" s="10"/>
    </row>
    <row r="14581" spans="2:13" s="1" customFormat="1" ht="13.8" x14ac:dyDescent="0.3">
      <c r="B14581" s="10"/>
      <c r="L14581" s="10"/>
      <c r="M14581" s="10"/>
    </row>
    <row r="14582" spans="2:13" s="1" customFormat="1" ht="13.8" x14ac:dyDescent="0.3">
      <c r="B14582" s="10"/>
      <c r="L14582" s="10"/>
      <c r="M14582" s="10"/>
    </row>
    <row r="14583" spans="2:13" s="1" customFormat="1" ht="13.8" x14ac:dyDescent="0.3">
      <c r="B14583" s="10"/>
      <c r="L14583" s="10"/>
      <c r="M14583" s="10"/>
    </row>
    <row r="14584" spans="2:13" s="1" customFormat="1" ht="13.8" x14ac:dyDescent="0.3">
      <c r="B14584" s="10"/>
      <c r="L14584" s="10"/>
      <c r="M14584" s="10"/>
    </row>
    <row r="14585" spans="2:13" s="1" customFormat="1" ht="13.8" x14ac:dyDescent="0.3">
      <c r="B14585" s="10"/>
      <c r="L14585" s="10"/>
      <c r="M14585" s="10"/>
    </row>
    <row r="14586" spans="2:13" s="1" customFormat="1" ht="13.8" x14ac:dyDescent="0.3">
      <c r="B14586" s="10"/>
      <c r="L14586" s="10"/>
      <c r="M14586" s="10"/>
    </row>
    <row r="14587" spans="2:13" s="1" customFormat="1" ht="13.8" x14ac:dyDescent="0.3">
      <c r="B14587" s="10"/>
      <c r="L14587" s="10"/>
      <c r="M14587" s="10"/>
    </row>
    <row r="14588" spans="2:13" s="1" customFormat="1" ht="13.8" x14ac:dyDescent="0.3">
      <c r="B14588" s="10"/>
      <c r="L14588" s="10"/>
      <c r="M14588" s="10"/>
    </row>
    <row r="14589" spans="2:13" s="1" customFormat="1" ht="13.8" x14ac:dyDescent="0.3">
      <c r="B14589" s="10"/>
      <c r="L14589" s="10"/>
      <c r="M14589" s="10"/>
    </row>
    <row r="14590" spans="2:13" s="1" customFormat="1" ht="13.8" x14ac:dyDescent="0.3">
      <c r="B14590" s="10"/>
      <c r="L14590" s="10"/>
      <c r="M14590" s="10"/>
    </row>
    <row r="14591" spans="2:13" s="1" customFormat="1" ht="13.8" x14ac:dyDescent="0.3">
      <c r="B14591" s="10"/>
      <c r="L14591" s="10"/>
      <c r="M14591" s="10"/>
    </row>
    <row r="14592" spans="2:13" s="1" customFormat="1" ht="13.8" x14ac:dyDescent="0.3">
      <c r="B14592" s="10"/>
      <c r="L14592" s="10"/>
      <c r="M14592" s="10"/>
    </row>
    <row r="14593" spans="2:13" s="1" customFormat="1" ht="13.8" x14ac:dyDescent="0.3">
      <c r="B14593" s="10"/>
      <c r="L14593" s="10"/>
      <c r="M14593" s="10"/>
    </row>
    <row r="14594" spans="2:13" s="1" customFormat="1" ht="13.8" x14ac:dyDescent="0.3">
      <c r="B14594" s="10"/>
      <c r="L14594" s="10"/>
      <c r="M14594" s="10"/>
    </row>
    <row r="14595" spans="2:13" s="1" customFormat="1" ht="13.8" x14ac:dyDescent="0.3">
      <c r="B14595" s="10"/>
      <c r="L14595" s="10"/>
      <c r="M14595" s="10"/>
    </row>
    <row r="14596" spans="2:13" s="1" customFormat="1" ht="13.8" x14ac:dyDescent="0.3">
      <c r="B14596" s="10"/>
      <c r="L14596" s="10"/>
      <c r="M14596" s="10"/>
    </row>
    <row r="14597" spans="2:13" s="1" customFormat="1" ht="13.8" x14ac:dyDescent="0.3">
      <c r="B14597" s="10"/>
      <c r="L14597" s="10"/>
      <c r="M14597" s="10"/>
    </row>
    <row r="14598" spans="2:13" s="1" customFormat="1" ht="13.8" x14ac:dyDescent="0.3">
      <c r="B14598" s="10"/>
      <c r="L14598" s="10"/>
      <c r="M14598" s="10"/>
    </row>
    <row r="14599" spans="2:13" s="1" customFormat="1" ht="13.8" x14ac:dyDescent="0.3">
      <c r="B14599" s="10"/>
      <c r="L14599" s="10"/>
      <c r="M14599" s="10"/>
    </row>
    <row r="14600" spans="2:13" s="1" customFormat="1" ht="13.8" x14ac:dyDescent="0.3">
      <c r="B14600" s="10"/>
      <c r="L14600" s="10"/>
      <c r="M14600" s="10"/>
    </row>
    <row r="14601" spans="2:13" s="1" customFormat="1" ht="13.8" x14ac:dyDescent="0.3">
      <c r="B14601" s="10"/>
      <c r="L14601" s="10"/>
      <c r="M14601" s="10"/>
    </row>
    <row r="14602" spans="2:13" s="1" customFormat="1" ht="13.8" x14ac:dyDescent="0.3">
      <c r="B14602" s="10"/>
      <c r="L14602" s="10"/>
      <c r="M14602" s="10"/>
    </row>
    <row r="14603" spans="2:13" s="1" customFormat="1" ht="13.8" x14ac:dyDescent="0.3">
      <c r="B14603" s="10"/>
      <c r="L14603" s="10"/>
      <c r="M14603" s="10"/>
    </row>
    <row r="14604" spans="2:13" s="1" customFormat="1" ht="13.8" x14ac:dyDescent="0.3">
      <c r="B14604" s="10"/>
      <c r="L14604" s="10"/>
      <c r="M14604" s="10"/>
    </row>
    <row r="14605" spans="2:13" s="1" customFormat="1" ht="13.8" x14ac:dyDescent="0.3">
      <c r="B14605" s="10"/>
      <c r="L14605" s="10"/>
      <c r="M14605" s="10"/>
    </row>
    <row r="14606" spans="2:13" s="1" customFormat="1" ht="13.8" x14ac:dyDescent="0.3">
      <c r="B14606" s="10"/>
      <c r="L14606" s="10"/>
      <c r="M14606" s="10"/>
    </row>
    <row r="14607" spans="2:13" s="1" customFormat="1" ht="13.8" x14ac:dyDescent="0.3">
      <c r="B14607" s="10"/>
      <c r="L14607" s="10"/>
      <c r="M14607" s="10"/>
    </row>
    <row r="14608" spans="2:13" s="1" customFormat="1" ht="13.8" x14ac:dyDescent="0.3">
      <c r="B14608" s="10"/>
      <c r="L14608" s="10"/>
      <c r="M14608" s="10"/>
    </row>
    <row r="14609" spans="2:13" s="1" customFormat="1" ht="13.8" x14ac:dyDescent="0.3">
      <c r="B14609" s="10"/>
      <c r="L14609" s="10"/>
      <c r="M14609" s="10"/>
    </row>
    <row r="14610" spans="2:13" s="1" customFormat="1" ht="13.8" x14ac:dyDescent="0.3">
      <c r="B14610" s="10"/>
      <c r="L14610" s="10"/>
      <c r="M14610" s="10"/>
    </row>
    <row r="14611" spans="2:13" s="1" customFormat="1" ht="13.8" x14ac:dyDescent="0.3">
      <c r="B14611" s="10"/>
      <c r="L14611" s="10"/>
      <c r="M14611" s="10"/>
    </row>
    <row r="14612" spans="2:13" s="1" customFormat="1" ht="13.8" x14ac:dyDescent="0.3">
      <c r="B14612" s="10"/>
      <c r="L14612" s="10"/>
      <c r="M14612" s="10"/>
    </row>
    <row r="14613" spans="2:13" s="1" customFormat="1" ht="13.8" x14ac:dyDescent="0.3">
      <c r="B14613" s="10"/>
      <c r="L14613" s="10"/>
      <c r="M14613" s="10"/>
    </row>
    <row r="14614" spans="2:13" s="1" customFormat="1" ht="13.8" x14ac:dyDescent="0.3">
      <c r="B14614" s="10"/>
      <c r="L14614" s="10"/>
      <c r="M14614" s="10"/>
    </row>
    <row r="14615" spans="2:13" s="1" customFormat="1" ht="13.8" x14ac:dyDescent="0.3">
      <c r="B14615" s="10"/>
      <c r="L14615" s="10"/>
      <c r="M14615" s="10"/>
    </row>
    <row r="14616" spans="2:13" s="1" customFormat="1" ht="13.8" x14ac:dyDescent="0.3">
      <c r="B14616" s="10"/>
      <c r="L14616" s="10"/>
      <c r="M14616" s="10"/>
    </row>
    <row r="14617" spans="2:13" s="1" customFormat="1" ht="13.8" x14ac:dyDescent="0.3">
      <c r="B14617" s="10"/>
      <c r="L14617" s="10"/>
      <c r="M14617" s="10"/>
    </row>
    <row r="14618" spans="2:13" s="1" customFormat="1" ht="13.8" x14ac:dyDescent="0.3">
      <c r="B14618" s="10"/>
      <c r="L14618" s="10"/>
      <c r="M14618" s="10"/>
    </row>
    <row r="14619" spans="2:13" s="1" customFormat="1" ht="13.8" x14ac:dyDescent="0.3">
      <c r="B14619" s="10"/>
      <c r="L14619" s="10"/>
      <c r="M14619" s="10"/>
    </row>
    <row r="14620" spans="2:13" s="1" customFormat="1" ht="13.8" x14ac:dyDescent="0.3">
      <c r="B14620" s="10"/>
      <c r="L14620" s="10"/>
      <c r="M14620" s="10"/>
    </row>
    <row r="14621" spans="2:13" s="1" customFormat="1" ht="13.8" x14ac:dyDescent="0.3">
      <c r="B14621" s="10"/>
      <c r="L14621" s="10"/>
      <c r="M14621" s="10"/>
    </row>
    <row r="14622" spans="2:13" s="1" customFormat="1" ht="13.8" x14ac:dyDescent="0.3">
      <c r="B14622" s="10"/>
      <c r="L14622" s="10"/>
      <c r="M14622" s="10"/>
    </row>
    <row r="14623" spans="2:13" s="1" customFormat="1" ht="13.8" x14ac:dyDescent="0.3">
      <c r="B14623" s="10"/>
      <c r="L14623" s="10"/>
      <c r="M14623" s="10"/>
    </row>
    <row r="14624" spans="2:13" s="1" customFormat="1" ht="13.8" x14ac:dyDescent="0.3">
      <c r="B14624" s="10"/>
      <c r="L14624" s="10"/>
      <c r="M14624" s="10"/>
    </row>
    <row r="14625" spans="2:13" s="1" customFormat="1" ht="13.8" x14ac:dyDescent="0.3">
      <c r="B14625" s="10"/>
      <c r="L14625" s="10"/>
      <c r="M14625" s="10"/>
    </row>
    <row r="14626" spans="2:13" s="1" customFormat="1" ht="13.8" x14ac:dyDescent="0.3">
      <c r="B14626" s="10"/>
      <c r="L14626" s="10"/>
      <c r="M14626" s="10"/>
    </row>
    <row r="14627" spans="2:13" s="1" customFormat="1" ht="13.8" x14ac:dyDescent="0.3">
      <c r="B14627" s="10"/>
      <c r="L14627" s="10"/>
      <c r="M14627" s="10"/>
    </row>
    <row r="14628" spans="2:13" s="1" customFormat="1" ht="13.8" x14ac:dyDescent="0.3">
      <c r="B14628" s="10"/>
      <c r="L14628" s="10"/>
      <c r="M14628" s="10"/>
    </row>
    <row r="14629" spans="2:13" s="1" customFormat="1" ht="13.8" x14ac:dyDescent="0.3">
      <c r="B14629" s="10"/>
      <c r="L14629" s="10"/>
      <c r="M14629" s="10"/>
    </row>
    <row r="14630" spans="2:13" s="1" customFormat="1" ht="13.8" x14ac:dyDescent="0.3">
      <c r="B14630" s="10"/>
      <c r="L14630" s="10"/>
      <c r="M14630" s="10"/>
    </row>
    <row r="14631" spans="2:13" s="1" customFormat="1" ht="13.8" x14ac:dyDescent="0.3">
      <c r="B14631" s="10"/>
      <c r="L14631" s="10"/>
      <c r="M14631" s="10"/>
    </row>
    <row r="14632" spans="2:13" s="1" customFormat="1" ht="13.8" x14ac:dyDescent="0.3">
      <c r="B14632" s="10"/>
      <c r="L14632" s="10"/>
      <c r="M14632" s="10"/>
    </row>
    <row r="14633" spans="2:13" s="1" customFormat="1" ht="13.8" x14ac:dyDescent="0.3">
      <c r="B14633" s="10"/>
      <c r="L14633" s="10"/>
      <c r="M14633" s="10"/>
    </row>
    <row r="14634" spans="2:13" s="1" customFormat="1" ht="13.8" x14ac:dyDescent="0.3">
      <c r="B14634" s="10"/>
      <c r="L14634" s="10"/>
      <c r="M14634" s="10"/>
    </row>
    <row r="14635" spans="2:13" s="1" customFormat="1" ht="13.8" x14ac:dyDescent="0.3">
      <c r="B14635" s="10"/>
      <c r="L14635" s="10"/>
      <c r="M14635" s="10"/>
    </row>
    <row r="14636" spans="2:13" s="1" customFormat="1" ht="13.8" x14ac:dyDescent="0.3">
      <c r="B14636" s="10"/>
      <c r="L14636" s="10"/>
      <c r="M14636" s="10"/>
    </row>
    <row r="14637" spans="2:13" s="1" customFormat="1" ht="13.8" x14ac:dyDescent="0.3">
      <c r="B14637" s="10"/>
      <c r="L14637" s="10"/>
      <c r="M14637" s="10"/>
    </row>
    <row r="14638" spans="2:13" s="1" customFormat="1" ht="13.8" x14ac:dyDescent="0.3">
      <c r="B14638" s="10"/>
      <c r="L14638" s="10"/>
      <c r="M14638" s="10"/>
    </row>
    <row r="14639" spans="2:13" s="1" customFormat="1" ht="13.8" x14ac:dyDescent="0.3">
      <c r="B14639" s="10"/>
      <c r="L14639" s="10"/>
      <c r="M14639" s="10"/>
    </row>
    <row r="14640" spans="2:13" s="1" customFormat="1" ht="13.8" x14ac:dyDescent="0.3">
      <c r="B14640" s="10"/>
      <c r="L14640" s="10"/>
      <c r="M14640" s="10"/>
    </row>
    <row r="14641" spans="2:13" s="1" customFormat="1" ht="13.8" x14ac:dyDescent="0.3">
      <c r="B14641" s="10"/>
      <c r="L14641" s="10"/>
      <c r="M14641" s="10"/>
    </row>
    <row r="14642" spans="2:13" s="1" customFormat="1" ht="13.8" x14ac:dyDescent="0.3">
      <c r="B14642" s="10"/>
      <c r="L14642" s="10"/>
      <c r="M14642" s="10"/>
    </row>
    <row r="14643" spans="2:13" s="1" customFormat="1" ht="13.8" x14ac:dyDescent="0.3">
      <c r="B14643" s="10"/>
      <c r="L14643" s="10"/>
      <c r="M14643" s="10"/>
    </row>
    <row r="14644" spans="2:13" s="1" customFormat="1" ht="13.8" x14ac:dyDescent="0.3">
      <c r="B14644" s="10"/>
      <c r="L14644" s="10"/>
      <c r="M14644" s="10"/>
    </row>
    <row r="14645" spans="2:13" s="1" customFormat="1" ht="13.8" x14ac:dyDescent="0.3">
      <c r="B14645" s="10"/>
      <c r="L14645" s="10"/>
      <c r="M14645" s="10"/>
    </row>
    <row r="14646" spans="2:13" s="1" customFormat="1" ht="13.8" x14ac:dyDescent="0.3">
      <c r="B14646" s="10"/>
      <c r="L14646" s="10"/>
      <c r="M14646" s="10"/>
    </row>
    <row r="14647" spans="2:13" s="1" customFormat="1" ht="13.8" x14ac:dyDescent="0.3">
      <c r="B14647" s="10"/>
      <c r="L14647" s="10"/>
      <c r="M14647" s="10"/>
    </row>
    <row r="14648" spans="2:13" s="1" customFormat="1" ht="13.8" x14ac:dyDescent="0.3">
      <c r="B14648" s="10"/>
      <c r="L14648" s="10"/>
      <c r="M14648" s="10"/>
    </row>
    <row r="14649" spans="2:13" s="1" customFormat="1" ht="13.8" x14ac:dyDescent="0.3">
      <c r="B14649" s="10"/>
      <c r="L14649" s="10"/>
      <c r="M14649" s="10"/>
    </row>
    <row r="14650" spans="2:13" s="1" customFormat="1" ht="13.8" x14ac:dyDescent="0.3">
      <c r="B14650" s="10"/>
      <c r="L14650" s="10"/>
      <c r="M14650" s="10"/>
    </row>
    <row r="14651" spans="2:13" s="1" customFormat="1" ht="13.8" x14ac:dyDescent="0.3">
      <c r="B14651" s="10"/>
      <c r="L14651" s="10"/>
      <c r="M14651" s="10"/>
    </row>
    <row r="14652" spans="2:13" s="1" customFormat="1" ht="13.8" x14ac:dyDescent="0.3">
      <c r="B14652" s="10"/>
      <c r="L14652" s="10"/>
      <c r="M14652" s="10"/>
    </row>
    <row r="14653" spans="2:13" s="1" customFormat="1" ht="13.8" x14ac:dyDescent="0.3">
      <c r="B14653" s="10"/>
      <c r="L14653" s="10"/>
      <c r="M14653" s="10"/>
    </row>
    <row r="14654" spans="2:13" s="1" customFormat="1" ht="13.8" x14ac:dyDescent="0.3">
      <c r="B14654" s="10"/>
      <c r="L14654" s="10"/>
      <c r="M14654" s="10"/>
    </row>
    <row r="14655" spans="2:13" s="1" customFormat="1" ht="13.8" x14ac:dyDescent="0.3">
      <c r="B14655" s="10"/>
      <c r="L14655" s="10"/>
      <c r="M14655" s="10"/>
    </row>
    <row r="14656" spans="2:13" s="1" customFormat="1" ht="13.8" x14ac:dyDescent="0.3">
      <c r="B14656" s="10"/>
      <c r="L14656" s="10"/>
      <c r="M14656" s="10"/>
    </row>
    <row r="14657" spans="2:13" s="1" customFormat="1" ht="13.8" x14ac:dyDescent="0.3">
      <c r="B14657" s="10"/>
      <c r="L14657" s="10"/>
      <c r="M14657" s="10"/>
    </row>
    <row r="14658" spans="2:13" s="1" customFormat="1" ht="13.8" x14ac:dyDescent="0.3">
      <c r="B14658" s="10"/>
      <c r="L14658" s="10"/>
      <c r="M14658" s="10"/>
    </row>
    <row r="14659" spans="2:13" s="1" customFormat="1" ht="13.8" x14ac:dyDescent="0.3">
      <c r="B14659" s="10"/>
      <c r="L14659" s="10"/>
      <c r="M14659" s="10"/>
    </row>
    <row r="14660" spans="2:13" s="1" customFormat="1" ht="13.8" x14ac:dyDescent="0.3">
      <c r="B14660" s="10"/>
      <c r="L14660" s="10"/>
      <c r="M14660" s="10"/>
    </row>
    <row r="14661" spans="2:13" s="1" customFormat="1" ht="13.8" x14ac:dyDescent="0.3">
      <c r="B14661" s="10"/>
      <c r="L14661" s="10"/>
      <c r="M14661" s="10"/>
    </row>
    <row r="14662" spans="2:13" s="1" customFormat="1" ht="13.8" x14ac:dyDescent="0.3">
      <c r="B14662" s="10"/>
      <c r="L14662" s="10"/>
      <c r="M14662" s="10"/>
    </row>
    <row r="14663" spans="2:13" s="1" customFormat="1" ht="13.8" x14ac:dyDescent="0.3">
      <c r="B14663" s="10"/>
      <c r="L14663" s="10"/>
      <c r="M14663" s="10"/>
    </row>
    <row r="14664" spans="2:13" s="1" customFormat="1" ht="13.8" x14ac:dyDescent="0.3">
      <c r="B14664" s="10"/>
      <c r="L14664" s="10"/>
      <c r="M14664" s="10"/>
    </row>
    <row r="14665" spans="2:13" s="1" customFormat="1" ht="13.8" x14ac:dyDescent="0.3">
      <c r="B14665" s="10"/>
      <c r="L14665" s="10"/>
      <c r="M14665" s="10"/>
    </row>
    <row r="14666" spans="2:13" s="1" customFormat="1" ht="13.8" x14ac:dyDescent="0.3">
      <c r="B14666" s="10"/>
      <c r="L14666" s="10"/>
      <c r="M14666" s="10"/>
    </row>
    <row r="14667" spans="2:13" s="1" customFormat="1" ht="13.8" x14ac:dyDescent="0.3">
      <c r="B14667" s="10"/>
      <c r="L14667" s="10"/>
      <c r="M14667" s="10"/>
    </row>
    <row r="14668" spans="2:13" s="1" customFormat="1" ht="13.8" x14ac:dyDescent="0.3">
      <c r="B14668" s="10"/>
      <c r="L14668" s="10"/>
      <c r="M14668" s="10"/>
    </row>
    <row r="14669" spans="2:13" s="1" customFormat="1" ht="13.8" x14ac:dyDescent="0.3">
      <c r="B14669" s="10"/>
      <c r="L14669" s="10"/>
      <c r="M14669" s="10"/>
    </row>
    <row r="14670" spans="2:13" s="1" customFormat="1" ht="13.8" x14ac:dyDescent="0.3">
      <c r="B14670" s="10"/>
      <c r="L14670" s="10"/>
      <c r="M14670" s="10"/>
    </row>
    <row r="14671" spans="2:13" s="1" customFormat="1" ht="13.8" x14ac:dyDescent="0.3">
      <c r="B14671" s="10"/>
      <c r="L14671" s="10"/>
      <c r="M14671" s="10"/>
    </row>
    <row r="14672" spans="2:13" s="1" customFormat="1" ht="13.8" x14ac:dyDescent="0.3">
      <c r="B14672" s="10"/>
      <c r="L14672" s="10"/>
      <c r="M14672" s="10"/>
    </row>
    <row r="14673" spans="2:13" s="1" customFormat="1" ht="13.8" x14ac:dyDescent="0.3">
      <c r="B14673" s="10"/>
      <c r="L14673" s="10"/>
      <c r="M14673" s="10"/>
    </row>
    <row r="14674" spans="2:13" s="1" customFormat="1" ht="13.8" x14ac:dyDescent="0.3">
      <c r="B14674" s="10"/>
      <c r="L14674" s="10"/>
      <c r="M14674" s="10"/>
    </row>
    <row r="14675" spans="2:13" s="1" customFormat="1" ht="13.8" x14ac:dyDescent="0.3">
      <c r="B14675" s="10"/>
      <c r="L14675" s="10"/>
      <c r="M14675" s="10"/>
    </row>
    <row r="14676" spans="2:13" s="1" customFormat="1" ht="13.8" x14ac:dyDescent="0.3">
      <c r="B14676" s="10"/>
      <c r="L14676" s="10"/>
      <c r="M14676" s="10"/>
    </row>
    <row r="14677" spans="2:13" s="1" customFormat="1" ht="13.8" x14ac:dyDescent="0.3">
      <c r="B14677" s="10"/>
      <c r="L14677" s="10"/>
      <c r="M14677" s="10"/>
    </row>
    <row r="14678" spans="2:13" s="1" customFormat="1" ht="13.8" x14ac:dyDescent="0.3">
      <c r="B14678" s="10"/>
      <c r="L14678" s="10"/>
      <c r="M14678" s="10"/>
    </row>
    <row r="14679" spans="2:13" s="1" customFormat="1" ht="13.8" x14ac:dyDescent="0.3">
      <c r="B14679" s="10"/>
      <c r="L14679" s="10"/>
      <c r="M14679" s="10"/>
    </row>
    <row r="14680" spans="2:13" s="1" customFormat="1" ht="13.8" x14ac:dyDescent="0.3">
      <c r="B14680" s="10"/>
      <c r="L14680" s="10"/>
      <c r="M14680" s="10"/>
    </row>
    <row r="14681" spans="2:13" s="1" customFormat="1" ht="13.8" x14ac:dyDescent="0.3">
      <c r="B14681" s="10"/>
      <c r="L14681" s="10"/>
      <c r="M14681" s="10"/>
    </row>
    <row r="14682" spans="2:13" s="1" customFormat="1" ht="13.8" x14ac:dyDescent="0.3">
      <c r="B14682" s="10"/>
      <c r="L14682" s="10"/>
      <c r="M14682" s="10"/>
    </row>
    <row r="14683" spans="2:13" s="1" customFormat="1" ht="13.8" x14ac:dyDescent="0.3">
      <c r="B14683" s="10"/>
      <c r="L14683" s="10"/>
      <c r="M14683" s="10"/>
    </row>
    <row r="14684" spans="2:13" s="1" customFormat="1" ht="13.8" x14ac:dyDescent="0.3">
      <c r="B14684" s="10"/>
      <c r="L14684" s="10"/>
      <c r="M14684" s="10"/>
    </row>
    <row r="14685" spans="2:13" s="1" customFormat="1" ht="13.8" x14ac:dyDescent="0.3">
      <c r="B14685" s="10"/>
      <c r="L14685" s="10"/>
      <c r="M14685" s="10"/>
    </row>
    <row r="14686" spans="2:13" s="1" customFormat="1" ht="13.8" x14ac:dyDescent="0.3">
      <c r="B14686" s="10"/>
      <c r="L14686" s="10"/>
      <c r="M14686" s="10"/>
    </row>
    <row r="14687" spans="2:13" s="1" customFormat="1" ht="13.8" x14ac:dyDescent="0.3">
      <c r="B14687" s="10"/>
      <c r="L14687" s="10"/>
      <c r="M14687" s="10"/>
    </row>
    <row r="14688" spans="2:13" s="1" customFormat="1" ht="13.8" x14ac:dyDescent="0.3">
      <c r="B14688" s="10"/>
      <c r="L14688" s="10"/>
      <c r="M14688" s="10"/>
    </row>
    <row r="14689" spans="2:13" s="1" customFormat="1" ht="13.8" x14ac:dyDescent="0.3">
      <c r="B14689" s="10"/>
      <c r="L14689" s="10"/>
      <c r="M14689" s="10"/>
    </row>
    <row r="14690" spans="2:13" s="1" customFormat="1" ht="13.8" x14ac:dyDescent="0.3">
      <c r="B14690" s="10"/>
      <c r="L14690" s="10"/>
      <c r="M14690" s="10"/>
    </row>
    <row r="14691" spans="2:13" s="1" customFormat="1" ht="13.8" x14ac:dyDescent="0.3">
      <c r="B14691" s="10"/>
      <c r="L14691" s="10"/>
      <c r="M14691" s="10"/>
    </row>
    <row r="14692" spans="2:13" s="1" customFormat="1" ht="13.8" x14ac:dyDescent="0.3">
      <c r="B14692" s="10"/>
      <c r="L14692" s="10"/>
      <c r="M14692" s="10"/>
    </row>
    <row r="14693" spans="2:13" s="1" customFormat="1" ht="13.8" x14ac:dyDescent="0.3">
      <c r="B14693" s="10"/>
      <c r="L14693" s="10"/>
      <c r="M14693" s="10"/>
    </row>
    <row r="14694" spans="2:13" s="1" customFormat="1" ht="13.8" x14ac:dyDescent="0.3">
      <c r="B14694" s="10"/>
      <c r="L14694" s="10"/>
      <c r="M14694" s="10"/>
    </row>
    <row r="14695" spans="2:13" s="1" customFormat="1" ht="13.8" x14ac:dyDescent="0.3">
      <c r="B14695" s="10"/>
      <c r="L14695" s="10"/>
      <c r="M14695" s="10"/>
    </row>
    <row r="14696" spans="2:13" s="1" customFormat="1" ht="13.8" x14ac:dyDescent="0.3">
      <c r="B14696" s="10"/>
      <c r="L14696" s="10"/>
      <c r="M14696" s="10"/>
    </row>
    <row r="14697" spans="2:13" s="1" customFormat="1" ht="13.8" x14ac:dyDescent="0.3">
      <c r="B14697" s="10"/>
      <c r="L14697" s="10"/>
      <c r="M14697" s="10"/>
    </row>
    <row r="14698" spans="2:13" s="1" customFormat="1" ht="13.8" x14ac:dyDescent="0.3">
      <c r="B14698" s="10"/>
      <c r="L14698" s="10"/>
      <c r="M14698" s="10"/>
    </row>
    <row r="14699" spans="2:13" s="1" customFormat="1" ht="13.8" x14ac:dyDescent="0.3">
      <c r="B14699" s="10"/>
      <c r="L14699" s="10"/>
      <c r="M14699" s="10"/>
    </row>
    <row r="14700" spans="2:13" s="1" customFormat="1" ht="13.8" x14ac:dyDescent="0.3">
      <c r="B14700" s="10"/>
      <c r="L14700" s="10"/>
      <c r="M14700" s="10"/>
    </row>
    <row r="14701" spans="2:13" s="1" customFormat="1" ht="13.8" x14ac:dyDescent="0.3">
      <c r="B14701" s="10"/>
      <c r="L14701" s="10"/>
      <c r="M14701" s="10"/>
    </row>
    <row r="14702" spans="2:13" s="1" customFormat="1" ht="13.8" x14ac:dyDescent="0.3">
      <c r="B14702" s="10"/>
      <c r="L14702" s="10"/>
      <c r="M14702" s="10"/>
    </row>
    <row r="14703" spans="2:13" s="1" customFormat="1" ht="13.8" x14ac:dyDescent="0.3">
      <c r="B14703" s="10"/>
      <c r="L14703" s="10"/>
      <c r="M14703" s="10"/>
    </row>
    <row r="14704" spans="2:13" s="1" customFormat="1" ht="13.8" x14ac:dyDescent="0.3">
      <c r="B14704" s="10"/>
      <c r="L14704" s="10"/>
      <c r="M14704" s="10"/>
    </row>
    <row r="14705" spans="2:13" s="1" customFormat="1" ht="13.8" x14ac:dyDescent="0.3">
      <c r="B14705" s="10"/>
      <c r="L14705" s="10"/>
      <c r="M14705" s="10"/>
    </row>
    <row r="14706" spans="2:13" s="1" customFormat="1" ht="13.8" x14ac:dyDescent="0.3">
      <c r="B14706" s="10"/>
      <c r="L14706" s="10"/>
      <c r="M14706" s="10"/>
    </row>
    <row r="14707" spans="2:13" s="1" customFormat="1" ht="13.8" x14ac:dyDescent="0.3">
      <c r="B14707" s="10"/>
      <c r="L14707" s="10"/>
      <c r="M14707" s="10"/>
    </row>
    <row r="14708" spans="2:13" s="1" customFormat="1" ht="13.8" x14ac:dyDescent="0.3">
      <c r="B14708" s="10"/>
      <c r="L14708" s="10"/>
      <c r="M14708" s="10"/>
    </row>
    <row r="14709" spans="2:13" s="1" customFormat="1" ht="13.8" x14ac:dyDescent="0.3">
      <c r="B14709" s="10"/>
      <c r="L14709" s="10"/>
      <c r="M14709" s="10"/>
    </row>
    <row r="14710" spans="2:13" s="1" customFormat="1" ht="13.8" x14ac:dyDescent="0.3">
      <c r="B14710" s="10"/>
      <c r="L14710" s="10"/>
      <c r="M14710" s="10"/>
    </row>
    <row r="14711" spans="2:13" s="1" customFormat="1" ht="13.8" x14ac:dyDescent="0.3">
      <c r="B14711" s="10"/>
      <c r="L14711" s="10"/>
      <c r="M14711" s="10"/>
    </row>
    <row r="14712" spans="2:13" s="1" customFormat="1" ht="13.8" x14ac:dyDescent="0.3">
      <c r="B14712" s="10"/>
      <c r="L14712" s="10"/>
      <c r="M14712" s="10"/>
    </row>
    <row r="14713" spans="2:13" s="1" customFormat="1" ht="13.8" x14ac:dyDescent="0.3">
      <c r="B14713" s="10"/>
      <c r="L14713" s="10"/>
      <c r="M14713" s="10"/>
    </row>
    <row r="14714" spans="2:13" s="1" customFormat="1" ht="13.8" x14ac:dyDescent="0.3">
      <c r="B14714" s="10"/>
      <c r="L14714" s="10"/>
      <c r="M14714" s="10"/>
    </row>
    <row r="14715" spans="2:13" s="1" customFormat="1" ht="13.8" x14ac:dyDescent="0.3">
      <c r="B14715" s="10"/>
      <c r="L14715" s="10"/>
      <c r="M14715" s="10"/>
    </row>
    <row r="14716" spans="2:13" s="1" customFormat="1" ht="13.8" x14ac:dyDescent="0.3">
      <c r="B14716" s="10"/>
      <c r="L14716" s="10"/>
      <c r="M14716" s="10"/>
    </row>
    <row r="14717" spans="2:13" s="1" customFormat="1" ht="13.8" x14ac:dyDescent="0.3">
      <c r="B14717" s="10"/>
      <c r="L14717" s="10"/>
      <c r="M14717" s="10"/>
    </row>
    <row r="14718" spans="2:13" s="1" customFormat="1" ht="13.8" x14ac:dyDescent="0.3">
      <c r="B14718" s="10"/>
      <c r="L14718" s="10"/>
      <c r="M14718" s="10"/>
    </row>
    <row r="14719" spans="2:13" s="1" customFormat="1" ht="13.8" x14ac:dyDescent="0.3">
      <c r="B14719" s="10"/>
      <c r="L14719" s="10"/>
      <c r="M14719" s="10"/>
    </row>
    <row r="14720" spans="2:13" s="1" customFormat="1" ht="13.8" x14ac:dyDescent="0.3">
      <c r="B14720" s="10"/>
      <c r="L14720" s="10"/>
      <c r="M14720" s="10"/>
    </row>
    <row r="14721" spans="2:13" s="1" customFormat="1" ht="13.8" x14ac:dyDescent="0.3">
      <c r="B14721" s="10"/>
      <c r="L14721" s="10"/>
      <c r="M14721" s="10"/>
    </row>
    <row r="14722" spans="2:13" s="1" customFormat="1" ht="13.8" x14ac:dyDescent="0.3">
      <c r="B14722" s="10"/>
      <c r="L14722" s="10"/>
      <c r="M14722" s="10"/>
    </row>
    <row r="14723" spans="2:13" s="1" customFormat="1" ht="13.8" x14ac:dyDescent="0.3">
      <c r="B14723" s="10"/>
      <c r="L14723" s="10"/>
      <c r="M14723" s="10"/>
    </row>
    <row r="14724" spans="2:13" s="1" customFormat="1" ht="13.8" x14ac:dyDescent="0.3">
      <c r="B14724" s="10"/>
      <c r="L14724" s="10"/>
      <c r="M14724" s="10"/>
    </row>
    <row r="14725" spans="2:13" s="1" customFormat="1" ht="13.8" x14ac:dyDescent="0.3">
      <c r="B14725" s="10"/>
      <c r="L14725" s="10"/>
      <c r="M14725" s="10"/>
    </row>
    <row r="14726" spans="2:13" s="1" customFormat="1" ht="13.8" x14ac:dyDescent="0.3">
      <c r="B14726" s="10"/>
      <c r="L14726" s="10"/>
      <c r="M14726" s="10"/>
    </row>
    <row r="14727" spans="2:13" s="1" customFormat="1" ht="13.8" x14ac:dyDescent="0.3">
      <c r="B14727" s="10"/>
      <c r="L14727" s="10"/>
      <c r="M14727" s="10"/>
    </row>
    <row r="14728" spans="2:13" s="1" customFormat="1" ht="13.8" x14ac:dyDescent="0.3">
      <c r="B14728" s="10"/>
      <c r="L14728" s="10"/>
      <c r="M14728" s="10"/>
    </row>
    <row r="14729" spans="2:13" s="1" customFormat="1" ht="13.8" x14ac:dyDescent="0.3">
      <c r="B14729" s="10"/>
      <c r="L14729" s="10"/>
      <c r="M14729" s="10"/>
    </row>
    <row r="14730" spans="2:13" s="1" customFormat="1" ht="13.8" x14ac:dyDescent="0.3">
      <c r="B14730" s="10"/>
      <c r="L14730" s="10"/>
      <c r="M14730" s="10"/>
    </row>
    <row r="14731" spans="2:13" s="1" customFormat="1" ht="13.8" x14ac:dyDescent="0.3">
      <c r="B14731" s="10"/>
      <c r="L14731" s="10"/>
      <c r="M14731" s="10"/>
    </row>
    <row r="14732" spans="2:13" s="1" customFormat="1" ht="13.8" x14ac:dyDescent="0.3">
      <c r="B14732" s="10"/>
      <c r="L14732" s="10"/>
      <c r="M14732" s="10"/>
    </row>
    <row r="14733" spans="2:13" s="1" customFormat="1" ht="13.8" x14ac:dyDescent="0.3">
      <c r="B14733" s="10"/>
      <c r="L14733" s="10"/>
      <c r="M14733" s="10"/>
    </row>
    <row r="14734" spans="2:13" s="1" customFormat="1" ht="13.8" x14ac:dyDescent="0.3">
      <c r="B14734" s="10"/>
      <c r="L14734" s="10"/>
      <c r="M14734" s="10"/>
    </row>
    <row r="14735" spans="2:13" s="1" customFormat="1" ht="13.8" x14ac:dyDescent="0.3">
      <c r="B14735" s="10"/>
      <c r="L14735" s="10"/>
      <c r="M14735" s="10"/>
    </row>
    <row r="14736" spans="2:13" s="1" customFormat="1" ht="13.8" x14ac:dyDescent="0.3">
      <c r="B14736" s="10"/>
      <c r="L14736" s="10"/>
      <c r="M14736" s="10"/>
    </row>
    <row r="14737" spans="2:13" s="1" customFormat="1" ht="13.8" x14ac:dyDescent="0.3">
      <c r="B14737" s="10"/>
      <c r="L14737" s="10"/>
      <c r="M14737" s="10"/>
    </row>
    <row r="14738" spans="2:13" s="1" customFormat="1" ht="13.8" x14ac:dyDescent="0.3">
      <c r="B14738" s="10"/>
      <c r="L14738" s="10"/>
      <c r="M14738" s="10"/>
    </row>
    <row r="14739" spans="2:13" s="1" customFormat="1" ht="13.8" x14ac:dyDescent="0.3">
      <c r="B14739" s="10"/>
      <c r="L14739" s="10"/>
      <c r="M14739" s="10"/>
    </row>
    <row r="14740" spans="2:13" s="1" customFormat="1" ht="13.8" x14ac:dyDescent="0.3">
      <c r="B14740" s="10"/>
      <c r="L14740" s="10"/>
      <c r="M14740" s="10"/>
    </row>
    <row r="14741" spans="2:13" s="1" customFormat="1" ht="13.8" x14ac:dyDescent="0.3">
      <c r="B14741" s="10"/>
      <c r="L14741" s="10"/>
      <c r="M14741" s="10"/>
    </row>
    <row r="14742" spans="2:13" s="1" customFormat="1" ht="13.8" x14ac:dyDescent="0.3">
      <c r="B14742" s="10"/>
      <c r="L14742" s="10"/>
      <c r="M14742" s="10"/>
    </row>
    <row r="14743" spans="2:13" s="1" customFormat="1" ht="13.8" x14ac:dyDescent="0.3">
      <c r="B14743" s="10"/>
      <c r="L14743" s="10"/>
      <c r="M14743" s="10"/>
    </row>
    <row r="14744" spans="2:13" s="1" customFormat="1" ht="13.8" x14ac:dyDescent="0.3">
      <c r="B14744" s="10"/>
      <c r="L14744" s="10"/>
      <c r="M14744" s="10"/>
    </row>
    <row r="14745" spans="2:13" s="1" customFormat="1" ht="13.8" x14ac:dyDescent="0.3">
      <c r="B14745" s="10"/>
      <c r="L14745" s="10"/>
      <c r="M14745" s="10"/>
    </row>
    <row r="14746" spans="2:13" s="1" customFormat="1" ht="13.8" x14ac:dyDescent="0.3">
      <c r="B14746" s="10"/>
      <c r="L14746" s="10"/>
      <c r="M14746" s="10"/>
    </row>
    <row r="14747" spans="2:13" s="1" customFormat="1" ht="13.8" x14ac:dyDescent="0.3">
      <c r="B14747" s="10"/>
      <c r="L14747" s="10"/>
      <c r="M14747" s="10"/>
    </row>
    <row r="14748" spans="2:13" s="1" customFormat="1" ht="13.8" x14ac:dyDescent="0.3">
      <c r="B14748" s="10"/>
      <c r="L14748" s="10"/>
      <c r="M14748" s="10"/>
    </row>
    <row r="14749" spans="2:13" s="1" customFormat="1" ht="13.8" x14ac:dyDescent="0.3">
      <c r="B14749" s="10"/>
      <c r="L14749" s="10"/>
      <c r="M14749" s="10"/>
    </row>
    <row r="14750" spans="2:13" s="1" customFormat="1" ht="13.8" x14ac:dyDescent="0.3">
      <c r="B14750" s="10"/>
      <c r="L14750" s="10"/>
      <c r="M14750" s="10"/>
    </row>
    <row r="14751" spans="2:13" s="1" customFormat="1" ht="13.8" x14ac:dyDescent="0.3">
      <c r="B14751" s="10"/>
      <c r="L14751" s="10"/>
      <c r="M14751" s="10"/>
    </row>
    <row r="14752" spans="2:13" s="1" customFormat="1" ht="13.8" x14ac:dyDescent="0.3">
      <c r="B14752" s="10"/>
      <c r="L14752" s="10"/>
      <c r="M14752" s="10"/>
    </row>
    <row r="14753" spans="2:13" s="1" customFormat="1" ht="13.8" x14ac:dyDescent="0.3">
      <c r="B14753" s="10"/>
      <c r="L14753" s="10"/>
      <c r="M14753" s="10"/>
    </row>
    <row r="14754" spans="2:13" s="1" customFormat="1" ht="13.8" x14ac:dyDescent="0.3">
      <c r="B14754" s="10"/>
      <c r="L14754" s="10"/>
      <c r="M14754" s="10"/>
    </row>
    <row r="14755" spans="2:13" s="1" customFormat="1" ht="13.8" x14ac:dyDescent="0.3">
      <c r="B14755" s="10"/>
      <c r="L14755" s="10"/>
      <c r="M14755" s="10"/>
    </row>
    <row r="14756" spans="2:13" s="1" customFormat="1" ht="13.8" x14ac:dyDescent="0.3">
      <c r="B14756" s="10"/>
      <c r="L14756" s="10"/>
      <c r="M14756" s="10"/>
    </row>
    <row r="14757" spans="2:13" s="1" customFormat="1" ht="13.8" x14ac:dyDescent="0.3">
      <c r="B14757" s="10"/>
      <c r="L14757" s="10"/>
      <c r="M14757" s="10"/>
    </row>
    <row r="14758" spans="2:13" s="1" customFormat="1" ht="13.8" x14ac:dyDescent="0.3">
      <c r="B14758" s="10"/>
      <c r="L14758" s="10"/>
      <c r="M14758" s="10"/>
    </row>
    <row r="14759" spans="2:13" s="1" customFormat="1" ht="13.8" x14ac:dyDescent="0.3">
      <c r="B14759" s="10"/>
      <c r="L14759" s="10"/>
      <c r="M14759" s="10"/>
    </row>
    <row r="14760" spans="2:13" s="1" customFormat="1" ht="13.8" x14ac:dyDescent="0.3">
      <c r="B14760" s="10"/>
      <c r="L14760" s="10"/>
      <c r="M14760" s="10"/>
    </row>
    <row r="14761" spans="2:13" s="1" customFormat="1" ht="13.8" x14ac:dyDescent="0.3">
      <c r="B14761" s="10"/>
      <c r="L14761" s="10"/>
      <c r="M14761" s="10"/>
    </row>
    <row r="14762" spans="2:13" s="1" customFormat="1" ht="13.8" x14ac:dyDescent="0.3">
      <c r="B14762" s="10"/>
      <c r="L14762" s="10"/>
      <c r="M14762" s="10"/>
    </row>
    <row r="14763" spans="2:13" s="1" customFormat="1" ht="13.8" x14ac:dyDescent="0.3">
      <c r="B14763" s="10"/>
      <c r="L14763" s="10"/>
      <c r="M14763" s="10"/>
    </row>
    <row r="14764" spans="2:13" s="1" customFormat="1" ht="13.8" x14ac:dyDescent="0.3">
      <c r="B14764" s="10"/>
      <c r="L14764" s="10"/>
      <c r="M14764" s="10"/>
    </row>
    <row r="14765" spans="2:13" s="1" customFormat="1" ht="13.8" x14ac:dyDescent="0.3">
      <c r="B14765" s="10"/>
      <c r="L14765" s="10"/>
      <c r="M14765" s="10"/>
    </row>
    <row r="14766" spans="2:13" s="1" customFormat="1" ht="13.8" x14ac:dyDescent="0.3">
      <c r="B14766" s="10"/>
      <c r="L14766" s="10"/>
      <c r="M14766" s="10"/>
    </row>
    <row r="14767" spans="2:13" s="1" customFormat="1" ht="13.8" x14ac:dyDescent="0.3">
      <c r="B14767" s="10"/>
      <c r="L14767" s="10"/>
      <c r="M14767" s="10"/>
    </row>
    <row r="14768" spans="2:13" s="1" customFormat="1" ht="13.8" x14ac:dyDescent="0.3">
      <c r="B14768" s="10"/>
      <c r="L14768" s="10"/>
      <c r="M14768" s="10"/>
    </row>
    <row r="14769" spans="2:13" s="1" customFormat="1" ht="13.8" x14ac:dyDescent="0.3">
      <c r="B14769" s="10"/>
      <c r="L14769" s="10"/>
      <c r="M14769" s="10"/>
    </row>
    <row r="14770" spans="2:13" s="1" customFormat="1" ht="13.8" x14ac:dyDescent="0.3">
      <c r="B14770" s="10"/>
      <c r="L14770" s="10"/>
      <c r="M14770" s="10"/>
    </row>
    <row r="14771" spans="2:13" s="1" customFormat="1" ht="13.8" x14ac:dyDescent="0.3">
      <c r="B14771" s="10"/>
      <c r="L14771" s="10"/>
      <c r="M14771" s="10"/>
    </row>
    <row r="14772" spans="2:13" s="1" customFormat="1" ht="13.8" x14ac:dyDescent="0.3">
      <c r="B14772" s="10"/>
      <c r="L14772" s="10"/>
      <c r="M14772" s="10"/>
    </row>
    <row r="14773" spans="2:13" s="1" customFormat="1" ht="13.8" x14ac:dyDescent="0.3">
      <c r="B14773" s="10"/>
      <c r="L14773" s="10"/>
      <c r="M14773" s="10"/>
    </row>
    <row r="14774" spans="2:13" s="1" customFormat="1" ht="13.8" x14ac:dyDescent="0.3">
      <c r="B14774" s="10"/>
      <c r="L14774" s="10"/>
      <c r="M14774" s="10"/>
    </row>
    <row r="14775" spans="2:13" s="1" customFormat="1" ht="13.8" x14ac:dyDescent="0.3">
      <c r="B14775" s="10"/>
      <c r="L14775" s="10"/>
      <c r="M14775" s="10"/>
    </row>
    <row r="14776" spans="2:13" s="1" customFormat="1" ht="13.8" x14ac:dyDescent="0.3">
      <c r="B14776" s="10"/>
      <c r="L14776" s="10"/>
      <c r="M14776" s="10"/>
    </row>
    <row r="14777" spans="2:13" s="1" customFormat="1" ht="13.8" x14ac:dyDescent="0.3">
      <c r="B14777" s="10"/>
      <c r="L14777" s="10"/>
      <c r="M14777" s="10"/>
    </row>
    <row r="14778" spans="2:13" s="1" customFormat="1" ht="13.8" x14ac:dyDescent="0.3">
      <c r="B14778" s="10"/>
      <c r="L14778" s="10"/>
      <c r="M14778" s="10"/>
    </row>
    <row r="14779" spans="2:13" s="1" customFormat="1" ht="13.8" x14ac:dyDescent="0.3">
      <c r="B14779" s="10"/>
      <c r="L14779" s="10"/>
      <c r="M14779" s="10"/>
    </row>
    <row r="14780" spans="2:13" s="1" customFormat="1" ht="13.8" x14ac:dyDescent="0.3">
      <c r="B14780" s="10"/>
      <c r="L14780" s="10"/>
      <c r="M14780" s="10"/>
    </row>
    <row r="14781" spans="2:13" s="1" customFormat="1" ht="13.8" x14ac:dyDescent="0.3">
      <c r="B14781" s="10"/>
      <c r="L14781" s="10"/>
      <c r="M14781" s="10"/>
    </row>
    <row r="14782" spans="2:13" s="1" customFormat="1" ht="13.8" x14ac:dyDescent="0.3">
      <c r="B14782" s="10"/>
      <c r="L14782" s="10"/>
      <c r="M14782" s="10"/>
    </row>
    <row r="14783" spans="2:13" s="1" customFormat="1" ht="13.8" x14ac:dyDescent="0.3">
      <c r="B14783" s="10"/>
      <c r="L14783" s="10"/>
      <c r="M14783" s="10"/>
    </row>
    <row r="14784" spans="2:13" s="1" customFormat="1" ht="13.8" x14ac:dyDescent="0.3">
      <c r="B14784" s="10"/>
      <c r="L14784" s="10"/>
      <c r="M14784" s="10"/>
    </row>
    <row r="14785" spans="2:13" s="1" customFormat="1" ht="13.8" x14ac:dyDescent="0.3">
      <c r="B14785" s="10"/>
      <c r="L14785" s="10"/>
      <c r="M14785" s="10"/>
    </row>
    <row r="14786" spans="2:13" s="1" customFormat="1" ht="13.8" x14ac:dyDescent="0.3">
      <c r="B14786" s="10"/>
      <c r="L14786" s="10"/>
      <c r="M14786" s="10"/>
    </row>
    <row r="14787" spans="2:13" s="1" customFormat="1" ht="13.8" x14ac:dyDescent="0.3">
      <c r="B14787" s="10"/>
      <c r="L14787" s="10"/>
      <c r="M14787" s="10"/>
    </row>
    <row r="14788" spans="2:13" s="1" customFormat="1" ht="13.8" x14ac:dyDescent="0.3">
      <c r="B14788" s="10"/>
      <c r="L14788" s="10"/>
      <c r="M14788" s="10"/>
    </row>
    <row r="14789" spans="2:13" s="1" customFormat="1" ht="13.8" x14ac:dyDescent="0.3">
      <c r="B14789" s="10"/>
      <c r="L14789" s="10"/>
      <c r="M14789" s="10"/>
    </row>
    <row r="14790" spans="2:13" s="1" customFormat="1" ht="13.8" x14ac:dyDescent="0.3">
      <c r="B14790" s="10"/>
      <c r="L14790" s="10"/>
      <c r="M14790" s="10"/>
    </row>
    <row r="14791" spans="2:13" s="1" customFormat="1" ht="13.8" x14ac:dyDescent="0.3">
      <c r="B14791" s="10"/>
      <c r="L14791" s="10"/>
      <c r="M14791" s="10"/>
    </row>
    <row r="14792" spans="2:13" s="1" customFormat="1" ht="13.8" x14ac:dyDescent="0.3">
      <c r="B14792" s="10"/>
      <c r="L14792" s="10"/>
      <c r="M14792" s="10"/>
    </row>
    <row r="14793" spans="2:13" s="1" customFormat="1" ht="13.8" x14ac:dyDescent="0.3">
      <c r="B14793" s="10"/>
      <c r="L14793" s="10"/>
      <c r="M14793" s="10"/>
    </row>
    <row r="14794" spans="2:13" s="1" customFormat="1" ht="13.8" x14ac:dyDescent="0.3">
      <c r="B14794" s="10"/>
      <c r="L14794" s="10"/>
      <c r="M14794" s="10"/>
    </row>
    <row r="14795" spans="2:13" s="1" customFormat="1" ht="13.8" x14ac:dyDescent="0.3">
      <c r="B14795" s="10"/>
      <c r="L14795" s="10"/>
      <c r="M14795" s="10"/>
    </row>
    <row r="14796" spans="2:13" s="1" customFormat="1" ht="13.8" x14ac:dyDescent="0.3">
      <c r="B14796" s="10"/>
      <c r="L14796" s="10"/>
      <c r="M14796" s="10"/>
    </row>
    <row r="14797" spans="2:13" s="1" customFormat="1" ht="13.8" x14ac:dyDescent="0.3">
      <c r="B14797" s="10"/>
      <c r="L14797" s="10"/>
      <c r="M14797" s="10"/>
    </row>
    <row r="14798" spans="2:13" s="1" customFormat="1" ht="13.8" x14ac:dyDescent="0.3">
      <c r="B14798" s="10"/>
      <c r="L14798" s="10"/>
      <c r="M14798" s="10"/>
    </row>
    <row r="14799" spans="2:13" s="1" customFormat="1" ht="13.8" x14ac:dyDescent="0.3">
      <c r="B14799" s="10"/>
      <c r="L14799" s="10"/>
      <c r="M14799" s="10"/>
    </row>
    <row r="14800" spans="2:13" s="1" customFormat="1" ht="13.8" x14ac:dyDescent="0.3">
      <c r="B14800" s="10"/>
      <c r="L14800" s="10"/>
      <c r="M14800" s="10"/>
    </row>
    <row r="14801" spans="2:13" s="1" customFormat="1" ht="13.8" x14ac:dyDescent="0.3">
      <c r="B14801" s="10"/>
      <c r="L14801" s="10"/>
      <c r="M14801" s="10"/>
    </row>
    <row r="14802" spans="2:13" s="1" customFormat="1" ht="13.8" x14ac:dyDescent="0.3">
      <c r="B14802" s="10"/>
      <c r="L14802" s="10"/>
      <c r="M14802" s="10"/>
    </row>
    <row r="14803" spans="2:13" s="1" customFormat="1" ht="13.8" x14ac:dyDescent="0.3">
      <c r="B14803" s="10"/>
      <c r="L14803" s="10"/>
      <c r="M14803" s="10"/>
    </row>
    <row r="14804" spans="2:13" s="1" customFormat="1" ht="13.8" x14ac:dyDescent="0.3">
      <c r="B14804" s="10"/>
      <c r="L14804" s="10"/>
      <c r="M14804" s="10"/>
    </row>
    <row r="14805" spans="2:13" s="1" customFormat="1" ht="13.8" x14ac:dyDescent="0.3">
      <c r="B14805" s="10"/>
      <c r="L14805" s="10"/>
      <c r="M14805" s="10"/>
    </row>
    <row r="14806" spans="2:13" s="1" customFormat="1" ht="13.8" x14ac:dyDescent="0.3">
      <c r="B14806" s="10"/>
      <c r="L14806" s="10"/>
      <c r="M14806" s="10"/>
    </row>
    <row r="14807" spans="2:13" s="1" customFormat="1" ht="13.8" x14ac:dyDescent="0.3">
      <c r="B14807" s="10"/>
      <c r="L14807" s="10"/>
      <c r="M14807" s="10"/>
    </row>
    <row r="14808" spans="2:13" s="1" customFormat="1" ht="13.8" x14ac:dyDescent="0.3">
      <c r="B14808" s="10"/>
      <c r="L14808" s="10"/>
      <c r="M14808" s="10"/>
    </row>
    <row r="14809" spans="2:13" s="1" customFormat="1" ht="13.8" x14ac:dyDescent="0.3">
      <c r="B14809" s="10"/>
      <c r="L14809" s="10"/>
      <c r="M14809" s="10"/>
    </row>
    <row r="14810" spans="2:13" s="1" customFormat="1" ht="13.8" x14ac:dyDescent="0.3">
      <c r="B14810" s="10"/>
      <c r="L14810" s="10"/>
      <c r="M14810" s="10"/>
    </row>
    <row r="14811" spans="2:13" s="1" customFormat="1" ht="13.8" x14ac:dyDescent="0.3">
      <c r="B14811" s="10"/>
      <c r="L14811" s="10"/>
      <c r="M14811" s="10"/>
    </row>
    <row r="14812" spans="2:13" s="1" customFormat="1" ht="13.8" x14ac:dyDescent="0.3">
      <c r="B14812" s="10"/>
      <c r="L14812" s="10"/>
      <c r="M14812" s="10"/>
    </row>
    <row r="14813" spans="2:13" s="1" customFormat="1" ht="13.8" x14ac:dyDescent="0.3">
      <c r="B14813" s="10"/>
      <c r="L14813" s="10"/>
      <c r="M14813" s="10"/>
    </row>
    <row r="14814" spans="2:13" s="1" customFormat="1" ht="13.8" x14ac:dyDescent="0.3">
      <c r="B14814" s="10"/>
      <c r="L14814" s="10"/>
      <c r="M14814" s="10"/>
    </row>
    <row r="14815" spans="2:13" s="1" customFormat="1" ht="13.8" x14ac:dyDescent="0.3">
      <c r="B14815" s="10"/>
      <c r="L14815" s="10"/>
      <c r="M14815" s="10"/>
    </row>
    <row r="14816" spans="2:13" s="1" customFormat="1" ht="13.8" x14ac:dyDescent="0.3">
      <c r="B14816" s="10"/>
      <c r="L14816" s="10"/>
      <c r="M14816" s="10"/>
    </row>
    <row r="14817" spans="2:13" s="1" customFormat="1" ht="13.8" x14ac:dyDescent="0.3">
      <c r="B14817" s="10"/>
      <c r="L14817" s="10"/>
      <c r="M14817" s="10"/>
    </row>
    <row r="14818" spans="2:13" s="1" customFormat="1" ht="13.8" x14ac:dyDescent="0.3">
      <c r="B14818" s="10"/>
      <c r="L14818" s="10"/>
      <c r="M14818" s="10"/>
    </row>
    <row r="14819" spans="2:13" s="1" customFormat="1" ht="13.8" x14ac:dyDescent="0.3">
      <c r="B14819" s="10"/>
      <c r="L14819" s="10"/>
      <c r="M14819" s="10"/>
    </row>
    <row r="14820" spans="2:13" s="1" customFormat="1" ht="13.8" x14ac:dyDescent="0.3">
      <c r="B14820" s="10"/>
      <c r="L14820" s="10"/>
      <c r="M14820" s="10"/>
    </row>
    <row r="14821" spans="2:13" s="1" customFormat="1" ht="13.8" x14ac:dyDescent="0.3">
      <c r="B14821" s="10"/>
      <c r="L14821" s="10"/>
      <c r="M14821" s="10"/>
    </row>
    <row r="14822" spans="2:13" s="1" customFormat="1" ht="13.8" x14ac:dyDescent="0.3">
      <c r="B14822" s="10"/>
      <c r="L14822" s="10"/>
      <c r="M14822" s="10"/>
    </row>
    <row r="14823" spans="2:13" s="1" customFormat="1" ht="13.8" x14ac:dyDescent="0.3">
      <c r="B14823" s="10"/>
      <c r="L14823" s="10"/>
      <c r="M14823" s="10"/>
    </row>
    <row r="14824" spans="2:13" s="1" customFormat="1" ht="13.8" x14ac:dyDescent="0.3">
      <c r="B14824" s="10"/>
      <c r="L14824" s="10"/>
      <c r="M14824" s="10"/>
    </row>
    <row r="14825" spans="2:13" s="1" customFormat="1" ht="13.8" x14ac:dyDescent="0.3">
      <c r="B14825" s="10"/>
      <c r="L14825" s="10"/>
      <c r="M14825" s="10"/>
    </row>
    <row r="14826" spans="2:13" s="1" customFormat="1" ht="13.8" x14ac:dyDescent="0.3">
      <c r="B14826" s="10"/>
      <c r="L14826" s="10"/>
      <c r="M14826" s="10"/>
    </row>
    <row r="14827" spans="2:13" s="1" customFormat="1" ht="13.8" x14ac:dyDescent="0.3">
      <c r="B14827" s="10"/>
      <c r="L14827" s="10"/>
      <c r="M14827" s="10"/>
    </row>
    <row r="14828" spans="2:13" s="1" customFormat="1" ht="13.8" x14ac:dyDescent="0.3">
      <c r="B14828" s="10"/>
      <c r="L14828" s="10"/>
      <c r="M14828" s="10"/>
    </row>
    <row r="14829" spans="2:13" s="1" customFormat="1" ht="13.8" x14ac:dyDescent="0.3">
      <c r="B14829" s="10"/>
      <c r="L14829" s="10"/>
      <c r="M14829" s="10"/>
    </row>
    <row r="14830" spans="2:13" s="1" customFormat="1" ht="13.8" x14ac:dyDescent="0.3">
      <c r="B14830" s="10"/>
      <c r="L14830" s="10"/>
      <c r="M14830" s="10"/>
    </row>
    <row r="14831" spans="2:13" s="1" customFormat="1" ht="13.8" x14ac:dyDescent="0.3">
      <c r="B14831" s="10"/>
      <c r="L14831" s="10"/>
      <c r="M14831" s="10"/>
    </row>
    <row r="14832" spans="2:13" s="1" customFormat="1" ht="13.8" x14ac:dyDescent="0.3">
      <c r="B14832" s="10"/>
      <c r="L14832" s="10"/>
      <c r="M14832" s="10"/>
    </row>
    <row r="14833" spans="2:13" s="1" customFormat="1" ht="13.8" x14ac:dyDescent="0.3">
      <c r="B14833" s="10"/>
      <c r="L14833" s="10"/>
      <c r="M14833" s="10"/>
    </row>
    <row r="14834" spans="2:13" s="1" customFormat="1" ht="13.8" x14ac:dyDescent="0.3">
      <c r="B14834" s="10"/>
      <c r="L14834" s="10"/>
      <c r="M14834" s="10"/>
    </row>
    <row r="14835" spans="2:13" s="1" customFormat="1" ht="13.8" x14ac:dyDescent="0.3">
      <c r="B14835" s="10"/>
      <c r="L14835" s="10"/>
      <c r="M14835" s="10"/>
    </row>
    <row r="14836" spans="2:13" s="1" customFormat="1" ht="13.8" x14ac:dyDescent="0.3">
      <c r="B14836" s="10"/>
      <c r="L14836" s="10"/>
      <c r="M14836" s="10"/>
    </row>
    <row r="14837" spans="2:13" s="1" customFormat="1" ht="13.8" x14ac:dyDescent="0.3">
      <c r="B14837" s="10"/>
      <c r="L14837" s="10"/>
      <c r="M14837" s="10"/>
    </row>
    <row r="14838" spans="2:13" s="1" customFormat="1" ht="13.8" x14ac:dyDescent="0.3">
      <c r="B14838" s="10"/>
      <c r="L14838" s="10"/>
      <c r="M14838" s="10"/>
    </row>
    <row r="14839" spans="2:13" s="1" customFormat="1" ht="13.8" x14ac:dyDescent="0.3">
      <c r="B14839" s="10"/>
      <c r="L14839" s="10"/>
      <c r="M14839" s="10"/>
    </row>
    <row r="14840" spans="2:13" s="1" customFormat="1" ht="13.8" x14ac:dyDescent="0.3">
      <c r="B14840" s="10"/>
      <c r="L14840" s="10"/>
      <c r="M14840" s="10"/>
    </row>
    <row r="14841" spans="2:13" s="1" customFormat="1" ht="13.8" x14ac:dyDescent="0.3">
      <c r="B14841" s="10"/>
      <c r="L14841" s="10"/>
      <c r="M14841" s="10"/>
    </row>
    <row r="14842" spans="2:13" s="1" customFormat="1" ht="13.8" x14ac:dyDescent="0.3">
      <c r="B14842" s="10"/>
      <c r="L14842" s="10"/>
      <c r="M14842" s="10"/>
    </row>
    <row r="14843" spans="2:13" s="1" customFormat="1" ht="13.8" x14ac:dyDescent="0.3">
      <c r="B14843" s="10"/>
      <c r="L14843" s="10"/>
      <c r="M14843" s="10"/>
    </row>
    <row r="14844" spans="2:13" s="1" customFormat="1" ht="13.8" x14ac:dyDescent="0.3">
      <c r="B14844" s="10"/>
      <c r="L14844" s="10"/>
      <c r="M14844" s="10"/>
    </row>
    <row r="14845" spans="2:13" s="1" customFormat="1" ht="13.8" x14ac:dyDescent="0.3">
      <c r="B14845" s="10"/>
      <c r="L14845" s="10"/>
      <c r="M14845" s="10"/>
    </row>
    <row r="14846" spans="2:13" s="1" customFormat="1" ht="13.8" x14ac:dyDescent="0.3">
      <c r="B14846" s="10"/>
      <c r="L14846" s="10"/>
      <c r="M14846" s="10"/>
    </row>
    <row r="14847" spans="2:13" s="1" customFormat="1" ht="13.8" x14ac:dyDescent="0.3">
      <c r="B14847" s="10"/>
      <c r="L14847" s="10"/>
      <c r="M14847" s="10"/>
    </row>
    <row r="14848" spans="2:13" s="1" customFormat="1" ht="13.8" x14ac:dyDescent="0.3">
      <c r="B14848" s="10"/>
      <c r="L14848" s="10"/>
      <c r="M14848" s="10"/>
    </row>
    <row r="14849" spans="2:13" s="1" customFormat="1" ht="13.8" x14ac:dyDescent="0.3">
      <c r="B14849" s="10"/>
      <c r="L14849" s="10"/>
      <c r="M14849" s="10"/>
    </row>
    <row r="14850" spans="2:13" s="1" customFormat="1" ht="13.8" x14ac:dyDescent="0.3">
      <c r="B14850" s="10"/>
      <c r="L14850" s="10"/>
      <c r="M14850" s="10"/>
    </row>
    <row r="14851" spans="2:13" s="1" customFormat="1" ht="13.8" x14ac:dyDescent="0.3">
      <c r="B14851" s="10"/>
      <c r="L14851" s="10"/>
      <c r="M14851" s="10"/>
    </row>
    <row r="14852" spans="2:13" s="1" customFormat="1" ht="13.8" x14ac:dyDescent="0.3">
      <c r="B14852" s="10"/>
      <c r="L14852" s="10"/>
      <c r="M14852" s="10"/>
    </row>
    <row r="14853" spans="2:13" s="1" customFormat="1" ht="13.8" x14ac:dyDescent="0.3">
      <c r="B14853" s="10"/>
      <c r="L14853" s="10"/>
      <c r="M14853" s="10"/>
    </row>
    <row r="14854" spans="2:13" s="1" customFormat="1" ht="13.8" x14ac:dyDescent="0.3">
      <c r="B14854" s="10"/>
      <c r="L14854" s="10"/>
      <c r="M14854" s="10"/>
    </row>
    <row r="14855" spans="2:13" s="1" customFormat="1" ht="13.8" x14ac:dyDescent="0.3">
      <c r="B14855" s="10"/>
      <c r="L14855" s="10"/>
      <c r="M14855" s="10"/>
    </row>
    <row r="14856" spans="2:13" s="1" customFormat="1" ht="13.8" x14ac:dyDescent="0.3">
      <c r="B14856" s="10"/>
      <c r="L14856" s="10"/>
      <c r="M14856" s="10"/>
    </row>
    <row r="14857" spans="2:13" s="1" customFormat="1" ht="13.8" x14ac:dyDescent="0.3">
      <c r="B14857" s="10"/>
      <c r="L14857" s="10"/>
      <c r="M14857" s="10"/>
    </row>
    <row r="14858" spans="2:13" s="1" customFormat="1" ht="13.8" x14ac:dyDescent="0.3">
      <c r="B14858" s="10"/>
      <c r="L14858" s="10"/>
      <c r="M14858" s="10"/>
    </row>
    <row r="14859" spans="2:13" s="1" customFormat="1" ht="13.8" x14ac:dyDescent="0.3">
      <c r="B14859" s="10"/>
      <c r="L14859" s="10"/>
      <c r="M14859" s="10"/>
    </row>
    <row r="14860" spans="2:13" s="1" customFormat="1" ht="13.8" x14ac:dyDescent="0.3">
      <c r="B14860" s="10"/>
      <c r="L14860" s="10"/>
      <c r="M14860" s="10"/>
    </row>
    <row r="14861" spans="2:13" s="1" customFormat="1" ht="13.8" x14ac:dyDescent="0.3">
      <c r="B14861" s="10"/>
      <c r="L14861" s="10"/>
      <c r="M14861" s="10"/>
    </row>
    <row r="14862" spans="2:13" s="1" customFormat="1" ht="13.8" x14ac:dyDescent="0.3">
      <c r="B14862" s="10"/>
      <c r="L14862" s="10"/>
      <c r="M14862" s="10"/>
    </row>
    <row r="14863" spans="2:13" s="1" customFormat="1" ht="13.8" x14ac:dyDescent="0.3">
      <c r="B14863" s="10"/>
      <c r="L14863" s="10"/>
      <c r="M14863" s="10"/>
    </row>
    <row r="14864" spans="2:13" s="1" customFormat="1" ht="13.8" x14ac:dyDescent="0.3">
      <c r="B14864" s="10"/>
      <c r="L14864" s="10"/>
      <c r="M14864" s="10"/>
    </row>
    <row r="14865" spans="2:13" s="1" customFormat="1" ht="13.8" x14ac:dyDescent="0.3">
      <c r="B14865" s="10"/>
      <c r="L14865" s="10"/>
      <c r="M14865" s="10"/>
    </row>
    <row r="14866" spans="2:13" s="1" customFormat="1" ht="13.8" x14ac:dyDescent="0.3">
      <c r="B14866" s="10"/>
      <c r="L14866" s="10"/>
      <c r="M14866" s="10"/>
    </row>
    <row r="14867" spans="2:13" s="1" customFormat="1" ht="13.8" x14ac:dyDescent="0.3">
      <c r="B14867" s="10"/>
      <c r="L14867" s="10"/>
      <c r="M14867" s="10"/>
    </row>
    <row r="14868" spans="2:13" s="1" customFormat="1" ht="13.8" x14ac:dyDescent="0.3">
      <c r="B14868" s="10"/>
      <c r="L14868" s="10"/>
      <c r="M14868" s="10"/>
    </row>
    <row r="14869" spans="2:13" s="1" customFormat="1" ht="13.8" x14ac:dyDescent="0.3">
      <c r="B14869" s="10"/>
      <c r="L14869" s="10"/>
      <c r="M14869" s="10"/>
    </row>
    <row r="14870" spans="2:13" s="1" customFormat="1" ht="13.8" x14ac:dyDescent="0.3">
      <c r="B14870" s="10"/>
      <c r="L14870" s="10"/>
      <c r="M14870" s="10"/>
    </row>
    <row r="14871" spans="2:13" s="1" customFormat="1" ht="13.8" x14ac:dyDescent="0.3">
      <c r="B14871" s="10"/>
      <c r="L14871" s="10"/>
      <c r="M14871" s="10"/>
    </row>
    <row r="14872" spans="2:13" s="1" customFormat="1" ht="13.8" x14ac:dyDescent="0.3">
      <c r="B14872" s="10"/>
      <c r="L14872" s="10"/>
      <c r="M14872" s="10"/>
    </row>
    <row r="14873" spans="2:13" s="1" customFormat="1" ht="13.8" x14ac:dyDescent="0.3">
      <c r="B14873" s="10"/>
      <c r="L14873" s="10"/>
      <c r="M14873" s="10"/>
    </row>
    <row r="14874" spans="2:13" s="1" customFormat="1" ht="13.8" x14ac:dyDescent="0.3">
      <c r="B14874" s="10"/>
      <c r="L14874" s="10"/>
      <c r="M14874" s="10"/>
    </row>
    <row r="14875" spans="2:13" s="1" customFormat="1" ht="13.8" x14ac:dyDescent="0.3">
      <c r="B14875" s="10"/>
      <c r="L14875" s="10"/>
      <c r="M14875" s="10"/>
    </row>
    <row r="14876" spans="2:13" s="1" customFormat="1" ht="13.8" x14ac:dyDescent="0.3">
      <c r="B14876" s="10"/>
      <c r="L14876" s="10"/>
      <c r="M14876" s="10"/>
    </row>
    <row r="14877" spans="2:13" s="1" customFormat="1" ht="13.8" x14ac:dyDescent="0.3">
      <c r="B14877" s="10"/>
      <c r="L14877" s="10"/>
      <c r="M14877" s="10"/>
    </row>
    <row r="14878" spans="2:13" s="1" customFormat="1" ht="13.8" x14ac:dyDescent="0.3">
      <c r="B14878" s="10"/>
      <c r="L14878" s="10"/>
      <c r="M14878" s="10"/>
    </row>
    <row r="14879" spans="2:13" s="1" customFormat="1" ht="13.8" x14ac:dyDescent="0.3">
      <c r="B14879" s="10"/>
      <c r="L14879" s="10"/>
      <c r="M14879" s="10"/>
    </row>
    <row r="14880" spans="2:13" s="1" customFormat="1" ht="13.8" x14ac:dyDescent="0.3">
      <c r="B14880" s="10"/>
      <c r="L14880" s="10"/>
      <c r="M14880" s="10"/>
    </row>
    <row r="14881" spans="2:13" s="1" customFormat="1" ht="13.8" x14ac:dyDescent="0.3">
      <c r="B14881" s="10"/>
      <c r="L14881" s="10"/>
      <c r="M14881" s="10"/>
    </row>
    <row r="14882" spans="2:13" s="1" customFormat="1" ht="13.8" x14ac:dyDescent="0.3">
      <c r="B14882" s="10"/>
      <c r="L14882" s="10"/>
      <c r="M14882" s="10"/>
    </row>
    <row r="14883" spans="2:13" s="1" customFormat="1" ht="13.8" x14ac:dyDescent="0.3">
      <c r="B14883" s="10"/>
      <c r="L14883" s="10"/>
      <c r="M14883" s="10"/>
    </row>
    <row r="14884" spans="2:13" s="1" customFormat="1" ht="13.8" x14ac:dyDescent="0.3">
      <c r="B14884" s="10"/>
      <c r="L14884" s="10"/>
      <c r="M14884" s="10"/>
    </row>
    <row r="14885" spans="2:13" s="1" customFormat="1" ht="13.8" x14ac:dyDescent="0.3">
      <c r="B14885" s="10"/>
      <c r="L14885" s="10"/>
      <c r="M14885" s="10"/>
    </row>
    <row r="14886" spans="2:13" s="1" customFormat="1" ht="13.8" x14ac:dyDescent="0.3">
      <c r="B14886" s="10"/>
      <c r="L14886" s="10"/>
      <c r="M14886" s="10"/>
    </row>
    <row r="14887" spans="2:13" s="1" customFormat="1" ht="13.8" x14ac:dyDescent="0.3">
      <c r="B14887" s="10"/>
      <c r="L14887" s="10"/>
      <c r="M14887" s="10"/>
    </row>
    <row r="14888" spans="2:13" s="1" customFormat="1" ht="13.8" x14ac:dyDescent="0.3">
      <c r="B14888" s="10"/>
      <c r="L14888" s="10"/>
      <c r="M14888" s="10"/>
    </row>
    <row r="14889" spans="2:13" s="1" customFormat="1" ht="13.8" x14ac:dyDescent="0.3">
      <c r="B14889" s="10"/>
      <c r="L14889" s="10"/>
      <c r="M14889" s="10"/>
    </row>
    <row r="14890" spans="2:13" s="1" customFormat="1" ht="13.8" x14ac:dyDescent="0.3">
      <c r="B14890" s="10"/>
      <c r="L14890" s="10"/>
      <c r="M14890" s="10"/>
    </row>
    <row r="14891" spans="2:13" s="1" customFormat="1" ht="13.8" x14ac:dyDescent="0.3">
      <c r="B14891" s="10"/>
      <c r="L14891" s="10"/>
      <c r="M14891" s="10"/>
    </row>
    <row r="14892" spans="2:13" s="1" customFormat="1" ht="13.8" x14ac:dyDescent="0.3">
      <c r="B14892" s="10"/>
      <c r="L14892" s="10"/>
      <c r="M14892" s="10"/>
    </row>
    <row r="14893" spans="2:13" s="1" customFormat="1" ht="13.8" x14ac:dyDescent="0.3">
      <c r="B14893" s="10"/>
      <c r="L14893" s="10"/>
      <c r="M14893" s="10"/>
    </row>
    <row r="14894" spans="2:13" s="1" customFormat="1" ht="13.8" x14ac:dyDescent="0.3">
      <c r="B14894" s="10"/>
      <c r="L14894" s="10"/>
      <c r="M14894" s="10"/>
    </row>
    <row r="14895" spans="2:13" s="1" customFormat="1" ht="13.8" x14ac:dyDescent="0.3">
      <c r="B14895" s="10"/>
      <c r="L14895" s="10"/>
      <c r="M14895" s="10"/>
    </row>
    <row r="14896" spans="2:13" s="1" customFormat="1" ht="13.8" x14ac:dyDescent="0.3">
      <c r="B14896" s="10"/>
      <c r="L14896" s="10"/>
      <c r="M14896" s="10"/>
    </row>
    <row r="14897" spans="2:13" s="1" customFormat="1" ht="13.8" x14ac:dyDescent="0.3">
      <c r="B14897" s="10"/>
      <c r="L14897" s="10"/>
      <c r="M14897" s="10"/>
    </row>
    <row r="14898" spans="2:13" s="1" customFormat="1" ht="13.8" x14ac:dyDescent="0.3">
      <c r="B14898" s="10"/>
      <c r="L14898" s="10"/>
      <c r="M14898" s="10"/>
    </row>
    <row r="14899" spans="2:13" s="1" customFormat="1" ht="13.8" x14ac:dyDescent="0.3">
      <c r="B14899" s="10"/>
      <c r="L14899" s="10"/>
      <c r="M14899" s="10"/>
    </row>
    <row r="14900" spans="2:13" s="1" customFormat="1" ht="13.8" x14ac:dyDescent="0.3">
      <c r="B14900" s="10"/>
      <c r="L14900" s="10"/>
      <c r="M14900" s="10"/>
    </row>
    <row r="14901" spans="2:13" s="1" customFormat="1" ht="13.8" x14ac:dyDescent="0.3">
      <c r="B14901" s="10"/>
      <c r="L14901" s="10"/>
      <c r="M14901" s="10"/>
    </row>
    <row r="14902" spans="2:13" s="1" customFormat="1" ht="13.8" x14ac:dyDescent="0.3">
      <c r="B14902" s="10"/>
      <c r="L14902" s="10"/>
      <c r="M14902" s="10"/>
    </row>
    <row r="14903" spans="2:13" s="1" customFormat="1" ht="13.8" x14ac:dyDescent="0.3">
      <c r="B14903" s="10"/>
      <c r="L14903" s="10"/>
      <c r="M14903" s="10"/>
    </row>
    <row r="14904" spans="2:13" s="1" customFormat="1" ht="13.8" x14ac:dyDescent="0.3">
      <c r="B14904" s="10"/>
      <c r="L14904" s="10"/>
      <c r="M14904" s="10"/>
    </row>
    <row r="14905" spans="2:13" s="1" customFormat="1" ht="13.8" x14ac:dyDescent="0.3">
      <c r="B14905" s="10"/>
      <c r="L14905" s="10"/>
      <c r="M14905" s="10"/>
    </row>
    <row r="14906" spans="2:13" s="1" customFormat="1" ht="13.8" x14ac:dyDescent="0.3">
      <c r="B14906" s="10"/>
      <c r="L14906" s="10"/>
      <c r="M14906" s="10"/>
    </row>
    <row r="14907" spans="2:13" s="1" customFormat="1" ht="13.8" x14ac:dyDescent="0.3">
      <c r="B14907" s="10"/>
      <c r="L14907" s="10"/>
      <c r="M14907" s="10"/>
    </row>
    <row r="14908" spans="2:13" s="1" customFormat="1" ht="13.8" x14ac:dyDescent="0.3">
      <c r="B14908" s="10"/>
      <c r="L14908" s="10"/>
      <c r="M14908" s="10"/>
    </row>
    <row r="14909" spans="2:13" s="1" customFormat="1" ht="13.8" x14ac:dyDescent="0.3">
      <c r="B14909" s="10"/>
      <c r="L14909" s="10"/>
      <c r="M14909" s="10"/>
    </row>
    <row r="14910" spans="2:13" s="1" customFormat="1" ht="13.8" x14ac:dyDescent="0.3">
      <c r="B14910" s="10"/>
      <c r="L14910" s="10"/>
      <c r="M14910" s="10"/>
    </row>
    <row r="14911" spans="2:13" s="1" customFormat="1" ht="13.8" x14ac:dyDescent="0.3">
      <c r="B14911" s="10"/>
      <c r="L14911" s="10"/>
      <c r="M14911" s="10"/>
    </row>
    <row r="14912" spans="2:13" s="1" customFormat="1" ht="13.8" x14ac:dyDescent="0.3">
      <c r="B14912" s="10"/>
      <c r="L14912" s="10"/>
      <c r="M14912" s="10"/>
    </row>
    <row r="14913" spans="2:13" s="1" customFormat="1" ht="13.8" x14ac:dyDescent="0.3">
      <c r="B14913" s="10"/>
      <c r="L14913" s="10"/>
      <c r="M14913" s="10"/>
    </row>
    <row r="14914" spans="2:13" s="1" customFormat="1" ht="13.8" x14ac:dyDescent="0.3">
      <c r="B14914" s="10"/>
      <c r="L14914" s="10"/>
      <c r="M14914" s="10"/>
    </row>
    <row r="14915" spans="2:13" s="1" customFormat="1" ht="13.8" x14ac:dyDescent="0.3">
      <c r="B14915" s="10"/>
      <c r="L14915" s="10"/>
      <c r="M14915" s="10"/>
    </row>
    <row r="14916" spans="2:13" s="1" customFormat="1" ht="13.8" x14ac:dyDescent="0.3">
      <c r="B14916" s="10"/>
      <c r="L14916" s="10"/>
      <c r="M14916" s="10"/>
    </row>
    <row r="14917" spans="2:13" s="1" customFormat="1" ht="13.8" x14ac:dyDescent="0.3">
      <c r="B14917" s="10"/>
      <c r="L14917" s="10"/>
      <c r="M14917" s="10"/>
    </row>
    <row r="14918" spans="2:13" s="1" customFormat="1" ht="13.8" x14ac:dyDescent="0.3">
      <c r="B14918" s="10"/>
      <c r="L14918" s="10"/>
      <c r="M14918" s="10"/>
    </row>
    <row r="14919" spans="2:13" s="1" customFormat="1" ht="13.8" x14ac:dyDescent="0.3">
      <c r="B14919" s="10"/>
      <c r="L14919" s="10"/>
      <c r="M14919" s="10"/>
    </row>
    <row r="14920" spans="2:13" s="1" customFormat="1" ht="13.8" x14ac:dyDescent="0.3">
      <c r="B14920" s="10"/>
      <c r="L14920" s="10"/>
      <c r="M14920" s="10"/>
    </row>
    <row r="14921" spans="2:13" s="1" customFormat="1" ht="13.8" x14ac:dyDescent="0.3">
      <c r="B14921" s="10"/>
      <c r="L14921" s="10"/>
      <c r="M14921" s="10"/>
    </row>
    <row r="14922" spans="2:13" s="1" customFormat="1" ht="13.8" x14ac:dyDescent="0.3">
      <c r="B14922" s="10"/>
      <c r="L14922" s="10"/>
      <c r="M14922" s="10"/>
    </row>
    <row r="14923" spans="2:13" s="1" customFormat="1" ht="13.8" x14ac:dyDescent="0.3">
      <c r="B14923" s="10"/>
      <c r="L14923" s="10"/>
      <c r="M14923" s="10"/>
    </row>
    <row r="14924" spans="2:13" s="1" customFormat="1" ht="13.8" x14ac:dyDescent="0.3">
      <c r="B14924" s="10"/>
      <c r="L14924" s="10"/>
      <c r="M14924" s="10"/>
    </row>
    <row r="14925" spans="2:13" s="1" customFormat="1" ht="13.8" x14ac:dyDescent="0.3">
      <c r="B14925" s="10"/>
      <c r="L14925" s="10"/>
      <c r="M14925" s="10"/>
    </row>
    <row r="14926" spans="2:13" s="1" customFormat="1" ht="13.8" x14ac:dyDescent="0.3">
      <c r="B14926" s="10"/>
      <c r="L14926" s="10"/>
      <c r="M14926" s="10"/>
    </row>
    <row r="14927" spans="2:13" s="1" customFormat="1" ht="13.8" x14ac:dyDescent="0.3">
      <c r="B14927" s="10"/>
      <c r="L14927" s="10"/>
      <c r="M14927" s="10"/>
    </row>
    <row r="14928" spans="2:13" s="1" customFormat="1" ht="13.8" x14ac:dyDescent="0.3">
      <c r="B14928" s="10"/>
      <c r="L14928" s="10"/>
      <c r="M14928" s="10"/>
    </row>
    <row r="14929" spans="2:13" s="1" customFormat="1" ht="13.8" x14ac:dyDescent="0.3">
      <c r="B14929" s="10"/>
      <c r="L14929" s="10"/>
      <c r="M14929" s="10"/>
    </row>
    <row r="14930" spans="2:13" s="1" customFormat="1" ht="13.8" x14ac:dyDescent="0.3">
      <c r="B14930" s="10"/>
      <c r="L14930" s="10"/>
      <c r="M14930" s="10"/>
    </row>
    <row r="14931" spans="2:13" s="1" customFormat="1" ht="13.8" x14ac:dyDescent="0.3">
      <c r="B14931" s="10"/>
      <c r="L14931" s="10"/>
      <c r="M14931" s="10"/>
    </row>
    <row r="14932" spans="2:13" s="1" customFormat="1" ht="13.8" x14ac:dyDescent="0.3">
      <c r="B14932" s="10"/>
      <c r="L14932" s="10"/>
      <c r="M14932" s="10"/>
    </row>
    <row r="14933" spans="2:13" s="1" customFormat="1" ht="13.8" x14ac:dyDescent="0.3">
      <c r="B14933" s="10"/>
      <c r="L14933" s="10"/>
      <c r="M14933" s="10"/>
    </row>
    <row r="14934" spans="2:13" s="1" customFormat="1" ht="13.8" x14ac:dyDescent="0.3">
      <c r="B14934" s="10"/>
      <c r="L14934" s="10"/>
      <c r="M14934" s="10"/>
    </row>
    <row r="14935" spans="2:13" s="1" customFormat="1" ht="13.8" x14ac:dyDescent="0.3">
      <c r="B14935" s="10"/>
      <c r="L14935" s="10"/>
      <c r="M14935" s="10"/>
    </row>
    <row r="14936" spans="2:13" s="1" customFormat="1" ht="13.8" x14ac:dyDescent="0.3">
      <c r="B14936" s="10"/>
      <c r="L14936" s="10"/>
      <c r="M14936" s="10"/>
    </row>
    <row r="14937" spans="2:13" s="1" customFormat="1" ht="13.8" x14ac:dyDescent="0.3">
      <c r="B14937" s="10"/>
      <c r="L14937" s="10"/>
      <c r="M14937" s="10"/>
    </row>
    <row r="14938" spans="2:13" s="1" customFormat="1" ht="13.8" x14ac:dyDescent="0.3">
      <c r="B14938" s="10"/>
      <c r="L14938" s="10"/>
      <c r="M14938" s="10"/>
    </row>
    <row r="14939" spans="2:13" s="1" customFormat="1" ht="13.8" x14ac:dyDescent="0.3">
      <c r="B14939" s="10"/>
      <c r="L14939" s="10"/>
      <c r="M14939" s="10"/>
    </row>
    <row r="14940" spans="2:13" s="1" customFormat="1" ht="13.8" x14ac:dyDescent="0.3">
      <c r="B14940" s="10"/>
      <c r="L14940" s="10"/>
      <c r="M14940" s="10"/>
    </row>
    <row r="14941" spans="2:13" s="1" customFormat="1" ht="13.8" x14ac:dyDescent="0.3">
      <c r="B14941" s="10"/>
      <c r="L14941" s="10"/>
      <c r="M14941" s="10"/>
    </row>
    <row r="14942" spans="2:13" s="1" customFormat="1" ht="13.8" x14ac:dyDescent="0.3">
      <c r="B14942" s="10"/>
      <c r="L14942" s="10"/>
      <c r="M14942" s="10"/>
    </row>
    <row r="14943" spans="2:13" s="1" customFormat="1" ht="13.8" x14ac:dyDescent="0.3">
      <c r="B14943" s="10"/>
      <c r="L14943" s="10"/>
      <c r="M14943" s="10"/>
    </row>
    <row r="14944" spans="2:13" s="1" customFormat="1" ht="13.8" x14ac:dyDescent="0.3">
      <c r="B14944" s="10"/>
      <c r="L14944" s="10"/>
      <c r="M14944" s="10"/>
    </row>
    <row r="14945" spans="2:13" s="1" customFormat="1" ht="13.8" x14ac:dyDescent="0.3">
      <c r="B14945" s="10"/>
      <c r="L14945" s="10"/>
      <c r="M14945" s="10"/>
    </row>
    <row r="14946" spans="2:13" s="1" customFormat="1" ht="13.8" x14ac:dyDescent="0.3">
      <c r="B14946" s="10"/>
      <c r="L14946" s="10"/>
      <c r="M14946" s="10"/>
    </row>
    <row r="14947" spans="2:13" s="1" customFormat="1" ht="13.8" x14ac:dyDescent="0.3">
      <c r="B14947" s="10"/>
      <c r="L14947" s="10"/>
      <c r="M14947" s="10"/>
    </row>
    <row r="14948" spans="2:13" s="1" customFormat="1" ht="13.8" x14ac:dyDescent="0.3">
      <c r="B14948" s="10"/>
      <c r="L14948" s="10"/>
      <c r="M14948" s="10"/>
    </row>
    <row r="14949" spans="2:13" s="1" customFormat="1" ht="13.8" x14ac:dyDescent="0.3">
      <c r="B14949" s="10"/>
      <c r="L14949" s="10"/>
      <c r="M14949" s="10"/>
    </row>
    <row r="14950" spans="2:13" s="1" customFormat="1" ht="13.8" x14ac:dyDescent="0.3">
      <c r="B14950" s="10"/>
      <c r="L14950" s="10"/>
      <c r="M14950" s="10"/>
    </row>
    <row r="14951" spans="2:13" s="1" customFormat="1" ht="13.8" x14ac:dyDescent="0.3">
      <c r="B14951" s="10"/>
      <c r="L14951" s="10"/>
      <c r="M14951" s="10"/>
    </row>
    <row r="14952" spans="2:13" s="1" customFormat="1" ht="13.8" x14ac:dyDescent="0.3">
      <c r="B14952" s="10"/>
      <c r="L14952" s="10"/>
      <c r="M14952" s="10"/>
    </row>
    <row r="14953" spans="2:13" s="1" customFormat="1" ht="13.8" x14ac:dyDescent="0.3">
      <c r="B14953" s="10"/>
      <c r="L14953" s="10"/>
      <c r="M14953" s="10"/>
    </row>
    <row r="14954" spans="2:13" s="1" customFormat="1" ht="13.8" x14ac:dyDescent="0.3">
      <c r="B14954" s="10"/>
      <c r="L14954" s="10"/>
      <c r="M14954" s="10"/>
    </row>
    <row r="14955" spans="2:13" s="1" customFormat="1" ht="13.8" x14ac:dyDescent="0.3">
      <c r="B14955" s="10"/>
      <c r="L14955" s="10"/>
      <c r="M14955" s="10"/>
    </row>
    <row r="14956" spans="2:13" s="1" customFormat="1" ht="13.8" x14ac:dyDescent="0.3">
      <c r="B14956" s="10"/>
      <c r="L14956" s="10"/>
      <c r="M14956" s="10"/>
    </row>
    <row r="14957" spans="2:13" s="1" customFormat="1" ht="13.8" x14ac:dyDescent="0.3">
      <c r="B14957" s="10"/>
      <c r="L14957" s="10"/>
      <c r="M14957" s="10"/>
    </row>
    <row r="14958" spans="2:13" s="1" customFormat="1" ht="13.8" x14ac:dyDescent="0.3">
      <c r="B14958" s="10"/>
      <c r="L14958" s="10"/>
      <c r="M14958" s="10"/>
    </row>
    <row r="14959" spans="2:13" s="1" customFormat="1" ht="13.8" x14ac:dyDescent="0.3">
      <c r="B14959" s="10"/>
      <c r="L14959" s="10"/>
      <c r="M14959" s="10"/>
    </row>
    <row r="14960" spans="2:13" s="1" customFormat="1" ht="13.8" x14ac:dyDescent="0.3">
      <c r="B14960" s="10"/>
      <c r="L14960" s="10"/>
      <c r="M14960" s="10"/>
    </row>
    <row r="14961" spans="2:13" s="1" customFormat="1" ht="13.8" x14ac:dyDescent="0.3">
      <c r="B14961" s="10"/>
      <c r="L14961" s="10"/>
      <c r="M14961" s="10"/>
    </row>
    <row r="14962" spans="2:13" s="1" customFormat="1" ht="13.8" x14ac:dyDescent="0.3">
      <c r="B14962" s="10"/>
      <c r="L14962" s="10"/>
      <c r="M14962" s="10"/>
    </row>
    <row r="14963" spans="2:13" s="1" customFormat="1" ht="13.8" x14ac:dyDescent="0.3">
      <c r="B14963" s="10"/>
      <c r="L14963" s="10"/>
      <c r="M14963" s="10"/>
    </row>
    <row r="14964" spans="2:13" s="1" customFormat="1" ht="13.8" x14ac:dyDescent="0.3">
      <c r="B14964" s="10"/>
      <c r="L14964" s="10"/>
      <c r="M14964" s="10"/>
    </row>
    <row r="14965" spans="2:13" s="1" customFormat="1" ht="13.8" x14ac:dyDescent="0.3">
      <c r="B14965" s="10"/>
      <c r="L14965" s="10"/>
      <c r="M14965" s="10"/>
    </row>
    <row r="14966" spans="2:13" s="1" customFormat="1" ht="13.8" x14ac:dyDescent="0.3">
      <c r="B14966" s="10"/>
      <c r="L14966" s="10"/>
      <c r="M14966" s="10"/>
    </row>
    <row r="14967" spans="2:13" s="1" customFormat="1" ht="13.8" x14ac:dyDescent="0.3">
      <c r="B14967" s="10"/>
      <c r="L14967" s="10"/>
      <c r="M14967" s="10"/>
    </row>
    <row r="14968" spans="2:13" s="1" customFormat="1" ht="13.8" x14ac:dyDescent="0.3">
      <c r="B14968" s="10"/>
      <c r="L14968" s="10"/>
      <c r="M14968" s="10"/>
    </row>
    <row r="14969" spans="2:13" s="1" customFormat="1" ht="13.8" x14ac:dyDescent="0.3">
      <c r="B14969" s="10"/>
      <c r="L14969" s="10"/>
      <c r="M14969" s="10"/>
    </row>
    <row r="14970" spans="2:13" s="1" customFormat="1" ht="13.8" x14ac:dyDescent="0.3">
      <c r="B14970" s="10"/>
      <c r="L14970" s="10"/>
      <c r="M14970" s="10"/>
    </row>
    <row r="14971" spans="2:13" s="1" customFormat="1" ht="13.8" x14ac:dyDescent="0.3">
      <c r="B14971" s="10"/>
      <c r="L14971" s="10"/>
      <c r="M14971" s="10"/>
    </row>
    <row r="14972" spans="2:13" s="1" customFormat="1" ht="13.8" x14ac:dyDescent="0.3">
      <c r="B14972" s="10"/>
      <c r="L14972" s="10"/>
      <c r="M14972" s="10"/>
    </row>
    <row r="14973" spans="2:13" s="1" customFormat="1" ht="13.8" x14ac:dyDescent="0.3">
      <c r="B14973" s="10"/>
      <c r="L14973" s="10"/>
      <c r="M14973" s="10"/>
    </row>
    <row r="14974" spans="2:13" s="1" customFormat="1" ht="13.8" x14ac:dyDescent="0.3">
      <c r="B14974" s="10"/>
      <c r="L14974" s="10"/>
      <c r="M14974" s="10"/>
    </row>
    <row r="14975" spans="2:13" s="1" customFormat="1" ht="13.8" x14ac:dyDescent="0.3">
      <c r="B14975" s="10"/>
      <c r="L14975" s="10"/>
      <c r="M14975" s="10"/>
    </row>
    <row r="14976" spans="2:13" s="1" customFormat="1" ht="13.8" x14ac:dyDescent="0.3">
      <c r="B14976" s="10"/>
      <c r="L14976" s="10"/>
      <c r="M14976" s="10"/>
    </row>
    <row r="14977" spans="2:13" s="1" customFormat="1" ht="13.8" x14ac:dyDescent="0.3">
      <c r="B14977" s="10"/>
      <c r="L14977" s="10"/>
      <c r="M14977" s="10"/>
    </row>
    <row r="14978" spans="2:13" s="1" customFormat="1" ht="13.8" x14ac:dyDescent="0.3">
      <c r="B14978" s="10"/>
      <c r="L14978" s="10"/>
      <c r="M14978" s="10"/>
    </row>
    <row r="14979" spans="2:13" s="1" customFormat="1" ht="13.8" x14ac:dyDescent="0.3">
      <c r="B14979" s="10"/>
      <c r="L14979" s="10"/>
      <c r="M14979" s="10"/>
    </row>
    <row r="14980" spans="2:13" s="1" customFormat="1" ht="13.8" x14ac:dyDescent="0.3">
      <c r="B14980" s="10"/>
      <c r="L14980" s="10"/>
      <c r="M14980" s="10"/>
    </row>
    <row r="14981" spans="2:13" s="1" customFormat="1" ht="13.8" x14ac:dyDescent="0.3">
      <c r="B14981" s="10"/>
      <c r="L14981" s="10"/>
      <c r="M14981" s="10"/>
    </row>
    <row r="14982" spans="2:13" s="1" customFormat="1" ht="13.8" x14ac:dyDescent="0.3">
      <c r="B14982" s="10"/>
      <c r="L14982" s="10"/>
      <c r="M14982" s="10"/>
    </row>
    <row r="14983" spans="2:13" s="1" customFormat="1" ht="13.8" x14ac:dyDescent="0.3">
      <c r="B14983" s="10"/>
      <c r="L14983" s="10"/>
      <c r="M14983" s="10"/>
    </row>
    <row r="14984" spans="2:13" s="1" customFormat="1" ht="13.8" x14ac:dyDescent="0.3">
      <c r="B14984" s="10"/>
      <c r="L14984" s="10"/>
      <c r="M14984" s="10"/>
    </row>
    <row r="14985" spans="2:13" s="1" customFormat="1" ht="13.8" x14ac:dyDescent="0.3">
      <c r="B14985" s="10"/>
      <c r="L14985" s="10"/>
      <c r="M14985" s="10"/>
    </row>
    <row r="14986" spans="2:13" s="1" customFormat="1" ht="13.8" x14ac:dyDescent="0.3">
      <c r="B14986" s="10"/>
      <c r="L14986" s="10"/>
      <c r="M14986" s="10"/>
    </row>
    <row r="14987" spans="2:13" s="1" customFormat="1" ht="13.8" x14ac:dyDescent="0.3">
      <c r="B14987" s="10"/>
      <c r="L14987" s="10"/>
      <c r="M14987" s="10"/>
    </row>
    <row r="14988" spans="2:13" s="1" customFormat="1" ht="13.8" x14ac:dyDescent="0.3">
      <c r="B14988" s="10"/>
      <c r="L14988" s="10"/>
      <c r="M14988" s="10"/>
    </row>
    <row r="14989" spans="2:13" s="1" customFormat="1" ht="13.8" x14ac:dyDescent="0.3">
      <c r="B14989" s="10"/>
      <c r="L14989" s="10"/>
      <c r="M14989" s="10"/>
    </row>
    <row r="14990" spans="2:13" s="1" customFormat="1" ht="13.8" x14ac:dyDescent="0.3">
      <c r="B14990" s="10"/>
      <c r="L14990" s="10"/>
      <c r="M14990" s="10"/>
    </row>
    <row r="14991" spans="2:13" s="1" customFormat="1" ht="13.8" x14ac:dyDescent="0.3">
      <c r="B14991" s="10"/>
      <c r="L14991" s="10"/>
      <c r="M14991" s="10"/>
    </row>
    <row r="14992" spans="2:13" s="1" customFormat="1" ht="13.8" x14ac:dyDescent="0.3">
      <c r="B14992" s="10"/>
      <c r="L14992" s="10"/>
      <c r="M14992" s="10"/>
    </row>
    <row r="14993" spans="2:13" s="1" customFormat="1" ht="13.8" x14ac:dyDescent="0.3">
      <c r="B14993" s="10"/>
      <c r="L14993" s="10"/>
      <c r="M14993" s="10"/>
    </row>
    <row r="14994" spans="2:13" s="1" customFormat="1" ht="13.8" x14ac:dyDescent="0.3">
      <c r="B14994" s="10"/>
      <c r="L14994" s="10"/>
      <c r="M14994" s="10"/>
    </row>
    <row r="14995" spans="2:13" s="1" customFormat="1" ht="13.8" x14ac:dyDescent="0.3">
      <c r="B14995" s="10"/>
      <c r="L14995" s="10"/>
      <c r="M14995" s="10"/>
    </row>
    <row r="14996" spans="2:13" s="1" customFormat="1" ht="13.8" x14ac:dyDescent="0.3">
      <c r="B14996" s="10"/>
      <c r="L14996" s="10"/>
      <c r="M14996" s="10"/>
    </row>
    <row r="14997" spans="2:13" s="1" customFormat="1" ht="13.8" x14ac:dyDescent="0.3">
      <c r="B14997" s="10"/>
      <c r="L14997" s="10"/>
      <c r="M14997" s="10"/>
    </row>
    <row r="14998" spans="2:13" s="1" customFormat="1" ht="13.8" x14ac:dyDescent="0.3">
      <c r="B14998" s="10"/>
      <c r="L14998" s="10"/>
      <c r="M14998" s="10"/>
    </row>
    <row r="14999" spans="2:13" s="1" customFormat="1" ht="13.8" x14ac:dyDescent="0.3">
      <c r="B14999" s="10"/>
      <c r="L14999" s="10"/>
      <c r="M14999" s="10"/>
    </row>
    <row r="15000" spans="2:13" s="1" customFormat="1" ht="13.8" x14ac:dyDescent="0.3">
      <c r="B15000" s="10"/>
      <c r="L15000" s="10"/>
      <c r="M15000" s="10"/>
    </row>
    <row r="15001" spans="2:13" s="1" customFormat="1" ht="13.8" x14ac:dyDescent="0.3">
      <c r="B15001" s="10"/>
      <c r="L15001" s="10"/>
      <c r="M15001" s="10"/>
    </row>
    <row r="15002" spans="2:13" s="1" customFormat="1" ht="13.8" x14ac:dyDescent="0.3">
      <c r="B15002" s="10"/>
      <c r="L15002" s="10"/>
      <c r="M15002" s="10"/>
    </row>
    <row r="15003" spans="2:13" s="1" customFormat="1" ht="13.8" x14ac:dyDescent="0.3">
      <c r="B15003" s="10"/>
      <c r="L15003" s="10"/>
      <c r="M15003" s="10"/>
    </row>
    <row r="15004" spans="2:13" s="1" customFormat="1" ht="13.8" x14ac:dyDescent="0.3">
      <c r="B15004" s="10"/>
      <c r="L15004" s="10"/>
      <c r="M15004" s="10"/>
    </row>
    <row r="15005" spans="2:13" s="1" customFormat="1" ht="13.8" x14ac:dyDescent="0.3">
      <c r="B15005" s="10"/>
      <c r="L15005" s="10"/>
      <c r="M15005" s="10"/>
    </row>
    <row r="15006" spans="2:13" s="1" customFormat="1" ht="13.8" x14ac:dyDescent="0.3">
      <c r="B15006" s="10"/>
      <c r="L15006" s="10"/>
      <c r="M15006" s="10"/>
    </row>
    <row r="15007" spans="2:13" s="1" customFormat="1" ht="13.8" x14ac:dyDescent="0.3">
      <c r="B15007" s="10"/>
      <c r="L15007" s="10"/>
      <c r="M15007" s="10"/>
    </row>
    <row r="15008" spans="2:13" s="1" customFormat="1" ht="13.8" x14ac:dyDescent="0.3">
      <c r="B15008" s="10"/>
      <c r="L15008" s="10"/>
      <c r="M15008" s="10"/>
    </row>
    <row r="15009" spans="2:13" s="1" customFormat="1" ht="13.8" x14ac:dyDescent="0.3">
      <c r="B15009" s="10"/>
      <c r="L15009" s="10"/>
      <c r="M15009" s="10"/>
    </row>
    <row r="15010" spans="2:13" s="1" customFormat="1" ht="13.8" x14ac:dyDescent="0.3">
      <c r="B15010" s="10"/>
      <c r="L15010" s="10"/>
      <c r="M15010" s="10"/>
    </row>
    <row r="15011" spans="2:13" s="1" customFormat="1" ht="13.8" x14ac:dyDescent="0.3">
      <c r="B15011" s="10"/>
      <c r="L15011" s="10"/>
      <c r="M15011" s="10"/>
    </row>
    <row r="15012" spans="2:13" s="1" customFormat="1" ht="13.8" x14ac:dyDescent="0.3">
      <c r="B15012" s="10"/>
      <c r="L15012" s="10"/>
      <c r="M15012" s="10"/>
    </row>
    <row r="15013" spans="2:13" s="1" customFormat="1" ht="13.8" x14ac:dyDescent="0.3">
      <c r="B15013" s="10"/>
      <c r="L15013" s="10"/>
      <c r="M15013" s="10"/>
    </row>
    <row r="15014" spans="2:13" s="1" customFormat="1" ht="13.8" x14ac:dyDescent="0.3">
      <c r="B15014" s="10"/>
      <c r="L15014" s="10"/>
      <c r="M15014" s="10"/>
    </row>
    <row r="15015" spans="2:13" s="1" customFormat="1" ht="13.8" x14ac:dyDescent="0.3">
      <c r="B15015" s="10"/>
      <c r="L15015" s="10"/>
      <c r="M15015" s="10"/>
    </row>
    <row r="15016" spans="2:13" s="1" customFormat="1" ht="13.8" x14ac:dyDescent="0.3">
      <c r="B15016" s="10"/>
      <c r="L15016" s="10"/>
      <c r="M15016" s="10"/>
    </row>
    <row r="15017" spans="2:13" s="1" customFormat="1" ht="13.8" x14ac:dyDescent="0.3">
      <c r="B15017" s="10"/>
      <c r="L15017" s="10"/>
      <c r="M15017" s="10"/>
    </row>
    <row r="15018" spans="2:13" s="1" customFormat="1" ht="13.8" x14ac:dyDescent="0.3">
      <c r="B15018" s="10"/>
      <c r="L15018" s="10"/>
      <c r="M15018" s="10"/>
    </row>
    <row r="15019" spans="2:13" s="1" customFormat="1" ht="13.8" x14ac:dyDescent="0.3">
      <c r="B15019" s="10"/>
      <c r="L15019" s="10"/>
      <c r="M15019" s="10"/>
    </row>
    <row r="15020" spans="2:13" s="1" customFormat="1" ht="13.8" x14ac:dyDescent="0.3">
      <c r="B15020" s="10"/>
      <c r="L15020" s="10"/>
      <c r="M15020" s="10"/>
    </row>
    <row r="15021" spans="2:13" s="1" customFormat="1" ht="13.8" x14ac:dyDescent="0.3">
      <c r="B15021" s="10"/>
      <c r="L15021" s="10"/>
      <c r="M15021" s="10"/>
    </row>
    <row r="15022" spans="2:13" s="1" customFormat="1" ht="13.8" x14ac:dyDescent="0.3">
      <c r="B15022" s="10"/>
      <c r="L15022" s="10"/>
      <c r="M15022" s="10"/>
    </row>
    <row r="15023" spans="2:13" s="1" customFormat="1" ht="13.8" x14ac:dyDescent="0.3">
      <c r="B15023" s="10"/>
      <c r="L15023" s="10"/>
      <c r="M15023" s="10"/>
    </row>
    <row r="15024" spans="2:13" s="1" customFormat="1" ht="13.8" x14ac:dyDescent="0.3">
      <c r="B15024" s="10"/>
      <c r="L15024" s="10"/>
      <c r="M15024" s="10"/>
    </row>
    <row r="15025" spans="2:13" s="1" customFormat="1" ht="13.8" x14ac:dyDescent="0.3">
      <c r="B15025" s="10"/>
      <c r="L15025" s="10"/>
      <c r="M15025" s="10"/>
    </row>
    <row r="15026" spans="2:13" s="1" customFormat="1" ht="13.8" x14ac:dyDescent="0.3">
      <c r="B15026" s="10"/>
      <c r="L15026" s="10"/>
      <c r="M15026" s="10"/>
    </row>
    <row r="15027" spans="2:13" s="1" customFormat="1" ht="13.8" x14ac:dyDescent="0.3">
      <c r="B15027" s="10"/>
      <c r="L15027" s="10"/>
      <c r="M15027" s="10"/>
    </row>
    <row r="15028" spans="2:13" s="1" customFormat="1" ht="13.8" x14ac:dyDescent="0.3">
      <c r="B15028" s="10"/>
      <c r="L15028" s="10"/>
      <c r="M15028" s="10"/>
    </row>
    <row r="15029" spans="2:13" s="1" customFormat="1" ht="13.8" x14ac:dyDescent="0.3">
      <c r="B15029" s="10"/>
      <c r="L15029" s="10"/>
      <c r="M15029" s="10"/>
    </row>
    <row r="15030" spans="2:13" s="1" customFormat="1" ht="13.8" x14ac:dyDescent="0.3">
      <c r="B15030" s="10"/>
      <c r="L15030" s="10"/>
      <c r="M15030" s="10"/>
    </row>
    <row r="15031" spans="2:13" s="1" customFormat="1" ht="13.8" x14ac:dyDescent="0.3">
      <c r="B15031" s="10"/>
      <c r="L15031" s="10"/>
      <c r="M15031" s="10"/>
    </row>
    <row r="15032" spans="2:13" s="1" customFormat="1" ht="13.8" x14ac:dyDescent="0.3">
      <c r="B15032" s="10"/>
      <c r="L15032" s="10"/>
      <c r="M15032" s="10"/>
    </row>
    <row r="15033" spans="2:13" s="1" customFormat="1" ht="13.8" x14ac:dyDescent="0.3">
      <c r="B15033" s="10"/>
      <c r="L15033" s="10"/>
      <c r="M15033" s="10"/>
    </row>
    <row r="15034" spans="2:13" s="1" customFormat="1" ht="13.8" x14ac:dyDescent="0.3">
      <c r="B15034" s="10"/>
      <c r="L15034" s="10"/>
      <c r="M15034" s="10"/>
    </row>
    <row r="15035" spans="2:13" s="1" customFormat="1" ht="13.8" x14ac:dyDescent="0.3">
      <c r="B15035" s="10"/>
      <c r="L15035" s="10"/>
      <c r="M15035" s="10"/>
    </row>
    <row r="15036" spans="2:13" s="1" customFormat="1" ht="13.8" x14ac:dyDescent="0.3">
      <c r="B15036" s="10"/>
      <c r="L15036" s="10"/>
      <c r="M15036" s="10"/>
    </row>
    <row r="15037" spans="2:13" s="1" customFormat="1" ht="13.8" x14ac:dyDescent="0.3">
      <c r="B15037" s="10"/>
      <c r="L15037" s="10"/>
      <c r="M15037" s="10"/>
    </row>
    <row r="15038" spans="2:13" s="1" customFormat="1" ht="13.8" x14ac:dyDescent="0.3">
      <c r="B15038" s="10"/>
      <c r="L15038" s="10"/>
      <c r="M15038" s="10"/>
    </row>
    <row r="15039" spans="2:13" s="1" customFormat="1" ht="13.8" x14ac:dyDescent="0.3">
      <c r="B15039" s="10"/>
      <c r="L15039" s="10"/>
      <c r="M15039" s="10"/>
    </row>
    <row r="15040" spans="2:13" s="1" customFormat="1" ht="13.8" x14ac:dyDescent="0.3">
      <c r="B15040" s="10"/>
      <c r="L15040" s="10"/>
      <c r="M15040" s="10"/>
    </row>
    <row r="15041" spans="2:13" s="1" customFormat="1" ht="13.8" x14ac:dyDescent="0.3">
      <c r="B15041" s="10"/>
      <c r="L15041" s="10"/>
      <c r="M15041" s="10"/>
    </row>
    <row r="15042" spans="2:13" s="1" customFormat="1" ht="13.8" x14ac:dyDescent="0.3">
      <c r="B15042" s="10"/>
      <c r="L15042" s="10"/>
      <c r="M15042" s="10"/>
    </row>
    <row r="15043" spans="2:13" s="1" customFormat="1" ht="13.8" x14ac:dyDescent="0.3">
      <c r="B15043" s="10"/>
      <c r="L15043" s="10"/>
      <c r="M15043" s="10"/>
    </row>
    <row r="15044" spans="2:13" s="1" customFormat="1" ht="13.8" x14ac:dyDescent="0.3">
      <c r="B15044" s="10"/>
      <c r="L15044" s="10"/>
      <c r="M15044" s="10"/>
    </row>
    <row r="15045" spans="2:13" s="1" customFormat="1" ht="13.8" x14ac:dyDescent="0.3">
      <c r="B15045" s="10"/>
      <c r="L15045" s="10"/>
      <c r="M15045" s="10"/>
    </row>
    <row r="15046" spans="2:13" s="1" customFormat="1" ht="13.8" x14ac:dyDescent="0.3">
      <c r="B15046" s="10"/>
      <c r="L15046" s="10"/>
      <c r="M15046" s="10"/>
    </row>
    <row r="15047" spans="2:13" s="1" customFormat="1" ht="13.8" x14ac:dyDescent="0.3">
      <c r="B15047" s="10"/>
      <c r="L15047" s="10"/>
      <c r="M15047" s="10"/>
    </row>
    <row r="15048" spans="2:13" s="1" customFormat="1" ht="13.8" x14ac:dyDescent="0.3">
      <c r="B15048" s="10"/>
      <c r="L15048" s="10"/>
      <c r="M15048" s="10"/>
    </row>
    <row r="15049" spans="2:13" s="1" customFormat="1" ht="13.8" x14ac:dyDescent="0.3">
      <c r="B15049" s="10"/>
      <c r="L15049" s="10"/>
      <c r="M15049" s="10"/>
    </row>
    <row r="15050" spans="2:13" s="1" customFormat="1" ht="13.8" x14ac:dyDescent="0.3">
      <c r="B15050" s="10"/>
      <c r="L15050" s="10"/>
      <c r="M15050" s="10"/>
    </row>
    <row r="15051" spans="2:13" s="1" customFormat="1" ht="13.8" x14ac:dyDescent="0.3">
      <c r="B15051" s="10"/>
      <c r="L15051" s="10"/>
      <c r="M15051" s="10"/>
    </row>
    <row r="15052" spans="2:13" s="1" customFormat="1" ht="13.8" x14ac:dyDescent="0.3">
      <c r="B15052" s="10"/>
      <c r="L15052" s="10"/>
      <c r="M15052" s="10"/>
    </row>
    <row r="15053" spans="2:13" s="1" customFormat="1" ht="13.8" x14ac:dyDescent="0.3">
      <c r="B15053" s="10"/>
      <c r="L15053" s="10"/>
      <c r="M15053" s="10"/>
    </row>
    <row r="15054" spans="2:13" s="1" customFormat="1" ht="13.8" x14ac:dyDescent="0.3">
      <c r="B15054" s="10"/>
      <c r="L15054" s="10"/>
      <c r="M15054" s="10"/>
    </row>
    <row r="15055" spans="2:13" s="1" customFormat="1" ht="13.8" x14ac:dyDescent="0.3">
      <c r="B15055" s="10"/>
      <c r="L15055" s="10"/>
      <c r="M15055" s="10"/>
    </row>
    <row r="15056" spans="2:13" s="1" customFormat="1" ht="13.8" x14ac:dyDescent="0.3">
      <c r="B15056" s="10"/>
      <c r="L15056" s="10"/>
      <c r="M15056" s="10"/>
    </row>
    <row r="15057" spans="2:13" s="1" customFormat="1" ht="13.8" x14ac:dyDescent="0.3">
      <c r="B15057" s="10"/>
      <c r="L15057" s="10"/>
      <c r="M15057" s="10"/>
    </row>
    <row r="15058" spans="2:13" s="1" customFormat="1" ht="13.8" x14ac:dyDescent="0.3">
      <c r="B15058" s="10"/>
      <c r="L15058" s="10"/>
      <c r="M15058" s="10"/>
    </row>
    <row r="15059" spans="2:13" s="1" customFormat="1" ht="13.8" x14ac:dyDescent="0.3">
      <c r="B15059" s="10"/>
      <c r="L15059" s="10"/>
      <c r="M15059" s="10"/>
    </row>
    <row r="15060" spans="2:13" s="1" customFormat="1" ht="13.8" x14ac:dyDescent="0.3">
      <c r="B15060" s="10"/>
      <c r="L15060" s="10"/>
      <c r="M15060" s="10"/>
    </row>
    <row r="15061" spans="2:13" s="1" customFormat="1" ht="13.8" x14ac:dyDescent="0.3">
      <c r="B15061" s="10"/>
      <c r="L15061" s="10"/>
      <c r="M15061" s="10"/>
    </row>
    <row r="15062" spans="2:13" s="1" customFormat="1" ht="13.8" x14ac:dyDescent="0.3">
      <c r="B15062" s="10"/>
      <c r="L15062" s="10"/>
      <c r="M15062" s="10"/>
    </row>
    <row r="15063" spans="2:13" s="1" customFormat="1" ht="13.8" x14ac:dyDescent="0.3">
      <c r="B15063" s="10"/>
      <c r="L15063" s="10"/>
      <c r="M15063" s="10"/>
    </row>
    <row r="15064" spans="2:13" s="1" customFormat="1" ht="13.8" x14ac:dyDescent="0.3">
      <c r="B15064" s="10"/>
      <c r="L15064" s="10"/>
      <c r="M15064" s="10"/>
    </row>
    <row r="15065" spans="2:13" s="1" customFormat="1" ht="13.8" x14ac:dyDescent="0.3">
      <c r="B15065" s="10"/>
      <c r="L15065" s="10"/>
      <c r="M15065" s="10"/>
    </row>
    <row r="15066" spans="2:13" s="1" customFormat="1" ht="13.8" x14ac:dyDescent="0.3">
      <c r="B15066" s="10"/>
      <c r="L15066" s="10"/>
      <c r="M15066" s="10"/>
    </row>
    <row r="15067" spans="2:13" s="1" customFormat="1" ht="13.8" x14ac:dyDescent="0.3">
      <c r="B15067" s="10"/>
      <c r="L15067" s="10"/>
      <c r="M15067" s="10"/>
    </row>
    <row r="15068" spans="2:13" s="1" customFormat="1" ht="13.8" x14ac:dyDescent="0.3">
      <c r="B15068" s="10"/>
      <c r="L15068" s="10"/>
      <c r="M15068" s="10"/>
    </row>
    <row r="15069" spans="2:13" s="1" customFormat="1" ht="13.8" x14ac:dyDescent="0.3">
      <c r="B15069" s="10"/>
      <c r="L15069" s="10"/>
      <c r="M15069" s="10"/>
    </row>
    <row r="15070" spans="2:13" s="1" customFormat="1" ht="13.8" x14ac:dyDescent="0.3">
      <c r="B15070" s="10"/>
      <c r="L15070" s="10"/>
      <c r="M15070" s="10"/>
    </row>
    <row r="15071" spans="2:13" s="1" customFormat="1" ht="13.8" x14ac:dyDescent="0.3">
      <c r="B15071" s="10"/>
      <c r="L15071" s="10"/>
      <c r="M15071" s="10"/>
    </row>
    <row r="15072" spans="2:13" s="1" customFormat="1" ht="13.8" x14ac:dyDescent="0.3">
      <c r="B15072" s="10"/>
      <c r="L15072" s="10"/>
      <c r="M15072" s="10"/>
    </row>
    <row r="15073" spans="2:13" s="1" customFormat="1" ht="13.8" x14ac:dyDescent="0.3">
      <c r="B15073" s="10"/>
      <c r="L15073" s="10"/>
      <c r="M15073" s="10"/>
    </row>
    <row r="15074" spans="2:13" s="1" customFormat="1" ht="13.8" x14ac:dyDescent="0.3">
      <c r="B15074" s="10"/>
      <c r="L15074" s="10"/>
      <c r="M15074" s="10"/>
    </row>
    <row r="15075" spans="2:13" s="1" customFormat="1" ht="13.8" x14ac:dyDescent="0.3">
      <c r="B15075" s="10"/>
      <c r="L15075" s="10"/>
      <c r="M15075" s="10"/>
    </row>
    <row r="15076" spans="2:13" s="1" customFormat="1" ht="13.8" x14ac:dyDescent="0.3">
      <c r="B15076" s="10"/>
      <c r="L15076" s="10"/>
      <c r="M15076" s="10"/>
    </row>
    <row r="15077" spans="2:13" s="1" customFormat="1" ht="13.8" x14ac:dyDescent="0.3">
      <c r="B15077" s="10"/>
      <c r="L15077" s="10"/>
      <c r="M15077" s="10"/>
    </row>
    <row r="15078" spans="2:13" s="1" customFormat="1" ht="13.8" x14ac:dyDescent="0.3">
      <c r="B15078" s="10"/>
      <c r="L15078" s="10"/>
      <c r="M15078" s="10"/>
    </row>
    <row r="15079" spans="2:13" s="1" customFormat="1" ht="13.8" x14ac:dyDescent="0.3">
      <c r="B15079" s="10"/>
      <c r="L15079" s="10"/>
      <c r="M15079" s="10"/>
    </row>
    <row r="15080" spans="2:13" s="1" customFormat="1" ht="13.8" x14ac:dyDescent="0.3">
      <c r="B15080" s="10"/>
      <c r="L15080" s="10"/>
      <c r="M15080" s="10"/>
    </row>
    <row r="15081" spans="2:13" s="1" customFormat="1" ht="13.8" x14ac:dyDescent="0.3">
      <c r="B15081" s="10"/>
      <c r="L15081" s="10"/>
      <c r="M15081" s="10"/>
    </row>
    <row r="15082" spans="2:13" s="1" customFormat="1" ht="13.8" x14ac:dyDescent="0.3">
      <c r="B15082" s="10"/>
      <c r="L15082" s="10"/>
      <c r="M15082" s="10"/>
    </row>
    <row r="15083" spans="2:13" s="1" customFormat="1" ht="13.8" x14ac:dyDescent="0.3">
      <c r="B15083" s="10"/>
      <c r="L15083" s="10"/>
      <c r="M15083" s="10"/>
    </row>
    <row r="15084" spans="2:13" s="1" customFormat="1" ht="13.8" x14ac:dyDescent="0.3">
      <c r="B15084" s="10"/>
      <c r="L15084" s="10"/>
      <c r="M15084" s="10"/>
    </row>
    <row r="15085" spans="2:13" s="1" customFormat="1" ht="13.8" x14ac:dyDescent="0.3">
      <c r="B15085" s="10"/>
      <c r="L15085" s="10"/>
      <c r="M15085" s="10"/>
    </row>
    <row r="15086" spans="2:13" s="1" customFormat="1" ht="13.8" x14ac:dyDescent="0.3">
      <c r="B15086" s="10"/>
      <c r="L15086" s="10"/>
      <c r="M15086" s="10"/>
    </row>
    <row r="15087" spans="2:13" s="1" customFormat="1" ht="13.8" x14ac:dyDescent="0.3">
      <c r="B15087" s="10"/>
      <c r="L15087" s="10"/>
      <c r="M15087" s="10"/>
    </row>
    <row r="15088" spans="2:13" s="1" customFormat="1" ht="13.8" x14ac:dyDescent="0.3">
      <c r="B15088" s="10"/>
      <c r="L15088" s="10"/>
      <c r="M15088" s="10"/>
    </row>
    <row r="15089" spans="2:13" s="1" customFormat="1" ht="13.8" x14ac:dyDescent="0.3">
      <c r="B15089" s="10"/>
      <c r="L15089" s="10"/>
      <c r="M15089" s="10"/>
    </row>
    <row r="15090" spans="2:13" s="1" customFormat="1" ht="13.8" x14ac:dyDescent="0.3">
      <c r="B15090" s="10"/>
      <c r="L15090" s="10"/>
      <c r="M15090" s="10"/>
    </row>
    <row r="15091" spans="2:13" s="1" customFormat="1" ht="13.8" x14ac:dyDescent="0.3">
      <c r="B15091" s="10"/>
      <c r="L15091" s="10"/>
      <c r="M15091" s="10"/>
    </row>
    <row r="15092" spans="2:13" s="1" customFormat="1" ht="13.8" x14ac:dyDescent="0.3">
      <c r="B15092" s="10"/>
      <c r="L15092" s="10"/>
      <c r="M15092" s="10"/>
    </row>
    <row r="15093" spans="2:13" s="1" customFormat="1" ht="13.8" x14ac:dyDescent="0.3">
      <c r="B15093" s="10"/>
      <c r="L15093" s="10"/>
      <c r="M15093" s="10"/>
    </row>
    <row r="15094" spans="2:13" s="1" customFormat="1" ht="13.8" x14ac:dyDescent="0.3">
      <c r="B15094" s="10"/>
      <c r="L15094" s="10"/>
      <c r="M15094" s="10"/>
    </row>
    <row r="15095" spans="2:13" s="1" customFormat="1" ht="13.8" x14ac:dyDescent="0.3">
      <c r="B15095" s="10"/>
      <c r="L15095" s="10"/>
      <c r="M15095" s="10"/>
    </row>
    <row r="15096" spans="2:13" s="1" customFormat="1" ht="13.8" x14ac:dyDescent="0.3">
      <c r="B15096" s="10"/>
      <c r="L15096" s="10"/>
      <c r="M15096" s="10"/>
    </row>
    <row r="15097" spans="2:13" s="1" customFormat="1" ht="13.8" x14ac:dyDescent="0.3">
      <c r="B15097" s="10"/>
      <c r="L15097" s="10"/>
      <c r="M15097" s="10"/>
    </row>
    <row r="15098" spans="2:13" s="1" customFormat="1" ht="13.8" x14ac:dyDescent="0.3">
      <c r="B15098" s="10"/>
      <c r="L15098" s="10"/>
      <c r="M15098" s="10"/>
    </row>
    <row r="15099" spans="2:13" s="1" customFormat="1" ht="13.8" x14ac:dyDescent="0.3">
      <c r="B15099" s="10"/>
      <c r="L15099" s="10"/>
      <c r="M15099" s="10"/>
    </row>
    <row r="15100" spans="2:13" s="1" customFormat="1" ht="13.8" x14ac:dyDescent="0.3">
      <c r="B15100" s="10"/>
      <c r="L15100" s="10"/>
      <c r="M15100" s="10"/>
    </row>
    <row r="15101" spans="2:13" s="1" customFormat="1" ht="13.8" x14ac:dyDescent="0.3">
      <c r="B15101" s="10"/>
      <c r="L15101" s="10"/>
      <c r="M15101" s="10"/>
    </row>
    <row r="15102" spans="2:13" s="1" customFormat="1" ht="13.8" x14ac:dyDescent="0.3">
      <c r="B15102" s="10"/>
      <c r="L15102" s="10"/>
      <c r="M15102" s="10"/>
    </row>
    <row r="15103" spans="2:13" s="1" customFormat="1" ht="13.8" x14ac:dyDescent="0.3">
      <c r="B15103" s="10"/>
      <c r="L15103" s="10"/>
      <c r="M15103" s="10"/>
    </row>
    <row r="15104" spans="2:13" s="1" customFormat="1" ht="13.8" x14ac:dyDescent="0.3">
      <c r="B15104" s="10"/>
      <c r="L15104" s="10"/>
      <c r="M15104" s="10"/>
    </row>
    <row r="15105" spans="2:13" s="1" customFormat="1" ht="13.8" x14ac:dyDescent="0.3">
      <c r="B15105" s="10"/>
      <c r="L15105" s="10"/>
      <c r="M15105" s="10"/>
    </row>
    <row r="15106" spans="2:13" s="1" customFormat="1" ht="13.8" x14ac:dyDescent="0.3">
      <c r="B15106" s="10"/>
      <c r="L15106" s="10"/>
      <c r="M15106" s="10"/>
    </row>
    <row r="15107" spans="2:13" s="1" customFormat="1" ht="13.8" x14ac:dyDescent="0.3">
      <c r="B15107" s="10"/>
      <c r="L15107" s="10"/>
      <c r="M15107" s="10"/>
    </row>
    <row r="15108" spans="2:13" s="1" customFormat="1" ht="13.8" x14ac:dyDescent="0.3">
      <c r="B15108" s="10"/>
      <c r="L15108" s="10"/>
      <c r="M15108" s="10"/>
    </row>
    <row r="15109" spans="2:13" s="1" customFormat="1" ht="13.8" x14ac:dyDescent="0.3">
      <c r="B15109" s="10"/>
      <c r="L15109" s="10"/>
      <c r="M15109" s="10"/>
    </row>
    <row r="15110" spans="2:13" s="1" customFormat="1" ht="13.8" x14ac:dyDescent="0.3">
      <c r="B15110" s="10"/>
      <c r="L15110" s="10"/>
      <c r="M15110" s="10"/>
    </row>
    <row r="15111" spans="2:13" s="1" customFormat="1" ht="13.8" x14ac:dyDescent="0.3">
      <c r="B15111" s="10"/>
      <c r="L15111" s="10"/>
      <c r="M15111" s="10"/>
    </row>
    <row r="15112" spans="2:13" s="1" customFormat="1" ht="13.8" x14ac:dyDescent="0.3">
      <c r="B15112" s="10"/>
      <c r="L15112" s="10"/>
      <c r="M15112" s="10"/>
    </row>
    <row r="15113" spans="2:13" s="1" customFormat="1" ht="13.8" x14ac:dyDescent="0.3">
      <c r="B15113" s="10"/>
      <c r="L15113" s="10"/>
      <c r="M15113" s="10"/>
    </row>
    <row r="15114" spans="2:13" s="1" customFormat="1" ht="13.8" x14ac:dyDescent="0.3">
      <c r="B15114" s="10"/>
      <c r="L15114" s="10"/>
      <c r="M15114" s="10"/>
    </row>
    <row r="15115" spans="2:13" s="1" customFormat="1" ht="13.8" x14ac:dyDescent="0.3">
      <c r="B15115" s="10"/>
      <c r="L15115" s="10"/>
      <c r="M15115" s="10"/>
    </row>
    <row r="15116" spans="2:13" s="1" customFormat="1" ht="13.8" x14ac:dyDescent="0.3">
      <c r="B15116" s="10"/>
      <c r="L15116" s="10"/>
      <c r="M15116" s="10"/>
    </row>
    <row r="15117" spans="2:13" s="1" customFormat="1" ht="13.8" x14ac:dyDescent="0.3">
      <c r="B15117" s="10"/>
      <c r="L15117" s="10"/>
      <c r="M15117" s="10"/>
    </row>
    <row r="15118" spans="2:13" s="1" customFormat="1" ht="13.8" x14ac:dyDescent="0.3">
      <c r="B15118" s="10"/>
      <c r="L15118" s="10"/>
      <c r="M15118" s="10"/>
    </row>
    <row r="15119" spans="2:13" s="1" customFormat="1" ht="13.8" x14ac:dyDescent="0.3">
      <c r="B15119" s="10"/>
      <c r="L15119" s="10"/>
      <c r="M15119" s="10"/>
    </row>
    <row r="15120" spans="2:13" s="1" customFormat="1" ht="13.8" x14ac:dyDescent="0.3">
      <c r="B15120" s="10"/>
      <c r="L15120" s="10"/>
      <c r="M15120" s="10"/>
    </row>
    <row r="15121" spans="2:13" s="1" customFormat="1" ht="13.8" x14ac:dyDescent="0.3">
      <c r="B15121" s="10"/>
      <c r="L15121" s="10"/>
      <c r="M15121" s="10"/>
    </row>
    <row r="15122" spans="2:13" s="1" customFormat="1" ht="13.8" x14ac:dyDescent="0.3">
      <c r="B15122" s="10"/>
      <c r="L15122" s="10"/>
      <c r="M15122" s="10"/>
    </row>
    <row r="15123" spans="2:13" s="1" customFormat="1" ht="13.8" x14ac:dyDescent="0.3">
      <c r="B15123" s="10"/>
      <c r="L15123" s="10"/>
      <c r="M15123" s="10"/>
    </row>
    <row r="15124" spans="2:13" s="1" customFormat="1" ht="13.8" x14ac:dyDescent="0.3">
      <c r="B15124" s="10"/>
      <c r="L15124" s="10"/>
      <c r="M15124" s="10"/>
    </row>
    <row r="15125" spans="2:13" s="1" customFormat="1" ht="13.8" x14ac:dyDescent="0.3">
      <c r="B15125" s="10"/>
      <c r="L15125" s="10"/>
      <c r="M15125" s="10"/>
    </row>
    <row r="15126" spans="2:13" s="1" customFormat="1" ht="13.8" x14ac:dyDescent="0.3">
      <c r="B15126" s="10"/>
      <c r="L15126" s="10"/>
      <c r="M15126" s="10"/>
    </row>
    <row r="15127" spans="2:13" s="1" customFormat="1" ht="13.8" x14ac:dyDescent="0.3">
      <c r="B15127" s="10"/>
      <c r="L15127" s="10"/>
      <c r="M15127" s="10"/>
    </row>
    <row r="15128" spans="2:13" s="1" customFormat="1" ht="13.8" x14ac:dyDescent="0.3">
      <c r="B15128" s="10"/>
      <c r="L15128" s="10"/>
      <c r="M15128" s="10"/>
    </row>
    <row r="15129" spans="2:13" s="1" customFormat="1" ht="13.8" x14ac:dyDescent="0.3">
      <c r="B15129" s="10"/>
      <c r="L15129" s="10"/>
      <c r="M15129" s="10"/>
    </row>
    <row r="15130" spans="2:13" s="1" customFormat="1" ht="13.8" x14ac:dyDescent="0.3">
      <c r="B15130" s="10"/>
      <c r="L15130" s="10"/>
      <c r="M15130" s="10"/>
    </row>
    <row r="15131" spans="2:13" s="1" customFormat="1" ht="13.8" x14ac:dyDescent="0.3">
      <c r="B15131" s="10"/>
      <c r="L15131" s="10"/>
      <c r="M15131" s="10"/>
    </row>
    <row r="15132" spans="2:13" s="1" customFormat="1" ht="13.8" x14ac:dyDescent="0.3">
      <c r="B15132" s="10"/>
      <c r="L15132" s="10"/>
      <c r="M15132" s="10"/>
    </row>
    <row r="15133" spans="2:13" s="1" customFormat="1" ht="13.8" x14ac:dyDescent="0.3">
      <c r="B15133" s="10"/>
      <c r="L15133" s="10"/>
      <c r="M15133" s="10"/>
    </row>
    <row r="15134" spans="2:13" s="1" customFormat="1" ht="13.8" x14ac:dyDescent="0.3">
      <c r="B15134" s="10"/>
      <c r="L15134" s="10"/>
      <c r="M15134" s="10"/>
    </row>
    <row r="15135" spans="2:13" s="1" customFormat="1" ht="13.8" x14ac:dyDescent="0.3">
      <c r="B15135" s="10"/>
      <c r="L15135" s="10"/>
      <c r="M15135" s="10"/>
    </row>
    <row r="15136" spans="2:13" s="1" customFormat="1" ht="13.8" x14ac:dyDescent="0.3">
      <c r="B15136" s="10"/>
      <c r="L15136" s="10"/>
      <c r="M15136" s="10"/>
    </row>
    <row r="15137" spans="2:13" s="1" customFormat="1" ht="13.8" x14ac:dyDescent="0.3">
      <c r="B15137" s="10"/>
      <c r="L15137" s="10"/>
      <c r="M15137" s="10"/>
    </row>
    <row r="15138" spans="2:13" s="1" customFormat="1" ht="13.8" x14ac:dyDescent="0.3">
      <c r="B15138" s="10"/>
      <c r="L15138" s="10"/>
      <c r="M15138" s="10"/>
    </row>
    <row r="15139" spans="2:13" s="1" customFormat="1" ht="13.8" x14ac:dyDescent="0.3">
      <c r="B15139" s="10"/>
      <c r="L15139" s="10"/>
      <c r="M15139" s="10"/>
    </row>
    <row r="15140" spans="2:13" s="1" customFormat="1" ht="13.8" x14ac:dyDescent="0.3">
      <c r="B15140" s="10"/>
      <c r="L15140" s="10"/>
      <c r="M15140" s="10"/>
    </row>
    <row r="15141" spans="2:13" s="1" customFormat="1" ht="13.8" x14ac:dyDescent="0.3">
      <c r="B15141" s="10"/>
      <c r="L15141" s="10"/>
      <c r="M15141" s="10"/>
    </row>
    <row r="15142" spans="2:13" s="1" customFormat="1" ht="13.8" x14ac:dyDescent="0.3">
      <c r="B15142" s="10"/>
      <c r="L15142" s="10"/>
      <c r="M15142" s="10"/>
    </row>
    <row r="15143" spans="2:13" s="1" customFormat="1" ht="13.8" x14ac:dyDescent="0.3">
      <c r="B15143" s="10"/>
      <c r="L15143" s="10"/>
      <c r="M15143" s="10"/>
    </row>
    <row r="15144" spans="2:13" s="1" customFormat="1" ht="13.8" x14ac:dyDescent="0.3">
      <c r="B15144" s="10"/>
      <c r="L15144" s="10"/>
      <c r="M15144" s="10"/>
    </row>
    <row r="15145" spans="2:13" s="1" customFormat="1" ht="13.8" x14ac:dyDescent="0.3">
      <c r="B15145" s="10"/>
      <c r="L15145" s="10"/>
      <c r="M15145" s="10"/>
    </row>
    <row r="15146" spans="2:13" s="1" customFormat="1" ht="13.8" x14ac:dyDescent="0.3">
      <c r="B15146" s="10"/>
      <c r="L15146" s="10"/>
      <c r="M15146" s="10"/>
    </row>
    <row r="15147" spans="2:13" s="1" customFormat="1" ht="13.8" x14ac:dyDescent="0.3">
      <c r="B15147" s="10"/>
      <c r="L15147" s="10"/>
      <c r="M15147" s="10"/>
    </row>
    <row r="15148" spans="2:13" s="1" customFormat="1" ht="13.8" x14ac:dyDescent="0.3">
      <c r="B15148" s="10"/>
      <c r="L15148" s="10"/>
      <c r="M15148" s="10"/>
    </row>
    <row r="15149" spans="2:13" s="1" customFormat="1" ht="13.8" x14ac:dyDescent="0.3">
      <c r="B15149" s="10"/>
      <c r="L15149" s="10"/>
      <c r="M15149" s="10"/>
    </row>
    <row r="15150" spans="2:13" s="1" customFormat="1" ht="13.8" x14ac:dyDescent="0.3">
      <c r="B15150" s="10"/>
      <c r="L15150" s="10"/>
      <c r="M15150" s="10"/>
    </row>
    <row r="15151" spans="2:13" s="1" customFormat="1" ht="13.8" x14ac:dyDescent="0.3">
      <c r="B15151" s="10"/>
      <c r="L15151" s="10"/>
      <c r="M15151" s="10"/>
    </row>
    <row r="15152" spans="2:13" s="1" customFormat="1" ht="13.8" x14ac:dyDescent="0.3">
      <c r="B15152" s="10"/>
      <c r="L15152" s="10"/>
      <c r="M15152" s="10"/>
    </row>
    <row r="15153" spans="2:13" s="1" customFormat="1" ht="13.8" x14ac:dyDescent="0.3">
      <c r="B15153" s="10"/>
      <c r="L15153" s="10"/>
      <c r="M15153" s="10"/>
    </row>
    <row r="15154" spans="2:13" s="1" customFormat="1" ht="13.8" x14ac:dyDescent="0.3">
      <c r="B15154" s="10"/>
      <c r="L15154" s="10"/>
      <c r="M15154" s="10"/>
    </row>
    <row r="15155" spans="2:13" s="1" customFormat="1" ht="13.8" x14ac:dyDescent="0.3">
      <c r="B15155" s="10"/>
      <c r="L15155" s="10"/>
      <c r="M15155" s="10"/>
    </row>
    <row r="15156" spans="2:13" s="1" customFormat="1" ht="13.8" x14ac:dyDescent="0.3">
      <c r="B15156" s="10"/>
      <c r="L15156" s="10"/>
      <c r="M15156" s="10"/>
    </row>
    <row r="15157" spans="2:13" s="1" customFormat="1" ht="13.8" x14ac:dyDescent="0.3">
      <c r="B15157" s="10"/>
      <c r="L15157" s="10"/>
      <c r="M15157" s="10"/>
    </row>
    <row r="15158" spans="2:13" s="1" customFormat="1" ht="13.8" x14ac:dyDescent="0.3">
      <c r="B15158" s="10"/>
      <c r="L15158" s="10"/>
      <c r="M15158" s="10"/>
    </row>
    <row r="15159" spans="2:13" s="1" customFormat="1" ht="13.8" x14ac:dyDescent="0.3">
      <c r="B15159" s="10"/>
      <c r="L15159" s="10"/>
      <c r="M15159" s="10"/>
    </row>
    <row r="15160" spans="2:13" s="1" customFormat="1" ht="13.8" x14ac:dyDescent="0.3">
      <c r="B15160" s="10"/>
      <c r="L15160" s="10"/>
      <c r="M15160" s="10"/>
    </row>
    <row r="15161" spans="2:13" s="1" customFormat="1" ht="13.8" x14ac:dyDescent="0.3">
      <c r="B15161" s="10"/>
      <c r="L15161" s="10"/>
      <c r="M15161" s="10"/>
    </row>
    <row r="15162" spans="2:13" s="1" customFormat="1" ht="13.8" x14ac:dyDescent="0.3">
      <c r="B15162" s="10"/>
      <c r="L15162" s="10"/>
      <c r="M15162" s="10"/>
    </row>
    <row r="15163" spans="2:13" s="1" customFormat="1" ht="13.8" x14ac:dyDescent="0.3">
      <c r="B15163" s="10"/>
      <c r="L15163" s="10"/>
      <c r="M15163" s="10"/>
    </row>
    <row r="15164" spans="2:13" s="1" customFormat="1" ht="13.8" x14ac:dyDescent="0.3">
      <c r="B15164" s="10"/>
      <c r="L15164" s="10"/>
      <c r="M15164" s="10"/>
    </row>
    <row r="15165" spans="2:13" s="1" customFormat="1" ht="13.8" x14ac:dyDescent="0.3">
      <c r="B15165" s="10"/>
      <c r="L15165" s="10"/>
      <c r="M15165" s="10"/>
    </row>
    <row r="15166" spans="2:13" s="1" customFormat="1" ht="13.8" x14ac:dyDescent="0.3">
      <c r="B15166" s="10"/>
      <c r="L15166" s="10"/>
      <c r="M15166" s="10"/>
    </row>
    <row r="15167" spans="2:13" s="1" customFormat="1" ht="13.8" x14ac:dyDescent="0.3">
      <c r="B15167" s="10"/>
      <c r="L15167" s="10"/>
      <c r="M15167" s="10"/>
    </row>
    <row r="15168" spans="2:13" s="1" customFormat="1" ht="13.8" x14ac:dyDescent="0.3">
      <c r="B15168" s="10"/>
      <c r="L15168" s="10"/>
      <c r="M15168" s="10"/>
    </row>
    <row r="15169" spans="2:13" s="1" customFormat="1" ht="13.8" x14ac:dyDescent="0.3">
      <c r="B15169" s="10"/>
      <c r="L15169" s="10"/>
      <c r="M15169" s="10"/>
    </row>
    <row r="15170" spans="2:13" s="1" customFormat="1" ht="13.8" x14ac:dyDescent="0.3">
      <c r="B15170" s="10"/>
      <c r="L15170" s="10"/>
      <c r="M15170" s="10"/>
    </row>
    <row r="15171" spans="2:13" s="1" customFormat="1" ht="13.8" x14ac:dyDescent="0.3">
      <c r="B15171" s="10"/>
      <c r="L15171" s="10"/>
      <c r="M15171" s="10"/>
    </row>
    <row r="15172" spans="2:13" s="1" customFormat="1" ht="13.8" x14ac:dyDescent="0.3">
      <c r="B15172" s="10"/>
      <c r="L15172" s="10"/>
      <c r="M15172" s="10"/>
    </row>
    <row r="15173" spans="2:13" s="1" customFormat="1" ht="13.8" x14ac:dyDescent="0.3">
      <c r="B15173" s="10"/>
      <c r="L15173" s="10"/>
      <c r="M15173" s="10"/>
    </row>
    <row r="15174" spans="2:13" s="1" customFormat="1" ht="13.8" x14ac:dyDescent="0.3">
      <c r="B15174" s="10"/>
      <c r="L15174" s="10"/>
      <c r="M15174" s="10"/>
    </row>
    <row r="15175" spans="2:13" s="1" customFormat="1" ht="13.8" x14ac:dyDescent="0.3">
      <c r="B15175" s="10"/>
      <c r="L15175" s="10"/>
      <c r="M15175" s="10"/>
    </row>
    <row r="15176" spans="2:13" s="1" customFormat="1" ht="13.8" x14ac:dyDescent="0.3">
      <c r="B15176" s="10"/>
      <c r="L15176" s="10"/>
      <c r="M15176" s="10"/>
    </row>
    <row r="15177" spans="2:13" s="1" customFormat="1" ht="13.8" x14ac:dyDescent="0.3">
      <c r="B15177" s="10"/>
      <c r="L15177" s="10"/>
      <c r="M15177" s="10"/>
    </row>
    <row r="15178" spans="2:13" s="1" customFormat="1" ht="13.8" x14ac:dyDescent="0.3">
      <c r="B15178" s="10"/>
      <c r="L15178" s="10"/>
      <c r="M15178" s="10"/>
    </row>
    <row r="15179" spans="2:13" s="1" customFormat="1" ht="13.8" x14ac:dyDescent="0.3">
      <c r="B15179" s="10"/>
      <c r="L15179" s="10"/>
      <c r="M15179" s="10"/>
    </row>
    <row r="15180" spans="2:13" s="1" customFormat="1" ht="13.8" x14ac:dyDescent="0.3">
      <c r="B15180" s="10"/>
      <c r="L15180" s="10"/>
      <c r="M15180" s="10"/>
    </row>
    <row r="15181" spans="2:13" s="1" customFormat="1" ht="13.8" x14ac:dyDescent="0.3">
      <c r="B15181" s="10"/>
      <c r="L15181" s="10"/>
      <c r="M15181" s="10"/>
    </row>
    <row r="15182" spans="2:13" s="1" customFormat="1" ht="13.8" x14ac:dyDescent="0.3">
      <c r="B15182" s="10"/>
      <c r="L15182" s="10"/>
      <c r="M15182" s="10"/>
    </row>
    <row r="15183" spans="2:13" s="1" customFormat="1" ht="13.8" x14ac:dyDescent="0.3">
      <c r="B15183" s="10"/>
      <c r="L15183" s="10"/>
      <c r="M15183" s="10"/>
    </row>
    <row r="15184" spans="2:13" s="1" customFormat="1" ht="13.8" x14ac:dyDescent="0.3">
      <c r="B15184" s="10"/>
      <c r="L15184" s="10"/>
      <c r="M15184" s="10"/>
    </row>
    <row r="15185" spans="2:13" s="1" customFormat="1" ht="13.8" x14ac:dyDescent="0.3">
      <c r="B15185" s="10"/>
      <c r="L15185" s="10"/>
      <c r="M15185" s="10"/>
    </row>
    <row r="15186" spans="2:13" s="1" customFormat="1" ht="13.8" x14ac:dyDescent="0.3">
      <c r="B15186" s="10"/>
      <c r="L15186" s="10"/>
      <c r="M15186" s="10"/>
    </row>
    <row r="15187" spans="2:13" s="1" customFormat="1" ht="13.8" x14ac:dyDescent="0.3">
      <c r="B15187" s="10"/>
      <c r="L15187" s="10"/>
      <c r="M15187" s="10"/>
    </row>
    <row r="15188" spans="2:13" s="1" customFormat="1" ht="13.8" x14ac:dyDescent="0.3">
      <c r="B15188" s="10"/>
      <c r="L15188" s="10"/>
      <c r="M15188" s="10"/>
    </row>
    <row r="15189" spans="2:13" s="1" customFormat="1" ht="13.8" x14ac:dyDescent="0.3">
      <c r="B15189" s="10"/>
      <c r="L15189" s="10"/>
      <c r="M15189" s="10"/>
    </row>
    <row r="15190" spans="2:13" s="1" customFormat="1" ht="13.8" x14ac:dyDescent="0.3">
      <c r="B15190" s="10"/>
      <c r="L15190" s="10"/>
      <c r="M15190" s="10"/>
    </row>
    <row r="15191" spans="2:13" s="1" customFormat="1" ht="13.8" x14ac:dyDescent="0.3">
      <c r="B15191" s="10"/>
      <c r="L15191" s="10"/>
      <c r="M15191" s="10"/>
    </row>
    <row r="15192" spans="2:13" s="1" customFormat="1" ht="13.8" x14ac:dyDescent="0.3">
      <c r="B15192" s="10"/>
      <c r="L15192" s="10"/>
      <c r="M15192" s="10"/>
    </row>
    <row r="15193" spans="2:13" s="1" customFormat="1" ht="13.8" x14ac:dyDescent="0.3">
      <c r="B15193" s="10"/>
      <c r="L15193" s="10"/>
      <c r="M15193" s="10"/>
    </row>
    <row r="15194" spans="2:13" s="1" customFormat="1" ht="13.8" x14ac:dyDescent="0.3">
      <c r="B15194" s="10"/>
      <c r="L15194" s="10"/>
      <c r="M15194" s="10"/>
    </row>
    <row r="15195" spans="2:13" s="1" customFormat="1" ht="13.8" x14ac:dyDescent="0.3">
      <c r="B15195" s="10"/>
      <c r="L15195" s="10"/>
      <c r="M15195" s="10"/>
    </row>
    <row r="15196" spans="2:13" s="1" customFormat="1" ht="13.8" x14ac:dyDescent="0.3">
      <c r="B15196" s="10"/>
      <c r="L15196" s="10"/>
      <c r="M15196" s="10"/>
    </row>
    <row r="15197" spans="2:13" s="1" customFormat="1" ht="13.8" x14ac:dyDescent="0.3">
      <c r="B15197" s="10"/>
      <c r="L15197" s="10"/>
      <c r="M15197" s="10"/>
    </row>
    <row r="15198" spans="2:13" s="1" customFormat="1" ht="13.8" x14ac:dyDescent="0.3">
      <c r="B15198" s="10"/>
      <c r="L15198" s="10"/>
      <c r="M15198" s="10"/>
    </row>
    <row r="15199" spans="2:13" s="1" customFormat="1" ht="13.8" x14ac:dyDescent="0.3">
      <c r="B15199" s="10"/>
      <c r="L15199" s="10"/>
      <c r="M15199" s="10"/>
    </row>
    <row r="15200" spans="2:13" s="1" customFormat="1" ht="13.8" x14ac:dyDescent="0.3">
      <c r="B15200" s="10"/>
      <c r="L15200" s="10"/>
      <c r="M15200" s="10"/>
    </row>
    <row r="15201" spans="2:13" s="1" customFormat="1" ht="13.8" x14ac:dyDescent="0.3">
      <c r="B15201" s="10"/>
      <c r="L15201" s="10"/>
      <c r="M15201" s="10"/>
    </row>
    <row r="15202" spans="2:13" s="1" customFormat="1" ht="13.8" x14ac:dyDescent="0.3">
      <c r="B15202" s="10"/>
      <c r="L15202" s="10"/>
      <c r="M15202" s="10"/>
    </row>
    <row r="15203" spans="2:13" s="1" customFormat="1" ht="13.8" x14ac:dyDescent="0.3">
      <c r="B15203" s="10"/>
      <c r="L15203" s="10"/>
      <c r="M15203" s="10"/>
    </row>
    <row r="15204" spans="2:13" s="1" customFormat="1" ht="13.8" x14ac:dyDescent="0.3">
      <c r="B15204" s="10"/>
      <c r="L15204" s="10"/>
      <c r="M15204" s="10"/>
    </row>
    <row r="15205" spans="2:13" s="1" customFormat="1" ht="13.8" x14ac:dyDescent="0.3">
      <c r="B15205" s="10"/>
      <c r="L15205" s="10"/>
      <c r="M15205" s="10"/>
    </row>
    <row r="15206" spans="2:13" s="1" customFormat="1" ht="13.8" x14ac:dyDescent="0.3">
      <c r="B15206" s="10"/>
      <c r="L15206" s="10"/>
      <c r="M15206" s="10"/>
    </row>
    <row r="15207" spans="2:13" s="1" customFormat="1" ht="13.8" x14ac:dyDescent="0.3">
      <c r="B15207" s="10"/>
      <c r="L15207" s="10"/>
      <c r="M15207" s="10"/>
    </row>
    <row r="15208" spans="2:13" s="1" customFormat="1" ht="13.8" x14ac:dyDescent="0.3">
      <c r="B15208" s="10"/>
      <c r="L15208" s="10"/>
      <c r="M15208" s="10"/>
    </row>
    <row r="15209" spans="2:13" s="1" customFormat="1" ht="13.8" x14ac:dyDescent="0.3">
      <c r="B15209" s="10"/>
      <c r="L15209" s="10"/>
      <c r="M15209" s="10"/>
    </row>
    <row r="15210" spans="2:13" s="1" customFormat="1" ht="13.8" x14ac:dyDescent="0.3">
      <c r="B15210" s="10"/>
      <c r="L15210" s="10"/>
      <c r="M15210" s="10"/>
    </row>
    <row r="15211" spans="2:13" s="1" customFormat="1" ht="13.8" x14ac:dyDescent="0.3">
      <c r="B15211" s="10"/>
      <c r="L15211" s="10"/>
      <c r="M15211" s="10"/>
    </row>
    <row r="15212" spans="2:13" s="1" customFormat="1" ht="13.8" x14ac:dyDescent="0.3">
      <c r="B15212" s="10"/>
      <c r="L15212" s="10"/>
      <c r="M15212" s="10"/>
    </row>
    <row r="15213" spans="2:13" s="1" customFormat="1" ht="13.8" x14ac:dyDescent="0.3">
      <c r="B15213" s="10"/>
      <c r="L15213" s="10"/>
      <c r="M15213" s="10"/>
    </row>
    <row r="15214" spans="2:13" s="1" customFormat="1" ht="13.8" x14ac:dyDescent="0.3">
      <c r="B15214" s="10"/>
      <c r="L15214" s="10"/>
      <c r="M15214" s="10"/>
    </row>
    <row r="15215" spans="2:13" s="1" customFormat="1" ht="13.8" x14ac:dyDescent="0.3">
      <c r="B15215" s="10"/>
      <c r="L15215" s="10"/>
      <c r="M15215" s="10"/>
    </row>
    <row r="15216" spans="2:13" s="1" customFormat="1" ht="13.8" x14ac:dyDescent="0.3">
      <c r="B15216" s="10"/>
      <c r="L15216" s="10"/>
      <c r="M15216" s="10"/>
    </row>
    <row r="15217" spans="2:13" s="1" customFormat="1" ht="13.8" x14ac:dyDescent="0.3">
      <c r="B15217" s="10"/>
      <c r="L15217" s="10"/>
      <c r="M15217" s="10"/>
    </row>
    <row r="15218" spans="2:13" s="1" customFormat="1" ht="13.8" x14ac:dyDescent="0.3">
      <c r="B15218" s="10"/>
      <c r="L15218" s="10"/>
      <c r="M15218" s="10"/>
    </row>
    <row r="15219" spans="2:13" s="1" customFormat="1" ht="13.8" x14ac:dyDescent="0.3">
      <c r="B15219" s="10"/>
      <c r="L15219" s="10"/>
      <c r="M15219" s="10"/>
    </row>
    <row r="15220" spans="2:13" s="1" customFormat="1" ht="13.8" x14ac:dyDescent="0.3">
      <c r="B15220" s="10"/>
      <c r="L15220" s="10"/>
      <c r="M15220" s="10"/>
    </row>
    <row r="15221" spans="2:13" s="1" customFormat="1" ht="13.8" x14ac:dyDescent="0.3">
      <c r="B15221" s="10"/>
      <c r="L15221" s="10"/>
      <c r="M15221" s="10"/>
    </row>
    <row r="15222" spans="2:13" s="1" customFormat="1" ht="13.8" x14ac:dyDescent="0.3">
      <c r="B15222" s="10"/>
      <c r="L15222" s="10"/>
      <c r="M15222" s="10"/>
    </row>
    <row r="15223" spans="2:13" s="1" customFormat="1" ht="13.8" x14ac:dyDescent="0.3">
      <c r="B15223" s="10"/>
      <c r="L15223" s="10"/>
      <c r="M15223" s="10"/>
    </row>
    <row r="15224" spans="2:13" s="1" customFormat="1" ht="13.8" x14ac:dyDescent="0.3">
      <c r="B15224" s="10"/>
      <c r="L15224" s="10"/>
      <c r="M15224" s="10"/>
    </row>
    <row r="15225" spans="2:13" s="1" customFormat="1" ht="13.8" x14ac:dyDescent="0.3">
      <c r="B15225" s="10"/>
      <c r="L15225" s="10"/>
      <c r="M15225" s="10"/>
    </row>
    <row r="15226" spans="2:13" s="1" customFormat="1" ht="13.8" x14ac:dyDescent="0.3">
      <c r="B15226" s="10"/>
      <c r="L15226" s="10"/>
      <c r="M15226" s="10"/>
    </row>
    <row r="15227" spans="2:13" s="1" customFormat="1" ht="13.8" x14ac:dyDescent="0.3">
      <c r="B15227" s="10"/>
      <c r="L15227" s="10"/>
      <c r="M15227" s="10"/>
    </row>
    <row r="15228" spans="2:13" s="1" customFormat="1" ht="13.8" x14ac:dyDescent="0.3">
      <c r="B15228" s="10"/>
      <c r="L15228" s="10"/>
      <c r="M15228" s="10"/>
    </row>
    <row r="15229" spans="2:13" s="1" customFormat="1" ht="13.8" x14ac:dyDescent="0.3">
      <c r="B15229" s="10"/>
      <c r="L15229" s="10"/>
      <c r="M15229" s="10"/>
    </row>
    <row r="15230" spans="2:13" s="1" customFormat="1" ht="13.8" x14ac:dyDescent="0.3">
      <c r="B15230" s="10"/>
      <c r="L15230" s="10"/>
      <c r="M15230" s="10"/>
    </row>
    <row r="15231" spans="2:13" s="1" customFormat="1" ht="13.8" x14ac:dyDescent="0.3">
      <c r="B15231" s="10"/>
      <c r="L15231" s="10"/>
      <c r="M15231" s="10"/>
    </row>
    <row r="15232" spans="2:13" s="1" customFormat="1" ht="13.8" x14ac:dyDescent="0.3">
      <c r="B15232" s="10"/>
      <c r="L15232" s="10"/>
      <c r="M15232" s="10"/>
    </row>
    <row r="15233" spans="2:13" s="1" customFormat="1" ht="13.8" x14ac:dyDescent="0.3">
      <c r="B15233" s="10"/>
      <c r="L15233" s="10"/>
      <c r="M15233" s="10"/>
    </row>
    <row r="15234" spans="2:13" s="1" customFormat="1" ht="13.8" x14ac:dyDescent="0.3">
      <c r="B15234" s="10"/>
      <c r="L15234" s="10"/>
      <c r="M15234" s="10"/>
    </row>
    <row r="15235" spans="2:13" s="1" customFormat="1" ht="13.8" x14ac:dyDescent="0.3">
      <c r="B15235" s="10"/>
      <c r="L15235" s="10"/>
      <c r="M15235" s="10"/>
    </row>
    <row r="15236" spans="2:13" s="1" customFormat="1" ht="13.8" x14ac:dyDescent="0.3">
      <c r="B15236" s="10"/>
      <c r="L15236" s="10"/>
      <c r="M15236" s="10"/>
    </row>
    <row r="15237" spans="2:13" s="1" customFormat="1" ht="13.8" x14ac:dyDescent="0.3">
      <c r="B15237" s="10"/>
      <c r="L15237" s="10"/>
      <c r="M15237" s="10"/>
    </row>
    <row r="15238" spans="2:13" s="1" customFormat="1" ht="13.8" x14ac:dyDescent="0.3">
      <c r="B15238" s="10"/>
      <c r="L15238" s="10"/>
      <c r="M15238" s="10"/>
    </row>
    <row r="15239" spans="2:13" s="1" customFormat="1" ht="13.8" x14ac:dyDescent="0.3">
      <c r="B15239" s="10"/>
      <c r="L15239" s="10"/>
      <c r="M15239" s="10"/>
    </row>
    <row r="15240" spans="2:13" s="1" customFormat="1" ht="13.8" x14ac:dyDescent="0.3">
      <c r="B15240" s="10"/>
      <c r="L15240" s="10"/>
      <c r="M15240" s="10"/>
    </row>
    <row r="15241" spans="2:13" s="1" customFormat="1" ht="13.8" x14ac:dyDescent="0.3">
      <c r="B15241" s="10"/>
      <c r="L15241" s="10"/>
      <c r="M15241" s="10"/>
    </row>
    <row r="15242" spans="2:13" s="1" customFormat="1" ht="13.8" x14ac:dyDescent="0.3">
      <c r="B15242" s="10"/>
      <c r="L15242" s="10"/>
      <c r="M15242" s="10"/>
    </row>
    <row r="15243" spans="2:13" s="1" customFormat="1" ht="13.8" x14ac:dyDescent="0.3">
      <c r="B15243" s="10"/>
      <c r="L15243" s="10"/>
      <c r="M15243" s="10"/>
    </row>
    <row r="15244" spans="2:13" s="1" customFormat="1" ht="13.8" x14ac:dyDescent="0.3">
      <c r="B15244" s="10"/>
      <c r="L15244" s="10"/>
      <c r="M15244" s="10"/>
    </row>
    <row r="15245" spans="2:13" s="1" customFormat="1" ht="13.8" x14ac:dyDescent="0.3">
      <c r="B15245" s="10"/>
      <c r="L15245" s="10"/>
      <c r="M15245" s="10"/>
    </row>
    <row r="15246" spans="2:13" s="1" customFormat="1" ht="13.8" x14ac:dyDescent="0.3">
      <c r="B15246" s="10"/>
      <c r="L15246" s="10"/>
      <c r="M15246" s="10"/>
    </row>
    <row r="15247" spans="2:13" s="1" customFormat="1" ht="13.8" x14ac:dyDescent="0.3">
      <c r="B15247" s="10"/>
      <c r="L15247" s="10"/>
      <c r="M15247" s="10"/>
    </row>
    <row r="15248" spans="2:13" s="1" customFormat="1" ht="13.8" x14ac:dyDescent="0.3">
      <c r="B15248" s="10"/>
      <c r="L15248" s="10"/>
      <c r="M15248" s="10"/>
    </row>
    <row r="15249" spans="2:13" s="1" customFormat="1" ht="13.8" x14ac:dyDescent="0.3">
      <c r="B15249" s="10"/>
      <c r="L15249" s="10"/>
      <c r="M15249" s="10"/>
    </row>
    <row r="15250" spans="2:13" s="1" customFormat="1" ht="13.8" x14ac:dyDescent="0.3">
      <c r="B15250" s="10"/>
      <c r="L15250" s="10"/>
      <c r="M15250" s="10"/>
    </row>
    <row r="15251" spans="2:13" s="1" customFormat="1" ht="13.8" x14ac:dyDescent="0.3">
      <c r="B15251" s="10"/>
      <c r="L15251" s="10"/>
      <c r="M15251" s="10"/>
    </row>
    <row r="15252" spans="2:13" s="1" customFormat="1" ht="13.8" x14ac:dyDescent="0.3">
      <c r="B15252" s="10"/>
      <c r="L15252" s="10"/>
      <c r="M15252" s="10"/>
    </row>
    <row r="15253" spans="2:13" s="1" customFormat="1" ht="13.8" x14ac:dyDescent="0.3">
      <c r="B15253" s="10"/>
      <c r="L15253" s="10"/>
      <c r="M15253" s="10"/>
    </row>
    <row r="15254" spans="2:13" s="1" customFormat="1" ht="13.8" x14ac:dyDescent="0.3">
      <c r="B15254" s="10"/>
      <c r="L15254" s="10"/>
      <c r="M15254" s="10"/>
    </row>
    <row r="15255" spans="2:13" s="1" customFormat="1" ht="13.8" x14ac:dyDescent="0.3">
      <c r="B15255" s="10"/>
      <c r="L15255" s="10"/>
      <c r="M15255" s="10"/>
    </row>
    <row r="15256" spans="2:13" s="1" customFormat="1" ht="13.8" x14ac:dyDescent="0.3">
      <c r="B15256" s="10"/>
      <c r="L15256" s="10"/>
      <c r="M15256" s="10"/>
    </row>
    <row r="15257" spans="2:13" s="1" customFormat="1" ht="13.8" x14ac:dyDescent="0.3">
      <c r="B15257" s="10"/>
      <c r="L15257" s="10"/>
      <c r="M15257" s="10"/>
    </row>
    <row r="15258" spans="2:13" s="1" customFormat="1" ht="13.8" x14ac:dyDescent="0.3">
      <c r="B15258" s="10"/>
      <c r="L15258" s="10"/>
      <c r="M15258" s="10"/>
    </row>
    <row r="15259" spans="2:13" s="1" customFormat="1" ht="13.8" x14ac:dyDescent="0.3">
      <c r="B15259" s="10"/>
      <c r="L15259" s="10"/>
      <c r="M15259" s="10"/>
    </row>
    <row r="15260" spans="2:13" s="1" customFormat="1" ht="13.8" x14ac:dyDescent="0.3">
      <c r="B15260" s="10"/>
      <c r="L15260" s="10"/>
      <c r="M15260" s="10"/>
    </row>
    <row r="15261" spans="2:13" s="1" customFormat="1" ht="13.8" x14ac:dyDescent="0.3">
      <c r="B15261" s="10"/>
      <c r="L15261" s="10"/>
      <c r="M15261" s="10"/>
    </row>
    <row r="15262" spans="2:13" s="1" customFormat="1" ht="13.8" x14ac:dyDescent="0.3">
      <c r="B15262" s="10"/>
      <c r="L15262" s="10"/>
      <c r="M15262" s="10"/>
    </row>
    <row r="15263" spans="2:13" s="1" customFormat="1" ht="13.8" x14ac:dyDescent="0.3">
      <c r="B15263" s="10"/>
      <c r="L15263" s="10"/>
      <c r="M15263" s="10"/>
    </row>
    <row r="15264" spans="2:13" s="1" customFormat="1" ht="13.8" x14ac:dyDescent="0.3">
      <c r="B15264" s="10"/>
      <c r="L15264" s="10"/>
      <c r="M15264" s="10"/>
    </row>
    <row r="15265" spans="2:13" s="1" customFormat="1" ht="13.8" x14ac:dyDescent="0.3">
      <c r="B15265" s="10"/>
      <c r="L15265" s="10"/>
      <c r="M15265" s="10"/>
    </row>
    <row r="15266" spans="2:13" s="1" customFormat="1" ht="13.8" x14ac:dyDescent="0.3">
      <c r="B15266" s="10"/>
      <c r="L15266" s="10"/>
      <c r="M15266" s="10"/>
    </row>
    <row r="15267" spans="2:13" s="1" customFormat="1" ht="13.8" x14ac:dyDescent="0.3">
      <c r="B15267" s="10"/>
      <c r="L15267" s="10"/>
      <c r="M15267" s="10"/>
    </row>
    <row r="15268" spans="2:13" s="1" customFormat="1" ht="13.8" x14ac:dyDescent="0.3">
      <c r="B15268" s="10"/>
      <c r="L15268" s="10"/>
      <c r="M15268" s="10"/>
    </row>
    <row r="15269" spans="2:13" s="1" customFormat="1" ht="13.8" x14ac:dyDescent="0.3">
      <c r="B15269" s="10"/>
      <c r="L15269" s="10"/>
      <c r="M15269" s="10"/>
    </row>
    <row r="15270" spans="2:13" s="1" customFormat="1" ht="13.8" x14ac:dyDescent="0.3">
      <c r="B15270" s="10"/>
      <c r="L15270" s="10"/>
      <c r="M15270" s="10"/>
    </row>
    <row r="15271" spans="2:13" s="1" customFormat="1" ht="13.8" x14ac:dyDescent="0.3">
      <c r="B15271" s="10"/>
      <c r="L15271" s="10"/>
      <c r="M15271" s="10"/>
    </row>
    <row r="15272" spans="2:13" s="1" customFormat="1" ht="13.8" x14ac:dyDescent="0.3">
      <c r="B15272" s="10"/>
      <c r="L15272" s="10"/>
      <c r="M15272" s="10"/>
    </row>
    <row r="15273" spans="2:13" s="1" customFormat="1" ht="13.8" x14ac:dyDescent="0.3">
      <c r="B15273" s="10"/>
      <c r="L15273" s="10"/>
      <c r="M15273" s="10"/>
    </row>
    <row r="15274" spans="2:13" s="1" customFormat="1" ht="13.8" x14ac:dyDescent="0.3">
      <c r="B15274" s="10"/>
      <c r="L15274" s="10"/>
      <c r="M15274" s="10"/>
    </row>
    <row r="15275" spans="2:13" s="1" customFormat="1" ht="13.8" x14ac:dyDescent="0.3">
      <c r="B15275" s="10"/>
      <c r="L15275" s="10"/>
      <c r="M15275" s="10"/>
    </row>
    <row r="15276" spans="2:13" s="1" customFormat="1" ht="13.8" x14ac:dyDescent="0.3">
      <c r="B15276" s="10"/>
      <c r="L15276" s="10"/>
      <c r="M15276" s="10"/>
    </row>
    <row r="15277" spans="2:13" s="1" customFormat="1" ht="13.8" x14ac:dyDescent="0.3">
      <c r="B15277" s="10"/>
      <c r="L15277" s="10"/>
      <c r="M15277" s="10"/>
    </row>
    <row r="15278" spans="2:13" s="1" customFormat="1" ht="13.8" x14ac:dyDescent="0.3">
      <c r="B15278" s="10"/>
      <c r="L15278" s="10"/>
      <c r="M15278" s="10"/>
    </row>
    <row r="15279" spans="2:13" s="1" customFormat="1" ht="13.8" x14ac:dyDescent="0.3">
      <c r="B15279" s="10"/>
      <c r="L15279" s="10"/>
      <c r="M15279" s="10"/>
    </row>
    <row r="15280" spans="2:13" s="1" customFormat="1" ht="13.8" x14ac:dyDescent="0.3">
      <c r="B15280" s="10"/>
      <c r="L15280" s="10"/>
      <c r="M15280" s="10"/>
    </row>
    <row r="15281" spans="2:13" s="1" customFormat="1" ht="13.8" x14ac:dyDescent="0.3">
      <c r="B15281" s="10"/>
      <c r="L15281" s="10"/>
      <c r="M15281" s="10"/>
    </row>
    <row r="15282" spans="2:13" s="1" customFormat="1" ht="13.8" x14ac:dyDescent="0.3">
      <c r="B15282" s="10"/>
      <c r="L15282" s="10"/>
      <c r="M15282" s="10"/>
    </row>
    <row r="15283" spans="2:13" s="1" customFormat="1" ht="13.8" x14ac:dyDescent="0.3">
      <c r="B15283" s="10"/>
      <c r="L15283" s="10"/>
      <c r="M15283" s="10"/>
    </row>
    <row r="15284" spans="2:13" s="1" customFormat="1" ht="13.8" x14ac:dyDescent="0.3">
      <c r="B15284" s="10"/>
      <c r="L15284" s="10"/>
      <c r="M15284" s="10"/>
    </row>
    <row r="15285" spans="2:13" s="1" customFormat="1" ht="13.8" x14ac:dyDescent="0.3">
      <c r="B15285" s="10"/>
      <c r="L15285" s="10"/>
      <c r="M15285" s="10"/>
    </row>
    <row r="15286" spans="2:13" s="1" customFormat="1" ht="13.8" x14ac:dyDescent="0.3">
      <c r="B15286" s="10"/>
      <c r="L15286" s="10"/>
      <c r="M15286" s="10"/>
    </row>
    <row r="15287" spans="2:13" s="1" customFormat="1" ht="13.8" x14ac:dyDescent="0.3">
      <c r="B15287" s="10"/>
      <c r="L15287" s="10"/>
      <c r="M15287" s="10"/>
    </row>
    <row r="15288" spans="2:13" s="1" customFormat="1" ht="13.8" x14ac:dyDescent="0.3">
      <c r="B15288" s="10"/>
      <c r="L15288" s="10"/>
      <c r="M15288" s="10"/>
    </row>
    <row r="15289" spans="2:13" s="1" customFormat="1" ht="13.8" x14ac:dyDescent="0.3">
      <c r="B15289" s="10"/>
      <c r="L15289" s="10"/>
      <c r="M15289" s="10"/>
    </row>
    <row r="15290" spans="2:13" s="1" customFormat="1" ht="13.8" x14ac:dyDescent="0.3">
      <c r="B15290" s="10"/>
      <c r="L15290" s="10"/>
      <c r="M15290" s="10"/>
    </row>
    <row r="15291" spans="2:13" s="1" customFormat="1" ht="13.8" x14ac:dyDescent="0.3">
      <c r="B15291" s="10"/>
      <c r="L15291" s="10"/>
      <c r="M15291" s="10"/>
    </row>
    <row r="15292" spans="2:13" s="1" customFormat="1" ht="13.8" x14ac:dyDescent="0.3">
      <c r="B15292" s="10"/>
      <c r="L15292" s="10"/>
      <c r="M15292" s="10"/>
    </row>
    <row r="15293" spans="2:13" s="1" customFormat="1" ht="13.8" x14ac:dyDescent="0.3">
      <c r="B15293" s="10"/>
      <c r="L15293" s="10"/>
      <c r="M15293" s="10"/>
    </row>
    <row r="15294" spans="2:13" s="1" customFormat="1" ht="13.8" x14ac:dyDescent="0.3">
      <c r="B15294" s="10"/>
      <c r="L15294" s="10"/>
      <c r="M15294" s="10"/>
    </row>
    <row r="15295" spans="2:13" s="1" customFormat="1" ht="13.8" x14ac:dyDescent="0.3">
      <c r="B15295" s="10"/>
      <c r="L15295" s="10"/>
      <c r="M15295" s="10"/>
    </row>
    <row r="15296" spans="2:13" s="1" customFormat="1" ht="13.8" x14ac:dyDescent="0.3">
      <c r="B15296" s="10"/>
      <c r="L15296" s="10"/>
      <c r="M15296" s="10"/>
    </row>
    <row r="15297" spans="2:13" s="1" customFormat="1" ht="13.8" x14ac:dyDescent="0.3">
      <c r="B15297" s="10"/>
      <c r="L15297" s="10"/>
      <c r="M15297" s="10"/>
    </row>
    <row r="15298" spans="2:13" s="1" customFormat="1" ht="13.8" x14ac:dyDescent="0.3">
      <c r="B15298" s="10"/>
      <c r="L15298" s="10"/>
      <c r="M15298" s="10"/>
    </row>
    <row r="15299" spans="2:13" s="1" customFormat="1" ht="13.8" x14ac:dyDescent="0.3">
      <c r="B15299" s="10"/>
      <c r="L15299" s="10"/>
      <c r="M15299" s="10"/>
    </row>
    <row r="15300" spans="2:13" s="1" customFormat="1" ht="13.8" x14ac:dyDescent="0.3">
      <c r="B15300" s="10"/>
      <c r="L15300" s="10"/>
      <c r="M15300" s="10"/>
    </row>
    <row r="15301" spans="2:13" s="1" customFormat="1" ht="13.8" x14ac:dyDescent="0.3">
      <c r="B15301" s="10"/>
      <c r="L15301" s="10"/>
      <c r="M15301" s="10"/>
    </row>
    <row r="15302" spans="2:13" s="1" customFormat="1" ht="13.8" x14ac:dyDescent="0.3">
      <c r="B15302" s="10"/>
      <c r="L15302" s="10"/>
      <c r="M15302" s="10"/>
    </row>
    <row r="15303" spans="2:13" s="1" customFormat="1" ht="13.8" x14ac:dyDescent="0.3">
      <c r="B15303" s="10"/>
      <c r="L15303" s="10"/>
      <c r="M15303" s="10"/>
    </row>
    <row r="15304" spans="2:13" s="1" customFormat="1" ht="13.8" x14ac:dyDescent="0.3">
      <c r="B15304" s="10"/>
      <c r="L15304" s="10"/>
      <c r="M15304" s="10"/>
    </row>
    <row r="15305" spans="2:13" s="1" customFormat="1" ht="13.8" x14ac:dyDescent="0.3">
      <c r="B15305" s="10"/>
      <c r="L15305" s="10"/>
      <c r="M15305" s="10"/>
    </row>
    <row r="15306" spans="2:13" s="1" customFormat="1" ht="13.8" x14ac:dyDescent="0.3">
      <c r="B15306" s="10"/>
      <c r="L15306" s="10"/>
      <c r="M15306" s="10"/>
    </row>
    <row r="15307" spans="2:13" s="1" customFormat="1" ht="13.8" x14ac:dyDescent="0.3">
      <c r="B15307" s="10"/>
      <c r="L15307" s="10"/>
      <c r="M15307" s="10"/>
    </row>
    <row r="15308" spans="2:13" s="1" customFormat="1" ht="13.8" x14ac:dyDescent="0.3">
      <c r="B15308" s="10"/>
      <c r="L15308" s="10"/>
      <c r="M15308" s="10"/>
    </row>
    <row r="15309" spans="2:13" s="1" customFormat="1" ht="13.8" x14ac:dyDescent="0.3">
      <c r="B15309" s="10"/>
      <c r="L15309" s="10"/>
      <c r="M15309" s="10"/>
    </row>
    <row r="15310" spans="2:13" s="1" customFormat="1" ht="13.8" x14ac:dyDescent="0.3">
      <c r="B15310" s="10"/>
      <c r="L15310" s="10"/>
      <c r="M15310" s="10"/>
    </row>
    <row r="15311" spans="2:13" s="1" customFormat="1" ht="13.8" x14ac:dyDescent="0.3">
      <c r="B15311" s="10"/>
      <c r="L15311" s="10"/>
      <c r="M15311" s="10"/>
    </row>
    <row r="15312" spans="2:13" s="1" customFormat="1" ht="13.8" x14ac:dyDescent="0.3">
      <c r="B15312" s="10"/>
      <c r="L15312" s="10"/>
      <c r="M15312" s="10"/>
    </row>
    <row r="15313" spans="2:13" s="1" customFormat="1" ht="13.8" x14ac:dyDescent="0.3">
      <c r="B15313" s="10"/>
      <c r="L15313" s="10"/>
      <c r="M15313" s="10"/>
    </row>
    <row r="15314" spans="2:13" s="1" customFormat="1" ht="13.8" x14ac:dyDescent="0.3">
      <c r="B15314" s="10"/>
      <c r="L15314" s="10"/>
      <c r="M15314" s="10"/>
    </row>
    <row r="15315" spans="2:13" s="1" customFormat="1" ht="13.8" x14ac:dyDescent="0.3">
      <c r="B15315" s="10"/>
      <c r="L15315" s="10"/>
      <c r="M15315" s="10"/>
    </row>
    <row r="15316" spans="2:13" s="1" customFormat="1" ht="13.8" x14ac:dyDescent="0.3">
      <c r="B15316" s="10"/>
      <c r="L15316" s="10"/>
      <c r="M15316" s="10"/>
    </row>
    <row r="15317" spans="2:13" s="1" customFormat="1" ht="13.8" x14ac:dyDescent="0.3">
      <c r="B15317" s="10"/>
      <c r="L15317" s="10"/>
      <c r="M15317" s="10"/>
    </row>
    <row r="15318" spans="2:13" s="1" customFormat="1" ht="13.8" x14ac:dyDescent="0.3">
      <c r="B15318" s="10"/>
      <c r="L15318" s="10"/>
      <c r="M15318" s="10"/>
    </row>
    <row r="15319" spans="2:13" s="1" customFormat="1" ht="13.8" x14ac:dyDescent="0.3">
      <c r="B15319" s="10"/>
      <c r="L15319" s="10"/>
      <c r="M15319" s="10"/>
    </row>
    <row r="15320" spans="2:13" s="1" customFormat="1" ht="13.8" x14ac:dyDescent="0.3">
      <c r="B15320" s="10"/>
      <c r="L15320" s="10"/>
      <c r="M15320" s="10"/>
    </row>
    <row r="15321" spans="2:13" s="1" customFormat="1" ht="13.8" x14ac:dyDescent="0.3">
      <c r="B15321" s="10"/>
      <c r="L15321" s="10"/>
      <c r="M15321" s="10"/>
    </row>
    <row r="15322" spans="2:13" s="1" customFormat="1" ht="13.8" x14ac:dyDescent="0.3">
      <c r="B15322" s="10"/>
      <c r="L15322" s="10"/>
      <c r="M15322" s="10"/>
    </row>
    <row r="15323" spans="2:13" s="1" customFormat="1" ht="13.8" x14ac:dyDescent="0.3">
      <c r="B15323" s="10"/>
      <c r="L15323" s="10"/>
      <c r="M15323" s="10"/>
    </row>
    <row r="15324" spans="2:13" s="1" customFormat="1" ht="13.8" x14ac:dyDescent="0.3">
      <c r="B15324" s="10"/>
      <c r="L15324" s="10"/>
      <c r="M15324" s="10"/>
    </row>
    <row r="15325" spans="2:13" s="1" customFormat="1" ht="13.8" x14ac:dyDescent="0.3">
      <c r="B15325" s="10"/>
      <c r="L15325" s="10"/>
      <c r="M15325" s="10"/>
    </row>
    <row r="15326" spans="2:13" s="1" customFormat="1" ht="13.8" x14ac:dyDescent="0.3">
      <c r="B15326" s="10"/>
      <c r="L15326" s="10"/>
      <c r="M15326" s="10"/>
    </row>
    <row r="15327" spans="2:13" s="1" customFormat="1" ht="13.8" x14ac:dyDescent="0.3">
      <c r="B15327" s="10"/>
      <c r="L15327" s="10"/>
      <c r="M15327" s="10"/>
    </row>
    <row r="15328" spans="2:13" s="1" customFormat="1" ht="13.8" x14ac:dyDescent="0.3">
      <c r="B15328" s="10"/>
      <c r="L15328" s="10"/>
      <c r="M15328" s="10"/>
    </row>
    <row r="15329" spans="2:13" s="1" customFormat="1" ht="13.8" x14ac:dyDescent="0.3">
      <c r="B15329" s="10"/>
      <c r="L15329" s="10"/>
      <c r="M15329" s="10"/>
    </row>
    <row r="15330" spans="2:13" s="1" customFormat="1" ht="13.8" x14ac:dyDescent="0.3">
      <c r="B15330" s="10"/>
      <c r="L15330" s="10"/>
      <c r="M15330" s="10"/>
    </row>
    <row r="15331" spans="2:13" s="1" customFormat="1" ht="13.8" x14ac:dyDescent="0.3">
      <c r="B15331" s="10"/>
      <c r="L15331" s="10"/>
      <c r="M15331" s="10"/>
    </row>
    <row r="15332" spans="2:13" s="1" customFormat="1" ht="13.8" x14ac:dyDescent="0.3">
      <c r="B15332" s="10"/>
      <c r="L15332" s="10"/>
      <c r="M15332" s="10"/>
    </row>
    <row r="15333" spans="2:13" s="1" customFormat="1" ht="13.8" x14ac:dyDescent="0.3">
      <c r="B15333" s="10"/>
      <c r="L15333" s="10"/>
      <c r="M15333" s="10"/>
    </row>
    <row r="15334" spans="2:13" s="1" customFormat="1" ht="13.8" x14ac:dyDescent="0.3">
      <c r="B15334" s="10"/>
      <c r="L15334" s="10"/>
      <c r="M15334" s="10"/>
    </row>
    <row r="15335" spans="2:13" s="1" customFormat="1" ht="13.8" x14ac:dyDescent="0.3">
      <c r="B15335" s="10"/>
      <c r="L15335" s="10"/>
      <c r="M15335" s="10"/>
    </row>
    <row r="15336" spans="2:13" s="1" customFormat="1" ht="13.8" x14ac:dyDescent="0.3">
      <c r="B15336" s="10"/>
      <c r="L15336" s="10"/>
      <c r="M15336" s="10"/>
    </row>
    <row r="15337" spans="2:13" s="1" customFormat="1" ht="13.8" x14ac:dyDescent="0.3">
      <c r="B15337" s="10"/>
      <c r="L15337" s="10"/>
      <c r="M15337" s="10"/>
    </row>
    <row r="15338" spans="2:13" s="1" customFormat="1" ht="13.8" x14ac:dyDescent="0.3">
      <c r="B15338" s="10"/>
      <c r="L15338" s="10"/>
      <c r="M15338" s="10"/>
    </row>
    <row r="15339" spans="2:13" s="1" customFormat="1" ht="13.8" x14ac:dyDescent="0.3">
      <c r="B15339" s="10"/>
      <c r="L15339" s="10"/>
      <c r="M15339" s="10"/>
    </row>
    <row r="15340" spans="2:13" s="1" customFormat="1" ht="13.8" x14ac:dyDescent="0.3">
      <c r="B15340" s="10"/>
      <c r="L15340" s="10"/>
      <c r="M15340" s="10"/>
    </row>
    <row r="15341" spans="2:13" s="1" customFormat="1" ht="13.8" x14ac:dyDescent="0.3">
      <c r="B15341" s="10"/>
      <c r="L15341" s="10"/>
      <c r="M15341" s="10"/>
    </row>
    <row r="15342" spans="2:13" s="1" customFormat="1" ht="13.8" x14ac:dyDescent="0.3">
      <c r="B15342" s="10"/>
      <c r="L15342" s="10"/>
      <c r="M15342" s="10"/>
    </row>
    <row r="15343" spans="2:13" s="1" customFormat="1" ht="13.8" x14ac:dyDescent="0.3">
      <c r="B15343" s="10"/>
      <c r="L15343" s="10"/>
      <c r="M15343" s="10"/>
    </row>
    <row r="15344" spans="2:13" s="1" customFormat="1" ht="13.8" x14ac:dyDescent="0.3">
      <c r="B15344" s="10"/>
      <c r="L15344" s="10"/>
      <c r="M15344" s="10"/>
    </row>
    <row r="15345" spans="2:13" s="1" customFormat="1" ht="13.8" x14ac:dyDescent="0.3">
      <c r="B15345" s="10"/>
      <c r="L15345" s="10"/>
      <c r="M15345" s="10"/>
    </row>
    <row r="15346" spans="2:13" s="1" customFormat="1" ht="13.8" x14ac:dyDescent="0.3">
      <c r="B15346" s="10"/>
      <c r="L15346" s="10"/>
      <c r="M15346" s="10"/>
    </row>
    <row r="15347" spans="2:13" s="1" customFormat="1" ht="13.8" x14ac:dyDescent="0.3">
      <c r="B15347" s="10"/>
      <c r="L15347" s="10"/>
      <c r="M15347" s="10"/>
    </row>
    <row r="15348" spans="2:13" s="1" customFormat="1" ht="13.8" x14ac:dyDescent="0.3">
      <c r="B15348" s="10"/>
      <c r="L15348" s="10"/>
      <c r="M15348" s="10"/>
    </row>
    <row r="15349" spans="2:13" s="1" customFormat="1" ht="13.8" x14ac:dyDescent="0.3">
      <c r="B15349" s="10"/>
      <c r="L15349" s="10"/>
      <c r="M15349" s="10"/>
    </row>
    <row r="15350" spans="2:13" s="1" customFormat="1" ht="13.8" x14ac:dyDescent="0.3">
      <c r="B15350" s="10"/>
      <c r="L15350" s="10"/>
      <c r="M15350" s="10"/>
    </row>
    <row r="15351" spans="2:13" s="1" customFormat="1" ht="13.8" x14ac:dyDescent="0.3">
      <c r="B15351" s="10"/>
      <c r="L15351" s="10"/>
      <c r="M15351" s="10"/>
    </row>
    <row r="15352" spans="2:13" s="1" customFormat="1" ht="13.8" x14ac:dyDescent="0.3">
      <c r="B15352" s="10"/>
      <c r="L15352" s="10"/>
      <c r="M15352" s="10"/>
    </row>
    <row r="15353" spans="2:13" s="1" customFormat="1" ht="13.8" x14ac:dyDescent="0.3">
      <c r="B15353" s="10"/>
      <c r="L15353" s="10"/>
      <c r="M15353" s="10"/>
    </row>
    <row r="15354" spans="2:13" s="1" customFormat="1" ht="13.8" x14ac:dyDescent="0.3">
      <c r="B15354" s="10"/>
      <c r="L15354" s="10"/>
      <c r="M15354" s="10"/>
    </row>
    <row r="15355" spans="2:13" s="1" customFormat="1" ht="13.8" x14ac:dyDescent="0.3">
      <c r="B15355" s="10"/>
      <c r="L15355" s="10"/>
      <c r="M15355" s="10"/>
    </row>
    <row r="15356" spans="2:13" s="1" customFormat="1" ht="13.8" x14ac:dyDescent="0.3">
      <c r="B15356" s="10"/>
      <c r="L15356" s="10"/>
      <c r="M15356" s="10"/>
    </row>
    <row r="15357" spans="2:13" s="1" customFormat="1" ht="13.8" x14ac:dyDescent="0.3">
      <c r="B15357" s="10"/>
      <c r="L15357" s="10"/>
      <c r="M15357" s="10"/>
    </row>
    <row r="15358" spans="2:13" s="1" customFormat="1" ht="13.8" x14ac:dyDescent="0.3">
      <c r="B15358" s="10"/>
      <c r="L15358" s="10"/>
      <c r="M15358" s="10"/>
    </row>
    <row r="15359" spans="2:13" s="1" customFormat="1" ht="13.8" x14ac:dyDescent="0.3">
      <c r="B15359" s="10"/>
      <c r="L15359" s="10"/>
      <c r="M15359" s="10"/>
    </row>
    <row r="15360" spans="2:13" s="1" customFormat="1" ht="13.8" x14ac:dyDescent="0.3">
      <c r="B15360" s="10"/>
      <c r="L15360" s="10"/>
      <c r="M15360" s="10"/>
    </row>
    <row r="15361" spans="2:13" s="1" customFormat="1" ht="13.8" x14ac:dyDescent="0.3">
      <c r="B15361" s="10"/>
      <c r="L15361" s="10"/>
      <c r="M15361" s="10"/>
    </row>
    <row r="15362" spans="2:13" s="1" customFormat="1" ht="13.8" x14ac:dyDescent="0.3">
      <c r="B15362" s="10"/>
      <c r="L15362" s="10"/>
      <c r="M15362" s="10"/>
    </row>
    <row r="15363" spans="2:13" s="1" customFormat="1" ht="13.8" x14ac:dyDescent="0.3">
      <c r="B15363" s="10"/>
      <c r="L15363" s="10"/>
      <c r="M15363" s="10"/>
    </row>
    <row r="15364" spans="2:13" s="1" customFormat="1" ht="13.8" x14ac:dyDescent="0.3">
      <c r="B15364" s="10"/>
      <c r="L15364" s="10"/>
      <c r="M15364" s="10"/>
    </row>
    <row r="15365" spans="2:13" s="1" customFormat="1" ht="13.8" x14ac:dyDescent="0.3">
      <c r="B15365" s="10"/>
      <c r="L15365" s="10"/>
      <c r="M15365" s="10"/>
    </row>
    <row r="15366" spans="2:13" s="1" customFormat="1" ht="13.8" x14ac:dyDescent="0.3">
      <c r="B15366" s="10"/>
      <c r="L15366" s="10"/>
      <c r="M15366" s="10"/>
    </row>
    <row r="15367" spans="2:13" s="1" customFormat="1" ht="13.8" x14ac:dyDescent="0.3">
      <c r="B15367" s="10"/>
      <c r="L15367" s="10"/>
      <c r="M15367" s="10"/>
    </row>
    <row r="15368" spans="2:13" s="1" customFormat="1" ht="13.8" x14ac:dyDescent="0.3">
      <c r="B15368" s="10"/>
      <c r="L15368" s="10"/>
      <c r="M15368" s="10"/>
    </row>
    <row r="15369" spans="2:13" s="1" customFormat="1" ht="13.8" x14ac:dyDescent="0.3">
      <c r="B15369" s="10"/>
      <c r="L15369" s="10"/>
      <c r="M15369" s="10"/>
    </row>
    <row r="15370" spans="2:13" s="1" customFormat="1" ht="13.8" x14ac:dyDescent="0.3">
      <c r="B15370" s="10"/>
      <c r="L15370" s="10"/>
      <c r="M15370" s="10"/>
    </row>
    <row r="15371" spans="2:13" s="1" customFormat="1" ht="13.8" x14ac:dyDescent="0.3">
      <c r="B15371" s="10"/>
      <c r="L15371" s="10"/>
      <c r="M15371" s="10"/>
    </row>
    <row r="15372" spans="2:13" s="1" customFormat="1" ht="13.8" x14ac:dyDescent="0.3">
      <c r="B15372" s="10"/>
      <c r="L15372" s="10"/>
      <c r="M15372" s="10"/>
    </row>
    <row r="15373" spans="2:13" s="1" customFormat="1" ht="13.8" x14ac:dyDescent="0.3">
      <c r="B15373" s="10"/>
      <c r="L15373" s="10"/>
      <c r="M15373" s="10"/>
    </row>
    <row r="15374" spans="2:13" s="1" customFormat="1" ht="13.8" x14ac:dyDescent="0.3">
      <c r="B15374" s="10"/>
      <c r="L15374" s="10"/>
      <c r="M15374" s="10"/>
    </row>
    <row r="15375" spans="2:13" s="1" customFormat="1" ht="13.8" x14ac:dyDescent="0.3">
      <c r="B15375" s="10"/>
      <c r="L15375" s="10"/>
      <c r="M15375" s="10"/>
    </row>
    <row r="15376" spans="2:13" s="1" customFormat="1" ht="13.8" x14ac:dyDescent="0.3">
      <c r="B15376" s="10"/>
      <c r="L15376" s="10"/>
      <c r="M15376" s="10"/>
    </row>
    <row r="15377" spans="2:13" s="1" customFormat="1" ht="13.8" x14ac:dyDescent="0.3">
      <c r="B15377" s="10"/>
      <c r="L15377" s="10"/>
      <c r="M15377" s="10"/>
    </row>
    <row r="15378" spans="2:13" s="1" customFormat="1" ht="13.8" x14ac:dyDescent="0.3">
      <c r="B15378" s="10"/>
      <c r="L15378" s="10"/>
      <c r="M15378" s="10"/>
    </row>
    <row r="15379" spans="2:13" s="1" customFormat="1" ht="13.8" x14ac:dyDescent="0.3">
      <c r="B15379" s="10"/>
      <c r="L15379" s="10"/>
      <c r="M15379" s="10"/>
    </row>
    <row r="15380" spans="2:13" s="1" customFormat="1" ht="13.8" x14ac:dyDescent="0.3">
      <c r="B15380" s="10"/>
      <c r="L15380" s="10"/>
      <c r="M15380" s="10"/>
    </row>
    <row r="15381" spans="2:13" s="1" customFormat="1" ht="13.8" x14ac:dyDescent="0.3">
      <c r="B15381" s="10"/>
      <c r="L15381" s="10"/>
      <c r="M15381" s="10"/>
    </row>
    <row r="15382" spans="2:13" s="1" customFormat="1" ht="13.8" x14ac:dyDescent="0.3">
      <c r="B15382" s="10"/>
      <c r="L15382" s="10"/>
      <c r="M15382" s="10"/>
    </row>
    <row r="15383" spans="2:13" s="1" customFormat="1" ht="13.8" x14ac:dyDescent="0.3">
      <c r="B15383" s="10"/>
      <c r="L15383" s="10"/>
      <c r="M15383" s="10"/>
    </row>
    <row r="15384" spans="2:13" s="1" customFormat="1" ht="13.8" x14ac:dyDescent="0.3">
      <c r="B15384" s="10"/>
      <c r="L15384" s="10"/>
      <c r="M15384" s="10"/>
    </row>
    <row r="15385" spans="2:13" s="1" customFormat="1" ht="13.8" x14ac:dyDescent="0.3">
      <c r="B15385" s="10"/>
      <c r="L15385" s="10"/>
      <c r="M15385" s="10"/>
    </row>
    <row r="15386" spans="2:13" s="1" customFormat="1" ht="13.8" x14ac:dyDescent="0.3">
      <c r="B15386" s="10"/>
      <c r="L15386" s="10"/>
      <c r="M15386" s="10"/>
    </row>
    <row r="15387" spans="2:13" s="1" customFormat="1" ht="13.8" x14ac:dyDescent="0.3">
      <c r="B15387" s="10"/>
      <c r="L15387" s="10"/>
      <c r="M15387" s="10"/>
    </row>
    <row r="15388" spans="2:13" s="1" customFormat="1" ht="13.8" x14ac:dyDescent="0.3">
      <c r="B15388" s="10"/>
      <c r="L15388" s="10"/>
      <c r="M15388" s="10"/>
    </row>
    <row r="15389" spans="2:13" s="1" customFormat="1" ht="13.8" x14ac:dyDescent="0.3">
      <c r="B15389" s="10"/>
      <c r="L15389" s="10"/>
      <c r="M15389" s="10"/>
    </row>
    <row r="15390" spans="2:13" s="1" customFormat="1" ht="13.8" x14ac:dyDescent="0.3">
      <c r="B15390" s="10"/>
      <c r="L15390" s="10"/>
      <c r="M15390" s="10"/>
    </row>
    <row r="15391" spans="2:13" s="1" customFormat="1" ht="13.8" x14ac:dyDescent="0.3">
      <c r="B15391" s="10"/>
      <c r="L15391" s="10"/>
      <c r="M15391" s="10"/>
    </row>
    <row r="15392" spans="2:13" s="1" customFormat="1" ht="13.8" x14ac:dyDescent="0.3">
      <c r="B15392" s="10"/>
      <c r="L15392" s="10"/>
      <c r="M15392" s="10"/>
    </row>
    <row r="15393" spans="2:13" s="1" customFormat="1" ht="13.8" x14ac:dyDescent="0.3">
      <c r="B15393" s="10"/>
      <c r="L15393" s="10"/>
      <c r="M15393" s="10"/>
    </row>
    <row r="15394" spans="2:13" s="1" customFormat="1" ht="13.8" x14ac:dyDescent="0.3">
      <c r="B15394" s="10"/>
      <c r="L15394" s="10"/>
      <c r="M15394" s="10"/>
    </row>
    <row r="15395" spans="2:13" s="1" customFormat="1" ht="13.8" x14ac:dyDescent="0.3">
      <c r="B15395" s="10"/>
      <c r="L15395" s="10"/>
      <c r="M15395" s="10"/>
    </row>
    <row r="15396" spans="2:13" s="1" customFormat="1" ht="13.8" x14ac:dyDescent="0.3">
      <c r="B15396" s="10"/>
      <c r="L15396" s="10"/>
      <c r="M15396" s="10"/>
    </row>
    <row r="15397" spans="2:13" s="1" customFormat="1" ht="13.8" x14ac:dyDescent="0.3">
      <c r="B15397" s="10"/>
      <c r="L15397" s="10"/>
      <c r="M15397" s="10"/>
    </row>
    <row r="15398" spans="2:13" s="1" customFormat="1" ht="13.8" x14ac:dyDescent="0.3">
      <c r="B15398" s="10"/>
      <c r="L15398" s="10"/>
      <c r="M15398" s="10"/>
    </row>
    <row r="15399" spans="2:13" s="1" customFormat="1" ht="13.8" x14ac:dyDescent="0.3">
      <c r="B15399" s="10"/>
      <c r="L15399" s="10"/>
      <c r="M15399" s="10"/>
    </row>
    <row r="15400" spans="2:13" s="1" customFormat="1" ht="13.8" x14ac:dyDescent="0.3">
      <c r="B15400" s="10"/>
      <c r="L15400" s="10"/>
      <c r="M15400" s="10"/>
    </row>
    <row r="15401" spans="2:13" s="1" customFormat="1" ht="13.8" x14ac:dyDescent="0.3">
      <c r="B15401" s="10"/>
      <c r="L15401" s="10"/>
      <c r="M15401" s="10"/>
    </row>
    <row r="15402" spans="2:13" s="1" customFormat="1" ht="13.8" x14ac:dyDescent="0.3">
      <c r="B15402" s="10"/>
      <c r="L15402" s="10"/>
      <c r="M15402" s="10"/>
    </row>
    <row r="15403" spans="2:13" s="1" customFormat="1" ht="13.8" x14ac:dyDescent="0.3">
      <c r="B15403" s="10"/>
      <c r="L15403" s="10"/>
      <c r="M15403" s="10"/>
    </row>
    <row r="15404" spans="2:13" s="1" customFormat="1" ht="13.8" x14ac:dyDescent="0.3">
      <c r="B15404" s="10"/>
      <c r="L15404" s="10"/>
      <c r="M15404" s="10"/>
    </row>
    <row r="15405" spans="2:13" s="1" customFormat="1" ht="13.8" x14ac:dyDescent="0.3">
      <c r="B15405" s="10"/>
      <c r="L15405" s="10"/>
      <c r="M15405" s="10"/>
    </row>
    <row r="15406" spans="2:13" s="1" customFormat="1" ht="13.8" x14ac:dyDescent="0.3">
      <c r="B15406" s="10"/>
      <c r="L15406" s="10"/>
      <c r="M15406" s="10"/>
    </row>
    <row r="15407" spans="2:13" s="1" customFormat="1" ht="13.8" x14ac:dyDescent="0.3">
      <c r="B15407" s="10"/>
      <c r="L15407" s="10"/>
      <c r="M15407" s="10"/>
    </row>
    <row r="15408" spans="2:13" s="1" customFormat="1" ht="13.8" x14ac:dyDescent="0.3">
      <c r="B15408" s="10"/>
      <c r="L15408" s="10"/>
      <c r="M15408" s="10"/>
    </row>
    <row r="15409" spans="2:13" s="1" customFormat="1" ht="13.8" x14ac:dyDescent="0.3">
      <c r="B15409" s="10"/>
      <c r="L15409" s="10"/>
      <c r="M15409" s="10"/>
    </row>
    <row r="15410" spans="2:13" s="1" customFormat="1" ht="13.8" x14ac:dyDescent="0.3">
      <c r="B15410" s="10"/>
      <c r="L15410" s="10"/>
      <c r="M15410" s="10"/>
    </row>
    <row r="15411" spans="2:13" s="1" customFormat="1" ht="13.8" x14ac:dyDescent="0.3">
      <c r="B15411" s="10"/>
      <c r="L15411" s="10"/>
      <c r="M15411" s="10"/>
    </row>
    <row r="15412" spans="2:13" s="1" customFormat="1" ht="13.8" x14ac:dyDescent="0.3">
      <c r="B15412" s="10"/>
      <c r="L15412" s="10"/>
      <c r="M15412" s="10"/>
    </row>
    <row r="15413" spans="2:13" s="1" customFormat="1" ht="13.8" x14ac:dyDescent="0.3">
      <c r="B15413" s="10"/>
      <c r="L15413" s="10"/>
      <c r="M15413" s="10"/>
    </row>
    <row r="15414" spans="2:13" s="1" customFormat="1" ht="13.8" x14ac:dyDescent="0.3">
      <c r="B15414" s="10"/>
      <c r="L15414" s="10"/>
      <c r="M15414" s="10"/>
    </row>
    <row r="15415" spans="2:13" s="1" customFormat="1" ht="13.8" x14ac:dyDescent="0.3">
      <c r="B15415" s="10"/>
      <c r="L15415" s="10"/>
      <c r="M15415" s="10"/>
    </row>
    <row r="15416" spans="2:13" s="1" customFormat="1" ht="13.8" x14ac:dyDescent="0.3">
      <c r="B15416" s="10"/>
      <c r="L15416" s="10"/>
      <c r="M15416" s="10"/>
    </row>
    <row r="15417" spans="2:13" s="1" customFormat="1" ht="13.8" x14ac:dyDescent="0.3">
      <c r="B15417" s="10"/>
      <c r="L15417" s="10"/>
      <c r="M15417" s="10"/>
    </row>
    <row r="15418" spans="2:13" s="1" customFormat="1" ht="13.8" x14ac:dyDescent="0.3">
      <c r="B15418" s="10"/>
      <c r="L15418" s="10"/>
      <c r="M15418" s="10"/>
    </row>
    <row r="15419" spans="2:13" s="1" customFormat="1" ht="13.8" x14ac:dyDescent="0.3">
      <c r="B15419" s="10"/>
      <c r="L15419" s="10"/>
      <c r="M15419" s="10"/>
    </row>
    <row r="15420" spans="2:13" s="1" customFormat="1" ht="13.8" x14ac:dyDescent="0.3">
      <c r="B15420" s="10"/>
      <c r="L15420" s="10"/>
      <c r="M15420" s="10"/>
    </row>
    <row r="15421" spans="2:13" s="1" customFormat="1" ht="13.8" x14ac:dyDescent="0.3">
      <c r="B15421" s="10"/>
      <c r="L15421" s="10"/>
      <c r="M15421" s="10"/>
    </row>
    <row r="15422" spans="2:13" s="1" customFormat="1" ht="13.8" x14ac:dyDescent="0.3">
      <c r="B15422" s="10"/>
      <c r="L15422" s="10"/>
      <c r="M15422" s="10"/>
    </row>
    <row r="15423" spans="2:13" s="1" customFormat="1" ht="13.8" x14ac:dyDescent="0.3">
      <c r="B15423" s="10"/>
      <c r="L15423" s="10"/>
      <c r="M15423" s="10"/>
    </row>
    <row r="15424" spans="2:13" s="1" customFormat="1" ht="13.8" x14ac:dyDescent="0.3">
      <c r="B15424" s="10"/>
      <c r="L15424" s="10"/>
      <c r="M15424" s="10"/>
    </row>
    <row r="15425" spans="2:13" s="1" customFormat="1" ht="13.8" x14ac:dyDescent="0.3">
      <c r="B15425" s="10"/>
      <c r="L15425" s="10"/>
      <c r="M15425" s="10"/>
    </row>
    <row r="15426" spans="2:13" s="1" customFormat="1" ht="13.8" x14ac:dyDescent="0.3">
      <c r="B15426" s="10"/>
      <c r="L15426" s="10"/>
      <c r="M15426" s="10"/>
    </row>
    <row r="15427" spans="2:13" s="1" customFormat="1" ht="13.8" x14ac:dyDescent="0.3">
      <c r="B15427" s="10"/>
      <c r="L15427" s="10"/>
      <c r="M15427" s="10"/>
    </row>
    <row r="15428" spans="2:13" s="1" customFormat="1" ht="13.8" x14ac:dyDescent="0.3">
      <c r="B15428" s="10"/>
      <c r="L15428" s="10"/>
      <c r="M15428" s="10"/>
    </row>
    <row r="15429" spans="2:13" s="1" customFormat="1" ht="13.8" x14ac:dyDescent="0.3">
      <c r="B15429" s="10"/>
      <c r="L15429" s="10"/>
      <c r="M15429" s="10"/>
    </row>
    <row r="15430" spans="2:13" s="1" customFormat="1" ht="13.8" x14ac:dyDescent="0.3">
      <c r="B15430" s="10"/>
      <c r="L15430" s="10"/>
      <c r="M15430" s="10"/>
    </row>
    <row r="15431" spans="2:13" s="1" customFormat="1" ht="13.8" x14ac:dyDescent="0.3">
      <c r="B15431" s="10"/>
      <c r="L15431" s="10"/>
      <c r="M15431" s="10"/>
    </row>
    <row r="15432" spans="2:13" s="1" customFormat="1" ht="13.8" x14ac:dyDescent="0.3">
      <c r="B15432" s="10"/>
      <c r="L15432" s="10"/>
      <c r="M15432" s="10"/>
    </row>
    <row r="15433" spans="2:13" s="1" customFormat="1" ht="13.8" x14ac:dyDescent="0.3">
      <c r="B15433" s="10"/>
      <c r="L15433" s="10"/>
      <c r="M15433" s="10"/>
    </row>
    <row r="15434" spans="2:13" s="1" customFormat="1" ht="13.8" x14ac:dyDescent="0.3">
      <c r="B15434" s="10"/>
      <c r="L15434" s="10"/>
      <c r="M15434" s="10"/>
    </row>
    <row r="15435" spans="2:13" s="1" customFormat="1" ht="13.8" x14ac:dyDescent="0.3">
      <c r="B15435" s="10"/>
      <c r="L15435" s="10"/>
      <c r="M15435" s="10"/>
    </row>
    <row r="15436" spans="2:13" s="1" customFormat="1" ht="13.8" x14ac:dyDescent="0.3">
      <c r="B15436" s="10"/>
      <c r="L15436" s="10"/>
      <c r="M15436" s="10"/>
    </row>
    <row r="15437" spans="2:13" s="1" customFormat="1" ht="13.8" x14ac:dyDescent="0.3">
      <c r="B15437" s="10"/>
      <c r="L15437" s="10"/>
      <c r="M15437" s="10"/>
    </row>
    <row r="15438" spans="2:13" s="1" customFormat="1" ht="13.8" x14ac:dyDescent="0.3">
      <c r="B15438" s="10"/>
      <c r="L15438" s="10"/>
      <c r="M15438" s="10"/>
    </row>
    <row r="15439" spans="2:13" s="1" customFormat="1" ht="13.8" x14ac:dyDescent="0.3">
      <c r="B15439" s="10"/>
      <c r="L15439" s="10"/>
      <c r="M15439" s="10"/>
    </row>
    <row r="15440" spans="2:13" s="1" customFormat="1" ht="13.8" x14ac:dyDescent="0.3">
      <c r="B15440" s="10"/>
      <c r="L15440" s="10"/>
      <c r="M15440" s="10"/>
    </row>
    <row r="15441" spans="2:13" s="1" customFormat="1" ht="13.8" x14ac:dyDescent="0.3">
      <c r="B15441" s="10"/>
      <c r="L15441" s="10"/>
      <c r="M15441" s="10"/>
    </row>
    <row r="15442" spans="2:13" s="1" customFormat="1" ht="13.8" x14ac:dyDescent="0.3">
      <c r="B15442" s="10"/>
      <c r="L15442" s="10"/>
      <c r="M15442" s="10"/>
    </row>
    <row r="15443" spans="2:13" s="1" customFormat="1" ht="13.8" x14ac:dyDescent="0.3">
      <c r="B15443" s="10"/>
      <c r="L15443" s="10"/>
      <c r="M15443" s="10"/>
    </row>
    <row r="15444" spans="2:13" s="1" customFormat="1" ht="13.8" x14ac:dyDescent="0.3">
      <c r="B15444" s="10"/>
      <c r="L15444" s="10"/>
      <c r="M15444" s="10"/>
    </row>
    <row r="15445" spans="2:13" s="1" customFormat="1" ht="13.8" x14ac:dyDescent="0.3">
      <c r="B15445" s="10"/>
      <c r="L15445" s="10"/>
      <c r="M15445" s="10"/>
    </row>
    <row r="15446" spans="2:13" s="1" customFormat="1" ht="13.8" x14ac:dyDescent="0.3">
      <c r="B15446" s="10"/>
      <c r="L15446" s="10"/>
      <c r="M15446" s="10"/>
    </row>
    <row r="15447" spans="2:13" s="1" customFormat="1" ht="13.8" x14ac:dyDescent="0.3">
      <c r="B15447" s="10"/>
      <c r="L15447" s="10"/>
      <c r="M15447" s="10"/>
    </row>
    <row r="15448" spans="2:13" s="1" customFormat="1" ht="13.8" x14ac:dyDescent="0.3">
      <c r="B15448" s="10"/>
      <c r="L15448" s="10"/>
      <c r="M15448" s="10"/>
    </row>
    <row r="15449" spans="2:13" s="1" customFormat="1" ht="13.8" x14ac:dyDescent="0.3">
      <c r="B15449" s="10"/>
      <c r="L15449" s="10"/>
      <c r="M15449" s="10"/>
    </row>
    <row r="15450" spans="2:13" s="1" customFormat="1" ht="13.8" x14ac:dyDescent="0.3">
      <c r="B15450" s="10"/>
      <c r="L15450" s="10"/>
      <c r="M15450" s="10"/>
    </row>
    <row r="15451" spans="2:13" s="1" customFormat="1" ht="13.8" x14ac:dyDescent="0.3">
      <c r="B15451" s="10"/>
      <c r="L15451" s="10"/>
      <c r="M15451" s="10"/>
    </row>
    <row r="15452" spans="2:13" s="1" customFormat="1" ht="13.8" x14ac:dyDescent="0.3">
      <c r="B15452" s="10"/>
      <c r="L15452" s="10"/>
      <c r="M15452" s="10"/>
    </row>
    <row r="15453" spans="2:13" s="1" customFormat="1" ht="13.8" x14ac:dyDescent="0.3">
      <c r="B15453" s="10"/>
      <c r="L15453" s="10"/>
      <c r="M15453" s="10"/>
    </row>
    <row r="15454" spans="2:13" s="1" customFormat="1" ht="13.8" x14ac:dyDescent="0.3">
      <c r="B15454" s="10"/>
      <c r="L15454" s="10"/>
      <c r="M15454" s="10"/>
    </row>
    <row r="15455" spans="2:13" s="1" customFormat="1" ht="13.8" x14ac:dyDescent="0.3">
      <c r="B15455" s="10"/>
      <c r="L15455" s="10"/>
      <c r="M15455" s="10"/>
    </row>
    <row r="15456" spans="2:13" s="1" customFormat="1" ht="13.8" x14ac:dyDescent="0.3">
      <c r="B15456" s="10"/>
      <c r="L15456" s="10"/>
      <c r="M15456" s="10"/>
    </row>
    <row r="15457" spans="2:13" s="1" customFormat="1" ht="13.8" x14ac:dyDescent="0.3">
      <c r="B15457" s="10"/>
      <c r="L15457" s="10"/>
      <c r="M15457" s="10"/>
    </row>
    <row r="15458" spans="2:13" s="1" customFormat="1" ht="13.8" x14ac:dyDescent="0.3">
      <c r="B15458" s="10"/>
      <c r="L15458" s="10"/>
      <c r="M15458" s="10"/>
    </row>
    <row r="15459" spans="2:13" s="1" customFormat="1" ht="13.8" x14ac:dyDescent="0.3">
      <c r="B15459" s="10"/>
      <c r="L15459" s="10"/>
      <c r="M15459" s="10"/>
    </row>
    <row r="15460" spans="2:13" s="1" customFormat="1" ht="13.8" x14ac:dyDescent="0.3">
      <c r="B15460" s="10"/>
      <c r="L15460" s="10"/>
      <c r="M15460" s="10"/>
    </row>
    <row r="15461" spans="2:13" s="1" customFormat="1" ht="13.8" x14ac:dyDescent="0.3">
      <c r="B15461" s="10"/>
      <c r="L15461" s="10"/>
      <c r="M15461" s="10"/>
    </row>
    <row r="15462" spans="2:13" s="1" customFormat="1" ht="13.8" x14ac:dyDescent="0.3">
      <c r="B15462" s="10"/>
      <c r="L15462" s="10"/>
      <c r="M15462" s="10"/>
    </row>
    <row r="15463" spans="2:13" s="1" customFormat="1" ht="13.8" x14ac:dyDescent="0.3">
      <c r="B15463" s="10"/>
      <c r="L15463" s="10"/>
      <c r="M15463" s="10"/>
    </row>
    <row r="15464" spans="2:13" s="1" customFormat="1" ht="13.8" x14ac:dyDescent="0.3">
      <c r="B15464" s="10"/>
      <c r="L15464" s="10"/>
      <c r="M15464" s="10"/>
    </row>
    <row r="15465" spans="2:13" s="1" customFormat="1" ht="13.8" x14ac:dyDescent="0.3">
      <c r="B15465" s="10"/>
      <c r="L15465" s="10"/>
      <c r="M15465" s="10"/>
    </row>
    <row r="15466" spans="2:13" s="1" customFormat="1" ht="13.8" x14ac:dyDescent="0.3">
      <c r="B15466" s="10"/>
      <c r="L15466" s="10"/>
      <c r="M15466" s="10"/>
    </row>
    <row r="15467" spans="2:13" s="1" customFormat="1" ht="13.8" x14ac:dyDescent="0.3">
      <c r="B15467" s="10"/>
      <c r="L15467" s="10"/>
      <c r="M15467" s="10"/>
    </row>
    <row r="15468" spans="2:13" s="1" customFormat="1" ht="13.8" x14ac:dyDescent="0.3">
      <c r="B15468" s="10"/>
      <c r="L15468" s="10"/>
      <c r="M15468" s="10"/>
    </row>
    <row r="15469" spans="2:13" s="1" customFormat="1" ht="13.8" x14ac:dyDescent="0.3">
      <c r="B15469" s="10"/>
      <c r="L15469" s="10"/>
      <c r="M15469" s="10"/>
    </row>
    <row r="15470" spans="2:13" s="1" customFormat="1" ht="13.8" x14ac:dyDescent="0.3">
      <c r="B15470" s="10"/>
      <c r="L15470" s="10"/>
      <c r="M15470" s="10"/>
    </row>
    <row r="15471" spans="2:13" s="1" customFormat="1" ht="13.8" x14ac:dyDescent="0.3">
      <c r="B15471" s="10"/>
      <c r="L15471" s="10"/>
      <c r="M15471" s="10"/>
    </row>
    <row r="15472" spans="2:13" s="1" customFormat="1" ht="13.8" x14ac:dyDescent="0.3">
      <c r="B15472" s="10"/>
      <c r="L15472" s="10"/>
      <c r="M15472" s="10"/>
    </row>
    <row r="15473" spans="2:13" s="1" customFormat="1" ht="13.8" x14ac:dyDescent="0.3">
      <c r="B15473" s="10"/>
      <c r="L15473" s="10"/>
      <c r="M15473" s="10"/>
    </row>
    <row r="15474" spans="2:13" s="1" customFormat="1" ht="13.8" x14ac:dyDescent="0.3">
      <c r="B15474" s="10"/>
      <c r="L15474" s="10"/>
      <c r="M15474" s="10"/>
    </row>
    <row r="15475" spans="2:13" s="1" customFormat="1" ht="13.8" x14ac:dyDescent="0.3">
      <c r="B15475" s="10"/>
      <c r="L15475" s="10"/>
      <c r="M15475" s="10"/>
    </row>
    <row r="15476" spans="2:13" s="1" customFormat="1" ht="13.8" x14ac:dyDescent="0.3">
      <c r="B15476" s="10"/>
      <c r="L15476" s="10"/>
      <c r="M15476" s="10"/>
    </row>
    <row r="15477" spans="2:13" s="1" customFormat="1" ht="13.8" x14ac:dyDescent="0.3">
      <c r="B15477" s="10"/>
      <c r="L15477" s="10"/>
      <c r="M15477" s="10"/>
    </row>
    <row r="15478" spans="2:13" s="1" customFormat="1" ht="13.8" x14ac:dyDescent="0.3">
      <c r="B15478" s="10"/>
      <c r="L15478" s="10"/>
      <c r="M15478" s="10"/>
    </row>
    <row r="15479" spans="2:13" s="1" customFormat="1" ht="13.8" x14ac:dyDescent="0.3">
      <c r="B15479" s="10"/>
      <c r="L15479" s="10"/>
      <c r="M15479" s="10"/>
    </row>
    <row r="15480" spans="2:13" s="1" customFormat="1" ht="13.8" x14ac:dyDescent="0.3">
      <c r="B15480" s="10"/>
      <c r="L15480" s="10"/>
      <c r="M15480" s="10"/>
    </row>
    <row r="15481" spans="2:13" s="1" customFormat="1" ht="13.8" x14ac:dyDescent="0.3">
      <c r="B15481" s="10"/>
      <c r="L15481" s="10"/>
      <c r="M15481" s="10"/>
    </row>
    <row r="15482" spans="2:13" s="1" customFormat="1" ht="13.8" x14ac:dyDescent="0.3">
      <c r="B15482" s="10"/>
      <c r="L15482" s="10"/>
      <c r="M15482" s="10"/>
    </row>
    <row r="15483" spans="2:13" s="1" customFormat="1" ht="13.8" x14ac:dyDescent="0.3">
      <c r="B15483" s="10"/>
      <c r="L15483" s="10"/>
      <c r="M15483" s="10"/>
    </row>
    <row r="15484" spans="2:13" s="1" customFormat="1" ht="13.8" x14ac:dyDescent="0.3">
      <c r="B15484" s="10"/>
      <c r="L15484" s="10"/>
      <c r="M15484" s="10"/>
    </row>
    <row r="15485" spans="2:13" s="1" customFormat="1" ht="13.8" x14ac:dyDescent="0.3">
      <c r="B15485" s="10"/>
      <c r="L15485" s="10"/>
      <c r="M15485" s="10"/>
    </row>
    <row r="15486" spans="2:13" s="1" customFormat="1" ht="13.8" x14ac:dyDescent="0.3">
      <c r="B15486" s="10"/>
      <c r="L15486" s="10"/>
      <c r="M15486" s="10"/>
    </row>
    <row r="15487" spans="2:13" s="1" customFormat="1" ht="13.8" x14ac:dyDescent="0.3">
      <c r="B15487" s="10"/>
      <c r="L15487" s="10"/>
      <c r="M15487" s="10"/>
    </row>
    <row r="15488" spans="2:13" s="1" customFormat="1" ht="13.8" x14ac:dyDescent="0.3">
      <c r="B15488" s="10"/>
      <c r="L15488" s="10"/>
      <c r="M15488" s="10"/>
    </row>
    <row r="15489" spans="2:13" s="1" customFormat="1" ht="13.8" x14ac:dyDescent="0.3">
      <c r="B15489" s="10"/>
      <c r="L15489" s="10"/>
      <c r="M15489" s="10"/>
    </row>
    <row r="15490" spans="2:13" s="1" customFormat="1" ht="13.8" x14ac:dyDescent="0.3">
      <c r="B15490" s="10"/>
      <c r="L15490" s="10"/>
      <c r="M15490" s="10"/>
    </row>
    <row r="15491" spans="2:13" s="1" customFormat="1" ht="13.8" x14ac:dyDescent="0.3">
      <c r="B15491" s="10"/>
      <c r="L15491" s="10"/>
      <c r="M15491" s="10"/>
    </row>
    <row r="15492" spans="2:13" s="1" customFormat="1" ht="13.8" x14ac:dyDescent="0.3">
      <c r="B15492" s="10"/>
      <c r="L15492" s="10"/>
      <c r="M15492" s="10"/>
    </row>
    <row r="15493" spans="2:13" s="1" customFormat="1" ht="13.8" x14ac:dyDescent="0.3">
      <c r="B15493" s="10"/>
      <c r="L15493" s="10"/>
      <c r="M15493" s="10"/>
    </row>
    <row r="15494" spans="2:13" s="1" customFormat="1" ht="13.8" x14ac:dyDescent="0.3">
      <c r="B15494" s="10"/>
      <c r="L15494" s="10"/>
      <c r="M15494" s="10"/>
    </row>
    <row r="15495" spans="2:13" s="1" customFormat="1" ht="13.8" x14ac:dyDescent="0.3">
      <c r="B15495" s="10"/>
      <c r="L15495" s="10"/>
      <c r="M15495" s="10"/>
    </row>
    <row r="15496" spans="2:13" s="1" customFormat="1" ht="13.8" x14ac:dyDescent="0.3">
      <c r="B15496" s="10"/>
      <c r="L15496" s="10"/>
      <c r="M15496" s="10"/>
    </row>
    <row r="15497" spans="2:13" s="1" customFormat="1" ht="13.8" x14ac:dyDescent="0.3">
      <c r="B15497" s="10"/>
      <c r="L15497" s="10"/>
      <c r="M15497" s="10"/>
    </row>
    <row r="15498" spans="2:13" s="1" customFormat="1" ht="13.8" x14ac:dyDescent="0.3">
      <c r="B15498" s="10"/>
      <c r="L15498" s="10"/>
      <c r="M15498" s="10"/>
    </row>
    <row r="15499" spans="2:13" s="1" customFormat="1" ht="13.8" x14ac:dyDescent="0.3">
      <c r="B15499" s="10"/>
      <c r="L15499" s="10"/>
      <c r="M15499" s="10"/>
    </row>
    <row r="15500" spans="2:13" s="1" customFormat="1" ht="13.8" x14ac:dyDescent="0.3">
      <c r="B15500" s="10"/>
      <c r="L15500" s="10"/>
      <c r="M15500" s="10"/>
    </row>
    <row r="15501" spans="2:13" s="1" customFormat="1" ht="13.8" x14ac:dyDescent="0.3">
      <c r="B15501" s="10"/>
      <c r="L15501" s="10"/>
      <c r="M15501" s="10"/>
    </row>
    <row r="15502" spans="2:13" s="1" customFormat="1" ht="13.8" x14ac:dyDescent="0.3">
      <c r="B15502" s="10"/>
      <c r="L15502" s="10"/>
      <c r="M15502" s="10"/>
    </row>
    <row r="15503" spans="2:13" s="1" customFormat="1" ht="13.8" x14ac:dyDescent="0.3">
      <c r="B15503" s="10"/>
      <c r="L15503" s="10"/>
      <c r="M15503" s="10"/>
    </row>
    <row r="15504" spans="2:13" s="1" customFormat="1" ht="13.8" x14ac:dyDescent="0.3">
      <c r="B15504" s="10"/>
      <c r="L15504" s="10"/>
      <c r="M15504" s="10"/>
    </row>
    <row r="15505" spans="2:13" s="1" customFormat="1" ht="13.8" x14ac:dyDescent="0.3">
      <c r="B15505" s="10"/>
      <c r="L15505" s="10"/>
      <c r="M15505" s="10"/>
    </row>
    <row r="15506" spans="2:13" s="1" customFormat="1" ht="13.8" x14ac:dyDescent="0.3">
      <c r="B15506" s="10"/>
      <c r="L15506" s="10"/>
      <c r="M15506" s="10"/>
    </row>
    <row r="15507" spans="2:13" s="1" customFormat="1" ht="13.8" x14ac:dyDescent="0.3">
      <c r="B15507" s="10"/>
      <c r="L15507" s="10"/>
      <c r="M15507" s="10"/>
    </row>
    <row r="15508" spans="2:13" s="1" customFormat="1" ht="13.8" x14ac:dyDescent="0.3">
      <c r="B15508" s="10"/>
      <c r="L15508" s="10"/>
      <c r="M15508" s="10"/>
    </row>
    <row r="15509" spans="2:13" s="1" customFormat="1" ht="13.8" x14ac:dyDescent="0.3">
      <c r="B15509" s="10"/>
      <c r="L15509" s="10"/>
      <c r="M15509" s="10"/>
    </row>
    <row r="15510" spans="2:13" s="1" customFormat="1" ht="13.8" x14ac:dyDescent="0.3">
      <c r="B15510" s="10"/>
      <c r="L15510" s="10"/>
      <c r="M15510" s="10"/>
    </row>
    <row r="15511" spans="2:13" s="1" customFormat="1" ht="13.8" x14ac:dyDescent="0.3">
      <c r="B15511" s="10"/>
      <c r="L15511" s="10"/>
      <c r="M15511" s="10"/>
    </row>
    <row r="15512" spans="2:13" s="1" customFormat="1" ht="13.8" x14ac:dyDescent="0.3">
      <c r="B15512" s="10"/>
      <c r="L15512" s="10"/>
      <c r="M15512" s="10"/>
    </row>
    <row r="15513" spans="2:13" s="1" customFormat="1" ht="13.8" x14ac:dyDescent="0.3">
      <c r="B15513" s="10"/>
      <c r="L15513" s="10"/>
      <c r="M15513" s="10"/>
    </row>
    <row r="15514" spans="2:13" s="1" customFormat="1" ht="13.8" x14ac:dyDescent="0.3">
      <c r="B15514" s="10"/>
      <c r="L15514" s="10"/>
      <c r="M15514" s="10"/>
    </row>
    <row r="15515" spans="2:13" s="1" customFormat="1" ht="13.8" x14ac:dyDescent="0.3">
      <c r="B15515" s="10"/>
      <c r="L15515" s="10"/>
      <c r="M15515" s="10"/>
    </row>
    <row r="15516" spans="2:13" s="1" customFormat="1" ht="13.8" x14ac:dyDescent="0.3">
      <c r="B15516" s="10"/>
      <c r="L15516" s="10"/>
      <c r="M15516" s="10"/>
    </row>
    <row r="15517" spans="2:13" s="1" customFormat="1" ht="13.8" x14ac:dyDescent="0.3">
      <c r="B15517" s="10"/>
      <c r="L15517" s="10"/>
      <c r="M15517" s="10"/>
    </row>
    <row r="15518" spans="2:13" s="1" customFormat="1" ht="13.8" x14ac:dyDescent="0.3">
      <c r="B15518" s="10"/>
      <c r="L15518" s="10"/>
      <c r="M15518" s="10"/>
    </row>
    <row r="15519" spans="2:13" s="1" customFormat="1" ht="13.8" x14ac:dyDescent="0.3">
      <c r="B15519" s="10"/>
      <c r="L15519" s="10"/>
      <c r="M15519" s="10"/>
    </row>
    <row r="15520" spans="2:13" s="1" customFormat="1" ht="13.8" x14ac:dyDescent="0.3">
      <c r="B15520" s="10"/>
      <c r="L15520" s="10"/>
      <c r="M15520" s="10"/>
    </row>
    <row r="15521" spans="2:13" s="1" customFormat="1" ht="13.8" x14ac:dyDescent="0.3">
      <c r="B15521" s="10"/>
      <c r="L15521" s="10"/>
      <c r="M15521" s="10"/>
    </row>
    <row r="15522" spans="2:13" s="1" customFormat="1" ht="13.8" x14ac:dyDescent="0.3">
      <c r="B15522" s="10"/>
      <c r="L15522" s="10"/>
      <c r="M15522" s="10"/>
    </row>
    <row r="15523" spans="2:13" s="1" customFormat="1" ht="13.8" x14ac:dyDescent="0.3">
      <c r="B15523" s="10"/>
      <c r="L15523" s="10"/>
      <c r="M15523" s="10"/>
    </row>
    <row r="15524" spans="2:13" s="1" customFormat="1" ht="13.8" x14ac:dyDescent="0.3">
      <c r="B15524" s="10"/>
      <c r="L15524" s="10"/>
      <c r="M15524" s="10"/>
    </row>
    <row r="15525" spans="2:13" s="1" customFormat="1" ht="13.8" x14ac:dyDescent="0.3">
      <c r="B15525" s="10"/>
      <c r="L15525" s="10"/>
      <c r="M15525" s="10"/>
    </row>
    <row r="15526" spans="2:13" s="1" customFormat="1" ht="13.8" x14ac:dyDescent="0.3">
      <c r="B15526" s="10"/>
      <c r="L15526" s="10"/>
      <c r="M15526" s="10"/>
    </row>
    <row r="15527" spans="2:13" s="1" customFormat="1" ht="13.8" x14ac:dyDescent="0.3">
      <c r="B15527" s="10"/>
      <c r="L15527" s="10"/>
      <c r="M15527" s="10"/>
    </row>
    <row r="15528" spans="2:13" s="1" customFormat="1" ht="13.8" x14ac:dyDescent="0.3">
      <c r="B15528" s="10"/>
      <c r="L15528" s="10"/>
      <c r="M15528" s="10"/>
    </row>
    <row r="15529" spans="2:13" s="1" customFormat="1" ht="13.8" x14ac:dyDescent="0.3">
      <c r="B15529" s="10"/>
      <c r="L15529" s="10"/>
      <c r="M15529" s="10"/>
    </row>
    <row r="15530" spans="2:13" s="1" customFormat="1" ht="13.8" x14ac:dyDescent="0.3">
      <c r="B15530" s="10"/>
      <c r="L15530" s="10"/>
      <c r="M15530" s="10"/>
    </row>
    <row r="15531" spans="2:13" s="1" customFormat="1" ht="13.8" x14ac:dyDescent="0.3">
      <c r="B15531" s="10"/>
      <c r="L15531" s="10"/>
      <c r="M15531" s="10"/>
    </row>
    <row r="15532" spans="2:13" s="1" customFormat="1" ht="13.8" x14ac:dyDescent="0.3">
      <c r="B15532" s="10"/>
      <c r="L15532" s="10"/>
      <c r="M15532" s="10"/>
    </row>
    <row r="15533" spans="2:13" s="1" customFormat="1" ht="13.8" x14ac:dyDescent="0.3">
      <c r="B15533" s="10"/>
      <c r="L15533" s="10"/>
      <c r="M15533" s="10"/>
    </row>
    <row r="15534" spans="2:13" s="1" customFormat="1" ht="13.8" x14ac:dyDescent="0.3">
      <c r="B15534" s="10"/>
      <c r="L15534" s="10"/>
      <c r="M15534" s="10"/>
    </row>
    <row r="15535" spans="2:13" s="1" customFormat="1" ht="13.8" x14ac:dyDescent="0.3">
      <c r="B15535" s="10"/>
      <c r="L15535" s="10"/>
      <c r="M15535" s="10"/>
    </row>
    <row r="15536" spans="2:13" s="1" customFormat="1" ht="13.8" x14ac:dyDescent="0.3">
      <c r="B15536" s="10"/>
      <c r="L15536" s="10"/>
      <c r="M15536" s="10"/>
    </row>
    <row r="15537" spans="2:13" s="1" customFormat="1" ht="13.8" x14ac:dyDescent="0.3">
      <c r="B15537" s="10"/>
      <c r="L15537" s="10"/>
      <c r="M15537" s="10"/>
    </row>
    <row r="15538" spans="2:13" s="1" customFormat="1" ht="13.8" x14ac:dyDescent="0.3">
      <c r="B15538" s="10"/>
      <c r="L15538" s="10"/>
      <c r="M15538" s="10"/>
    </row>
    <row r="15539" spans="2:13" s="1" customFormat="1" ht="13.8" x14ac:dyDescent="0.3">
      <c r="B15539" s="10"/>
      <c r="L15539" s="10"/>
      <c r="M15539" s="10"/>
    </row>
    <row r="15540" spans="2:13" s="1" customFormat="1" ht="13.8" x14ac:dyDescent="0.3">
      <c r="B15540" s="10"/>
      <c r="L15540" s="10"/>
      <c r="M15540" s="10"/>
    </row>
    <row r="15541" spans="2:13" s="1" customFormat="1" ht="13.8" x14ac:dyDescent="0.3">
      <c r="B15541" s="10"/>
      <c r="L15541" s="10"/>
      <c r="M15541" s="10"/>
    </row>
    <row r="15542" spans="2:13" s="1" customFormat="1" ht="13.8" x14ac:dyDescent="0.3">
      <c r="B15542" s="10"/>
      <c r="L15542" s="10"/>
      <c r="M15542" s="10"/>
    </row>
    <row r="15543" spans="2:13" s="1" customFormat="1" ht="13.8" x14ac:dyDescent="0.3">
      <c r="B15543" s="10"/>
      <c r="L15543" s="10"/>
      <c r="M15543" s="10"/>
    </row>
    <row r="15544" spans="2:13" s="1" customFormat="1" ht="13.8" x14ac:dyDescent="0.3">
      <c r="B15544" s="10"/>
      <c r="L15544" s="10"/>
      <c r="M15544" s="10"/>
    </row>
    <row r="15545" spans="2:13" s="1" customFormat="1" ht="13.8" x14ac:dyDescent="0.3">
      <c r="B15545" s="10"/>
      <c r="L15545" s="10"/>
      <c r="M15545" s="10"/>
    </row>
    <row r="15546" spans="2:13" s="1" customFormat="1" ht="13.8" x14ac:dyDescent="0.3">
      <c r="B15546" s="10"/>
      <c r="L15546" s="10"/>
      <c r="M15546" s="10"/>
    </row>
    <row r="15547" spans="2:13" s="1" customFormat="1" ht="13.8" x14ac:dyDescent="0.3">
      <c r="B15547" s="10"/>
      <c r="L15547" s="10"/>
      <c r="M15547" s="10"/>
    </row>
    <row r="15548" spans="2:13" s="1" customFormat="1" ht="13.8" x14ac:dyDescent="0.3">
      <c r="B15548" s="10"/>
      <c r="L15548" s="10"/>
      <c r="M15548" s="10"/>
    </row>
    <row r="15549" spans="2:13" s="1" customFormat="1" ht="13.8" x14ac:dyDescent="0.3">
      <c r="B15549" s="10"/>
      <c r="L15549" s="10"/>
      <c r="M15549" s="10"/>
    </row>
    <row r="15550" spans="2:13" s="1" customFormat="1" ht="13.8" x14ac:dyDescent="0.3">
      <c r="B15550" s="10"/>
      <c r="L15550" s="10"/>
      <c r="M15550" s="10"/>
    </row>
    <row r="15551" spans="2:13" s="1" customFormat="1" ht="13.8" x14ac:dyDescent="0.3">
      <c r="B15551" s="10"/>
      <c r="L15551" s="10"/>
      <c r="M15551" s="10"/>
    </row>
    <row r="15552" spans="2:13" s="1" customFormat="1" ht="13.8" x14ac:dyDescent="0.3">
      <c r="B15552" s="10"/>
      <c r="L15552" s="10"/>
      <c r="M15552" s="10"/>
    </row>
    <row r="15553" spans="2:13" s="1" customFormat="1" ht="13.8" x14ac:dyDescent="0.3">
      <c r="B15553" s="10"/>
      <c r="L15553" s="10"/>
      <c r="M15553" s="10"/>
    </row>
    <row r="15554" spans="2:13" s="1" customFormat="1" ht="13.8" x14ac:dyDescent="0.3">
      <c r="B15554" s="10"/>
      <c r="L15554" s="10"/>
      <c r="M15554" s="10"/>
    </row>
    <row r="15555" spans="2:13" s="1" customFormat="1" ht="13.8" x14ac:dyDescent="0.3">
      <c r="B15555" s="10"/>
      <c r="L15555" s="10"/>
      <c r="M15555" s="10"/>
    </row>
    <row r="15556" spans="2:13" s="1" customFormat="1" ht="13.8" x14ac:dyDescent="0.3">
      <c r="B15556" s="10"/>
      <c r="L15556" s="10"/>
      <c r="M15556" s="10"/>
    </row>
    <row r="15557" spans="2:13" s="1" customFormat="1" ht="13.8" x14ac:dyDescent="0.3">
      <c r="B15557" s="10"/>
      <c r="L15557" s="10"/>
      <c r="M15557" s="10"/>
    </row>
    <row r="15558" spans="2:13" s="1" customFormat="1" ht="13.8" x14ac:dyDescent="0.3">
      <c r="B15558" s="10"/>
      <c r="L15558" s="10"/>
      <c r="M15558" s="10"/>
    </row>
    <row r="15559" spans="2:13" s="1" customFormat="1" ht="13.8" x14ac:dyDescent="0.3">
      <c r="B15559" s="10"/>
      <c r="L15559" s="10"/>
      <c r="M15559" s="10"/>
    </row>
    <row r="15560" spans="2:13" s="1" customFormat="1" ht="13.8" x14ac:dyDescent="0.3">
      <c r="B15560" s="10"/>
      <c r="L15560" s="10"/>
      <c r="M15560" s="10"/>
    </row>
    <row r="15561" spans="2:13" s="1" customFormat="1" ht="13.8" x14ac:dyDescent="0.3">
      <c r="B15561" s="10"/>
      <c r="L15561" s="10"/>
      <c r="M15561" s="10"/>
    </row>
    <row r="15562" spans="2:13" s="1" customFormat="1" ht="13.8" x14ac:dyDescent="0.3">
      <c r="B15562" s="10"/>
      <c r="L15562" s="10"/>
      <c r="M15562" s="10"/>
    </row>
    <row r="15563" spans="2:13" s="1" customFormat="1" ht="13.8" x14ac:dyDescent="0.3">
      <c r="B15563" s="10"/>
      <c r="L15563" s="10"/>
      <c r="M15563" s="10"/>
    </row>
    <row r="15564" spans="2:13" s="1" customFormat="1" ht="13.8" x14ac:dyDescent="0.3">
      <c r="B15564" s="10"/>
      <c r="L15564" s="10"/>
      <c r="M15564" s="10"/>
    </row>
    <row r="15565" spans="2:13" s="1" customFormat="1" ht="13.8" x14ac:dyDescent="0.3">
      <c r="B15565" s="10"/>
      <c r="L15565" s="10"/>
      <c r="M15565" s="10"/>
    </row>
    <row r="15566" spans="2:13" s="1" customFormat="1" ht="13.8" x14ac:dyDescent="0.3">
      <c r="B15566" s="10"/>
      <c r="L15566" s="10"/>
      <c r="M15566" s="10"/>
    </row>
    <row r="15567" spans="2:13" s="1" customFormat="1" ht="13.8" x14ac:dyDescent="0.3">
      <c r="B15567" s="10"/>
      <c r="L15567" s="10"/>
      <c r="M15567" s="10"/>
    </row>
    <row r="15568" spans="2:13" s="1" customFormat="1" ht="13.8" x14ac:dyDescent="0.3">
      <c r="B15568" s="10"/>
      <c r="L15568" s="10"/>
      <c r="M15568" s="10"/>
    </row>
    <row r="15569" spans="2:13" s="1" customFormat="1" ht="13.8" x14ac:dyDescent="0.3">
      <c r="B15569" s="10"/>
      <c r="L15569" s="10"/>
      <c r="M15569" s="10"/>
    </row>
    <row r="15570" spans="2:13" s="1" customFormat="1" ht="13.8" x14ac:dyDescent="0.3">
      <c r="B15570" s="10"/>
      <c r="L15570" s="10"/>
      <c r="M15570" s="10"/>
    </row>
    <row r="15571" spans="2:13" s="1" customFormat="1" ht="13.8" x14ac:dyDescent="0.3">
      <c r="B15571" s="10"/>
      <c r="L15571" s="10"/>
      <c r="M15571" s="10"/>
    </row>
    <row r="15572" spans="2:13" s="1" customFormat="1" ht="13.8" x14ac:dyDescent="0.3">
      <c r="B15572" s="10"/>
      <c r="L15572" s="10"/>
      <c r="M15572" s="10"/>
    </row>
    <row r="15573" spans="2:13" s="1" customFormat="1" ht="13.8" x14ac:dyDescent="0.3">
      <c r="B15573" s="10"/>
      <c r="L15573" s="10"/>
      <c r="M15573" s="10"/>
    </row>
    <row r="15574" spans="2:13" s="1" customFormat="1" ht="13.8" x14ac:dyDescent="0.3">
      <c r="B15574" s="10"/>
      <c r="L15574" s="10"/>
      <c r="M15574" s="10"/>
    </row>
    <row r="15575" spans="2:13" s="1" customFormat="1" ht="13.8" x14ac:dyDescent="0.3">
      <c r="B15575" s="10"/>
      <c r="L15575" s="10"/>
      <c r="M15575" s="10"/>
    </row>
    <row r="15576" spans="2:13" s="1" customFormat="1" ht="13.8" x14ac:dyDescent="0.3">
      <c r="B15576" s="10"/>
      <c r="L15576" s="10"/>
      <c r="M15576" s="10"/>
    </row>
    <row r="15577" spans="2:13" s="1" customFormat="1" ht="13.8" x14ac:dyDescent="0.3">
      <c r="B15577" s="10"/>
      <c r="L15577" s="10"/>
      <c r="M15577" s="10"/>
    </row>
    <row r="15578" spans="2:13" s="1" customFormat="1" ht="13.8" x14ac:dyDescent="0.3">
      <c r="B15578" s="10"/>
      <c r="L15578" s="10"/>
      <c r="M15578" s="10"/>
    </row>
    <row r="15579" spans="2:13" s="1" customFormat="1" ht="13.8" x14ac:dyDescent="0.3">
      <c r="B15579" s="10"/>
      <c r="L15579" s="10"/>
      <c r="M15579" s="10"/>
    </row>
    <row r="15580" spans="2:13" s="1" customFormat="1" ht="13.8" x14ac:dyDescent="0.3">
      <c r="B15580" s="10"/>
      <c r="L15580" s="10"/>
      <c r="M15580" s="10"/>
    </row>
    <row r="15581" spans="2:13" s="1" customFormat="1" ht="13.8" x14ac:dyDescent="0.3">
      <c r="B15581" s="10"/>
      <c r="L15581" s="10"/>
      <c r="M15581" s="10"/>
    </row>
    <row r="15582" spans="2:13" s="1" customFormat="1" ht="13.8" x14ac:dyDescent="0.3">
      <c r="B15582" s="10"/>
      <c r="L15582" s="10"/>
      <c r="M15582" s="10"/>
    </row>
    <row r="15583" spans="2:13" s="1" customFormat="1" ht="13.8" x14ac:dyDescent="0.3">
      <c r="B15583" s="10"/>
      <c r="L15583" s="10"/>
      <c r="M15583" s="10"/>
    </row>
    <row r="15584" spans="2:13" s="1" customFormat="1" ht="13.8" x14ac:dyDescent="0.3">
      <c r="B15584" s="10"/>
      <c r="L15584" s="10"/>
      <c r="M15584" s="10"/>
    </row>
    <row r="15585" spans="2:13" s="1" customFormat="1" ht="13.8" x14ac:dyDescent="0.3">
      <c r="B15585" s="10"/>
      <c r="L15585" s="10"/>
      <c r="M15585" s="10"/>
    </row>
    <row r="15586" spans="2:13" s="1" customFormat="1" ht="13.8" x14ac:dyDescent="0.3">
      <c r="B15586" s="10"/>
      <c r="L15586" s="10"/>
      <c r="M15586" s="10"/>
    </row>
    <row r="15587" spans="2:13" s="1" customFormat="1" ht="13.8" x14ac:dyDescent="0.3">
      <c r="B15587" s="10"/>
      <c r="L15587" s="10"/>
      <c r="M15587" s="10"/>
    </row>
    <row r="15588" spans="2:13" s="1" customFormat="1" ht="13.8" x14ac:dyDescent="0.3">
      <c r="B15588" s="10"/>
      <c r="L15588" s="10"/>
      <c r="M15588" s="10"/>
    </row>
    <row r="15589" spans="2:13" s="1" customFormat="1" ht="13.8" x14ac:dyDescent="0.3">
      <c r="B15589" s="10"/>
      <c r="L15589" s="10"/>
      <c r="M15589" s="10"/>
    </row>
    <row r="15590" spans="2:13" s="1" customFormat="1" ht="13.8" x14ac:dyDescent="0.3">
      <c r="B15590" s="10"/>
      <c r="L15590" s="10"/>
      <c r="M15590" s="10"/>
    </row>
    <row r="15591" spans="2:13" s="1" customFormat="1" ht="13.8" x14ac:dyDescent="0.3">
      <c r="B15591" s="10"/>
      <c r="L15591" s="10"/>
      <c r="M15591" s="10"/>
    </row>
    <row r="15592" spans="2:13" s="1" customFormat="1" ht="13.8" x14ac:dyDescent="0.3">
      <c r="B15592" s="10"/>
      <c r="L15592" s="10"/>
      <c r="M15592" s="10"/>
    </row>
    <row r="15593" spans="2:13" s="1" customFormat="1" ht="13.8" x14ac:dyDescent="0.3">
      <c r="B15593" s="10"/>
      <c r="L15593" s="10"/>
      <c r="M15593" s="10"/>
    </row>
    <row r="15594" spans="2:13" s="1" customFormat="1" ht="13.8" x14ac:dyDescent="0.3">
      <c r="B15594" s="10"/>
      <c r="L15594" s="10"/>
      <c r="M15594" s="10"/>
    </row>
    <row r="15595" spans="2:13" s="1" customFormat="1" ht="13.8" x14ac:dyDescent="0.3">
      <c r="B15595" s="10"/>
      <c r="L15595" s="10"/>
      <c r="M15595" s="10"/>
    </row>
    <row r="15596" spans="2:13" s="1" customFormat="1" ht="13.8" x14ac:dyDescent="0.3">
      <c r="B15596" s="10"/>
      <c r="L15596" s="10"/>
      <c r="M15596" s="10"/>
    </row>
    <row r="15597" spans="2:13" s="1" customFormat="1" ht="13.8" x14ac:dyDescent="0.3">
      <c r="B15597" s="10"/>
      <c r="L15597" s="10"/>
      <c r="M15597" s="10"/>
    </row>
    <row r="15598" spans="2:13" s="1" customFormat="1" ht="13.8" x14ac:dyDescent="0.3">
      <c r="B15598" s="10"/>
      <c r="L15598" s="10"/>
      <c r="M15598" s="10"/>
    </row>
    <row r="15599" spans="2:13" s="1" customFormat="1" ht="13.8" x14ac:dyDescent="0.3">
      <c r="B15599" s="10"/>
      <c r="L15599" s="10"/>
      <c r="M15599" s="10"/>
    </row>
    <row r="15600" spans="2:13" s="1" customFormat="1" ht="13.8" x14ac:dyDescent="0.3">
      <c r="B15600" s="10"/>
      <c r="L15600" s="10"/>
      <c r="M15600" s="10"/>
    </row>
    <row r="15601" spans="2:13" s="1" customFormat="1" ht="13.8" x14ac:dyDescent="0.3">
      <c r="B15601" s="10"/>
      <c r="L15601" s="10"/>
      <c r="M15601" s="10"/>
    </row>
    <row r="15602" spans="2:13" s="1" customFormat="1" ht="13.8" x14ac:dyDescent="0.3">
      <c r="B15602" s="10"/>
      <c r="L15602" s="10"/>
      <c r="M15602" s="10"/>
    </row>
    <row r="15603" spans="2:13" s="1" customFormat="1" ht="13.8" x14ac:dyDescent="0.3">
      <c r="B15603" s="10"/>
      <c r="L15603" s="10"/>
      <c r="M15603" s="10"/>
    </row>
    <row r="15604" spans="2:13" s="1" customFormat="1" ht="13.8" x14ac:dyDescent="0.3">
      <c r="B15604" s="10"/>
      <c r="L15604" s="10"/>
      <c r="M15604" s="10"/>
    </row>
    <row r="15605" spans="2:13" s="1" customFormat="1" ht="13.8" x14ac:dyDescent="0.3">
      <c r="B15605" s="10"/>
      <c r="L15605" s="10"/>
      <c r="M15605" s="10"/>
    </row>
    <row r="15606" spans="2:13" s="1" customFormat="1" ht="13.8" x14ac:dyDescent="0.3">
      <c r="B15606" s="10"/>
      <c r="L15606" s="10"/>
      <c r="M15606" s="10"/>
    </row>
    <row r="15607" spans="2:13" s="1" customFormat="1" ht="13.8" x14ac:dyDescent="0.3">
      <c r="B15607" s="10"/>
      <c r="L15607" s="10"/>
      <c r="M15607" s="10"/>
    </row>
    <row r="15608" spans="2:13" s="1" customFormat="1" ht="13.8" x14ac:dyDescent="0.3">
      <c r="B15608" s="10"/>
      <c r="L15608" s="10"/>
      <c r="M15608" s="10"/>
    </row>
    <row r="15609" spans="2:13" s="1" customFormat="1" ht="13.8" x14ac:dyDescent="0.3">
      <c r="B15609" s="10"/>
      <c r="L15609" s="10"/>
      <c r="M15609" s="10"/>
    </row>
    <row r="15610" spans="2:13" s="1" customFormat="1" ht="13.8" x14ac:dyDescent="0.3">
      <c r="B15610" s="10"/>
      <c r="L15610" s="10"/>
      <c r="M15610" s="10"/>
    </row>
    <row r="15611" spans="2:13" s="1" customFormat="1" ht="13.8" x14ac:dyDescent="0.3">
      <c r="B15611" s="10"/>
      <c r="L15611" s="10"/>
      <c r="M15611" s="10"/>
    </row>
    <row r="15612" spans="2:13" s="1" customFormat="1" ht="13.8" x14ac:dyDescent="0.3">
      <c r="B15612" s="10"/>
      <c r="L15612" s="10"/>
      <c r="M15612" s="10"/>
    </row>
    <row r="15613" spans="2:13" s="1" customFormat="1" ht="13.8" x14ac:dyDescent="0.3">
      <c r="B15613" s="10"/>
      <c r="L15613" s="10"/>
      <c r="M15613" s="10"/>
    </row>
    <row r="15614" spans="2:13" s="1" customFormat="1" ht="13.8" x14ac:dyDescent="0.3">
      <c r="B15614" s="10"/>
      <c r="L15614" s="10"/>
      <c r="M15614" s="10"/>
    </row>
    <row r="15615" spans="2:13" s="1" customFormat="1" ht="13.8" x14ac:dyDescent="0.3">
      <c r="B15615" s="10"/>
      <c r="L15615" s="10"/>
      <c r="M15615" s="10"/>
    </row>
    <row r="15616" spans="2:13" s="1" customFormat="1" ht="13.8" x14ac:dyDescent="0.3">
      <c r="B15616" s="10"/>
      <c r="L15616" s="10"/>
      <c r="M15616" s="10"/>
    </row>
    <row r="15617" spans="2:13" s="1" customFormat="1" ht="13.8" x14ac:dyDescent="0.3">
      <c r="B15617" s="10"/>
      <c r="L15617" s="10"/>
      <c r="M15617" s="10"/>
    </row>
    <row r="15618" spans="2:13" s="1" customFormat="1" ht="13.8" x14ac:dyDescent="0.3">
      <c r="B15618" s="10"/>
      <c r="L15618" s="10"/>
      <c r="M15618" s="10"/>
    </row>
    <row r="15619" spans="2:13" s="1" customFormat="1" ht="13.8" x14ac:dyDescent="0.3">
      <c r="B15619" s="10"/>
      <c r="L15619" s="10"/>
      <c r="M15619" s="10"/>
    </row>
    <row r="15620" spans="2:13" s="1" customFormat="1" ht="13.8" x14ac:dyDescent="0.3">
      <c r="B15620" s="10"/>
      <c r="L15620" s="10"/>
      <c r="M15620" s="10"/>
    </row>
    <row r="15621" spans="2:13" s="1" customFormat="1" ht="13.8" x14ac:dyDescent="0.3">
      <c r="B15621" s="10"/>
      <c r="L15621" s="10"/>
      <c r="M15621" s="10"/>
    </row>
    <row r="15622" spans="2:13" s="1" customFormat="1" ht="13.8" x14ac:dyDescent="0.3">
      <c r="B15622" s="10"/>
      <c r="L15622" s="10"/>
      <c r="M15622" s="10"/>
    </row>
    <row r="15623" spans="2:13" s="1" customFormat="1" ht="13.8" x14ac:dyDescent="0.3">
      <c r="B15623" s="10"/>
      <c r="L15623" s="10"/>
      <c r="M15623" s="10"/>
    </row>
    <row r="15624" spans="2:13" s="1" customFormat="1" ht="13.8" x14ac:dyDescent="0.3">
      <c r="B15624" s="10"/>
      <c r="L15624" s="10"/>
      <c r="M15624" s="10"/>
    </row>
    <row r="15625" spans="2:13" s="1" customFormat="1" ht="13.8" x14ac:dyDescent="0.3">
      <c r="B15625" s="10"/>
      <c r="L15625" s="10"/>
      <c r="M15625" s="10"/>
    </row>
    <row r="15626" spans="2:13" s="1" customFormat="1" ht="13.8" x14ac:dyDescent="0.3">
      <c r="B15626" s="10"/>
      <c r="L15626" s="10"/>
      <c r="M15626" s="10"/>
    </row>
    <row r="15627" spans="2:13" s="1" customFormat="1" ht="13.8" x14ac:dyDescent="0.3">
      <c r="B15627" s="10"/>
      <c r="L15627" s="10"/>
      <c r="M15627" s="10"/>
    </row>
    <row r="15628" spans="2:13" s="1" customFormat="1" ht="13.8" x14ac:dyDescent="0.3">
      <c r="B15628" s="10"/>
      <c r="L15628" s="10"/>
      <c r="M15628" s="10"/>
    </row>
    <row r="15629" spans="2:13" s="1" customFormat="1" ht="13.8" x14ac:dyDescent="0.3">
      <c r="B15629" s="10"/>
      <c r="L15629" s="10"/>
      <c r="M15629" s="10"/>
    </row>
    <row r="15630" spans="2:13" s="1" customFormat="1" ht="13.8" x14ac:dyDescent="0.3">
      <c r="B15630" s="10"/>
      <c r="L15630" s="10"/>
      <c r="M15630" s="10"/>
    </row>
    <row r="15631" spans="2:13" s="1" customFormat="1" ht="13.8" x14ac:dyDescent="0.3">
      <c r="B15631" s="10"/>
      <c r="L15631" s="10"/>
      <c r="M15631" s="10"/>
    </row>
    <row r="15632" spans="2:13" s="1" customFormat="1" ht="13.8" x14ac:dyDescent="0.3">
      <c r="B15632" s="10"/>
      <c r="L15632" s="10"/>
      <c r="M15632" s="10"/>
    </row>
    <row r="15633" spans="2:13" s="1" customFormat="1" ht="13.8" x14ac:dyDescent="0.3">
      <c r="B15633" s="10"/>
      <c r="L15633" s="10"/>
      <c r="M15633" s="10"/>
    </row>
    <row r="15634" spans="2:13" s="1" customFormat="1" ht="13.8" x14ac:dyDescent="0.3">
      <c r="B15634" s="10"/>
      <c r="L15634" s="10"/>
      <c r="M15634" s="10"/>
    </row>
    <row r="15635" spans="2:13" s="1" customFormat="1" ht="13.8" x14ac:dyDescent="0.3">
      <c r="B15635" s="10"/>
      <c r="L15635" s="10"/>
      <c r="M15635" s="10"/>
    </row>
    <row r="15636" spans="2:13" s="1" customFormat="1" ht="13.8" x14ac:dyDescent="0.3">
      <c r="B15636" s="10"/>
      <c r="L15636" s="10"/>
      <c r="M15636" s="10"/>
    </row>
    <row r="15637" spans="2:13" s="1" customFormat="1" ht="13.8" x14ac:dyDescent="0.3">
      <c r="B15637" s="10"/>
      <c r="L15637" s="10"/>
      <c r="M15637" s="10"/>
    </row>
    <row r="15638" spans="2:13" s="1" customFormat="1" ht="13.8" x14ac:dyDescent="0.3">
      <c r="B15638" s="10"/>
      <c r="L15638" s="10"/>
      <c r="M15638" s="10"/>
    </row>
    <row r="15639" spans="2:13" s="1" customFormat="1" ht="13.8" x14ac:dyDescent="0.3">
      <c r="B15639" s="10"/>
      <c r="L15639" s="10"/>
      <c r="M15639" s="10"/>
    </row>
    <row r="15640" spans="2:13" s="1" customFormat="1" ht="13.8" x14ac:dyDescent="0.3">
      <c r="B15640" s="10"/>
      <c r="L15640" s="10"/>
      <c r="M15640" s="10"/>
    </row>
    <row r="15641" spans="2:13" s="1" customFormat="1" ht="13.8" x14ac:dyDescent="0.3">
      <c r="B15641" s="10"/>
      <c r="L15641" s="10"/>
      <c r="M15641" s="10"/>
    </row>
    <row r="15642" spans="2:13" s="1" customFormat="1" ht="13.8" x14ac:dyDescent="0.3">
      <c r="B15642" s="10"/>
      <c r="L15642" s="10"/>
      <c r="M15642" s="10"/>
    </row>
    <row r="15643" spans="2:13" s="1" customFormat="1" ht="13.8" x14ac:dyDescent="0.3">
      <c r="B15643" s="10"/>
      <c r="L15643" s="10"/>
      <c r="M15643" s="10"/>
    </row>
    <row r="15644" spans="2:13" s="1" customFormat="1" ht="13.8" x14ac:dyDescent="0.3">
      <c r="B15644" s="10"/>
      <c r="L15644" s="10"/>
      <c r="M15644" s="10"/>
    </row>
    <row r="15645" spans="2:13" s="1" customFormat="1" ht="13.8" x14ac:dyDescent="0.3">
      <c r="B15645" s="10"/>
      <c r="L15645" s="10"/>
      <c r="M15645" s="10"/>
    </row>
    <row r="15646" spans="2:13" s="1" customFormat="1" ht="13.8" x14ac:dyDescent="0.3">
      <c r="B15646" s="10"/>
      <c r="L15646" s="10"/>
      <c r="M15646" s="10"/>
    </row>
    <row r="15647" spans="2:13" s="1" customFormat="1" ht="13.8" x14ac:dyDescent="0.3">
      <c r="B15647" s="10"/>
      <c r="L15647" s="10"/>
      <c r="M15647" s="10"/>
    </row>
    <row r="15648" spans="2:13" s="1" customFormat="1" ht="13.8" x14ac:dyDescent="0.3">
      <c r="B15648" s="10"/>
      <c r="L15648" s="10"/>
      <c r="M15648" s="10"/>
    </row>
    <row r="15649" spans="2:13" s="1" customFormat="1" ht="13.8" x14ac:dyDescent="0.3">
      <c r="B15649" s="10"/>
      <c r="L15649" s="10"/>
      <c r="M15649" s="10"/>
    </row>
    <row r="15650" spans="2:13" s="1" customFormat="1" ht="13.8" x14ac:dyDescent="0.3">
      <c r="B15650" s="10"/>
      <c r="L15650" s="10"/>
      <c r="M15650" s="10"/>
    </row>
    <row r="15651" spans="2:13" s="1" customFormat="1" ht="13.8" x14ac:dyDescent="0.3">
      <c r="B15651" s="10"/>
      <c r="L15651" s="10"/>
      <c r="M15651" s="10"/>
    </row>
    <row r="15652" spans="2:13" s="1" customFormat="1" ht="13.8" x14ac:dyDescent="0.3">
      <c r="B15652" s="10"/>
      <c r="L15652" s="10"/>
      <c r="M15652" s="10"/>
    </row>
    <row r="15653" spans="2:13" s="1" customFormat="1" ht="13.8" x14ac:dyDescent="0.3">
      <c r="B15653" s="10"/>
      <c r="L15653" s="10"/>
      <c r="M15653" s="10"/>
    </row>
    <row r="15654" spans="2:13" s="1" customFormat="1" ht="13.8" x14ac:dyDescent="0.3">
      <c r="B15654" s="10"/>
      <c r="L15654" s="10"/>
      <c r="M15654" s="10"/>
    </row>
    <row r="15655" spans="2:13" s="1" customFormat="1" ht="13.8" x14ac:dyDescent="0.3">
      <c r="B15655" s="10"/>
      <c r="L15655" s="10"/>
      <c r="M15655" s="10"/>
    </row>
    <row r="15656" spans="2:13" s="1" customFormat="1" ht="13.8" x14ac:dyDescent="0.3">
      <c r="B15656" s="10"/>
      <c r="L15656" s="10"/>
      <c r="M15656" s="10"/>
    </row>
    <row r="15657" spans="2:13" s="1" customFormat="1" ht="13.8" x14ac:dyDescent="0.3">
      <c r="B15657" s="10"/>
      <c r="L15657" s="10"/>
      <c r="M15657" s="10"/>
    </row>
    <row r="15658" spans="2:13" s="1" customFormat="1" ht="13.8" x14ac:dyDescent="0.3">
      <c r="B15658" s="10"/>
      <c r="L15658" s="10"/>
      <c r="M15658" s="10"/>
    </row>
    <row r="15659" spans="2:13" s="1" customFormat="1" ht="13.8" x14ac:dyDescent="0.3">
      <c r="B15659" s="10"/>
      <c r="L15659" s="10"/>
      <c r="M15659" s="10"/>
    </row>
    <row r="15660" spans="2:13" s="1" customFormat="1" ht="13.8" x14ac:dyDescent="0.3">
      <c r="B15660" s="10"/>
      <c r="L15660" s="10"/>
      <c r="M15660" s="10"/>
    </row>
    <row r="15661" spans="2:13" s="1" customFormat="1" ht="13.8" x14ac:dyDescent="0.3">
      <c r="B15661" s="10"/>
      <c r="L15661" s="10"/>
      <c r="M15661" s="10"/>
    </row>
    <row r="15662" spans="2:13" s="1" customFormat="1" ht="13.8" x14ac:dyDescent="0.3">
      <c r="B15662" s="10"/>
      <c r="L15662" s="10"/>
      <c r="M15662" s="10"/>
    </row>
    <row r="15663" spans="2:13" s="1" customFormat="1" ht="13.8" x14ac:dyDescent="0.3">
      <c r="B15663" s="10"/>
      <c r="L15663" s="10"/>
      <c r="M15663" s="10"/>
    </row>
    <row r="15664" spans="2:13" s="1" customFormat="1" ht="13.8" x14ac:dyDescent="0.3">
      <c r="B15664" s="10"/>
      <c r="L15664" s="10"/>
      <c r="M15664" s="10"/>
    </row>
    <row r="15665" spans="2:13" s="1" customFormat="1" ht="13.8" x14ac:dyDescent="0.3">
      <c r="B15665" s="10"/>
      <c r="L15665" s="10"/>
      <c r="M15665" s="10"/>
    </row>
    <row r="15666" spans="2:13" s="1" customFormat="1" ht="13.8" x14ac:dyDescent="0.3">
      <c r="B15666" s="10"/>
      <c r="L15666" s="10"/>
      <c r="M15666" s="10"/>
    </row>
    <row r="15667" spans="2:13" s="1" customFormat="1" ht="13.8" x14ac:dyDescent="0.3">
      <c r="B15667" s="10"/>
      <c r="L15667" s="10"/>
      <c r="M15667" s="10"/>
    </row>
    <row r="15668" spans="2:13" s="1" customFormat="1" ht="13.8" x14ac:dyDescent="0.3">
      <c r="B15668" s="10"/>
      <c r="L15668" s="10"/>
      <c r="M15668" s="10"/>
    </row>
    <row r="15669" spans="2:13" s="1" customFormat="1" ht="13.8" x14ac:dyDescent="0.3">
      <c r="B15669" s="10"/>
      <c r="L15669" s="10"/>
      <c r="M15669" s="10"/>
    </row>
    <row r="15670" spans="2:13" s="1" customFormat="1" ht="13.8" x14ac:dyDescent="0.3">
      <c r="B15670" s="10"/>
      <c r="L15670" s="10"/>
      <c r="M15670" s="10"/>
    </row>
    <row r="15671" spans="2:13" s="1" customFormat="1" ht="13.8" x14ac:dyDescent="0.3">
      <c r="B15671" s="10"/>
      <c r="L15671" s="10"/>
      <c r="M15671" s="10"/>
    </row>
    <row r="15672" spans="2:13" s="1" customFormat="1" ht="13.8" x14ac:dyDescent="0.3">
      <c r="B15672" s="10"/>
      <c r="L15672" s="10"/>
      <c r="M15672" s="10"/>
    </row>
    <row r="15673" spans="2:13" s="1" customFormat="1" ht="13.8" x14ac:dyDescent="0.3">
      <c r="B15673" s="10"/>
      <c r="L15673" s="10"/>
      <c r="M15673" s="10"/>
    </row>
    <row r="15674" spans="2:13" s="1" customFormat="1" ht="13.8" x14ac:dyDescent="0.3">
      <c r="B15674" s="10"/>
      <c r="L15674" s="10"/>
      <c r="M15674" s="10"/>
    </row>
    <row r="15675" spans="2:13" s="1" customFormat="1" ht="13.8" x14ac:dyDescent="0.3">
      <c r="B15675" s="10"/>
      <c r="L15675" s="10"/>
      <c r="M15675" s="10"/>
    </row>
    <row r="15676" spans="2:13" s="1" customFormat="1" ht="13.8" x14ac:dyDescent="0.3">
      <c r="B15676" s="10"/>
      <c r="L15676" s="10"/>
      <c r="M15676" s="10"/>
    </row>
    <row r="15677" spans="2:13" s="1" customFormat="1" ht="13.8" x14ac:dyDescent="0.3">
      <c r="B15677" s="10"/>
      <c r="L15677" s="10"/>
      <c r="M15677" s="10"/>
    </row>
    <row r="15678" spans="2:13" s="1" customFormat="1" ht="13.8" x14ac:dyDescent="0.3">
      <c r="B15678" s="10"/>
      <c r="L15678" s="10"/>
      <c r="M15678" s="10"/>
    </row>
    <row r="15679" spans="2:13" s="1" customFormat="1" ht="13.8" x14ac:dyDescent="0.3">
      <c r="B15679" s="10"/>
      <c r="L15679" s="10"/>
      <c r="M15679" s="10"/>
    </row>
    <row r="15680" spans="2:13" s="1" customFormat="1" ht="13.8" x14ac:dyDescent="0.3">
      <c r="B15680" s="10"/>
      <c r="L15680" s="10"/>
      <c r="M15680" s="10"/>
    </row>
    <row r="15681" spans="2:13" s="1" customFormat="1" ht="13.8" x14ac:dyDescent="0.3">
      <c r="B15681" s="10"/>
      <c r="L15681" s="10"/>
      <c r="M15681" s="10"/>
    </row>
    <row r="15682" spans="2:13" s="1" customFormat="1" ht="13.8" x14ac:dyDescent="0.3">
      <c r="B15682" s="10"/>
      <c r="L15682" s="10"/>
      <c r="M15682" s="10"/>
    </row>
    <row r="15683" spans="2:13" s="1" customFormat="1" ht="13.8" x14ac:dyDescent="0.3">
      <c r="B15683" s="10"/>
      <c r="L15683" s="10"/>
      <c r="M15683" s="10"/>
    </row>
    <row r="15684" spans="2:13" s="1" customFormat="1" ht="13.8" x14ac:dyDescent="0.3">
      <c r="B15684" s="10"/>
      <c r="L15684" s="10"/>
      <c r="M15684" s="10"/>
    </row>
    <row r="15685" spans="2:13" s="1" customFormat="1" ht="13.8" x14ac:dyDescent="0.3">
      <c r="B15685" s="10"/>
      <c r="L15685" s="10"/>
      <c r="M15685" s="10"/>
    </row>
    <row r="15686" spans="2:13" s="1" customFormat="1" ht="13.8" x14ac:dyDescent="0.3">
      <c r="B15686" s="10"/>
      <c r="L15686" s="10"/>
      <c r="M15686" s="10"/>
    </row>
    <row r="15687" spans="2:13" s="1" customFormat="1" ht="13.8" x14ac:dyDescent="0.3">
      <c r="B15687" s="10"/>
      <c r="L15687" s="10"/>
      <c r="M15687" s="10"/>
    </row>
    <row r="15688" spans="2:13" s="1" customFormat="1" ht="13.8" x14ac:dyDescent="0.3">
      <c r="B15688" s="10"/>
      <c r="L15688" s="10"/>
      <c r="M15688" s="10"/>
    </row>
    <row r="15689" spans="2:13" s="1" customFormat="1" ht="13.8" x14ac:dyDescent="0.3">
      <c r="B15689" s="10"/>
      <c r="L15689" s="10"/>
      <c r="M15689" s="10"/>
    </row>
    <row r="15690" spans="2:13" s="1" customFormat="1" ht="13.8" x14ac:dyDescent="0.3">
      <c r="B15690" s="10"/>
      <c r="L15690" s="10"/>
      <c r="M15690" s="10"/>
    </row>
    <row r="15691" spans="2:13" s="1" customFormat="1" ht="13.8" x14ac:dyDescent="0.3">
      <c r="B15691" s="10"/>
      <c r="L15691" s="10"/>
      <c r="M15691" s="10"/>
    </row>
    <row r="15692" spans="2:13" s="1" customFormat="1" ht="13.8" x14ac:dyDescent="0.3">
      <c r="B15692" s="10"/>
      <c r="L15692" s="10"/>
      <c r="M15692" s="10"/>
    </row>
    <row r="15693" spans="2:13" s="1" customFormat="1" ht="13.8" x14ac:dyDescent="0.3">
      <c r="B15693" s="10"/>
      <c r="L15693" s="10"/>
      <c r="M15693" s="10"/>
    </row>
    <row r="15694" spans="2:13" s="1" customFormat="1" ht="13.8" x14ac:dyDescent="0.3">
      <c r="B15694" s="10"/>
      <c r="L15694" s="10"/>
      <c r="M15694" s="10"/>
    </row>
    <row r="15695" spans="2:13" s="1" customFormat="1" ht="13.8" x14ac:dyDescent="0.3">
      <c r="B15695" s="10"/>
      <c r="L15695" s="10"/>
      <c r="M15695" s="10"/>
    </row>
    <row r="15696" spans="2:13" s="1" customFormat="1" ht="13.8" x14ac:dyDescent="0.3">
      <c r="B15696" s="10"/>
      <c r="L15696" s="10"/>
      <c r="M15696" s="10"/>
    </row>
    <row r="15697" spans="2:13" s="1" customFormat="1" ht="13.8" x14ac:dyDescent="0.3">
      <c r="B15697" s="10"/>
      <c r="L15697" s="10"/>
      <c r="M15697" s="10"/>
    </row>
    <row r="15698" spans="2:13" s="1" customFormat="1" ht="13.8" x14ac:dyDescent="0.3">
      <c r="B15698" s="10"/>
      <c r="L15698" s="10"/>
      <c r="M15698" s="10"/>
    </row>
    <row r="15699" spans="2:13" s="1" customFormat="1" ht="13.8" x14ac:dyDescent="0.3">
      <c r="B15699" s="10"/>
      <c r="L15699" s="10"/>
      <c r="M15699" s="10"/>
    </row>
    <row r="15700" spans="2:13" s="1" customFormat="1" ht="13.8" x14ac:dyDescent="0.3">
      <c r="B15700" s="10"/>
      <c r="L15700" s="10"/>
      <c r="M15700" s="10"/>
    </row>
    <row r="15701" spans="2:13" s="1" customFormat="1" ht="13.8" x14ac:dyDescent="0.3">
      <c r="B15701" s="10"/>
      <c r="L15701" s="10"/>
      <c r="M15701" s="10"/>
    </row>
    <row r="15702" spans="2:13" s="1" customFormat="1" ht="13.8" x14ac:dyDescent="0.3">
      <c r="B15702" s="10"/>
      <c r="L15702" s="10"/>
      <c r="M15702" s="10"/>
    </row>
    <row r="15703" spans="2:13" s="1" customFormat="1" ht="13.8" x14ac:dyDescent="0.3">
      <c r="B15703" s="10"/>
      <c r="L15703" s="10"/>
      <c r="M15703" s="10"/>
    </row>
    <row r="15704" spans="2:13" s="1" customFormat="1" ht="13.8" x14ac:dyDescent="0.3">
      <c r="B15704" s="10"/>
      <c r="L15704" s="10"/>
      <c r="M15704" s="10"/>
    </row>
    <row r="15705" spans="2:13" s="1" customFormat="1" ht="13.8" x14ac:dyDescent="0.3">
      <c r="B15705" s="10"/>
      <c r="L15705" s="10"/>
      <c r="M15705" s="10"/>
    </row>
    <row r="15706" spans="2:13" s="1" customFormat="1" ht="13.8" x14ac:dyDescent="0.3">
      <c r="B15706" s="10"/>
      <c r="L15706" s="10"/>
      <c r="M15706" s="10"/>
    </row>
    <row r="15707" spans="2:13" s="1" customFormat="1" ht="13.8" x14ac:dyDescent="0.3">
      <c r="B15707" s="10"/>
      <c r="L15707" s="10"/>
      <c r="M15707" s="10"/>
    </row>
    <row r="15708" spans="2:13" s="1" customFormat="1" ht="13.8" x14ac:dyDescent="0.3">
      <c r="B15708" s="10"/>
      <c r="L15708" s="10"/>
      <c r="M15708" s="10"/>
    </row>
    <row r="15709" spans="2:13" s="1" customFormat="1" ht="13.8" x14ac:dyDescent="0.3">
      <c r="B15709" s="10"/>
      <c r="L15709" s="10"/>
      <c r="M15709" s="10"/>
    </row>
    <row r="15710" spans="2:13" s="1" customFormat="1" ht="13.8" x14ac:dyDescent="0.3">
      <c r="B15710" s="10"/>
      <c r="L15710" s="10"/>
      <c r="M15710" s="10"/>
    </row>
    <row r="15711" spans="2:13" s="1" customFormat="1" ht="13.8" x14ac:dyDescent="0.3">
      <c r="B15711" s="10"/>
      <c r="L15711" s="10"/>
      <c r="M15711" s="10"/>
    </row>
    <row r="15712" spans="2:13" s="1" customFormat="1" ht="13.8" x14ac:dyDescent="0.3">
      <c r="B15712" s="10"/>
      <c r="L15712" s="10"/>
      <c r="M15712" s="10"/>
    </row>
    <row r="15713" spans="2:13" s="1" customFormat="1" ht="13.8" x14ac:dyDescent="0.3">
      <c r="B15713" s="10"/>
      <c r="L15713" s="10"/>
      <c r="M15713" s="10"/>
    </row>
    <row r="15714" spans="2:13" s="1" customFormat="1" ht="13.8" x14ac:dyDescent="0.3">
      <c r="B15714" s="10"/>
      <c r="L15714" s="10"/>
      <c r="M15714" s="10"/>
    </row>
    <row r="15715" spans="2:13" s="1" customFormat="1" ht="13.8" x14ac:dyDescent="0.3">
      <c r="B15715" s="10"/>
      <c r="L15715" s="10"/>
      <c r="M15715" s="10"/>
    </row>
    <row r="15716" spans="2:13" s="1" customFormat="1" ht="13.8" x14ac:dyDescent="0.3">
      <c r="B15716" s="10"/>
      <c r="L15716" s="10"/>
      <c r="M15716" s="10"/>
    </row>
    <row r="15717" spans="2:13" s="1" customFormat="1" ht="13.8" x14ac:dyDescent="0.3">
      <c r="B15717" s="10"/>
      <c r="L15717" s="10"/>
      <c r="M15717" s="10"/>
    </row>
    <row r="15718" spans="2:13" s="1" customFormat="1" ht="13.8" x14ac:dyDescent="0.3">
      <c r="B15718" s="10"/>
      <c r="L15718" s="10"/>
      <c r="M15718" s="10"/>
    </row>
    <row r="15719" spans="2:13" s="1" customFormat="1" ht="13.8" x14ac:dyDescent="0.3">
      <c r="B15719" s="10"/>
      <c r="L15719" s="10"/>
      <c r="M15719" s="10"/>
    </row>
    <row r="15720" spans="2:13" s="1" customFormat="1" ht="13.8" x14ac:dyDescent="0.3">
      <c r="B15720" s="10"/>
      <c r="L15720" s="10"/>
      <c r="M15720" s="10"/>
    </row>
    <row r="15721" spans="2:13" s="1" customFormat="1" ht="13.8" x14ac:dyDescent="0.3">
      <c r="B15721" s="10"/>
      <c r="L15721" s="10"/>
      <c r="M15721" s="10"/>
    </row>
    <row r="15722" spans="2:13" s="1" customFormat="1" ht="13.8" x14ac:dyDescent="0.3">
      <c r="B15722" s="10"/>
      <c r="L15722" s="10"/>
      <c r="M15722" s="10"/>
    </row>
    <row r="15723" spans="2:13" s="1" customFormat="1" ht="13.8" x14ac:dyDescent="0.3">
      <c r="B15723" s="10"/>
      <c r="L15723" s="10"/>
      <c r="M15723" s="10"/>
    </row>
    <row r="15724" spans="2:13" s="1" customFormat="1" ht="13.8" x14ac:dyDescent="0.3">
      <c r="B15724" s="10"/>
      <c r="L15724" s="10"/>
      <c r="M15724" s="10"/>
    </row>
    <row r="15725" spans="2:13" s="1" customFormat="1" ht="13.8" x14ac:dyDescent="0.3">
      <c r="B15725" s="10"/>
      <c r="L15725" s="10"/>
      <c r="M15725" s="10"/>
    </row>
    <row r="15726" spans="2:13" s="1" customFormat="1" ht="13.8" x14ac:dyDescent="0.3">
      <c r="B15726" s="10"/>
      <c r="L15726" s="10"/>
      <c r="M15726" s="10"/>
    </row>
    <row r="15727" spans="2:13" s="1" customFormat="1" ht="13.8" x14ac:dyDescent="0.3">
      <c r="B15727" s="10"/>
      <c r="L15727" s="10"/>
      <c r="M15727" s="10"/>
    </row>
    <row r="15728" spans="2:13" s="1" customFormat="1" ht="13.8" x14ac:dyDescent="0.3">
      <c r="B15728" s="10"/>
      <c r="L15728" s="10"/>
      <c r="M15728" s="10"/>
    </row>
    <row r="15729" spans="2:13" s="1" customFormat="1" ht="13.8" x14ac:dyDescent="0.3">
      <c r="B15729" s="10"/>
      <c r="L15729" s="10"/>
      <c r="M15729" s="10"/>
    </row>
    <row r="15730" spans="2:13" s="1" customFormat="1" ht="13.8" x14ac:dyDescent="0.3">
      <c r="B15730" s="10"/>
      <c r="L15730" s="10"/>
      <c r="M15730" s="10"/>
    </row>
    <row r="15731" spans="2:13" s="1" customFormat="1" ht="13.8" x14ac:dyDescent="0.3">
      <c r="B15731" s="10"/>
      <c r="L15731" s="10"/>
      <c r="M15731" s="10"/>
    </row>
    <row r="15732" spans="2:13" s="1" customFormat="1" ht="13.8" x14ac:dyDescent="0.3">
      <c r="B15732" s="10"/>
      <c r="L15732" s="10"/>
      <c r="M15732" s="10"/>
    </row>
    <row r="15733" spans="2:13" s="1" customFormat="1" ht="13.8" x14ac:dyDescent="0.3">
      <c r="B15733" s="10"/>
      <c r="L15733" s="10"/>
      <c r="M15733" s="10"/>
    </row>
    <row r="15734" spans="2:13" s="1" customFormat="1" ht="13.8" x14ac:dyDescent="0.3">
      <c r="B15734" s="10"/>
      <c r="L15734" s="10"/>
      <c r="M15734" s="10"/>
    </row>
    <row r="15735" spans="2:13" s="1" customFormat="1" ht="13.8" x14ac:dyDescent="0.3">
      <c r="B15735" s="10"/>
      <c r="L15735" s="10"/>
      <c r="M15735" s="10"/>
    </row>
    <row r="15736" spans="2:13" s="1" customFormat="1" ht="13.8" x14ac:dyDescent="0.3">
      <c r="B15736" s="10"/>
      <c r="L15736" s="10"/>
      <c r="M15736" s="10"/>
    </row>
    <row r="15737" spans="2:13" s="1" customFormat="1" ht="13.8" x14ac:dyDescent="0.3">
      <c r="B15737" s="10"/>
      <c r="L15737" s="10"/>
      <c r="M15737" s="10"/>
    </row>
    <row r="15738" spans="2:13" s="1" customFormat="1" ht="13.8" x14ac:dyDescent="0.3">
      <c r="B15738" s="10"/>
      <c r="L15738" s="10"/>
      <c r="M15738" s="10"/>
    </row>
    <row r="15739" spans="2:13" s="1" customFormat="1" ht="13.8" x14ac:dyDescent="0.3">
      <c r="B15739" s="10"/>
      <c r="L15739" s="10"/>
      <c r="M15739" s="10"/>
    </row>
    <row r="15740" spans="2:13" s="1" customFormat="1" ht="13.8" x14ac:dyDescent="0.3">
      <c r="B15740" s="10"/>
      <c r="L15740" s="10"/>
      <c r="M15740" s="10"/>
    </row>
    <row r="15741" spans="2:13" s="1" customFormat="1" ht="13.8" x14ac:dyDescent="0.3">
      <c r="B15741" s="10"/>
      <c r="L15741" s="10"/>
      <c r="M15741" s="10"/>
    </row>
    <row r="15742" spans="2:13" s="1" customFormat="1" ht="13.8" x14ac:dyDescent="0.3">
      <c r="B15742" s="10"/>
      <c r="L15742" s="10"/>
      <c r="M15742" s="10"/>
    </row>
    <row r="15743" spans="2:13" s="1" customFormat="1" ht="13.8" x14ac:dyDescent="0.3">
      <c r="B15743" s="10"/>
      <c r="L15743" s="10"/>
      <c r="M15743" s="10"/>
    </row>
    <row r="15744" spans="2:13" s="1" customFormat="1" ht="13.8" x14ac:dyDescent="0.3">
      <c r="B15744" s="10"/>
      <c r="L15744" s="10"/>
      <c r="M15744" s="10"/>
    </row>
    <row r="15745" spans="2:13" s="1" customFormat="1" ht="13.8" x14ac:dyDescent="0.3">
      <c r="B15745" s="10"/>
      <c r="L15745" s="10"/>
      <c r="M15745" s="10"/>
    </row>
    <row r="15746" spans="2:13" s="1" customFormat="1" ht="13.8" x14ac:dyDescent="0.3">
      <c r="B15746" s="10"/>
      <c r="L15746" s="10"/>
      <c r="M15746" s="10"/>
    </row>
    <row r="15747" spans="2:13" s="1" customFormat="1" ht="13.8" x14ac:dyDescent="0.3">
      <c r="B15747" s="10"/>
      <c r="L15747" s="10"/>
      <c r="M15747" s="10"/>
    </row>
    <row r="15748" spans="2:13" s="1" customFormat="1" ht="13.8" x14ac:dyDescent="0.3">
      <c r="B15748" s="10"/>
      <c r="L15748" s="10"/>
      <c r="M15748" s="10"/>
    </row>
    <row r="15749" spans="2:13" s="1" customFormat="1" ht="13.8" x14ac:dyDescent="0.3">
      <c r="B15749" s="10"/>
      <c r="L15749" s="10"/>
      <c r="M15749" s="10"/>
    </row>
    <row r="15750" spans="2:13" s="1" customFormat="1" ht="13.8" x14ac:dyDescent="0.3">
      <c r="B15750" s="10"/>
      <c r="L15750" s="10"/>
      <c r="M15750" s="10"/>
    </row>
    <row r="15751" spans="2:13" s="1" customFormat="1" ht="13.8" x14ac:dyDescent="0.3">
      <c r="B15751" s="10"/>
      <c r="L15751" s="10"/>
      <c r="M15751" s="10"/>
    </row>
    <row r="15752" spans="2:13" s="1" customFormat="1" ht="13.8" x14ac:dyDescent="0.3">
      <c r="B15752" s="10"/>
      <c r="L15752" s="10"/>
      <c r="M15752" s="10"/>
    </row>
    <row r="15753" spans="2:13" s="1" customFormat="1" ht="13.8" x14ac:dyDescent="0.3">
      <c r="B15753" s="10"/>
      <c r="L15753" s="10"/>
      <c r="M15753" s="10"/>
    </row>
    <row r="15754" spans="2:13" s="1" customFormat="1" ht="13.8" x14ac:dyDescent="0.3">
      <c r="B15754" s="10"/>
      <c r="L15754" s="10"/>
      <c r="M15754" s="10"/>
    </row>
    <row r="15755" spans="2:13" s="1" customFormat="1" ht="13.8" x14ac:dyDescent="0.3">
      <c r="B15755" s="10"/>
      <c r="L15755" s="10"/>
      <c r="M15755" s="10"/>
    </row>
    <row r="15756" spans="2:13" s="1" customFormat="1" ht="13.8" x14ac:dyDescent="0.3">
      <c r="B15756" s="10"/>
      <c r="L15756" s="10"/>
      <c r="M15756" s="10"/>
    </row>
    <row r="15757" spans="2:13" s="1" customFormat="1" ht="13.8" x14ac:dyDescent="0.3">
      <c r="B15757" s="10"/>
      <c r="L15757" s="10"/>
      <c r="M15757" s="10"/>
    </row>
    <row r="15758" spans="2:13" s="1" customFormat="1" ht="13.8" x14ac:dyDescent="0.3">
      <c r="B15758" s="10"/>
      <c r="L15758" s="10"/>
      <c r="M15758" s="10"/>
    </row>
    <row r="15759" spans="2:13" s="1" customFormat="1" ht="13.8" x14ac:dyDescent="0.3">
      <c r="B15759" s="10"/>
      <c r="L15759" s="10"/>
      <c r="M15759" s="10"/>
    </row>
    <row r="15760" spans="2:13" s="1" customFormat="1" ht="13.8" x14ac:dyDescent="0.3">
      <c r="B15760" s="10"/>
      <c r="L15760" s="10"/>
      <c r="M15760" s="10"/>
    </row>
    <row r="15761" spans="2:13" s="1" customFormat="1" ht="13.8" x14ac:dyDescent="0.3">
      <c r="B15761" s="10"/>
      <c r="L15761" s="10"/>
      <c r="M15761" s="10"/>
    </row>
    <row r="15762" spans="2:13" s="1" customFormat="1" ht="13.8" x14ac:dyDescent="0.3">
      <c r="B15762" s="10"/>
      <c r="L15762" s="10"/>
      <c r="M15762" s="10"/>
    </row>
    <row r="15763" spans="2:13" s="1" customFormat="1" ht="13.8" x14ac:dyDescent="0.3">
      <c r="B15763" s="10"/>
      <c r="L15763" s="10"/>
      <c r="M15763" s="10"/>
    </row>
    <row r="15764" spans="2:13" s="1" customFormat="1" ht="13.8" x14ac:dyDescent="0.3">
      <c r="B15764" s="10"/>
      <c r="L15764" s="10"/>
      <c r="M15764" s="10"/>
    </row>
    <row r="15765" spans="2:13" s="1" customFormat="1" ht="13.8" x14ac:dyDescent="0.3">
      <c r="B15765" s="10"/>
      <c r="L15765" s="10"/>
      <c r="M15765" s="10"/>
    </row>
    <row r="15766" spans="2:13" s="1" customFormat="1" ht="13.8" x14ac:dyDescent="0.3">
      <c r="B15766" s="10"/>
      <c r="L15766" s="10"/>
      <c r="M15766" s="10"/>
    </row>
    <row r="15767" spans="2:13" s="1" customFormat="1" ht="13.8" x14ac:dyDescent="0.3">
      <c r="B15767" s="10"/>
      <c r="L15767" s="10"/>
      <c r="M15767" s="10"/>
    </row>
    <row r="15768" spans="2:13" s="1" customFormat="1" ht="13.8" x14ac:dyDescent="0.3">
      <c r="B15768" s="10"/>
      <c r="L15768" s="10"/>
      <c r="M15768" s="10"/>
    </row>
    <row r="15769" spans="2:13" s="1" customFormat="1" ht="13.8" x14ac:dyDescent="0.3">
      <c r="B15769" s="10"/>
      <c r="L15769" s="10"/>
      <c r="M15769" s="10"/>
    </row>
    <row r="15770" spans="2:13" s="1" customFormat="1" ht="13.8" x14ac:dyDescent="0.3">
      <c r="B15770" s="10"/>
      <c r="L15770" s="10"/>
      <c r="M15770" s="10"/>
    </row>
    <row r="15771" spans="2:13" s="1" customFormat="1" ht="13.8" x14ac:dyDescent="0.3">
      <c r="B15771" s="10"/>
      <c r="L15771" s="10"/>
      <c r="M15771" s="10"/>
    </row>
    <row r="15772" spans="2:13" s="1" customFormat="1" ht="13.8" x14ac:dyDescent="0.3">
      <c r="B15772" s="10"/>
      <c r="L15772" s="10"/>
      <c r="M15772" s="10"/>
    </row>
    <row r="15773" spans="2:13" s="1" customFormat="1" ht="13.8" x14ac:dyDescent="0.3">
      <c r="B15773" s="10"/>
      <c r="L15773" s="10"/>
      <c r="M15773" s="10"/>
    </row>
    <row r="15774" spans="2:13" s="1" customFormat="1" ht="13.8" x14ac:dyDescent="0.3">
      <c r="B15774" s="10"/>
      <c r="L15774" s="10"/>
      <c r="M15774" s="10"/>
    </row>
    <row r="15775" spans="2:13" s="1" customFormat="1" ht="13.8" x14ac:dyDescent="0.3">
      <c r="B15775" s="10"/>
      <c r="L15775" s="10"/>
      <c r="M15775" s="10"/>
    </row>
    <row r="15776" spans="2:13" s="1" customFormat="1" ht="13.8" x14ac:dyDescent="0.3">
      <c r="B15776" s="10"/>
      <c r="L15776" s="10"/>
      <c r="M15776" s="10"/>
    </row>
    <row r="15777" spans="2:13" s="1" customFormat="1" ht="13.8" x14ac:dyDescent="0.3">
      <c r="B15777" s="10"/>
      <c r="L15777" s="10"/>
      <c r="M15777" s="10"/>
    </row>
    <row r="15778" spans="2:13" s="1" customFormat="1" ht="13.8" x14ac:dyDescent="0.3">
      <c r="B15778" s="10"/>
      <c r="L15778" s="10"/>
      <c r="M15778" s="10"/>
    </row>
    <row r="15779" spans="2:13" s="1" customFormat="1" ht="13.8" x14ac:dyDescent="0.3">
      <c r="B15779" s="10"/>
      <c r="L15779" s="10"/>
      <c r="M15779" s="10"/>
    </row>
    <row r="15780" spans="2:13" s="1" customFormat="1" ht="13.8" x14ac:dyDescent="0.3">
      <c r="B15780" s="10"/>
      <c r="L15780" s="10"/>
      <c r="M15780" s="10"/>
    </row>
    <row r="15781" spans="2:13" s="1" customFormat="1" ht="13.8" x14ac:dyDescent="0.3">
      <c r="B15781" s="10"/>
      <c r="L15781" s="10"/>
      <c r="M15781" s="10"/>
    </row>
    <row r="15782" spans="2:13" s="1" customFormat="1" ht="13.8" x14ac:dyDescent="0.3">
      <c r="B15782" s="10"/>
      <c r="L15782" s="10"/>
      <c r="M15782" s="10"/>
    </row>
    <row r="15783" spans="2:13" s="1" customFormat="1" ht="13.8" x14ac:dyDescent="0.3">
      <c r="B15783" s="10"/>
      <c r="L15783" s="10"/>
      <c r="M15783" s="10"/>
    </row>
    <row r="15784" spans="2:13" s="1" customFormat="1" ht="13.8" x14ac:dyDescent="0.3">
      <c r="B15784" s="10"/>
      <c r="L15784" s="10"/>
      <c r="M15784" s="10"/>
    </row>
    <row r="15785" spans="2:13" s="1" customFormat="1" ht="13.8" x14ac:dyDescent="0.3">
      <c r="B15785" s="10"/>
      <c r="L15785" s="10"/>
      <c r="M15785" s="10"/>
    </row>
    <row r="15786" spans="2:13" s="1" customFormat="1" ht="13.8" x14ac:dyDescent="0.3">
      <c r="B15786" s="10"/>
      <c r="L15786" s="10"/>
      <c r="M15786" s="10"/>
    </row>
    <row r="15787" spans="2:13" s="1" customFormat="1" ht="13.8" x14ac:dyDescent="0.3">
      <c r="B15787" s="10"/>
      <c r="L15787" s="10"/>
      <c r="M15787" s="10"/>
    </row>
    <row r="15788" spans="2:13" s="1" customFormat="1" ht="13.8" x14ac:dyDescent="0.3">
      <c r="B15788" s="10"/>
      <c r="L15788" s="10"/>
      <c r="M15788" s="10"/>
    </row>
    <row r="15789" spans="2:13" s="1" customFormat="1" ht="13.8" x14ac:dyDescent="0.3">
      <c r="B15789" s="10"/>
      <c r="L15789" s="10"/>
      <c r="M15789" s="10"/>
    </row>
    <row r="15790" spans="2:13" s="1" customFormat="1" ht="13.8" x14ac:dyDescent="0.3">
      <c r="B15790" s="10"/>
      <c r="L15790" s="10"/>
      <c r="M15790" s="10"/>
    </row>
    <row r="15791" spans="2:13" s="1" customFormat="1" ht="13.8" x14ac:dyDescent="0.3">
      <c r="B15791" s="10"/>
      <c r="L15791" s="10"/>
      <c r="M15791" s="10"/>
    </row>
    <row r="15792" spans="2:13" s="1" customFormat="1" ht="13.8" x14ac:dyDescent="0.3">
      <c r="B15792" s="10"/>
      <c r="L15792" s="10"/>
      <c r="M15792" s="10"/>
    </row>
    <row r="15793" spans="2:13" s="1" customFormat="1" ht="13.8" x14ac:dyDescent="0.3">
      <c r="B15793" s="10"/>
      <c r="L15793" s="10"/>
      <c r="M15793" s="10"/>
    </row>
    <row r="15794" spans="2:13" s="1" customFormat="1" ht="13.8" x14ac:dyDescent="0.3">
      <c r="B15794" s="10"/>
      <c r="L15794" s="10"/>
      <c r="M15794" s="10"/>
    </row>
    <row r="15795" spans="2:13" s="1" customFormat="1" ht="13.8" x14ac:dyDescent="0.3">
      <c r="B15795" s="10"/>
      <c r="L15795" s="10"/>
      <c r="M15795" s="10"/>
    </row>
    <row r="15796" spans="2:13" s="1" customFormat="1" ht="13.8" x14ac:dyDescent="0.3">
      <c r="B15796" s="10"/>
      <c r="L15796" s="10"/>
      <c r="M15796" s="10"/>
    </row>
    <row r="15797" spans="2:13" s="1" customFormat="1" ht="13.8" x14ac:dyDescent="0.3">
      <c r="B15797" s="10"/>
      <c r="L15797" s="10"/>
      <c r="M15797" s="10"/>
    </row>
    <row r="15798" spans="2:13" s="1" customFormat="1" ht="13.8" x14ac:dyDescent="0.3">
      <c r="B15798" s="10"/>
      <c r="L15798" s="10"/>
      <c r="M15798" s="10"/>
    </row>
    <row r="15799" spans="2:13" s="1" customFormat="1" ht="13.8" x14ac:dyDescent="0.3">
      <c r="B15799" s="10"/>
      <c r="L15799" s="10"/>
      <c r="M15799" s="10"/>
    </row>
    <row r="15800" spans="2:13" s="1" customFormat="1" ht="13.8" x14ac:dyDescent="0.3">
      <c r="B15800" s="10"/>
      <c r="L15800" s="10"/>
      <c r="M15800" s="10"/>
    </row>
    <row r="15801" spans="2:13" s="1" customFormat="1" ht="13.8" x14ac:dyDescent="0.3">
      <c r="B15801" s="10"/>
      <c r="L15801" s="10"/>
      <c r="M15801" s="10"/>
    </row>
    <row r="15802" spans="2:13" s="1" customFormat="1" ht="13.8" x14ac:dyDescent="0.3">
      <c r="B15802" s="10"/>
      <c r="L15802" s="10"/>
      <c r="M15802" s="10"/>
    </row>
    <row r="15803" spans="2:13" s="1" customFormat="1" ht="13.8" x14ac:dyDescent="0.3">
      <c r="B15803" s="10"/>
      <c r="L15803" s="10"/>
      <c r="M15803" s="10"/>
    </row>
    <row r="15804" spans="2:13" s="1" customFormat="1" ht="13.8" x14ac:dyDescent="0.3">
      <c r="B15804" s="10"/>
      <c r="L15804" s="10"/>
      <c r="M15804" s="10"/>
    </row>
    <row r="15805" spans="2:13" s="1" customFormat="1" ht="13.8" x14ac:dyDescent="0.3">
      <c r="B15805" s="10"/>
      <c r="L15805" s="10"/>
      <c r="M15805" s="10"/>
    </row>
    <row r="15806" spans="2:13" s="1" customFormat="1" ht="13.8" x14ac:dyDescent="0.3">
      <c r="B15806" s="10"/>
      <c r="L15806" s="10"/>
      <c r="M15806" s="10"/>
    </row>
    <row r="15807" spans="2:13" s="1" customFormat="1" ht="13.8" x14ac:dyDescent="0.3">
      <c r="B15807" s="10"/>
      <c r="L15807" s="10"/>
      <c r="M15807" s="10"/>
    </row>
    <row r="15808" spans="2:13" s="1" customFormat="1" ht="13.8" x14ac:dyDescent="0.3">
      <c r="B15808" s="10"/>
      <c r="L15808" s="10"/>
      <c r="M15808" s="10"/>
    </row>
    <row r="15809" spans="2:13" s="1" customFormat="1" ht="13.8" x14ac:dyDescent="0.3">
      <c r="B15809" s="10"/>
      <c r="L15809" s="10"/>
      <c r="M15809" s="10"/>
    </row>
    <row r="15810" spans="2:13" s="1" customFormat="1" ht="13.8" x14ac:dyDescent="0.3">
      <c r="B15810" s="10"/>
      <c r="L15810" s="10"/>
      <c r="M15810" s="10"/>
    </row>
    <row r="15811" spans="2:13" s="1" customFormat="1" ht="13.8" x14ac:dyDescent="0.3">
      <c r="B15811" s="10"/>
      <c r="L15811" s="10"/>
      <c r="M15811" s="10"/>
    </row>
    <row r="15812" spans="2:13" s="1" customFormat="1" ht="13.8" x14ac:dyDescent="0.3">
      <c r="B15812" s="10"/>
      <c r="L15812" s="10"/>
      <c r="M15812" s="10"/>
    </row>
    <row r="15813" spans="2:13" s="1" customFormat="1" ht="13.8" x14ac:dyDescent="0.3">
      <c r="B15813" s="10"/>
      <c r="L15813" s="10"/>
      <c r="M15813" s="10"/>
    </row>
    <row r="15814" spans="2:13" s="1" customFormat="1" ht="13.8" x14ac:dyDescent="0.3">
      <c r="B15814" s="10"/>
      <c r="L15814" s="10"/>
      <c r="M15814" s="10"/>
    </row>
    <row r="15815" spans="2:13" s="1" customFormat="1" ht="13.8" x14ac:dyDescent="0.3">
      <c r="B15815" s="10"/>
      <c r="L15815" s="10"/>
      <c r="M15815" s="10"/>
    </row>
    <row r="15816" spans="2:13" s="1" customFormat="1" ht="13.8" x14ac:dyDescent="0.3">
      <c r="B15816" s="10"/>
      <c r="L15816" s="10"/>
      <c r="M15816" s="10"/>
    </row>
    <row r="15817" spans="2:13" s="1" customFormat="1" ht="13.8" x14ac:dyDescent="0.3">
      <c r="B15817" s="10"/>
      <c r="L15817" s="10"/>
      <c r="M15817" s="10"/>
    </row>
    <row r="15818" spans="2:13" s="1" customFormat="1" ht="13.8" x14ac:dyDescent="0.3">
      <c r="B15818" s="10"/>
      <c r="L15818" s="10"/>
      <c r="M15818" s="10"/>
    </row>
    <row r="15819" spans="2:13" s="1" customFormat="1" ht="13.8" x14ac:dyDescent="0.3">
      <c r="B15819" s="10"/>
      <c r="L15819" s="10"/>
      <c r="M15819" s="10"/>
    </row>
    <row r="15820" spans="2:13" s="1" customFormat="1" ht="13.8" x14ac:dyDescent="0.3">
      <c r="B15820" s="10"/>
      <c r="L15820" s="10"/>
      <c r="M15820" s="10"/>
    </row>
    <row r="15821" spans="2:13" s="1" customFormat="1" ht="13.8" x14ac:dyDescent="0.3">
      <c r="B15821" s="10"/>
      <c r="L15821" s="10"/>
      <c r="M15821" s="10"/>
    </row>
    <row r="15822" spans="2:13" s="1" customFormat="1" ht="13.8" x14ac:dyDescent="0.3">
      <c r="B15822" s="10"/>
      <c r="L15822" s="10"/>
      <c r="M15822" s="10"/>
    </row>
    <row r="15823" spans="2:13" s="1" customFormat="1" ht="13.8" x14ac:dyDescent="0.3">
      <c r="B15823" s="10"/>
      <c r="L15823" s="10"/>
      <c r="M15823" s="10"/>
    </row>
    <row r="15824" spans="2:13" s="1" customFormat="1" ht="13.8" x14ac:dyDescent="0.3">
      <c r="B15824" s="10"/>
      <c r="L15824" s="10"/>
      <c r="M15824" s="10"/>
    </row>
    <row r="15825" spans="2:13" s="1" customFormat="1" ht="13.8" x14ac:dyDescent="0.3">
      <c r="B15825" s="10"/>
      <c r="L15825" s="10"/>
      <c r="M15825" s="10"/>
    </row>
    <row r="15826" spans="2:13" s="1" customFormat="1" ht="13.8" x14ac:dyDescent="0.3">
      <c r="B15826" s="10"/>
      <c r="L15826" s="10"/>
      <c r="M15826" s="10"/>
    </row>
    <row r="15827" spans="2:13" s="1" customFormat="1" ht="13.8" x14ac:dyDescent="0.3">
      <c r="B15827" s="10"/>
      <c r="L15827" s="10"/>
      <c r="M15827" s="10"/>
    </row>
    <row r="15828" spans="2:13" s="1" customFormat="1" ht="13.8" x14ac:dyDescent="0.3">
      <c r="B15828" s="10"/>
      <c r="L15828" s="10"/>
      <c r="M15828" s="10"/>
    </row>
    <row r="15829" spans="2:13" s="1" customFormat="1" ht="13.8" x14ac:dyDescent="0.3">
      <c r="B15829" s="10"/>
      <c r="L15829" s="10"/>
      <c r="M15829" s="10"/>
    </row>
    <row r="15830" spans="2:13" s="1" customFormat="1" ht="13.8" x14ac:dyDescent="0.3">
      <c r="B15830" s="10"/>
      <c r="L15830" s="10"/>
      <c r="M15830" s="10"/>
    </row>
    <row r="15831" spans="2:13" s="1" customFormat="1" ht="13.8" x14ac:dyDescent="0.3">
      <c r="B15831" s="10"/>
      <c r="L15831" s="10"/>
      <c r="M15831" s="10"/>
    </row>
    <row r="15832" spans="2:13" s="1" customFormat="1" ht="13.8" x14ac:dyDescent="0.3">
      <c r="B15832" s="10"/>
      <c r="L15832" s="10"/>
      <c r="M15832" s="10"/>
    </row>
    <row r="15833" spans="2:13" s="1" customFormat="1" ht="13.8" x14ac:dyDescent="0.3">
      <c r="B15833" s="10"/>
      <c r="L15833" s="10"/>
      <c r="M15833" s="10"/>
    </row>
    <row r="15834" spans="2:13" s="1" customFormat="1" ht="13.8" x14ac:dyDescent="0.3">
      <c r="B15834" s="10"/>
      <c r="L15834" s="10"/>
      <c r="M15834" s="10"/>
    </row>
    <row r="15835" spans="2:13" s="1" customFormat="1" ht="13.8" x14ac:dyDescent="0.3">
      <c r="B15835" s="10"/>
      <c r="L15835" s="10"/>
      <c r="M15835" s="10"/>
    </row>
    <row r="15836" spans="2:13" s="1" customFormat="1" ht="13.8" x14ac:dyDescent="0.3">
      <c r="B15836" s="10"/>
      <c r="L15836" s="10"/>
      <c r="M15836" s="10"/>
    </row>
    <row r="15837" spans="2:13" s="1" customFormat="1" ht="13.8" x14ac:dyDescent="0.3">
      <c r="B15837" s="10"/>
      <c r="L15837" s="10"/>
      <c r="M15837" s="10"/>
    </row>
    <row r="15838" spans="2:13" s="1" customFormat="1" ht="13.8" x14ac:dyDescent="0.3">
      <c r="B15838" s="10"/>
      <c r="L15838" s="10"/>
      <c r="M15838" s="10"/>
    </row>
    <row r="15839" spans="2:13" s="1" customFormat="1" ht="13.8" x14ac:dyDescent="0.3">
      <c r="B15839" s="10"/>
      <c r="L15839" s="10"/>
      <c r="M15839" s="10"/>
    </row>
    <row r="15840" spans="2:13" s="1" customFormat="1" ht="13.8" x14ac:dyDescent="0.3">
      <c r="B15840" s="10"/>
      <c r="L15840" s="10"/>
      <c r="M15840" s="10"/>
    </row>
    <row r="15841" spans="2:13" s="1" customFormat="1" ht="13.8" x14ac:dyDescent="0.3">
      <c r="B15841" s="10"/>
      <c r="L15841" s="10"/>
      <c r="M15841" s="10"/>
    </row>
    <row r="15842" spans="2:13" s="1" customFormat="1" ht="13.8" x14ac:dyDescent="0.3">
      <c r="B15842" s="10"/>
      <c r="L15842" s="10"/>
      <c r="M15842" s="10"/>
    </row>
    <row r="15843" spans="2:13" s="1" customFormat="1" ht="13.8" x14ac:dyDescent="0.3">
      <c r="B15843" s="10"/>
      <c r="L15843" s="10"/>
      <c r="M15843" s="10"/>
    </row>
    <row r="15844" spans="2:13" s="1" customFormat="1" ht="13.8" x14ac:dyDescent="0.3">
      <c r="B15844" s="10"/>
      <c r="L15844" s="10"/>
      <c r="M15844" s="10"/>
    </row>
    <row r="15845" spans="2:13" s="1" customFormat="1" ht="13.8" x14ac:dyDescent="0.3">
      <c r="B15845" s="10"/>
      <c r="L15845" s="10"/>
      <c r="M15845" s="10"/>
    </row>
    <row r="15846" spans="2:13" s="1" customFormat="1" ht="13.8" x14ac:dyDescent="0.3">
      <c r="B15846" s="10"/>
      <c r="L15846" s="10"/>
      <c r="M15846" s="10"/>
    </row>
    <row r="15847" spans="2:13" s="1" customFormat="1" ht="13.8" x14ac:dyDescent="0.3">
      <c r="B15847" s="10"/>
      <c r="L15847" s="10"/>
      <c r="M15847" s="10"/>
    </row>
    <row r="15848" spans="2:13" s="1" customFormat="1" ht="13.8" x14ac:dyDescent="0.3">
      <c r="B15848" s="10"/>
      <c r="L15848" s="10"/>
      <c r="M15848" s="10"/>
    </row>
    <row r="15849" spans="2:13" s="1" customFormat="1" ht="13.8" x14ac:dyDescent="0.3">
      <c r="B15849" s="10"/>
      <c r="L15849" s="10"/>
      <c r="M15849" s="10"/>
    </row>
    <row r="15850" spans="2:13" s="1" customFormat="1" ht="13.8" x14ac:dyDescent="0.3">
      <c r="B15850" s="10"/>
      <c r="L15850" s="10"/>
      <c r="M15850" s="10"/>
    </row>
    <row r="15851" spans="2:13" s="1" customFormat="1" ht="13.8" x14ac:dyDescent="0.3">
      <c r="B15851" s="10"/>
      <c r="L15851" s="10"/>
      <c r="M15851" s="10"/>
    </row>
    <row r="15852" spans="2:13" s="1" customFormat="1" ht="13.8" x14ac:dyDescent="0.3">
      <c r="B15852" s="10"/>
      <c r="L15852" s="10"/>
      <c r="M15852" s="10"/>
    </row>
    <row r="15853" spans="2:13" s="1" customFormat="1" ht="13.8" x14ac:dyDescent="0.3">
      <c r="B15853" s="10"/>
      <c r="L15853" s="10"/>
      <c r="M15853" s="10"/>
    </row>
    <row r="15854" spans="2:13" s="1" customFormat="1" ht="13.8" x14ac:dyDescent="0.3">
      <c r="B15854" s="10"/>
      <c r="L15854" s="10"/>
      <c r="M15854" s="10"/>
    </row>
    <row r="15855" spans="2:13" s="1" customFormat="1" ht="13.8" x14ac:dyDescent="0.3">
      <c r="B15855" s="10"/>
      <c r="L15855" s="10"/>
      <c r="M15855" s="10"/>
    </row>
    <row r="15856" spans="2:13" s="1" customFormat="1" ht="13.8" x14ac:dyDescent="0.3">
      <c r="B15856" s="10"/>
      <c r="L15856" s="10"/>
      <c r="M15856" s="10"/>
    </row>
    <row r="15857" spans="2:13" s="1" customFormat="1" ht="13.8" x14ac:dyDescent="0.3">
      <c r="B15857" s="10"/>
      <c r="L15857" s="10"/>
      <c r="M15857" s="10"/>
    </row>
    <row r="15858" spans="2:13" s="1" customFormat="1" ht="13.8" x14ac:dyDescent="0.3">
      <c r="B15858" s="10"/>
      <c r="L15858" s="10"/>
      <c r="M15858" s="10"/>
    </row>
    <row r="15859" spans="2:13" s="1" customFormat="1" ht="13.8" x14ac:dyDescent="0.3">
      <c r="B15859" s="10"/>
      <c r="L15859" s="10"/>
      <c r="M15859" s="10"/>
    </row>
    <row r="15860" spans="2:13" s="1" customFormat="1" ht="13.8" x14ac:dyDescent="0.3">
      <c r="B15860" s="10"/>
      <c r="L15860" s="10"/>
      <c r="M15860" s="10"/>
    </row>
    <row r="15861" spans="2:13" s="1" customFormat="1" ht="13.8" x14ac:dyDescent="0.3">
      <c r="B15861" s="10"/>
      <c r="L15861" s="10"/>
      <c r="M15861" s="10"/>
    </row>
    <row r="15862" spans="2:13" s="1" customFormat="1" ht="13.8" x14ac:dyDescent="0.3">
      <c r="B15862" s="10"/>
      <c r="L15862" s="10"/>
      <c r="M15862" s="10"/>
    </row>
    <row r="15863" spans="2:13" s="1" customFormat="1" ht="13.8" x14ac:dyDescent="0.3">
      <c r="B15863" s="10"/>
      <c r="L15863" s="10"/>
      <c r="M15863" s="10"/>
    </row>
    <row r="15864" spans="2:13" s="1" customFormat="1" ht="13.8" x14ac:dyDescent="0.3">
      <c r="B15864" s="10"/>
      <c r="L15864" s="10"/>
      <c r="M15864" s="10"/>
    </row>
    <row r="15865" spans="2:13" s="1" customFormat="1" ht="13.8" x14ac:dyDescent="0.3">
      <c r="B15865" s="10"/>
      <c r="L15865" s="10"/>
      <c r="M15865" s="10"/>
    </row>
    <row r="15866" spans="2:13" s="1" customFormat="1" ht="13.8" x14ac:dyDescent="0.3">
      <c r="B15866" s="10"/>
      <c r="L15866" s="10"/>
      <c r="M15866" s="10"/>
    </row>
    <row r="15867" spans="2:13" s="1" customFormat="1" ht="13.8" x14ac:dyDescent="0.3">
      <c r="B15867" s="10"/>
      <c r="L15867" s="10"/>
      <c r="M15867" s="10"/>
    </row>
    <row r="15868" spans="2:13" s="1" customFormat="1" ht="13.8" x14ac:dyDescent="0.3">
      <c r="B15868" s="10"/>
      <c r="L15868" s="10"/>
      <c r="M15868" s="10"/>
    </row>
    <row r="15869" spans="2:13" s="1" customFormat="1" ht="13.8" x14ac:dyDescent="0.3">
      <c r="B15869" s="10"/>
      <c r="L15869" s="10"/>
      <c r="M15869" s="10"/>
    </row>
    <row r="15870" spans="2:13" s="1" customFormat="1" ht="13.8" x14ac:dyDescent="0.3">
      <c r="B15870" s="10"/>
      <c r="L15870" s="10"/>
      <c r="M15870" s="10"/>
    </row>
    <row r="15871" spans="2:13" s="1" customFormat="1" ht="13.8" x14ac:dyDescent="0.3">
      <c r="B15871" s="10"/>
      <c r="L15871" s="10"/>
      <c r="M15871" s="10"/>
    </row>
    <row r="15872" spans="2:13" s="1" customFormat="1" ht="13.8" x14ac:dyDescent="0.3">
      <c r="B15872" s="10"/>
      <c r="L15872" s="10"/>
      <c r="M15872" s="10"/>
    </row>
    <row r="15873" spans="2:13" s="1" customFormat="1" ht="13.8" x14ac:dyDescent="0.3">
      <c r="B15873" s="10"/>
      <c r="L15873" s="10"/>
      <c r="M15873" s="10"/>
    </row>
    <row r="15874" spans="2:13" s="1" customFormat="1" ht="13.8" x14ac:dyDescent="0.3">
      <c r="B15874" s="10"/>
      <c r="L15874" s="10"/>
      <c r="M15874" s="10"/>
    </row>
    <row r="15875" spans="2:13" s="1" customFormat="1" ht="13.8" x14ac:dyDescent="0.3">
      <c r="B15875" s="10"/>
      <c r="L15875" s="10"/>
      <c r="M15875" s="10"/>
    </row>
    <row r="15876" spans="2:13" s="1" customFormat="1" ht="13.8" x14ac:dyDescent="0.3">
      <c r="B15876" s="10"/>
      <c r="L15876" s="10"/>
      <c r="M15876" s="10"/>
    </row>
    <row r="15877" spans="2:13" s="1" customFormat="1" ht="13.8" x14ac:dyDescent="0.3">
      <c r="B15877" s="10"/>
      <c r="L15877" s="10"/>
      <c r="M15877" s="10"/>
    </row>
    <row r="15878" spans="2:13" s="1" customFormat="1" ht="13.8" x14ac:dyDescent="0.3">
      <c r="B15878" s="10"/>
      <c r="L15878" s="10"/>
      <c r="M15878" s="10"/>
    </row>
    <row r="15879" spans="2:13" s="1" customFormat="1" ht="13.8" x14ac:dyDescent="0.3">
      <c r="B15879" s="10"/>
      <c r="L15879" s="10"/>
      <c r="M15879" s="10"/>
    </row>
    <row r="15880" spans="2:13" s="1" customFormat="1" ht="13.8" x14ac:dyDescent="0.3">
      <c r="B15880" s="10"/>
      <c r="L15880" s="10"/>
      <c r="M15880" s="10"/>
    </row>
    <row r="15881" spans="2:13" s="1" customFormat="1" ht="13.8" x14ac:dyDescent="0.3">
      <c r="B15881" s="10"/>
      <c r="L15881" s="10"/>
      <c r="M15881" s="10"/>
    </row>
    <row r="15882" spans="2:13" s="1" customFormat="1" ht="13.8" x14ac:dyDescent="0.3">
      <c r="B15882" s="10"/>
      <c r="L15882" s="10"/>
      <c r="M15882" s="10"/>
    </row>
    <row r="15883" spans="2:13" s="1" customFormat="1" ht="13.8" x14ac:dyDescent="0.3">
      <c r="B15883" s="10"/>
      <c r="L15883" s="10"/>
      <c r="M15883" s="10"/>
    </row>
    <row r="15884" spans="2:13" s="1" customFormat="1" ht="13.8" x14ac:dyDescent="0.3">
      <c r="B15884" s="10"/>
      <c r="L15884" s="10"/>
      <c r="M15884" s="10"/>
    </row>
    <row r="15885" spans="2:13" s="1" customFormat="1" ht="13.8" x14ac:dyDescent="0.3">
      <c r="B15885" s="10"/>
      <c r="L15885" s="10"/>
      <c r="M15885" s="10"/>
    </row>
    <row r="15886" spans="2:13" s="1" customFormat="1" ht="13.8" x14ac:dyDescent="0.3">
      <c r="B15886" s="10"/>
      <c r="L15886" s="10"/>
      <c r="M15886" s="10"/>
    </row>
    <row r="15887" spans="2:13" s="1" customFormat="1" ht="13.8" x14ac:dyDescent="0.3">
      <c r="B15887" s="10"/>
      <c r="L15887" s="10"/>
      <c r="M15887" s="10"/>
    </row>
    <row r="15888" spans="2:13" s="1" customFormat="1" ht="13.8" x14ac:dyDescent="0.3">
      <c r="B15888" s="10"/>
      <c r="L15888" s="10"/>
      <c r="M15888" s="10"/>
    </row>
    <row r="15889" spans="2:13" s="1" customFormat="1" ht="13.8" x14ac:dyDescent="0.3">
      <c r="B15889" s="10"/>
      <c r="L15889" s="10"/>
      <c r="M15889" s="10"/>
    </row>
    <row r="15890" spans="2:13" s="1" customFormat="1" ht="13.8" x14ac:dyDescent="0.3">
      <c r="B15890" s="10"/>
      <c r="L15890" s="10"/>
      <c r="M15890" s="10"/>
    </row>
    <row r="15891" spans="2:13" s="1" customFormat="1" ht="13.8" x14ac:dyDescent="0.3">
      <c r="B15891" s="10"/>
      <c r="L15891" s="10"/>
      <c r="M15891" s="10"/>
    </row>
    <row r="15892" spans="2:13" s="1" customFormat="1" ht="13.8" x14ac:dyDescent="0.3">
      <c r="B15892" s="10"/>
      <c r="L15892" s="10"/>
      <c r="M15892" s="10"/>
    </row>
    <row r="15893" spans="2:13" s="1" customFormat="1" ht="13.8" x14ac:dyDescent="0.3">
      <c r="B15893" s="10"/>
      <c r="L15893" s="10"/>
      <c r="M15893" s="10"/>
    </row>
    <row r="15894" spans="2:13" s="1" customFormat="1" ht="13.8" x14ac:dyDescent="0.3">
      <c r="B15894" s="10"/>
      <c r="L15894" s="10"/>
      <c r="M15894" s="10"/>
    </row>
    <row r="15895" spans="2:13" s="1" customFormat="1" ht="13.8" x14ac:dyDescent="0.3">
      <c r="B15895" s="10"/>
      <c r="L15895" s="10"/>
      <c r="M15895" s="10"/>
    </row>
    <row r="15896" spans="2:13" s="1" customFormat="1" ht="13.8" x14ac:dyDescent="0.3">
      <c r="B15896" s="10"/>
      <c r="L15896" s="10"/>
      <c r="M15896" s="10"/>
    </row>
    <row r="15897" spans="2:13" s="1" customFormat="1" ht="13.8" x14ac:dyDescent="0.3">
      <c r="B15897" s="10"/>
      <c r="L15897" s="10"/>
      <c r="M15897" s="10"/>
    </row>
    <row r="15898" spans="2:13" s="1" customFormat="1" ht="13.8" x14ac:dyDescent="0.3">
      <c r="B15898" s="10"/>
      <c r="L15898" s="10"/>
      <c r="M15898" s="10"/>
    </row>
    <row r="15899" spans="2:13" s="1" customFormat="1" ht="13.8" x14ac:dyDescent="0.3">
      <c r="B15899" s="10"/>
      <c r="L15899" s="10"/>
      <c r="M15899" s="10"/>
    </row>
    <row r="15900" spans="2:13" s="1" customFormat="1" ht="13.8" x14ac:dyDescent="0.3">
      <c r="B15900" s="10"/>
      <c r="L15900" s="10"/>
      <c r="M15900" s="10"/>
    </row>
    <row r="15901" spans="2:13" s="1" customFormat="1" ht="13.8" x14ac:dyDescent="0.3">
      <c r="B15901" s="10"/>
      <c r="L15901" s="10"/>
      <c r="M15901" s="10"/>
    </row>
    <row r="15902" spans="2:13" s="1" customFormat="1" ht="13.8" x14ac:dyDescent="0.3">
      <c r="B15902" s="10"/>
      <c r="L15902" s="10"/>
      <c r="M15902" s="10"/>
    </row>
    <row r="15903" spans="2:13" s="1" customFormat="1" ht="13.8" x14ac:dyDescent="0.3">
      <c r="B15903" s="10"/>
      <c r="L15903" s="10"/>
      <c r="M15903" s="10"/>
    </row>
    <row r="15904" spans="2:13" s="1" customFormat="1" ht="13.8" x14ac:dyDescent="0.3">
      <c r="B15904" s="10"/>
      <c r="L15904" s="10"/>
      <c r="M15904" s="10"/>
    </row>
    <row r="15905" spans="2:13" s="1" customFormat="1" ht="13.8" x14ac:dyDescent="0.3">
      <c r="B15905" s="10"/>
      <c r="L15905" s="10"/>
      <c r="M15905" s="10"/>
    </row>
    <row r="15906" spans="2:13" s="1" customFormat="1" ht="13.8" x14ac:dyDescent="0.3">
      <c r="B15906" s="10"/>
      <c r="L15906" s="10"/>
      <c r="M15906" s="10"/>
    </row>
    <row r="15907" spans="2:13" s="1" customFormat="1" ht="13.8" x14ac:dyDescent="0.3">
      <c r="B15907" s="10"/>
      <c r="L15907" s="10"/>
      <c r="M15907" s="10"/>
    </row>
    <row r="15908" spans="2:13" s="1" customFormat="1" ht="13.8" x14ac:dyDescent="0.3">
      <c r="B15908" s="10"/>
      <c r="L15908" s="10"/>
      <c r="M15908" s="10"/>
    </row>
    <row r="15909" spans="2:13" s="1" customFormat="1" ht="13.8" x14ac:dyDescent="0.3">
      <c r="B15909" s="10"/>
      <c r="L15909" s="10"/>
      <c r="M15909" s="10"/>
    </row>
    <row r="15910" spans="2:13" s="1" customFormat="1" ht="13.8" x14ac:dyDescent="0.3">
      <c r="B15910" s="10"/>
      <c r="L15910" s="10"/>
      <c r="M15910" s="10"/>
    </row>
    <row r="15911" spans="2:13" s="1" customFormat="1" ht="13.8" x14ac:dyDescent="0.3">
      <c r="B15911" s="10"/>
      <c r="L15911" s="10"/>
      <c r="M15911" s="10"/>
    </row>
    <row r="15912" spans="2:13" s="1" customFormat="1" ht="13.8" x14ac:dyDescent="0.3">
      <c r="B15912" s="10"/>
      <c r="L15912" s="10"/>
      <c r="M15912" s="10"/>
    </row>
    <row r="15913" spans="2:13" s="1" customFormat="1" ht="13.8" x14ac:dyDescent="0.3">
      <c r="B15913" s="10"/>
      <c r="L15913" s="10"/>
      <c r="M15913" s="10"/>
    </row>
    <row r="15914" spans="2:13" s="1" customFormat="1" ht="13.8" x14ac:dyDescent="0.3">
      <c r="B15914" s="10"/>
      <c r="L15914" s="10"/>
      <c r="M15914" s="10"/>
    </row>
    <row r="15915" spans="2:13" s="1" customFormat="1" ht="13.8" x14ac:dyDescent="0.3">
      <c r="B15915" s="10"/>
      <c r="L15915" s="10"/>
      <c r="M15915" s="10"/>
    </row>
    <row r="15916" spans="2:13" s="1" customFormat="1" ht="13.8" x14ac:dyDescent="0.3">
      <c r="B15916" s="10"/>
      <c r="L15916" s="10"/>
      <c r="M15916" s="10"/>
    </row>
    <row r="15917" spans="2:13" s="1" customFormat="1" ht="13.8" x14ac:dyDescent="0.3">
      <c r="B15917" s="10"/>
      <c r="L15917" s="10"/>
      <c r="M15917" s="10"/>
    </row>
    <row r="15918" spans="2:13" s="1" customFormat="1" ht="13.8" x14ac:dyDescent="0.3">
      <c r="B15918" s="10"/>
      <c r="L15918" s="10"/>
      <c r="M15918" s="10"/>
    </row>
    <row r="15919" spans="2:13" s="1" customFormat="1" ht="13.8" x14ac:dyDescent="0.3">
      <c r="B15919" s="10"/>
      <c r="L15919" s="10"/>
      <c r="M15919" s="10"/>
    </row>
    <row r="15920" spans="2:13" s="1" customFormat="1" ht="13.8" x14ac:dyDescent="0.3">
      <c r="B15920" s="10"/>
      <c r="L15920" s="10"/>
      <c r="M15920" s="10"/>
    </row>
    <row r="15921" spans="2:13" s="1" customFormat="1" ht="13.8" x14ac:dyDescent="0.3">
      <c r="B15921" s="10"/>
      <c r="L15921" s="10"/>
      <c r="M15921" s="10"/>
    </row>
    <row r="15922" spans="2:13" s="1" customFormat="1" ht="13.8" x14ac:dyDescent="0.3">
      <c r="B15922" s="10"/>
      <c r="L15922" s="10"/>
      <c r="M15922" s="10"/>
    </row>
    <row r="15923" spans="2:13" s="1" customFormat="1" ht="13.8" x14ac:dyDescent="0.3">
      <c r="B15923" s="10"/>
      <c r="L15923" s="10"/>
      <c r="M15923" s="10"/>
    </row>
    <row r="15924" spans="2:13" s="1" customFormat="1" ht="13.8" x14ac:dyDescent="0.3">
      <c r="B15924" s="10"/>
      <c r="L15924" s="10"/>
      <c r="M15924" s="10"/>
    </row>
    <row r="15925" spans="2:13" s="1" customFormat="1" ht="13.8" x14ac:dyDescent="0.3">
      <c r="B15925" s="10"/>
      <c r="L15925" s="10"/>
      <c r="M15925" s="10"/>
    </row>
    <row r="15926" spans="2:13" s="1" customFormat="1" ht="13.8" x14ac:dyDescent="0.3">
      <c r="B15926" s="10"/>
      <c r="L15926" s="10"/>
      <c r="M15926" s="10"/>
    </row>
    <row r="15927" spans="2:13" s="1" customFormat="1" ht="13.8" x14ac:dyDescent="0.3">
      <c r="B15927" s="10"/>
      <c r="L15927" s="10"/>
      <c r="M15927" s="10"/>
    </row>
    <row r="15928" spans="2:13" s="1" customFormat="1" ht="13.8" x14ac:dyDescent="0.3">
      <c r="B15928" s="10"/>
      <c r="L15928" s="10"/>
      <c r="M15928" s="10"/>
    </row>
    <row r="15929" spans="2:13" s="1" customFormat="1" ht="13.8" x14ac:dyDescent="0.3">
      <c r="B15929" s="10"/>
      <c r="L15929" s="10"/>
      <c r="M15929" s="10"/>
    </row>
    <row r="15930" spans="2:13" s="1" customFormat="1" ht="13.8" x14ac:dyDescent="0.3">
      <c r="B15930" s="10"/>
      <c r="L15930" s="10"/>
      <c r="M15930" s="10"/>
    </row>
    <row r="15931" spans="2:13" s="1" customFormat="1" ht="13.8" x14ac:dyDescent="0.3">
      <c r="B15931" s="10"/>
      <c r="L15931" s="10"/>
      <c r="M15931" s="10"/>
    </row>
    <row r="15932" spans="2:13" s="1" customFormat="1" ht="13.8" x14ac:dyDescent="0.3">
      <c r="B15932" s="10"/>
      <c r="L15932" s="10"/>
      <c r="M15932" s="10"/>
    </row>
    <row r="15933" spans="2:13" s="1" customFormat="1" ht="13.8" x14ac:dyDescent="0.3">
      <c r="B15933" s="10"/>
      <c r="L15933" s="10"/>
      <c r="M15933" s="10"/>
    </row>
    <row r="15934" spans="2:13" s="1" customFormat="1" ht="13.8" x14ac:dyDescent="0.3">
      <c r="B15934" s="10"/>
      <c r="L15934" s="10"/>
      <c r="M15934" s="10"/>
    </row>
    <row r="15935" spans="2:13" s="1" customFormat="1" ht="13.8" x14ac:dyDescent="0.3">
      <c r="B15935" s="10"/>
      <c r="L15935" s="10"/>
      <c r="M15935" s="10"/>
    </row>
    <row r="15936" spans="2:13" s="1" customFormat="1" ht="13.8" x14ac:dyDescent="0.3">
      <c r="B15936" s="10"/>
      <c r="L15936" s="10"/>
      <c r="M15936" s="10"/>
    </row>
    <row r="15937" spans="2:13" s="1" customFormat="1" ht="13.8" x14ac:dyDescent="0.3">
      <c r="B15937" s="10"/>
      <c r="L15937" s="10"/>
      <c r="M15937" s="10"/>
    </row>
    <row r="15938" spans="2:13" s="1" customFormat="1" ht="13.8" x14ac:dyDescent="0.3">
      <c r="B15938" s="10"/>
      <c r="L15938" s="10"/>
      <c r="M15938" s="10"/>
    </row>
    <row r="15939" spans="2:13" s="1" customFormat="1" ht="13.8" x14ac:dyDescent="0.3">
      <c r="B15939" s="10"/>
      <c r="L15939" s="10"/>
      <c r="M15939" s="10"/>
    </row>
    <row r="15940" spans="2:13" s="1" customFormat="1" ht="13.8" x14ac:dyDescent="0.3">
      <c r="B15940" s="10"/>
      <c r="L15940" s="10"/>
      <c r="M15940" s="10"/>
    </row>
    <row r="15941" spans="2:13" s="1" customFormat="1" ht="13.8" x14ac:dyDescent="0.3">
      <c r="B15941" s="10"/>
      <c r="L15941" s="10"/>
      <c r="M15941" s="10"/>
    </row>
    <row r="15942" spans="2:13" s="1" customFormat="1" ht="13.8" x14ac:dyDescent="0.3">
      <c r="B15942" s="10"/>
      <c r="L15942" s="10"/>
      <c r="M15942" s="10"/>
    </row>
    <row r="15943" spans="2:13" s="1" customFormat="1" ht="13.8" x14ac:dyDescent="0.3">
      <c r="B15943" s="10"/>
      <c r="L15943" s="10"/>
      <c r="M15943" s="10"/>
    </row>
    <row r="15944" spans="2:13" s="1" customFormat="1" ht="13.8" x14ac:dyDescent="0.3">
      <c r="B15944" s="10"/>
      <c r="L15944" s="10"/>
      <c r="M15944" s="10"/>
    </row>
    <row r="15945" spans="2:13" s="1" customFormat="1" ht="13.8" x14ac:dyDescent="0.3">
      <c r="B15945" s="10"/>
      <c r="L15945" s="10"/>
      <c r="M15945" s="10"/>
    </row>
    <row r="15946" spans="2:13" s="1" customFormat="1" ht="13.8" x14ac:dyDescent="0.3">
      <c r="B15946" s="10"/>
      <c r="L15946" s="10"/>
      <c r="M15946" s="10"/>
    </row>
    <row r="15947" spans="2:13" s="1" customFormat="1" ht="13.8" x14ac:dyDescent="0.3">
      <c r="B15947" s="10"/>
      <c r="L15947" s="10"/>
      <c r="M15947" s="10"/>
    </row>
    <row r="15948" spans="2:13" s="1" customFormat="1" ht="13.8" x14ac:dyDescent="0.3">
      <c r="B15948" s="10"/>
      <c r="L15948" s="10"/>
      <c r="M15948" s="10"/>
    </row>
    <row r="15949" spans="2:13" s="1" customFormat="1" ht="13.8" x14ac:dyDescent="0.3">
      <c r="B15949" s="10"/>
      <c r="L15949" s="10"/>
      <c r="M15949" s="10"/>
    </row>
    <row r="15950" spans="2:13" s="1" customFormat="1" ht="13.8" x14ac:dyDescent="0.3">
      <c r="B15950" s="10"/>
      <c r="L15950" s="10"/>
      <c r="M15950" s="10"/>
    </row>
    <row r="15951" spans="2:13" s="1" customFormat="1" ht="13.8" x14ac:dyDescent="0.3">
      <c r="B15951" s="10"/>
      <c r="L15951" s="10"/>
      <c r="M15951" s="10"/>
    </row>
    <row r="15952" spans="2:13" s="1" customFormat="1" ht="13.8" x14ac:dyDescent="0.3">
      <c r="B15952" s="10"/>
      <c r="L15952" s="10"/>
      <c r="M15952" s="10"/>
    </row>
    <row r="15953" spans="2:13" s="1" customFormat="1" ht="13.8" x14ac:dyDescent="0.3">
      <c r="B15953" s="10"/>
      <c r="L15953" s="10"/>
      <c r="M15953" s="10"/>
    </row>
    <row r="15954" spans="2:13" s="1" customFormat="1" ht="13.8" x14ac:dyDescent="0.3">
      <c r="B15954" s="10"/>
      <c r="L15954" s="10"/>
      <c r="M15954" s="10"/>
    </row>
    <row r="15955" spans="2:13" s="1" customFormat="1" ht="13.8" x14ac:dyDescent="0.3">
      <c r="B15955" s="10"/>
      <c r="L15955" s="10"/>
      <c r="M15955" s="10"/>
    </row>
    <row r="15956" spans="2:13" s="1" customFormat="1" ht="13.8" x14ac:dyDescent="0.3">
      <c r="B15956" s="10"/>
      <c r="L15956" s="10"/>
      <c r="M15956" s="10"/>
    </row>
    <row r="15957" spans="2:13" s="1" customFormat="1" ht="13.8" x14ac:dyDescent="0.3">
      <c r="B15957" s="10"/>
      <c r="L15957" s="10"/>
      <c r="M15957" s="10"/>
    </row>
    <row r="15958" spans="2:13" s="1" customFormat="1" ht="13.8" x14ac:dyDescent="0.3">
      <c r="B15958" s="10"/>
      <c r="L15958" s="10"/>
      <c r="M15958" s="10"/>
    </row>
    <row r="15959" spans="2:13" s="1" customFormat="1" ht="13.8" x14ac:dyDescent="0.3">
      <c r="B15959" s="10"/>
      <c r="L15959" s="10"/>
      <c r="M15959" s="10"/>
    </row>
    <row r="15960" spans="2:13" s="1" customFormat="1" ht="13.8" x14ac:dyDescent="0.3">
      <c r="B15960" s="10"/>
      <c r="L15960" s="10"/>
      <c r="M15960" s="10"/>
    </row>
    <row r="15961" spans="2:13" s="1" customFormat="1" ht="13.8" x14ac:dyDescent="0.3">
      <c r="B15961" s="10"/>
      <c r="L15961" s="10"/>
      <c r="M15961" s="10"/>
    </row>
    <row r="15962" spans="2:13" s="1" customFormat="1" ht="13.8" x14ac:dyDescent="0.3">
      <c r="B15962" s="10"/>
      <c r="L15962" s="10"/>
      <c r="M15962" s="10"/>
    </row>
    <row r="15963" spans="2:13" s="1" customFormat="1" ht="13.8" x14ac:dyDescent="0.3">
      <c r="B15963" s="10"/>
      <c r="L15963" s="10"/>
      <c r="M15963" s="10"/>
    </row>
    <row r="15964" spans="2:13" s="1" customFormat="1" ht="13.8" x14ac:dyDescent="0.3">
      <c r="B15964" s="10"/>
      <c r="L15964" s="10"/>
      <c r="M15964" s="10"/>
    </row>
    <row r="15965" spans="2:13" s="1" customFormat="1" ht="13.8" x14ac:dyDescent="0.3">
      <c r="B15965" s="10"/>
      <c r="L15965" s="10"/>
      <c r="M15965" s="10"/>
    </row>
    <row r="15966" spans="2:13" s="1" customFormat="1" ht="13.8" x14ac:dyDescent="0.3">
      <c r="B15966" s="10"/>
      <c r="L15966" s="10"/>
      <c r="M15966" s="10"/>
    </row>
    <row r="15967" spans="2:13" s="1" customFormat="1" ht="13.8" x14ac:dyDescent="0.3">
      <c r="B15967" s="10"/>
      <c r="L15967" s="10"/>
      <c r="M15967" s="10"/>
    </row>
    <row r="15968" spans="2:13" s="1" customFormat="1" ht="13.8" x14ac:dyDescent="0.3">
      <c r="B15968" s="10"/>
      <c r="L15968" s="10"/>
      <c r="M15968" s="10"/>
    </row>
    <row r="15969" spans="2:13" s="1" customFormat="1" ht="13.8" x14ac:dyDescent="0.3">
      <c r="B15969" s="10"/>
      <c r="L15969" s="10"/>
      <c r="M15969" s="10"/>
    </row>
    <row r="15970" spans="2:13" s="1" customFormat="1" ht="13.8" x14ac:dyDescent="0.3">
      <c r="B15970" s="10"/>
      <c r="L15970" s="10"/>
      <c r="M15970" s="10"/>
    </row>
    <row r="15971" spans="2:13" s="1" customFormat="1" ht="13.8" x14ac:dyDescent="0.3">
      <c r="B15971" s="10"/>
      <c r="L15971" s="10"/>
      <c r="M15971" s="10"/>
    </row>
    <row r="15972" spans="2:13" s="1" customFormat="1" ht="13.8" x14ac:dyDescent="0.3">
      <c r="B15972" s="10"/>
      <c r="L15972" s="10"/>
      <c r="M15972" s="10"/>
    </row>
    <row r="15973" spans="2:13" s="1" customFormat="1" ht="13.8" x14ac:dyDescent="0.3">
      <c r="B15973" s="10"/>
      <c r="L15973" s="10"/>
      <c r="M15973" s="10"/>
    </row>
    <row r="15974" spans="2:13" s="1" customFormat="1" ht="13.8" x14ac:dyDescent="0.3">
      <c r="B15974" s="10"/>
      <c r="L15974" s="10"/>
      <c r="M15974" s="10"/>
    </row>
    <row r="15975" spans="2:13" s="1" customFormat="1" ht="13.8" x14ac:dyDescent="0.3">
      <c r="B15975" s="10"/>
      <c r="L15975" s="10"/>
      <c r="M15975" s="10"/>
    </row>
    <row r="15976" spans="2:13" s="1" customFormat="1" ht="13.8" x14ac:dyDescent="0.3">
      <c r="B15976" s="10"/>
      <c r="L15976" s="10"/>
      <c r="M15976" s="10"/>
    </row>
    <row r="15977" spans="2:13" s="1" customFormat="1" ht="13.8" x14ac:dyDescent="0.3">
      <c r="B15977" s="10"/>
      <c r="L15977" s="10"/>
      <c r="M15977" s="10"/>
    </row>
    <row r="15978" spans="2:13" s="1" customFormat="1" ht="13.8" x14ac:dyDescent="0.3">
      <c r="B15978" s="10"/>
      <c r="L15978" s="10"/>
      <c r="M15978" s="10"/>
    </row>
    <row r="15979" spans="2:13" s="1" customFormat="1" ht="13.8" x14ac:dyDescent="0.3">
      <c r="B15979" s="10"/>
      <c r="L15979" s="10"/>
      <c r="M15979" s="10"/>
    </row>
    <row r="15980" spans="2:13" s="1" customFormat="1" ht="13.8" x14ac:dyDescent="0.3">
      <c r="B15980" s="10"/>
      <c r="L15980" s="10"/>
      <c r="M15980" s="10"/>
    </row>
    <row r="15981" spans="2:13" s="1" customFormat="1" ht="13.8" x14ac:dyDescent="0.3">
      <c r="B15981" s="10"/>
      <c r="L15981" s="10"/>
      <c r="M15981" s="10"/>
    </row>
    <row r="15982" spans="2:13" s="1" customFormat="1" ht="13.8" x14ac:dyDescent="0.3">
      <c r="B15982" s="10"/>
      <c r="L15982" s="10"/>
      <c r="M15982" s="10"/>
    </row>
    <row r="15983" spans="2:13" s="1" customFormat="1" ht="13.8" x14ac:dyDescent="0.3">
      <c r="B15983" s="10"/>
      <c r="L15983" s="10"/>
      <c r="M15983" s="10"/>
    </row>
    <row r="15984" spans="2:13" s="1" customFormat="1" ht="13.8" x14ac:dyDescent="0.3">
      <c r="B15984" s="10"/>
      <c r="L15984" s="10"/>
      <c r="M15984" s="10"/>
    </row>
    <row r="15985" spans="2:13" s="1" customFormat="1" ht="13.8" x14ac:dyDescent="0.3">
      <c r="B15985" s="10"/>
      <c r="L15985" s="10"/>
      <c r="M15985" s="10"/>
    </row>
    <row r="15986" spans="2:13" s="1" customFormat="1" ht="13.8" x14ac:dyDescent="0.3">
      <c r="B15986" s="10"/>
      <c r="L15986" s="10"/>
      <c r="M15986" s="10"/>
    </row>
    <row r="15987" spans="2:13" s="1" customFormat="1" ht="13.8" x14ac:dyDescent="0.3">
      <c r="B15987" s="10"/>
      <c r="L15987" s="10"/>
      <c r="M15987" s="10"/>
    </row>
    <row r="15988" spans="2:13" s="1" customFormat="1" ht="13.8" x14ac:dyDescent="0.3">
      <c r="B15988" s="10"/>
      <c r="L15988" s="10"/>
      <c r="M15988" s="10"/>
    </row>
    <row r="15989" spans="2:13" s="1" customFormat="1" ht="13.8" x14ac:dyDescent="0.3">
      <c r="B15989" s="10"/>
      <c r="L15989" s="10"/>
      <c r="M15989" s="10"/>
    </row>
    <row r="15990" spans="2:13" s="1" customFormat="1" ht="13.8" x14ac:dyDescent="0.3">
      <c r="B15990" s="10"/>
      <c r="L15990" s="10"/>
      <c r="M15990" s="10"/>
    </row>
    <row r="15991" spans="2:13" s="1" customFormat="1" ht="13.8" x14ac:dyDescent="0.3">
      <c r="B15991" s="10"/>
      <c r="L15991" s="10"/>
      <c r="M15991" s="10"/>
    </row>
    <row r="15992" spans="2:13" s="1" customFormat="1" ht="13.8" x14ac:dyDescent="0.3">
      <c r="B15992" s="10"/>
      <c r="L15992" s="10"/>
      <c r="M15992" s="10"/>
    </row>
    <row r="15993" spans="2:13" s="1" customFormat="1" ht="13.8" x14ac:dyDescent="0.3">
      <c r="B15993" s="10"/>
      <c r="L15993" s="10"/>
      <c r="M15993" s="10"/>
    </row>
    <row r="15994" spans="2:13" s="1" customFormat="1" ht="13.8" x14ac:dyDescent="0.3">
      <c r="B15994" s="10"/>
      <c r="L15994" s="10"/>
      <c r="M15994" s="10"/>
    </row>
    <row r="15995" spans="2:13" s="1" customFormat="1" ht="13.8" x14ac:dyDescent="0.3">
      <c r="B15995" s="10"/>
      <c r="L15995" s="10"/>
      <c r="M15995" s="10"/>
    </row>
    <row r="15996" spans="2:13" s="1" customFormat="1" ht="13.8" x14ac:dyDescent="0.3">
      <c r="B15996" s="10"/>
      <c r="L15996" s="10"/>
      <c r="M15996" s="10"/>
    </row>
    <row r="15997" spans="2:13" s="1" customFormat="1" ht="13.8" x14ac:dyDescent="0.3">
      <c r="B15997" s="10"/>
      <c r="L15997" s="10"/>
      <c r="M15997" s="10"/>
    </row>
    <row r="15998" spans="2:13" s="1" customFormat="1" ht="13.8" x14ac:dyDescent="0.3">
      <c r="B15998" s="10"/>
      <c r="L15998" s="10"/>
      <c r="M15998" s="10"/>
    </row>
    <row r="15999" spans="2:13" s="1" customFormat="1" ht="13.8" x14ac:dyDescent="0.3">
      <c r="B15999" s="10"/>
      <c r="L15999" s="10"/>
      <c r="M15999" s="10"/>
    </row>
    <row r="16000" spans="2:13" s="1" customFormat="1" ht="13.8" x14ac:dyDescent="0.3">
      <c r="B16000" s="10"/>
      <c r="L16000" s="10"/>
      <c r="M16000" s="10"/>
    </row>
    <row r="16001" spans="2:13" s="1" customFormat="1" ht="13.8" x14ac:dyDescent="0.3">
      <c r="B16001" s="10"/>
      <c r="L16001" s="10"/>
      <c r="M16001" s="10"/>
    </row>
    <row r="16002" spans="2:13" s="1" customFormat="1" ht="13.8" x14ac:dyDescent="0.3">
      <c r="B16002" s="10"/>
      <c r="L16002" s="10"/>
      <c r="M16002" s="10"/>
    </row>
    <row r="16003" spans="2:13" s="1" customFormat="1" ht="13.8" x14ac:dyDescent="0.3">
      <c r="B16003" s="10"/>
      <c r="L16003" s="10"/>
      <c r="M16003" s="10"/>
    </row>
    <row r="16004" spans="2:13" s="1" customFormat="1" ht="13.8" x14ac:dyDescent="0.3">
      <c r="B16004" s="10"/>
      <c r="L16004" s="10"/>
      <c r="M16004" s="10"/>
    </row>
    <row r="16005" spans="2:13" s="1" customFormat="1" ht="13.8" x14ac:dyDescent="0.3">
      <c r="B16005" s="10"/>
      <c r="L16005" s="10"/>
      <c r="M16005" s="10"/>
    </row>
    <row r="16006" spans="2:13" s="1" customFormat="1" ht="13.8" x14ac:dyDescent="0.3">
      <c r="B16006" s="10"/>
      <c r="L16006" s="10"/>
      <c r="M16006" s="10"/>
    </row>
    <row r="16007" spans="2:13" s="1" customFormat="1" ht="13.8" x14ac:dyDescent="0.3">
      <c r="B16007" s="10"/>
      <c r="L16007" s="10"/>
      <c r="M16007" s="10"/>
    </row>
    <row r="16008" spans="2:13" s="1" customFormat="1" ht="13.8" x14ac:dyDescent="0.3">
      <c r="B16008" s="10"/>
      <c r="L16008" s="10"/>
      <c r="M16008" s="10"/>
    </row>
    <row r="16009" spans="2:13" s="1" customFormat="1" ht="13.8" x14ac:dyDescent="0.3">
      <c r="B16009" s="10"/>
      <c r="L16009" s="10"/>
      <c r="M16009" s="10"/>
    </row>
    <row r="16010" spans="2:13" s="1" customFormat="1" ht="13.8" x14ac:dyDescent="0.3">
      <c r="B16010" s="10"/>
      <c r="L16010" s="10"/>
      <c r="M16010" s="10"/>
    </row>
    <row r="16011" spans="2:13" s="1" customFormat="1" ht="13.8" x14ac:dyDescent="0.3">
      <c r="B16011" s="10"/>
      <c r="L16011" s="10"/>
      <c r="M16011" s="10"/>
    </row>
    <row r="16012" spans="2:13" s="1" customFormat="1" ht="13.8" x14ac:dyDescent="0.3">
      <c r="B16012" s="10"/>
      <c r="L16012" s="10"/>
      <c r="M16012" s="10"/>
    </row>
    <row r="16013" spans="2:13" s="1" customFormat="1" ht="13.8" x14ac:dyDescent="0.3">
      <c r="B16013" s="10"/>
      <c r="L16013" s="10"/>
      <c r="M16013" s="10"/>
    </row>
    <row r="16014" spans="2:13" s="1" customFormat="1" ht="13.8" x14ac:dyDescent="0.3">
      <c r="B16014" s="10"/>
      <c r="L16014" s="10"/>
      <c r="M16014" s="10"/>
    </row>
    <row r="16015" spans="2:13" s="1" customFormat="1" ht="13.8" x14ac:dyDescent="0.3">
      <c r="B16015" s="10"/>
      <c r="L16015" s="10"/>
      <c r="M16015" s="10"/>
    </row>
    <row r="16016" spans="2:13" s="1" customFormat="1" ht="13.8" x14ac:dyDescent="0.3">
      <c r="B16016" s="10"/>
      <c r="L16016" s="10"/>
      <c r="M16016" s="10"/>
    </row>
    <row r="16017" spans="2:13" s="1" customFormat="1" ht="13.8" x14ac:dyDescent="0.3">
      <c r="B16017" s="10"/>
      <c r="L16017" s="10"/>
      <c r="M16017" s="10"/>
    </row>
    <row r="16018" spans="2:13" s="1" customFormat="1" ht="13.8" x14ac:dyDescent="0.3">
      <c r="B16018" s="10"/>
      <c r="L16018" s="10"/>
      <c r="M16018" s="10"/>
    </row>
    <row r="16019" spans="2:13" s="1" customFormat="1" ht="13.8" x14ac:dyDescent="0.3">
      <c r="B16019" s="10"/>
      <c r="L16019" s="10"/>
      <c r="M16019" s="10"/>
    </row>
    <row r="16020" spans="2:13" s="1" customFormat="1" ht="13.8" x14ac:dyDescent="0.3">
      <c r="B16020" s="10"/>
      <c r="L16020" s="10"/>
      <c r="M16020" s="10"/>
    </row>
    <row r="16021" spans="2:13" s="1" customFormat="1" ht="13.8" x14ac:dyDescent="0.3">
      <c r="B16021" s="10"/>
      <c r="L16021" s="10"/>
      <c r="M16021" s="10"/>
    </row>
    <row r="16022" spans="2:13" s="1" customFormat="1" ht="13.8" x14ac:dyDescent="0.3">
      <c r="B16022" s="10"/>
      <c r="L16022" s="10"/>
      <c r="M16022" s="10"/>
    </row>
    <row r="16023" spans="2:13" s="1" customFormat="1" ht="13.8" x14ac:dyDescent="0.3">
      <c r="B16023" s="10"/>
      <c r="L16023" s="10"/>
      <c r="M16023" s="10"/>
    </row>
    <row r="16024" spans="2:13" s="1" customFormat="1" ht="13.8" x14ac:dyDescent="0.3">
      <c r="B16024" s="10"/>
      <c r="L16024" s="10"/>
      <c r="M16024" s="10"/>
    </row>
    <row r="16025" spans="2:13" s="1" customFormat="1" ht="13.8" x14ac:dyDescent="0.3">
      <c r="B16025" s="10"/>
      <c r="L16025" s="10"/>
      <c r="M16025" s="10"/>
    </row>
    <row r="16026" spans="2:13" s="1" customFormat="1" ht="13.8" x14ac:dyDescent="0.3">
      <c r="B16026" s="10"/>
      <c r="L16026" s="10"/>
      <c r="M16026" s="10"/>
    </row>
    <row r="16027" spans="2:13" s="1" customFormat="1" ht="13.8" x14ac:dyDescent="0.3">
      <c r="B16027" s="10"/>
      <c r="L16027" s="10"/>
      <c r="M16027" s="10"/>
    </row>
    <row r="16028" spans="2:13" s="1" customFormat="1" ht="13.8" x14ac:dyDescent="0.3">
      <c r="B16028" s="10"/>
      <c r="L16028" s="10"/>
      <c r="M16028" s="10"/>
    </row>
    <row r="16029" spans="2:13" s="1" customFormat="1" ht="13.8" x14ac:dyDescent="0.3">
      <c r="B16029" s="10"/>
      <c r="L16029" s="10"/>
      <c r="M16029" s="10"/>
    </row>
    <row r="16030" spans="2:13" s="1" customFormat="1" ht="13.8" x14ac:dyDescent="0.3">
      <c r="B16030" s="10"/>
      <c r="L16030" s="10"/>
      <c r="M16030" s="10"/>
    </row>
    <row r="16031" spans="2:13" s="1" customFormat="1" ht="13.8" x14ac:dyDescent="0.3">
      <c r="B16031" s="10"/>
      <c r="L16031" s="10"/>
      <c r="M16031" s="10"/>
    </row>
    <row r="16032" spans="2:13" s="1" customFormat="1" ht="13.8" x14ac:dyDescent="0.3">
      <c r="B16032" s="10"/>
      <c r="L16032" s="10"/>
      <c r="M16032" s="10"/>
    </row>
    <row r="16033" spans="2:13" s="1" customFormat="1" ht="13.8" x14ac:dyDescent="0.3">
      <c r="B16033" s="10"/>
      <c r="L16033" s="10"/>
      <c r="M16033" s="10"/>
    </row>
    <row r="16034" spans="2:13" s="1" customFormat="1" ht="13.8" x14ac:dyDescent="0.3">
      <c r="B16034" s="10"/>
      <c r="L16034" s="10"/>
      <c r="M16034" s="10"/>
    </row>
    <row r="16035" spans="2:13" s="1" customFormat="1" ht="13.8" x14ac:dyDescent="0.3">
      <c r="B16035" s="10"/>
      <c r="L16035" s="10"/>
      <c r="M16035" s="10"/>
    </row>
    <row r="16036" spans="2:13" s="1" customFormat="1" ht="13.8" x14ac:dyDescent="0.3">
      <c r="B16036" s="10"/>
      <c r="L16036" s="10"/>
      <c r="M16036" s="10"/>
    </row>
    <row r="16037" spans="2:13" s="1" customFormat="1" ht="13.8" x14ac:dyDescent="0.3">
      <c r="B16037" s="10"/>
      <c r="L16037" s="10"/>
      <c r="M16037" s="10"/>
    </row>
    <row r="16038" spans="2:13" s="1" customFormat="1" ht="13.8" x14ac:dyDescent="0.3">
      <c r="B16038" s="10"/>
      <c r="L16038" s="10"/>
      <c r="M16038" s="10"/>
    </row>
    <row r="16039" spans="2:13" s="1" customFormat="1" ht="13.8" x14ac:dyDescent="0.3">
      <c r="B16039" s="10"/>
      <c r="L16039" s="10"/>
      <c r="M16039" s="10"/>
    </row>
    <row r="16040" spans="2:13" s="1" customFormat="1" ht="13.8" x14ac:dyDescent="0.3">
      <c r="B16040" s="10"/>
      <c r="L16040" s="10"/>
      <c r="M16040" s="10"/>
    </row>
    <row r="16041" spans="2:13" s="1" customFormat="1" ht="13.8" x14ac:dyDescent="0.3">
      <c r="B16041" s="10"/>
      <c r="L16041" s="10"/>
      <c r="M16041" s="10"/>
    </row>
    <row r="16042" spans="2:13" s="1" customFormat="1" ht="13.8" x14ac:dyDescent="0.3">
      <c r="B16042" s="10"/>
      <c r="L16042" s="10"/>
      <c r="M16042" s="10"/>
    </row>
    <row r="16043" spans="2:13" s="1" customFormat="1" ht="13.8" x14ac:dyDescent="0.3">
      <c r="B16043" s="10"/>
      <c r="L16043" s="10"/>
      <c r="M16043" s="10"/>
    </row>
    <row r="16044" spans="2:13" s="1" customFormat="1" ht="13.8" x14ac:dyDescent="0.3">
      <c r="B16044" s="10"/>
      <c r="L16044" s="10"/>
      <c r="M16044" s="10"/>
    </row>
    <row r="16045" spans="2:13" s="1" customFormat="1" ht="13.8" x14ac:dyDescent="0.3">
      <c r="B16045" s="10"/>
      <c r="L16045" s="10"/>
      <c r="M16045" s="10"/>
    </row>
    <row r="16046" spans="2:13" s="1" customFormat="1" ht="13.8" x14ac:dyDescent="0.3">
      <c r="B16046" s="10"/>
      <c r="L16046" s="10"/>
      <c r="M16046" s="10"/>
    </row>
    <row r="16047" spans="2:13" s="1" customFormat="1" ht="13.8" x14ac:dyDescent="0.3">
      <c r="B16047" s="10"/>
      <c r="L16047" s="10"/>
      <c r="M16047" s="10"/>
    </row>
    <row r="16048" spans="2:13" s="1" customFormat="1" ht="13.8" x14ac:dyDescent="0.3">
      <c r="B16048" s="10"/>
      <c r="L16048" s="10"/>
      <c r="M16048" s="10"/>
    </row>
    <row r="16049" spans="2:13" s="1" customFormat="1" ht="13.8" x14ac:dyDescent="0.3">
      <c r="B16049" s="10"/>
      <c r="L16049" s="10"/>
      <c r="M16049" s="10"/>
    </row>
    <row r="16050" spans="2:13" s="1" customFormat="1" ht="13.8" x14ac:dyDescent="0.3">
      <c r="B16050" s="10"/>
      <c r="L16050" s="10"/>
      <c r="M16050" s="10"/>
    </row>
    <row r="16051" spans="2:13" s="1" customFormat="1" ht="13.8" x14ac:dyDescent="0.3">
      <c r="B16051" s="10"/>
      <c r="L16051" s="10"/>
      <c r="M16051" s="10"/>
    </row>
    <row r="16052" spans="2:13" s="1" customFormat="1" ht="13.8" x14ac:dyDescent="0.3">
      <c r="B16052" s="10"/>
      <c r="L16052" s="10"/>
      <c r="M16052" s="10"/>
    </row>
    <row r="16053" spans="2:13" s="1" customFormat="1" ht="13.8" x14ac:dyDescent="0.3">
      <c r="B16053" s="10"/>
      <c r="L16053" s="10"/>
      <c r="M16053" s="10"/>
    </row>
    <row r="16054" spans="2:13" s="1" customFormat="1" ht="13.8" x14ac:dyDescent="0.3">
      <c r="B16054" s="10"/>
      <c r="L16054" s="10"/>
      <c r="M16054" s="10"/>
    </row>
    <row r="16055" spans="2:13" s="1" customFormat="1" ht="13.8" x14ac:dyDescent="0.3">
      <c r="B16055" s="10"/>
      <c r="L16055" s="10"/>
      <c r="M16055" s="10"/>
    </row>
    <row r="16056" spans="2:13" s="1" customFormat="1" ht="13.8" x14ac:dyDescent="0.3">
      <c r="B16056" s="10"/>
      <c r="L16056" s="10"/>
      <c r="M16056" s="10"/>
    </row>
    <row r="16057" spans="2:13" s="1" customFormat="1" ht="13.8" x14ac:dyDescent="0.3">
      <c r="B16057" s="10"/>
      <c r="L16057" s="10"/>
      <c r="M16057" s="10"/>
    </row>
    <row r="16058" spans="2:13" s="1" customFormat="1" ht="13.8" x14ac:dyDescent="0.3">
      <c r="B16058" s="10"/>
      <c r="L16058" s="10"/>
      <c r="M16058" s="10"/>
    </row>
    <row r="16059" spans="2:13" s="1" customFormat="1" ht="13.8" x14ac:dyDescent="0.3">
      <c r="B16059" s="10"/>
      <c r="L16059" s="10"/>
      <c r="M16059" s="10"/>
    </row>
    <row r="16060" spans="2:13" s="1" customFormat="1" ht="13.8" x14ac:dyDescent="0.3">
      <c r="B16060" s="10"/>
      <c r="L16060" s="10"/>
      <c r="M16060" s="10"/>
    </row>
    <row r="16061" spans="2:13" s="1" customFormat="1" ht="13.8" x14ac:dyDescent="0.3">
      <c r="B16061" s="10"/>
      <c r="L16061" s="10"/>
      <c r="M16061" s="10"/>
    </row>
    <row r="16062" spans="2:13" s="1" customFormat="1" ht="13.8" x14ac:dyDescent="0.3">
      <c r="B16062" s="10"/>
      <c r="L16062" s="10"/>
      <c r="M16062" s="10"/>
    </row>
    <row r="16063" spans="2:13" s="1" customFormat="1" ht="13.8" x14ac:dyDescent="0.3">
      <c r="B16063" s="10"/>
      <c r="L16063" s="10"/>
      <c r="M16063" s="10"/>
    </row>
    <row r="16064" spans="2:13" s="1" customFormat="1" ht="13.8" x14ac:dyDescent="0.3">
      <c r="B16064" s="10"/>
      <c r="L16064" s="10"/>
      <c r="M16064" s="10"/>
    </row>
    <row r="16065" spans="2:13" s="1" customFormat="1" ht="13.8" x14ac:dyDescent="0.3">
      <c r="B16065" s="10"/>
      <c r="L16065" s="10"/>
      <c r="M16065" s="10"/>
    </row>
    <row r="16066" spans="2:13" s="1" customFormat="1" ht="13.8" x14ac:dyDescent="0.3">
      <c r="B16066" s="10"/>
      <c r="L16066" s="10"/>
      <c r="M16066" s="10"/>
    </row>
    <row r="16067" spans="2:13" s="1" customFormat="1" ht="13.8" x14ac:dyDescent="0.3">
      <c r="B16067" s="10"/>
      <c r="L16067" s="10"/>
      <c r="M16067" s="10"/>
    </row>
    <row r="16068" spans="2:13" s="1" customFormat="1" ht="13.8" x14ac:dyDescent="0.3">
      <c r="B16068" s="10"/>
      <c r="L16068" s="10"/>
      <c r="M16068" s="10"/>
    </row>
    <row r="16069" spans="2:13" s="1" customFormat="1" ht="13.8" x14ac:dyDescent="0.3">
      <c r="B16069" s="10"/>
      <c r="L16069" s="10"/>
      <c r="M16069" s="10"/>
    </row>
    <row r="16070" spans="2:13" s="1" customFormat="1" ht="13.8" x14ac:dyDescent="0.3">
      <c r="B16070" s="10"/>
      <c r="L16070" s="10"/>
      <c r="M16070" s="10"/>
    </row>
    <row r="16071" spans="2:13" s="1" customFormat="1" ht="13.8" x14ac:dyDescent="0.3">
      <c r="B16071" s="10"/>
      <c r="L16071" s="10"/>
      <c r="M16071" s="10"/>
    </row>
    <row r="16072" spans="2:13" s="1" customFormat="1" ht="13.8" x14ac:dyDescent="0.3">
      <c r="B16072" s="10"/>
      <c r="L16072" s="10"/>
      <c r="M16072" s="10"/>
    </row>
    <row r="16073" spans="2:13" s="1" customFormat="1" ht="13.8" x14ac:dyDescent="0.3">
      <c r="B16073" s="10"/>
      <c r="L16073" s="10"/>
      <c r="M16073" s="10"/>
    </row>
    <row r="16074" spans="2:13" s="1" customFormat="1" ht="13.8" x14ac:dyDescent="0.3">
      <c r="B16074" s="10"/>
      <c r="L16074" s="10"/>
      <c r="M16074" s="10"/>
    </row>
    <row r="16075" spans="2:13" s="1" customFormat="1" ht="13.8" x14ac:dyDescent="0.3">
      <c r="B16075" s="10"/>
      <c r="L16075" s="10"/>
      <c r="M16075" s="10"/>
    </row>
    <row r="16076" spans="2:13" s="1" customFormat="1" ht="13.8" x14ac:dyDescent="0.3">
      <c r="B16076" s="10"/>
      <c r="L16076" s="10"/>
      <c r="M16076" s="10"/>
    </row>
    <row r="16077" spans="2:13" s="1" customFormat="1" ht="13.8" x14ac:dyDescent="0.3">
      <c r="B16077" s="10"/>
      <c r="L16077" s="10"/>
      <c r="M16077" s="10"/>
    </row>
    <row r="16078" spans="2:13" s="1" customFormat="1" ht="13.8" x14ac:dyDescent="0.3">
      <c r="B16078" s="10"/>
      <c r="L16078" s="10"/>
      <c r="M16078" s="10"/>
    </row>
    <row r="16079" spans="2:13" s="1" customFormat="1" ht="13.8" x14ac:dyDescent="0.3">
      <c r="B16079" s="10"/>
      <c r="L16079" s="10"/>
      <c r="M16079" s="10"/>
    </row>
    <row r="16080" spans="2:13" s="1" customFormat="1" ht="13.8" x14ac:dyDescent="0.3">
      <c r="B16080" s="10"/>
      <c r="L16080" s="10"/>
      <c r="M16080" s="10"/>
    </row>
    <row r="16081" spans="2:13" s="1" customFormat="1" ht="13.8" x14ac:dyDescent="0.3">
      <c r="B16081" s="10"/>
      <c r="L16081" s="10"/>
      <c r="M16081" s="10"/>
    </row>
    <row r="16082" spans="2:13" s="1" customFormat="1" ht="13.8" x14ac:dyDescent="0.3">
      <c r="B16082" s="10"/>
      <c r="L16082" s="10"/>
      <c r="M16082" s="10"/>
    </row>
    <row r="16083" spans="2:13" s="1" customFormat="1" ht="13.8" x14ac:dyDescent="0.3">
      <c r="B16083" s="10"/>
      <c r="L16083" s="10"/>
      <c r="M16083" s="10"/>
    </row>
    <row r="16084" spans="2:13" s="1" customFormat="1" ht="13.8" x14ac:dyDescent="0.3">
      <c r="B16084" s="10"/>
      <c r="L16084" s="10"/>
      <c r="M16084" s="10"/>
    </row>
    <row r="16085" spans="2:13" s="1" customFormat="1" ht="13.8" x14ac:dyDescent="0.3">
      <c r="B16085" s="10"/>
      <c r="L16085" s="10"/>
      <c r="M16085" s="10"/>
    </row>
    <row r="16086" spans="2:13" s="1" customFormat="1" ht="13.8" x14ac:dyDescent="0.3">
      <c r="B16086" s="10"/>
      <c r="L16086" s="10"/>
      <c r="M16086" s="10"/>
    </row>
    <row r="16087" spans="2:13" s="1" customFormat="1" ht="13.8" x14ac:dyDescent="0.3">
      <c r="B16087" s="10"/>
      <c r="L16087" s="10"/>
      <c r="M16087" s="10"/>
    </row>
    <row r="16088" spans="2:13" s="1" customFormat="1" ht="13.8" x14ac:dyDescent="0.3">
      <c r="B16088" s="10"/>
      <c r="L16088" s="10"/>
      <c r="M16088" s="10"/>
    </row>
    <row r="16089" spans="2:13" s="1" customFormat="1" ht="13.8" x14ac:dyDescent="0.3">
      <c r="B16089" s="10"/>
      <c r="L16089" s="10"/>
      <c r="M16089" s="10"/>
    </row>
    <row r="16090" spans="2:13" s="1" customFormat="1" ht="13.8" x14ac:dyDescent="0.3">
      <c r="B16090" s="10"/>
      <c r="L16090" s="10"/>
      <c r="M16090" s="10"/>
    </row>
    <row r="16091" spans="2:13" s="1" customFormat="1" ht="13.8" x14ac:dyDescent="0.3">
      <c r="B16091" s="10"/>
      <c r="L16091" s="10"/>
      <c r="M16091" s="10"/>
    </row>
    <row r="16092" spans="2:13" s="1" customFormat="1" ht="13.8" x14ac:dyDescent="0.3">
      <c r="B16092" s="10"/>
      <c r="L16092" s="10"/>
      <c r="M16092" s="10"/>
    </row>
    <row r="16093" spans="2:13" s="1" customFormat="1" ht="13.8" x14ac:dyDescent="0.3">
      <c r="B16093" s="10"/>
      <c r="L16093" s="10"/>
      <c r="M16093" s="10"/>
    </row>
    <row r="16094" spans="2:13" s="1" customFormat="1" ht="13.8" x14ac:dyDescent="0.3">
      <c r="B16094" s="10"/>
      <c r="L16094" s="10"/>
      <c r="M16094" s="10"/>
    </row>
    <row r="16095" spans="2:13" s="1" customFormat="1" ht="13.8" x14ac:dyDescent="0.3">
      <c r="B16095" s="10"/>
      <c r="L16095" s="10"/>
      <c r="M16095" s="10"/>
    </row>
    <row r="16096" spans="2:13" s="1" customFormat="1" ht="13.8" x14ac:dyDescent="0.3">
      <c r="B16096" s="10"/>
      <c r="L16096" s="10"/>
      <c r="M16096" s="10"/>
    </row>
    <row r="16097" spans="2:13" s="1" customFormat="1" ht="13.8" x14ac:dyDescent="0.3">
      <c r="B16097" s="10"/>
      <c r="L16097" s="10"/>
      <c r="M16097" s="10"/>
    </row>
    <row r="16098" spans="2:13" s="1" customFormat="1" ht="13.8" x14ac:dyDescent="0.3">
      <c r="B16098" s="10"/>
      <c r="L16098" s="10"/>
      <c r="M16098" s="10"/>
    </row>
    <row r="16099" spans="2:13" s="1" customFormat="1" ht="13.8" x14ac:dyDescent="0.3">
      <c r="B16099" s="10"/>
      <c r="L16099" s="10"/>
      <c r="M16099" s="10"/>
    </row>
    <row r="16100" spans="2:13" s="1" customFormat="1" ht="13.8" x14ac:dyDescent="0.3">
      <c r="B16100" s="10"/>
      <c r="L16100" s="10"/>
      <c r="M16100" s="10"/>
    </row>
    <row r="16101" spans="2:13" s="1" customFormat="1" ht="13.8" x14ac:dyDescent="0.3">
      <c r="B16101" s="10"/>
      <c r="L16101" s="10"/>
      <c r="M16101" s="10"/>
    </row>
    <row r="16102" spans="2:13" s="1" customFormat="1" ht="13.8" x14ac:dyDescent="0.3">
      <c r="B16102" s="10"/>
      <c r="L16102" s="10"/>
      <c r="M16102" s="10"/>
    </row>
    <row r="16103" spans="2:13" s="1" customFormat="1" ht="13.8" x14ac:dyDescent="0.3">
      <c r="B16103" s="10"/>
      <c r="L16103" s="10"/>
      <c r="M16103" s="10"/>
    </row>
    <row r="16104" spans="2:13" s="1" customFormat="1" ht="13.8" x14ac:dyDescent="0.3">
      <c r="B16104" s="10"/>
      <c r="L16104" s="10"/>
      <c r="M16104" s="10"/>
    </row>
    <row r="16105" spans="2:13" s="1" customFormat="1" ht="13.8" x14ac:dyDescent="0.3">
      <c r="B16105" s="10"/>
      <c r="L16105" s="10"/>
      <c r="M16105" s="10"/>
    </row>
    <row r="16106" spans="2:13" s="1" customFormat="1" ht="13.8" x14ac:dyDescent="0.3">
      <c r="B16106" s="10"/>
      <c r="L16106" s="10"/>
      <c r="M16106" s="10"/>
    </row>
    <row r="16107" spans="2:13" s="1" customFormat="1" ht="13.8" x14ac:dyDescent="0.3">
      <c r="B16107" s="10"/>
      <c r="L16107" s="10"/>
      <c r="M16107" s="10"/>
    </row>
    <row r="16108" spans="2:13" s="1" customFormat="1" ht="13.8" x14ac:dyDescent="0.3">
      <c r="B16108" s="10"/>
      <c r="L16108" s="10"/>
      <c r="M16108" s="10"/>
    </row>
    <row r="16109" spans="2:13" s="1" customFormat="1" ht="13.8" x14ac:dyDescent="0.3">
      <c r="B16109" s="10"/>
      <c r="L16109" s="10"/>
      <c r="M16109" s="10"/>
    </row>
    <row r="16110" spans="2:13" s="1" customFormat="1" ht="13.8" x14ac:dyDescent="0.3">
      <c r="B16110" s="10"/>
      <c r="L16110" s="10"/>
      <c r="M16110" s="10"/>
    </row>
    <row r="16111" spans="2:13" s="1" customFormat="1" ht="13.8" x14ac:dyDescent="0.3">
      <c r="B16111" s="10"/>
      <c r="L16111" s="10"/>
      <c r="M16111" s="10"/>
    </row>
    <row r="16112" spans="2:13" s="1" customFormat="1" ht="13.8" x14ac:dyDescent="0.3">
      <c r="B16112" s="10"/>
      <c r="L16112" s="10"/>
      <c r="M16112" s="10"/>
    </row>
    <row r="16113" spans="2:13" s="1" customFormat="1" ht="13.8" x14ac:dyDescent="0.3">
      <c r="B16113" s="10"/>
      <c r="L16113" s="10"/>
      <c r="M16113" s="10"/>
    </row>
    <row r="16114" spans="2:13" s="1" customFormat="1" ht="13.8" x14ac:dyDescent="0.3">
      <c r="B16114" s="10"/>
      <c r="L16114" s="10"/>
      <c r="M16114" s="10"/>
    </row>
    <row r="16115" spans="2:13" s="1" customFormat="1" ht="13.8" x14ac:dyDescent="0.3">
      <c r="B16115" s="10"/>
      <c r="L16115" s="10"/>
      <c r="M16115" s="10"/>
    </row>
    <row r="16116" spans="2:13" s="1" customFormat="1" ht="13.8" x14ac:dyDescent="0.3">
      <c r="B16116" s="10"/>
      <c r="L16116" s="10"/>
      <c r="M16116" s="10"/>
    </row>
    <row r="16117" spans="2:13" s="1" customFormat="1" ht="13.8" x14ac:dyDescent="0.3">
      <c r="B16117" s="10"/>
      <c r="L16117" s="10"/>
      <c r="M16117" s="10"/>
    </row>
    <row r="16118" spans="2:13" s="1" customFormat="1" ht="13.8" x14ac:dyDescent="0.3">
      <c r="B16118" s="10"/>
      <c r="L16118" s="10"/>
      <c r="M16118" s="10"/>
    </row>
    <row r="16119" spans="2:13" s="1" customFormat="1" ht="13.8" x14ac:dyDescent="0.3">
      <c r="B16119" s="10"/>
      <c r="L16119" s="10"/>
      <c r="M16119" s="10"/>
    </row>
    <row r="16120" spans="2:13" s="1" customFormat="1" ht="13.8" x14ac:dyDescent="0.3">
      <c r="B16120" s="10"/>
      <c r="L16120" s="10"/>
      <c r="M16120" s="10"/>
    </row>
    <row r="16121" spans="2:13" s="1" customFormat="1" ht="13.8" x14ac:dyDescent="0.3">
      <c r="B16121" s="10"/>
      <c r="L16121" s="10"/>
      <c r="M16121" s="10"/>
    </row>
    <row r="16122" spans="2:13" s="1" customFormat="1" ht="13.8" x14ac:dyDescent="0.3">
      <c r="B16122" s="10"/>
      <c r="L16122" s="10"/>
      <c r="M16122" s="10"/>
    </row>
    <row r="16123" spans="2:13" s="1" customFormat="1" ht="13.8" x14ac:dyDescent="0.3">
      <c r="B16123" s="10"/>
      <c r="L16123" s="10"/>
      <c r="M16123" s="10"/>
    </row>
    <row r="16124" spans="2:13" s="1" customFormat="1" ht="13.8" x14ac:dyDescent="0.3">
      <c r="B16124" s="10"/>
      <c r="L16124" s="10"/>
      <c r="M16124" s="10"/>
    </row>
    <row r="16125" spans="2:13" s="1" customFormat="1" ht="13.8" x14ac:dyDescent="0.3">
      <c r="B16125" s="10"/>
      <c r="L16125" s="10"/>
      <c r="M16125" s="10"/>
    </row>
    <row r="16126" spans="2:13" s="1" customFormat="1" ht="13.8" x14ac:dyDescent="0.3">
      <c r="B16126" s="10"/>
      <c r="L16126" s="10"/>
      <c r="M16126" s="10"/>
    </row>
    <row r="16127" spans="2:13" s="1" customFormat="1" ht="13.8" x14ac:dyDescent="0.3">
      <c r="B16127" s="10"/>
      <c r="L16127" s="10"/>
      <c r="M16127" s="10"/>
    </row>
    <row r="16128" spans="2:13" s="1" customFormat="1" ht="13.8" x14ac:dyDescent="0.3">
      <c r="B16128" s="10"/>
      <c r="L16128" s="10"/>
      <c r="M16128" s="10"/>
    </row>
    <row r="16129" spans="2:13" s="1" customFormat="1" ht="13.8" x14ac:dyDescent="0.3">
      <c r="B16129" s="10"/>
      <c r="L16129" s="10"/>
      <c r="M16129" s="10"/>
    </row>
    <row r="16130" spans="2:13" s="1" customFormat="1" ht="13.8" x14ac:dyDescent="0.3">
      <c r="B16130" s="10"/>
      <c r="L16130" s="10"/>
      <c r="M16130" s="10"/>
    </row>
    <row r="16131" spans="2:13" s="1" customFormat="1" ht="13.8" x14ac:dyDescent="0.3">
      <c r="B16131" s="10"/>
      <c r="L16131" s="10"/>
      <c r="M16131" s="10"/>
    </row>
    <row r="16132" spans="2:13" s="1" customFormat="1" ht="13.8" x14ac:dyDescent="0.3">
      <c r="B16132" s="10"/>
      <c r="L16132" s="10"/>
      <c r="M16132" s="10"/>
    </row>
    <row r="16133" spans="2:13" s="1" customFormat="1" ht="13.8" x14ac:dyDescent="0.3">
      <c r="B16133" s="10"/>
      <c r="L16133" s="10"/>
      <c r="M16133" s="10"/>
    </row>
    <row r="16134" spans="2:13" s="1" customFormat="1" ht="13.8" x14ac:dyDescent="0.3">
      <c r="B16134" s="10"/>
      <c r="L16134" s="10"/>
      <c r="M16134" s="10"/>
    </row>
    <row r="16135" spans="2:13" s="1" customFormat="1" ht="13.8" x14ac:dyDescent="0.3">
      <c r="B16135" s="10"/>
      <c r="L16135" s="10"/>
      <c r="M16135" s="10"/>
    </row>
    <row r="16136" spans="2:13" s="1" customFormat="1" ht="13.8" x14ac:dyDescent="0.3">
      <c r="B16136" s="10"/>
      <c r="L16136" s="10"/>
      <c r="M16136" s="10"/>
    </row>
    <row r="16137" spans="2:13" s="1" customFormat="1" ht="13.8" x14ac:dyDescent="0.3">
      <c r="B16137" s="10"/>
      <c r="L16137" s="10"/>
      <c r="M16137" s="10"/>
    </row>
    <row r="16138" spans="2:13" s="1" customFormat="1" ht="13.8" x14ac:dyDescent="0.3">
      <c r="B16138" s="10"/>
      <c r="L16138" s="10"/>
      <c r="M16138" s="10"/>
    </row>
    <row r="16139" spans="2:13" s="1" customFormat="1" ht="13.8" x14ac:dyDescent="0.3">
      <c r="B16139" s="10"/>
      <c r="L16139" s="10"/>
      <c r="M16139" s="10"/>
    </row>
    <row r="16140" spans="2:13" s="1" customFormat="1" ht="13.8" x14ac:dyDescent="0.3">
      <c r="B16140" s="10"/>
      <c r="L16140" s="10"/>
      <c r="M16140" s="10"/>
    </row>
    <row r="16141" spans="2:13" s="1" customFormat="1" ht="13.8" x14ac:dyDescent="0.3">
      <c r="B16141" s="10"/>
      <c r="L16141" s="10"/>
      <c r="M16141" s="10"/>
    </row>
    <row r="16142" spans="2:13" s="1" customFormat="1" ht="13.8" x14ac:dyDescent="0.3">
      <c r="B16142" s="10"/>
      <c r="L16142" s="10"/>
      <c r="M16142" s="10"/>
    </row>
    <row r="16143" spans="2:13" s="1" customFormat="1" ht="13.8" x14ac:dyDescent="0.3">
      <c r="B16143" s="10"/>
      <c r="L16143" s="10"/>
      <c r="M16143" s="10"/>
    </row>
    <row r="16144" spans="2:13" s="1" customFormat="1" ht="13.8" x14ac:dyDescent="0.3">
      <c r="B16144" s="10"/>
      <c r="L16144" s="10"/>
      <c r="M16144" s="10"/>
    </row>
    <row r="16145" spans="2:13" s="1" customFormat="1" ht="13.8" x14ac:dyDescent="0.3">
      <c r="B16145" s="10"/>
      <c r="L16145" s="10"/>
      <c r="M16145" s="10"/>
    </row>
    <row r="16146" spans="2:13" s="1" customFormat="1" ht="13.8" x14ac:dyDescent="0.3">
      <c r="B16146" s="10"/>
      <c r="L16146" s="10"/>
      <c r="M16146" s="10"/>
    </row>
    <row r="16147" spans="2:13" s="1" customFormat="1" ht="13.8" x14ac:dyDescent="0.3">
      <c r="B16147" s="10"/>
      <c r="L16147" s="10"/>
      <c r="M16147" s="10"/>
    </row>
    <row r="16148" spans="2:13" s="1" customFormat="1" ht="13.8" x14ac:dyDescent="0.3">
      <c r="B16148" s="10"/>
      <c r="L16148" s="10"/>
      <c r="M16148" s="10"/>
    </row>
    <row r="16149" spans="2:13" s="1" customFormat="1" ht="13.8" x14ac:dyDescent="0.3">
      <c r="B16149" s="10"/>
      <c r="L16149" s="10"/>
      <c r="M16149" s="10"/>
    </row>
    <row r="16150" spans="2:13" s="1" customFormat="1" ht="13.8" x14ac:dyDescent="0.3">
      <c r="B16150" s="10"/>
      <c r="L16150" s="10"/>
      <c r="M16150" s="10"/>
    </row>
    <row r="16151" spans="2:13" s="1" customFormat="1" ht="13.8" x14ac:dyDescent="0.3">
      <c r="B16151" s="10"/>
      <c r="L16151" s="10"/>
      <c r="M16151" s="10"/>
    </row>
    <row r="16152" spans="2:13" s="1" customFormat="1" ht="13.8" x14ac:dyDescent="0.3">
      <c r="B16152" s="10"/>
      <c r="L16152" s="10"/>
      <c r="M16152" s="10"/>
    </row>
    <row r="16153" spans="2:13" s="1" customFormat="1" ht="13.8" x14ac:dyDescent="0.3">
      <c r="B16153" s="10"/>
      <c r="L16153" s="10"/>
      <c r="M16153" s="10"/>
    </row>
    <row r="16154" spans="2:13" s="1" customFormat="1" ht="13.8" x14ac:dyDescent="0.3">
      <c r="B16154" s="10"/>
      <c r="L16154" s="10"/>
      <c r="M16154" s="10"/>
    </row>
    <row r="16155" spans="2:13" s="1" customFormat="1" ht="13.8" x14ac:dyDescent="0.3">
      <c r="B16155" s="10"/>
      <c r="L16155" s="10"/>
      <c r="M16155" s="10"/>
    </row>
    <row r="16156" spans="2:13" s="1" customFormat="1" ht="13.8" x14ac:dyDescent="0.3">
      <c r="B16156" s="10"/>
      <c r="L16156" s="10"/>
      <c r="M16156" s="10"/>
    </row>
    <row r="16157" spans="2:13" s="1" customFormat="1" ht="13.8" x14ac:dyDescent="0.3">
      <c r="B16157" s="10"/>
      <c r="L16157" s="10"/>
      <c r="M16157" s="10"/>
    </row>
    <row r="16158" spans="2:13" s="1" customFormat="1" ht="13.8" x14ac:dyDescent="0.3">
      <c r="B16158" s="10"/>
      <c r="L16158" s="10"/>
      <c r="M16158" s="10"/>
    </row>
    <row r="16159" spans="2:13" s="1" customFormat="1" ht="13.8" x14ac:dyDescent="0.3">
      <c r="B16159" s="10"/>
      <c r="L16159" s="10"/>
      <c r="M16159" s="10"/>
    </row>
    <row r="16160" spans="2:13" s="1" customFormat="1" ht="13.8" x14ac:dyDescent="0.3">
      <c r="B16160" s="10"/>
      <c r="L16160" s="10"/>
      <c r="M16160" s="10"/>
    </row>
    <row r="16161" spans="2:13" s="1" customFormat="1" ht="13.8" x14ac:dyDescent="0.3">
      <c r="B16161" s="10"/>
      <c r="L16161" s="10"/>
      <c r="M16161" s="10"/>
    </row>
    <row r="16162" spans="2:13" s="1" customFormat="1" ht="13.8" x14ac:dyDescent="0.3">
      <c r="B16162" s="10"/>
      <c r="L16162" s="10"/>
      <c r="M16162" s="10"/>
    </row>
    <row r="16163" spans="2:13" s="1" customFormat="1" ht="13.8" x14ac:dyDescent="0.3">
      <c r="B16163" s="10"/>
      <c r="L16163" s="10"/>
      <c r="M16163" s="10"/>
    </row>
    <row r="16164" spans="2:13" s="1" customFormat="1" ht="13.8" x14ac:dyDescent="0.3">
      <c r="B16164" s="10"/>
      <c r="L16164" s="10"/>
      <c r="M16164" s="10"/>
    </row>
    <row r="16165" spans="2:13" s="1" customFormat="1" ht="13.8" x14ac:dyDescent="0.3">
      <c r="B16165" s="10"/>
      <c r="L16165" s="10"/>
      <c r="M16165" s="10"/>
    </row>
    <row r="16166" spans="2:13" s="1" customFormat="1" ht="13.8" x14ac:dyDescent="0.3">
      <c r="B16166" s="10"/>
      <c r="L16166" s="10"/>
      <c r="M16166" s="10"/>
    </row>
    <row r="16167" spans="2:13" s="1" customFormat="1" ht="13.8" x14ac:dyDescent="0.3">
      <c r="B16167" s="10"/>
      <c r="L16167" s="10"/>
      <c r="M16167" s="10"/>
    </row>
    <row r="16168" spans="2:13" s="1" customFormat="1" ht="13.8" x14ac:dyDescent="0.3">
      <c r="B16168" s="10"/>
      <c r="L16168" s="10"/>
      <c r="M16168" s="10"/>
    </row>
    <row r="16169" spans="2:13" s="1" customFormat="1" ht="13.8" x14ac:dyDescent="0.3">
      <c r="B16169" s="10"/>
      <c r="L16169" s="10"/>
      <c r="M16169" s="10"/>
    </row>
    <row r="16170" spans="2:13" s="1" customFormat="1" ht="13.8" x14ac:dyDescent="0.3">
      <c r="B16170" s="10"/>
      <c r="L16170" s="10"/>
      <c r="M16170" s="10"/>
    </row>
    <row r="16171" spans="2:13" s="1" customFormat="1" ht="13.8" x14ac:dyDescent="0.3">
      <c r="B16171" s="10"/>
      <c r="L16171" s="10"/>
      <c r="M16171" s="10"/>
    </row>
    <row r="16172" spans="2:13" s="1" customFormat="1" ht="13.8" x14ac:dyDescent="0.3">
      <c r="B16172" s="10"/>
      <c r="L16172" s="10"/>
      <c r="M16172" s="10"/>
    </row>
    <row r="16173" spans="2:13" s="1" customFormat="1" ht="13.8" x14ac:dyDescent="0.3">
      <c r="B16173" s="10"/>
      <c r="L16173" s="10"/>
      <c r="M16173" s="10"/>
    </row>
    <row r="16174" spans="2:13" s="1" customFormat="1" ht="13.8" x14ac:dyDescent="0.3">
      <c r="B16174" s="10"/>
      <c r="L16174" s="10"/>
      <c r="M16174" s="10"/>
    </row>
    <row r="16175" spans="2:13" s="1" customFormat="1" ht="13.8" x14ac:dyDescent="0.3">
      <c r="B16175" s="10"/>
      <c r="L16175" s="10"/>
      <c r="M16175" s="10"/>
    </row>
    <row r="16176" spans="2:13" s="1" customFormat="1" ht="13.8" x14ac:dyDescent="0.3">
      <c r="B16176" s="10"/>
      <c r="L16176" s="10"/>
      <c r="M16176" s="10"/>
    </row>
    <row r="16177" spans="2:13" s="1" customFormat="1" ht="13.8" x14ac:dyDescent="0.3">
      <c r="B16177" s="10"/>
      <c r="L16177" s="10"/>
      <c r="M16177" s="10"/>
    </row>
    <row r="16178" spans="2:13" s="1" customFormat="1" ht="13.8" x14ac:dyDescent="0.3">
      <c r="B16178" s="10"/>
      <c r="L16178" s="10"/>
      <c r="M16178" s="10"/>
    </row>
    <row r="16179" spans="2:13" s="1" customFormat="1" ht="13.8" x14ac:dyDescent="0.3">
      <c r="B16179" s="10"/>
      <c r="L16179" s="10"/>
      <c r="M16179" s="10"/>
    </row>
    <row r="16180" spans="2:13" s="1" customFormat="1" ht="13.8" x14ac:dyDescent="0.3">
      <c r="B16180" s="10"/>
      <c r="L16180" s="10"/>
      <c r="M16180" s="10"/>
    </row>
    <row r="16181" spans="2:13" s="1" customFormat="1" ht="13.8" x14ac:dyDescent="0.3">
      <c r="B16181" s="10"/>
      <c r="L16181" s="10"/>
      <c r="M16181" s="10"/>
    </row>
    <row r="16182" spans="2:13" s="1" customFormat="1" ht="13.8" x14ac:dyDescent="0.3">
      <c r="B16182" s="10"/>
      <c r="L16182" s="10"/>
      <c r="M16182" s="10"/>
    </row>
    <row r="16183" spans="2:13" s="1" customFormat="1" ht="13.8" x14ac:dyDescent="0.3">
      <c r="B16183" s="10"/>
      <c r="L16183" s="10"/>
      <c r="M16183" s="10"/>
    </row>
    <row r="16184" spans="2:13" s="1" customFormat="1" ht="13.8" x14ac:dyDescent="0.3">
      <c r="B16184" s="10"/>
      <c r="L16184" s="10"/>
      <c r="M16184" s="10"/>
    </row>
    <row r="16185" spans="2:13" s="1" customFormat="1" ht="13.8" x14ac:dyDescent="0.3">
      <c r="B16185" s="10"/>
      <c r="L16185" s="10"/>
      <c r="M16185" s="10"/>
    </row>
    <row r="16186" spans="2:13" s="1" customFormat="1" ht="13.8" x14ac:dyDescent="0.3">
      <c r="B16186" s="10"/>
      <c r="L16186" s="10"/>
      <c r="M16186" s="10"/>
    </row>
    <row r="16187" spans="2:13" s="1" customFormat="1" ht="13.8" x14ac:dyDescent="0.3">
      <c r="B16187" s="10"/>
      <c r="L16187" s="10"/>
      <c r="M16187" s="10"/>
    </row>
    <row r="16188" spans="2:13" s="1" customFormat="1" ht="13.8" x14ac:dyDescent="0.3">
      <c r="B16188" s="10"/>
      <c r="L16188" s="10"/>
      <c r="M16188" s="10"/>
    </row>
    <row r="16189" spans="2:13" s="1" customFormat="1" ht="13.8" x14ac:dyDescent="0.3">
      <c r="B16189" s="10"/>
      <c r="L16189" s="10"/>
      <c r="M16189" s="10"/>
    </row>
    <row r="16190" spans="2:13" s="1" customFormat="1" ht="13.8" x14ac:dyDescent="0.3">
      <c r="B16190" s="10"/>
      <c r="L16190" s="10"/>
      <c r="M16190" s="10"/>
    </row>
    <row r="16191" spans="2:13" s="1" customFormat="1" ht="13.8" x14ac:dyDescent="0.3">
      <c r="B16191" s="10"/>
      <c r="L16191" s="10"/>
      <c r="M16191" s="10"/>
    </row>
    <row r="16192" spans="2:13" s="1" customFormat="1" ht="13.8" x14ac:dyDescent="0.3">
      <c r="B16192" s="10"/>
      <c r="L16192" s="10"/>
      <c r="M16192" s="10"/>
    </row>
    <row r="16193" spans="2:13" s="1" customFormat="1" ht="13.8" x14ac:dyDescent="0.3">
      <c r="B16193" s="10"/>
      <c r="L16193" s="10"/>
      <c r="M16193" s="10"/>
    </row>
    <row r="16194" spans="2:13" s="1" customFormat="1" ht="13.8" x14ac:dyDescent="0.3">
      <c r="B16194" s="10"/>
      <c r="L16194" s="10"/>
      <c r="M16194" s="10"/>
    </row>
    <row r="16195" spans="2:13" s="1" customFormat="1" ht="13.8" x14ac:dyDescent="0.3">
      <c r="B16195" s="10"/>
      <c r="L16195" s="10"/>
      <c r="M16195" s="10"/>
    </row>
    <row r="16196" spans="2:13" s="1" customFormat="1" ht="13.8" x14ac:dyDescent="0.3">
      <c r="B16196" s="10"/>
      <c r="L16196" s="10"/>
      <c r="M16196" s="10"/>
    </row>
    <row r="16197" spans="2:13" s="1" customFormat="1" ht="13.8" x14ac:dyDescent="0.3">
      <c r="B16197" s="10"/>
      <c r="L16197" s="10"/>
      <c r="M16197" s="10"/>
    </row>
    <row r="16198" spans="2:13" s="1" customFormat="1" ht="13.8" x14ac:dyDescent="0.3">
      <c r="B16198" s="10"/>
      <c r="L16198" s="10"/>
      <c r="M16198" s="10"/>
    </row>
    <row r="16199" spans="2:13" s="1" customFormat="1" ht="13.8" x14ac:dyDescent="0.3">
      <c r="B16199" s="10"/>
      <c r="L16199" s="10"/>
      <c r="M16199" s="10"/>
    </row>
    <row r="16200" spans="2:13" s="1" customFormat="1" ht="13.8" x14ac:dyDescent="0.3">
      <c r="B16200" s="10"/>
      <c r="L16200" s="10"/>
      <c r="M16200" s="10"/>
    </row>
    <row r="16201" spans="2:13" s="1" customFormat="1" ht="13.8" x14ac:dyDescent="0.3">
      <c r="B16201" s="10"/>
      <c r="L16201" s="10"/>
      <c r="M16201" s="10"/>
    </row>
    <row r="16202" spans="2:13" s="1" customFormat="1" ht="13.8" x14ac:dyDescent="0.3">
      <c r="B16202" s="10"/>
      <c r="L16202" s="10"/>
      <c r="M16202" s="10"/>
    </row>
    <row r="16203" spans="2:13" s="1" customFormat="1" ht="13.8" x14ac:dyDescent="0.3">
      <c r="B16203" s="10"/>
      <c r="L16203" s="10"/>
      <c r="M16203" s="10"/>
    </row>
    <row r="16204" spans="2:13" s="1" customFormat="1" ht="13.8" x14ac:dyDescent="0.3">
      <c r="B16204" s="10"/>
      <c r="L16204" s="10"/>
      <c r="M16204" s="10"/>
    </row>
    <row r="16205" spans="2:13" s="1" customFormat="1" ht="13.8" x14ac:dyDescent="0.3">
      <c r="B16205" s="10"/>
      <c r="L16205" s="10"/>
      <c r="M16205" s="10"/>
    </row>
    <row r="16206" spans="2:13" s="1" customFormat="1" ht="13.8" x14ac:dyDescent="0.3">
      <c r="B16206" s="10"/>
      <c r="L16206" s="10"/>
      <c r="M16206" s="10"/>
    </row>
    <row r="16207" spans="2:13" s="1" customFormat="1" ht="13.8" x14ac:dyDescent="0.3">
      <c r="B16207" s="10"/>
      <c r="L16207" s="10"/>
      <c r="M16207" s="10"/>
    </row>
    <row r="16208" spans="2:13" s="1" customFormat="1" ht="13.8" x14ac:dyDescent="0.3">
      <c r="B16208" s="10"/>
      <c r="L16208" s="10"/>
      <c r="M16208" s="10"/>
    </row>
    <row r="16209" spans="2:13" s="1" customFormat="1" ht="13.8" x14ac:dyDescent="0.3">
      <c r="B16209" s="10"/>
      <c r="L16209" s="10"/>
      <c r="M16209" s="10"/>
    </row>
    <row r="16210" spans="2:13" s="1" customFormat="1" ht="13.8" x14ac:dyDescent="0.3">
      <c r="B16210" s="10"/>
      <c r="L16210" s="10"/>
      <c r="M16210" s="10"/>
    </row>
    <row r="16211" spans="2:13" s="1" customFormat="1" ht="13.8" x14ac:dyDescent="0.3">
      <c r="B16211" s="10"/>
      <c r="L16211" s="10"/>
      <c r="M16211" s="10"/>
    </row>
    <row r="16212" spans="2:13" s="1" customFormat="1" ht="13.8" x14ac:dyDescent="0.3">
      <c r="B16212" s="10"/>
      <c r="L16212" s="10"/>
      <c r="M16212" s="10"/>
    </row>
    <row r="16213" spans="2:13" s="1" customFormat="1" ht="13.8" x14ac:dyDescent="0.3">
      <c r="B16213" s="10"/>
      <c r="L16213" s="10"/>
      <c r="M16213" s="10"/>
    </row>
    <row r="16214" spans="2:13" s="1" customFormat="1" ht="13.8" x14ac:dyDescent="0.3">
      <c r="B16214" s="10"/>
      <c r="L16214" s="10"/>
      <c r="M16214" s="10"/>
    </row>
    <row r="16215" spans="2:13" s="1" customFormat="1" ht="13.8" x14ac:dyDescent="0.3">
      <c r="B16215" s="10"/>
      <c r="L16215" s="10"/>
      <c r="M16215" s="10"/>
    </row>
    <row r="16216" spans="2:13" s="1" customFormat="1" ht="13.8" x14ac:dyDescent="0.3">
      <c r="B16216" s="10"/>
      <c r="L16216" s="10"/>
      <c r="M16216" s="10"/>
    </row>
    <row r="16217" spans="2:13" s="1" customFormat="1" ht="13.8" x14ac:dyDescent="0.3">
      <c r="B16217" s="10"/>
      <c r="L16217" s="10"/>
      <c r="M16217" s="10"/>
    </row>
    <row r="16218" spans="2:13" s="1" customFormat="1" ht="13.8" x14ac:dyDescent="0.3">
      <c r="B16218" s="10"/>
      <c r="L16218" s="10"/>
      <c r="M16218" s="10"/>
    </row>
    <row r="16219" spans="2:13" s="1" customFormat="1" ht="13.8" x14ac:dyDescent="0.3">
      <c r="B16219" s="10"/>
      <c r="L16219" s="10"/>
      <c r="M16219" s="10"/>
    </row>
    <row r="16220" spans="2:13" s="1" customFormat="1" ht="13.8" x14ac:dyDescent="0.3">
      <c r="B16220" s="10"/>
      <c r="L16220" s="10"/>
      <c r="M16220" s="10"/>
    </row>
    <row r="16221" spans="2:13" s="1" customFormat="1" ht="13.8" x14ac:dyDescent="0.3">
      <c r="B16221" s="10"/>
      <c r="L16221" s="10"/>
      <c r="M16221" s="10"/>
    </row>
    <row r="16222" spans="2:13" s="1" customFormat="1" ht="13.8" x14ac:dyDescent="0.3">
      <c r="B16222" s="10"/>
      <c r="L16222" s="10"/>
      <c r="M16222" s="10"/>
    </row>
    <row r="16223" spans="2:13" s="1" customFormat="1" ht="13.8" x14ac:dyDescent="0.3">
      <c r="B16223" s="10"/>
      <c r="L16223" s="10"/>
      <c r="M16223" s="10"/>
    </row>
    <row r="16224" spans="2:13" s="1" customFormat="1" ht="13.8" x14ac:dyDescent="0.3">
      <c r="B16224" s="10"/>
      <c r="L16224" s="10"/>
      <c r="M16224" s="10"/>
    </row>
    <row r="16225" spans="2:13" s="1" customFormat="1" ht="13.8" x14ac:dyDescent="0.3">
      <c r="B16225" s="10"/>
      <c r="L16225" s="10"/>
      <c r="M16225" s="10"/>
    </row>
    <row r="16226" spans="2:13" s="1" customFormat="1" ht="13.8" x14ac:dyDescent="0.3">
      <c r="B16226" s="10"/>
      <c r="L16226" s="10"/>
      <c r="M16226" s="10"/>
    </row>
    <row r="16227" spans="2:13" s="1" customFormat="1" ht="13.8" x14ac:dyDescent="0.3">
      <c r="B16227" s="10"/>
      <c r="L16227" s="10"/>
      <c r="M16227" s="10"/>
    </row>
    <row r="16228" spans="2:13" s="1" customFormat="1" ht="13.8" x14ac:dyDescent="0.3">
      <c r="B16228" s="10"/>
      <c r="L16228" s="10"/>
      <c r="M16228" s="10"/>
    </row>
    <row r="16229" spans="2:13" s="1" customFormat="1" ht="13.8" x14ac:dyDescent="0.3">
      <c r="B16229" s="10"/>
      <c r="L16229" s="10"/>
      <c r="M16229" s="10"/>
    </row>
    <row r="16230" spans="2:13" s="1" customFormat="1" ht="13.8" x14ac:dyDescent="0.3">
      <c r="B16230" s="10"/>
      <c r="L16230" s="10"/>
      <c r="M16230" s="10"/>
    </row>
    <row r="16231" spans="2:13" s="1" customFormat="1" ht="13.8" x14ac:dyDescent="0.3">
      <c r="B16231" s="10"/>
      <c r="L16231" s="10"/>
      <c r="M16231" s="10"/>
    </row>
    <row r="16232" spans="2:13" s="1" customFormat="1" ht="13.8" x14ac:dyDescent="0.3">
      <c r="B16232" s="10"/>
      <c r="L16232" s="10"/>
      <c r="M16232" s="10"/>
    </row>
    <row r="16233" spans="2:13" s="1" customFormat="1" ht="13.8" x14ac:dyDescent="0.3">
      <c r="B16233" s="10"/>
      <c r="L16233" s="10"/>
      <c r="M16233" s="10"/>
    </row>
    <row r="16234" spans="2:13" s="1" customFormat="1" ht="13.8" x14ac:dyDescent="0.3">
      <c r="B16234" s="10"/>
      <c r="L16234" s="10"/>
      <c r="M16234" s="10"/>
    </row>
    <row r="16235" spans="2:13" s="1" customFormat="1" ht="13.8" x14ac:dyDescent="0.3">
      <c r="B16235" s="10"/>
      <c r="L16235" s="10"/>
      <c r="M16235" s="10"/>
    </row>
    <row r="16236" spans="2:13" s="1" customFormat="1" ht="13.8" x14ac:dyDescent="0.3">
      <c r="B16236" s="10"/>
      <c r="L16236" s="10"/>
      <c r="M16236" s="10"/>
    </row>
    <row r="16237" spans="2:13" s="1" customFormat="1" ht="13.8" x14ac:dyDescent="0.3">
      <c r="B16237" s="10"/>
      <c r="L16237" s="10"/>
      <c r="M16237" s="10"/>
    </row>
    <row r="16238" spans="2:13" s="1" customFormat="1" ht="13.8" x14ac:dyDescent="0.3">
      <c r="B16238" s="10"/>
      <c r="L16238" s="10"/>
      <c r="M16238" s="10"/>
    </row>
    <row r="16239" spans="2:13" s="1" customFormat="1" ht="13.8" x14ac:dyDescent="0.3">
      <c r="B16239" s="10"/>
      <c r="L16239" s="10"/>
      <c r="M16239" s="10"/>
    </row>
    <row r="16240" spans="2:13" s="1" customFormat="1" ht="13.8" x14ac:dyDescent="0.3">
      <c r="B16240" s="10"/>
      <c r="L16240" s="10"/>
      <c r="M16240" s="10"/>
    </row>
    <row r="16241" spans="2:13" s="1" customFormat="1" ht="13.8" x14ac:dyDescent="0.3">
      <c r="B16241" s="10"/>
      <c r="L16241" s="10"/>
      <c r="M16241" s="10"/>
    </row>
    <row r="16242" spans="2:13" s="1" customFormat="1" ht="13.8" x14ac:dyDescent="0.3">
      <c r="B16242" s="10"/>
      <c r="L16242" s="10"/>
      <c r="M16242" s="10"/>
    </row>
    <row r="16243" spans="2:13" s="1" customFormat="1" ht="13.8" x14ac:dyDescent="0.3">
      <c r="B16243" s="10"/>
      <c r="L16243" s="10"/>
      <c r="M16243" s="10"/>
    </row>
    <row r="16244" spans="2:13" s="1" customFormat="1" ht="13.8" x14ac:dyDescent="0.3">
      <c r="B16244" s="10"/>
      <c r="L16244" s="10"/>
      <c r="M16244" s="10"/>
    </row>
    <row r="16245" spans="2:13" s="1" customFormat="1" ht="13.8" x14ac:dyDescent="0.3">
      <c r="B16245" s="10"/>
      <c r="L16245" s="10"/>
      <c r="M16245" s="10"/>
    </row>
    <row r="16246" spans="2:13" s="1" customFormat="1" ht="13.8" x14ac:dyDescent="0.3">
      <c r="B16246" s="10"/>
      <c r="L16246" s="10"/>
      <c r="M16246" s="10"/>
    </row>
    <row r="16247" spans="2:13" s="1" customFormat="1" ht="13.8" x14ac:dyDescent="0.3">
      <c r="B16247" s="10"/>
      <c r="L16247" s="10"/>
      <c r="M16247" s="10"/>
    </row>
    <row r="16248" spans="2:13" s="1" customFormat="1" ht="13.8" x14ac:dyDescent="0.3">
      <c r="B16248" s="10"/>
      <c r="L16248" s="10"/>
      <c r="M16248" s="10"/>
    </row>
    <row r="16249" spans="2:13" s="1" customFormat="1" ht="13.8" x14ac:dyDescent="0.3">
      <c r="B16249" s="10"/>
      <c r="L16249" s="10"/>
      <c r="M16249" s="10"/>
    </row>
    <row r="16250" spans="2:13" s="1" customFormat="1" ht="13.8" x14ac:dyDescent="0.3">
      <c r="B16250" s="10"/>
      <c r="L16250" s="10"/>
      <c r="M16250" s="10"/>
    </row>
    <row r="16251" spans="2:13" s="1" customFormat="1" ht="13.8" x14ac:dyDescent="0.3">
      <c r="B16251" s="10"/>
      <c r="L16251" s="10"/>
      <c r="M16251" s="10"/>
    </row>
    <row r="16252" spans="2:13" s="1" customFormat="1" ht="13.8" x14ac:dyDescent="0.3">
      <c r="B16252" s="10"/>
      <c r="L16252" s="10"/>
      <c r="M16252" s="10"/>
    </row>
    <row r="16253" spans="2:13" s="1" customFormat="1" ht="13.8" x14ac:dyDescent="0.3">
      <c r="B16253" s="10"/>
      <c r="L16253" s="10"/>
      <c r="M16253" s="10"/>
    </row>
    <row r="16254" spans="2:13" s="1" customFormat="1" ht="13.8" x14ac:dyDescent="0.3">
      <c r="B16254" s="10"/>
      <c r="L16254" s="10"/>
      <c r="M16254" s="10"/>
    </row>
    <row r="16255" spans="2:13" s="1" customFormat="1" ht="13.8" x14ac:dyDescent="0.3">
      <c r="B16255" s="10"/>
      <c r="L16255" s="10"/>
      <c r="M16255" s="10"/>
    </row>
    <row r="16256" spans="2:13" s="1" customFormat="1" ht="13.8" x14ac:dyDescent="0.3">
      <c r="B16256" s="10"/>
      <c r="L16256" s="10"/>
      <c r="M16256" s="10"/>
    </row>
    <row r="16257" spans="2:13" s="1" customFormat="1" ht="13.8" x14ac:dyDescent="0.3">
      <c r="B16257" s="10"/>
      <c r="L16257" s="10"/>
      <c r="M16257" s="10"/>
    </row>
    <row r="16258" spans="2:13" s="1" customFormat="1" ht="13.8" x14ac:dyDescent="0.3">
      <c r="B16258" s="10"/>
      <c r="L16258" s="10"/>
      <c r="M16258" s="10"/>
    </row>
    <row r="16259" spans="2:13" s="1" customFormat="1" ht="13.8" x14ac:dyDescent="0.3">
      <c r="B16259" s="10"/>
      <c r="L16259" s="10"/>
      <c r="M16259" s="10"/>
    </row>
    <row r="16260" spans="2:13" s="1" customFormat="1" ht="13.8" x14ac:dyDescent="0.3">
      <c r="B16260" s="10"/>
      <c r="L16260" s="10"/>
      <c r="M16260" s="10"/>
    </row>
    <row r="16261" spans="2:13" s="1" customFormat="1" ht="13.8" x14ac:dyDescent="0.3">
      <c r="B16261" s="10"/>
      <c r="L16261" s="10"/>
      <c r="M16261" s="10"/>
    </row>
    <row r="16262" spans="2:13" s="1" customFormat="1" ht="13.8" x14ac:dyDescent="0.3">
      <c r="B16262" s="10"/>
      <c r="L16262" s="10"/>
      <c r="M16262" s="10"/>
    </row>
    <row r="16263" spans="2:13" s="1" customFormat="1" ht="13.8" x14ac:dyDescent="0.3">
      <c r="B16263" s="10"/>
      <c r="L16263" s="10"/>
      <c r="M16263" s="10"/>
    </row>
    <row r="16264" spans="2:13" s="1" customFormat="1" ht="13.8" x14ac:dyDescent="0.3">
      <c r="B16264" s="10"/>
      <c r="L16264" s="10"/>
      <c r="M16264" s="10"/>
    </row>
    <row r="16265" spans="2:13" s="1" customFormat="1" ht="13.8" x14ac:dyDescent="0.3">
      <c r="B16265" s="10"/>
      <c r="L16265" s="10"/>
      <c r="M16265" s="10"/>
    </row>
    <row r="16266" spans="2:13" s="1" customFormat="1" ht="13.8" x14ac:dyDescent="0.3">
      <c r="B16266" s="10"/>
      <c r="L16266" s="10"/>
      <c r="M16266" s="10"/>
    </row>
    <row r="16267" spans="2:13" s="1" customFormat="1" ht="13.8" x14ac:dyDescent="0.3">
      <c r="B16267" s="10"/>
      <c r="L16267" s="10"/>
      <c r="M16267" s="10"/>
    </row>
    <row r="16268" spans="2:13" s="1" customFormat="1" ht="13.8" x14ac:dyDescent="0.3">
      <c r="B16268" s="10"/>
      <c r="L16268" s="10"/>
      <c r="M16268" s="10"/>
    </row>
    <row r="16269" spans="2:13" s="1" customFormat="1" ht="13.8" x14ac:dyDescent="0.3">
      <c r="B16269" s="10"/>
      <c r="L16269" s="10"/>
      <c r="M16269" s="10"/>
    </row>
    <row r="16270" spans="2:13" s="1" customFormat="1" ht="13.8" x14ac:dyDescent="0.3">
      <c r="B16270" s="10"/>
      <c r="L16270" s="10"/>
      <c r="M16270" s="10"/>
    </row>
    <row r="16271" spans="2:13" s="1" customFormat="1" ht="13.8" x14ac:dyDescent="0.3">
      <c r="B16271" s="10"/>
      <c r="L16271" s="10"/>
      <c r="M16271" s="10"/>
    </row>
    <row r="16272" spans="2:13" s="1" customFormat="1" ht="13.8" x14ac:dyDescent="0.3">
      <c r="B16272" s="10"/>
      <c r="L16272" s="10"/>
      <c r="M16272" s="10"/>
    </row>
    <row r="16273" spans="2:13" s="1" customFormat="1" ht="13.8" x14ac:dyDescent="0.3">
      <c r="B16273" s="10"/>
      <c r="L16273" s="10"/>
      <c r="M16273" s="10"/>
    </row>
    <row r="16274" spans="2:13" s="1" customFormat="1" ht="13.8" x14ac:dyDescent="0.3">
      <c r="B16274" s="10"/>
      <c r="L16274" s="10"/>
      <c r="M16274" s="10"/>
    </row>
    <row r="16275" spans="2:13" s="1" customFormat="1" ht="13.8" x14ac:dyDescent="0.3">
      <c r="B16275" s="10"/>
      <c r="L16275" s="10"/>
      <c r="M16275" s="10"/>
    </row>
    <row r="16276" spans="2:13" s="1" customFormat="1" ht="13.8" x14ac:dyDescent="0.3">
      <c r="B16276" s="10"/>
      <c r="L16276" s="10"/>
      <c r="M16276" s="10"/>
    </row>
    <row r="16277" spans="2:13" s="1" customFormat="1" ht="13.8" x14ac:dyDescent="0.3">
      <c r="B16277" s="10"/>
      <c r="L16277" s="10"/>
      <c r="M16277" s="10"/>
    </row>
    <row r="16278" spans="2:13" s="1" customFormat="1" ht="13.8" x14ac:dyDescent="0.3">
      <c r="B16278" s="10"/>
      <c r="L16278" s="10"/>
      <c r="M16278" s="10"/>
    </row>
    <row r="16279" spans="2:13" s="1" customFormat="1" ht="13.8" x14ac:dyDescent="0.3">
      <c r="B16279" s="10"/>
      <c r="L16279" s="10"/>
      <c r="M16279" s="10"/>
    </row>
    <row r="16280" spans="2:13" s="1" customFormat="1" ht="13.8" x14ac:dyDescent="0.3">
      <c r="B16280" s="10"/>
      <c r="L16280" s="10"/>
      <c r="M16280" s="10"/>
    </row>
    <row r="16281" spans="2:13" s="1" customFormat="1" ht="13.8" x14ac:dyDescent="0.3">
      <c r="B16281" s="10"/>
      <c r="L16281" s="10"/>
      <c r="M16281" s="10"/>
    </row>
    <row r="16282" spans="2:13" s="1" customFormat="1" ht="13.8" x14ac:dyDescent="0.3">
      <c r="B16282" s="10"/>
      <c r="L16282" s="10"/>
      <c r="M16282" s="10"/>
    </row>
    <row r="16283" spans="2:13" s="1" customFormat="1" ht="13.8" x14ac:dyDescent="0.3">
      <c r="B16283" s="10"/>
      <c r="L16283" s="10"/>
      <c r="M16283" s="10"/>
    </row>
    <row r="16284" spans="2:13" s="1" customFormat="1" ht="13.8" x14ac:dyDescent="0.3">
      <c r="B16284" s="10"/>
      <c r="L16284" s="10"/>
      <c r="M16284" s="10"/>
    </row>
    <row r="16285" spans="2:13" s="1" customFormat="1" ht="13.8" x14ac:dyDescent="0.3">
      <c r="B16285" s="10"/>
      <c r="L16285" s="10"/>
      <c r="M16285" s="10"/>
    </row>
    <row r="16286" spans="2:13" s="1" customFormat="1" ht="13.8" x14ac:dyDescent="0.3">
      <c r="B16286" s="10"/>
      <c r="L16286" s="10"/>
      <c r="M16286" s="10"/>
    </row>
    <row r="16287" spans="2:13" s="1" customFormat="1" ht="13.8" x14ac:dyDescent="0.3">
      <c r="B16287" s="10"/>
      <c r="L16287" s="10"/>
      <c r="M16287" s="10"/>
    </row>
    <row r="16288" spans="2:13" s="1" customFormat="1" ht="13.8" x14ac:dyDescent="0.3">
      <c r="B16288" s="10"/>
      <c r="L16288" s="10"/>
      <c r="M16288" s="10"/>
    </row>
    <row r="16289" spans="2:13" s="1" customFormat="1" ht="13.8" x14ac:dyDescent="0.3">
      <c r="B16289" s="10"/>
      <c r="L16289" s="10"/>
      <c r="M16289" s="10"/>
    </row>
    <row r="16290" spans="2:13" s="1" customFormat="1" ht="13.8" x14ac:dyDescent="0.3">
      <c r="B16290" s="10"/>
      <c r="L16290" s="10"/>
      <c r="M16290" s="10"/>
    </row>
    <row r="16291" spans="2:13" s="1" customFormat="1" ht="13.8" x14ac:dyDescent="0.3">
      <c r="B16291" s="10"/>
      <c r="L16291" s="10"/>
      <c r="M16291" s="10"/>
    </row>
    <row r="16292" spans="2:13" s="1" customFormat="1" ht="13.8" x14ac:dyDescent="0.3">
      <c r="B16292" s="10"/>
      <c r="L16292" s="10"/>
      <c r="M16292" s="10"/>
    </row>
    <row r="16293" spans="2:13" s="1" customFormat="1" ht="13.8" x14ac:dyDescent="0.3">
      <c r="B16293" s="10"/>
      <c r="L16293" s="10"/>
      <c r="M16293" s="10"/>
    </row>
    <row r="16294" spans="2:13" s="1" customFormat="1" ht="13.8" x14ac:dyDescent="0.3">
      <c r="B16294" s="10"/>
      <c r="L16294" s="10"/>
      <c r="M16294" s="10"/>
    </row>
    <row r="16295" spans="2:13" s="1" customFormat="1" ht="13.8" x14ac:dyDescent="0.3">
      <c r="B16295" s="10"/>
      <c r="L16295" s="10"/>
      <c r="M16295" s="10"/>
    </row>
    <row r="16296" spans="2:13" s="1" customFormat="1" ht="13.8" x14ac:dyDescent="0.3">
      <c r="B16296" s="10"/>
      <c r="L16296" s="10"/>
      <c r="M16296" s="10"/>
    </row>
    <row r="16297" spans="2:13" s="1" customFormat="1" ht="13.8" x14ac:dyDescent="0.3">
      <c r="B16297" s="10"/>
      <c r="L16297" s="10"/>
      <c r="M16297" s="10"/>
    </row>
    <row r="16298" spans="2:13" s="1" customFormat="1" ht="13.8" x14ac:dyDescent="0.3">
      <c r="B16298" s="10"/>
      <c r="L16298" s="10"/>
      <c r="M16298" s="10"/>
    </row>
    <row r="16299" spans="2:13" s="1" customFormat="1" ht="13.8" x14ac:dyDescent="0.3">
      <c r="B16299" s="10"/>
      <c r="L16299" s="10"/>
      <c r="M16299" s="10"/>
    </row>
    <row r="16300" spans="2:13" s="1" customFormat="1" ht="13.8" x14ac:dyDescent="0.3">
      <c r="B16300" s="10"/>
      <c r="L16300" s="10"/>
      <c r="M16300" s="10"/>
    </row>
    <row r="16301" spans="2:13" s="1" customFormat="1" ht="13.8" x14ac:dyDescent="0.3">
      <c r="B16301" s="10"/>
      <c r="L16301" s="10"/>
      <c r="M16301" s="10"/>
    </row>
    <row r="16302" spans="2:13" s="1" customFormat="1" ht="13.8" x14ac:dyDescent="0.3">
      <c r="B16302" s="10"/>
      <c r="L16302" s="10"/>
      <c r="M16302" s="10"/>
    </row>
    <row r="16303" spans="2:13" s="1" customFormat="1" ht="13.8" x14ac:dyDescent="0.3">
      <c r="B16303" s="10"/>
      <c r="L16303" s="10"/>
      <c r="M16303" s="10"/>
    </row>
    <row r="16304" spans="2:13" s="1" customFormat="1" ht="13.8" x14ac:dyDescent="0.3">
      <c r="B16304" s="10"/>
      <c r="L16304" s="10"/>
      <c r="M16304" s="10"/>
    </row>
    <row r="16305" spans="2:13" s="1" customFormat="1" ht="13.8" x14ac:dyDescent="0.3">
      <c r="B16305" s="10"/>
      <c r="L16305" s="10"/>
      <c r="M16305" s="10"/>
    </row>
    <row r="16306" spans="2:13" s="1" customFormat="1" ht="13.8" x14ac:dyDescent="0.3">
      <c r="B16306" s="10"/>
      <c r="L16306" s="10"/>
      <c r="M16306" s="10"/>
    </row>
    <row r="16307" spans="2:13" s="1" customFormat="1" ht="13.8" x14ac:dyDescent="0.3">
      <c r="B16307" s="10"/>
      <c r="L16307" s="10"/>
      <c r="M16307" s="10"/>
    </row>
    <row r="16308" spans="2:13" s="1" customFormat="1" ht="13.8" x14ac:dyDescent="0.3">
      <c r="B16308" s="10"/>
      <c r="L16308" s="10"/>
      <c r="M16308" s="10"/>
    </row>
    <row r="16309" spans="2:13" s="1" customFormat="1" ht="13.8" x14ac:dyDescent="0.3">
      <c r="B16309" s="10"/>
      <c r="L16309" s="10"/>
      <c r="M16309" s="10"/>
    </row>
    <row r="16310" spans="2:13" s="1" customFormat="1" ht="13.8" x14ac:dyDescent="0.3">
      <c r="B16310" s="10"/>
      <c r="L16310" s="10"/>
      <c r="M16310" s="10"/>
    </row>
    <row r="16311" spans="2:13" s="1" customFormat="1" ht="13.8" x14ac:dyDescent="0.3">
      <c r="B16311" s="10"/>
      <c r="L16311" s="10"/>
      <c r="M16311" s="10"/>
    </row>
    <row r="16312" spans="2:13" s="1" customFormat="1" ht="13.8" x14ac:dyDescent="0.3">
      <c r="B16312" s="10"/>
      <c r="L16312" s="10"/>
      <c r="M16312" s="10"/>
    </row>
    <row r="16313" spans="2:13" s="1" customFormat="1" ht="13.8" x14ac:dyDescent="0.3">
      <c r="B16313" s="10"/>
      <c r="L16313" s="10"/>
      <c r="M16313" s="10"/>
    </row>
    <row r="16314" spans="2:13" s="1" customFormat="1" ht="13.8" x14ac:dyDescent="0.3">
      <c r="B16314" s="10"/>
      <c r="L16314" s="10"/>
      <c r="M16314" s="10"/>
    </row>
    <row r="16315" spans="2:13" s="1" customFormat="1" ht="13.8" x14ac:dyDescent="0.3">
      <c r="B16315" s="10"/>
      <c r="L16315" s="10"/>
      <c r="M16315" s="10"/>
    </row>
    <row r="16316" spans="2:13" s="1" customFormat="1" ht="13.8" x14ac:dyDescent="0.3">
      <c r="B16316" s="10"/>
      <c r="L16316" s="10"/>
      <c r="M16316" s="10"/>
    </row>
    <row r="16317" spans="2:13" s="1" customFormat="1" ht="13.8" x14ac:dyDescent="0.3">
      <c r="B16317" s="10"/>
      <c r="L16317" s="10"/>
      <c r="M16317" s="10"/>
    </row>
    <row r="16318" spans="2:13" s="1" customFormat="1" ht="13.8" x14ac:dyDescent="0.3">
      <c r="B16318" s="10"/>
      <c r="L16318" s="10"/>
      <c r="M16318" s="10"/>
    </row>
    <row r="16319" spans="2:13" s="1" customFormat="1" ht="13.8" x14ac:dyDescent="0.3">
      <c r="B16319" s="10"/>
      <c r="L16319" s="10"/>
      <c r="M16319" s="10"/>
    </row>
    <row r="16320" spans="2:13" s="1" customFormat="1" ht="13.8" x14ac:dyDescent="0.3">
      <c r="B16320" s="10"/>
      <c r="L16320" s="10"/>
      <c r="M16320" s="10"/>
    </row>
    <row r="16321" spans="2:13" s="1" customFormat="1" ht="13.8" x14ac:dyDescent="0.3">
      <c r="B16321" s="10"/>
      <c r="L16321" s="10"/>
      <c r="M16321" s="10"/>
    </row>
    <row r="16322" spans="2:13" s="1" customFormat="1" ht="13.8" x14ac:dyDescent="0.3">
      <c r="B16322" s="10"/>
      <c r="L16322" s="10"/>
      <c r="M16322" s="10"/>
    </row>
    <row r="16323" spans="2:13" s="1" customFormat="1" ht="13.8" x14ac:dyDescent="0.3">
      <c r="B16323" s="10"/>
      <c r="L16323" s="10"/>
      <c r="M16323" s="10"/>
    </row>
    <row r="16324" spans="2:13" s="1" customFormat="1" ht="13.8" x14ac:dyDescent="0.3">
      <c r="B16324" s="10"/>
      <c r="L16324" s="10"/>
      <c r="M16324" s="10"/>
    </row>
    <row r="16325" spans="2:13" s="1" customFormat="1" ht="13.8" x14ac:dyDescent="0.3">
      <c r="B16325" s="10"/>
      <c r="L16325" s="10"/>
      <c r="M16325" s="10"/>
    </row>
    <row r="16326" spans="2:13" s="1" customFormat="1" ht="13.8" x14ac:dyDescent="0.3">
      <c r="B16326" s="10"/>
      <c r="L16326" s="10"/>
      <c r="M16326" s="10"/>
    </row>
    <row r="16327" spans="2:13" s="1" customFormat="1" ht="13.8" x14ac:dyDescent="0.3">
      <c r="B16327" s="10"/>
      <c r="L16327" s="10"/>
      <c r="M16327" s="10"/>
    </row>
    <row r="16328" spans="2:13" s="1" customFormat="1" ht="13.8" x14ac:dyDescent="0.3">
      <c r="B16328" s="10"/>
      <c r="L16328" s="10"/>
      <c r="M16328" s="10"/>
    </row>
    <row r="16329" spans="2:13" s="1" customFormat="1" ht="13.8" x14ac:dyDescent="0.3">
      <c r="B16329" s="10"/>
      <c r="L16329" s="10"/>
      <c r="M16329" s="10"/>
    </row>
    <row r="16330" spans="2:13" s="1" customFormat="1" ht="13.8" x14ac:dyDescent="0.3">
      <c r="B16330" s="10"/>
      <c r="L16330" s="10"/>
      <c r="M16330" s="10"/>
    </row>
    <row r="16331" spans="2:13" s="1" customFormat="1" ht="13.8" x14ac:dyDescent="0.3">
      <c r="B16331" s="10"/>
      <c r="L16331" s="10"/>
      <c r="M16331" s="10"/>
    </row>
    <row r="16332" spans="2:13" s="1" customFormat="1" ht="13.8" x14ac:dyDescent="0.3">
      <c r="B16332" s="10"/>
      <c r="L16332" s="10"/>
      <c r="M16332" s="10"/>
    </row>
    <row r="16333" spans="2:13" s="1" customFormat="1" ht="13.8" x14ac:dyDescent="0.3">
      <c r="B16333" s="10"/>
      <c r="L16333" s="10"/>
      <c r="M16333" s="10"/>
    </row>
    <row r="16334" spans="2:13" s="1" customFormat="1" ht="13.8" x14ac:dyDescent="0.3">
      <c r="B16334" s="10"/>
      <c r="L16334" s="10"/>
      <c r="M16334" s="10"/>
    </row>
    <row r="16335" spans="2:13" s="1" customFormat="1" ht="13.8" x14ac:dyDescent="0.3">
      <c r="B16335" s="10"/>
      <c r="L16335" s="10"/>
      <c r="M16335" s="10"/>
    </row>
    <row r="16336" spans="2:13" s="1" customFormat="1" ht="13.8" x14ac:dyDescent="0.3">
      <c r="B16336" s="10"/>
      <c r="L16336" s="10"/>
      <c r="M16336" s="10"/>
    </row>
    <row r="16337" spans="2:13" s="1" customFormat="1" ht="13.8" x14ac:dyDescent="0.3">
      <c r="B16337" s="10"/>
      <c r="L16337" s="10"/>
      <c r="M16337" s="10"/>
    </row>
    <row r="16338" spans="2:13" s="1" customFormat="1" ht="13.8" x14ac:dyDescent="0.3">
      <c r="B16338" s="10"/>
      <c r="L16338" s="10"/>
      <c r="M16338" s="10"/>
    </row>
    <row r="16339" spans="2:13" s="1" customFormat="1" ht="13.8" x14ac:dyDescent="0.3">
      <c r="B16339" s="10"/>
      <c r="L16339" s="10"/>
      <c r="M16339" s="10"/>
    </row>
    <row r="16340" spans="2:13" s="1" customFormat="1" ht="13.8" x14ac:dyDescent="0.3">
      <c r="B16340" s="10"/>
      <c r="L16340" s="10"/>
      <c r="M16340" s="10"/>
    </row>
    <row r="16341" spans="2:13" s="1" customFormat="1" ht="13.8" x14ac:dyDescent="0.3">
      <c r="B16341" s="10"/>
      <c r="L16341" s="10"/>
      <c r="M16341" s="10"/>
    </row>
    <row r="16342" spans="2:13" s="1" customFormat="1" ht="13.8" x14ac:dyDescent="0.3">
      <c r="B16342" s="10"/>
      <c r="L16342" s="10"/>
      <c r="M16342" s="10"/>
    </row>
    <row r="16343" spans="2:13" s="1" customFormat="1" ht="13.8" x14ac:dyDescent="0.3">
      <c r="B16343" s="10"/>
      <c r="L16343" s="10"/>
      <c r="M16343" s="10"/>
    </row>
    <row r="16344" spans="2:13" s="1" customFormat="1" ht="13.8" x14ac:dyDescent="0.3">
      <c r="B16344" s="10"/>
      <c r="L16344" s="10"/>
      <c r="M16344" s="10"/>
    </row>
    <row r="16345" spans="2:13" s="1" customFormat="1" ht="13.8" x14ac:dyDescent="0.3">
      <c r="B16345" s="10"/>
      <c r="L16345" s="10"/>
      <c r="M16345" s="10"/>
    </row>
    <row r="16346" spans="2:13" s="1" customFormat="1" ht="13.8" x14ac:dyDescent="0.3">
      <c r="B16346" s="10"/>
      <c r="L16346" s="10"/>
      <c r="M16346" s="10"/>
    </row>
    <row r="16347" spans="2:13" s="1" customFormat="1" ht="13.8" x14ac:dyDescent="0.3">
      <c r="B16347" s="10"/>
      <c r="L16347" s="10"/>
      <c r="M16347" s="10"/>
    </row>
    <row r="16348" spans="2:13" s="1" customFormat="1" ht="13.8" x14ac:dyDescent="0.3">
      <c r="B16348" s="10"/>
      <c r="L16348" s="10"/>
      <c r="M16348" s="10"/>
    </row>
    <row r="16349" spans="2:13" s="1" customFormat="1" ht="13.8" x14ac:dyDescent="0.3">
      <c r="B16349" s="10"/>
      <c r="L16349" s="10"/>
      <c r="M16349" s="10"/>
    </row>
    <row r="16350" spans="2:13" s="1" customFormat="1" ht="13.8" x14ac:dyDescent="0.3">
      <c r="B16350" s="10"/>
      <c r="L16350" s="10"/>
      <c r="M16350" s="10"/>
    </row>
    <row r="16351" spans="2:13" s="1" customFormat="1" ht="13.8" x14ac:dyDescent="0.3">
      <c r="B16351" s="10"/>
      <c r="L16351" s="10"/>
      <c r="M16351" s="10"/>
    </row>
    <row r="16352" spans="2:13" s="1" customFormat="1" ht="13.8" x14ac:dyDescent="0.3">
      <c r="B16352" s="10"/>
      <c r="L16352" s="10"/>
      <c r="M16352" s="10"/>
    </row>
    <row r="16353" spans="2:13" s="1" customFormat="1" ht="13.8" x14ac:dyDescent="0.3">
      <c r="B16353" s="10"/>
      <c r="L16353" s="10"/>
      <c r="M16353" s="10"/>
    </row>
    <row r="16354" spans="2:13" s="1" customFormat="1" ht="13.8" x14ac:dyDescent="0.3">
      <c r="B16354" s="10"/>
      <c r="L16354" s="10"/>
      <c r="M16354" s="10"/>
    </row>
    <row r="16355" spans="2:13" s="1" customFormat="1" ht="13.8" x14ac:dyDescent="0.3">
      <c r="B16355" s="10"/>
      <c r="L16355" s="10"/>
      <c r="M16355" s="10"/>
    </row>
    <row r="16356" spans="2:13" s="1" customFormat="1" ht="13.8" x14ac:dyDescent="0.3">
      <c r="B16356" s="10"/>
      <c r="L16356" s="10"/>
      <c r="M16356" s="10"/>
    </row>
    <row r="16357" spans="2:13" s="1" customFormat="1" ht="13.8" x14ac:dyDescent="0.3">
      <c r="B16357" s="10"/>
      <c r="L16357" s="10"/>
      <c r="M16357" s="10"/>
    </row>
    <row r="16358" spans="2:13" s="1" customFormat="1" ht="13.8" x14ac:dyDescent="0.3">
      <c r="B16358" s="10"/>
      <c r="L16358" s="10"/>
      <c r="M16358" s="10"/>
    </row>
    <row r="16359" spans="2:13" s="1" customFormat="1" ht="13.8" x14ac:dyDescent="0.3">
      <c r="B16359" s="10"/>
      <c r="L16359" s="10"/>
      <c r="M16359" s="10"/>
    </row>
    <row r="16360" spans="2:13" s="1" customFormat="1" ht="13.8" x14ac:dyDescent="0.3">
      <c r="B16360" s="10"/>
      <c r="L16360" s="10"/>
      <c r="M16360" s="10"/>
    </row>
    <row r="16361" spans="2:13" s="1" customFormat="1" ht="13.8" x14ac:dyDescent="0.3">
      <c r="B16361" s="10"/>
      <c r="L16361" s="10"/>
      <c r="M16361" s="10"/>
    </row>
    <row r="16362" spans="2:13" s="1" customFormat="1" ht="13.8" x14ac:dyDescent="0.3">
      <c r="B16362" s="10"/>
      <c r="L16362" s="10"/>
      <c r="M16362" s="10"/>
    </row>
    <row r="16363" spans="2:13" s="1" customFormat="1" ht="13.8" x14ac:dyDescent="0.3">
      <c r="B16363" s="10"/>
      <c r="L16363" s="10"/>
      <c r="M16363" s="10"/>
    </row>
    <row r="16364" spans="2:13" s="1" customFormat="1" ht="13.8" x14ac:dyDescent="0.3">
      <c r="B16364" s="10"/>
      <c r="L16364" s="10"/>
      <c r="M16364" s="10"/>
    </row>
    <row r="16365" spans="2:13" s="1" customFormat="1" ht="13.8" x14ac:dyDescent="0.3">
      <c r="B16365" s="10"/>
      <c r="L16365" s="10"/>
      <c r="M16365" s="10"/>
    </row>
    <row r="16366" spans="2:13" s="1" customFormat="1" ht="13.8" x14ac:dyDescent="0.3">
      <c r="B16366" s="10"/>
      <c r="L16366" s="10"/>
      <c r="M16366" s="10"/>
    </row>
    <row r="16367" spans="2:13" s="1" customFormat="1" ht="13.8" x14ac:dyDescent="0.3">
      <c r="B16367" s="10"/>
      <c r="L16367" s="10"/>
      <c r="M16367" s="10"/>
    </row>
    <row r="16368" spans="2:13" s="1" customFormat="1" ht="13.8" x14ac:dyDescent="0.3">
      <c r="B16368" s="10"/>
      <c r="L16368" s="10"/>
      <c r="M16368" s="10"/>
    </row>
    <row r="16369" spans="2:13" s="1" customFormat="1" ht="13.8" x14ac:dyDescent="0.3">
      <c r="B16369" s="10"/>
      <c r="L16369" s="10"/>
      <c r="M16369" s="10"/>
    </row>
    <row r="16370" spans="2:13" s="1" customFormat="1" ht="13.8" x14ac:dyDescent="0.3">
      <c r="B16370" s="10"/>
      <c r="L16370" s="10"/>
      <c r="M16370" s="10"/>
    </row>
    <row r="16371" spans="2:13" s="1" customFormat="1" ht="13.8" x14ac:dyDescent="0.3">
      <c r="B16371" s="10"/>
      <c r="L16371" s="10"/>
      <c r="M16371" s="10"/>
    </row>
    <row r="16372" spans="2:13" s="1" customFormat="1" ht="13.8" x14ac:dyDescent="0.3">
      <c r="B16372" s="10"/>
      <c r="L16372" s="10"/>
      <c r="M16372" s="10"/>
    </row>
    <row r="16373" spans="2:13" s="1" customFormat="1" ht="13.8" x14ac:dyDescent="0.3">
      <c r="B16373" s="10"/>
      <c r="L16373" s="10"/>
      <c r="M16373" s="10"/>
    </row>
    <row r="16374" spans="2:13" s="1" customFormat="1" ht="13.8" x14ac:dyDescent="0.3">
      <c r="B16374" s="10"/>
      <c r="L16374" s="10"/>
      <c r="M16374" s="10"/>
    </row>
    <row r="16375" spans="2:13" s="1" customFormat="1" ht="13.8" x14ac:dyDescent="0.3">
      <c r="B16375" s="10"/>
      <c r="L16375" s="10"/>
      <c r="M16375" s="10"/>
    </row>
    <row r="16376" spans="2:13" s="1" customFormat="1" ht="13.8" x14ac:dyDescent="0.3">
      <c r="B16376" s="10"/>
      <c r="L16376" s="10"/>
      <c r="M16376" s="10"/>
    </row>
    <row r="16377" spans="2:13" s="1" customFormat="1" ht="13.8" x14ac:dyDescent="0.3">
      <c r="B16377" s="10"/>
      <c r="L16377" s="10"/>
      <c r="M16377" s="10"/>
    </row>
    <row r="16378" spans="2:13" s="1" customFormat="1" ht="13.8" x14ac:dyDescent="0.3">
      <c r="B16378" s="10"/>
      <c r="L16378" s="10"/>
      <c r="M16378" s="10"/>
    </row>
    <row r="16379" spans="2:13" s="1" customFormat="1" ht="13.8" x14ac:dyDescent="0.3">
      <c r="B16379" s="10"/>
      <c r="L16379" s="10"/>
      <c r="M16379" s="10"/>
    </row>
    <row r="16380" spans="2:13" s="1" customFormat="1" ht="13.8" x14ac:dyDescent="0.3">
      <c r="B16380" s="10"/>
      <c r="L16380" s="10"/>
      <c r="M16380" s="10"/>
    </row>
    <row r="16381" spans="2:13" s="1" customFormat="1" ht="13.8" x14ac:dyDescent="0.3">
      <c r="B16381" s="10"/>
      <c r="L16381" s="10"/>
      <c r="M16381" s="10"/>
    </row>
    <row r="16382" spans="2:13" s="1" customFormat="1" ht="13.8" x14ac:dyDescent="0.3">
      <c r="B16382" s="10"/>
      <c r="L16382" s="10"/>
      <c r="M16382" s="10"/>
    </row>
    <row r="16383" spans="2:13" s="1" customFormat="1" ht="13.8" x14ac:dyDescent="0.3">
      <c r="B16383" s="10"/>
      <c r="L16383" s="10"/>
      <c r="M16383" s="10"/>
    </row>
    <row r="16384" spans="2:13" s="1" customFormat="1" ht="13.8" x14ac:dyDescent="0.3">
      <c r="B16384" s="10"/>
      <c r="L16384" s="10"/>
      <c r="M16384" s="10"/>
    </row>
    <row r="16385" spans="2:13" s="1" customFormat="1" ht="13.8" x14ac:dyDescent="0.3">
      <c r="B16385" s="10"/>
      <c r="L16385" s="10"/>
      <c r="M16385" s="10"/>
    </row>
    <row r="16386" spans="2:13" s="1" customFormat="1" ht="13.8" x14ac:dyDescent="0.3">
      <c r="B16386" s="10"/>
      <c r="L16386" s="10"/>
      <c r="M16386" s="10"/>
    </row>
    <row r="16387" spans="2:13" s="1" customFormat="1" ht="13.8" x14ac:dyDescent="0.3">
      <c r="B16387" s="10"/>
      <c r="L16387" s="10"/>
      <c r="M16387" s="10"/>
    </row>
    <row r="16388" spans="2:13" s="1" customFormat="1" ht="13.8" x14ac:dyDescent="0.3">
      <c r="B16388" s="10"/>
      <c r="L16388" s="10"/>
      <c r="M16388" s="10"/>
    </row>
    <row r="16389" spans="2:13" s="1" customFormat="1" ht="13.8" x14ac:dyDescent="0.3">
      <c r="B16389" s="10"/>
      <c r="L16389" s="10"/>
      <c r="M16389" s="10"/>
    </row>
    <row r="16390" spans="2:13" s="1" customFormat="1" ht="13.8" x14ac:dyDescent="0.3">
      <c r="B16390" s="10"/>
      <c r="L16390" s="10"/>
      <c r="M16390" s="10"/>
    </row>
    <row r="16391" spans="2:13" s="1" customFormat="1" ht="13.8" x14ac:dyDescent="0.3">
      <c r="B16391" s="10"/>
      <c r="L16391" s="10"/>
      <c r="M16391" s="10"/>
    </row>
    <row r="16392" spans="2:13" s="1" customFormat="1" ht="13.8" x14ac:dyDescent="0.3">
      <c r="B16392" s="10"/>
      <c r="L16392" s="10"/>
      <c r="M16392" s="10"/>
    </row>
    <row r="16393" spans="2:13" s="1" customFormat="1" ht="13.8" x14ac:dyDescent="0.3">
      <c r="B16393" s="10"/>
      <c r="L16393" s="10"/>
      <c r="M16393" s="10"/>
    </row>
    <row r="16394" spans="2:13" s="1" customFormat="1" ht="13.8" x14ac:dyDescent="0.3">
      <c r="B16394" s="10"/>
      <c r="L16394" s="10"/>
      <c r="M16394" s="10"/>
    </row>
    <row r="16395" spans="2:13" s="1" customFormat="1" ht="13.8" x14ac:dyDescent="0.3">
      <c r="B16395" s="10"/>
      <c r="L16395" s="10"/>
      <c r="M16395" s="10"/>
    </row>
    <row r="16396" spans="2:13" s="1" customFormat="1" ht="13.8" x14ac:dyDescent="0.3">
      <c r="B16396" s="10"/>
      <c r="L16396" s="10"/>
      <c r="M16396" s="10"/>
    </row>
    <row r="16397" spans="2:13" s="1" customFormat="1" ht="13.8" x14ac:dyDescent="0.3">
      <c r="B16397" s="10"/>
      <c r="L16397" s="10"/>
      <c r="M16397" s="10"/>
    </row>
    <row r="16398" spans="2:13" s="1" customFormat="1" ht="13.8" x14ac:dyDescent="0.3">
      <c r="B16398" s="10"/>
      <c r="L16398" s="10"/>
      <c r="M16398" s="10"/>
    </row>
    <row r="16399" spans="2:13" s="1" customFormat="1" ht="13.8" x14ac:dyDescent="0.3">
      <c r="B16399" s="10"/>
      <c r="L16399" s="10"/>
      <c r="M16399" s="10"/>
    </row>
    <row r="16400" spans="2:13" s="1" customFormat="1" ht="13.8" x14ac:dyDescent="0.3">
      <c r="B16400" s="10"/>
      <c r="L16400" s="10"/>
      <c r="M16400" s="10"/>
    </row>
    <row r="16401" spans="2:13" s="1" customFormat="1" ht="13.8" x14ac:dyDescent="0.3">
      <c r="B16401" s="10"/>
      <c r="L16401" s="10"/>
      <c r="M16401" s="10"/>
    </row>
    <row r="16402" spans="2:13" s="1" customFormat="1" ht="13.8" x14ac:dyDescent="0.3">
      <c r="B16402" s="10"/>
      <c r="L16402" s="10"/>
      <c r="M16402" s="10"/>
    </row>
    <row r="16403" spans="2:13" s="1" customFormat="1" ht="13.8" x14ac:dyDescent="0.3">
      <c r="B16403" s="10"/>
      <c r="L16403" s="10"/>
      <c r="M16403" s="10"/>
    </row>
    <row r="16404" spans="2:13" s="1" customFormat="1" ht="13.8" x14ac:dyDescent="0.3">
      <c r="B16404" s="10"/>
      <c r="L16404" s="10"/>
      <c r="M16404" s="10"/>
    </row>
    <row r="16405" spans="2:13" s="1" customFormat="1" ht="13.8" x14ac:dyDescent="0.3">
      <c r="B16405" s="10"/>
      <c r="L16405" s="10"/>
      <c r="M16405" s="10"/>
    </row>
    <row r="16406" spans="2:13" s="1" customFormat="1" ht="13.8" x14ac:dyDescent="0.3">
      <c r="B16406" s="10"/>
      <c r="L16406" s="10"/>
      <c r="M16406" s="10"/>
    </row>
    <row r="16407" spans="2:13" s="1" customFormat="1" ht="13.8" x14ac:dyDescent="0.3">
      <c r="B16407" s="10"/>
      <c r="L16407" s="10"/>
      <c r="M16407" s="10"/>
    </row>
    <row r="16408" spans="2:13" s="1" customFormat="1" ht="13.8" x14ac:dyDescent="0.3">
      <c r="B16408" s="10"/>
      <c r="L16408" s="10"/>
      <c r="M16408" s="10"/>
    </row>
    <row r="16409" spans="2:13" s="1" customFormat="1" ht="13.8" x14ac:dyDescent="0.3">
      <c r="B16409" s="10"/>
      <c r="L16409" s="10"/>
      <c r="M16409" s="10"/>
    </row>
    <row r="16410" spans="2:13" s="1" customFormat="1" ht="13.8" x14ac:dyDescent="0.3">
      <c r="B16410" s="10"/>
      <c r="L16410" s="10"/>
      <c r="M16410" s="10"/>
    </row>
    <row r="16411" spans="2:13" s="1" customFormat="1" ht="13.8" x14ac:dyDescent="0.3">
      <c r="B16411" s="10"/>
      <c r="L16411" s="10"/>
      <c r="M16411" s="10"/>
    </row>
    <row r="16412" spans="2:13" s="1" customFormat="1" ht="13.8" x14ac:dyDescent="0.3">
      <c r="B16412" s="10"/>
      <c r="L16412" s="10"/>
      <c r="M16412" s="10"/>
    </row>
    <row r="16413" spans="2:13" s="1" customFormat="1" ht="13.8" x14ac:dyDescent="0.3">
      <c r="B16413" s="10"/>
      <c r="L16413" s="10"/>
      <c r="M16413" s="10"/>
    </row>
    <row r="16414" spans="2:13" s="1" customFormat="1" ht="13.8" x14ac:dyDescent="0.3">
      <c r="B16414" s="10"/>
      <c r="L16414" s="10"/>
      <c r="M16414" s="10"/>
    </row>
    <row r="16415" spans="2:13" s="1" customFormat="1" ht="13.8" x14ac:dyDescent="0.3">
      <c r="B16415" s="10"/>
      <c r="L16415" s="10"/>
      <c r="M16415" s="10"/>
    </row>
    <row r="16416" spans="2:13" s="1" customFormat="1" ht="13.8" x14ac:dyDescent="0.3">
      <c r="B16416" s="10"/>
      <c r="L16416" s="10"/>
      <c r="M16416" s="10"/>
    </row>
    <row r="16417" spans="2:13" s="1" customFormat="1" ht="13.8" x14ac:dyDescent="0.3">
      <c r="B16417" s="10"/>
      <c r="L16417" s="10"/>
      <c r="M16417" s="10"/>
    </row>
    <row r="16418" spans="2:13" s="1" customFormat="1" ht="13.8" x14ac:dyDescent="0.3">
      <c r="B16418" s="10"/>
      <c r="L16418" s="10"/>
      <c r="M16418" s="10"/>
    </row>
    <row r="16419" spans="2:13" s="1" customFormat="1" ht="13.8" x14ac:dyDescent="0.3">
      <c r="B16419" s="10"/>
      <c r="L16419" s="10"/>
      <c r="M16419" s="10"/>
    </row>
    <row r="16420" spans="2:13" s="1" customFormat="1" ht="13.8" x14ac:dyDescent="0.3">
      <c r="B16420" s="10"/>
      <c r="L16420" s="10"/>
      <c r="M16420" s="10"/>
    </row>
    <row r="16421" spans="2:13" s="1" customFormat="1" ht="13.8" x14ac:dyDescent="0.3">
      <c r="B16421" s="10"/>
      <c r="L16421" s="10"/>
      <c r="M16421" s="10"/>
    </row>
    <row r="16422" spans="2:13" s="1" customFormat="1" ht="13.8" x14ac:dyDescent="0.3">
      <c r="B16422" s="10"/>
      <c r="L16422" s="10"/>
      <c r="M16422" s="10"/>
    </row>
    <row r="16423" spans="2:13" s="1" customFormat="1" ht="13.8" x14ac:dyDescent="0.3">
      <c r="B16423" s="10"/>
      <c r="L16423" s="10"/>
      <c r="M16423" s="10"/>
    </row>
    <row r="16424" spans="2:13" s="1" customFormat="1" ht="13.8" x14ac:dyDescent="0.3">
      <c r="B16424" s="10"/>
      <c r="L16424" s="10"/>
      <c r="M16424" s="10"/>
    </row>
    <row r="16425" spans="2:13" s="1" customFormat="1" ht="13.8" x14ac:dyDescent="0.3">
      <c r="B16425" s="10"/>
      <c r="L16425" s="10"/>
      <c r="M16425" s="10"/>
    </row>
    <row r="16426" spans="2:13" s="1" customFormat="1" ht="13.8" x14ac:dyDescent="0.3">
      <c r="B16426" s="10"/>
      <c r="L16426" s="10"/>
      <c r="M16426" s="10"/>
    </row>
    <row r="16427" spans="2:13" s="1" customFormat="1" ht="13.8" x14ac:dyDescent="0.3">
      <c r="B16427" s="10"/>
      <c r="L16427" s="10"/>
      <c r="M16427" s="10"/>
    </row>
    <row r="16428" spans="2:13" s="1" customFormat="1" ht="13.8" x14ac:dyDescent="0.3">
      <c r="B16428" s="10"/>
      <c r="L16428" s="10"/>
      <c r="M16428" s="10"/>
    </row>
    <row r="16429" spans="2:13" s="1" customFormat="1" ht="13.8" x14ac:dyDescent="0.3">
      <c r="B16429" s="10"/>
      <c r="L16429" s="10"/>
      <c r="M16429" s="10"/>
    </row>
    <row r="16430" spans="2:13" s="1" customFormat="1" ht="13.8" x14ac:dyDescent="0.3">
      <c r="B16430" s="10"/>
      <c r="L16430" s="10"/>
      <c r="M16430" s="10"/>
    </row>
    <row r="16431" spans="2:13" s="1" customFormat="1" ht="13.8" x14ac:dyDescent="0.3">
      <c r="B16431" s="10"/>
      <c r="L16431" s="10"/>
      <c r="M16431" s="10"/>
    </row>
    <row r="16432" spans="2:13" s="1" customFormat="1" ht="13.8" x14ac:dyDescent="0.3">
      <c r="B16432" s="10"/>
      <c r="L16432" s="10"/>
      <c r="M16432" s="10"/>
    </row>
    <row r="16433" spans="2:13" s="1" customFormat="1" ht="13.8" x14ac:dyDescent="0.3">
      <c r="B16433" s="10"/>
      <c r="L16433" s="10"/>
      <c r="M16433" s="10"/>
    </row>
    <row r="16434" spans="2:13" s="1" customFormat="1" ht="13.8" x14ac:dyDescent="0.3">
      <c r="B16434" s="10"/>
      <c r="L16434" s="10"/>
      <c r="M16434" s="10"/>
    </row>
    <row r="16435" spans="2:13" s="1" customFormat="1" ht="13.8" x14ac:dyDescent="0.3">
      <c r="B16435" s="10"/>
      <c r="L16435" s="10"/>
      <c r="M16435" s="10"/>
    </row>
    <row r="16436" spans="2:13" s="1" customFormat="1" ht="13.8" x14ac:dyDescent="0.3">
      <c r="B16436" s="10"/>
      <c r="L16436" s="10"/>
      <c r="M16436" s="10"/>
    </row>
    <row r="16437" spans="2:13" s="1" customFormat="1" ht="13.8" x14ac:dyDescent="0.3">
      <c r="B16437" s="10"/>
      <c r="L16437" s="10"/>
      <c r="M16437" s="10"/>
    </row>
    <row r="16438" spans="2:13" s="1" customFormat="1" ht="13.8" x14ac:dyDescent="0.3">
      <c r="B16438" s="10"/>
      <c r="L16438" s="10"/>
      <c r="M16438" s="10"/>
    </row>
    <row r="16439" spans="2:13" s="1" customFormat="1" ht="13.8" x14ac:dyDescent="0.3">
      <c r="B16439" s="10"/>
      <c r="L16439" s="10"/>
      <c r="M16439" s="10"/>
    </row>
    <row r="16440" spans="2:13" s="1" customFormat="1" ht="13.8" x14ac:dyDescent="0.3">
      <c r="B16440" s="10"/>
      <c r="L16440" s="10"/>
      <c r="M16440" s="10"/>
    </row>
    <row r="16441" spans="2:13" s="1" customFormat="1" ht="13.8" x14ac:dyDescent="0.3">
      <c r="B16441" s="10"/>
      <c r="L16441" s="10"/>
      <c r="M16441" s="10"/>
    </row>
    <row r="16442" spans="2:13" s="1" customFormat="1" ht="13.8" x14ac:dyDescent="0.3">
      <c r="B16442" s="10"/>
      <c r="L16442" s="10"/>
      <c r="M16442" s="10"/>
    </row>
    <row r="16443" spans="2:13" s="1" customFormat="1" ht="13.8" x14ac:dyDescent="0.3">
      <c r="B16443" s="10"/>
      <c r="L16443" s="10"/>
      <c r="M16443" s="10"/>
    </row>
    <row r="16444" spans="2:13" s="1" customFormat="1" ht="13.8" x14ac:dyDescent="0.3">
      <c r="B16444" s="10"/>
      <c r="L16444" s="10"/>
      <c r="M16444" s="10"/>
    </row>
    <row r="16445" spans="2:13" s="1" customFormat="1" ht="13.8" x14ac:dyDescent="0.3">
      <c r="B16445" s="10"/>
      <c r="L16445" s="10"/>
      <c r="M16445" s="10"/>
    </row>
    <row r="16446" spans="2:13" s="1" customFormat="1" ht="13.8" x14ac:dyDescent="0.3">
      <c r="B16446" s="10"/>
      <c r="L16446" s="10"/>
      <c r="M16446" s="10"/>
    </row>
    <row r="16447" spans="2:13" s="1" customFormat="1" ht="13.8" x14ac:dyDescent="0.3">
      <c r="B16447" s="10"/>
      <c r="L16447" s="10"/>
      <c r="M16447" s="10"/>
    </row>
    <row r="16448" spans="2:13" s="1" customFormat="1" ht="13.8" x14ac:dyDescent="0.3">
      <c r="B16448" s="10"/>
      <c r="L16448" s="10"/>
      <c r="M16448" s="10"/>
    </row>
    <row r="16449" spans="2:13" s="1" customFormat="1" ht="13.8" x14ac:dyDescent="0.3">
      <c r="B16449" s="10"/>
      <c r="L16449" s="10"/>
      <c r="M16449" s="10"/>
    </row>
    <row r="16450" spans="2:13" s="1" customFormat="1" ht="13.8" x14ac:dyDescent="0.3">
      <c r="B16450" s="10"/>
      <c r="L16450" s="10"/>
      <c r="M16450" s="10"/>
    </row>
    <row r="16451" spans="2:13" s="1" customFormat="1" ht="13.8" x14ac:dyDescent="0.3">
      <c r="B16451" s="10"/>
      <c r="L16451" s="10"/>
      <c r="M16451" s="10"/>
    </row>
    <row r="16452" spans="2:13" s="1" customFormat="1" ht="13.8" x14ac:dyDescent="0.3">
      <c r="B16452" s="10"/>
      <c r="L16452" s="10"/>
      <c r="M16452" s="10"/>
    </row>
    <row r="16453" spans="2:13" s="1" customFormat="1" ht="13.8" x14ac:dyDescent="0.3">
      <c r="B16453" s="10"/>
      <c r="L16453" s="10"/>
      <c r="M16453" s="10"/>
    </row>
    <row r="16454" spans="2:13" s="1" customFormat="1" ht="13.8" x14ac:dyDescent="0.3">
      <c r="B16454" s="10"/>
      <c r="L16454" s="10"/>
      <c r="M16454" s="10"/>
    </row>
    <row r="16455" spans="2:13" s="1" customFormat="1" ht="13.8" x14ac:dyDescent="0.3">
      <c r="B16455" s="10"/>
      <c r="L16455" s="10"/>
      <c r="M16455" s="10"/>
    </row>
    <row r="16456" spans="2:13" s="1" customFormat="1" ht="13.8" x14ac:dyDescent="0.3">
      <c r="B16456" s="10"/>
      <c r="L16456" s="10"/>
      <c r="M16456" s="10"/>
    </row>
    <row r="16457" spans="2:13" s="1" customFormat="1" ht="13.8" x14ac:dyDescent="0.3">
      <c r="B16457" s="10"/>
      <c r="L16457" s="10"/>
      <c r="M16457" s="10"/>
    </row>
    <row r="16458" spans="2:13" s="1" customFormat="1" ht="13.8" x14ac:dyDescent="0.3">
      <c r="B16458" s="10"/>
      <c r="L16458" s="10"/>
      <c r="M16458" s="10"/>
    </row>
    <row r="16459" spans="2:13" s="1" customFormat="1" ht="13.8" x14ac:dyDescent="0.3">
      <c r="B16459" s="10"/>
      <c r="L16459" s="10"/>
      <c r="M16459" s="10"/>
    </row>
    <row r="16460" spans="2:13" s="1" customFormat="1" ht="13.8" x14ac:dyDescent="0.3">
      <c r="B16460" s="10"/>
      <c r="L16460" s="10"/>
      <c r="M16460" s="10"/>
    </row>
    <row r="16461" spans="2:13" s="1" customFormat="1" ht="13.8" x14ac:dyDescent="0.3">
      <c r="B16461" s="10"/>
      <c r="L16461" s="10"/>
      <c r="M16461" s="10"/>
    </row>
    <row r="16462" spans="2:13" s="1" customFormat="1" ht="13.8" x14ac:dyDescent="0.3">
      <c r="B16462" s="10"/>
      <c r="L16462" s="10"/>
      <c r="M16462" s="10"/>
    </row>
    <row r="16463" spans="2:13" s="1" customFormat="1" ht="13.8" x14ac:dyDescent="0.3">
      <c r="B16463" s="10"/>
      <c r="L16463" s="10"/>
      <c r="M16463" s="10"/>
    </row>
    <row r="16464" spans="2:13" s="1" customFormat="1" ht="13.8" x14ac:dyDescent="0.3">
      <c r="B16464" s="10"/>
      <c r="L16464" s="10"/>
      <c r="M16464" s="10"/>
    </row>
    <row r="16465" spans="2:13" s="1" customFormat="1" ht="13.8" x14ac:dyDescent="0.3">
      <c r="B16465" s="10"/>
      <c r="L16465" s="10"/>
      <c r="M16465" s="10"/>
    </row>
    <row r="16466" spans="2:13" s="1" customFormat="1" ht="13.8" x14ac:dyDescent="0.3">
      <c r="B16466" s="10"/>
      <c r="L16466" s="10"/>
      <c r="M16466" s="10"/>
    </row>
    <row r="16467" spans="2:13" s="1" customFormat="1" ht="13.8" x14ac:dyDescent="0.3">
      <c r="B16467" s="10"/>
      <c r="L16467" s="10"/>
      <c r="M16467" s="10"/>
    </row>
    <row r="16468" spans="2:13" s="1" customFormat="1" ht="13.8" x14ac:dyDescent="0.3">
      <c r="B16468" s="10"/>
      <c r="L16468" s="10"/>
      <c r="M16468" s="10"/>
    </row>
    <row r="16469" spans="2:13" s="1" customFormat="1" ht="13.8" x14ac:dyDescent="0.3">
      <c r="B16469" s="10"/>
      <c r="L16469" s="10"/>
      <c r="M16469" s="10"/>
    </row>
    <row r="16470" spans="2:13" s="1" customFormat="1" ht="13.8" x14ac:dyDescent="0.3">
      <c r="B16470" s="10"/>
      <c r="L16470" s="10"/>
      <c r="M16470" s="10"/>
    </row>
    <row r="16471" spans="2:13" s="1" customFormat="1" ht="13.8" x14ac:dyDescent="0.3">
      <c r="B16471" s="10"/>
      <c r="L16471" s="10"/>
      <c r="M16471" s="10"/>
    </row>
    <row r="16472" spans="2:13" s="1" customFormat="1" ht="13.8" x14ac:dyDescent="0.3">
      <c r="B16472" s="10"/>
      <c r="L16472" s="10"/>
      <c r="M16472" s="10"/>
    </row>
    <row r="16473" spans="2:13" s="1" customFormat="1" ht="13.8" x14ac:dyDescent="0.3">
      <c r="B16473" s="10"/>
      <c r="L16473" s="10"/>
      <c r="M16473" s="10"/>
    </row>
    <row r="16474" spans="2:13" s="1" customFormat="1" ht="13.8" x14ac:dyDescent="0.3">
      <c r="B16474" s="10"/>
      <c r="L16474" s="10"/>
      <c r="M16474" s="10"/>
    </row>
    <row r="16475" spans="2:13" s="1" customFormat="1" ht="13.8" x14ac:dyDescent="0.3">
      <c r="B16475" s="10"/>
      <c r="L16475" s="10"/>
      <c r="M16475" s="10"/>
    </row>
    <row r="16476" spans="2:13" s="1" customFormat="1" ht="13.8" x14ac:dyDescent="0.3">
      <c r="B16476" s="10"/>
      <c r="L16476" s="10"/>
      <c r="M16476" s="10"/>
    </row>
    <row r="16477" spans="2:13" s="1" customFormat="1" ht="13.8" x14ac:dyDescent="0.3">
      <c r="B16477" s="10"/>
      <c r="L16477" s="10"/>
      <c r="M16477" s="10"/>
    </row>
    <row r="16478" spans="2:13" s="1" customFormat="1" ht="13.8" x14ac:dyDescent="0.3">
      <c r="B16478" s="10"/>
      <c r="L16478" s="10"/>
      <c r="M16478" s="10"/>
    </row>
    <row r="16479" spans="2:13" s="1" customFormat="1" ht="13.8" x14ac:dyDescent="0.3">
      <c r="B16479" s="10"/>
      <c r="L16479" s="10"/>
      <c r="M16479" s="10"/>
    </row>
    <row r="16480" spans="2:13" s="1" customFormat="1" ht="13.8" x14ac:dyDescent="0.3">
      <c r="B16480" s="10"/>
      <c r="L16480" s="10"/>
      <c r="M16480" s="10"/>
    </row>
    <row r="16481" spans="2:13" s="1" customFormat="1" ht="13.8" x14ac:dyDescent="0.3">
      <c r="B16481" s="10"/>
      <c r="L16481" s="10"/>
      <c r="M16481" s="10"/>
    </row>
    <row r="16482" spans="2:13" s="1" customFormat="1" ht="13.8" x14ac:dyDescent="0.3">
      <c r="B16482" s="10"/>
      <c r="L16482" s="10"/>
      <c r="M16482" s="10"/>
    </row>
    <row r="16483" spans="2:13" s="1" customFormat="1" ht="13.8" x14ac:dyDescent="0.3">
      <c r="B16483" s="10"/>
      <c r="L16483" s="10"/>
      <c r="M16483" s="10"/>
    </row>
    <row r="16484" spans="2:13" s="1" customFormat="1" ht="13.8" x14ac:dyDescent="0.3">
      <c r="B16484" s="10"/>
      <c r="L16484" s="10"/>
      <c r="M16484" s="10"/>
    </row>
    <row r="16485" spans="2:13" s="1" customFormat="1" ht="13.8" x14ac:dyDescent="0.3">
      <c r="B16485" s="10"/>
      <c r="L16485" s="10"/>
      <c r="M16485" s="10"/>
    </row>
    <row r="16486" spans="2:13" s="1" customFormat="1" ht="13.8" x14ac:dyDescent="0.3">
      <c r="B16486" s="10"/>
      <c r="L16486" s="10"/>
      <c r="M16486" s="10"/>
    </row>
    <row r="16487" spans="2:13" s="1" customFormat="1" ht="13.8" x14ac:dyDescent="0.3">
      <c r="B16487" s="10"/>
      <c r="L16487" s="10"/>
      <c r="M16487" s="10"/>
    </row>
    <row r="16488" spans="2:13" s="1" customFormat="1" ht="13.8" x14ac:dyDescent="0.3">
      <c r="B16488" s="10"/>
      <c r="L16488" s="10"/>
      <c r="M16488" s="10"/>
    </row>
    <row r="16489" spans="2:13" s="1" customFormat="1" ht="13.8" x14ac:dyDescent="0.3">
      <c r="B16489" s="10"/>
      <c r="L16489" s="10"/>
      <c r="M16489" s="10"/>
    </row>
    <row r="16490" spans="2:13" s="1" customFormat="1" ht="13.8" x14ac:dyDescent="0.3">
      <c r="B16490" s="10"/>
      <c r="L16490" s="10"/>
      <c r="M16490" s="10"/>
    </row>
    <row r="16491" spans="2:13" s="1" customFormat="1" ht="13.8" x14ac:dyDescent="0.3">
      <c r="B16491" s="10"/>
      <c r="L16491" s="10"/>
      <c r="M16491" s="10"/>
    </row>
    <row r="16492" spans="2:13" s="1" customFormat="1" ht="13.8" x14ac:dyDescent="0.3">
      <c r="B16492" s="10"/>
      <c r="L16492" s="10"/>
      <c r="M16492" s="10"/>
    </row>
    <row r="16493" spans="2:13" s="1" customFormat="1" ht="13.8" x14ac:dyDescent="0.3">
      <c r="B16493" s="10"/>
      <c r="L16493" s="10"/>
      <c r="M16493" s="10"/>
    </row>
    <row r="16494" spans="2:13" s="1" customFormat="1" ht="13.8" x14ac:dyDescent="0.3">
      <c r="B16494" s="10"/>
      <c r="L16494" s="10"/>
      <c r="M16494" s="10"/>
    </row>
    <row r="16495" spans="2:13" s="1" customFormat="1" ht="13.8" x14ac:dyDescent="0.3">
      <c r="B16495" s="10"/>
      <c r="L16495" s="10"/>
      <c r="M16495" s="10"/>
    </row>
    <row r="16496" spans="2:13" s="1" customFormat="1" ht="13.8" x14ac:dyDescent="0.3">
      <c r="B16496" s="10"/>
      <c r="L16496" s="10"/>
      <c r="M16496" s="10"/>
    </row>
    <row r="16497" spans="2:13" s="1" customFormat="1" ht="13.8" x14ac:dyDescent="0.3">
      <c r="B16497" s="10"/>
      <c r="L16497" s="10"/>
      <c r="M16497" s="10"/>
    </row>
    <row r="16498" spans="2:13" s="1" customFormat="1" ht="13.8" x14ac:dyDescent="0.3">
      <c r="B16498" s="10"/>
      <c r="L16498" s="10"/>
      <c r="M16498" s="10"/>
    </row>
    <row r="16499" spans="2:13" s="1" customFormat="1" ht="13.8" x14ac:dyDescent="0.3">
      <c r="B16499" s="10"/>
      <c r="L16499" s="10"/>
      <c r="M16499" s="10"/>
    </row>
    <row r="16500" spans="2:13" s="1" customFormat="1" ht="13.8" x14ac:dyDescent="0.3">
      <c r="B16500" s="10"/>
      <c r="L16500" s="10"/>
      <c r="M16500" s="10"/>
    </row>
    <row r="16501" spans="2:13" s="1" customFormat="1" ht="13.8" x14ac:dyDescent="0.3">
      <c r="B16501" s="10"/>
      <c r="L16501" s="10"/>
      <c r="M16501" s="10"/>
    </row>
    <row r="16502" spans="2:13" s="1" customFormat="1" ht="13.8" x14ac:dyDescent="0.3">
      <c r="B16502" s="10"/>
      <c r="L16502" s="10"/>
      <c r="M16502" s="10"/>
    </row>
    <row r="16503" spans="2:13" s="1" customFormat="1" ht="13.8" x14ac:dyDescent="0.3">
      <c r="B16503" s="10"/>
      <c r="L16503" s="10"/>
      <c r="M16503" s="10"/>
    </row>
    <row r="16504" spans="2:13" s="1" customFormat="1" ht="13.8" x14ac:dyDescent="0.3">
      <c r="B16504" s="10"/>
      <c r="L16504" s="10"/>
      <c r="M16504" s="10"/>
    </row>
    <row r="16505" spans="2:13" s="1" customFormat="1" ht="13.8" x14ac:dyDescent="0.3">
      <c r="B16505" s="10"/>
      <c r="L16505" s="10"/>
      <c r="M16505" s="10"/>
    </row>
    <row r="16506" spans="2:13" s="1" customFormat="1" ht="13.8" x14ac:dyDescent="0.3">
      <c r="B16506" s="10"/>
      <c r="L16506" s="10"/>
      <c r="M16506" s="10"/>
    </row>
    <row r="16507" spans="2:13" s="1" customFormat="1" ht="13.8" x14ac:dyDescent="0.3">
      <c r="B16507" s="10"/>
      <c r="L16507" s="10"/>
      <c r="M16507" s="10"/>
    </row>
    <row r="16508" spans="2:13" s="1" customFormat="1" ht="13.8" x14ac:dyDescent="0.3">
      <c r="B16508" s="10"/>
      <c r="L16508" s="10"/>
      <c r="M16508" s="10"/>
    </row>
    <row r="16509" spans="2:13" s="1" customFormat="1" ht="13.8" x14ac:dyDescent="0.3">
      <c r="B16509" s="10"/>
      <c r="L16509" s="10"/>
      <c r="M16509" s="10"/>
    </row>
    <row r="16510" spans="2:13" s="1" customFormat="1" ht="13.8" x14ac:dyDescent="0.3">
      <c r="B16510" s="10"/>
      <c r="L16510" s="10"/>
      <c r="M16510" s="10"/>
    </row>
    <row r="16511" spans="2:13" s="1" customFormat="1" ht="13.8" x14ac:dyDescent="0.3">
      <c r="B16511" s="10"/>
      <c r="L16511" s="10"/>
      <c r="M16511" s="10"/>
    </row>
    <row r="16512" spans="2:13" s="1" customFormat="1" ht="13.8" x14ac:dyDescent="0.3">
      <c r="B16512" s="10"/>
      <c r="L16512" s="10"/>
      <c r="M16512" s="10"/>
    </row>
    <row r="16513" spans="2:13" s="1" customFormat="1" ht="13.8" x14ac:dyDescent="0.3">
      <c r="B16513" s="10"/>
      <c r="L16513" s="10"/>
      <c r="M16513" s="10"/>
    </row>
    <row r="16514" spans="2:13" s="1" customFormat="1" ht="13.8" x14ac:dyDescent="0.3">
      <c r="B16514" s="10"/>
      <c r="L16514" s="10"/>
      <c r="M16514" s="10"/>
    </row>
    <row r="16515" spans="2:13" s="1" customFormat="1" ht="13.8" x14ac:dyDescent="0.3">
      <c r="B16515" s="10"/>
      <c r="L16515" s="10"/>
      <c r="M16515" s="10"/>
    </row>
    <row r="16516" spans="2:13" s="1" customFormat="1" ht="13.8" x14ac:dyDescent="0.3">
      <c r="B16516" s="10"/>
      <c r="L16516" s="10"/>
      <c r="M16516" s="10"/>
    </row>
    <row r="16517" spans="2:13" s="1" customFormat="1" ht="13.8" x14ac:dyDescent="0.3">
      <c r="B16517" s="10"/>
      <c r="L16517" s="10"/>
      <c r="M16517" s="10"/>
    </row>
    <row r="16518" spans="2:13" s="1" customFormat="1" ht="13.8" x14ac:dyDescent="0.3">
      <c r="B16518" s="10"/>
      <c r="L16518" s="10"/>
      <c r="M16518" s="10"/>
    </row>
    <row r="16519" spans="2:13" s="1" customFormat="1" ht="13.8" x14ac:dyDescent="0.3">
      <c r="B16519" s="10"/>
      <c r="L16519" s="10"/>
      <c r="M16519" s="10"/>
    </row>
    <row r="16520" spans="2:13" s="1" customFormat="1" ht="13.8" x14ac:dyDescent="0.3">
      <c r="B16520" s="10"/>
      <c r="L16520" s="10"/>
      <c r="M16520" s="10"/>
    </row>
    <row r="16521" spans="2:13" s="1" customFormat="1" ht="13.8" x14ac:dyDescent="0.3">
      <c r="B16521" s="10"/>
      <c r="L16521" s="10"/>
      <c r="M16521" s="10"/>
    </row>
    <row r="16522" spans="2:13" s="1" customFormat="1" ht="13.8" x14ac:dyDescent="0.3">
      <c r="B16522" s="10"/>
      <c r="L16522" s="10"/>
      <c r="M16522" s="10"/>
    </row>
    <row r="16523" spans="2:13" s="1" customFormat="1" ht="13.8" x14ac:dyDescent="0.3">
      <c r="B16523" s="10"/>
      <c r="L16523" s="10"/>
      <c r="M16523" s="10"/>
    </row>
    <row r="16524" spans="2:13" s="1" customFormat="1" ht="13.8" x14ac:dyDescent="0.3">
      <c r="B16524" s="10"/>
      <c r="L16524" s="10"/>
      <c r="M16524" s="10"/>
    </row>
    <row r="16525" spans="2:13" s="1" customFormat="1" ht="13.8" x14ac:dyDescent="0.3">
      <c r="B16525" s="10"/>
      <c r="L16525" s="10"/>
      <c r="M16525" s="10"/>
    </row>
    <row r="16526" spans="2:13" s="1" customFormat="1" ht="13.8" x14ac:dyDescent="0.3">
      <c r="B16526" s="10"/>
      <c r="L16526" s="10"/>
      <c r="M16526" s="10"/>
    </row>
    <row r="16527" spans="2:13" s="1" customFormat="1" ht="13.8" x14ac:dyDescent="0.3">
      <c r="B16527" s="10"/>
      <c r="L16527" s="10"/>
      <c r="M16527" s="10"/>
    </row>
    <row r="16528" spans="2:13" s="1" customFormat="1" ht="13.8" x14ac:dyDescent="0.3">
      <c r="B16528" s="10"/>
      <c r="L16528" s="10"/>
      <c r="M16528" s="10"/>
    </row>
    <row r="16529" spans="2:13" s="1" customFormat="1" ht="13.8" x14ac:dyDescent="0.3">
      <c r="B16529" s="10"/>
      <c r="L16529" s="10"/>
      <c r="M16529" s="10"/>
    </row>
    <row r="16530" spans="2:13" s="1" customFormat="1" ht="13.8" x14ac:dyDescent="0.3">
      <c r="B16530" s="10"/>
      <c r="L16530" s="10"/>
      <c r="M16530" s="10"/>
    </row>
    <row r="16531" spans="2:13" s="1" customFormat="1" ht="13.8" x14ac:dyDescent="0.3">
      <c r="B16531" s="10"/>
      <c r="L16531" s="10"/>
      <c r="M16531" s="10"/>
    </row>
    <row r="16532" spans="2:13" s="1" customFormat="1" ht="13.8" x14ac:dyDescent="0.3">
      <c r="B16532" s="10"/>
      <c r="L16532" s="10"/>
      <c r="M16532" s="10"/>
    </row>
    <row r="16533" spans="2:13" s="1" customFormat="1" ht="13.8" x14ac:dyDescent="0.3">
      <c r="B16533" s="10"/>
      <c r="L16533" s="10"/>
      <c r="M16533" s="10"/>
    </row>
    <row r="16534" spans="2:13" s="1" customFormat="1" ht="13.8" x14ac:dyDescent="0.3">
      <c r="B16534" s="10"/>
      <c r="L16534" s="10"/>
      <c r="M16534" s="10"/>
    </row>
    <row r="16535" spans="2:13" s="1" customFormat="1" ht="13.8" x14ac:dyDescent="0.3">
      <c r="B16535" s="10"/>
      <c r="L16535" s="10"/>
      <c r="M16535" s="10"/>
    </row>
    <row r="16536" spans="2:13" s="1" customFormat="1" ht="13.8" x14ac:dyDescent="0.3">
      <c r="B16536" s="10"/>
      <c r="L16536" s="10"/>
      <c r="M16536" s="10"/>
    </row>
    <row r="16537" spans="2:13" s="1" customFormat="1" ht="13.8" x14ac:dyDescent="0.3">
      <c r="B16537" s="10"/>
      <c r="L16537" s="10"/>
      <c r="M16537" s="10"/>
    </row>
    <row r="16538" spans="2:13" s="1" customFormat="1" ht="13.8" x14ac:dyDescent="0.3">
      <c r="B16538" s="10"/>
      <c r="L16538" s="10"/>
      <c r="M16538" s="10"/>
    </row>
    <row r="16539" spans="2:13" s="1" customFormat="1" ht="13.8" x14ac:dyDescent="0.3">
      <c r="B16539" s="10"/>
      <c r="L16539" s="10"/>
      <c r="M16539" s="10"/>
    </row>
    <row r="16540" spans="2:13" s="1" customFormat="1" ht="13.8" x14ac:dyDescent="0.3">
      <c r="B16540" s="10"/>
      <c r="L16540" s="10"/>
      <c r="M16540" s="10"/>
    </row>
    <row r="16541" spans="2:13" s="1" customFormat="1" ht="13.8" x14ac:dyDescent="0.3">
      <c r="B16541" s="10"/>
      <c r="L16541" s="10"/>
      <c r="M16541" s="10"/>
    </row>
    <row r="16542" spans="2:13" s="1" customFormat="1" ht="13.8" x14ac:dyDescent="0.3">
      <c r="B16542" s="10"/>
      <c r="L16542" s="10"/>
      <c r="M16542" s="10"/>
    </row>
    <row r="16543" spans="2:13" s="1" customFormat="1" ht="13.8" x14ac:dyDescent="0.3">
      <c r="B16543" s="10"/>
      <c r="L16543" s="10"/>
      <c r="M16543" s="10"/>
    </row>
    <row r="16544" spans="2:13" s="1" customFormat="1" ht="13.8" x14ac:dyDescent="0.3">
      <c r="B16544" s="10"/>
      <c r="L16544" s="10"/>
      <c r="M16544" s="10"/>
    </row>
    <row r="16545" spans="2:13" s="1" customFormat="1" ht="13.8" x14ac:dyDescent="0.3">
      <c r="B16545" s="10"/>
      <c r="L16545" s="10"/>
      <c r="M16545" s="10"/>
    </row>
    <row r="16546" spans="2:13" s="1" customFormat="1" ht="13.8" x14ac:dyDescent="0.3">
      <c r="B16546" s="10"/>
      <c r="L16546" s="10"/>
      <c r="M16546" s="10"/>
    </row>
    <row r="16547" spans="2:13" s="1" customFormat="1" ht="13.8" x14ac:dyDescent="0.3">
      <c r="B16547" s="10"/>
      <c r="L16547" s="10"/>
      <c r="M16547" s="10"/>
    </row>
    <row r="16548" spans="2:13" s="1" customFormat="1" ht="13.8" x14ac:dyDescent="0.3">
      <c r="B16548" s="10"/>
      <c r="L16548" s="10"/>
      <c r="M16548" s="10"/>
    </row>
    <row r="16549" spans="2:13" s="1" customFormat="1" ht="13.8" x14ac:dyDescent="0.3">
      <c r="B16549" s="10"/>
      <c r="L16549" s="10"/>
      <c r="M16549" s="10"/>
    </row>
    <row r="16550" spans="2:13" s="1" customFormat="1" ht="13.8" x14ac:dyDescent="0.3">
      <c r="B16550" s="10"/>
      <c r="L16550" s="10"/>
      <c r="M16550" s="10"/>
    </row>
    <row r="16551" spans="2:13" s="1" customFormat="1" ht="13.8" x14ac:dyDescent="0.3">
      <c r="B16551" s="10"/>
      <c r="L16551" s="10"/>
      <c r="M16551" s="10"/>
    </row>
    <row r="16552" spans="2:13" s="1" customFormat="1" ht="13.8" x14ac:dyDescent="0.3">
      <c r="B16552" s="10"/>
      <c r="L16552" s="10"/>
      <c r="M16552" s="10"/>
    </row>
    <row r="16553" spans="2:13" s="1" customFormat="1" ht="13.8" x14ac:dyDescent="0.3">
      <c r="B16553" s="10"/>
      <c r="L16553" s="10"/>
      <c r="M16553" s="10"/>
    </row>
    <row r="16554" spans="2:13" s="1" customFormat="1" ht="13.8" x14ac:dyDescent="0.3">
      <c r="B16554" s="10"/>
      <c r="L16554" s="10"/>
      <c r="M16554" s="10"/>
    </row>
    <row r="16555" spans="2:13" s="1" customFormat="1" ht="13.8" x14ac:dyDescent="0.3">
      <c r="B16555" s="10"/>
      <c r="L16555" s="10"/>
      <c r="M16555" s="10"/>
    </row>
    <row r="16556" spans="2:13" s="1" customFormat="1" ht="13.8" x14ac:dyDescent="0.3">
      <c r="B16556" s="10"/>
      <c r="L16556" s="10"/>
      <c r="M16556" s="10"/>
    </row>
    <row r="16557" spans="2:13" s="1" customFormat="1" ht="13.8" x14ac:dyDescent="0.3">
      <c r="B16557" s="10"/>
      <c r="L16557" s="10"/>
      <c r="M16557" s="10"/>
    </row>
    <row r="16558" spans="2:13" s="1" customFormat="1" ht="13.8" x14ac:dyDescent="0.3">
      <c r="B16558" s="10"/>
      <c r="L16558" s="10"/>
      <c r="M16558" s="10"/>
    </row>
    <row r="16559" spans="2:13" s="1" customFormat="1" ht="13.8" x14ac:dyDescent="0.3">
      <c r="B16559" s="10"/>
      <c r="L16559" s="10"/>
      <c r="M16559" s="10"/>
    </row>
    <row r="16560" spans="2:13" s="1" customFormat="1" ht="13.8" x14ac:dyDescent="0.3">
      <c r="B16560" s="10"/>
      <c r="L16560" s="10"/>
      <c r="M16560" s="10"/>
    </row>
    <row r="16561" spans="2:13" s="1" customFormat="1" ht="13.8" x14ac:dyDescent="0.3">
      <c r="B16561" s="10"/>
      <c r="L16561" s="10"/>
      <c r="M16561" s="10"/>
    </row>
    <row r="16562" spans="2:13" s="1" customFormat="1" ht="13.8" x14ac:dyDescent="0.3">
      <c r="B16562" s="10"/>
      <c r="L16562" s="10"/>
      <c r="M16562" s="10"/>
    </row>
    <row r="16563" spans="2:13" s="1" customFormat="1" ht="13.8" x14ac:dyDescent="0.3">
      <c r="B16563" s="10"/>
      <c r="L16563" s="10"/>
      <c r="M16563" s="10"/>
    </row>
    <row r="16564" spans="2:13" s="1" customFormat="1" ht="13.8" x14ac:dyDescent="0.3">
      <c r="B16564" s="10"/>
      <c r="L16564" s="10"/>
      <c r="M16564" s="10"/>
    </row>
    <row r="16565" spans="2:13" s="1" customFormat="1" ht="13.8" x14ac:dyDescent="0.3">
      <c r="B16565" s="10"/>
      <c r="L16565" s="10"/>
      <c r="M16565" s="10"/>
    </row>
    <row r="16566" spans="2:13" s="1" customFormat="1" ht="13.8" x14ac:dyDescent="0.3">
      <c r="B16566" s="10"/>
      <c r="L16566" s="10"/>
      <c r="M16566" s="10"/>
    </row>
    <row r="16567" spans="2:13" s="1" customFormat="1" ht="13.8" x14ac:dyDescent="0.3">
      <c r="B16567" s="10"/>
      <c r="L16567" s="10"/>
      <c r="M16567" s="10"/>
    </row>
    <row r="16568" spans="2:13" s="1" customFormat="1" ht="13.8" x14ac:dyDescent="0.3">
      <c r="B16568" s="10"/>
      <c r="L16568" s="10"/>
      <c r="M16568" s="10"/>
    </row>
    <row r="16569" spans="2:13" s="1" customFormat="1" ht="13.8" x14ac:dyDescent="0.3">
      <c r="B16569" s="10"/>
      <c r="L16569" s="10"/>
      <c r="M16569" s="10"/>
    </row>
    <row r="16570" spans="2:13" s="1" customFormat="1" ht="13.8" x14ac:dyDescent="0.3">
      <c r="B16570" s="10"/>
      <c r="L16570" s="10"/>
      <c r="M16570" s="10"/>
    </row>
    <row r="16571" spans="2:13" s="1" customFormat="1" ht="13.8" x14ac:dyDescent="0.3">
      <c r="B16571" s="10"/>
      <c r="L16571" s="10"/>
      <c r="M16571" s="10"/>
    </row>
    <row r="16572" spans="2:13" s="1" customFormat="1" ht="13.8" x14ac:dyDescent="0.3">
      <c r="B16572" s="10"/>
      <c r="L16572" s="10"/>
      <c r="M16572" s="10"/>
    </row>
    <row r="16573" spans="2:13" s="1" customFormat="1" ht="13.8" x14ac:dyDescent="0.3">
      <c r="B16573" s="10"/>
      <c r="L16573" s="10"/>
      <c r="M16573" s="10"/>
    </row>
    <row r="16574" spans="2:13" s="1" customFormat="1" ht="13.8" x14ac:dyDescent="0.3">
      <c r="B16574" s="10"/>
      <c r="L16574" s="10"/>
      <c r="M16574" s="10"/>
    </row>
    <row r="16575" spans="2:13" s="1" customFormat="1" ht="13.8" x14ac:dyDescent="0.3">
      <c r="B16575" s="10"/>
      <c r="L16575" s="10"/>
      <c r="M16575" s="10"/>
    </row>
    <row r="16576" spans="2:13" s="1" customFormat="1" ht="13.8" x14ac:dyDescent="0.3">
      <c r="B16576" s="10"/>
      <c r="L16576" s="10"/>
      <c r="M16576" s="10"/>
    </row>
    <row r="16577" spans="2:13" s="1" customFormat="1" ht="13.8" x14ac:dyDescent="0.3">
      <c r="B16577" s="10"/>
      <c r="L16577" s="10"/>
      <c r="M16577" s="10"/>
    </row>
    <row r="16578" spans="2:13" s="1" customFormat="1" ht="13.8" x14ac:dyDescent="0.3">
      <c r="B16578" s="10"/>
      <c r="L16578" s="10"/>
      <c r="M16578" s="10"/>
    </row>
    <row r="16579" spans="2:13" s="1" customFormat="1" ht="13.8" x14ac:dyDescent="0.3">
      <c r="B16579" s="10"/>
      <c r="L16579" s="10"/>
      <c r="M16579" s="10"/>
    </row>
    <row r="16580" spans="2:13" s="1" customFormat="1" ht="13.8" x14ac:dyDescent="0.3">
      <c r="B16580" s="10"/>
      <c r="L16580" s="10"/>
      <c r="M16580" s="10"/>
    </row>
    <row r="16581" spans="2:13" s="1" customFormat="1" ht="13.8" x14ac:dyDescent="0.3">
      <c r="B16581" s="10"/>
      <c r="L16581" s="10"/>
      <c r="M16581" s="10"/>
    </row>
    <row r="16582" spans="2:13" s="1" customFormat="1" ht="13.8" x14ac:dyDescent="0.3">
      <c r="B16582" s="10"/>
      <c r="L16582" s="10"/>
      <c r="M16582" s="10"/>
    </row>
    <row r="16583" spans="2:13" s="1" customFormat="1" ht="13.8" x14ac:dyDescent="0.3">
      <c r="B16583" s="10"/>
      <c r="L16583" s="10"/>
      <c r="M16583" s="10"/>
    </row>
    <row r="16584" spans="2:13" s="1" customFormat="1" ht="13.8" x14ac:dyDescent="0.3">
      <c r="B16584" s="10"/>
      <c r="L16584" s="10"/>
      <c r="M16584" s="10"/>
    </row>
    <row r="16585" spans="2:13" s="1" customFormat="1" ht="13.8" x14ac:dyDescent="0.3">
      <c r="B16585" s="10"/>
      <c r="L16585" s="10"/>
      <c r="M16585" s="10"/>
    </row>
    <row r="16586" spans="2:13" s="1" customFormat="1" ht="13.8" x14ac:dyDescent="0.3">
      <c r="B16586" s="10"/>
      <c r="L16586" s="10"/>
      <c r="M16586" s="10"/>
    </row>
    <row r="16587" spans="2:13" s="1" customFormat="1" ht="13.8" x14ac:dyDescent="0.3">
      <c r="B16587" s="10"/>
      <c r="L16587" s="10"/>
      <c r="M16587" s="10"/>
    </row>
    <row r="16588" spans="2:13" s="1" customFormat="1" ht="13.8" x14ac:dyDescent="0.3">
      <c r="B16588" s="10"/>
      <c r="L16588" s="10"/>
      <c r="M16588" s="10"/>
    </row>
    <row r="16589" spans="2:13" s="1" customFormat="1" ht="13.8" x14ac:dyDescent="0.3">
      <c r="B16589" s="10"/>
      <c r="L16589" s="10"/>
      <c r="M16589" s="10"/>
    </row>
    <row r="16590" spans="2:13" s="1" customFormat="1" ht="13.8" x14ac:dyDescent="0.3">
      <c r="B16590" s="10"/>
      <c r="L16590" s="10"/>
      <c r="M16590" s="10"/>
    </row>
    <row r="16591" spans="2:13" s="1" customFormat="1" ht="13.8" x14ac:dyDescent="0.3">
      <c r="B16591" s="10"/>
      <c r="L16591" s="10"/>
      <c r="M16591" s="10"/>
    </row>
    <row r="16592" spans="2:13" s="1" customFormat="1" ht="13.8" x14ac:dyDescent="0.3">
      <c r="B16592" s="10"/>
      <c r="L16592" s="10"/>
      <c r="M16592" s="10"/>
    </row>
    <row r="16593" spans="2:13" s="1" customFormat="1" ht="13.8" x14ac:dyDescent="0.3">
      <c r="B16593" s="10"/>
      <c r="L16593" s="10"/>
      <c r="M16593" s="10"/>
    </row>
    <row r="16594" spans="2:13" s="1" customFormat="1" ht="13.8" x14ac:dyDescent="0.3">
      <c r="B16594" s="10"/>
      <c r="L16594" s="10"/>
      <c r="M16594" s="10"/>
    </row>
    <row r="16595" spans="2:13" s="1" customFormat="1" ht="13.8" x14ac:dyDescent="0.3">
      <c r="B16595" s="10"/>
      <c r="L16595" s="10"/>
      <c r="M16595" s="10"/>
    </row>
    <row r="16596" spans="2:13" s="1" customFormat="1" ht="13.8" x14ac:dyDescent="0.3">
      <c r="B16596" s="10"/>
      <c r="L16596" s="10"/>
      <c r="M16596" s="10"/>
    </row>
    <row r="16597" spans="2:13" s="1" customFormat="1" ht="13.8" x14ac:dyDescent="0.3">
      <c r="B16597" s="10"/>
      <c r="L16597" s="10"/>
      <c r="M16597" s="10"/>
    </row>
    <row r="16598" spans="2:13" s="1" customFormat="1" ht="13.8" x14ac:dyDescent="0.3">
      <c r="B16598" s="10"/>
      <c r="L16598" s="10"/>
      <c r="M16598" s="10"/>
    </row>
    <row r="16599" spans="2:13" s="1" customFormat="1" ht="13.8" x14ac:dyDescent="0.3">
      <c r="B16599" s="10"/>
      <c r="L16599" s="10"/>
      <c r="M16599" s="10"/>
    </row>
    <row r="16600" spans="2:13" s="1" customFormat="1" ht="13.8" x14ac:dyDescent="0.3">
      <c r="B16600" s="10"/>
      <c r="L16600" s="10"/>
      <c r="M16600" s="10"/>
    </row>
    <row r="16601" spans="2:13" s="1" customFormat="1" ht="13.8" x14ac:dyDescent="0.3">
      <c r="B16601" s="10"/>
      <c r="L16601" s="10"/>
      <c r="M16601" s="10"/>
    </row>
    <row r="16602" spans="2:13" s="1" customFormat="1" ht="13.8" x14ac:dyDescent="0.3">
      <c r="B16602" s="10"/>
      <c r="L16602" s="10"/>
      <c r="M16602" s="10"/>
    </row>
    <row r="16603" spans="2:13" s="1" customFormat="1" ht="13.8" x14ac:dyDescent="0.3">
      <c r="B16603" s="10"/>
      <c r="L16603" s="10"/>
      <c r="M16603" s="10"/>
    </row>
    <row r="16604" spans="2:13" s="1" customFormat="1" ht="13.8" x14ac:dyDescent="0.3">
      <c r="B16604" s="10"/>
      <c r="L16604" s="10"/>
      <c r="M16604" s="10"/>
    </row>
    <row r="16605" spans="2:13" s="1" customFormat="1" ht="13.8" x14ac:dyDescent="0.3">
      <c r="B16605" s="10"/>
      <c r="L16605" s="10"/>
      <c r="M16605" s="10"/>
    </row>
    <row r="16606" spans="2:13" s="1" customFormat="1" ht="13.8" x14ac:dyDescent="0.3">
      <c r="B16606" s="10"/>
      <c r="L16606" s="10"/>
      <c r="M16606" s="10"/>
    </row>
    <row r="16607" spans="2:13" s="1" customFormat="1" ht="13.8" x14ac:dyDescent="0.3">
      <c r="B16607" s="10"/>
      <c r="L16607" s="10"/>
      <c r="M16607" s="10"/>
    </row>
    <row r="16608" spans="2:13" s="1" customFormat="1" ht="13.8" x14ac:dyDescent="0.3">
      <c r="B16608" s="10"/>
      <c r="L16608" s="10"/>
      <c r="M16608" s="10"/>
    </row>
    <row r="16609" spans="2:13" s="1" customFormat="1" ht="13.8" x14ac:dyDescent="0.3">
      <c r="B16609" s="10"/>
      <c r="L16609" s="10"/>
      <c r="M16609" s="10"/>
    </row>
    <row r="16610" spans="2:13" s="1" customFormat="1" ht="13.8" x14ac:dyDescent="0.3">
      <c r="B16610" s="10"/>
      <c r="L16610" s="10"/>
      <c r="M16610" s="10"/>
    </row>
    <row r="16611" spans="2:13" s="1" customFormat="1" ht="13.8" x14ac:dyDescent="0.3">
      <c r="B16611" s="10"/>
      <c r="L16611" s="10"/>
      <c r="M16611" s="10"/>
    </row>
    <row r="16612" spans="2:13" s="1" customFormat="1" ht="13.8" x14ac:dyDescent="0.3">
      <c r="B16612" s="10"/>
      <c r="L16612" s="10"/>
      <c r="M16612" s="10"/>
    </row>
    <row r="16613" spans="2:13" s="1" customFormat="1" ht="13.8" x14ac:dyDescent="0.3">
      <c r="B16613" s="10"/>
      <c r="L16613" s="10"/>
      <c r="M16613" s="10"/>
    </row>
    <row r="16614" spans="2:13" s="1" customFormat="1" ht="13.8" x14ac:dyDescent="0.3">
      <c r="B16614" s="10"/>
      <c r="L16614" s="10"/>
      <c r="M16614" s="10"/>
    </row>
    <row r="16615" spans="2:13" s="1" customFormat="1" ht="13.8" x14ac:dyDescent="0.3">
      <c r="B16615" s="10"/>
      <c r="L16615" s="10"/>
      <c r="M16615" s="10"/>
    </row>
    <row r="16616" spans="2:13" s="1" customFormat="1" ht="13.8" x14ac:dyDescent="0.3">
      <c r="B16616" s="10"/>
      <c r="L16616" s="10"/>
      <c r="M16616" s="10"/>
    </row>
    <row r="16617" spans="2:13" s="1" customFormat="1" ht="13.8" x14ac:dyDescent="0.3">
      <c r="B16617" s="10"/>
      <c r="L16617" s="10"/>
      <c r="M16617" s="10"/>
    </row>
    <row r="16618" spans="2:13" s="1" customFormat="1" ht="13.8" x14ac:dyDescent="0.3">
      <c r="B16618" s="10"/>
      <c r="L16618" s="10"/>
      <c r="M16618" s="10"/>
    </row>
    <row r="16619" spans="2:13" s="1" customFormat="1" ht="13.8" x14ac:dyDescent="0.3">
      <c r="B16619" s="10"/>
      <c r="L16619" s="10"/>
      <c r="M16619" s="10"/>
    </row>
    <row r="16620" spans="2:13" s="1" customFormat="1" ht="13.8" x14ac:dyDescent="0.3">
      <c r="B16620" s="10"/>
      <c r="L16620" s="10"/>
      <c r="M16620" s="10"/>
    </row>
    <row r="16621" spans="2:13" s="1" customFormat="1" ht="13.8" x14ac:dyDescent="0.3">
      <c r="B16621" s="10"/>
      <c r="L16621" s="10"/>
      <c r="M16621" s="10"/>
    </row>
    <row r="16622" spans="2:13" s="1" customFormat="1" ht="13.8" x14ac:dyDescent="0.3">
      <c r="B16622" s="10"/>
      <c r="L16622" s="10"/>
      <c r="M16622" s="10"/>
    </row>
    <row r="16623" spans="2:13" s="1" customFormat="1" ht="13.8" x14ac:dyDescent="0.3">
      <c r="B16623" s="10"/>
      <c r="L16623" s="10"/>
      <c r="M16623" s="10"/>
    </row>
    <row r="16624" spans="2:13" s="1" customFormat="1" ht="13.8" x14ac:dyDescent="0.3">
      <c r="B16624" s="10"/>
      <c r="L16624" s="10"/>
      <c r="M16624" s="10"/>
    </row>
    <row r="16625" spans="2:13" s="1" customFormat="1" ht="13.8" x14ac:dyDescent="0.3">
      <c r="B16625" s="10"/>
      <c r="L16625" s="10"/>
      <c r="M16625" s="10"/>
    </row>
    <row r="16626" spans="2:13" s="1" customFormat="1" ht="13.8" x14ac:dyDescent="0.3">
      <c r="B16626" s="10"/>
      <c r="L16626" s="10"/>
      <c r="M16626" s="10"/>
    </row>
    <row r="16627" spans="2:13" s="1" customFormat="1" ht="13.8" x14ac:dyDescent="0.3">
      <c r="B16627" s="10"/>
      <c r="L16627" s="10"/>
      <c r="M16627" s="10"/>
    </row>
    <row r="16628" spans="2:13" s="1" customFormat="1" ht="13.8" x14ac:dyDescent="0.3">
      <c r="B16628" s="10"/>
      <c r="L16628" s="10"/>
      <c r="M16628" s="10"/>
    </row>
    <row r="16629" spans="2:13" s="1" customFormat="1" ht="13.8" x14ac:dyDescent="0.3">
      <c r="B16629" s="10"/>
      <c r="L16629" s="10"/>
      <c r="M16629" s="10"/>
    </row>
    <row r="16630" spans="2:13" s="1" customFormat="1" ht="13.8" x14ac:dyDescent="0.3">
      <c r="B16630" s="10"/>
      <c r="L16630" s="10"/>
      <c r="M16630" s="10"/>
    </row>
    <row r="16631" spans="2:13" s="1" customFormat="1" ht="13.8" x14ac:dyDescent="0.3">
      <c r="B16631" s="10"/>
      <c r="L16631" s="10"/>
      <c r="M16631" s="10"/>
    </row>
    <row r="16632" spans="2:13" s="1" customFormat="1" ht="13.8" x14ac:dyDescent="0.3">
      <c r="B16632" s="10"/>
      <c r="L16632" s="10"/>
      <c r="M16632" s="10"/>
    </row>
    <row r="16633" spans="2:13" s="1" customFormat="1" ht="13.8" x14ac:dyDescent="0.3">
      <c r="B16633" s="10"/>
      <c r="L16633" s="10"/>
      <c r="M16633" s="10"/>
    </row>
    <row r="16634" spans="2:13" s="1" customFormat="1" ht="13.8" x14ac:dyDescent="0.3">
      <c r="B16634" s="10"/>
      <c r="L16634" s="10"/>
      <c r="M16634" s="10"/>
    </row>
    <row r="16635" spans="2:13" s="1" customFormat="1" ht="13.8" x14ac:dyDescent="0.3">
      <c r="B16635" s="10"/>
      <c r="L16635" s="10"/>
      <c r="M16635" s="10"/>
    </row>
    <row r="16636" spans="2:13" s="1" customFormat="1" ht="13.8" x14ac:dyDescent="0.3">
      <c r="B16636" s="10"/>
      <c r="L16636" s="10"/>
      <c r="M16636" s="10"/>
    </row>
    <row r="16637" spans="2:13" s="1" customFormat="1" ht="13.8" x14ac:dyDescent="0.3">
      <c r="B16637" s="10"/>
      <c r="L16637" s="10"/>
      <c r="M16637" s="10"/>
    </row>
    <row r="16638" spans="2:13" s="1" customFormat="1" ht="13.8" x14ac:dyDescent="0.3">
      <c r="B16638" s="10"/>
      <c r="L16638" s="10"/>
      <c r="M16638" s="10"/>
    </row>
    <row r="16639" spans="2:13" s="1" customFormat="1" ht="13.8" x14ac:dyDescent="0.3">
      <c r="B16639" s="10"/>
      <c r="L16639" s="10"/>
      <c r="M16639" s="10"/>
    </row>
    <row r="16640" spans="2:13" s="1" customFormat="1" ht="13.8" x14ac:dyDescent="0.3">
      <c r="B16640" s="10"/>
      <c r="L16640" s="10"/>
      <c r="M16640" s="10"/>
    </row>
    <row r="16641" spans="2:13" s="1" customFormat="1" ht="13.8" x14ac:dyDescent="0.3">
      <c r="B16641" s="10"/>
      <c r="L16641" s="10"/>
      <c r="M16641" s="10"/>
    </row>
    <row r="16642" spans="2:13" s="1" customFormat="1" ht="13.8" x14ac:dyDescent="0.3">
      <c r="B16642" s="10"/>
      <c r="L16642" s="10"/>
      <c r="M16642" s="10"/>
    </row>
    <row r="16643" spans="2:13" s="1" customFormat="1" ht="13.8" x14ac:dyDescent="0.3">
      <c r="B16643" s="10"/>
      <c r="L16643" s="10"/>
      <c r="M16643" s="10"/>
    </row>
    <row r="16644" spans="2:13" s="1" customFormat="1" ht="13.8" x14ac:dyDescent="0.3">
      <c r="B16644" s="10"/>
      <c r="L16644" s="10"/>
      <c r="M16644" s="10"/>
    </row>
    <row r="16645" spans="2:13" s="1" customFormat="1" ht="13.8" x14ac:dyDescent="0.3">
      <c r="B16645" s="10"/>
      <c r="L16645" s="10"/>
      <c r="M16645" s="10"/>
    </row>
    <row r="16646" spans="2:13" s="1" customFormat="1" ht="13.8" x14ac:dyDescent="0.3">
      <c r="B16646" s="10"/>
      <c r="L16646" s="10"/>
      <c r="M16646" s="10"/>
    </row>
    <row r="16647" spans="2:13" s="1" customFormat="1" ht="13.8" x14ac:dyDescent="0.3">
      <c r="B16647" s="10"/>
      <c r="L16647" s="10"/>
      <c r="M16647" s="10"/>
    </row>
    <row r="16648" spans="2:13" s="1" customFormat="1" ht="13.8" x14ac:dyDescent="0.3">
      <c r="B16648" s="10"/>
      <c r="L16648" s="10"/>
      <c r="M16648" s="10"/>
    </row>
    <row r="16649" spans="2:13" s="1" customFormat="1" ht="13.8" x14ac:dyDescent="0.3">
      <c r="B16649" s="10"/>
      <c r="L16649" s="10"/>
      <c r="M16649" s="10"/>
    </row>
    <row r="16650" spans="2:13" s="1" customFormat="1" ht="13.8" x14ac:dyDescent="0.3">
      <c r="B16650" s="10"/>
      <c r="L16650" s="10"/>
      <c r="M16650" s="10"/>
    </row>
    <row r="16651" spans="2:13" s="1" customFormat="1" ht="13.8" x14ac:dyDescent="0.3">
      <c r="B16651" s="10"/>
      <c r="L16651" s="10"/>
      <c r="M16651" s="10"/>
    </row>
    <row r="16652" spans="2:13" s="1" customFormat="1" ht="13.8" x14ac:dyDescent="0.3">
      <c r="B16652" s="10"/>
      <c r="L16652" s="10"/>
      <c r="M16652" s="10"/>
    </row>
    <row r="16653" spans="2:13" s="1" customFormat="1" ht="13.8" x14ac:dyDescent="0.3">
      <c r="B16653" s="10"/>
      <c r="L16653" s="10"/>
      <c r="M16653" s="10"/>
    </row>
    <row r="16654" spans="2:13" s="1" customFormat="1" ht="13.8" x14ac:dyDescent="0.3">
      <c r="B16654" s="10"/>
      <c r="L16654" s="10"/>
      <c r="M16654" s="10"/>
    </row>
    <row r="16655" spans="2:13" s="1" customFormat="1" ht="13.8" x14ac:dyDescent="0.3">
      <c r="B16655" s="10"/>
      <c r="L16655" s="10"/>
      <c r="M16655" s="10"/>
    </row>
    <row r="16656" spans="2:13" s="1" customFormat="1" ht="13.8" x14ac:dyDescent="0.3">
      <c r="B16656" s="10"/>
      <c r="L16656" s="10"/>
      <c r="M16656" s="10"/>
    </row>
    <row r="16657" spans="2:13" s="1" customFormat="1" ht="13.8" x14ac:dyDescent="0.3">
      <c r="B16657" s="10"/>
      <c r="L16657" s="10"/>
      <c r="M16657" s="10"/>
    </row>
    <row r="16658" spans="2:13" s="1" customFormat="1" ht="13.8" x14ac:dyDescent="0.3">
      <c r="B16658" s="10"/>
      <c r="L16658" s="10"/>
      <c r="M16658" s="10"/>
    </row>
    <row r="16659" spans="2:13" s="1" customFormat="1" ht="13.8" x14ac:dyDescent="0.3">
      <c r="B16659" s="10"/>
      <c r="L16659" s="10"/>
      <c r="M16659" s="10"/>
    </row>
    <row r="16660" spans="2:13" s="1" customFormat="1" ht="13.8" x14ac:dyDescent="0.3">
      <c r="B16660" s="10"/>
      <c r="L16660" s="10"/>
      <c r="M16660" s="10"/>
    </row>
    <row r="16661" spans="2:13" s="1" customFormat="1" ht="13.8" x14ac:dyDescent="0.3">
      <c r="B16661" s="10"/>
      <c r="L16661" s="10"/>
      <c r="M16661" s="10"/>
    </row>
    <row r="16662" spans="2:13" s="1" customFormat="1" ht="13.8" x14ac:dyDescent="0.3">
      <c r="B16662" s="10"/>
      <c r="L16662" s="10"/>
      <c r="M16662" s="10"/>
    </row>
    <row r="16663" spans="2:13" s="1" customFormat="1" ht="13.8" x14ac:dyDescent="0.3">
      <c r="B16663" s="10"/>
      <c r="L16663" s="10"/>
      <c r="M16663" s="10"/>
    </row>
    <row r="16664" spans="2:13" s="1" customFormat="1" ht="13.8" x14ac:dyDescent="0.3">
      <c r="B16664" s="10"/>
      <c r="L16664" s="10"/>
      <c r="M16664" s="10"/>
    </row>
    <row r="16665" spans="2:13" s="1" customFormat="1" ht="13.8" x14ac:dyDescent="0.3">
      <c r="B16665" s="10"/>
      <c r="L16665" s="10"/>
      <c r="M16665" s="10"/>
    </row>
    <row r="16666" spans="2:13" s="1" customFormat="1" ht="13.8" x14ac:dyDescent="0.3">
      <c r="B16666" s="10"/>
      <c r="L16666" s="10"/>
      <c r="M16666" s="10"/>
    </row>
    <row r="16667" spans="2:13" s="1" customFormat="1" ht="13.8" x14ac:dyDescent="0.3">
      <c r="B16667" s="10"/>
      <c r="L16667" s="10"/>
      <c r="M16667" s="10"/>
    </row>
    <row r="16668" spans="2:13" s="1" customFormat="1" ht="13.8" x14ac:dyDescent="0.3">
      <c r="B16668" s="10"/>
      <c r="L16668" s="10"/>
      <c r="M16668" s="10"/>
    </row>
    <row r="16669" spans="2:13" s="1" customFormat="1" ht="13.8" x14ac:dyDescent="0.3">
      <c r="B16669" s="10"/>
      <c r="L16669" s="10"/>
      <c r="M16669" s="10"/>
    </row>
    <row r="16670" spans="2:13" s="1" customFormat="1" ht="13.8" x14ac:dyDescent="0.3">
      <c r="B16670" s="10"/>
      <c r="L16670" s="10"/>
      <c r="M16670" s="10"/>
    </row>
    <row r="16671" spans="2:13" s="1" customFormat="1" ht="13.8" x14ac:dyDescent="0.3">
      <c r="B16671" s="10"/>
      <c r="L16671" s="10"/>
      <c r="M16671" s="10"/>
    </row>
    <row r="16672" spans="2:13" s="1" customFormat="1" ht="13.8" x14ac:dyDescent="0.3">
      <c r="B16672" s="10"/>
      <c r="L16672" s="10"/>
      <c r="M16672" s="10"/>
    </row>
    <row r="16673" spans="2:13" s="1" customFormat="1" ht="13.8" x14ac:dyDescent="0.3">
      <c r="B16673" s="10"/>
      <c r="L16673" s="10"/>
      <c r="M16673" s="10"/>
    </row>
    <row r="16674" spans="2:13" s="1" customFormat="1" ht="13.8" x14ac:dyDescent="0.3">
      <c r="B16674" s="10"/>
      <c r="L16674" s="10"/>
      <c r="M16674" s="10"/>
    </row>
    <row r="16675" spans="2:13" s="1" customFormat="1" ht="13.8" x14ac:dyDescent="0.3">
      <c r="B16675" s="10"/>
      <c r="L16675" s="10"/>
      <c r="M16675" s="10"/>
    </row>
    <row r="16676" spans="2:13" s="1" customFormat="1" ht="13.8" x14ac:dyDescent="0.3">
      <c r="B16676" s="10"/>
      <c r="L16676" s="10"/>
      <c r="M16676" s="10"/>
    </row>
    <row r="16677" spans="2:13" s="1" customFormat="1" ht="13.8" x14ac:dyDescent="0.3">
      <c r="B16677" s="10"/>
      <c r="L16677" s="10"/>
      <c r="M16677" s="10"/>
    </row>
    <row r="16678" spans="2:13" s="1" customFormat="1" ht="13.8" x14ac:dyDescent="0.3">
      <c r="B16678" s="10"/>
      <c r="L16678" s="10"/>
      <c r="M16678" s="10"/>
    </row>
    <row r="16679" spans="2:13" s="1" customFormat="1" ht="13.8" x14ac:dyDescent="0.3">
      <c r="B16679" s="10"/>
      <c r="L16679" s="10"/>
      <c r="M16679" s="10"/>
    </row>
    <row r="16680" spans="2:13" s="1" customFormat="1" ht="13.8" x14ac:dyDescent="0.3">
      <c r="B16680" s="10"/>
      <c r="L16680" s="10"/>
      <c r="M16680" s="10"/>
    </row>
    <row r="16681" spans="2:13" s="1" customFormat="1" ht="13.8" x14ac:dyDescent="0.3">
      <c r="B16681" s="10"/>
      <c r="L16681" s="10"/>
      <c r="M16681" s="10"/>
    </row>
    <row r="16682" spans="2:13" s="1" customFormat="1" ht="13.8" x14ac:dyDescent="0.3">
      <c r="B16682" s="10"/>
      <c r="L16682" s="10"/>
      <c r="M16682" s="10"/>
    </row>
    <row r="16683" spans="2:13" s="1" customFormat="1" ht="13.8" x14ac:dyDescent="0.3">
      <c r="B16683" s="10"/>
      <c r="L16683" s="10"/>
      <c r="M16683" s="10"/>
    </row>
    <row r="16684" spans="2:13" s="1" customFormat="1" ht="13.8" x14ac:dyDescent="0.3">
      <c r="B16684" s="10"/>
      <c r="L16684" s="10"/>
      <c r="M16684" s="10"/>
    </row>
    <row r="16685" spans="2:13" s="1" customFormat="1" ht="13.8" x14ac:dyDescent="0.3">
      <c r="B16685" s="10"/>
      <c r="L16685" s="10"/>
      <c r="M16685" s="10"/>
    </row>
    <row r="16686" spans="2:13" s="1" customFormat="1" ht="13.8" x14ac:dyDescent="0.3">
      <c r="B16686" s="10"/>
      <c r="L16686" s="10"/>
      <c r="M16686" s="10"/>
    </row>
    <row r="16687" spans="2:13" s="1" customFormat="1" ht="13.8" x14ac:dyDescent="0.3">
      <c r="B16687" s="10"/>
      <c r="L16687" s="10"/>
      <c r="M16687" s="10"/>
    </row>
    <row r="16688" spans="2:13" s="1" customFormat="1" ht="13.8" x14ac:dyDescent="0.3">
      <c r="B16688" s="10"/>
      <c r="L16688" s="10"/>
      <c r="M16688" s="10"/>
    </row>
    <row r="16689" spans="2:13" s="1" customFormat="1" ht="13.8" x14ac:dyDescent="0.3">
      <c r="B16689" s="10"/>
      <c r="L16689" s="10"/>
      <c r="M16689" s="10"/>
    </row>
    <row r="16690" spans="2:13" s="1" customFormat="1" ht="13.8" x14ac:dyDescent="0.3">
      <c r="B16690" s="10"/>
      <c r="L16690" s="10"/>
      <c r="M16690" s="10"/>
    </row>
    <row r="16691" spans="2:13" s="1" customFormat="1" ht="13.8" x14ac:dyDescent="0.3">
      <c r="B16691" s="10"/>
      <c r="L16691" s="10"/>
      <c r="M16691" s="10"/>
    </row>
    <row r="16692" spans="2:13" s="1" customFormat="1" ht="13.8" x14ac:dyDescent="0.3">
      <c r="B16692" s="10"/>
      <c r="L16692" s="10"/>
      <c r="M16692" s="10"/>
    </row>
    <row r="16693" spans="2:13" s="1" customFormat="1" ht="13.8" x14ac:dyDescent="0.3">
      <c r="B16693" s="10"/>
      <c r="L16693" s="10"/>
      <c r="M16693" s="10"/>
    </row>
    <row r="16694" spans="2:13" s="1" customFormat="1" ht="13.8" x14ac:dyDescent="0.3">
      <c r="B16694" s="10"/>
      <c r="L16694" s="10"/>
      <c r="M16694" s="10"/>
    </row>
    <row r="16695" spans="2:13" s="1" customFormat="1" ht="13.8" x14ac:dyDescent="0.3">
      <c r="B16695" s="10"/>
      <c r="L16695" s="10"/>
      <c r="M16695" s="10"/>
    </row>
    <row r="16696" spans="2:13" s="1" customFormat="1" ht="13.8" x14ac:dyDescent="0.3">
      <c r="B16696" s="10"/>
      <c r="L16696" s="10"/>
      <c r="M16696" s="10"/>
    </row>
    <row r="16697" spans="2:13" s="1" customFormat="1" ht="13.8" x14ac:dyDescent="0.3">
      <c r="B16697" s="10"/>
      <c r="L16697" s="10"/>
      <c r="M16697" s="10"/>
    </row>
    <row r="16698" spans="2:13" s="1" customFormat="1" ht="13.8" x14ac:dyDescent="0.3">
      <c r="B16698" s="10"/>
      <c r="L16698" s="10"/>
      <c r="M16698" s="10"/>
    </row>
    <row r="16699" spans="2:13" s="1" customFormat="1" ht="13.8" x14ac:dyDescent="0.3">
      <c r="B16699" s="10"/>
      <c r="L16699" s="10"/>
      <c r="M16699" s="10"/>
    </row>
    <row r="16700" spans="2:13" s="1" customFormat="1" ht="13.8" x14ac:dyDescent="0.3">
      <c r="B16700" s="10"/>
      <c r="L16700" s="10"/>
      <c r="M16700" s="10"/>
    </row>
    <row r="16701" spans="2:13" s="1" customFormat="1" ht="13.8" x14ac:dyDescent="0.3">
      <c r="B16701" s="10"/>
      <c r="L16701" s="10"/>
      <c r="M16701" s="10"/>
    </row>
    <row r="16702" spans="2:13" s="1" customFormat="1" ht="13.8" x14ac:dyDescent="0.3">
      <c r="B16702" s="10"/>
      <c r="L16702" s="10"/>
      <c r="M16702" s="10"/>
    </row>
    <row r="16703" spans="2:13" s="1" customFormat="1" ht="13.8" x14ac:dyDescent="0.3">
      <c r="B16703" s="10"/>
      <c r="L16703" s="10"/>
      <c r="M16703" s="10"/>
    </row>
    <row r="16704" spans="2:13" s="1" customFormat="1" ht="13.8" x14ac:dyDescent="0.3">
      <c r="B16704" s="10"/>
      <c r="L16704" s="10"/>
      <c r="M16704" s="10"/>
    </row>
    <row r="16705" spans="2:13" s="1" customFormat="1" ht="13.8" x14ac:dyDescent="0.3">
      <c r="B16705" s="10"/>
      <c r="L16705" s="10"/>
      <c r="M16705" s="10"/>
    </row>
    <row r="16706" spans="2:13" s="1" customFormat="1" ht="13.8" x14ac:dyDescent="0.3">
      <c r="B16706" s="10"/>
      <c r="L16706" s="10"/>
      <c r="M16706" s="10"/>
    </row>
    <row r="16707" spans="2:13" s="1" customFormat="1" ht="13.8" x14ac:dyDescent="0.3">
      <c r="B16707" s="10"/>
      <c r="L16707" s="10"/>
      <c r="M16707" s="10"/>
    </row>
    <row r="16708" spans="2:13" s="1" customFormat="1" ht="13.8" x14ac:dyDescent="0.3">
      <c r="B16708" s="10"/>
      <c r="L16708" s="10"/>
      <c r="M16708" s="10"/>
    </row>
    <row r="16709" spans="2:13" s="1" customFormat="1" ht="13.8" x14ac:dyDescent="0.3">
      <c r="B16709" s="10"/>
      <c r="L16709" s="10"/>
      <c r="M16709" s="10"/>
    </row>
    <row r="16710" spans="2:13" s="1" customFormat="1" ht="13.8" x14ac:dyDescent="0.3">
      <c r="B16710" s="10"/>
      <c r="L16710" s="10"/>
      <c r="M16710" s="10"/>
    </row>
    <row r="16711" spans="2:13" s="1" customFormat="1" ht="13.8" x14ac:dyDescent="0.3">
      <c r="B16711" s="10"/>
      <c r="L16711" s="10"/>
      <c r="M16711" s="10"/>
    </row>
    <row r="16712" spans="2:13" s="1" customFormat="1" ht="13.8" x14ac:dyDescent="0.3">
      <c r="B16712" s="10"/>
      <c r="L16712" s="10"/>
      <c r="M16712" s="10"/>
    </row>
    <row r="16713" spans="2:13" s="1" customFormat="1" ht="13.8" x14ac:dyDescent="0.3">
      <c r="B16713" s="10"/>
      <c r="L16713" s="10"/>
      <c r="M16713" s="10"/>
    </row>
    <row r="16714" spans="2:13" s="1" customFormat="1" ht="13.8" x14ac:dyDescent="0.3">
      <c r="B16714" s="10"/>
      <c r="L16714" s="10"/>
      <c r="M16714" s="10"/>
    </row>
    <row r="16715" spans="2:13" s="1" customFormat="1" ht="13.8" x14ac:dyDescent="0.3">
      <c r="B16715" s="10"/>
      <c r="L16715" s="10"/>
      <c r="M16715" s="10"/>
    </row>
    <row r="16716" spans="2:13" s="1" customFormat="1" ht="13.8" x14ac:dyDescent="0.3">
      <c r="B16716" s="10"/>
      <c r="L16716" s="10"/>
      <c r="M16716" s="10"/>
    </row>
    <row r="16717" spans="2:13" s="1" customFormat="1" ht="13.8" x14ac:dyDescent="0.3">
      <c r="B16717" s="10"/>
      <c r="L16717" s="10"/>
      <c r="M16717" s="10"/>
    </row>
    <row r="16718" spans="2:13" s="1" customFormat="1" ht="13.8" x14ac:dyDescent="0.3">
      <c r="B16718" s="10"/>
      <c r="L16718" s="10"/>
      <c r="M16718" s="10"/>
    </row>
    <row r="16719" spans="2:13" s="1" customFormat="1" ht="13.8" x14ac:dyDescent="0.3">
      <c r="B16719" s="10"/>
      <c r="L16719" s="10"/>
      <c r="M16719" s="10"/>
    </row>
    <row r="16720" spans="2:13" s="1" customFormat="1" ht="13.8" x14ac:dyDescent="0.3">
      <c r="B16720" s="10"/>
      <c r="L16720" s="10"/>
      <c r="M16720" s="10"/>
    </row>
    <row r="16721" spans="2:13" s="1" customFormat="1" ht="13.8" x14ac:dyDescent="0.3">
      <c r="B16721" s="10"/>
      <c r="L16721" s="10"/>
      <c r="M16721" s="10"/>
    </row>
    <row r="16722" spans="2:13" s="1" customFormat="1" ht="13.8" x14ac:dyDescent="0.3">
      <c r="B16722" s="10"/>
      <c r="L16722" s="10"/>
      <c r="M16722" s="10"/>
    </row>
    <row r="16723" spans="2:13" s="1" customFormat="1" ht="13.8" x14ac:dyDescent="0.3">
      <c r="B16723" s="10"/>
      <c r="L16723" s="10"/>
      <c r="M16723" s="10"/>
    </row>
    <row r="16724" spans="2:13" s="1" customFormat="1" ht="13.8" x14ac:dyDescent="0.3">
      <c r="B16724" s="10"/>
      <c r="L16724" s="10"/>
      <c r="M16724" s="10"/>
    </row>
    <row r="16725" spans="2:13" s="1" customFormat="1" ht="13.8" x14ac:dyDescent="0.3">
      <c r="B16725" s="10"/>
      <c r="L16725" s="10"/>
      <c r="M16725" s="10"/>
    </row>
    <row r="16726" spans="2:13" s="1" customFormat="1" ht="13.8" x14ac:dyDescent="0.3">
      <c r="B16726" s="10"/>
      <c r="L16726" s="10"/>
      <c r="M16726" s="10"/>
    </row>
    <row r="16727" spans="2:13" s="1" customFormat="1" ht="13.8" x14ac:dyDescent="0.3">
      <c r="B16727" s="10"/>
      <c r="L16727" s="10"/>
      <c r="M16727" s="10"/>
    </row>
    <row r="16728" spans="2:13" s="1" customFormat="1" ht="13.8" x14ac:dyDescent="0.3">
      <c r="B16728" s="10"/>
      <c r="L16728" s="10"/>
      <c r="M16728" s="10"/>
    </row>
    <row r="16729" spans="2:13" s="1" customFormat="1" ht="13.8" x14ac:dyDescent="0.3">
      <c r="B16729" s="10"/>
      <c r="L16729" s="10"/>
      <c r="M16729" s="10"/>
    </row>
    <row r="16730" spans="2:13" s="1" customFormat="1" ht="13.8" x14ac:dyDescent="0.3">
      <c r="B16730" s="10"/>
      <c r="L16730" s="10"/>
      <c r="M16730" s="10"/>
    </row>
    <row r="16731" spans="2:13" s="1" customFormat="1" ht="13.8" x14ac:dyDescent="0.3">
      <c r="B16731" s="10"/>
      <c r="L16731" s="10"/>
      <c r="M16731" s="10"/>
    </row>
    <row r="16732" spans="2:13" s="1" customFormat="1" ht="13.8" x14ac:dyDescent="0.3">
      <c r="B16732" s="10"/>
      <c r="L16732" s="10"/>
      <c r="M16732" s="10"/>
    </row>
    <row r="16733" spans="2:13" s="1" customFormat="1" ht="13.8" x14ac:dyDescent="0.3">
      <c r="B16733" s="10"/>
      <c r="L16733" s="10"/>
      <c r="M16733" s="10"/>
    </row>
    <row r="16734" spans="2:13" s="1" customFormat="1" ht="13.8" x14ac:dyDescent="0.3">
      <c r="B16734" s="10"/>
      <c r="L16734" s="10"/>
      <c r="M16734" s="10"/>
    </row>
    <row r="16735" spans="2:13" s="1" customFormat="1" ht="13.8" x14ac:dyDescent="0.3">
      <c r="B16735" s="10"/>
      <c r="L16735" s="10"/>
      <c r="M16735" s="10"/>
    </row>
    <row r="16736" spans="2:13" s="1" customFormat="1" ht="13.8" x14ac:dyDescent="0.3">
      <c r="B16736" s="10"/>
      <c r="L16736" s="10"/>
      <c r="M16736" s="10"/>
    </row>
    <row r="16737" spans="2:13" s="1" customFormat="1" ht="13.8" x14ac:dyDescent="0.3">
      <c r="B16737" s="10"/>
      <c r="L16737" s="10"/>
      <c r="M16737" s="10"/>
    </row>
    <row r="16738" spans="2:13" s="1" customFormat="1" ht="13.8" x14ac:dyDescent="0.3">
      <c r="B16738" s="10"/>
      <c r="L16738" s="10"/>
      <c r="M16738" s="10"/>
    </row>
    <row r="16739" spans="2:13" s="1" customFormat="1" ht="13.8" x14ac:dyDescent="0.3">
      <c r="B16739" s="10"/>
      <c r="L16739" s="10"/>
      <c r="M16739" s="10"/>
    </row>
    <row r="16740" spans="2:13" s="1" customFormat="1" ht="13.8" x14ac:dyDescent="0.3">
      <c r="B16740" s="10"/>
      <c r="L16740" s="10"/>
      <c r="M16740" s="10"/>
    </row>
    <row r="16741" spans="2:13" s="1" customFormat="1" ht="13.8" x14ac:dyDescent="0.3">
      <c r="B16741" s="10"/>
      <c r="L16741" s="10"/>
      <c r="M16741" s="10"/>
    </row>
    <row r="16742" spans="2:13" s="1" customFormat="1" ht="13.8" x14ac:dyDescent="0.3">
      <c r="B16742" s="10"/>
      <c r="L16742" s="10"/>
      <c r="M16742" s="10"/>
    </row>
    <row r="16743" spans="2:13" s="1" customFormat="1" ht="13.8" x14ac:dyDescent="0.3">
      <c r="B16743" s="10"/>
      <c r="L16743" s="10"/>
      <c r="M16743" s="10"/>
    </row>
    <row r="16744" spans="2:13" s="1" customFormat="1" ht="13.8" x14ac:dyDescent="0.3">
      <c r="B16744" s="10"/>
      <c r="L16744" s="10"/>
      <c r="M16744" s="10"/>
    </row>
    <row r="16745" spans="2:13" s="1" customFormat="1" ht="13.8" x14ac:dyDescent="0.3">
      <c r="B16745" s="10"/>
      <c r="L16745" s="10"/>
      <c r="M16745" s="10"/>
    </row>
    <row r="16746" spans="2:13" s="1" customFormat="1" ht="13.8" x14ac:dyDescent="0.3">
      <c r="B16746" s="10"/>
      <c r="L16746" s="10"/>
      <c r="M16746" s="10"/>
    </row>
    <row r="16747" spans="2:13" s="1" customFormat="1" ht="13.8" x14ac:dyDescent="0.3">
      <c r="B16747" s="10"/>
      <c r="L16747" s="10"/>
      <c r="M16747" s="10"/>
    </row>
    <row r="16748" spans="2:13" s="1" customFormat="1" ht="13.8" x14ac:dyDescent="0.3">
      <c r="B16748" s="10"/>
      <c r="L16748" s="10"/>
      <c r="M16748" s="10"/>
    </row>
    <row r="16749" spans="2:13" s="1" customFormat="1" ht="13.8" x14ac:dyDescent="0.3">
      <c r="B16749" s="10"/>
      <c r="L16749" s="10"/>
      <c r="M16749" s="10"/>
    </row>
    <row r="16750" spans="2:13" s="1" customFormat="1" ht="13.8" x14ac:dyDescent="0.3">
      <c r="B16750" s="10"/>
      <c r="L16750" s="10"/>
      <c r="M16750" s="10"/>
    </row>
    <row r="16751" spans="2:13" s="1" customFormat="1" ht="13.8" x14ac:dyDescent="0.3">
      <c r="B16751" s="10"/>
      <c r="L16751" s="10"/>
      <c r="M16751" s="10"/>
    </row>
    <row r="16752" spans="2:13" s="1" customFormat="1" ht="13.8" x14ac:dyDescent="0.3">
      <c r="B16752" s="10"/>
      <c r="L16752" s="10"/>
      <c r="M16752" s="10"/>
    </row>
    <row r="16753" spans="2:13" s="1" customFormat="1" ht="13.8" x14ac:dyDescent="0.3">
      <c r="B16753" s="10"/>
      <c r="L16753" s="10"/>
      <c r="M16753" s="10"/>
    </row>
    <row r="16754" spans="2:13" s="1" customFormat="1" ht="13.8" x14ac:dyDescent="0.3">
      <c r="B16754" s="10"/>
      <c r="L16754" s="10"/>
      <c r="M16754" s="10"/>
    </row>
    <row r="16755" spans="2:13" s="1" customFormat="1" ht="13.8" x14ac:dyDescent="0.3">
      <c r="B16755" s="10"/>
      <c r="L16755" s="10"/>
      <c r="M16755" s="10"/>
    </row>
    <row r="16756" spans="2:13" s="1" customFormat="1" ht="13.8" x14ac:dyDescent="0.3">
      <c r="B16756" s="10"/>
      <c r="L16756" s="10"/>
      <c r="M16756" s="10"/>
    </row>
    <row r="16757" spans="2:13" s="1" customFormat="1" ht="13.8" x14ac:dyDescent="0.3">
      <c r="B16757" s="10"/>
      <c r="L16757" s="10"/>
      <c r="M16757" s="10"/>
    </row>
    <row r="16758" spans="2:13" s="1" customFormat="1" ht="13.8" x14ac:dyDescent="0.3">
      <c r="B16758" s="10"/>
      <c r="L16758" s="10"/>
      <c r="M16758" s="10"/>
    </row>
    <row r="16759" spans="2:13" s="1" customFormat="1" ht="13.8" x14ac:dyDescent="0.3">
      <c r="B16759" s="10"/>
      <c r="L16759" s="10"/>
      <c r="M16759" s="10"/>
    </row>
    <row r="16760" spans="2:13" s="1" customFormat="1" ht="13.8" x14ac:dyDescent="0.3">
      <c r="B16760" s="10"/>
      <c r="L16760" s="10"/>
      <c r="M16760" s="10"/>
    </row>
    <row r="16761" spans="2:13" s="1" customFormat="1" ht="13.8" x14ac:dyDescent="0.3">
      <c r="B16761" s="10"/>
      <c r="L16761" s="10"/>
      <c r="M16761" s="10"/>
    </row>
    <row r="16762" spans="2:13" s="1" customFormat="1" ht="13.8" x14ac:dyDescent="0.3">
      <c r="B16762" s="10"/>
      <c r="L16762" s="10"/>
      <c r="M16762" s="10"/>
    </row>
    <row r="16763" spans="2:13" s="1" customFormat="1" ht="13.8" x14ac:dyDescent="0.3">
      <c r="B16763" s="10"/>
      <c r="L16763" s="10"/>
      <c r="M16763" s="10"/>
    </row>
    <row r="16764" spans="2:13" s="1" customFormat="1" ht="13.8" x14ac:dyDescent="0.3">
      <c r="B16764" s="10"/>
      <c r="L16764" s="10"/>
      <c r="M16764" s="10"/>
    </row>
    <row r="16765" spans="2:13" s="1" customFormat="1" ht="13.8" x14ac:dyDescent="0.3">
      <c r="B16765" s="10"/>
      <c r="L16765" s="10"/>
      <c r="M16765" s="10"/>
    </row>
    <row r="16766" spans="2:13" s="1" customFormat="1" ht="13.8" x14ac:dyDescent="0.3">
      <c r="B16766" s="10"/>
      <c r="L16766" s="10"/>
      <c r="M16766" s="10"/>
    </row>
    <row r="16767" spans="2:13" s="1" customFormat="1" ht="13.8" x14ac:dyDescent="0.3">
      <c r="B16767" s="10"/>
      <c r="L16767" s="10"/>
      <c r="M16767" s="10"/>
    </row>
    <row r="16768" spans="2:13" s="1" customFormat="1" ht="13.8" x14ac:dyDescent="0.3">
      <c r="B16768" s="10"/>
      <c r="L16768" s="10"/>
      <c r="M16768" s="10"/>
    </row>
    <row r="16769" spans="2:13" s="1" customFormat="1" ht="13.8" x14ac:dyDescent="0.3">
      <c r="B16769" s="10"/>
      <c r="L16769" s="10"/>
      <c r="M16769" s="10"/>
    </row>
    <row r="16770" spans="2:13" s="1" customFormat="1" ht="13.8" x14ac:dyDescent="0.3">
      <c r="B16770" s="10"/>
      <c r="L16770" s="10"/>
      <c r="M16770" s="10"/>
    </row>
    <row r="16771" spans="2:13" s="1" customFormat="1" ht="13.8" x14ac:dyDescent="0.3">
      <c r="B16771" s="10"/>
      <c r="L16771" s="10"/>
      <c r="M16771" s="10"/>
    </row>
    <row r="16772" spans="2:13" s="1" customFormat="1" ht="13.8" x14ac:dyDescent="0.3">
      <c r="B16772" s="10"/>
      <c r="L16772" s="10"/>
      <c r="M16772" s="10"/>
    </row>
    <row r="16773" spans="2:13" s="1" customFormat="1" ht="13.8" x14ac:dyDescent="0.3">
      <c r="B16773" s="10"/>
      <c r="L16773" s="10"/>
      <c r="M16773" s="10"/>
    </row>
    <row r="16774" spans="2:13" s="1" customFormat="1" ht="13.8" x14ac:dyDescent="0.3">
      <c r="B16774" s="10"/>
      <c r="L16774" s="10"/>
      <c r="M16774" s="10"/>
    </row>
    <row r="16775" spans="2:13" s="1" customFormat="1" ht="13.8" x14ac:dyDescent="0.3">
      <c r="B16775" s="10"/>
      <c r="L16775" s="10"/>
      <c r="M16775" s="10"/>
    </row>
    <row r="16776" spans="2:13" s="1" customFormat="1" ht="13.8" x14ac:dyDescent="0.3">
      <c r="B16776" s="10"/>
      <c r="L16776" s="10"/>
      <c r="M16776" s="10"/>
    </row>
    <row r="16777" spans="2:13" s="1" customFormat="1" ht="13.8" x14ac:dyDescent="0.3">
      <c r="B16777" s="10"/>
      <c r="L16777" s="10"/>
      <c r="M16777" s="10"/>
    </row>
    <row r="16778" spans="2:13" s="1" customFormat="1" ht="13.8" x14ac:dyDescent="0.3">
      <c r="B16778" s="10"/>
      <c r="L16778" s="10"/>
      <c r="M16778" s="10"/>
    </row>
    <row r="16779" spans="2:13" s="1" customFormat="1" ht="13.8" x14ac:dyDescent="0.3">
      <c r="B16779" s="10"/>
      <c r="L16779" s="10"/>
      <c r="M16779" s="10"/>
    </row>
    <row r="16780" spans="2:13" s="1" customFormat="1" ht="13.8" x14ac:dyDescent="0.3">
      <c r="B16780" s="10"/>
      <c r="L16780" s="10"/>
      <c r="M16780" s="10"/>
    </row>
    <row r="16781" spans="2:13" s="1" customFormat="1" ht="13.8" x14ac:dyDescent="0.3">
      <c r="B16781" s="10"/>
      <c r="L16781" s="10"/>
      <c r="M16781" s="10"/>
    </row>
    <row r="16782" spans="2:13" s="1" customFormat="1" ht="13.8" x14ac:dyDescent="0.3">
      <c r="B16782" s="10"/>
      <c r="L16782" s="10"/>
      <c r="M16782" s="10"/>
    </row>
    <row r="16783" spans="2:13" s="1" customFormat="1" ht="13.8" x14ac:dyDescent="0.3">
      <c r="B16783" s="10"/>
      <c r="L16783" s="10"/>
      <c r="M16783" s="10"/>
    </row>
    <row r="16784" spans="2:13" s="1" customFormat="1" ht="13.8" x14ac:dyDescent="0.3">
      <c r="B16784" s="10"/>
      <c r="L16784" s="10"/>
      <c r="M16784" s="10"/>
    </row>
    <row r="16785" spans="2:13" s="1" customFormat="1" ht="13.8" x14ac:dyDescent="0.3">
      <c r="B16785" s="10"/>
      <c r="L16785" s="10"/>
      <c r="M16785" s="10"/>
    </row>
    <row r="16786" spans="2:13" s="1" customFormat="1" ht="13.8" x14ac:dyDescent="0.3">
      <c r="B16786" s="10"/>
      <c r="L16786" s="10"/>
      <c r="M16786" s="10"/>
    </row>
    <row r="16787" spans="2:13" s="1" customFormat="1" ht="13.8" x14ac:dyDescent="0.3">
      <c r="B16787" s="10"/>
      <c r="L16787" s="10"/>
      <c r="M16787" s="10"/>
    </row>
    <row r="16788" spans="2:13" s="1" customFormat="1" ht="13.8" x14ac:dyDescent="0.3">
      <c r="B16788" s="10"/>
      <c r="L16788" s="10"/>
      <c r="M16788" s="10"/>
    </row>
    <row r="16789" spans="2:13" s="1" customFormat="1" ht="13.8" x14ac:dyDescent="0.3">
      <c r="B16789" s="10"/>
      <c r="L16789" s="10"/>
      <c r="M16789" s="10"/>
    </row>
    <row r="16790" spans="2:13" s="1" customFormat="1" ht="13.8" x14ac:dyDescent="0.3">
      <c r="B16790" s="10"/>
      <c r="L16790" s="10"/>
      <c r="M16790" s="10"/>
    </row>
    <row r="16791" spans="2:13" s="1" customFormat="1" ht="13.8" x14ac:dyDescent="0.3">
      <c r="B16791" s="10"/>
      <c r="L16791" s="10"/>
      <c r="M16791" s="10"/>
    </row>
    <row r="16792" spans="2:13" s="1" customFormat="1" ht="13.8" x14ac:dyDescent="0.3">
      <c r="B16792" s="10"/>
      <c r="L16792" s="10"/>
      <c r="M16792" s="10"/>
    </row>
    <row r="16793" spans="2:13" s="1" customFormat="1" ht="13.8" x14ac:dyDescent="0.3">
      <c r="B16793" s="10"/>
      <c r="L16793" s="10"/>
      <c r="M16793" s="10"/>
    </row>
    <row r="16794" spans="2:13" s="1" customFormat="1" ht="13.8" x14ac:dyDescent="0.3">
      <c r="B16794" s="10"/>
      <c r="L16794" s="10"/>
      <c r="M16794" s="10"/>
    </row>
    <row r="16795" spans="2:13" s="1" customFormat="1" ht="13.8" x14ac:dyDescent="0.3">
      <c r="B16795" s="10"/>
      <c r="L16795" s="10"/>
      <c r="M16795" s="10"/>
    </row>
    <row r="16796" spans="2:13" s="1" customFormat="1" ht="13.8" x14ac:dyDescent="0.3">
      <c r="B16796" s="10"/>
      <c r="L16796" s="10"/>
      <c r="M16796" s="10"/>
    </row>
    <row r="16797" spans="2:13" s="1" customFormat="1" ht="13.8" x14ac:dyDescent="0.3">
      <c r="B16797" s="10"/>
      <c r="L16797" s="10"/>
      <c r="M16797" s="10"/>
    </row>
    <row r="16798" spans="2:13" s="1" customFormat="1" ht="13.8" x14ac:dyDescent="0.3">
      <c r="B16798" s="10"/>
      <c r="L16798" s="10"/>
      <c r="M16798" s="10"/>
    </row>
    <row r="16799" spans="2:13" s="1" customFormat="1" ht="13.8" x14ac:dyDescent="0.3">
      <c r="B16799" s="10"/>
      <c r="L16799" s="10"/>
      <c r="M16799" s="10"/>
    </row>
    <row r="16800" spans="2:13" s="1" customFormat="1" ht="13.8" x14ac:dyDescent="0.3">
      <c r="B16800" s="10"/>
      <c r="L16800" s="10"/>
      <c r="M16800" s="10"/>
    </row>
    <row r="16801" spans="2:13" s="1" customFormat="1" ht="13.8" x14ac:dyDescent="0.3">
      <c r="B16801" s="10"/>
      <c r="L16801" s="10"/>
      <c r="M16801" s="10"/>
    </row>
    <row r="16802" spans="2:13" s="1" customFormat="1" ht="13.8" x14ac:dyDescent="0.3">
      <c r="B16802" s="10"/>
      <c r="L16802" s="10"/>
      <c r="M16802" s="10"/>
    </row>
    <row r="16803" spans="2:13" s="1" customFormat="1" ht="13.8" x14ac:dyDescent="0.3">
      <c r="B16803" s="10"/>
      <c r="L16803" s="10"/>
      <c r="M16803" s="10"/>
    </row>
    <row r="16804" spans="2:13" s="1" customFormat="1" ht="13.8" x14ac:dyDescent="0.3">
      <c r="B16804" s="10"/>
      <c r="L16804" s="10"/>
      <c r="M16804" s="10"/>
    </row>
    <row r="16805" spans="2:13" s="1" customFormat="1" ht="13.8" x14ac:dyDescent="0.3">
      <c r="B16805" s="10"/>
      <c r="L16805" s="10"/>
      <c r="M16805" s="10"/>
    </row>
    <row r="16806" spans="2:13" s="1" customFormat="1" ht="13.8" x14ac:dyDescent="0.3">
      <c r="B16806" s="10"/>
      <c r="L16806" s="10"/>
      <c r="M16806" s="10"/>
    </row>
    <row r="16807" spans="2:13" s="1" customFormat="1" ht="13.8" x14ac:dyDescent="0.3">
      <c r="B16807" s="10"/>
      <c r="L16807" s="10"/>
      <c r="M16807" s="10"/>
    </row>
    <row r="16808" spans="2:13" s="1" customFormat="1" ht="13.8" x14ac:dyDescent="0.3">
      <c r="B16808" s="10"/>
      <c r="L16808" s="10"/>
      <c r="M16808" s="10"/>
    </row>
    <row r="16809" spans="2:13" s="1" customFormat="1" ht="13.8" x14ac:dyDescent="0.3">
      <c r="B16809" s="10"/>
      <c r="L16809" s="10"/>
      <c r="M16809" s="10"/>
    </row>
    <row r="16810" spans="2:13" s="1" customFormat="1" ht="13.8" x14ac:dyDescent="0.3">
      <c r="B16810" s="10"/>
      <c r="L16810" s="10"/>
      <c r="M16810" s="10"/>
    </row>
    <row r="16811" spans="2:13" s="1" customFormat="1" ht="13.8" x14ac:dyDescent="0.3">
      <c r="B16811" s="10"/>
      <c r="L16811" s="10"/>
      <c r="M16811" s="10"/>
    </row>
    <row r="16812" spans="2:13" s="1" customFormat="1" ht="13.8" x14ac:dyDescent="0.3">
      <c r="B16812" s="10"/>
      <c r="L16812" s="10"/>
      <c r="M16812" s="10"/>
    </row>
    <row r="16813" spans="2:13" s="1" customFormat="1" ht="13.8" x14ac:dyDescent="0.3">
      <c r="B16813" s="10"/>
      <c r="L16813" s="10"/>
      <c r="M16813" s="10"/>
    </row>
    <row r="16814" spans="2:13" s="1" customFormat="1" ht="13.8" x14ac:dyDescent="0.3">
      <c r="B16814" s="10"/>
      <c r="L16814" s="10"/>
      <c r="M16814" s="10"/>
    </row>
    <row r="16815" spans="2:13" s="1" customFormat="1" ht="13.8" x14ac:dyDescent="0.3">
      <c r="B16815" s="10"/>
      <c r="L16815" s="10"/>
      <c r="M16815" s="10"/>
    </row>
    <row r="16816" spans="2:13" s="1" customFormat="1" ht="13.8" x14ac:dyDescent="0.3">
      <c r="B16816" s="10"/>
      <c r="L16816" s="10"/>
      <c r="M16816" s="10"/>
    </row>
    <row r="16817" spans="2:13" s="1" customFormat="1" ht="13.8" x14ac:dyDescent="0.3">
      <c r="B16817" s="10"/>
      <c r="L16817" s="10"/>
      <c r="M16817" s="10"/>
    </row>
    <row r="16818" spans="2:13" s="1" customFormat="1" ht="13.8" x14ac:dyDescent="0.3">
      <c r="B16818" s="10"/>
      <c r="L16818" s="10"/>
      <c r="M16818" s="10"/>
    </row>
    <row r="16819" spans="2:13" s="1" customFormat="1" ht="13.8" x14ac:dyDescent="0.3">
      <c r="B16819" s="10"/>
      <c r="L16819" s="10"/>
      <c r="M16819" s="10"/>
    </row>
    <row r="16820" spans="2:13" s="1" customFormat="1" ht="13.8" x14ac:dyDescent="0.3">
      <c r="B16820" s="10"/>
      <c r="L16820" s="10"/>
      <c r="M16820" s="10"/>
    </row>
    <row r="16821" spans="2:13" s="1" customFormat="1" ht="13.8" x14ac:dyDescent="0.3">
      <c r="B16821" s="10"/>
      <c r="L16821" s="10"/>
      <c r="M16821" s="10"/>
    </row>
    <row r="16822" spans="2:13" s="1" customFormat="1" ht="13.8" x14ac:dyDescent="0.3">
      <c r="B16822" s="10"/>
      <c r="L16822" s="10"/>
      <c r="M16822" s="10"/>
    </row>
    <row r="16823" spans="2:13" s="1" customFormat="1" ht="13.8" x14ac:dyDescent="0.3">
      <c r="B16823" s="10"/>
      <c r="L16823" s="10"/>
      <c r="M16823" s="10"/>
    </row>
    <row r="16824" spans="2:13" s="1" customFormat="1" ht="13.8" x14ac:dyDescent="0.3">
      <c r="B16824" s="10"/>
      <c r="L16824" s="10"/>
      <c r="M16824" s="10"/>
    </row>
    <row r="16825" spans="2:13" s="1" customFormat="1" ht="13.8" x14ac:dyDescent="0.3">
      <c r="B16825" s="10"/>
      <c r="L16825" s="10"/>
      <c r="M16825" s="10"/>
    </row>
    <row r="16826" spans="2:13" s="1" customFormat="1" ht="13.8" x14ac:dyDescent="0.3">
      <c r="B16826" s="10"/>
      <c r="L16826" s="10"/>
      <c r="M16826" s="10"/>
    </row>
    <row r="16827" spans="2:13" s="1" customFormat="1" ht="13.8" x14ac:dyDescent="0.3">
      <c r="B16827" s="10"/>
      <c r="L16827" s="10"/>
      <c r="M16827" s="10"/>
    </row>
    <row r="16828" spans="2:13" s="1" customFormat="1" ht="13.8" x14ac:dyDescent="0.3">
      <c r="B16828" s="10"/>
      <c r="L16828" s="10"/>
      <c r="M16828" s="10"/>
    </row>
    <row r="16829" spans="2:13" s="1" customFormat="1" ht="13.8" x14ac:dyDescent="0.3">
      <c r="B16829" s="10"/>
      <c r="L16829" s="10"/>
      <c r="M16829" s="10"/>
    </row>
    <row r="16830" spans="2:13" s="1" customFormat="1" ht="13.8" x14ac:dyDescent="0.3">
      <c r="B16830" s="10"/>
      <c r="L16830" s="10"/>
      <c r="M16830" s="10"/>
    </row>
    <row r="16831" spans="2:13" s="1" customFormat="1" ht="13.8" x14ac:dyDescent="0.3">
      <c r="B16831" s="10"/>
      <c r="L16831" s="10"/>
      <c r="M16831" s="10"/>
    </row>
    <row r="16832" spans="2:13" s="1" customFormat="1" ht="13.8" x14ac:dyDescent="0.3">
      <c r="B16832" s="10"/>
      <c r="L16832" s="10"/>
      <c r="M16832" s="10"/>
    </row>
    <row r="16833" spans="2:13" s="1" customFormat="1" ht="13.8" x14ac:dyDescent="0.3">
      <c r="B16833" s="10"/>
      <c r="L16833" s="10"/>
      <c r="M16833" s="10"/>
    </row>
    <row r="16834" spans="2:13" s="1" customFormat="1" ht="13.8" x14ac:dyDescent="0.3">
      <c r="B16834" s="10"/>
      <c r="L16834" s="10"/>
      <c r="M16834" s="10"/>
    </row>
    <row r="16835" spans="2:13" s="1" customFormat="1" ht="13.8" x14ac:dyDescent="0.3">
      <c r="B16835" s="10"/>
      <c r="L16835" s="10"/>
      <c r="M16835" s="10"/>
    </row>
    <row r="16836" spans="2:13" s="1" customFormat="1" ht="13.8" x14ac:dyDescent="0.3">
      <c r="B16836" s="10"/>
      <c r="L16836" s="10"/>
      <c r="M16836" s="10"/>
    </row>
    <row r="16837" spans="2:13" s="1" customFormat="1" ht="13.8" x14ac:dyDescent="0.3">
      <c r="B16837" s="10"/>
      <c r="L16837" s="10"/>
      <c r="M16837" s="10"/>
    </row>
    <row r="16838" spans="2:13" s="1" customFormat="1" ht="13.8" x14ac:dyDescent="0.3">
      <c r="B16838" s="10"/>
      <c r="L16838" s="10"/>
      <c r="M16838" s="10"/>
    </row>
    <row r="16839" spans="2:13" s="1" customFormat="1" ht="13.8" x14ac:dyDescent="0.3">
      <c r="B16839" s="10"/>
      <c r="L16839" s="10"/>
      <c r="M16839" s="10"/>
    </row>
    <row r="16840" spans="2:13" s="1" customFormat="1" ht="13.8" x14ac:dyDescent="0.3">
      <c r="B16840" s="10"/>
      <c r="L16840" s="10"/>
      <c r="M16840" s="10"/>
    </row>
    <row r="16841" spans="2:13" s="1" customFormat="1" ht="13.8" x14ac:dyDescent="0.3">
      <c r="B16841" s="10"/>
      <c r="L16841" s="10"/>
      <c r="M16841" s="10"/>
    </row>
    <row r="16842" spans="2:13" s="1" customFormat="1" ht="13.8" x14ac:dyDescent="0.3">
      <c r="B16842" s="10"/>
      <c r="L16842" s="10"/>
      <c r="M16842" s="10"/>
    </row>
    <row r="16843" spans="2:13" s="1" customFormat="1" ht="13.8" x14ac:dyDescent="0.3">
      <c r="B16843" s="10"/>
      <c r="L16843" s="10"/>
      <c r="M16843" s="10"/>
    </row>
    <row r="16844" spans="2:13" s="1" customFormat="1" ht="13.8" x14ac:dyDescent="0.3">
      <c r="B16844" s="10"/>
      <c r="L16844" s="10"/>
      <c r="M16844" s="10"/>
    </row>
    <row r="16845" spans="2:13" s="1" customFormat="1" ht="13.8" x14ac:dyDescent="0.3">
      <c r="B16845" s="10"/>
      <c r="L16845" s="10"/>
      <c r="M16845" s="10"/>
    </row>
    <row r="16846" spans="2:13" s="1" customFormat="1" ht="13.8" x14ac:dyDescent="0.3">
      <c r="B16846" s="10"/>
      <c r="L16846" s="10"/>
      <c r="M16846" s="10"/>
    </row>
    <row r="16847" spans="2:13" s="1" customFormat="1" ht="13.8" x14ac:dyDescent="0.3">
      <c r="B16847" s="10"/>
      <c r="L16847" s="10"/>
      <c r="M16847" s="10"/>
    </row>
    <row r="16848" spans="2:13" s="1" customFormat="1" ht="13.8" x14ac:dyDescent="0.3">
      <c r="B16848" s="10"/>
      <c r="L16848" s="10"/>
      <c r="M16848" s="10"/>
    </row>
    <row r="16849" spans="2:13" s="1" customFormat="1" ht="13.8" x14ac:dyDescent="0.3">
      <c r="B16849" s="10"/>
      <c r="L16849" s="10"/>
      <c r="M16849" s="10"/>
    </row>
    <row r="16850" spans="2:13" s="1" customFormat="1" ht="13.8" x14ac:dyDescent="0.3">
      <c r="B16850" s="10"/>
      <c r="L16850" s="10"/>
      <c r="M16850" s="10"/>
    </row>
    <row r="16851" spans="2:13" s="1" customFormat="1" ht="13.8" x14ac:dyDescent="0.3">
      <c r="B16851" s="10"/>
      <c r="L16851" s="10"/>
      <c r="M16851" s="10"/>
    </row>
    <row r="16852" spans="2:13" s="1" customFormat="1" ht="13.8" x14ac:dyDescent="0.3">
      <c r="B16852" s="10"/>
      <c r="L16852" s="10"/>
      <c r="M16852" s="10"/>
    </row>
    <row r="16853" spans="2:13" s="1" customFormat="1" ht="13.8" x14ac:dyDescent="0.3">
      <c r="B16853" s="10"/>
      <c r="L16853" s="10"/>
      <c r="M16853" s="10"/>
    </row>
    <row r="16854" spans="2:13" s="1" customFormat="1" ht="13.8" x14ac:dyDescent="0.3">
      <c r="B16854" s="10"/>
      <c r="L16854" s="10"/>
      <c r="M16854" s="10"/>
    </row>
    <row r="16855" spans="2:13" s="1" customFormat="1" ht="13.8" x14ac:dyDescent="0.3">
      <c r="B16855" s="10"/>
      <c r="L16855" s="10"/>
      <c r="M16855" s="10"/>
    </row>
    <row r="16856" spans="2:13" s="1" customFormat="1" ht="13.8" x14ac:dyDescent="0.3">
      <c r="B16856" s="10"/>
      <c r="L16856" s="10"/>
      <c r="M16856" s="10"/>
    </row>
    <row r="16857" spans="2:13" s="1" customFormat="1" ht="13.8" x14ac:dyDescent="0.3">
      <c r="B16857" s="10"/>
      <c r="L16857" s="10"/>
      <c r="M16857" s="10"/>
    </row>
    <row r="16858" spans="2:13" s="1" customFormat="1" ht="13.8" x14ac:dyDescent="0.3">
      <c r="B16858" s="10"/>
      <c r="L16858" s="10"/>
      <c r="M16858" s="10"/>
    </row>
    <row r="16859" spans="2:13" s="1" customFormat="1" ht="13.8" x14ac:dyDescent="0.3">
      <c r="B16859" s="10"/>
      <c r="L16859" s="10"/>
      <c r="M16859" s="10"/>
    </row>
    <row r="16860" spans="2:13" s="1" customFormat="1" ht="13.8" x14ac:dyDescent="0.3">
      <c r="B16860" s="10"/>
      <c r="L16860" s="10"/>
      <c r="M16860" s="10"/>
    </row>
    <row r="16861" spans="2:13" s="1" customFormat="1" ht="13.8" x14ac:dyDescent="0.3">
      <c r="B16861" s="10"/>
      <c r="L16861" s="10"/>
      <c r="M16861" s="10"/>
    </row>
    <row r="16862" spans="2:13" s="1" customFormat="1" ht="13.8" x14ac:dyDescent="0.3">
      <c r="B16862" s="10"/>
      <c r="L16862" s="10"/>
      <c r="M16862" s="10"/>
    </row>
    <row r="16863" spans="2:13" s="1" customFormat="1" ht="13.8" x14ac:dyDescent="0.3">
      <c r="B16863" s="10"/>
      <c r="L16863" s="10"/>
      <c r="M16863" s="10"/>
    </row>
    <row r="16864" spans="2:13" s="1" customFormat="1" ht="13.8" x14ac:dyDescent="0.3">
      <c r="B16864" s="10"/>
      <c r="L16864" s="10"/>
      <c r="M16864" s="10"/>
    </row>
    <row r="16865" spans="2:13" s="1" customFormat="1" ht="13.8" x14ac:dyDescent="0.3">
      <c r="B16865" s="10"/>
      <c r="L16865" s="10"/>
      <c r="M16865" s="10"/>
    </row>
    <row r="16866" spans="2:13" s="1" customFormat="1" ht="13.8" x14ac:dyDescent="0.3">
      <c r="B16866" s="10"/>
      <c r="L16866" s="10"/>
      <c r="M16866" s="10"/>
    </row>
    <row r="16867" spans="2:13" s="1" customFormat="1" ht="13.8" x14ac:dyDescent="0.3">
      <c r="B16867" s="10"/>
      <c r="L16867" s="10"/>
      <c r="M16867" s="10"/>
    </row>
    <row r="16868" spans="2:13" s="1" customFormat="1" ht="13.8" x14ac:dyDescent="0.3">
      <c r="B16868" s="10"/>
      <c r="L16868" s="10"/>
      <c r="M16868" s="10"/>
    </row>
    <row r="16869" spans="2:13" s="1" customFormat="1" ht="13.8" x14ac:dyDescent="0.3">
      <c r="B16869" s="10"/>
      <c r="L16869" s="10"/>
      <c r="M16869" s="10"/>
    </row>
    <row r="16870" spans="2:13" s="1" customFormat="1" ht="13.8" x14ac:dyDescent="0.3">
      <c r="B16870" s="10"/>
      <c r="L16870" s="10"/>
      <c r="M16870" s="10"/>
    </row>
    <row r="16871" spans="2:13" s="1" customFormat="1" ht="13.8" x14ac:dyDescent="0.3">
      <c r="B16871" s="10"/>
      <c r="L16871" s="10"/>
      <c r="M16871" s="10"/>
    </row>
    <row r="16872" spans="2:13" s="1" customFormat="1" ht="13.8" x14ac:dyDescent="0.3">
      <c r="B16872" s="10"/>
      <c r="L16872" s="10"/>
      <c r="M16872" s="10"/>
    </row>
    <row r="16873" spans="2:13" s="1" customFormat="1" ht="13.8" x14ac:dyDescent="0.3">
      <c r="B16873" s="10"/>
      <c r="L16873" s="10"/>
      <c r="M16873" s="10"/>
    </row>
    <row r="16874" spans="2:13" s="1" customFormat="1" ht="13.8" x14ac:dyDescent="0.3">
      <c r="B16874" s="10"/>
      <c r="L16874" s="10"/>
      <c r="M16874" s="10"/>
    </row>
    <row r="16875" spans="2:13" s="1" customFormat="1" ht="13.8" x14ac:dyDescent="0.3">
      <c r="B16875" s="10"/>
      <c r="L16875" s="10"/>
      <c r="M16875" s="10"/>
    </row>
    <row r="16876" spans="2:13" s="1" customFormat="1" ht="13.8" x14ac:dyDescent="0.3">
      <c r="B16876" s="10"/>
      <c r="L16876" s="10"/>
      <c r="M16876" s="10"/>
    </row>
    <row r="16877" spans="2:13" s="1" customFormat="1" ht="13.8" x14ac:dyDescent="0.3">
      <c r="B16877" s="10"/>
      <c r="L16877" s="10"/>
      <c r="M16877" s="10"/>
    </row>
    <row r="16878" spans="2:13" s="1" customFormat="1" ht="13.8" x14ac:dyDescent="0.3">
      <c r="B16878" s="10"/>
      <c r="L16878" s="10"/>
      <c r="M16878" s="10"/>
    </row>
    <row r="16879" spans="2:13" s="1" customFormat="1" ht="13.8" x14ac:dyDescent="0.3">
      <c r="B16879" s="10"/>
      <c r="L16879" s="10"/>
      <c r="M16879" s="10"/>
    </row>
    <row r="16880" spans="2:13" s="1" customFormat="1" ht="13.8" x14ac:dyDescent="0.3">
      <c r="B16880" s="10"/>
      <c r="L16880" s="10"/>
      <c r="M16880" s="10"/>
    </row>
    <row r="16881" spans="2:13" s="1" customFormat="1" ht="13.8" x14ac:dyDescent="0.3">
      <c r="B16881" s="10"/>
      <c r="L16881" s="10"/>
      <c r="M16881" s="10"/>
    </row>
    <row r="16882" spans="2:13" s="1" customFormat="1" ht="13.8" x14ac:dyDescent="0.3">
      <c r="B16882" s="10"/>
      <c r="L16882" s="10"/>
      <c r="M16882" s="10"/>
    </row>
    <row r="16883" spans="2:13" s="1" customFormat="1" ht="13.8" x14ac:dyDescent="0.3">
      <c r="B16883" s="10"/>
      <c r="L16883" s="10"/>
      <c r="M16883" s="10"/>
    </row>
    <row r="16884" spans="2:13" s="1" customFormat="1" ht="13.8" x14ac:dyDescent="0.3">
      <c r="B16884" s="10"/>
      <c r="L16884" s="10"/>
      <c r="M16884" s="10"/>
    </row>
    <row r="16885" spans="2:13" s="1" customFormat="1" ht="13.8" x14ac:dyDescent="0.3">
      <c r="B16885" s="10"/>
      <c r="L16885" s="10"/>
      <c r="M16885" s="10"/>
    </row>
    <row r="16886" spans="2:13" s="1" customFormat="1" ht="13.8" x14ac:dyDescent="0.3">
      <c r="B16886" s="10"/>
      <c r="L16886" s="10"/>
      <c r="M16886" s="10"/>
    </row>
    <row r="16887" spans="2:13" s="1" customFormat="1" ht="13.8" x14ac:dyDescent="0.3">
      <c r="B16887" s="10"/>
      <c r="L16887" s="10"/>
      <c r="M16887" s="10"/>
    </row>
    <row r="16888" spans="2:13" s="1" customFormat="1" ht="13.8" x14ac:dyDescent="0.3">
      <c r="B16888" s="10"/>
      <c r="L16888" s="10"/>
      <c r="M16888" s="10"/>
    </row>
    <row r="16889" spans="2:13" s="1" customFormat="1" ht="13.8" x14ac:dyDescent="0.3">
      <c r="B16889" s="10"/>
      <c r="L16889" s="10"/>
      <c r="M16889" s="10"/>
    </row>
    <row r="16890" spans="2:13" s="1" customFormat="1" ht="13.8" x14ac:dyDescent="0.3">
      <c r="B16890" s="10"/>
      <c r="L16890" s="10"/>
      <c r="M16890" s="10"/>
    </row>
    <row r="16891" spans="2:13" s="1" customFormat="1" ht="13.8" x14ac:dyDescent="0.3">
      <c r="B16891" s="10"/>
      <c r="L16891" s="10"/>
      <c r="M16891" s="10"/>
    </row>
    <row r="16892" spans="2:13" s="1" customFormat="1" ht="13.8" x14ac:dyDescent="0.3">
      <c r="B16892" s="10"/>
      <c r="L16892" s="10"/>
      <c r="M16892" s="10"/>
    </row>
    <row r="16893" spans="2:13" s="1" customFormat="1" ht="13.8" x14ac:dyDescent="0.3">
      <c r="B16893" s="10"/>
      <c r="L16893" s="10"/>
      <c r="M16893" s="10"/>
    </row>
    <row r="16894" spans="2:13" s="1" customFormat="1" ht="13.8" x14ac:dyDescent="0.3">
      <c r="B16894" s="10"/>
      <c r="L16894" s="10"/>
      <c r="M16894" s="10"/>
    </row>
    <row r="16895" spans="2:13" s="1" customFormat="1" ht="13.8" x14ac:dyDescent="0.3">
      <c r="B16895" s="10"/>
      <c r="L16895" s="10"/>
      <c r="M16895" s="10"/>
    </row>
    <row r="16896" spans="2:13" s="1" customFormat="1" ht="13.8" x14ac:dyDescent="0.3">
      <c r="B16896" s="10"/>
      <c r="L16896" s="10"/>
      <c r="M16896" s="10"/>
    </row>
    <row r="16897" spans="2:13" s="1" customFormat="1" ht="13.8" x14ac:dyDescent="0.3">
      <c r="B16897" s="10"/>
      <c r="L16897" s="10"/>
      <c r="M16897" s="10"/>
    </row>
    <row r="16898" spans="2:13" s="1" customFormat="1" ht="13.8" x14ac:dyDescent="0.3">
      <c r="B16898" s="10"/>
      <c r="L16898" s="10"/>
      <c r="M16898" s="10"/>
    </row>
    <row r="16899" spans="2:13" s="1" customFormat="1" ht="13.8" x14ac:dyDescent="0.3">
      <c r="B16899" s="10"/>
      <c r="L16899" s="10"/>
      <c r="M16899" s="10"/>
    </row>
    <row r="16900" spans="2:13" s="1" customFormat="1" ht="13.8" x14ac:dyDescent="0.3">
      <c r="B16900" s="10"/>
      <c r="L16900" s="10"/>
      <c r="M16900" s="10"/>
    </row>
    <row r="16901" spans="2:13" s="1" customFormat="1" ht="13.8" x14ac:dyDescent="0.3">
      <c r="B16901" s="10"/>
      <c r="L16901" s="10"/>
      <c r="M16901" s="10"/>
    </row>
    <row r="16902" spans="2:13" s="1" customFormat="1" ht="13.8" x14ac:dyDescent="0.3">
      <c r="B16902" s="10"/>
      <c r="L16902" s="10"/>
      <c r="M16902" s="10"/>
    </row>
    <row r="16903" spans="2:13" s="1" customFormat="1" ht="13.8" x14ac:dyDescent="0.3">
      <c r="B16903" s="10"/>
      <c r="L16903" s="10"/>
      <c r="M16903" s="10"/>
    </row>
    <row r="16904" spans="2:13" s="1" customFormat="1" ht="13.8" x14ac:dyDescent="0.3">
      <c r="B16904" s="10"/>
      <c r="L16904" s="10"/>
      <c r="M16904" s="10"/>
    </row>
    <row r="16905" spans="2:13" s="1" customFormat="1" ht="13.8" x14ac:dyDescent="0.3">
      <c r="B16905" s="10"/>
      <c r="L16905" s="10"/>
      <c r="M16905" s="10"/>
    </row>
    <row r="16906" spans="2:13" s="1" customFormat="1" ht="13.8" x14ac:dyDescent="0.3">
      <c r="B16906" s="10"/>
      <c r="L16906" s="10"/>
      <c r="M16906" s="10"/>
    </row>
    <row r="16907" spans="2:13" s="1" customFormat="1" ht="13.8" x14ac:dyDescent="0.3">
      <c r="B16907" s="10"/>
      <c r="L16907" s="10"/>
      <c r="M16907" s="10"/>
    </row>
    <row r="16908" spans="2:13" s="1" customFormat="1" ht="13.8" x14ac:dyDescent="0.3">
      <c r="B16908" s="10"/>
      <c r="L16908" s="10"/>
      <c r="M16908" s="10"/>
    </row>
    <row r="16909" spans="2:13" s="1" customFormat="1" ht="13.8" x14ac:dyDescent="0.3">
      <c r="B16909" s="10"/>
      <c r="L16909" s="10"/>
      <c r="M16909" s="10"/>
    </row>
    <row r="16910" spans="2:13" s="1" customFormat="1" ht="13.8" x14ac:dyDescent="0.3">
      <c r="B16910" s="10"/>
      <c r="L16910" s="10"/>
      <c r="M16910" s="10"/>
    </row>
    <row r="16911" spans="2:13" s="1" customFormat="1" ht="13.8" x14ac:dyDescent="0.3">
      <c r="B16911" s="10"/>
      <c r="L16911" s="10"/>
      <c r="M16911" s="10"/>
    </row>
    <row r="16912" spans="2:13" s="1" customFormat="1" ht="13.8" x14ac:dyDescent="0.3">
      <c r="B16912" s="10"/>
      <c r="L16912" s="10"/>
      <c r="M16912" s="10"/>
    </row>
    <row r="16913" spans="2:13" s="1" customFormat="1" ht="13.8" x14ac:dyDescent="0.3">
      <c r="B16913" s="10"/>
      <c r="L16913" s="10"/>
      <c r="M16913" s="10"/>
    </row>
    <row r="16914" spans="2:13" s="1" customFormat="1" ht="13.8" x14ac:dyDescent="0.3">
      <c r="B16914" s="10"/>
      <c r="L16914" s="10"/>
      <c r="M16914" s="10"/>
    </row>
    <row r="16915" spans="2:13" s="1" customFormat="1" ht="13.8" x14ac:dyDescent="0.3">
      <c r="B16915" s="10"/>
      <c r="L16915" s="10"/>
      <c r="M16915" s="10"/>
    </row>
    <row r="16916" spans="2:13" s="1" customFormat="1" ht="13.8" x14ac:dyDescent="0.3">
      <c r="B16916" s="10"/>
      <c r="L16916" s="10"/>
      <c r="M16916" s="10"/>
    </row>
    <row r="16917" spans="2:13" s="1" customFormat="1" ht="13.8" x14ac:dyDescent="0.3">
      <c r="B16917" s="10"/>
      <c r="L16917" s="10"/>
      <c r="M16917" s="10"/>
    </row>
    <row r="16918" spans="2:13" s="1" customFormat="1" ht="13.8" x14ac:dyDescent="0.3">
      <c r="B16918" s="10"/>
      <c r="L16918" s="10"/>
      <c r="M16918" s="10"/>
    </row>
    <row r="16919" spans="2:13" s="1" customFormat="1" ht="13.8" x14ac:dyDescent="0.3">
      <c r="B16919" s="10"/>
      <c r="L16919" s="10"/>
      <c r="M16919" s="10"/>
    </row>
    <row r="16920" spans="2:13" s="1" customFormat="1" ht="13.8" x14ac:dyDescent="0.3">
      <c r="B16920" s="10"/>
      <c r="L16920" s="10"/>
      <c r="M16920" s="10"/>
    </row>
    <row r="16921" spans="2:13" s="1" customFormat="1" ht="13.8" x14ac:dyDescent="0.3">
      <c r="B16921" s="10"/>
      <c r="L16921" s="10"/>
      <c r="M16921" s="10"/>
    </row>
    <row r="16922" spans="2:13" s="1" customFormat="1" ht="13.8" x14ac:dyDescent="0.3">
      <c r="B16922" s="10"/>
      <c r="L16922" s="10"/>
      <c r="M16922" s="10"/>
    </row>
    <row r="16923" spans="2:13" s="1" customFormat="1" ht="13.8" x14ac:dyDescent="0.3">
      <c r="B16923" s="10"/>
      <c r="L16923" s="10"/>
      <c r="M16923" s="10"/>
    </row>
    <row r="16924" spans="2:13" s="1" customFormat="1" ht="13.8" x14ac:dyDescent="0.3">
      <c r="B16924" s="10"/>
      <c r="L16924" s="10"/>
      <c r="M16924" s="10"/>
    </row>
    <row r="16925" spans="2:13" s="1" customFormat="1" ht="13.8" x14ac:dyDescent="0.3">
      <c r="B16925" s="10"/>
      <c r="L16925" s="10"/>
      <c r="M16925" s="10"/>
    </row>
    <row r="16926" spans="2:13" s="1" customFormat="1" ht="13.8" x14ac:dyDescent="0.3">
      <c r="B16926" s="10"/>
      <c r="L16926" s="10"/>
      <c r="M16926" s="10"/>
    </row>
    <row r="16927" spans="2:13" s="1" customFormat="1" ht="13.8" x14ac:dyDescent="0.3">
      <c r="B16927" s="10"/>
      <c r="L16927" s="10"/>
      <c r="M16927" s="10"/>
    </row>
    <row r="16928" spans="2:13" s="1" customFormat="1" ht="13.8" x14ac:dyDescent="0.3">
      <c r="B16928" s="10"/>
      <c r="L16928" s="10"/>
      <c r="M16928" s="10"/>
    </row>
    <row r="16929" spans="2:13" s="1" customFormat="1" ht="13.8" x14ac:dyDescent="0.3">
      <c r="B16929" s="10"/>
      <c r="L16929" s="10"/>
      <c r="M16929" s="10"/>
    </row>
    <row r="16930" spans="2:13" s="1" customFormat="1" ht="13.8" x14ac:dyDescent="0.3">
      <c r="B16930" s="10"/>
      <c r="L16930" s="10"/>
      <c r="M16930" s="10"/>
    </row>
    <row r="16931" spans="2:13" s="1" customFormat="1" ht="13.8" x14ac:dyDescent="0.3">
      <c r="B16931" s="10"/>
      <c r="L16931" s="10"/>
      <c r="M16931" s="10"/>
    </row>
    <row r="16932" spans="2:13" s="1" customFormat="1" ht="13.8" x14ac:dyDescent="0.3">
      <c r="B16932" s="10"/>
      <c r="L16932" s="10"/>
      <c r="M16932" s="10"/>
    </row>
    <row r="16933" spans="2:13" s="1" customFormat="1" ht="13.8" x14ac:dyDescent="0.3">
      <c r="B16933" s="10"/>
      <c r="L16933" s="10"/>
      <c r="M16933" s="10"/>
    </row>
    <row r="16934" spans="2:13" s="1" customFormat="1" ht="13.8" x14ac:dyDescent="0.3">
      <c r="B16934" s="10"/>
      <c r="L16934" s="10"/>
      <c r="M16934" s="10"/>
    </row>
    <row r="16935" spans="2:13" s="1" customFormat="1" ht="13.8" x14ac:dyDescent="0.3">
      <c r="B16935" s="10"/>
      <c r="L16935" s="10"/>
      <c r="M16935" s="10"/>
    </row>
    <row r="16936" spans="2:13" s="1" customFormat="1" ht="13.8" x14ac:dyDescent="0.3">
      <c r="B16936" s="10"/>
      <c r="L16936" s="10"/>
      <c r="M16936" s="10"/>
    </row>
    <row r="16937" spans="2:13" s="1" customFormat="1" ht="13.8" x14ac:dyDescent="0.3">
      <c r="B16937" s="10"/>
      <c r="L16937" s="10"/>
      <c r="M16937" s="10"/>
    </row>
    <row r="16938" spans="2:13" s="1" customFormat="1" ht="13.8" x14ac:dyDescent="0.3">
      <c r="B16938" s="10"/>
      <c r="L16938" s="10"/>
      <c r="M16938" s="10"/>
    </row>
    <row r="16939" spans="2:13" s="1" customFormat="1" ht="13.8" x14ac:dyDescent="0.3">
      <c r="B16939" s="10"/>
      <c r="L16939" s="10"/>
      <c r="M16939" s="10"/>
    </row>
    <row r="16940" spans="2:13" s="1" customFormat="1" ht="13.8" x14ac:dyDescent="0.3">
      <c r="B16940" s="10"/>
      <c r="L16940" s="10"/>
      <c r="M16940" s="10"/>
    </row>
    <row r="16941" spans="2:13" s="1" customFormat="1" ht="13.8" x14ac:dyDescent="0.3">
      <c r="B16941" s="10"/>
      <c r="L16941" s="10"/>
      <c r="M16941" s="10"/>
    </row>
    <row r="16942" spans="2:13" s="1" customFormat="1" ht="13.8" x14ac:dyDescent="0.3">
      <c r="B16942" s="10"/>
      <c r="L16942" s="10"/>
      <c r="M16942" s="10"/>
    </row>
    <row r="16943" spans="2:13" s="1" customFormat="1" ht="13.8" x14ac:dyDescent="0.3">
      <c r="B16943" s="10"/>
      <c r="L16943" s="10"/>
      <c r="M16943" s="10"/>
    </row>
    <row r="16944" spans="2:13" s="1" customFormat="1" ht="13.8" x14ac:dyDescent="0.3">
      <c r="B16944" s="10"/>
      <c r="L16944" s="10"/>
      <c r="M16944" s="10"/>
    </row>
    <row r="16945" spans="2:13" s="1" customFormat="1" ht="13.8" x14ac:dyDescent="0.3">
      <c r="B16945" s="10"/>
      <c r="L16945" s="10"/>
      <c r="M16945" s="10"/>
    </row>
    <row r="16946" spans="2:13" s="1" customFormat="1" ht="13.8" x14ac:dyDescent="0.3">
      <c r="B16946" s="10"/>
      <c r="L16946" s="10"/>
      <c r="M16946" s="10"/>
    </row>
    <row r="16947" spans="2:13" s="1" customFormat="1" ht="13.8" x14ac:dyDescent="0.3">
      <c r="B16947" s="10"/>
      <c r="L16947" s="10"/>
      <c r="M16947" s="10"/>
    </row>
    <row r="16948" spans="2:13" s="1" customFormat="1" ht="13.8" x14ac:dyDescent="0.3">
      <c r="B16948" s="10"/>
      <c r="L16948" s="10"/>
      <c r="M16948" s="10"/>
    </row>
    <row r="16949" spans="2:13" s="1" customFormat="1" ht="13.8" x14ac:dyDescent="0.3">
      <c r="B16949" s="10"/>
      <c r="L16949" s="10"/>
      <c r="M16949" s="10"/>
    </row>
    <row r="16950" spans="2:13" s="1" customFormat="1" ht="13.8" x14ac:dyDescent="0.3">
      <c r="B16950" s="10"/>
      <c r="L16950" s="10"/>
      <c r="M16950" s="10"/>
    </row>
    <row r="16951" spans="2:13" s="1" customFormat="1" ht="13.8" x14ac:dyDescent="0.3">
      <c r="B16951" s="10"/>
      <c r="L16951" s="10"/>
      <c r="M16951" s="10"/>
    </row>
    <row r="16952" spans="2:13" s="1" customFormat="1" ht="13.8" x14ac:dyDescent="0.3">
      <c r="B16952" s="10"/>
      <c r="L16952" s="10"/>
      <c r="M16952" s="10"/>
    </row>
    <row r="16953" spans="2:13" s="1" customFormat="1" ht="13.8" x14ac:dyDescent="0.3">
      <c r="B16953" s="10"/>
      <c r="L16953" s="10"/>
      <c r="M16953" s="10"/>
    </row>
    <row r="16954" spans="2:13" s="1" customFormat="1" ht="13.8" x14ac:dyDescent="0.3">
      <c r="B16954" s="10"/>
      <c r="L16954" s="10"/>
      <c r="M16954" s="10"/>
    </row>
    <row r="16955" spans="2:13" s="1" customFormat="1" ht="13.8" x14ac:dyDescent="0.3">
      <c r="B16955" s="10"/>
      <c r="L16955" s="10"/>
      <c r="M16955" s="10"/>
    </row>
    <row r="16956" spans="2:13" s="1" customFormat="1" ht="13.8" x14ac:dyDescent="0.3">
      <c r="B16956" s="10"/>
      <c r="L16956" s="10"/>
      <c r="M16956" s="10"/>
    </row>
    <row r="16957" spans="2:13" s="1" customFormat="1" ht="13.8" x14ac:dyDescent="0.3">
      <c r="B16957" s="10"/>
      <c r="L16957" s="10"/>
      <c r="M16957" s="10"/>
    </row>
    <row r="16958" spans="2:13" s="1" customFormat="1" ht="13.8" x14ac:dyDescent="0.3">
      <c r="B16958" s="10"/>
      <c r="L16958" s="10"/>
      <c r="M16958" s="10"/>
    </row>
    <row r="16959" spans="2:13" s="1" customFormat="1" ht="13.8" x14ac:dyDescent="0.3">
      <c r="B16959" s="10"/>
      <c r="L16959" s="10"/>
      <c r="M16959" s="10"/>
    </row>
    <row r="16960" spans="2:13" s="1" customFormat="1" ht="13.8" x14ac:dyDescent="0.3">
      <c r="B16960" s="10"/>
      <c r="L16960" s="10"/>
      <c r="M16960" s="10"/>
    </row>
    <row r="16961" spans="2:13" s="1" customFormat="1" ht="13.8" x14ac:dyDescent="0.3">
      <c r="B16961" s="10"/>
      <c r="L16961" s="10"/>
      <c r="M16961" s="10"/>
    </row>
    <row r="16962" spans="2:13" s="1" customFormat="1" ht="13.8" x14ac:dyDescent="0.3">
      <c r="B16962" s="10"/>
      <c r="L16962" s="10"/>
      <c r="M16962" s="10"/>
    </row>
    <row r="16963" spans="2:13" s="1" customFormat="1" ht="13.8" x14ac:dyDescent="0.3">
      <c r="B16963" s="10"/>
      <c r="L16963" s="10"/>
      <c r="M16963" s="10"/>
    </row>
    <row r="16964" spans="2:13" s="1" customFormat="1" ht="13.8" x14ac:dyDescent="0.3">
      <c r="B16964" s="10"/>
      <c r="L16964" s="10"/>
      <c r="M16964" s="10"/>
    </row>
    <row r="16965" spans="2:13" s="1" customFormat="1" ht="13.8" x14ac:dyDescent="0.3">
      <c r="B16965" s="10"/>
      <c r="L16965" s="10"/>
      <c r="M16965" s="10"/>
    </row>
    <row r="16966" spans="2:13" s="1" customFormat="1" ht="13.8" x14ac:dyDescent="0.3">
      <c r="B16966" s="10"/>
      <c r="L16966" s="10"/>
      <c r="M16966" s="10"/>
    </row>
    <row r="16967" spans="2:13" s="1" customFormat="1" ht="13.8" x14ac:dyDescent="0.3">
      <c r="B16967" s="10"/>
      <c r="L16967" s="10"/>
      <c r="M16967" s="10"/>
    </row>
    <row r="16968" spans="2:13" s="1" customFormat="1" ht="13.8" x14ac:dyDescent="0.3">
      <c r="B16968" s="10"/>
      <c r="L16968" s="10"/>
      <c r="M16968" s="10"/>
    </row>
    <row r="16969" spans="2:13" s="1" customFormat="1" ht="13.8" x14ac:dyDescent="0.3">
      <c r="B16969" s="10"/>
      <c r="L16969" s="10"/>
      <c r="M16969" s="10"/>
    </row>
    <row r="16970" spans="2:13" s="1" customFormat="1" ht="13.8" x14ac:dyDescent="0.3">
      <c r="B16970" s="10"/>
      <c r="L16970" s="10"/>
      <c r="M16970" s="10"/>
    </row>
    <row r="16971" spans="2:13" s="1" customFormat="1" ht="13.8" x14ac:dyDescent="0.3">
      <c r="B16971" s="10"/>
      <c r="L16971" s="10"/>
      <c r="M16971" s="10"/>
    </row>
    <row r="16972" spans="2:13" s="1" customFormat="1" ht="13.8" x14ac:dyDescent="0.3">
      <c r="B16972" s="10"/>
      <c r="L16972" s="10"/>
      <c r="M16972" s="10"/>
    </row>
    <row r="16973" spans="2:13" s="1" customFormat="1" ht="13.8" x14ac:dyDescent="0.3">
      <c r="B16973" s="10"/>
      <c r="L16973" s="10"/>
      <c r="M16973" s="10"/>
    </row>
    <row r="16974" spans="2:13" s="1" customFormat="1" ht="13.8" x14ac:dyDescent="0.3">
      <c r="B16974" s="10"/>
      <c r="L16974" s="10"/>
      <c r="M16974" s="10"/>
    </row>
    <row r="16975" spans="2:13" s="1" customFormat="1" ht="13.8" x14ac:dyDescent="0.3">
      <c r="B16975" s="10"/>
      <c r="L16975" s="10"/>
      <c r="M16975" s="10"/>
    </row>
    <row r="16976" spans="2:13" s="1" customFormat="1" ht="13.8" x14ac:dyDescent="0.3">
      <c r="B16976" s="10"/>
      <c r="L16976" s="10"/>
      <c r="M16976" s="10"/>
    </row>
    <row r="16977" spans="2:13" s="1" customFormat="1" ht="13.8" x14ac:dyDescent="0.3">
      <c r="B16977" s="10"/>
      <c r="L16977" s="10"/>
      <c r="M16977" s="10"/>
    </row>
    <row r="16978" spans="2:13" s="1" customFormat="1" ht="13.8" x14ac:dyDescent="0.3">
      <c r="B16978" s="10"/>
      <c r="L16978" s="10"/>
      <c r="M16978" s="10"/>
    </row>
    <row r="16979" spans="2:13" s="1" customFormat="1" ht="13.8" x14ac:dyDescent="0.3">
      <c r="B16979" s="10"/>
      <c r="L16979" s="10"/>
      <c r="M16979" s="10"/>
    </row>
    <row r="16980" spans="2:13" s="1" customFormat="1" ht="13.8" x14ac:dyDescent="0.3">
      <c r="B16980" s="10"/>
      <c r="L16980" s="10"/>
      <c r="M16980" s="10"/>
    </row>
    <row r="16981" spans="2:13" s="1" customFormat="1" ht="13.8" x14ac:dyDescent="0.3">
      <c r="B16981" s="10"/>
      <c r="L16981" s="10"/>
      <c r="M16981" s="10"/>
    </row>
    <row r="16982" spans="2:13" s="1" customFormat="1" ht="13.8" x14ac:dyDescent="0.3">
      <c r="B16982" s="10"/>
      <c r="L16982" s="10"/>
      <c r="M16982" s="10"/>
    </row>
    <row r="16983" spans="2:13" s="1" customFormat="1" ht="13.8" x14ac:dyDescent="0.3">
      <c r="B16983" s="10"/>
      <c r="L16983" s="10"/>
      <c r="M16983" s="10"/>
    </row>
    <row r="16984" spans="2:13" s="1" customFormat="1" ht="13.8" x14ac:dyDescent="0.3">
      <c r="B16984" s="10"/>
      <c r="L16984" s="10"/>
      <c r="M16984" s="10"/>
    </row>
    <row r="16985" spans="2:13" s="1" customFormat="1" ht="13.8" x14ac:dyDescent="0.3">
      <c r="B16985" s="10"/>
      <c r="L16985" s="10"/>
      <c r="M16985" s="10"/>
    </row>
    <row r="16986" spans="2:13" s="1" customFormat="1" ht="13.8" x14ac:dyDescent="0.3">
      <c r="B16986" s="10"/>
      <c r="L16986" s="10"/>
      <c r="M16986" s="10"/>
    </row>
    <row r="16987" spans="2:13" s="1" customFormat="1" ht="13.8" x14ac:dyDescent="0.3">
      <c r="B16987" s="10"/>
      <c r="L16987" s="10"/>
      <c r="M16987" s="10"/>
    </row>
    <row r="16988" spans="2:13" s="1" customFormat="1" ht="13.8" x14ac:dyDescent="0.3">
      <c r="B16988" s="10"/>
      <c r="L16988" s="10"/>
      <c r="M16988" s="10"/>
    </row>
    <row r="16989" spans="2:13" s="1" customFormat="1" ht="13.8" x14ac:dyDescent="0.3">
      <c r="B16989" s="10"/>
      <c r="L16989" s="10"/>
      <c r="M16989" s="10"/>
    </row>
    <row r="16990" spans="2:13" s="1" customFormat="1" ht="13.8" x14ac:dyDescent="0.3">
      <c r="B16990" s="10"/>
      <c r="L16990" s="10"/>
      <c r="M16990" s="10"/>
    </row>
    <row r="16991" spans="2:13" s="1" customFormat="1" ht="13.8" x14ac:dyDescent="0.3">
      <c r="B16991" s="10"/>
      <c r="L16991" s="10"/>
      <c r="M16991" s="10"/>
    </row>
    <row r="16992" spans="2:13" s="1" customFormat="1" ht="13.8" x14ac:dyDescent="0.3">
      <c r="B16992" s="10"/>
      <c r="L16992" s="10"/>
      <c r="M16992" s="10"/>
    </row>
    <row r="16993" spans="2:13" s="1" customFormat="1" ht="13.8" x14ac:dyDescent="0.3">
      <c r="B16993" s="10"/>
      <c r="L16993" s="10"/>
      <c r="M16993" s="10"/>
    </row>
    <row r="16994" spans="2:13" s="1" customFormat="1" ht="13.8" x14ac:dyDescent="0.3">
      <c r="B16994" s="10"/>
      <c r="L16994" s="10"/>
      <c r="M16994" s="10"/>
    </row>
    <row r="16995" spans="2:13" s="1" customFormat="1" ht="13.8" x14ac:dyDescent="0.3">
      <c r="B16995" s="10"/>
      <c r="L16995" s="10"/>
      <c r="M16995" s="10"/>
    </row>
    <row r="16996" spans="2:13" s="1" customFormat="1" ht="13.8" x14ac:dyDescent="0.3">
      <c r="B16996" s="10"/>
      <c r="L16996" s="10"/>
      <c r="M16996" s="10"/>
    </row>
    <row r="16997" spans="2:13" s="1" customFormat="1" ht="13.8" x14ac:dyDescent="0.3">
      <c r="B16997" s="10"/>
      <c r="L16997" s="10"/>
      <c r="M16997" s="10"/>
    </row>
    <row r="16998" spans="2:13" s="1" customFormat="1" ht="13.8" x14ac:dyDescent="0.3">
      <c r="B16998" s="10"/>
      <c r="L16998" s="10"/>
      <c r="M16998" s="10"/>
    </row>
    <row r="16999" spans="2:13" s="1" customFormat="1" ht="13.8" x14ac:dyDescent="0.3">
      <c r="B16999" s="10"/>
      <c r="L16999" s="10"/>
      <c r="M16999" s="10"/>
    </row>
    <row r="17000" spans="2:13" s="1" customFormat="1" ht="13.8" x14ac:dyDescent="0.3">
      <c r="B17000" s="10"/>
      <c r="L17000" s="10"/>
      <c r="M17000" s="10"/>
    </row>
    <row r="17001" spans="2:13" s="1" customFormat="1" ht="13.8" x14ac:dyDescent="0.3">
      <c r="B17001" s="10"/>
      <c r="L17001" s="10"/>
      <c r="M17001" s="10"/>
    </row>
    <row r="17002" spans="2:13" s="1" customFormat="1" ht="13.8" x14ac:dyDescent="0.3">
      <c r="B17002" s="10"/>
      <c r="L17002" s="10"/>
      <c r="M17002" s="10"/>
    </row>
    <row r="17003" spans="2:13" s="1" customFormat="1" ht="13.8" x14ac:dyDescent="0.3">
      <c r="B17003" s="10"/>
      <c r="L17003" s="10"/>
      <c r="M17003" s="10"/>
    </row>
    <row r="17004" spans="2:13" s="1" customFormat="1" ht="13.8" x14ac:dyDescent="0.3">
      <c r="B17004" s="10"/>
      <c r="L17004" s="10"/>
      <c r="M17004" s="10"/>
    </row>
    <row r="17005" spans="2:13" s="1" customFormat="1" ht="13.8" x14ac:dyDescent="0.3">
      <c r="B17005" s="10"/>
      <c r="L17005" s="10"/>
      <c r="M17005" s="10"/>
    </row>
    <row r="17006" spans="2:13" s="1" customFormat="1" ht="13.8" x14ac:dyDescent="0.3">
      <c r="B17006" s="10"/>
      <c r="L17006" s="10"/>
      <c r="M17006" s="10"/>
    </row>
    <row r="17007" spans="2:13" s="1" customFormat="1" ht="13.8" x14ac:dyDescent="0.3">
      <c r="B17007" s="10"/>
      <c r="L17007" s="10"/>
      <c r="M17007" s="10"/>
    </row>
    <row r="17008" spans="2:13" s="1" customFormat="1" ht="13.8" x14ac:dyDescent="0.3">
      <c r="B17008" s="10"/>
      <c r="L17008" s="10"/>
      <c r="M17008" s="10"/>
    </row>
    <row r="17009" spans="2:13" s="1" customFormat="1" ht="13.8" x14ac:dyDescent="0.3">
      <c r="B17009" s="10"/>
      <c r="L17009" s="10"/>
      <c r="M17009" s="10"/>
    </row>
    <row r="17010" spans="2:13" s="1" customFormat="1" ht="13.8" x14ac:dyDescent="0.3">
      <c r="B17010" s="10"/>
      <c r="L17010" s="10"/>
      <c r="M17010" s="10"/>
    </row>
    <row r="17011" spans="2:13" s="1" customFormat="1" ht="13.8" x14ac:dyDescent="0.3">
      <c r="B17011" s="10"/>
      <c r="L17011" s="10"/>
      <c r="M17011" s="10"/>
    </row>
    <row r="17012" spans="2:13" s="1" customFormat="1" ht="13.8" x14ac:dyDescent="0.3">
      <c r="B17012" s="10"/>
      <c r="L17012" s="10"/>
      <c r="M17012" s="10"/>
    </row>
    <row r="17013" spans="2:13" s="1" customFormat="1" ht="13.8" x14ac:dyDescent="0.3">
      <c r="B17013" s="10"/>
      <c r="L17013" s="10"/>
      <c r="M17013" s="10"/>
    </row>
    <row r="17014" spans="2:13" s="1" customFormat="1" ht="13.8" x14ac:dyDescent="0.3">
      <c r="B17014" s="10"/>
      <c r="L17014" s="10"/>
      <c r="M17014" s="10"/>
    </row>
    <row r="17015" spans="2:13" s="1" customFormat="1" ht="13.8" x14ac:dyDescent="0.3">
      <c r="B17015" s="10"/>
      <c r="L17015" s="10"/>
      <c r="M17015" s="10"/>
    </row>
    <row r="17016" spans="2:13" s="1" customFormat="1" ht="13.8" x14ac:dyDescent="0.3">
      <c r="B17016" s="10"/>
      <c r="L17016" s="10"/>
      <c r="M17016" s="10"/>
    </row>
    <row r="17017" spans="2:13" s="1" customFormat="1" ht="13.8" x14ac:dyDescent="0.3">
      <c r="B17017" s="10"/>
      <c r="L17017" s="10"/>
      <c r="M17017" s="10"/>
    </row>
    <row r="17018" spans="2:13" s="1" customFormat="1" ht="13.8" x14ac:dyDescent="0.3">
      <c r="B17018" s="10"/>
      <c r="L17018" s="10"/>
      <c r="M17018" s="10"/>
    </row>
    <row r="17019" spans="2:13" s="1" customFormat="1" ht="13.8" x14ac:dyDescent="0.3">
      <c r="B17019" s="10"/>
      <c r="L17019" s="10"/>
      <c r="M17019" s="10"/>
    </row>
    <row r="17020" spans="2:13" s="1" customFormat="1" ht="13.8" x14ac:dyDescent="0.3">
      <c r="B17020" s="10"/>
      <c r="L17020" s="10"/>
      <c r="M17020" s="10"/>
    </row>
    <row r="17021" spans="2:13" s="1" customFormat="1" ht="13.8" x14ac:dyDescent="0.3">
      <c r="B17021" s="10"/>
      <c r="L17021" s="10"/>
      <c r="M17021" s="10"/>
    </row>
    <row r="17022" spans="2:13" s="1" customFormat="1" ht="13.8" x14ac:dyDescent="0.3">
      <c r="B17022" s="10"/>
      <c r="L17022" s="10"/>
      <c r="M17022" s="10"/>
    </row>
    <row r="17023" spans="2:13" s="1" customFormat="1" ht="13.8" x14ac:dyDescent="0.3">
      <c r="B17023" s="10"/>
      <c r="L17023" s="10"/>
      <c r="M17023" s="10"/>
    </row>
    <row r="17024" spans="2:13" s="1" customFormat="1" ht="13.8" x14ac:dyDescent="0.3">
      <c r="B17024" s="10"/>
      <c r="L17024" s="10"/>
      <c r="M17024" s="10"/>
    </row>
    <row r="17025" spans="2:13" s="1" customFormat="1" ht="13.8" x14ac:dyDescent="0.3">
      <c r="B17025" s="10"/>
      <c r="L17025" s="10"/>
      <c r="M17025" s="10"/>
    </row>
    <row r="17026" spans="2:13" s="1" customFormat="1" ht="13.8" x14ac:dyDescent="0.3">
      <c r="B17026" s="10"/>
      <c r="L17026" s="10"/>
      <c r="M17026" s="10"/>
    </row>
    <row r="17027" spans="2:13" s="1" customFormat="1" ht="13.8" x14ac:dyDescent="0.3">
      <c r="B17027" s="10"/>
      <c r="L17027" s="10"/>
      <c r="M17027" s="10"/>
    </row>
    <row r="17028" spans="2:13" s="1" customFormat="1" ht="13.8" x14ac:dyDescent="0.3">
      <c r="B17028" s="10"/>
      <c r="L17028" s="10"/>
      <c r="M17028" s="10"/>
    </row>
    <row r="17029" spans="2:13" s="1" customFormat="1" ht="13.8" x14ac:dyDescent="0.3">
      <c r="B17029" s="10"/>
      <c r="L17029" s="10"/>
      <c r="M17029" s="10"/>
    </row>
    <row r="17030" spans="2:13" s="1" customFormat="1" ht="13.8" x14ac:dyDescent="0.3">
      <c r="B17030" s="10"/>
      <c r="L17030" s="10"/>
      <c r="M17030" s="10"/>
    </row>
    <row r="17031" spans="2:13" s="1" customFormat="1" ht="13.8" x14ac:dyDescent="0.3">
      <c r="B17031" s="10"/>
      <c r="L17031" s="10"/>
      <c r="M17031" s="10"/>
    </row>
    <row r="17032" spans="2:13" s="1" customFormat="1" ht="13.8" x14ac:dyDescent="0.3">
      <c r="B17032" s="10"/>
      <c r="L17032" s="10"/>
      <c r="M17032" s="10"/>
    </row>
    <row r="17033" spans="2:13" s="1" customFormat="1" ht="13.8" x14ac:dyDescent="0.3">
      <c r="B17033" s="10"/>
      <c r="L17033" s="10"/>
      <c r="M17033" s="10"/>
    </row>
    <row r="17034" spans="2:13" s="1" customFormat="1" ht="13.8" x14ac:dyDescent="0.3">
      <c r="B17034" s="10"/>
      <c r="L17034" s="10"/>
      <c r="M17034" s="10"/>
    </row>
    <row r="17035" spans="2:13" s="1" customFormat="1" ht="13.8" x14ac:dyDescent="0.3">
      <c r="B17035" s="10"/>
      <c r="L17035" s="10"/>
      <c r="M17035" s="10"/>
    </row>
    <row r="17036" spans="2:13" s="1" customFormat="1" ht="13.8" x14ac:dyDescent="0.3">
      <c r="B17036" s="10"/>
      <c r="L17036" s="10"/>
      <c r="M17036" s="10"/>
    </row>
    <row r="17037" spans="2:13" s="1" customFormat="1" ht="13.8" x14ac:dyDescent="0.3">
      <c r="B17037" s="10"/>
      <c r="L17037" s="10"/>
      <c r="M17037" s="10"/>
    </row>
    <row r="17038" spans="2:13" s="1" customFormat="1" ht="13.8" x14ac:dyDescent="0.3">
      <c r="B17038" s="10"/>
      <c r="L17038" s="10"/>
      <c r="M17038" s="10"/>
    </row>
    <row r="17039" spans="2:13" s="1" customFormat="1" ht="13.8" x14ac:dyDescent="0.3">
      <c r="B17039" s="10"/>
      <c r="L17039" s="10"/>
      <c r="M17039" s="10"/>
    </row>
    <row r="17040" spans="2:13" s="1" customFormat="1" ht="13.8" x14ac:dyDescent="0.3">
      <c r="B17040" s="10"/>
      <c r="L17040" s="10"/>
      <c r="M17040" s="10"/>
    </row>
    <row r="17041" spans="2:13" s="1" customFormat="1" ht="13.8" x14ac:dyDescent="0.3">
      <c r="B17041" s="10"/>
      <c r="L17041" s="10"/>
      <c r="M17041" s="10"/>
    </row>
    <row r="17042" spans="2:13" s="1" customFormat="1" ht="13.8" x14ac:dyDescent="0.3">
      <c r="B17042" s="10"/>
      <c r="L17042" s="10"/>
      <c r="M17042" s="10"/>
    </row>
    <row r="17043" spans="2:13" s="1" customFormat="1" ht="13.8" x14ac:dyDescent="0.3">
      <c r="B17043" s="10"/>
      <c r="L17043" s="10"/>
      <c r="M17043" s="10"/>
    </row>
    <row r="17044" spans="2:13" s="1" customFormat="1" ht="13.8" x14ac:dyDescent="0.3">
      <c r="B17044" s="10"/>
      <c r="L17044" s="10"/>
      <c r="M17044" s="10"/>
    </row>
    <row r="17045" spans="2:13" s="1" customFormat="1" ht="13.8" x14ac:dyDescent="0.3">
      <c r="B17045" s="10"/>
      <c r="L17045" s="10"/>
      <c r="M17045" s="10"/>
    </row>
    <row r="17046" spans="2:13" s="1" customFormat="1" ht="13.8" x14ac:dyDescent="0.3">
      <c r="B17046" s="10"/>
      <c r="L17046" s="10"/>
      <c r="M17046" s="10"/>
    </row>
    <row r="17047" spans="2:13" s="1" customFormat="1" ht="13.8" x14ac:dyDescent="0.3">
      <c r="B17047" s="10"/>
      <c r="L17047" s="10"/>
      <c r="M17047" s="10"/>
    </row>
    <row r="17048" spans="2:13" s="1" customFormat="1" ht="13.8" x14ac:dyDescent="0.3">
      <c r="B17048" s="10"/>
      <c r="L17048" s="10"/>
      <c r="M17048" s="10"/>
    </row>
    <row r="17049" spans="2:13" s="1" customFormat="1" ht="13.8" x14ac:dyDescent="0.3">
      <c r="B17049" s="10"/>
      <c r="L17049" s="10"/>
      <c r="M17049" s="10"/>
    </row>
    <row r="17050" spans="2:13" s="1" customFormat="1" ht="13.8" x14ac:dyDescent="0.3">
      <c r="B17050" s="10"/>
      <c r="L17050" s="10"/>
      <c r="M17050" s="10"/>
    </row>
    <row r="17051" spans="2:13" s="1" customFormat="1" ht="13.8" x14ac:dyDescent="0.3">
      <c r="B17051" s="10"/>
      <c r="L17051" s="10"/>
      <c r="M17051" s="10"/>
    </row>
    <row r="17052" spans="2:13" s="1" customFormat="1" ht="13.8" x14ac:dyDescent="0.3">
      <c r="B17052" s="10"/>
      <c r="L17052" s="10"/>
      <c r="M17052" s="10"/>
    </row>
    <row r="17053" spans="2:13" s="1" customFormat="1" ht="13.8" x14ac:dyDescent="0.3">
      <c r="B17053" s="10"/>
      <c r="L17053" s="10"/>
      <c r="M17053" s="10"/>
    </row>
    <row r="17054" spans="2:13" s="1" customFormat="1" ht="13.8" x14ac:dyDescent="0.3">
      <c r="B17054" s="10"/>
      <c r="L17054" s="10"/>
      <c r="M17054" s="10"/>
    </row>
    <row r="17055" spans="2:13" s="1" customFormat="1" ht="13.8" x14ac:dyDescent="0.3">
      <c r="B17055" s="10"/>
      <c r="L17055" s="10"/>
      <c r="M17055" s="10"/>
    </row>
    <row r="17056" spans="2:13" s="1" customFormat="1" ht="13.8" x14ac:dyDescent="0.3">
      <c r="B17056" s="10"/>
      <c r="L17056" s="10"/>
      <c r="M17056" s="10"/>
    </row>
    <row r="17057" spans="2:13" s="1" customFormat="1" ht="13.8" x14ac:dyDescent="0.3">
      <c r="B17057" s="10"/>
      <c r="L17057" s="10"/>
      <c r="M17057" s="10"/>
    </row>
    <row r="17058" spans="2:13" s="1" customFormat="1" ht="13.8" x14ac:dyDescent="0.3">
      <c r="B17058" s="10"/>
      <c r="L17058" s="10"/>
      <c r="M17058" s="10"/>
    </row>
    <row r="17059" spans="2:13" s="1" customFormat="1" ht="13.8" x14ac:dyDescent="0.3">
      <c r="B17059" s="10"/>
      <c r="L17059" s="10"/>
      <c r="M17059" s="10"/>
    </row>
    <row r="17060" spans="2:13" s="1" customFormat="1" ht="13.8" x14ac:dyDescent="0.3">
      <c r="B17060" s="10"/>
      <c r="L17060" s="10"/>
      <c r="M17060" s="10"/>
    </row>
    <row r="17061" spans="2:13" s="1" customFormat="1" ht="13.8" x14ac:dyDescent="0.3">
      <c r="B17061" s="10"/>
      <c r="L17061" s="10"/>
      <c r="M17061" s="10"/>
    </row>
    <row r="17062" spans="2:13" s="1" customFormat="1" ht="13.8" x14ac:dyDescent="0.3">
      <c r="B17062" s="10"/>
      <c r="L17062" s="10"/>
      <c r="M17062" s="10"/>
    </row>
    <row r="17063" spans="2:13" s="1" customFormat="1" ht="13.8" x14ac:dyDescent="0.3">
      <c r="B17063" s="10"/>
      <c r="L17063" s="10"/>
      <c r="M17063" s="10"/>
    </row>
    <row r="17064" spans="2:13" s="1" customFormat="1" ht="13.8" x14ac:dyDescent="0.3">
      <c r="B17064" s="10"/>
      <c r="L17064" s="10"/>
      <c r="M17064" s="10"/>
    </row>
    <row r="17065" spans="2:13" s="1" customFormat="1" ht="13.8" x14ac:dyDescent="0.3">
      <c r="B17065" s="10"/>
      <c r="L17065" s="10"/>
      <c r="M17065" s="10"/>
    </row>
    <row r="17066" spans="2:13" s="1" customFormat="1" ht="13.8" x14ac:dyDescent="0.3">
      <c r="B17066" s="10"/>
      <c r="L17066" s="10"/>
      <c r="M17066" s="10"/>
    </row>
    <row r="17067" spans="2:13" s="1" customFormat="1" ht="13.8" x14ac:dyDescent="0.3">
      <c r="B17067" s="10"/>
      <c r="L17067" s="10"/>
      <c r="M17067" s="10"/>
    </row>
    <row r="17068" spans="2:13" s="1" customFormat="1" ht="13.8" x14ac:dyDescent="0.3">
      <c r="B17068" s="10"/>
      <c r="L17068" s="10"/>
      <c r="M17068" s="10"/>
    </row>
    <row r="17069" spans="2:13" s="1" customFormat="1" ht="13.8" x14ac:dyDescent="0.3">
      <c r="B17069" s="10"/>
      <c r="L17069" s="10"/>
      <c r="M17069" s="10"/>
    </row>
    <row r="17070" spans="2:13" s="1" customFormat="1" ht="13.8" x14ac:dyDescent="0.3">
      <c r="B17070" s="10"/>
      <c r="L17070" s="10"/>
      <c r="M17070" s="10"/>
    </row>
    <row r="17071" spans="2:13" s="1" customFormat="1" ht="13.8" x14ac:dyDescent="0.3">
      <c r="B17071" s="10"/>
      <c r="L17071" s="10"/>
      <c r="M17071" s="10"/>
    </row>
    <row r="17072" spans="2:13" s="1" customFormat="1" ht="13.8" x14ac:dyDescent="0.3">
      <c r="B17072" s="10"/>
      <c r="L17072" s="10"/>
      <c r="M17072" s="10"/>
    </row>
    <row r="17073" spans="2:13" s="1" customFormat="1" ht="13.8" x14ac:dyDescent="0.3">
      <c r="B17073" s="10"/>
      <c r="L17073" s="10"/>
      <c r="M17073" s="10"/>
    </row>
    <row r="17074" spans="2:13" s="1" customFormat="1" ht="13.8" x14ac:dyDescent="0.3">
      <c r="B17074" s="10"/>
      <c r="L17074" s="10"/>
      <c r="M17074" s="10"/>
    </row>
    <row r="17075" spans="2:13" s="1" customFormat="1" ht="13.8" x14ac:dyDescent="0.3">
      <c r="B17075" s="10"/>
      <c r="L17075" s="10"/>
      <c r="M17075" s="10"/>
    </row>
    <row r="17076" spans="2:13" s="1" customFormat="1" ht="13.8" x14ac:dyDescent="0.3">
      <c r="B17076" s="10"/>
      <c r="L17076" s="10"/>
      <c r="M17076" s="10"/>
    </row>
    <row r="17077" spans="2:13" s="1" customFormat="1" ht="13.8" x14ac:dyDescent="0.3">
      <c r="B17077" s="10"/>
      <c r="L17077" s="10"/>
      <c r="M17077" s="10"/>
    </row>
    <row r="17078" spans="2:13" s="1" customFormat="1" ht="13.8" x14ac:dyDescent="0.3">
      <c r="B17078" s="10"/>
      <c r="L17078" s="10"/>
      <c r="M17078" s="10"/>
    </row>
    <row r="17079" spans="2:13" s="1" customFormat="1" ht="13.8" x14ac:dyDescent="0.3">
      <c r="B17079" s="10"/>
      <c r="L17079" s="10"/>
      <c r="M17079" s="10"/>
    </row>
    <row r="17080" spans="2:13" s="1" customFormat="1" ht="13.8" x14ac:dyDescent="0.3">
      <c r="B17080" s="10"/>
      <c r="L17080" s="10"/>
      <c r="M17080" s="10"/>
    </row>
    <row r="17081" spans="2:13" s="1" customFormat="1" ht="13.8" x14ac:dyDescent="0.3">
      <c r="B17081" s="10"/>
      <c r="L17081" s="10"/>
      <c r="M17081" s="10"/>
    </row>
    <row r="17082" spans="2:13" s="1" customFormat="1" ht="13.8" x14ac:dyDescent="0.3">
      <c r="B17082" s="10"/>
      <c r="L17082" s="10"/>
      <c r="M17082" s="10"/>
    </row>
    <row r="17083" spans="2:13" s="1" customFormat="1" ht="13.8" x14ac:dyDescent="0.3">
      <c r="B17083" s="10"/>
      <c r="L17083" s="10"/>
      <c r="M17083" s="10"/>
    </row>
    <row r="17084" spans="2:13" s="1" customFormat="1" ht="13.8" x14ac:dyDescent="0.3">
      <c r="B17084" s="10"/>
      <c r="L17084" s="10"/>
      <c r="M17084" s="10"/>
    </row>
    <row r="17085" spans="2:13" s="1" customFormat="1" ht="13.8" x14ac:dyDescent="0.3">
      <c r="B17085" s="10"/>
      <c r="L17085" s="10"/>
      <c r="M17085" s="10"/>
    </row>
    <row r="17086" spans="2:13" s="1" customFormat="1" ht="13.8" x14ac:dyDescent="0.3">
      <c r="B17086" s="10"/>
      <c r="L17086" s="10"/>
      <c r="M17086" s="10"/>
    </row>
    <row r="17087" spans="2:13" s="1" customFormat="1" ht="13.8" x14ac:dyDescent="0.3">
      <c r="B17087" s="10"/>
      <c r="L17087" s="10"/>
      <c r="M17087" s="10"/>
    </row>
    <row r="17088" spans="2:13" s="1" customFormat="1" ht="13.8" x14ac:dyDescent="0.3">
      <c r="B17088" s="10"/>
      <c r="L17088" s="10"/>
      <c r="M17088" s="10"/>
    </row>
    <row r="17089" spans="2:13" s="1" customFormat="1" ht="13.8" x14ac:dyDescent="0.3">
      <c r="B17089" s="10"/>
      <c r="L17089" s="10"/>
      <c r="M17089" s="10"/>
    </row>
    <row r="17090" spans="2:13" s="1" customFormat="1" ht="13.8" x14ac:dyDescent="0.3">
      <c r="B17090" s="10"/>
      <c r="L17090" s="10"/>
      <c r="M17090" s="10"/>
    </row>
    <row r="17091" spans="2:13" s="1" customFormat="1" ht="13.8" x14ac:dyDescent="0.3">
      <c r="B17091" s="10"/>
      <c r="L17091" s="10"/>
      <c r="M17091" s="10"/>
    </row>
    <row r="17092" spans="2:13" s="1" customFormat="1" ht="13.8" x14ac:dyDescent="0.3">
      <c r="B17092" s="10"/>
      <c r="L17092" s="10"/>
      <c r="M17092" s="10"/>
    </row>
    <row r="17093" spans="2:13" s="1" customFormat="1" ht="13.8" x14ac:dyDescent="0.3">
      <c r="B17093" s="10"/>
      <c r="L17093" s="10"/>
      <c r="M17093" s="10"/>
    </row>
    <row r="17094" spans="2:13" s="1" customFormat="1" ht="13.8" x14ac:dyDescent="0.3">
      <c r="B17094" s="10"/>
      <c r="L17094" s="10"/>
      <c r="M17094" s="10"/>
    </row>
    <row r="17095" spans="2:13" s="1" customFormat="1" ht="13.8" x14ac:dyDescent="0.3">
      <c r="B17095" s="10"/>
      <c r="L17095" s="10"/>
      <c r="M17095" s="10"/>
    </row>
    <row r="17096" spans="2:13" s="1" customFormat="1" ht="13.8" x14ac:dyDescent="0.3">
      <c r="B17096" s="10"/>
      <c r="L17096" s="10"/>
      <c r="M17096" s="10"/>
    </row>
    <row r="17097" spans="2:13" s="1" customFormat="1" ht="13.8" x14ac:dyDescent="0.3">
      <c r="B17097" s="10"/>
      <c r="L17097" s="10"/>
      <c r="M17097" s="10"/>
    </row>
    <row r="17098" spans="2:13" s="1" customFormat="1" ht="13.8" x14ac:dyDescent="0.3">
      <c r="B17098" s="10"/>
      <c r="L17098" s="10"/>
      <c r="M17098" s="10"/>
    </row>
    <row r="17099" spans="2:13" s="1" customFormat="1" ht="13.8" x14ac:dyDescent="0.3">
      <c r="B17099" s="10"/>
      <c r="L17099" s="10"/>
      <c r="M17099" s="10"/>
    </row>
    <row r="17100" spans="2:13" s="1" customFormat="1" ht="13.8" x14ac:dyDescent="0.3">
      <c r="B17100" s="10"/>
      <c r="L17100" s="10"/>
      <c r="M17100" s="10"/>
    </row>
    <row r="17101" spans="2:13" s="1" customFormat="1" ht="13.8" x14ac:dyDescent="0.3">
      <c r="B17101" s="10"/>
      <c r="L17101" s="10"/>
      <c r="M17101" s="10"/>
    </row>
    <row r="17102" spans="2:13" s="1" customFormat="1" ht="13.8" x14ac:dyDescent="0.3">
      <c r="B17102" s="10"/>
      <c r="L17102" s="10"/>
      <c r="M17102" s="10"/>
    </row>
    <row r="17103" spans="2:13" s="1" customFormat="1" ht="13.8" x14ac:dyDescent="0.3">
      <c r="B17103" s="10"/>
      <c r="L17103" s="10"/>
      <c r="M17103" s="10"/>
    </row>
    <row r="17104" spans="2:13" s="1" customFormat="1" ht="13.8" x14ac:dyDescent="0.3">
      <c r="B17104" s="10"/>
      <c r="L17104" s="10"/>
      <c r="M17104" s="10"/>
    </row>
    <row r="17105" spans="2:13" s="1" customFormat="1" ht="13.8" x14ac:dyDescent="0.3">
      <c r="B17105" s="10"/>
      <c r="L17105" s="10"/>
      <c r="M17105" s="10"/>
    </row>
    <row r="17106" spans="2:13" s="1" customFormat="1" ht="13.8" x14ac:dyDescent="0.3">
      <c r="B17106" s="10"/>
      <c r="L17106" s="10"/>
      <c r="M17106" s="10"/>
    </row>
    <row r="17107" spans="2:13" s="1" customFormat="1" ht="13.8" x14ac:dyDescent="0.3">
      <c r="B17107" s="10"/>
      <c r="L17107" s="10"/>
      <c r="M17107" s="10"/>
    </row>
    <row r="17108" spans="2:13" s="1" customFormat="1" ht="13.8" x14ac:dyDescent="0.3">
      <c r="B17108" s="10"/>
      <c r="L17108" s="10"/>
      <c r="M17108" s="10"/>
    </row>
    <row r="17109" spans="2:13" s="1" customFormat="1" ht="13.8" x14ac:dyDescent="0.3">
      <c r="B17109" s="10"/>
      <c r="L17109" s="10"/>
      <c r="M17109" s="10"/>
    </row>
    <row r="17110" spans="2:13" s="1" customFormat="1" ht="13.8" x14ac:dyDescent="0.3">
      <c r="B17110" s="10"/>
      <c r="L17110" s="10"/>
      <c r="M17110" s="10"/>
    </row>
    <row r="17111" spans="2:13" s="1" customFormat="1" ht="13.8" x14ac:dyDescent="0.3">
      <c r="B17111" s="10"/>
      <c r="L17111" s="10"/>
      <c r="M17111" s="10"/>
    </row>
    <row r="17112" spans="2:13" s="1" customFormat="1" ht="13.8" x14ac:dyDescent="0.3">
      <c r="B17112" s="10"/>
      <c r="L17112" s="10"/>
      <c r="M17112" s="10"/>
    </row>
    <row r="17113" spans="2:13" s="1" customFormat="1" ht="13.8" x14ac:dyDescent="0.3">
      <c r="B17113" s="10"/>
      <c r="L17113" s="10"/>
      <c r="M17113" s="10"/>
    </row>
    <row r="17114" spans="2:13" s="1" customFormat="1" ht="13.8" x14ac:dyDescent="0.3">
      <c r="B17114" s="10"/>
      <c r="L17114" s="10"/>
      <c r="M17114" s="10"/>
    </row>
    <row r="17115" spans="2:13" s="1" customFormat="1" ht="13.8" x14ac:dyDescent="0.3">
      <c r="B17115" s="10"/>
      <c r="L17115" s="10"/>
      <c r="M17115" s="10"/>
    </row>
    <row r="17116" spans="2:13" s="1" customFormat="1" ht="13.8" x14ac:dyDescent="0.3">
      <c r="B17116" s="10"/>
      <c r="L17116" s="10"/>
      <c r="M17116" s="10"/>
    </row>
    <row r="17117" spans="2:13" s="1" customFormat="1" ht="13.8" x14ac:dyDescent="0.3">
      <c r="B17117" s="10"/>
      <c r="L17117" s="10"/>
      <c r="M17117" s="10"/>
    </row>
    <row r="17118" spans="2:13" s="1" customFormat="1" ht="13.8" x14ac:dyDescent="0.3">
      <c r="B17118" s="10"/>
      <c r="L17118" s="10"/>
      <c r="M17118" s="10"/>
    </row>
    <row r="17119" spans="2:13" s="1" customFormat="1" ht="13.8" x14ac:dyDescent="0.3">
      <c r="B17119" s="10"/>
      <c r="L17119" s="10"/>
      <c r="M17119" s="10"/>
    </row>
    <row r="17120" spans="2:13" s="1" customFormat="1" ht="13.8" x14ac:dyDescent="0.3">
      <c r="B17120" s="10"/>
      <c r="L17120" s="10"/>
      <c r="M17120" s="10"/>
    </row>
    <row r="17121" spans="2:13" s="1" customFormat="1" ht="13.8" x14ac:dyDescent="0.3">
      <c r="B17121" s="10"/>
      <c r="L17121" s="10"/>
      <c r="M17121" s="10"/>
    </row>
    <row r="17122" spans="2:13" s="1" customFormat="1" ht="13.8" x14ac:dyDescent="0.3">
      <c r="B17122" s="10"/>
      <c r="L17122" s="10"/>
      <c r="M17122" s="10"/>
    </row>
    <row r="17123" spans="2:13" s="1" customFormat="1" ht="13.8" x14ac:dyDescent="0.3">
      <c r="B17123" s="10"/>
      <c r="L17123" s="10"/>
      <c r="M17123" s="10"/>
    </row>
    <row r="17124" spans="2:13" s="1" customFormat="1" ht="13.8" x14ac:dyDescent="0.3">
      <c r="B17124" s="10"/>
      <c r="L17124" s="10"/>
      <c r="M17124" s="10"/>
    </row>
    <row r="17125" spans="2:13" s="1" customFormat="1" ht="13.8" x14ac:dyDescent="0.3">
      <c r="B17125" s="10"/>
      <c r="L17125" s="10"/>
      <c r="M17125" s="10"/>
    </row>
    <row r="17126" spans="2:13" s="1" customFormat="1" ht="13.8" x14ac:dyDescent="0.3">
      <c r="B17126" s="10"/>
      <c r="L17126" s="10"/>
      <c r="M17126" s="10"/>
    </row>
    <row r="17127" spans="2:13" s="1" customFormat="1" ht="13.8" x14ac:dyDescent="0.3">
      <c r="B17127" s="10"/>
      <c r="L17127" s="10"/>
      <c r="M17127" s="10"/>
    </row>
    <row r="17128" spans="2:13" s="1" customFormat="1" ht="13.8" x14ac:dyDescent="0.3">
      <c r="B17128" s="10"/>
      <c r="L17128" s="10"/>
      <c r="M17128" s="10"/>
    </row>
    <row r="17129" spans="2:13" s="1" customFormat="1" ht="13.8" x14ac:dyDescent="0.3">
      <c r="B17129" s="10"/>
      <c r="L17129" s="10"/>
      <c r="M17129" s="10"/>
    </row>
    <row r="17130" spans="2:13" s="1" customFormat="1" ht="13.8" x14ac:dyDescent="0.3">
      <c r="B17130" s="10"/>
      <c r="L17130" s="10"/>
      <c r="M17130" s="10"/>
    </row>
    <row r="17131" spans="2:13" s="1" customFormat="1" ht="13.8" x14ac:dyDescent="0.3">
      <c r="B17131" s="10"/>
      <c r="L17131" s="10"/>
      <c r="M17131" s="10"/>
    </row>
    <row r="17132" spans="2:13" s="1" customFormat="1" ht="13.8" x14ac:dyDescent="0.3">
      <c r="B17132" s="10"/>
      <c r="L17132" s="10"/>
      <c r="M17132" s="10"/>
    </row>
    <row r="17133" spans="2:13" s="1" customFormat="1" ht="13.8" x14ac:dyDescent="0.3">
      <c r="B17133" s="10"/>
      <c r="L17133" s="10"/>
      <c r="M17133" s="10"/>
    </row>
    <row r="17134" spans="2:13" s="1" customFormat="1" ht="13.8" x14ac:dyDescent="0.3">
      <c r="B17134" s="10"/>
      <c r="L17134" s="10"/>
      <c r="M17134" s="10"/>
    </row>
    <row r="17135" spans="2:13" s="1" customFormat="1" ht="13.8" x14ac:dyDescent="0.3">
      <c r="B17135" s="10"/>
      <c r="L17135" s="10"/>
      <c r="M17135" s="10"/>
    </row>
    <row r="17136" spans="2:13" s="1" customFormat="1" ht="13.8" x14ac:dyDescent="0.3">
      <c r="B17136" s="10"/>
      <c r="L17136" s="10"/>
      <c r="M17136" s="10"/>
    </row>
    <row r="17137" spans="2:13" s="1" customFormat="1" ht="13.8" x14ac:dyDescent="0.3">
      <c r="B17137" s="10"/>
      <c r="L17137" s="10"/>
      <c r="M17137" s="10"/>
    </row>
    <row r="17138" spans="2:13" s="1" customFormat="1" ht="13.8" x14ac:dyDescent="0.3">
      <c r="B17138" s="10"/>
      <c r="L17138" s="10"/>
      <c r="M17138" s="10"/>
    </row>
    <row r="17139" spans="2:13" s="1" customFormat="1" ht="13.8" x14ac:dyDescent="0.3">
      <c r="B17139" s="10"/>
      <c r="L17139" s="10"/>
      <c r="M17139" s="10"/>
    </row>
    <row r="17140" spans="2:13" s="1" customFormat="1" ht="13.8" x14ac:dyDescent="0.3">
      <c r="B17140" s="10"/>
      <c r="L17140" s="10"/>
      <c r="M17140" s="10"/>
    </row>
    <row r="17141" spans="2:13" s="1" customFormat="1" ht="13.8" x14ac:dyDescent="0.3">
      <c r="B17141" s="10"/>
      <c r="L17141" s="10"/>
      <c r="M17141" s="10"/>
    </row>
    <row r="17142" spans="2:13" s="1" customFormat="1" ht="13.8" x14ac:dyDescent="0.3">
      <c r="B17142" s="10"/>
      <c r="L17142" s="10"/>
      <c r="M17142" s="10"/>
    </row>
    <row r="17143" spans="2:13" s="1" customFormat="1" ht="13.8" x14ac:dyDescent="0.3">
      <c r="B17143" s="10"/>
      <c r="L17143" s="10"/>
      <c r="M17143" s="10"/>
    </row>
    <row r="17144" spans="2:13" s="1" customFormat="1" ht="13.8" x14ac:dyDescent="0.3">
      <c r="B17144" s="10"/>
      <c r="L17144" s="10"/>
      <c r="M17144" s="10"/>
    </row>
    <row r="17145" spans="2:13" s="1" customFormat="1" ht="13.8" x14ac:dyDescent="0.3">
      <c r="B17145" s="10"/>
      <c r="L17145" s="10"/>
      <c r="M17145" s="10"/>
    </row>
    <row r="17146" spans="2:13" s="1" customFormat="1" ht="13.8" x14ac:dyDescent="0.3">
      <c r="B17146" s="10"/>
      <c r="L17146" s="10"/>
      <c r="M17146" s="10"/>
    </row>
    <row r="17147" spans="2:13" s="1" customFormat="1" ht="13.8" x14ac:dyDescent="0.3">
      <c r="B17147" s="10"/>
      <c r="L17147" s="10"/>
      <c r="M17147" s="10"/>
    </row>
    <row r="17148" spans="2:13" s="1" customFormat="1" ht="13.8" x14ac:dyDescent="0.3">
      <c r="B17148" s="10"/>
      <c r="L17148" s="10"/>
      <c r="M17148" s="10"/>
    </row>
    <row r="17149" spans="2:13" s="1" customFormat="1" ht="13.8" x14ac:dyDescent="0.3">
      <c r="B17149" s="10"/>
      <c r="L17149" s="10"/>
      <c r="M17149" s="10"/>
    </row>
    <row r="17150" spans="2:13" s="1" customFormat="1" ht="13.8" x14ac:dyDescent="0.3">
      <c r="B17150" s="10"/>
      <c r="L17150" s="10"/>
      <c r="M17150" s="10"/>
    </row>
    <row r="17151" spans="2:13" s="1" customFormat="1" ht="13.8" x14ac:dyDescent="0.3">
      <c r="B17151" s="10"/>
      <c r="L17151" s="10"/>
      <c r="M17151" s="10"/>
    </row>
    <row r="17152" spans="2:13" s="1" customFormat="1" ht="13.8" x14ac:dyDescent="0.3">
      <c r="B17152" s="10"/>
      <c r="L17152" s="10"/>
      <c r="M17152" s="10"/>
    </row>
    <row r="17153" spans="2:13" s="1" customFormat="1" ht="13.8" x14ac:dyDescent="0.3">
      <c r="B17153" s="10"/>
      <c r="L17153" s="10"/>
      <c r="M17153" s="10"/>
    </row>
    <row r="17154" spans="2:13" s="1" customFormat="1" ht="13.8" x14ac:dyDescent="0.3">
      <c r="B17154" s="10"/>
      <c r="L17154" s="10"/>
      <c r="M17154" s="10"/>
    </row>
    <row r="17155" spans="2:13" s="1" customFormat="1" ht="13.8" x14ac:dyDescent="0.3">
      <c r="B17155" s="10"/>
      <c r="L17155" s="10"/>
      <c r="M17155" s="10"/>
    </row>
    <row r="17156" spans="2:13" s="1" customFormat="1" ht="13.8" x14ac:dyDescent="0.3">
      <c r="B17156" s="10"/>
      <c r="L17156" s="10"/>
      <c r="M17156" s="10"/>
    </row>
    <row r="17157" spans="2:13" s="1" customFormat="1" ht="13.8" x14ac:dyDescent="0.3">
      <c r="B17157" s="10"/>
      <c r="L17157" s="10"/>
      <c r="M17157" s="10"/>
    </row>
    <row r="17158" spans="2:13" s="1" customFormat="1" ht="13.8" x14ac:dyDescent="0.3">
      <c r="B17158" s="10"/>
      <c r="L17158" s="10"/>
      <c r="M17158" s="10"/>
    </row>
    <row r="17159" spans="2:13" s="1" customFormat="1" ht="13.8" x14ac:dyDescent="0.3">
      <c r="B17159" s="10"/>
      <c r="L17159" s="10"/>
      <c r="M17159" s="10"/>
    </row>
    <row r="17160" spans="2:13" s="1" customFormat="1" ht="13.8" x14ac:dyDescent="0.3">
      <c r="B17160" s="10"/>
      <c r="L17160" s="10"/>
      <c r="M17160" s="10"/>
    </row>
    <row r="17161" spans="2:13" s="1" customFormat="1" ht="13.8" x14ac:dyDescent="0.3">
      <c r="B17161" s="10"/>
      <c r="L17161" s="10"/>
      <c r="M17161" s="10"/>
    </row>
    <row r="17162" spans="2:13" s="1" customFormat="1" ht="13.8" x14ac:dyDescent="0.3">
      <c r="B17162" s="10"/>
      <c r="L17162" s="10"/>
      <c r="M17162" s="10"/>
    </row>
    <row r="17163" spans="2:13" s="1" customFormat="1" ht="13.8" x14ac:dyDescent="0.3">
      <c r="B17163" s="10"/>
      <c r="L17163" s="10"/>
      <c r="M17163" s="10"/>
    </row>
    <row r="17164" spans="2:13" s="1" customFormat="1" ht="13.8" x14ac:dyDescent="0.3">
      <c r="B17164" s="10"/>
      <c r="L17164" s="10"/>
      <c r="M17164" s="10"/>
    </row>
    <row r="17165" spans="2:13" s="1" customFormat="1" ht="13.8" x14ac:dyDescent="0.3">
      <c r="B17165" s="10"/>
      <c r="L17165" s="10"/>
      <c r="M17165" s="10"/>
    </row>
    <row r="17166" spans="2:13" s="1" customFormat="1" ht="13.8" x14ac:dyDescent="0.3">
      <c r="B17166" s="10"/>
      <c r="L17166" s="10"/>
      <c r="M17166" s="10"/>
    </row>
    <row r="17167" spans="2:13" s="1" customFormat="1" ht="13.8" x14ac:dyDescent="0.3">
      <c r="B17167" s="10"/>
      <c r="L17167" s="10"/>
      <c r="M17167" s="10"/>
    </row>
    <row r="17168" spans="2:13" s="1" customFormat="1" ht="13.8" x14ac:dyDescent="0.3">
      <c r="B17168" s="10"/>
      <c r="L17168" s="10"/>
      <c r="M17168" s="10"/>
    </row>
    <row r="17169" spans="2:13" s="1" customFormat="1" ht="13.8" x14ac:dyDescent="0.3">
      <c r="B17169" s="10"/>
      <c r="L17169" s="10"/>
      <c r="M17169" s="10"/>
    </row>
    <row r="17170" spans="2:13" s="1" customFormat="1" ht="13.8" x14ac:dyDescent="0.3">
      <c r="B17170" s="10"/>
      <c r="L17170" s="10"/>
      <c r="M17170" s="10"/>
    </row>
    <row r="17171" spans="2:13" s="1" customFormat="1" ht="13.8" x14ac:dyDescent="0.3">
      <c r="B17171" s="10"/>
      <c r="L17171" s="10"/>
      <c r="M17171" s="10"/>
    </row>
    <row r="17172" spans="2:13" s="1" customFormat="1" ht="13.8" x14ac:dyDescent="0.3">
      <c r="B17172" s="10"/>
      <c r="L17172" s="10"/>
      <c r="M17172" s="10"/>
    </row>
    <row r="17173" spans="2:13" s="1" customFormat="1" ht="13.8" x14ac:dyDescent="0.3">
      <c r="B17173" s="10"/>
      <c r="L17173" s="10"/>
      <c r="M17173" s="10"/>
    </row>
    <row r="17174" spans="2:13" s="1" customFormat="1" ht="13.8" x14ac:dyDescent="0.3">
      <c r="B17174" s="10"/>
      <c r="L17174" s="10"/>
      <c r="M17174" s="10"/>
    </row>
    <row r="17175" spans="2:13" s="1" customFormat="1" ht="13.8" x14ac:dyDescent="0.3">
      <c r="B17175" s="10"/>
      <c r="L17175" s="10"/>
      <c r="M17175" s="10"/>
    </row>
    <row r="17176" spans="2:13" s="1" customFormat="1" ht="13.8" x14ac:dyDescent="0.3">
      <c r="B17176" s="10"/>
      <c r="L17176" s="10"/>
      <c r="M17176" s="10"/>
    </row>
    <row r="17177" spans="2:13" s="1" customFormat="1" ht="13.8" x14ac:dyDescent="0.3">
      <c r="B17177" s="10"/>
      <c r="L17177" s="10"/>
      <c r="M17177" s="10"/>
    </row>
    <row r="17178" spans="2:13" s="1" customFormat="1" ht="13.8" x14ac:dyDescent="0.3">
      <c r="B17178" s="10"/>
      <c r="L17178" s="10"/>
      <c r="M17178" s="10"/>
    </row>
    <row r="17179" spans="2:13" s="1" customFormat="1" ht="13.8" x14ac:dyDescent="0.3">
      <c r="B17179" s="10"/>
      <c r="L17179" s="10"/>
      <c r="M17179" s="10"/>
    </row>
    <row r="17180" spans="2:13" s="1" customFormat="1" ht="13.8" x14ac:dyDescent="0.3">
      <c r="B17180" s="10"/>
      <c r="L17180" s="10"/>
      <c r="M17180" s="10"/>
    </row>
    <row r="17181" spans="2:13" s="1" customFormat="1" ht="13.8" x14ac:dyDescent="0.3">
      <c r="B17181" s="10"/>
      <c r="L17181" s="10"/>
      <c r="M17181" s="10"/>
    </row>
    <row r="17182" spans="2:13" s="1" customFormat="1" ht="13.8" x14ac:dyDescent="0.3">
      <c r="B17182" s="10"/>
      <c r="L17182" s="10"/>
      <c r="M17182" s="10"/>
    </row>
    <row r="17183" spans="2:13" s="1" customFormat="1" ht="13.8" x14ac:dyDescent="0.3">
      <c r="B17183" s="10"/>
      <c r="L17183" s="10"/>
      <c r="M17183" s="10"/>
    </row>
    <row r="17184" spans="2:13" s="1" customFormat="1" ht="13.8" x14ac:dyDescent="0.3">
      <c r="B17184" s="10"/>
      <c r="L17184" s="10"/>
      <c r="M17184" s="10"/>
    </row>
    <row r="17185" spans="2:13" s="1" customFormat="1" ht="13.8" x14ac:dyDescent="0.3">
      <c r="B17185" s="10"/>
      <c r="L17185" s="10"/>
      <c r="M17185" s="10"/>
    </row>
    <row r="17186" spans="2:13" s="1" customFormat="1" ht="13.8" x14ac:dyDescent="0.3">
      <c r="B17186" s="10"/>
      <c r="L17186" s="10"/>
      <c r="M17186" s="10"/>
    </row>
    <row r="17187" spans="2:13" s="1" customFormat="1" ht="13.8" x14ac:dyDescent="0.3">
      <c r="B17187" s="10"/>
      <c r="L17187" s="10"/>
      <c r="M17187" s="10"/>
    </row>
    <row r="17188" spans="2:13" s="1" customFormat="1" ht="13.8" x14ac:dyDescent="0.3">
      <c r="B17188" s="10"/>
      <c r="L17188" s="10"/>
      <c r="M17188" s="10"/>
    </row>
    <row r="17189" spans="2:13" s="1" customFormat="1" ht="13.8" x14ac:dyDescent="0.3">
      <c r="B17189" s="10"/>
      <c r="L17189" s="10"/>
      <c r="M17189" s="10"/>
    </row>
    <row r="17190" spans="2:13" s="1" customFormat="1" ht="13.8" x14ac:dyDescent="0.3">
      <c r="B17190" s="10"/>
      <c r="L17190" s="10"/>
      <c r="M17190" s="10"/>
    </row>
    <row r="17191" spans="2:13" s="1" customFormat="1" ht="13.8" x14ac:dyDescent="0.3">
      <c r="B17191" s="10"/>
      <c r="L17191" s="10"/>
      <c r="M17191" s="10"/>
    </row>
    <row r="17192" spans="2:13" s="1" customFormat="1" ht="13.8" x14ac:dyDescent="0.3">
      <c r="B17192" s="10"/>
      <c r="L17192" s="10"/>
      <c r="M17192" s="10"/>
    </row>
    <row r="17193" spans="2:13" s="1" customFormat="1" ht="13.8" x14ac:dyDescent="0.3">
      <c r="B17193" s="10"/>
      <c r="L17193" s="10"/>
      <c r="M17193" s="10"/>
    </row>
    <row r="17194" spans="2:13" s="1" customFormat="1" ht="13.8" x14ac:dyDescent="0.3">
      <c r="B17194" s="10"/>
      <c r="L17194" s="10"/>
      <c r="M17194" s="10"/>
    </row>
    <row r="17195" spans="2:13" s="1" customFormat="1" ht="13.8" x14ac:dyDescent="0.3">
      <c r="B17195" s="10"/>
      <c r="L17195" s="10"/>
      <c r="M17195" s="10"/>
    </row>
    <row r="17196" spans="2:13" s="1" customFormat="1" ht="13.8" x14ac:dyDescent="0.3">
      <c r="B17196" s="10"/>
      <c r="L17196" s="10"/>
      <c r="M17196" s="10"/>
    </row>
    <row r="17197" spans="2:13" s="1" customFormat="1" ht="13.8" x14ac:dyDescent="0.3">
      <c r="B17197" s="10"/>
      <c r="L17197" s="10"/>
      <c r="M17197" s="10"/>
    </row>
    <row r="17198" spans="2:13" s="1" customFormat="1" ht="13.8" x14ac:dyDescent="0.3">
      <c r="B17198" s="10"/>
      <c r="L17198" s="10"/>
      <c r="M17198" s="10"/>
    </row>
    <row r="17199" spans="2:13" s="1" customFormat="1" ht="13.8" x14ac:dyDescent="0.3">
      <c r="B17199" s="10"/>
      <c r="L17199" s="10"/>
      <c r="M17199" s="10"/>
    </row>
    <row r="17200" spans="2:13" s="1" customFormat="1" ht="13.8" x14ac:dyDescent="0.3">
      <c r="B17200" s="10"/>
      <c r="L17200" s="10"/>
      <c r="M17200" s="10"/>
    </row>
    <row r="17201" spans="2:13" s="1" customFormat="1" ht="13.8" x14ac:dyDescent="0.3">
      <c r="B17201" s="10"/>
      <c r="L17201" s="10"/>
      <c r="M17201" s="10"/>
    </row>
    <row r="17202" spans="2:13" s="1" customFormat="1" ht="13.8" x14ac:dyDescent="0.3">
      <c r="B17202" s="10"/>
      <c r="L17202" s="10"/>
      <c r="M17202" s="10"/>
    </row>
    <row r="17203" spans="2:13" s="1" customFormat="1" ht="13.8" x14ac:dyDescent="0.3">
      <c r="B17203" s="10"/>
      <c r="L17203" s="10"/>
      <c r="M17203" s="10"/>
    </row>
    <row r="17204" spans="2:13" s="1" customFormat="1" ht="13.8" x14ac:dyDescent="0.3">
      <c r="B17204" s="10"/>
      <c r="L17204" s="10"/>
      <c r="M17204" s="10"/>
    </row>
    <row r="17205" spans="2:13" s="1" customFormat="1" ht="13.8" x14ac:dyDescent="0.3">
      <c r="B17205" s="10"/>
      <c r="L17205" s="10"/>
      <c r="M17205" s="10"/>
    </row>
    <row r="17206" spans="2:13" s="1" customFormat="1" ht="13.8" x14ac:dyDescent="0.3">
      <c r="B17206" s="10"/>
      <c r="L17206" s="10"/>
      <c r="M17206" s="10"/>
    </row>
    <row r="17207" spans="2:13" s="1" customFormat="1" ht="13.8" x14ac:dyDescent="0.3">
      <c r="B17207" s="10"/>
      <c r="L17207" s="10"/>
      <c r="M17207" s="10"/>
    </row>
    <row r="17208" spans="2:13" s="1" customFormat="1" ht="13.8" x14ac:dyDescent="0.3">
      <c r="B17208" s="10"/>
      <c r="L17208" s="10"/>
      <c r="M17208" s="10"/>
    </row>
    <row r="17209" spans="2:13" s="1" customFormat="1" ht="13.8" x14ac:dyDescent="0.3">
      <c r="B17209" s="10"/>
      <c r="L17209" s="10"/>
      <c r="M17209" s="10"/>
    </row>
    <row r="17210" spans="2:13" s="1" customFormat="1" ht="13.8" x14ac:dyDescent="0.3">
      <c r="B17210" s="10"/>
      <c r="L17210" s="10"/>
      <c r="M17210" s="10"/>
    </row>
    <row r="17211" spans="2:13" s="1" customFormat="1" ht="13.8" x14ac:dyDescent="0.3">
      <c r="B17211" s="10"/>
      <c r="L17211" s="10"/>
      <c r="M17211" s="10"/>
    </row>
    <row r="17212" spans="2:13" s="1" customFormat="1" ht="13.8" x14ac:dyDescent="0.3">
      <c r="B17212" s="10"/>
      <c r="L17212" s="10"/>
      <c r="M17212" s="10"/>
    </row>
    <row r="17213" spans="2:13" s="1" customFormat="1" ht="13.8" x14ac:dyDescent="0.3">
      <c r="B17213" s="10"/>
      <c r="L17213" s="10"/>
      <c r="M17213" s="10"/>
    </row>
    <row r="17214" spans="2:13" s="1" customFormat="1" ht="13.8" x14ac:dyDescent="0.3">
      <c r="B17214" s="10"/>
      <c r="L17214" s="10"/>
      <c r="M17214" s="10"/>
    </row>
    <row r="17215" spans="2:13" s="1" customFormat="1" ht="13.8" x14ac:dyDescent="0.3">
      <c r="B17215" s="10"/>
      <c r="L17215" s="10"/>
      <c r="M17215" s="10"/>
    </row>
    <row r="17216" spans="2:13" s="1" customFormat="1" ht="13.8" x14ac:dyDescent="0.3">
      <c r="B17216" s="10"/>
      <c r="L17216" s="10"/>
      <c r="M17216" s="10"/>
    </row>
    <row r="17217" spans="2:13" s="1" customFormat="1" ht="13.8" x14ac:dyDescent="0.3">
      <c r="B17217" s="10"/>
      <c r="L17217" s="10"/>
      <c r="M17217" s="10"/>
    </row>
    <row r="17218" spans="2:13" s="1" customFormat="1" ht="13.8" x14ac:dyDescent="0.3">
      <c r="B17218" s="10"/>
      <c r="L17218" s="10"/>
      <c r="M17218" s="10"/>
    </row>
    <row r="17219" spans="2:13" s="1" customFormat="1" ht="13.8" x14ac:dyDescent="0.3">
      <c r="B17219" s="10"/>
      <c r="L17219" s="10"/>
      <c r="M17219" s="10"/>
    </row>
    <row r="17220" spans="2:13" s="1" customFormat="1" ht="13.8" x14ac:dyDescent="0.3">
      <c r="B17220" s="10"/>
      <c r="L17220" s="10"/>
      <c r="M17220" s="10"/>
    </row>
    <row r="17221" spans="2:13" s="1" customFormat="1" ht="13.8" x14ac:dyDescent="0.3">
      <c r="B17221" s="10"/>
      <c r="L17221" s="10"/>
      <c r="M17221" s="10"/>
    </row>
    <row r="17222" spans="2:13" s="1" customFormat="1" ht="13.8" x14ac:dyDescent="0.3">
      <c r="B17222" s="10"/>
      <c r="L17222" s="10"/>
      <c r="M17222" s="10"/>
    </row>
    <row r="17223" spans="2:13" s="1" customFormat="1" ht="13.8" x14ac:dyDescent="0.3">
      <c r="B17223" s="10"/>
      <c r="L17223" s="10"/>
      <c r="M17223" s="10"/>
    </row>
    <row r="17224" spans="2:13" s="1" customFormat="1" ht="13.8" x14ac:dyDescent="0.3">
      <c r="B17224" s="10"/>
      <c r="L17224" s="10"/>
      <c r="M17224" s="10"/>
    </row>
    <row r="17225" spans="2:13" s="1" customFormat="1" ht="13.8" x14ac:dyDescent="0.3">
      <c r="B17225" s="10"/>
      <c r="L17225" s="10"/>
      <c r="M17225" s="10"/>
    </row>
    <row r="17226" spans="2:13" s="1" customFormat="1" ht="13.8" x14ac:dyDescent="0.3">
      <c r="B17226" s="10"/>
      <c r="L17226" s="10"/>
      <c r="M17226" s="10"/>
    </row>
    <row r="17227" spans="2:13" s="1" customFormat="1" ht="13.8" x14ac:dyDescent="0.3">
      <c r="B17227" s="10"/>
      <c r="L17227" s="10"/>
      <c r="M17227" s="10"/>
    </row>
    <row r="17228" spans="2:13" s="1" customFormat="1" ht="13.8" x14ac:dyDescent="0.3">
      <c r="B17228" s="10"/>
      <c r="L17228" s="10"/>
      <c r="M17228" s="10"/>
    </row>
    <row r="17229" spans="2:13" s="1" customFormat="1" ht="13.8" x14ac:dyDescent="0.3">
      <c r="B17229" s="10"/>
      <c r="L17229" s="10"/>
      <c r="M17229" s="10"/>
    </row>
    <row r="17230" spans="2:13" s="1" customFormat="1" ht="13.8" x14ac:dyDescent="0.3">
      <c r="B17230" s="10"/>
      <c r="L17230" s="10"/>
      <c r="M17230" s="10"/>
    </row>
    <row r="17231" spans="2:13" s="1" customFormat="1" ht="13.8" x14ac:dyDescent="0.3">
      <c r="B17231" s="10"/>
      <c r="L17231" s="10"/>
      <c r="M17231" s="10"/>
    </row>
    <row r="17232" spans="2:13" s="1" customFormat="1" ht="13.8" x14ac:dyDescent="0.3">
      <c r="B17232" s="10"/>
      <c r="L17232" s="10"/>
      <c r="M17232" s="10"/>
    </row>
    <row r="17233" spans="2:13" s="1" customFormat="1" ht="13.8" x14ac:dyDescent="0.3">
      <c r="B17233" s="10"/>
      <c r="L17233" s="10"/>
      <c r="M17233" s="10"/>
    </row>
    <row r="17234" spans="2:13" s="1" customFormat="1" ht="13.8" x14ac:dyDescent="0.3">
      <c r="B17234" s="10"/>
      <c r="L17234" s="10"/>
      <c r="M17234" s="10"/>
    </row>
    <row r="17235" spans="2:13" s="1" customFormat="1" ht="13.8" x14ac:dyDescent="0.3">
      <c r="B17235" s="10"/>
      <c r="L17235" s="10"/>
      <c r="M17235" s="10"/>
    </row>
    <row r="17236" spans="2:13" s="1" customFormat="1" ht="13.8" x14ac:dyDescent="0.3">
      <c r="B17236" s="10"/>
      <c r="L17236" s="10"/>
      <c r="M17236" s="10"/>
    </row>
    <row r="17237" spans="2:13" s="1" customFormat="1" ht="13.8" x14ac:dyDescent="0.3">
      <c r="B17237" s="10"/>
      <c r="L17237" s="10"/>
      <c r="M17237" s="10"/>
    </row>
    <row r="17238" spans="2:13" s="1" customFormat="1" ht="13.8" x14ac:dyDescent="0.3">
      <c r="B17238" s="10"/>
      <c r="L17238" s="10"/>
      <c r="M17238" s="10"/>
    </row>
    <row r="17239" spans="2:13" s="1" customFormat="1" ht="13.8" x14ac:dyDescent="0.3">
      <c r="B17239" s="10"/>
      <c r="L17239" s="10"/>
      <c r="M17239" s="10"/>
    </row>
    <row r="17240" spans="2:13" s="1" customFormat="1" ht="13.8" x14ac:dyDescent="0.3">
      <c r="B17240" s="10"/>
      <c r="L17240" s="10"/>
      <c r="M17240" s="10"/>
    </row>
    <row r="17241" spans="2:13" s="1" customFormat="1" ht="13.8" x14ac:dyDescent="0.3">
      <c r="B17241" s="10"/>
      <c r="L17241" s="10"/>
      <c r="M17241" s="10"/>
    </row>
    <row r="17242" spans="2:13" s="1" customFormat="1" ht="13.8" x14ac:dyDescent="0.3">
      <c r="B17242" s="10"/>
      <c r="L17242" s="10"/>
      <c r="M17242" s="10"/>
    </row>
    <row r="17243" spans="2:13" s="1" customFormat="1" ht="13.8" x14ac:dyDescent="0.3">
      <c r="B17243" s="10"/>
      <c r="L17243" s="10"/>
      <c r="M17243" s="10"/>
    </row>
    <row r="17244" spans="2:13" s="1" customFormat="1" ht="13.8" x14ac:dyDescent="0.3">
      <c r="B17244" s="10"/>
      <c r="L17244" s="10"/>
      <c r="M17244" s="10"/>
    </row>
    <row r="17245" spans="2:13" s="1" customFormat="1" ht="13.8" x14ac:dyDescent="0.3">
      <c r="B17245" s="10"/>
      <c r="L17245" s="10"/>
      <c r="M17245" s="10"/>
    </row>
    <row r="17246" spans="2:13" s="1" customFormat="1" ht="13.8" x14ac:dyDescent="0.3">
      <c r="B17246" s="10"/>
      <c r="L17246" s="10"/>
      <c r="M17246" s="10"/>
    </row>
    <row r="17247" spans="2:13" s="1" customFormat="1" ht="13.8" x14ac:dyDescent="0.3">
      <c r="B17247" s="10"/>
      <c r="L17247" s="10"/>
      <c r="M17247" s="10"/>
    </row>
    <row r="17248" spans="2:13" s="1" customFormat="1" ht="13.8" x14ac:dyDescent="0.3">
      <c r="B17248" s="10"/>
      <c r="L17248" s="10"/>
      <c r="M17248" s="10"/>
    </row>
    <row r="17249" spans="2:13" s="1" customFormat="1" ht="13.8" x14ac:dyDescent="0.3">
      <c r="B17249" s="10"/>
      <c r="L17249" s="10"/>
      <c r="M17249" s="10"/>
    </row>
    <row r="17250" spans="2:13" s="1" customFormat="1" ht="13.8" x14ac:dyDescent="0.3">
      <c r="B17250" s="10"/>
      <c r="L17250" s="10"/>
      <c r="M17250" s="10"/>
    </row>
    <row r="17251" spans="2:13" s="1" customFormat="1" ht="13.8" x14ac:dyDescent="0.3">
      <c r="B17251" s="10"/>
      <c r="L17251" s="10"/>
      <c r="M17251" s="10"/>
    </row>
    <row r="17252" spans="2:13" s="1" customFormat="1" ht="13.8" x14ac:dyDescent="0.3">
      <c r="B17252" s="10"/>
      <c r="L17252" s="10"/>
      <c r="M17252" s="10"/>
    </row>
    <row r="17253" spans="2:13" s="1" customFormat="1" ht="13.8" x14ac:dyDescent="0.3">
      <c r="B17253" s="10"/>
      <c r="L17253" s="10"/>
      <c r="M17253" s="10"/>
    </row>
    <row r="17254" spans="2:13" s="1" customFormat="1" ht="13.8" x14ac:dyDescent="0.3">
      <c r="B17254" s="10"/>
      <c r="L17254" s="10"/>
      <c r="M17254" s="10"/>
    </row>
    <row r="17255" spans="2:13" s="1" customFormat="1" ht="13.8" x14ac:dyDescent="0.3">
      <c r="B17255" s="10"/>
      <c r="L17255" s="10"/>
      <c r="M17255" s="10"/>
    </row>
    <row r="17256" spans="2:13" s="1" customFormat="1" ht="13.8" x14ac:dyDescent="0.3">
      <c r="B17256" s="10"/>
      <c r="L17256" s="10"/>
      <c r="M17256" s="10"/>
    </row>
    <row r="17257" spans="2:13" s="1" customFormat="1" ht="13.8" x14ac:dyDescent="0.3">
      <c r="B17257" s="10"/>
      <c r="L17257" s="10"/>
      <c r="M17257" s="10"/>
    </row>
    <row r="17258" spans="2:13" s="1" customFormat="1" ht="13.8" x14ac:dyDescent="0.3">
      <c r="B17258" s="10"/>
      <c r="L17258" s="10"/>
      <c r="M17258" s="10"/>
    </row>
    <row r="17259" spans="2:13" s="1" customFormat="1" ht="13.8" x14ac:dyDescent="0.3">
      <c r="B17259" s="10"/>
      <c r="L17259" s="10"/>
      <c r="M17259" s="10"/>
    </row>
    <row r="17260" spans="2:13" s="1" customFormat="1" ht="13.8" x14ac:dyDescent="0.3">
      <c r="B17260" s="10"/>
      <c r="L17260" s="10"/>
      <c r="M17260" s="10"/>
    </row>
    <row r="17261" spans="2:13" s="1" customFormat="1" ht="13.8" x14ac:dyDescent="0.3">
      <c r="B17261" s="10"/>
      <c r="L17261" s="10"/>
      <c r="M17261" s="10"/>
    </row>
    <row r="17262" spans="2:13" s="1" customFormat="1" ht="13.8" x14ac:dyDescent="0.3">
      <c r="B17262" s="10"/>
      <c r="L17262" s="10"/>
      <c r="M17262" s="10"/>
    </row>
    <row r="17263" spans="2:13" s="1" customFormat="1" ht="13.8" x14ac:dyDescent="0.3">
      <c r="B17263" s="10"/>
      <c r="L17263" s="10"/>
      <c r="M17263" s="10"/>
    </row>
    <row r="17264" spans="2:13" s="1" customFormat="1" ht="13.8" x14ac:dyDescent="0.3">
      <c r="B17264" s="10"/>
      <c r="L17264" s="10"/>
      <c r="M17264" s="10"/>
    </row>
    <row r="17265" spans="2:13" s="1" customFormat="1" ht="13.8" x14ac:dyDescent="0.3">
      <c r="B17265" s="10"/>
      <c r="L17265" s="10"/>
      <c r="M17265" s="10"/>
    </row>
    <row r="17266" spans="2:13" s="1" customFormat="1" ht="13.8" x14ac:dyDescent="0.3">
      <c r="B17266" s="10"/>
      <c r="L17266" s="10"/>
      <c r="M17266" s="10"/>
    </row>
    <row r="17267" spans="2:13" s="1" customFormat="1" ht="13.8" x14ac:dyDescent="0.3">
      <c r="B17267" s="10"/>
      <c r="L17267" s="10"/>
      <c r="M17267" s="10"/>
    </row>
    <row r="17268" spans="2:13" s="1" customFormat="1" ht="13.8" x14ac:dyDescent="0.3">
      <c r="B17268" s="10"/>
      <c r="L17268" s="10"/>
      <c r="M17268" s="10"/>
    </row>
    <row r="17269" spans="2:13" s="1" customFormat="1" ht="13.8" x14ac:dyDescent="0.3">
      <c r="B17269" s="10"/>
      <c r="L17269" s="10"/>
      <c r="M17269" s="10"/>
    </row>
    <row r="17270" spans="2:13" s="1" customFormat="1" ht="13.8" x14ac:dyDescent="0.3">
      <c r="B17270" s="10"/>
      <c r="L17270" s="10"/>
      <c r="M17270" s="10"/>
    </row>
    <row r="17271" spans="2:13" s="1" customFormat="1" ht="13.8" x14ac:dyDescent="0.3">
      <c r="B17271" s="10"/>
      <c r="L17271" s="10"/>
      <c r="M17271" s="10"/>
    </row>
    <row r="17272" spans="2:13" s="1" customFormat="1" ht="13.8" x14ac:dyDescent="0.3">
      <c r="B17272" s="10"/>
      <c r="L17272" s="10"/>
      <c r="M17272" s="10"/>
    </row>
    <row r="17273" spans="2:13" s="1" customFormat="1" ht="13.8" x14ac:dyDescent="0.3">
      <c r="B17273" s="10"/>
      <c r="L17273" s="10"/>
      <c r="M17273" s="10"/>
    </row>
    <row r="17274" spans="2:13" s="1" customFormat="1" ht="13.8" x14ac:dyDescent="0.3">
      <c r="B17274" s="10"/>
      <c r="L17274" s="10"/>
      <c r="M17274" s="10"/>
    </row>
    <row r="17275" spans="2:13" s="1" customFormat="1" ht="13.8" x14ac:dyDescent="0.3">
      <c r="B17275" s="10"/>
      <c r="L17275" s="10"/>
      <c r="M17275" s="10"/>
    </row>
    <row r="17276" spans="2:13" s="1" customFormat="1" ht="13.8" x14ac:dyDescent="0.3">
      <c r="B17276" s="10"/>
      <c r="L17276" s="10"/>
      <c r="M17276" s="10"/>
    </row>
    <row r="17277" spans="2:13" s="1" customFormat="1" ht="13.8" x14ac:dyDescent="0.3">
      <c r="B17277" s="10"/>
      <c r="L17277" s="10"/>
      <c r="M17277" s="10"/>
    </row>
    <row r="17278" spans="2:13" s="1" customFormat="1" ht="13.8" x14ac:dyDescent="0.3">
      <c r="B17278" s="10"/>
      <c r="L17278" s="10"/>
      <c r="M17278" s="10"/>
    </row>
    <row r="17279" spans="2:13" s="1" customFormat="1" ht="13.8" x14ac:dyDescent="0.3">
      <c r="B17279" s="10"/>
      <c r="L17279" s="10"/>
      <c r="M17279" s="10"/>
    </row>
    <row r="17280" spans="2:13" s="1" customFormat="1" ht="13.8" x14ac:dyDescent="0.3">
      <c r="B17280" s="10"/>
      <c r="L17280" s="10"/>
      <c r="M17280" s="10"/>
    </row>
    <row r="17281" spans="2:13" s="1" customFormat="1" ht="13.8" x14ac:dyDescent="0.3">
      <c r="B17281" s="10"/>
      <c r="L17281" s="10"/>
      <c r="M17281" s="10"/>
    </row>
    <row r="17282" spans="2:13" s="1" customFormat="1" ht="13.8" x14ac:dyDescent="0.3">
      <c r="B17282" s="10"/>
      <c r="L17282" s="10"/>
      <c r="M17282" s="10"/>
    </row>
    <row r="17283" spans="2:13" s="1" customFormat="1" ht="13.8" x14ac:dyDescent="0.3">
      <c r="B17283" s="10"/>
      <c r="L17283" s="10"/>
      <c r="M17283" s="10"/>
    </row>
    <row r="17284" spans="2:13" s="1" customFormat="1" ht="13.8" x14ac:dyDescent="0.3">
      <c r="B17284" s="10"/>
      <c r="L17284" s="10"/>
      <c r="M17284" s="10"/>
    </row>
    <row r="17285" spans="2:13" s="1" customFormat="1" ht="13.8" x14ac:dyDescent="0.3">
      <c r="B17285" s="10"/>
      <c r="L17285" s="10"/>
      <c r="M17285" s="10"/>
    </row>
    <row r="17286" spans="2:13" s="1" customFormat="1" ht="13.8" x14ac:dyDescent="0.3">
      <c r="B17286" s="10"/>
      <c r="L17286" s="10"/>
      <c r="M17286" s="10"/>
    </row>
    <row r="17287" spans="2:13" s="1" customFormat="1" ht="13.8" x14ac:dyDescent="0.3">
      <c r="B17287" s="10"/>
      <c r="L17287" s="10"/>
      <c r="M17287" s="10"/>
    </row>
    <row r="17288" spans="2:13" s="1" customFormat="1" ht="13.8" x14ac:dyDescent="0.3">
      <c r="B17288" s="10"/>
      <c r="L17288" s="10"/>
      <c r="M17288" s="10"/>
    </row>
    <row r="17289" spans="2:13" s="1" customFormat="1" ht="13.8" x14ac:dyDescent="0.3">
      <c r="B17289" s="10"/>
      <c r="L17289" s="10"/>
      <c r="M17289" s="10"/>
    </row>
    <row r="17290" spans="2:13" s="1" customFormat="1" ht="13.8" x14ac:dyDescent="0.3">
      <c r="B17290" s="10"/>
      <c r="L17290" s="10"/>
      <c r="M17290" s="10"/>
    </row>
    <row r="17291" spans="2:13" s="1" customFormat="1" ht="13.8" x14ac:dyDescent="0.3">
      <c r="B17291" s="10"/>
      <c r="L17291" s="10"/>
      <c r="M17291" s="10"/>
    </row>
    <row r="17292" spans="2:13" s="1" customFormat="1" ht="13.8" x14ac:dyDescent="0.3">
      <c r="B17292" s="10"/>
      <c r="L17292" s="10"/>
      <c r="M17292" s="10"/>
    </row>
    <row r="17293" spans="2:13" s="1" customFormat="1" ht="13.8" x14ac:dyDescent="0.3">
      <c r="B17293" s="10"/>
      <c r="L17293" s="10"/>
      <c r="M17293" s="10"/>
    </row>
    <row r="17294" spans="2:13" s="1" customFormat="1" ht="13.8" x14ac:dyDescent="0.3">
      <c r="B17294" s="10"/>
      <c r="L17294" s="10"/>
      <c r="M17294" s="10"/>
    </row>
    <row r="17295" spans="2:13" s="1" customFormat="1" ht="13.8" x14ac:dyDescent="0.3">
      <c r="B17295" s="10"/>
      <c r="L17295" s="10"/>
      <c r="M17295" s="10"/>
    </row>
    <row r="17296" spans="2:13" s="1" customFormat="1" ht="13.8" x14ac:dyDescent="0.3">
      <c r="B17296" s="10"/>
      <c r="L17296" s="10"/>
      <c r="M17296" s="10"/>
    </row>
    <row r="17297" spans="2:13" s="1" customFormat="1" ht="13.8" x14ac:dyDescent="0.3">
      <c r="B17297" s="10"/>
      <c r="L17297" s="10"/>
      <c r="M17297" s="10"/>
    </row>
    <row r="17298" spans="2:13" s="1" customFormat="1" ht="13.8" x14ac:dyDescent="0.3">
      <c r="B17298" s="10"/>
      <c r="L17298" s="10"/>
      <c r="M17298" s="10"/>
    </row>
    <row r="17299" spans="2:13" s="1" customFormat="1" ht="13.8" x14ac:dyDescent="0.3">
      <c r="B17299" s="10"/>
      <c r="L17299" s="10"/>
      <c r="M17299" s="10"/>
    </row>
    <row r="17300" spans="2:13" s="1" customFormat="1" ht="13.8" x14ac:dyDescent="0.3">
      <c r="B17300" s="10"/>
      <c r="L17300" s="10"/>
      <c r="M17300" s="10"/>
    </row>
    <row r="17301" spans="2:13" s="1" customFormat="1" ht="13.8" x14ac:dyDescent="0.3">
      <c r="B17301" s="10"/>
      <c r="L17301" s="10"/>
      <c r="M17301" s="10"/>
    </row>
    <row r="17302" spans="2:13" s="1" customFormat="1" ht="13.8" x14ac:dyDescent="0.3">
      <c r="B17302" s="10"/>
      <c r="L17302" s="10"/>
      <c r="M17302" s="10"/>
    </row>
    <row r="17303" spans="2:13" s="1" customFormat="1" ht="13.8" x14ac:dyDescent="0.3">
      <c r="B17303" s="10"/>
      <c r="L17303" s="10"/>
      <c r="M17303" s="10"/>
    </row>
    <row r="17304" spans="2:13" s="1" customFormat="1" ht="13.8" x14ac:dyDescent="0.3">
      <c r="B17304" s="10"/>
      <c r="L17304" s="10"/>
      <c r="M17304" s="10"/>
    </row>
    <row r="17305" spans="2:13" s="1" customFormat="1" ht="13.8" x14ac:dyDescent="0.3">
      <c r="B17305" s="10"/>
      <c r="L17305" s="10"/>
      <c r="M17305" s="10"/>
    </row>
    <row r="17306" spans="2:13" s="1" customFormat="1" ht="13.8" x14ac:dyDescent="0.3">
      <c r="B17306" s="10"/>
      <c r="L17306" s="10"/>
      <c r="M17306" s="10"/>
    </row>
    <row r="17307" spans="2:13" s="1" customFormat="1" ht="13.8" x14ac:dyDescent="0.3">
      <c r="B17307" s="10"/>
      <c r="L17307" s="10"/>
      <c r="M17307" s="10"/>
    </row>
    <row r="17308" spans="2:13" s="1" customFormat="1" ht="13.8" x14ac:dyDescent="0.3">
      <c r="B17308" s="10"/>
      <c r="L17308" s="10"/>
      <c r="M17308" s="10"/>
    </row>
    <row r="17309" spans="2:13" s="1" customFormat="1" ht="13.8" x14ac:dyDescent="0.3">
      <c r="B17309" s="10"/>
      <c r="L17309" s="10"/>
      <c r="M17309" s="10"/>
    </row>
    <row r="17310" spans="2:13" s="1" customFormat="1" ht="13.8" x14ac:dyDescent="0.3">
      <c r="B17310" s="10"/>
      <c r="L17310" s="10"/>
      <c r="M17310" s="10"/>
    </row>
    <row r="17311" spans="2:13" s="1" customFormat="1" ht="13.8" x14ac:dyDescent="0.3">
      <c r="B17311" s="10"/>
      <c r="L17311" s="10"/>
      <c r="M17311" s="10"/>
    </row>
    <row r="17312" spans="2:13" s="1" customFormat="1" ht="13.8" x14ac:dyDescent="0.3">
      <c r="B17312" s="10"/>
      <c r="L17312" s="10"/>
      <c r="M17312" s="10"/>
    </row>
    <row r="17313" spans="2:13" s="1" customFormat="1" ht="13.8" x14ac:dyDescent="0.3">
      <c r="B17313" s="10"/>
      <c r="L17313" s="10"/>
      <c r="M17313" s="10"/>
    </row>
    <row r="17314" spans="2:13" s="1" customFormat="1" ht="13.8" x14ac:dyDescent="0.3">
      <c r="B17314" s="10"/>
      <c r="L17314" s="10"/>
      <c r="M17314" s="10"/>
    </row>
    <row r="17315" spans="2:13" s="1" customFormat="1" ht="13.8" x14ac:dyDescent="0.3">
      <c r="B17315" s="10"/>
      <c r="L17315" s="10"/>
      <c r="M17315" s="10"/>
    </row>
    <row r="17316" spans="2:13" s="1" customFormat="1" ht="13.8" x14ac:dyDescent="0.3">
      <c r="B17316" s="10"/>
      <c r="L17316" s="10"/>
      <c r="M17316" s="10"/>
    </row>
    <row r="17317" spans="2:13" s="1" customFormat="1" ht="13.8" x14ac:dyDescent="0.3">
      <c r="B17317" s="10"/>
      <c r="L17317" s="10"/>
      <c r="M17317" s="10"/>
    </row>
    <row r="17318" spans="2:13" s="1" customFormat="1" ht="13.8" x14ac:dyDescent="0.3">
      <c r="B17318" s="10"/>
      <c r="L17318" s="10"/>
      <c r="M17318" s="10"/>
    </row>
    <row r="17319" spans="2:13" s="1" customFormat="1" ht="13.8" x14ac:dyDescent="0.3">
      <c r="B17319" s="10"/>
      <c r="L17319" s="10"/>
      <c r="M17319" s="10"/>
    </row>
    <row r="17320" spans="2:13" s="1" customFormat="1" ht="13.8" x14ac:dyDescent="0.3">
      <c r="B17320" s="10"/>
      <c r="L17320" s="10"/>
      <c r="M17320" s="10"/>
    </row>
    <row r="17321" spans="2:13" s="1" customFormat="1" ht="13.8" x14ac:dyDescent="0.3">
      <c r="B17321" s="10"/>
      <c r="L17321" s="10"/>
      <c r="M17321" s="10"/>
    </row>
    <row r="17322" spans="2:13" s="1" customFormat="1" ht="13.8" x14ac:dyDescent="0.3">
      <c r="B17322" s="10"/>
      <c r="L17322" s="10"/>
      <c r="M17322" s="10"/>
    </row>
    <row r="17323" spans="2:13" s="1" customFormat="1" ht="13.8" x14ac:dyDescent="0.3">
      <c r="B17323" s="10"/>
      <c r="L17323" s="10"/>
      <c r="M17323" s="10"/>
    </row>
    <row r="17324" spans="2:13" s="1" customFormat="1" ht="13.8" x14ac:dyDescent="0.3">
      <c r="B17324" s="10"/>
      <c r="L17324" s="10"/>
      <c r="M17324" s="10"/>
    </row>
    <row r="17325" spans="2:13" s="1" customFormat="1" ht="13.8" x14ac:dyDescent="0.3">
      <c r="B17325" s="10"/>
      <c r="L17325" s="10"/>
      <c r="M17325" s="10"/>
    </row>
    <row r="17326" spans="2:13" s="1" customFormat="1" ht="13.8" x14ac:dyDescent="0.3">
      <c r="B17326" s="10"/>
      <c r="L17326" s="10"/>
      <c r="M17326" s="10"/>
    </row>
    <row r="17327" spans="2:13" s="1" customFormat="1" ht="13.8" x14ac:dyDescent="0.3">
      <c r="B17327" s="10"/>
      <c r="L17327" s="10"/>
      <c r="M17327" s="10"/>
    </row>
    <row r="17328" spans="2:13" s="1" customFormat="1" ht="13.8" x14ac:dyDescent="0.3">
      <c r="B17328" s="10"/>
      <c r="L17328" s="10"/>
      <c r="M17328" s="10"/>
    </row>
    <row r="17329" spans="2:13" s="1" customFormat="1" ht="13.8" x14ac:dyDescent="0.3">
      <c r="B17329" s="10"/>
      <c r="L17329" s="10"/>
      <c r="M17329" s="10"/>
    </row>
    <row r="17330" spans="2:13" s="1" customFormat="1" ht="13.8" x14ac:dyDescent="0.3">
      <c r="B17330" s="10"/>
      <c r="L17330" s="10"/>
      <c r="M17330" s="10"/>
    </row>
    <row r="17331" spans="2:13" s="1" customFormat="1" ht="13.8" x14ac:dyDescent="0.3">
      <c r="B17331" s="10"/>
      <c r="L17331" s="10"/>
      <c r="M17331" s="10"/>
    </row>
    <row r="17332" spans="2:13" s="1" customFormat="1" ht="13.8" x14ac:dyDescent="0.3">
      <c r="B17332" s="10"/>
      <c r="L17332" s="10"/>
      <c r="M17332" s="10"/>
    </row>
    <row r="17333" spans="2:13" s="1" customFormat="1" ht="13.8" x14ac:dyDescent="0.3">
      <c r="B17333" s="10"/>
      <c r="L17333" s="10"/>
      <c r="M17333" s="10"/>
    </row>
    <row r="17334" spans="2:13" s="1" customFormat="1" ht="13.8" x14ac:dyDescent="0.3">
      <c r="B17334" s="10"/>
      <c r="L17334" s="10"/>
      <c r="M17334" s="10"/>
    </row>
    <row r="17335" spans="2:13" s="1" customFormat="1" ht="13.8" x14ac:dyDescent="0.3">
      <c r="B17335" s="10"/>
      <c r="L17335" s="10"/>
      <c r="M17335" s="10"/>
    </row>
    <row r="17336" spans="2:13" s="1" customFormat="1" ht="13.8" x14ac:dyDescent="0.3">
      <c r="B17336" s="10"/>
      <c r="L17336" s="10"/>
      <c r="M17336" s="10"/>
    </row>
    <row r="17337" spans="2:13" s="1" customFormat="1" ht="13.8" x14ac:dyDescent="0.3">
      <c r="B17337" s="10"/>
      <c r="L17337" s="10"/>
      <c r="M17337" s="10"/>
    </row>
    <row r="17338" spans="2:13" s="1" customFormat="1" ht="13.8" x14ac:dyDescent="0.3">
      <c r="B17338" s="10"/>
      <c r="L17338" s="10"/>
      <c r="M17338" s="10"/>
    </row>
    <row r="17339" spans="2:13" s="1" customFormat="1" ht="13.8" x14ac:dyDescent="0.3">
      <c r="B17339" s="10"/>
      <c r="L17339" s="10"/>
      <c r="M17339" s="10"/>
    </row>
    <row r="17340" spans="2:13" s="1" customFormat="1" ht="13.8" x14ac:dyDescent="0.3">
      <c r="B17340" s="10"/>
      <c r="L17340" s="10"/>
      <c r="M17340" s="10"/>
    </row>
    <row r="17341" spans="2:13" s="1" customFormat="1" ht="13.8" x14ac:dyDescent="0.3">
      <c r="B17341" s="10"/>
      <c r="L17341" s="10"/>
      <c r="M17341" s="10"/>
    </row>
    <row r="17342" spans="2:13" s="1" customFormat="1" ht="13.8" x14ac:dyDescent="0.3">
      <c r="B17342" s="10"/>
      <c r="L17342" s="10"/>
      <c r="M17342" s="10"/>
    </row>
    <row r="17343" spans="2:13" s="1" customFormat="1" ht="13.8" x14ac:dyDescent="0.3">
      <c r="B17343" s="10"/>
      <c r="L17343" s="10"/>
      <c r="M17343" s="10"/>
    </row>
    <row r="17344" spans="2:13" s="1" customFormat="1" ht="13.8" x14ac:dyDescent="0.3">
      <c r="B17344" s="10"/>
      <c r="L17344" s="10"/>
      <c r="M17344" s="10"/>
    </row>
    <row r="17345" spans="2:13" s="1" customFormat="1" ht="13.8" x14ac:dyDescent="0.3">
      <c r="B17345" s="10"/>
      <c r="L17345" s="10"/>
      <c r="M17345" s="10"/>
    </row>
    <row r="17346" spans="2:13" s="1" customFormat="1" ht="13.8" x14ac:dyDescent="0.3">
      <c r="B17346" s="10"/>
      <c r="L17346" s="10"/>
      <c r="M17346" s="10"/>
    </row>
    <row r="17347" spans="2:13" s="1" customFormat="1" ht="13.8" x14ac:dyDescent="0.3">
      <c r="B17347" s="10"/>
      <c r="L17347" s="10"/>
      <c r="M17347" s="10"/>
    </row>
    <row r="17348" spans="2:13" s="1" customFormat="1" ht="13.8" x14ac:dyDescent="0.3">
      <c r="B17348" s="10"/>
      <c r="L17348" s="10"/>
      <c r="M17348" s="10"/>
    </row>
    <row r="17349" spans="2:13" s="1" customFormat="1" ht="13.8" x14ac:dyDescent="0.3">
      <c r="B17349" s="10"/>
      <c r="L17349" s="10"/>
      <c r="M17349" s="10"/>
    </row>
    <row r="17350" spans="2:13" s="1" customFormat="1" ht="13.8" x14ac:dyDescent="0.3">
      <c r="B17350" s="10"/>
      <c r="L17350" s="10"/>
      <c r="M17350" s="10"/>
    </row>
    <row r="17351" spans="2:13" s="1" customFormat="1" ht="13.8" x14ac:dyDescent="0.3">
      <c r="B17351" s="10"/>
      <c r="L17351" s="10"/>
      <c r="M17351" s="10"/>
    </row>
    <row r="17352" spans="2:13" s="1" customFormat="1" ht="13.8" x14ac:dyDescent="0.3">
      <c r="B17352" s="10"/>
      <c r="L17352" s="10"/>
      <c r="M17352" s="10"/>
    </row>
    <row r="17353" spans="2:13" s="1" customFormat="1" ht="13.8" x14ac:dyDescent="0.3">
      <c r="B17353" s="10"/>
      <c r="L17353" s="10"/>
      <c r="M17353" s="10"/>
    </row>
    <row r="17354" spans="2:13" s="1" customFormat="1" ht="13.8" x14ac:dyDescent="0.3">
      <c r="B17354" s="10"/>
      <c r="L17354" s="10"/>
      <c r="M17354" s="10"/>
    </row>
    <row r="17355" spans="2:13" s="1" customFormat="1" ht="13.8" x14ac:dyDescent="0.3">
      <c r="B17355" s="10"/>
      <c r="L17355" s="10"/>
      <c r="M17355" s="10"/>
    </row>
    <row r="17356" spans="2:13" s="1" customFormat="1" ht="13.8" x14ac:dyDescent="0.3">
      <c r="B17356" s="10"/>
      <c r="L17356" s="10"/>
      <c r="M17356" s="10"/>
    </row>
    <row r="17357" spans="2:13" s="1" customFormat="1" ht="13.8" x14ac:dyDescent="0.3">
      <c r="B17357" s="10"/>
      <c r="L17357" s="10"/>
      <c r="M17357" s="10"/>
    </row>
    <row r="17358" spans="2:13" s="1" customFormat="1" ht="13.8" x14ac:dyDescent="0.3">
      <c r="B17358" s="10"/>
      <c r="L17358" s="10"/>
      <c r="M17358" s="10"/>
    </row>
    <row r="17359" spans="2:13" s="1" customFormat="1" ht="13.8" x14ac:dyDescent="0.3">
      <c r="B17359" s="10"/>
      <c r="L17359" s="10"/>
      <c r="M17359" s="10"/>
    </row>
    <row r="17360" spans="2:13" s="1" customFormat="1" ht="13.8" x14ac:dyDescent="0.3">
      <c r="B17360" s="10"/>
      <c r="L17360" s="10"/>
      <c r="M17360" s="10"/>
    </row>
    <row r="17361" spans="2:13" s="1" customFormat="1" ht="13.8" x14ac:dyDescent="0.3">
      <c r="B17361" s="10"/>
      <c r="L17361" s="10"/>
      <c r="M17361" s="10"/>
    </row>
    <row r="17362" spans="2:13" s="1" customFormat="1" ht="13.8" x14ac:dyDescent="0.3">
      <c r="B17362" s="10"/>
      <c r="L17362" s="10"/>
      <c r="M17362" s="10"/>
    </row>
    <row r="17363" spans="2:13" s="1" customFormat="1" ht="13.8" x14ac:dyDescent="0.3">
      <c r="B17363" s="10"/>
      <c r="L17363" s="10"/>
      <c r="M17363" s="10"/>
    </row>
    <row r="17364" spans="2:13" s="1" customFormat="1" ht="13.8" x14ac:dyDescent="0.3">
      <c r="B17364" s="10"/>
      <c r="L17364" s="10"/>
      <c r="M17364" s="10"/>
    </row>
    <row r="17365" spans="2:13" s="1" customFormat="1" ht="13.8" x14ac:dyDescent="0.3">
      <c r="B17365" s="10"/>
      <c r="L17365" s="10"/>
      <c r="M17365" s="10"/>
    </row>
    <row r="17366" spans="2:13" s="1" customFormat="1" ht="13.8" x14ac:dyDescent="0.3">
      <c r="B17366" s="10"/>
      <c r="L17366" s="10"/>
      <c r="M17366" s="10"/>
    </row>
    <row r="17367" spans="2:13" s="1" customFormat="1" ht="13.8" x14ac:dyDescent="0.3">
      <c r="B17367" s="10"/>
      <c r="L17367" s="10"/>
      <c r="M17367" s="10"/>
    </row>
    <row r="17368" spans="2:13" s="1" customFormat="1" ht="13.8" x14ac:dyDescent="0.3">
      <c r="B17368" s="10"/>
      <c r="L17368" s="10"/>
      <c r="M17368" s="10"/>
    </row>
    <row r="17369" spans="2:13" s="1" customFormat="1" ht="13.8" x14ac:dyDescent="0.3">
      <c r="B17369" s="10"/>
      <c r="L17369" s="10"/>
      <c r="M17369" s="10"/>
    </row>
    <row r="17370" spans="2:13" s="1" customFormat="1" ht="13.8" x14ac:dyDescent="0.3">
      <c r="B17370" s="10"/>
      <c r="L17370" s="10"/>
      <c r="M17370" s="10"/>
    </row>
    <row r="17371" spans="2:13" s="1" customFormat="1" ht="13.8" x14ac:dyDescent="0.3">
      <c r="B17371" s="10"/>
      <c r="L17371" s="10"/>
      <c r="M17371" s="10"/>
    </row>
    <row r="17372" spans="2:13" s="1" customFormat="1" ht="13.8" x14ac:dyDescent="0.3">
      <c r="B17372" s="10"/>
      <c r="L17372" s="10"/>
      <c r="M17372" s="10"/>
    </row>
    <row r="17373" spans="2:13" s="1" customFormat="1" ht="13.8" x14ac:dyDescent="0.3">
      <c r="B17373" s="10"/>
      <c r="L17373" s="10"/>
      <c r="M17373" s="10"/>
    </row>
    <row r="17374" spans="2:13" s="1" customFormat="1" ht="13.8" x14ac:dyDescent="0.3">
      <c r="B17374" s="10"/>
      <c r="L17374" s="10"/>
      <c r="M17374" s="10"/>
    </row>
    <row r="17375" spans="2:13" s="1" customFormat="1" ht="13.8" x14ac:dyDescent="0.3">
      <c r="B17375" s="10"/>
      <c r="L17375" s="10"/>
      <c r="M17375" s="10"/>
    </row>
    <row r="17376" spans="2:13" s="1" customFormat="1" ht="13.8" x14ac:dyDescent="0.3">
      <c r="B17376" s="10"/>
      <c r="L17376" s="10"/>
      <c r="M17376" s="10"/>
    </row>
    <row r="17377" spans="2:13" s="1" customFormat="1" ht="13.8" x14ac:dyDescent="0.3">
      <c r="B17377" s="10"/>
      <c r="L17377" s="10"/>
      <c r="M17377" s="10"/>
    </row>
    <row r="17378" spans="2:13" s="1" customFormat="1" ht="13.8" x14ac:dyDescent="0.3">
      <c r="B17378" s="10"/>
      <c r="L17378" s="10"/>
      <c r="M17378" s="10"/>
    </row>
    <row r="17379" spans="2:13" s="1" customFormat="1" ht="13.8" x14ac:dyDescent="0.3">
      <c r="B17379" s="10"/>
      <c r="L17379" s="10"/>
      <c r="M17379" s="10"/>
    </row>
    <row r="17380" spans="2:13" s="1" customFormat="1" ht="13.8" x14ac:dyDescent="0.3">
      <c r="B17380" s="10"/>
      <c r="L17380" s="10"/>
      <c r="M17380" s="10"/>
    </row>
    <row r="17381" spans="2:13" s="1" customFormat="1" ht="13.8" x14ac:dyDescent="0.3">
      <c r="B17381" s="10"/>
      <c r="L17381" s="10"/>
      <c r="M17381" s="10"/>
    </row>
    <row r="17382" spans="2:13" s="1" customFormat="1" ht="13.8" x14ac:dyDescent="0.3">
      <c r="B17382" s="10"/>
      <c r="L17382" s="10"/>
      <c r="M17382" s="10"/>
    </row>
    <row r="17383" spans="2:13" s="1" customFormat="1" ht="13.8" x14ac:dyDescent="0.3">
      <c r="B17383" s="10"/>
      <c r="L17383" s="10"/>
      <c r="M17383" s="10"/>
    </row>
    <row r="17384" spans="2:13" s="1" customFormat="1" ht="13.8" x14ac:dyDescent="0.3">
      <c r="B17384" s="10"/>
      <c r="L17384" s="10"/>
      <c r="M17384" s="10"/>
    </row>
    <row r="17385" spans="2:13" s="1" customFormat="1" ht="13.8" x14ac:dyDescent="0.3">
      <c r="B17385" s="10"/>
      <c r="L17385" s="10"/>
      <c r="M17385" s="10"/>
    </row>
    <row r="17386" spans="2:13" s="1" customFormat="1" ht="13.8" x14ac:dyDescent="0.3">
      <c r="B17386" s="10"/>
      <c r="L17386" s="10"/>
      <c r="M17386" s="10"/>
    </row>
    <row r="17387" spans="2:13" s="1" customFormat="1" ht="13.8" x14ac:dyDescent="0.3">
      <c r="B17387" s="10"/>
      <c r="L17387" s="10"/>
      <c r="M17387" s="10"/>
    </row>
    <row r="17388" spans="2:13" s="1" customFormat="1" ht="13.8" x14ac:dyDescent="0.3">
      <c r="B17388" s="10"/>
      <c r="L17388" s="10"/>
      <c r="M17388" s="10"/>
    </row>
    <row r="17389" spans="2:13" s="1" customFormat="1" ht="13.8" x14ac:dyDescent="0.3">
      <c r="B17389" s="10"/>
      <c r="L17389" s="10"/>
      <c r="M17389" s="10"/>
    </row>
    <row r="17390" spans="2:13" s="1" customFormat="1" ht="13.8" x14ac:dyDescent="0.3">
      <c r="B17390" s="10"/>
      <c r="L17390" s="10"/>
      <c r="M17390" s="10"/>
    </row>
    <row r="17391" spans="2:13" s="1" customFormat="1" ht="13.8" x14ac:dyDescent="0.3">
      <c r="B17391" s="10"/>
      <c r="L17391" s="10"/>
      <c r="M17391" s="10"/>
    </row>
    <row r="17392" spans="2:13" s="1" customFormat="1" ht="13.8" x14ac:dyDescent="0.3">
      <c r="B17392" s="10"/>
      <c r="L17392" s="10"/>
      <c r="M17392" s="10"/>
    </row>
    <row r="17393" spans="2:13" s="1" customFormat="1" ht="13.8" x14ac:dyDescent="0.3">
      <c r="B17393" s="10"/>
      <c r="L17393" s="10"/>
      <c r="M17393" s="10"/>
    </row>
    <row r="17394" spans="2:13" s="1" customFormat="1" ht="13.8" x14ac:dyDescent="0.3">
      <c r="B17394" s="10"/>
      <c r="L17394" s="10"/>
      <c r="M17394" s="10"/>
    </row>
    <row r="17395" spans="2:13" s="1" customFormat="1" ht="13.8" x14ac:dyDescent="0.3">
      <c r="B17395" s="10"/>
      <c r="L17395" s="10"/>
      <c r="M17395" s="10"/>
    </row>
    <row r="17396" spans="2:13" s="1" customFormat="1" ht="13.8" x14ac:dyDescent="0.3">
      <c r="B17396" s="10"/>
      <c r="L17396" s="10"/>
      <c r="M17396" s="10"/>
    </row>
    <row r="17397" spans="2:13" s="1" customFormat="1" ht="13.8" x14ac:dyDescent="0.3">
      <c r="B17397" s="10"/>
      <c r="L17397" s="10"/>
      <c r="M17397" s="10"/>
    </row>
    <row r="17398" spans="2:13" s="1" customFormat="1" ht="13.8" x14ac:dyDescent="0.3">
      <c r="B17398" s="10"/>
      <c r="L17398" s="10"/>
      <c r="M17398" s="10"/>
    </row>
    <row r="17399" spans="2:13" s="1" customFormat="1" ht="13.8" x14ac:dyDescent="0.3">
      <c r="B17399" s="10"/>
      <c r="L17399" s="10"/>
      <c r="M17399" s="10"/>
    </row>
    <row r="17400" spans="2:13" s="1" customFormat="1" ht="13.8" x14ac:dyDescent="0.3">
      <c r="B17400" s="10"/>
      <c r="L17400" s="10"/>
      <c r="M17400" s="10"/>
    </row>
    <row r="17401" spans="2:13" s="1" customFormat="1" ht="13.8" x14ac:dyDescent="0.3">
      <c r="B17401" s="10"/>
      <c r="L17401" s="10"/>
      <c r="M17401" s="10"/>
    </row>
    <row r="17402" spans="2:13" s="1" customFormat="1" ht="13.8" x14ac:dyDescent="0.3">
      <c r="B17402" s="10"/>
      <c r="L17402" s="10"/>
      <c r="M17402" s="10"/>
    </row>
    <row r="17403" spans="2:13" s="1" customFormat="1" ht="13.8" x14ac:dyDescent="0.3">
      <c r="B17403" s="10"/>
      <c r="L17403" s="10"/>
      <c r="M17403" s="10"/>
    </row>
    <row r="17404" spans="2:13" s="1" customFormat="1" ht="13.8" x14ac:dyDescent="0.3">
      <c r="B17404" s="10"/>
      <c r="L17404" s="10"/>
      <c r="M17404" s="10"/>
    </row>
    <row r="17405" spans="2:13" s="1" customFormat="1" ht="13.8" x14ac:dyDescent="0.3">
      <c r="B17405" s="10"/>
      <c r="L17405" s="10"/>
      <c r="M17405" s="10"/>
    </row>
    <row r="17406" spans="2:13" s="1" customFormat="1" ht="13.8" x14ac:dyDescent="0.3">
      <c r="B17406" s="10"/>
      <c r="L17406" s="10"/>
      <c r="M17406" s="10"/>
    </row>
    <row r="17407" spans="2:13" s="1" customFormat="1" ht="13.8" x14ac:dyDescent="0.3">
      <c r="B17407" s="10"/>
      <c r="L17407" s="10"/>
      <c r="M17407" s="10"/>
    </row>
    <row r="17408" spans="2:13" s="1" customFormat="1" ht="13.8" x14ac:dyDescent="0.3">
      <c r="B17408" s="10"/>
      <c r="L17408" s="10"/>
      <c r="M17408" s="10"/>
    </row>
    <row r="17409" spans="2:13" s="1" customFormat="1" ht="13.8" x14ac:dyDescent="0.3">
      <c r="B17409" s="10"/>
      <c r="L17409" s="10"/>
      <c r="M17409" s="10"/>
    </row>
    <row r="17410" spans="2:13" s="1" customFormat="1" ht="13.8" x14ac:dyDescent="0.3">
      <c r="B17410" s="10"/>
      <c r="L17410" s="10"/>
      <c r="M17410" s="10"/>
    </row>
    <row r="17411" spans="2:13" s="1" customFormat="1" ht="13.8" x14ac:dyDescent="0.3">
      <c r="B17411" s="10"/>
      <c r="L17411" s="10"/>
      <c r="M17411" s="10"/>
    </row>
    <row r="17412" spans="2:13" s="1" customFormat="1" ht="13.8" x14ac:dyDescent="0.3">
      <c r="B17412" s="10"/>
      <c r="L17412" s="10"/>
      <c r="M17412" s="10"/>
    </row>
    <row r="17413" spans="2:13" s="1" customFormat="1" ht="13.8" x14ac:dyDescent="0.3">
      <c r="B17413" s="10"/>
      <c r="L17413" s="10"/>
      <c r="M17413" s="10"/>
    </row>
    <row r="17414" spans="2:13" s="1" customFormat="1" ht="13.8" x14ac:dyDescent="0.3">
      <c r="B17414" s="10"/>
      <c r="L17414" s="10"/>
      <c r="M17414" s="10"/>
    </row>
    <row r="17415" spans="2:13" s="1" customFormat="1" ht="13.8" x14ac:dyDescent="0.3">
      <c r="B17415" s="10"/>
      <c r="L17415" s="10"/>
      <c r="M17415" s="10"/>
    </row>
    <row r="17416" spans="2:13" s="1" customFormat="1" ht="13.8" x14ac:dyDescent="0.3">
      <c r="B17416" s="10"/>
      <c r="L17416" s="10"/>
      <c r="M17416" s="10"/>
    </row>
    <row r="17417" spans="2:13" s="1" customFormat="1" ht="13.8" x14ac:dyDescent="0.3">
      <c r="B17417" s="10"/>
      <c r="L17417" s="10"/>
      <c r="M17417" s="10"/>
    </row>
    <row r="17418" spans="2:13" s="1" customFormat="1" ht="13.8" x14ac:dyDescent="0.3">
      <c r="B17418" s="10"/>
      <c r="L17418" s="10"/>
      <c r="M17418" s="10"/>
    </row>
    <row r="17419" spans="2:13" s="1" customFormat="1" ht="13.8" x14ac:dyDescent="0.3">
      <c r="B17419" s="10"/>
      <c r="L17419" s="10"/>
      <c r="M17419" s="10"/>
    </row>
    <row r="17420" spans="2:13" s="1" customFormat="1" ht="13.8" x14ac:dyDescent="0.3">
      <c r="B17420" s="10"/>
      <c r="L17420" s="10"/>
      <c r="M17420" s="10"/>
    </row>
    <row r="17421" spans="2:13" s="1" customFormat="1" ht="13.8" x14ac:dyDescent="0.3">
      <c r="B17421" s="10"/>
      <c r="L17421" s="10"/>
      <c r="M17421" s="10"/>
    </row>
    <row r="17422" spans="2:13" s="1" customFormat="1" ht="13.8" x14ac:dyDescent="0.3">
      <c r="B17422" s="10"/>
      <c r="L17422" s="10"/>
      <c r="M17422" s="10"/>
    </row>
    <row r="17423" spans="2:13" s="1" customFormat="1" ht="13.8" x14ac:dyDescent="0.3">
      <c r="B17423" s="10"/>
      <c r="L17423" s="10"/>
      <c r="M17423" s="10"/>
    </row>
    <row r="17424" spans="2:13" s="1" customFormat="1" ht="13.8" x14ac:dyDescent="0.3">
      <c r="B17424" s="10"/>
      <c r="L17424" s="10"/>
      <c r="M17424" s="10"/>
    </row>
    <row r="17425" spans="2:13" s="1" customFormat="1" ht="13.8" x14ac:dyDescent="0.3">
      <c r="B17425" s="10"/>
      <c r="L17425" s="10"/>
      <c r="M17425" s="10"/>
    </row>
    <row r="17426" spans="2:13" s="1" customFormat="1" ht="13.8" x14ac:dyDescent="0.3">
      <c r="B17426" s="10"/>
      <c r="L17426" s="10"/>
      <c r="M17426" s="10"/>
    </row>
    <row r="17427" spans="2:13" s="1" customFormat="1" ht="13.8" x14ac:dyDescent="0.3">
      <c r="B17427" s="10"/>
      <c r="L17427" s="10"/>
      <c r="M17427" s="10"/>
    </row>
    <row r="17428" spans="2:13" s="1" customFormat="1" ht="13.8" x14ac:dyDescent="0.3">
      <c r="B17428" s="10"/>
      <c r="L17428" s="10"/>
      <c r="M17428" s="10"/>
    </row>
    <row r="17429" spans="2:13" s="1" customFormat="1" ht="13.8" x14ac:dyDescent="0.3">
      <c r="B17429" s="10"/>
      <c r="L17429" s="10"/>
      <c r="M17429" s="10"/>
    </row>
    <row r="17430" spans="2:13" s="1" customFormat="1" ht="13.8" x14ac:dyDescent="0.3">
      <c r="B17430" s="10"/>
      <c r="L17430" s="10"/>
      <c r="M17430" s="10"/>
    </row>
    <row r="17431" spans="2:13" s="1" customFormat="1" ht="13.8" x14ac:dyDescent="0.3">
      <c r="B17431" s="10"/>
      <c r="L17431" s="10"/>
      <c r="M17431" s="10"/>
    </row>
    <row r="17432" spans="2:13" s="1" customFormat="1" ht="13.8" x14ac:dyDescent="0.3">
      <c r="B17432" s="10"/>
      <c r="L17432" s="10"/>
      <c r="M17432" s="10"/>
    </row>
    <row r="17433" spans="2:13" s="1" customFormat="1" ht="13.8" x14ac:dyDescent="0.3">
      <c r="B17433" s="10"/>
      <c r="L17433" s="10"/>
      <c r="M17433" s="10"/>
    </row>
    <row r="17434" spans="2:13" s="1" customFormat="1" ht="13.8" x14ac:dyDescent="0.3">
      <c r="B17434" s="10"/>
      <c r="L17434" s="10"/>
      <c r="M17434" s="10"/>
    </row>
    <row r="17435" spans="2:13" s="1" customFormat="1" ht="13.8" x14ac:dyDescent="0.3">
      <c r="B17435" s="10"/>
      <c r="L17435" s="10"/>
      <c r="M17435" s="10"/>
    </row>
    <row r="17436" spans="2:13" s="1" customFormat="1" ht="13.8" x14ac:dyDescent="0.3">
      <c r="B17436" s="10"/>
      <c r="L17436" s="10"/>
      <c r="M17436" s="10"/>
    </row>
    <row r="17437" spans="2:13" s="1" customFormat="1" ht="13.8" x14ac:dyDescent="0.3">
      <c r="B17437" s="10"/>
      <c r="L17437" s="10"/>
      <c r="M17437" s="10"/>
    </row>
    <row r="17438" spans="2:13" s="1" customFormat="1" ht="13.8" x14ac:dyDescent="0.3">
      <c r="B17438" s="10"/>
      <c r="L17438" s="10"/>
      <c r="M17438" s="10"/>
    </row>
    <row r="17439" spans="2:13" s="1" customFormat="1" ht="13.8" x14ac:dyDescent="0.3">
      <c r="B17439" s="10"/>
      <c r="L17439" s="10"/>
      <c r="M17439" s="10"/>
    </row>
    <row r="17440" spans="2:13" s="1" customFormat="1" ht="13.8" x14ac:dyDescent="0.3">
      <c r="B17440" s="10"/>
      <c r="L17440" s="10"/>
      <c r="M17440" s="10"/>
    </row>
    <row r="17441" spans="2:13" s="1" customFormat="1" ht="13.8" x14ac:dyDescent="0.3">
      <c r="B17441" s="10"/>
      <c r="L17441" s="10"/>
      <c r="M17441" s="10"/>
    </row>
    <row r="17442" spans="2:13" s="1" customFormat="1" ht="13.8" x14ac:dyDescent="0.3">
      <c r="B17442" s="10"/>
      <c r="L17442" s="10"/>
      <c r="M17442" s="10"/>
    </row>
    <row r="17443" spans="2:13" s="1" customFormat="1" ht="13.8" x14ac:dyDescent="0.3">
      <c r="B17443" s="10"/>
      <c r="L17443" s="10"/>
      <c r="M17443" s="10"/>
    </row>
    <row r="17444" spans="2:13" s="1" customFormat="1" ht="13.8" x14ac:dyDescent="0.3">
      <c r="B17444" s="10"/>
      <c r="L17444" s="10"/>
      <c r="M17444" s="10"/>
    </row>
    <row r="17445" spans="2:13" s="1" customFormat="1" ht="13.8" x14ac:dyDescent="0.3">
      <c r="B17445" s="10"/>
      <c r="L17445" s="10"/>
      <c r="M17445" s="10"/>
    </row>
    <row r="17446" spans="2:13" s="1" customFormat="1" ht="13.8" x14ac:dyDescent="0.3">
      <c r="B17446" s="10"/>
      <c r="L17446" s="10"/>
      <c r="M17446" s="10"/>
    </row>
    <row r="17447" spans="2:13" s="1" customFormat="1" ht="13.8" x14ac:dyDescent="0.3">
      <c r="B17447" s="10"/>
      <c r="L17447" s="10"/>
      <c r="M17447" s="10"/>
    </row>
    <row r="17448" spans="2:13" s="1" customFormat="1" ht="13.8" x14ac:dyDescent="0.3">
      <c r="B17448" s="10"/>
      <c r="L17448" s="10"/>
      <c r="M17448" s="10"/>
    </row>
    <row r="17449" spans="2:13" s="1" customFormat="1" ht="13.8" x14ac:dyDescent="0.3">
      <c r="B17449" s="10"/>
      <c r="L17449" s="10"/>
      <c r="M17449" s="10"/>
    </row>
    <row r="17450" spans="2:13" s="1" customFormat="1" ht="13.8" x14ac:dyDescent="0.3">
      <c r="B17450" s="10"/>
      <c r="L17450" s="10"/>
      <c r="M17450" s="10"/>
    </row>
    <row r="17451" spans="2:13" s="1" customFormat="1" ht="13.8" x14ac:dyDescent="0.3">
      <c r="B17451" s="10"/>
      <c r="L17451" s="10"/>
      <c r="M17451" s="10"/>
    </row>
    <row r="17452" spans="2:13" s="1" customFormat="1" ht="13.8" x14ac:dyDescent="0.3">
      <c r="B17452" s="10"/>
      <c r="L17452" s="10"/>
      <c r="M17452" s="10"/>
    </row>
    <row r="17453" spans="2:13" s="1" customFormat="1" ht="13.8" x14ac:dyDescent="0.3">
      <c r="B17453" s="10"/>
      <c r="L17453" s="10"/>
      <c r="M17453" s="10"/>
    </row>
    <row r="17454" spans="2:13" s="1" customFormat="1" ht="13.8" x14ac:dyDescent="0.3">
      <c r="B17454" s="10"/>
      <c r="L17454" s="10"/>
      <c r="M17454" s="10"/>
    </row>
    <row r="17455" spans="2:13" s="1" customFormat="1" ht="13.8" x14ac:dyDescent="0.3">
      <c r="B17455" s="10"/>
      <c r="L17455" s="10"/>
      <c r="M17455" s="10"/>
    </row>
    <row r="17456" spans="2:13" s="1" customFormat="1" ht="13.8" x14ac:dyDescent="0.3">
      <c r="B17456" s="10"/>
      <c r="L17456" s="10"/>
      <c r="M17456" s="10"/>
    </row>
    <row r="17457" spans="2:13" s="1" customFormat="1" ht="13.8" x14ac:dyDescent="0.3">
      <c r="B17457" s="10"/>
      <c r="L17457" s="10"/>
      <c r="M17457" s="10"/>
    </row>
    <row r="17458" spans="2:13" s="1" customFormat="1" ht="13.8" x14ac:dyDescent="0.3">
      <c r="B17458" s="10"/>
      <c r="L17458" s="10"/>
      <c r="M17458" s="10"/>
    </row>
    <row r="17459" spans="2:13" s="1" customFormat="1" ht="13.8" x14ac:dyDescent="0.3">
      <c r="B17459" s="10"/>
      <c r="L17459" s="10"/>
      <c r="M17459" s="10"/>
    </row>
    <row r="17460" spans="2:13" s="1" customFormat="1" ht="13.8" x14ac:dyDescent="0.3">
      <c r="B17460" s="10"/>
      <c r="L17460" s="10"/>
      <c r="M17460" s="10"/>
    </row>
    <row r="17461" spans="2:13" s="1" customFormat="1" ht="13.8" x14ac:dyDescent="0.3">
      <c r="B17461" s="10"/>
      <c r="L17461" s="10"/>
      <c r="M17461" s="10"/>
    </row>
    <row r="17462" spans="2:13" s="1" customFormat="1" ht="13.8" x14ac:dyDescent="0.3">
      <c r="B17462" s="10"/>
      <c r="L17462" s="10"/>
      <c r="M17462" s="10"/>
    </row>
    <row r="17463" spans="2:13" s="1" customFormat="1" ht="13.8" x14ac:dyDescent="0.3">
      <c r="B17463" s="10"/>
      <c r="L17463" s="10"/>
      <c r="M17463" s="10"/>
    </row>
    <row r="17464" spans="2:13" s="1" customFormat="1" ht="13.8" x14ac:dyDescent="0.3">
      <c r="B17464" s="10"/>
      <c r="L17464" s="10"/>
      <c r="M17464" s="10"/>
    </row>
    <row r="17465" spans="2:13" s="1" customFormat="1" ht="13.8" x14ac:dyDescent="0.3">
      <c r="B17465" s="10"/>
      <c r="L17465" s="10"/>
      <c r="M17465" s="10"/>
    </row>
    <row r="17466" spans="2:13" s="1" customFormat="1" ht="13.8" x14ac:dyDescent="0.3">
      <c r="B17466" s="10"/>
      <c r="L17466" s="10"/>
      <c r="M17466" s="10"/>
    </row>
    <row r="17467" spans="2:13" s="1" customFormat="1" ht="13.8" x14ac:dyDescent="0.3">
      <c r="B17467" s="10"/>
      <c r="L17467" s="10"/>
      <c r="M17467" s="10"/>
    </row>
    <row r="17468" spans="2:13" s="1" customFormat="1" ht="13.8" x14ac:dyDescent="0.3">
      <c r="B17468" s="10"/>
      <c r="L17468" s="10"/>
      <c r="M17468" s="10"/>
    </row>
    <row r="17469" spans="2:13" s="1" customFormat="1" ht="13.8" x14ac:dyDescent="0.3">
      <c r="B17469" s="10"/>
      <c r="L17469" s="10"/>
      <c r="M17469" s="10"/>
    </row>
    <row r="17470" spans="2:13" s="1" customFormat="1" ht="13.8" x14ac:dyDescent="0.3">
      <c r="B17470" s="10"/>
      <c r="L17470" s="10"/>
      <c r="M17470" s="10"/>
    </row>
    <row r="17471" spans="2:13" s="1" customFormat="1" ht="13.8" x14ac:dyDescent="0.3">
      <c r="B17471" s="10"/>
      <c r="L17471" s="10"/>
      <c r="M17471" s="10"/>
    </row>
    <row r="17472" spans="2:13" s="1" customFormat="1" ht="13.8" x14ac:dyDescent="0.3">
      <c r="B17472" s="10"/>
      <c r="L17472" s="10"/>
      <c r="M17472" s="10"/>
    </row>
    <row r="17473" spans="2:13" s="1" customFormat="1" ht="13.8" x14ac:dyDescent="0.3">
      <c r="B17473" s="10"/>
      <c r="L17473" s="10"/>
      <c r="M17473" s="10"/>
    </row>
    <row r="17474" spans="2:13" s="1" customFormat="1" ht="13.8" x14ac:dyDescent="0.3">
      <c r="B17474" s="10"/>
      <c r="L17474" s="10"/>
      <c r="M17474" s="10"/>
    </row>
    <row r="17475" spans="2:13" s="1" customFormat="1" ht="13.8" x14ac:dyDescent="0.3">
      <c r="B17475" s="10"/>
      <c r="L17475" s="10"/>
      <c r="M17475" s="10"/>
    </row>
    <row r="17476" spans="2:13" s="1" customFormat="1" ht="13.8" x14ac:dyDescent="0.3">
      <c r="B17476" s="10"/>
      <c r="L17476" s="10"/>
      <c r="M17476" s="10"/>
    </row>
    <row r="17477" spans="2:13" s="1" customFormat="1" ht="13.8" x14ac:dyDescent="0.3">
      <c r="B17477" s="10"/>
      <c r="L17477" s="10"/>
      <c r="M17477" s="10"/>
    </row>
    <row r="17478" spans="2:13" s="1" customFormat="1" ht="13.8" x14ac:dyDescent="0.3">
      <c r="B17478" s="10"/>
      <c r="L17478" s="10"/>
      <c r="M17478" s="10"/>
    </row>
    <row r="17479" spans="2:13" s="1" customFormat="1" ht="13.8" x14ac:dyDescent="0.3">
      <c r="B17479" s="10"/>
      <c r="L17479" s="10"/>
      <c r="M17479" s="10"/>
    </row>
    <row r="17480" spans="2:13" s="1" customFormat="1" ht="13.8" x14ac:dyDescent="0.3">
      <c r="B17480" s="10"/>
      <c r="L17480" s="10"/>
      <c r="M17480" s="10"/>
    </row>
    <row r="17481" spans="2:13" s="1" customFormat="1" ht="13.8" x14ac:dyDescent="0.3">
      <c r="B17481" s="10"/>
      <c r="L17481" s="10"/>
      <c r="M17481" s="10"/>
    </row>
    <row r="17482" spans="2:13" s="1" customFormat="1" ht="13.8" x14ac:dyDescent="0.3">
      <c r="B17482" s="10"/>
      <c r="L17482" s="10"/>
      <c r="M17482" s="10"/>
    </row>
    <row r="17483" spans="2:13" s="1" customFormat="1" ht="13.8" x14ac:dyDescent="0.3">
      <c r="B17483" s="10"/>
      <c r="L17483" s="10"/>
      <c r="M17483" s="10"/>
    </row>
    <row r="17484" spans="2:13" s="1" customFormat="1" ht="13.8" x14ac:dyDescent="0.3">
      <c r="B17484" s="10"/>
      <c r="L17484" s="10"/>
      <c r="M17484" s="10"/>
    </row>
    <row r="17485" spans="2:13" s="1" customFormat="1" ht="13.8" x14ac:dyDescent="0.3">
      <c r="B17485" s="10"/>
      <c r="L17485" s="10"/>
      <c r="M17485" s="10"/>
    </row>
    <row r="17486" spans="2:13" s="1" customFormat="1" ht="13.8" x14ac:dyDescent="0.3">
      <c r="B17486" s="10"/>
      <c r="L17486" s="10"/>
      <c r="M17486" s="10"/>
    </row>
    <row r="17487" spans="2:13" s="1" customFormat="1" ht="13.8" x14ac:dyDescent="0.3">
      <c r="B17487" s="10"/>
      <c r="L17487" s="10"/>
      <c r="M17487" s="10"/>
    </row>
    <row r="17488" spans="2:13" s="1" customFormat="1" ht="13.8" x14ac:dyDescent="0.3">
      <c r="B17488" s="10"/>
      <c r="L17488" s="10"/>
      <c r="M17488" s="10"/>
    </row>
    <row r="17489" spans="2:13" s="1" customFormat="1" ht="13.8" x14ac:dyDescent="0.3">
      <c r="B17489" s="10"/>
      <c r="L17489" s="10"/>
      <c r="M17489" s="10"/>
    </row>
    <row r="17490" spans="2:13" s="1" customFormat="1" ht="13.8" x14ac:dyDescent="0.3">
      <c r="B17490" s="10"/>
      <c r="L17490" s="10"/>
      <c r="M17490" s="10"/>
    </row>
    <row r="17491" spans="2:13" s="1" customFormat="1" ht="13.8" x14ac:dyDescent="0.3">
      <c r="B17491" s="10"/>
      <c r="L17491" s="10"/>
      <c r="M17491" s="10"/>
    </row>
    <row r="17492" spans="2:13" s="1" customFormat="1" ht="13.8" x14ac:dyDescent="0.3">
      <c r="B17492" s="10"/>
      <c r="L17492" s="10"/>
      <c r="M17492" s="10"/>
    </row>
    <row r="17493" spans="2:13" s="1" customFormat="1" ht="13.8" x14ac:dyDescent="0.3">
      <c r="B17493" s="10"/>
      <c r="L17493" s="10"/>
      <c r="M17493" s="10"/>
    </row>
    <row r="17494" spans="2:13" s="1" customFormat="1" ht="13.8" x14ac:dyDescent="0.3">
      <c r="B17494" s="10"/>
      <c r="L17494" s="10"/>
      <c r="M17494" s="10"/>
    </row>
    <row r="17495" spans="2:13" s="1" customFormat="1" ht="13.8" x14ac:dyDescent="0.3">
      <c r="B17495" s="10"/>
      <c r="L17495" s="10"/>
      <c r="M17495" s="10"/>
    </row>
    <row r="17496" spans="2:13" s="1" customFormat="1" ht="13.8" x14ac:dyDescent="0.3">
      <c r="B17496" s="10"/>
      <c r="L17496" s="10"/>
      <c r="M17496" s="10"/>
    </row>
    <row r="17497" spans="2:13" s="1" customFormat="1" ht="13.8" x14ac:dyDescent="0.3">
      <c r="B17497" s="10"/>
      <c r="L17497" s="10"/>
      <c r="M17497" s="10"/>
    </row>
    <row r="17498" spans="2:13" s="1" customFormat="1" ht="13.8" x14ac:dyDescent="0.3">
      <c r="B17498" s="10"/>
      <c r="L17498" s="10"/>
      <c r="M17498" s="10"/>
    </row>
    <row r="17499" spans="2:13" s="1" customFormat="1" ht="13.8" x14ac:dyDescent="0.3">
      <c r="B17499" s="10"/>
      <c r="L17499" s="10"/>
      <c r="M17499" s="10"/>
    </row>
    <row r="17500" spans="2:13" s="1" customFormat="1" ht="13.8" x14ac:dyDescent="0.3">
      <c r="B17500" s="10"/>
      <c r="L17500" s="10"/>
      <c r="M17500" s="10"/>
    </row>
    <row r="17501" spans="2:13" s="1" customFormat="1" ht="13.8" x14ac:dyDescent="0.3">
      <c r="B17501" s="10"/>
      <c r="L17501" s="10"/>
      <c r="M17501" s="10"/>
    </row>
    <row r="17502" spans="2:13" s="1" customFormat="1" ht="13.8" x14ac:dyDescent="0.3">
      <c r="B17502" s="10"/>
      <c r="L17502" s="10"/>
      <c r="M17502" s="10"/>
    </row>
    <row r="17503" spans="2:13" s="1" customFormat="1" ht="13.8" x14ac:dyDescent="0.3">
      <c r="B17503" s="10"/>
      <c r="L17503" s="10"/>
      <c r="M17503" s="10"/>
    </row>
    <row r="17504" spans="2:13" s="1" customFormat="1" ht="13.8" x14ac:dyDescent="0.3">
      <c r="B17504" s="10"/>
      <c r="L17504" s="10"/>
      <c r="M17504" s="10"/>
    </row>
    <row r="17505" spans="2:13" s="1" customFormat="1" ht="13.8" x14ac:dyDescent="0.3">
      <c r="B17505" s="10"/>
      <c r="L17505" s="10"/>
      <c r="M17505" s="10"/>
    </row>
    <row r="17506" spans="2:13" s="1" customFormat="1" ht="13.8" x14ac:dyDescent="0.3">
      <c r="B17506" s="10"/>
      <c r="L17506" s="10"/>
      <c r="M17506" s="10"/>
    </row>
    <row r="17507" spans="2:13" s="1" customFormat="1" ht="13.8" x14ac:dyDescent="0.3">
      <c r="B17507" s="10"/>
      <c r="L17507" s="10"/>
      <c r="M17507" s="10"/>
    </row>
    <row r="17508" spans="2:13" s="1" customFormat="1" ht="13.8" x14ac:dyDescent="0.3">
      <c r="B17508" s="10"/>
      <c r="L17508" s="10"/>
      <c r="M17508" s="10"/>
    </row>
    <row r="17509" spans="2:13" s="1" customFormat="1" ht="13.8" x14ac:dyDescent="0.3">
      <c r="B17509" s="10"/>
      <c r="L17509" s="10"/>
      <c r="M17509" s="10"/>
    </row>
    <row r="17510" spans="2:13" s="1" customFormat="1" ht="13.8" x14ac:dyDescent="0.3">
      <c r="B17510" s="10"/>
      <c r="L17510" s="10"/>
      <c r="M17510" s="10"/>
    </row>
    <row r="17511" spans="2:13" s="1" customFormat="1" ht="13.8" x14ac:dyDescent="0.3">
      <c r="B17511" s="10"/>
      <c r="L17511" s="10"/>
      <c r="M17511" s="10"/>
    </row>
    <row r="17512" spans="2:13" s="1" customFormat="1" ht="13.8" x14ac:dyDescent="0.3">
      <c r="B17512" s="10"/>
      <c r="L17512" s="10"/>
      <c r="M17512" s="10"/>
    </row>
    <row r="17513" spans="2:13" s="1" customFormat="1" ht="13.8" x14ac:dyDescent="0.3">
      <c r="B17513" s="10"/>
      <c r="L17513" s="10"/>
      <c r="M17513" s="10"/>
    </row>
    <row r="17514" spans="2:13" s="1" customFormat="1" ht="13.8" x14ac:dyDescent="0.3">
      <c r="B17514" s="10"/>
      <c r="L17514" s="10"/>
      <c r="M17514" s="10"/>
    </row>
    <row r="17515" spans="2:13" s="1" customFormat="1" ht="13.8" x14ac:dyDescent="0.3">
      <c r="B17515" s="10"/>
      <c r="L17515" s="10"/>
      <c r="M17515" s="10"/>
    </row>
    <row r="17516" spans="2:13" s="1" customFormat="1" ht="13.8" x14ac:dyDescent="0.3">
      <c r="B17516" s="10"/>
      <c r="L17516" s="10"/>
      <c r="M17516" s="10"/>
    </row>
    <row r="17517" spans="2:13" s="1" customFormat="1" ht="13.8" x14ac:dyDescent="0.3">
      <c r="B17517" s="10"/>
      <c r="L17517" s="10"/>
      <c r="M17517" s="10"/>
    </row>
    <row r="17518" spans="2:13" s="1" customFormat="1" ht="13.8" x14ac:dyDescent="0.3">
      <c r="B17518" s="10"/>
      <c r="L17518" s="10"/>
      <c r="M17518" s="10"/>
    </row>
    <row r="17519" spans="2:13" s="1" customFormat="1" ht="13.8" x14ac:dyDescent="0.3">
      <c r="B17519" s="10"/>
      <c r="L17519" s="10"/>
      <c r="M17519" s="10"/>
    </row>
    <row r="17520" spans="2:13" s="1" customFormat="1" ht="13.8" x14ac:dyDescent="0.3">
      <c r="B17520" s="10"/>
      <c r="L17520" s="10"/>
      <c r="M17520" s="10"/>
    </row>
    <row r="17521" spans="2:13" s="1" customFormat="1" ht="13.8" x14ac:dyDescent="0.3">
      <c r="B17521" s="10"/>
      <c r="L17521" s="10"/>
      <c r="M17521" s="10"/>
    </row>
    <row r="17522" spans="2:13" s="1" customFormat="1" ht="13.8" x14ac:dyDescent="0.3">
      <c r="B17522" s="10"/>
      <c r="L17522" s="10"/>
      <c r="M17522" s="10"/>
    </row>
    <row r="17523" spans="2:13" s="1" customFormat="1" ht="13.8" x14ac:dyDescent="0.3">
      <c r="B17523" s="10"/>
      <c r="L17523" s="10"/>
      <c r="M17523" s="10"/>
    </row>
    <row r="17524" spans="2:13" s="1" customFormat="1" ht="13.8" x14ac:dyDescent="0.3">
      <c r="B17524" s="10"/>
      <c r="L17524" s="10"/>
      <c r="M17524" s="10"/>
    </row>
    <row r="17525" spans="2:13" s="1" customFormat="1" ht="13.8" x14ac:dyDescent="0.3">
      <c r="B17525" s="10"/>
      <c r="L17525" s="10"/>
      <c r="M17525" s="10"/>
    </row>
    <row r="17526" spans="2:13" s="1" customFormat="1" ht="13.8" x14ac:dyDescent="0.3">
      <c r="B17526" s="10"/>
      <c r="L17526" s="10"/>
      <c r="M17526" s="10"/>
    </row>
    <row r="17527" spans="2:13" s="1" customFormat="1" ht="13.8" x14ac:dyDescent="0.3">
      <c r="B17527" s="10"/>
      <c r="L17527" s="10"/>
      <c r="M17527" s="10"/>
    </row>
    <row r="17528" spans="2:13" s="1" customFormat="1" ht="13.8" x14ac:dyDescent="0.3">
      <c r="B17528" s="10"/>
      <c r="L17528" s="10"/>
      <c r="M17528" s="10"/>
    </row>
    <row r="17529" spans="2:13" s="1" customFormat="1" ht="13.8" x14ac:dyDescent="0.3">
      <c r="B17529" s="10"/>
      <c r="L17529" s="10"/>
      <c r="M17529" s="10"/>
    </row>
    <row r="17530" spans="2:13" s="1" customFormat="1" ht="13.8" x14ac:dyDescent="0.3">
      <c r="B17530" s="10"/>
      <c r="L17530" s="10"/>
      <c r="M17530" s="10"/>
    </row>
    <row r="17531" spans="2:13" s="1" customFormat="1" ht="13.8" x14ac:dyDescent="0.3">
      <c r="B17531" s="10"/>
      <c r="L17531" s="10"/>
      <c r="M17531" s="10"/>
    </row>
    <row r="17532" spans="2:13" s="1" customFormat="1" ht="13.8" x14ac:dyDescent="0.3">
      <c r="B17532" s="10"/>
      <c r="L17532" s="10"/>
      <c r="M17532" s="10"/>
    </row>
    <row r="17533" spans="2:13" s="1" customFormat="1" ht="13.8" x14ac:dyDescent="0.3">
      <c r="B17533" s="10"/>
      <c r="L17533" s="10"/>
      <c r="M17533" s="10"/>
    </row>
    <row r="17534" spans="2:13" s="1" customFormat="1" ht="13.8" x14ac:dyDescent="0.3">
      <c r="B17534" s="10"/>
      <c r="L17534" s="10"/>
      <c r="M17534" s="10"/>
    </row>
    <row r="17535" spans="2:13" s="1" customFormat="1" ht="13.8" x14ac:dyDescent="0.3">
      <c r="B17535" s="10"/>
      <c r="L17535" s="10"/>
      <c r="M17535" s="10"/>
    </row>
    <row r="17536" spans="2:13" s="1" customFormat="1" ht="13.8" x14ac:dyDescent="0.3">
      <c r="B17536" s="10"/>
      <c r="L17536" s="10"/>
      <c r="M17536" s="10"/>
    </row>
    <row r="17537" spans="2:13" s="1" customFormat="1" ht="13.8" x14ac:dyDescent="0.3">
      <c r="B17537" s="10"/>
      <c r="L17537" s="10"/>
      <c r="M17537" s="10"/>
    </row>
    <row r="17538" spans="2:13" s="1" customFormat="1" ht="13.8" x14ac:dyDescent="0.3">
      <c r="B17538" s="10"/>
      <c r="L17538" s="10"/>
      <c r="M17538" s="10"/>
    </row>
    <row r="17539" spans="2:13" s="1" customFormat="1" ht="13.8" x14ac:dyDescent="0.3">
      <c r="B17539" s="10"/>
      <c r="L17539" s="10"/>
      <c r="M17539" s="10"/>
    </row>
    <row r="17540" spans="2:13" s="1" customFormat="1" ht="13.8" x14ac:dyDescent="0.3">
      <c r="B17540" s="10"/>
      <c r="L17540" s="10"/>
      <c r="M17540" s="10"/>
    </row>
    <row r="17541" spans="2:13" s="1" customFormat="1" ht="13.8" x14ac:dyDescent="0.3">
      <c r="B17541" s="10"/>
      <c r="L17541" s="10"/>
      <c r="M17541" s="10"/>
    </row>
    <row r="17542" spans="2:13" s="1" customFormat="1" ht="13.8" x14ac:dyDescent="0.3">
      <c r="B17542" s="10"/>
      <c r="L17542" s="10"/>
      <c r="M17542" s="10"/>
    </row>
    <row r="17543" spans="2:13" s="1" customFormat="1" ht="13.8" x14ac:dyDescent="0.3">
      <c r="B17543" s="10"/>
      <c r="L17543" s="10"/>
      <c r="M17543" s="10"/>
    </row>
    <row r="17544" spans="2:13" s="1" customFormat="1" ht="13.8" x14ac:dyDescent="0.3">
      <c r="B17544" s="10"/>
      <c r="L17544" s="10"/>
      <c r="M17544" s="10"/>
    </row>
    <row r="17545" spans="2:13" s="1" customFormat="1" ht="13.8" x14ac:dyDescent="0.3">
      <c r="B17545" s="10"/>
      <c r="L17545" s="10"/>
      <c r="M17545" s="10"/>
    </row>
    <row r="17546" spans="2:13" s="1" customFormat="1" ht="13.8" x14ac:dyDescent="0.3">
      <c r="B17546" s="10"/>
      <c r="L17546" s="10"/>
      <c r="M17546" s="10"/>
    </row>
    <row r="17547" spans="2:13" s="1" customFormat="1" ht="13.8" x14ac:dyDescent="0.3">
      <c r="B17547" s="10"/>
      <c r="L17547" s="10"/>
      <c r="M17547" s="10"/>
    </row>
    <row r="17548" spans="2:13" s="1" customFormat="1" ht="13.8" x14ac:dyDescent="0.3">
      <c r="B17548" s="10"/>
      <c r="L17548" s="10"/>
      <c r="M17548" s="10"/>
    </row>
    <row r="17549" spans="2:13" s="1" customFormat="1" ht="13.8" x14ac:dyDescent="0.3">
      <c r="B17549" s="10"/>
      <c r="L17549" s="10"/>
      <c r="M17549" s="10"/>
    </row>
    <row r="17550" spans="2:13" s="1" customFormat="1" ht="13.8" x14ac:dyDescent="0.3">
      <c r="B17550" s="10"/>
      <c r="L17550" s="10"/>
      <c r="M17550" s="10"/>
    </row>
    <row r="17551" spans="2:13" s="1" customFormat="1" ht="13.8" x14ac:dyDescent="0.3">
      <c r="B17551" s="10"/>
      <c r="L17551" s="10"/>
      <c r="M17551" s="10"/>
    </row>
    <row r="17552" spans="2:13" s="1" customFormat="1" ht="13.8" x14ac:dyDescent="0.3">
      <c r="B17552" s="10"/>
      <c r="L17552" s="10"/>
      <c r="M17552" s="10"/>
    </row>
    <row r="17553" spans="2:13" s="1" customFormat="1" ht="13.8" x14ac:dyDescent="0.3">
      <c r="B17553" s="10"/>
      <c r="L17553" s="10"/>
      <c r="M17553" s="10"/>
    </row>
    <row r="17554" spans="2:13" s="1" customFormat="1" ht="13.8" x14ac:dyDescent="0.3">
      <c r="B17554" s="10"/>
      <c r="L17554" s="10"/>
      <c r="M17554" s="10"/>
    </row>
    <row r="17555" spans="2:13" s="1" customFormat="1" ht="13.8" x14ac:dyDescent="0.3">
      <c r="B17555" s="10"/>
      <c r="L17555" s="10"/>
      <c r="M17555" s="10"/>
    </row>
    <row r="17556" spans="2:13" s="1" customFormat="1" ht="13.8" x14ac:dyDescent="0.3">
      <c r="B17556" s="10"/>
      <c r="L17556" s="10"/>
      <c r="M17556" s="10"/>
    </row>
    <row r="17557" spans="2:13" s="1" customFormat="1" ht="13.8" x14ac:dyDescent="0.3">
      <c r="B17557" s="10"/>
      <c r="L17557" s="10"/>
      <c r="M17557" s="10"/>
    </row>
    <row r="17558" spans="2:13" s="1" customFormat="1" ht="13.8" x14ac:dyDescent="0.3">
      <c r="B17558" s="10"/>
      <c r="L17558" s="10"/>
      <c r="M17558" s="10"/>
    </row>
    <row r="17559" spans="2:13" s="1" customFormat="1" ht="13.8" x14ac:dyDescent="0.3">
      <c r="B17559" s="10"/>
      <c r="L17559" s="10"/>
      <c r="M17559" s="10"/>
    </row>
    <row r="17560" spans="2:13" s="1" customFormat="1" ht="13.8" x14ac:dyDescent="0.3">
      <c r="B17560" s="10"/>
      <c r="L17560" s="10"/>
      <c r="M17560" s="10"/>
    </row>
    <row r="17561" spans="2:13" s="1" customFormat="1" ht="13.8" x14ac:dyDescent="0.3">
      <c r="B17561" s="10"/>
      <c r="L17561" s="10"/>
      <c r="M17561" s="10"/>
    </row>
    <row r="17562" spans="2:13" s="1" customFormat="1" ht="13.8" x14ac:dyDescent="0.3">
      <c r="B17562" s="10"/>
      <c r="L17562" s="10"/>
      <c r="M17562" s="10"/>
    </row>
    <row r="17563" spans="2:13" s="1" customFormat="1" ht="13.8" x14ac:dyDescent="0.3">
      <c r="B17563" s="10"/>
      <c r="L17563" s="10"/>
      <c r="M17563" s="10"/>
    </row>
    <row r="17564" spans="2:13" s="1" customFormat="1" ht="13.8" x14ac:dyDescent="0.3">
      <c r="B17564" s="10"/>
      <c r="L17564" s="10"/>
      <c r="M17564" s="10"/>
    </row>
    <row r="17565" spans="2:13" s="1" customFormat="1" ht="13.8" x14ac:dyDescent="0.3">
      <c r="B17565" s="10"/>
      <c r="L17565" s="10"/>
      <c r="M17565" s="10"/>
    </row>
    <row r="17566" spans="2:13" s="1" customFormat="1" ht="13.8" x14ac:dyDescent="0.3">
      <c r="B17566" s="10"/>
      <c r="L17566" s="10"/>
      <c r="M17566" s="10"/>
    </row>
    <row r="17567" spans="2:13" s="1" customFormat="1" ht="13.8" x14ac:dyDescent="0.3">
      <c r="B17567" s="10"/>
      <c r="L17567" s="10"/>
      <c r="M17567" s="10"/>
    </row>
    <row r="17568" spans="2:13" s="1" customFormat="1" ht="13.8" x14ac:dyDescent="0.3">
      <c r="B17568" s="10"/>
      <c r="L17568" s="10"/>
      <c r="M17568" s="10"/>
    </row>
    <row r="17569" spans="2:13" s="1" customFormat="1" ht="13.8" x14ac:dyDescent="0.3">
      <c r="B17569" s="10"/>
      <c r="L17569" s="10"/>
      <c r="M17569" s="10"/>
    </row>
    <row r="17570" spans="2:13" s="1" customFormat="1" ht="13.8" x14ac:dyDescent="0.3">
      <c r="B17570" s="10"/>
      <c r="L17570" s="10"/>
      <c r="M17570" s="10"/>
    </row>
    <row r="17571" spans="2:13" s="1" customFormat="1" ht="13.8" x14ac:dyDescent="0.3">
      <c r="B17571" s="10"/>
      <c r="L17571" s="10"/>
      <c r="M17571" s="10"/>
    </row>
    <row r="17572" spans="2:13" s="1" customFormat="1" ht="13.8" x14ac:dyDescent="0.3">
      <c r="B17572" s="10"/>
      <c r="L17572" s="10"/>
      <c r="M17572" s="10"/>
    </row>
    <row r="17573" spans="2:13" s="1" customFormat="1" ht="13.8" x14ac:dyDescent="0.3">
      <c r="B17573" s="10"/>
      <c r="L17573" s="10"/>
      <c r="M17573" s="10"/>
    </row>
    <row r="17574" spans="2:13" s="1" customFormat="1" ht="13.8" x14ac:dyDescent="0.3">
      <c r="B17574" s="10"/>
      <c r="L17574" s="10"/>
      <c r="M17574" s="10"/>
    </row>
    <row r="17575" spans="2:13" s="1" customFormat="1" ht="13.8" x14ac:dyDescent="0.3">
      <c r="B17575" s="10"/>
      <c r="L17575" s="10"/>
      <c r="M17575" s="10"/>
    </row>
    <row r="17576" spans="2:13" s="1" customFormat="1" ht="13.8" x14ac:dyDescent="0.3">
      <c r="B17576" s="10"/>
      <c r="L17576" s="10"/>
      <c r="M17576" s="10"/>
    </row>
    <row r="17577" spans="2:13" s="1" customFormat="1" ht="13.8" x14ac:dyDescent="0.3">
      <c r="B17577" s="10"/>
      <c r="L17577" s="10"/>
      <c r="M17577" s="10"/>
    </row>
    <row r="17578" spans="2:13" s="1" customFormat="1" ht="13.8" x14ac:dyDescent="0.3">
      <c r="B17578" s="10"/>
      <c r="L17578" s="10"/>
      <c r="M17578" s="10"/>
    </row>
    <row r="17579" spans="2:13" s="1" customFormat="1" ht="13.8" x14ac:dyDescent="0.3">
      <c r="B17579" s="10"/>
      <c r="L17579" s="10"/>
      <c r="M17579" s="10"/>
    </row>
    <row r="17580" spans="2:13" s="1" customFormat="1" ht="13.8" x14ac:dyDescent="0.3">
      <c r="B17580" s="10"/>
      <c r="L17580" s="10"/>
      <c r="M17580" s="10"/>
    </row>
    <row r="17581" spans="2:13" s="1" customFormat="1" ht="13.8" x14ac:dyDescent="0.3">
      <c r="B17581" s="10"/>
      <c r="L17581" s="10"/>
      <c r="M17581" s="10"/>
    </row>
    <row r="17582" spans="2:13" s="1" customFormat="1" ht="13.8" x14ac:dyDescent="0.3">
      <c r="B17582" s="10"/>
      <c r="L17582" s="10"/>
      <c r="M17582" s="10"/>
    </row>
    <row r="17583" spans="2:13" s="1" customFormat="1" ht="13.8" x14ac:dyDescent="0.3">
      <c r="B17583" s="10"/>
      <c r="L17583" s="10"/>
      <c r="M17583" s="10"/>
    </row>
    <row r="17584" spans="2:13" s="1" customFormat="1" ht="13.8" x14ac:dyDescent="0.3">
      <c r="B17584" s="10"/>
      <c r="L17584" s="10"/>
      <c r="M17584" s="10"/>
    </row>
    <row r="17585" spans="2:13" s="1" customFormat="1" ht="13.8" x14ac:dyDescent="0.3">
      <c r="B17585" s="10"/>
      <c r="L17585" s="10"/>
      <c r="M17585" s="10"/>
    </row>
    <row r="17586" spans="2:13" s="1" customFormat="1" ht="13.8" x14ac:dyDescent="0.3">
      <c r="B17586" s="10"/>
      <c r="L17586" s="10"/>
      <c r="M17586" s="10"/>
    </row>
    <row r="17587" spans="2:13" s="1" customFormat="1" ht="13.8" x14ac:dyDescent="0.3">
      <c r="B17587" s="10"/>
      <c r="L17587" s="10"/>
      <c r="M17587" s="10"/>
    </row>
    <row r="17588" spans="2:13" s="1" customFormat="1" ht="13.8" x14ac:dyDescent="0.3">
      <c r="B17588" s="10"/>
      <c r="L17588" s="10"/>
      <c r="M17588" s="10"/>
    </row>
    <row r="17589" spans="2:13" s="1" customFormat="1" ht="13.8" x14ac:dyDescent="0.3">
      <c r="B17589" s="10"/>
      <c r="L17589" s="10"/>
      <c r="M17589" s="10"/>
    </row>
    <row r="17590" spans="2:13" s="1" customFormat="1" ht="13.8" x14ac:dyDescent="0.3">
      <c r="B17590" s="10"/>
      <c r="L17590" s="10"/>
      <c r="M17590" s="10"/>
    </row>
    <row r="17591" spans="2:13" s="1" customFormat="1" ht="13.8" x14ac:dyDescent="0.3">
      <c r="B17591" s="10"/>
      <c r="L17591" s="10"/>
      <c r="M17591" s="10"/>
    </row>
    <row r="17592" spans="2:13" s="1" customFormat="1" ht="13.8" x14ac:dyDescent="0.3">
      <c r="B17592" s="10"/>
      <c r="L17592" s="10"/>
      <c r="M17592" s="10"/>
    </row>
    <row r="17593" spans="2:13" s="1" customFormat="1" ht="13.8" x14ac:dyDescent="0.3">
      <c r="B17593" s="10"/>
      <c r="L17593" s="10"/>
      <c r="M17593" s="10"/>
    </row>
    <row r="17594" spans="2:13" s="1" customFormat="1" ht="13.8" x14ac:dyDescent="0.3">
      <c r="B17594" s="10"/>
      <c r="L17594" s="10"/>
      <c r="M17594" s="10"/>
    </row>
    <row r="17595" spans="2:13" s="1" customFormat="1" ht="13.8" x14ac:dyDescent="0.3">
      <c r="B17595" s="10"/>
      <c r="L17595" s="10"/>
      <c r="M17595" s="10"/>
    </row>
    <row r="17596" spans="2:13" s="1" customFormat="1" ht="13.8" x14ac:dyDescent="0.3">
      <c r="B17596" s="10"/>
      <c r="L17596" s="10"/>
      <c r="M17596" s="10"/>
    </row>
    <row r="17597" spans="2:13" s="1" customFormat="1" ht="13.8" x14ac:dyDescent="0.3">
      <c r="B17597" s="10"/>
      <c r="L17597" s="10"/>
      <c r="M17597" s="10"/>
    </row>
    <row r="17598" spans="2:13" s="1" customFormat="1" ht="13.8" x14ac:dyDescent="0.3">
      <c r="B17598" s="10"/>
      <c r="L17598" s="10"/>
      <c r="M17598" s="10"/>
    </row>
    <row r="17599" spans="2:13" s="1" customFormat="1" ht="13.8" x14ac:dyDescent="0.3">
      <c r="B17599" s="10"/>
      <c r="L17599" s="10"/>
      <c r="M17599" s="10"/>
    </row>
    <row r="17600" spans="2:13" s="1" customFormat="1" ht="13.8" x14ac:dyDescent="0.3">
      <c r="B17600" s="10"/>
      <c r="L17600" s="10"/>
      <c r="M17600" s="10"/>
    </row>
    <row r="17601" spans="2:13" s="1" customFormat="1" ht="13.8" x14ac:dyDescent="0.3">
      <c r="B17601" s="10"/>
      <c r="L17601" s="10"/>
      <c r="M17601" s="10"/>
    </row>
    <row r="17602" spans="2:13" s="1" customFormat="1" ht="13.8" x14ac:dyDescent="0.3">
      <c r="B17602" s="10"/>
      <c r="L17602" s="10"/>
      <c r="M17602" s="10"/>
    </row>
    <row r="17603" spans="2:13" s="1" customFormat="1" ht="13.8" x14ac:dyDescent="0.3">
      <c r="B17603" s="10"/>
      <c r="L17603" s="10"/>
      <c r="M17603" s="10"/>
    </row>
    <row r="17604" spans="2:13" s="1" customFormat="1" ht="13.8" x14ac:dyDescent="0.3">
      <c r="B17604" s="10"/>
      <c r="L17604" s="10"/>
      <c r="M17604" s="10"/>
    </row>
    <row r="17605" spans="2:13" s="1" customFormat="1" ht="13.8" x14ac:dyDescent="0.3">
      <c r="B17605" s="10"/>
      <c r="L17605" s="10"/>
      <c r="M17605" s="10"/>
    </row>
    <row r="17606" spans="2:13" s="1" customFormat="1" ht="13.8" x14ac:dyDescent="0.3">
      <c r="B17606" s="10"/>
      <c r="L17606" s="10"/>
      <c r="M17606" s="10"/>
    </row>
    <row r="17607" spans="2:13" s="1" customFormat="1" ht="13.8" x14ac:dyDescent="0.3">
      <c r="B17607" s="10"/>
      <c r="L17607" s="10"/>
      <c r="M17607" s="10"/>
    </row>
    <row r="17608" spans="2:13" s="1" customFormat="1" ht="13.8" x14ac:dyDescent="0.3">
      <c r="B17608" s="10"/>
      <c r="L17608" s="10"/>
      <c r="M17608" s="10"/>
    </row>
    <row r="17609" spans="2:13" s="1" customFormat="1" ht="13.8" x14ac:dyDescent="0.3">
      <c r="B17609" s="10"/>
      <c r="L17609" s="10"/>
      <c r="M17609" s="10"/>
    </row>
    <row r="17610" spans="2:13" s="1" customFormat="1" ht="13.8" x14ac:dyDescent="0.3">
      <c r="B17610" s="10"/>
      <c r="L17610" s="10"/>
      <c r="M17610" s="10"/>
    </row>
    <row r="17611" spans="2:13" s="1" customFormat="1" ht="13.8" x14ac:dyDescent="0.3">
      <c r="B17611" s="10"/>
      <c r="L17611" s="10"/>
      <c r="M17611" s="10"/>
    </row>
    <row r="17612" spans="2:13" s="1" customFormat="1" ht="13.8" x14ac:dyDescent="0.3">
      <c r="B17612" s="10"/>
      <c r="L17612" s="10"/>
      <c r="M17612" s="10"/>
    </row>
    <row r="17613" spans="2:13" s="1" customFormat="1" ht="13.8" x14ac:dyDescent="0.3">
      <c r="B17613" s="10"/>
      <c r="L17613" s="10"/>
      <c r="M17613" s="10"/>
    </row>
    <row r="17614" spans="2:13" s="1" customFormat="1" ht="13.8" x14ac:dyDescent="0.3">
      <c r="B17614" s="10"/>
      <c r="L17614" s="10"/>
      <c r="M17614" s="10"/>
    </row>
    <row r="17615" spans="2:13" s="1" customFormat="1" ht="13.8" x14ac:dyDescent="0.3">
      <c r="B17615" s="10"/>
      <c r="L17615" s="10"/>
      <c r="M17615" s="10"/>
    </row>
    <row r="17616" spans="2:13" s="1" customFormat="1" ht="13.8" x14ac:dyDescent="0.3">
      <c r="B17616" s="10"/>
      <c r="L17616" s="10"/>
      <c r="M17616" s="10"/>
    </row>
    <row r="17617" spans="2:13" s="1" customFormat="1" ht="13.8" x14ac:dyDescent="0.3">
      <c r="B17617" s="10"/>
      <c r="L17617" s="10"/>
      <c r="M17617" s="10"/>
    </row>
    <row r="17618" spans="2:13" s="1" customFormat="1" ht="13.8" x14ac:dyDescent="0.3">
      <c r="B17618" s="10"/>
      <c r="L17618" s="10"/>
      <c r="M17618" s="10"/>
    </row>
    <row r="17619" spans="2:13" s="1" customFormat="1" ht="13.8" x14ac:dyDescent="0.3">
      <c r="B17619" s="10"/>
      <c r="L17619" s="10"/>
      <c r="M17619" s="10"/>
    </row>
    <row r="17620" spans="2:13" s="1" customFormat="1" ht="13.8" x14ac:dyDescent="0.3">
      <c r="B17620" s="10"/>
      <c r="L17620" s="10"/>
      <c r="M17620" s="10"/>
    </row>
    <row r="17621" spans="2:13" s="1" customFormat="1" ht="13.8" x14ac:dyDescent="0.3">
      <c r="B17621" s="10"/>
      <c r="L17621" s="10"/>
      <c r="M17621" s="10"/>
    </row>
    <row r="17622" spans="2:13" s="1" customFormat="1" ht="13.8" x14ac:dyDescent="0.3">
      <c r="B17622" s="10"/>
      <c r="L17622" s="10"/>
      <c r="M17622" s="10"/>
    </row>
    <row r="17623" spans="2:13" s="1" customFormat="1" ht="13.8" x14ac:dyDescent="0.3">
      <c r="B17623" s="10"/>
      <c r="L17623" s="10"/>
      <c r="M17623" s="10"/>
    </row>
    <row r="17624" spans="2:13" s="1" customFormat="1" ht="13.8" x14ac:dyDescent="0.3">
      <c r="B17624" s="10"/>
      <c r="L17624" s="10"/>
      <c r="M17624" s="10"/>
    </row>
    <row r="17625" spans="2:13" s="1" customFormat="1" ht="13.8" x14ac:dyDescent="0.3">
      <c r="B17625" s="10"/>
      <c r="L17625" s="10"/>
      <c r="M17625" s="10"/>
    </row>
    <row r="17626" spans="2:13" s="1" customFormat="1" ht="13.8" x14ac:dyDescent="0.3">
      <c r="B17626" s="10"/>
      <c r="L17626" s="10"/>
      <c r="M17626" s="10"/>
    </row>
    <row r="17627" spans="2:13" s="1" customFormat="1" ht="13.8" x14ac:dyDescent="0.3">
      <c r="B17627" s="10"/>
      <c r="L17627" s="10"/>
      <c r="M17627" s="10"/>
    </row>
    <row r="17628" spans="2:13" s="1" customFormat="1" ht="13.8" x14ac:dyDescent="0.3">
      <c r="B17628" s="10"/>
      <c r="L17628" s="10"/>
      <c r="M17628" s="10"/>
    </row>
    <row r="17629" spans="2:13" s="1" customFormat="1" ht="13.8" x14ac:dyDescent="0.3">
      <c r="B17629" s="10"/>
      <c r="L17629" s="10"/>
      <c r="M17629" s="10"/>
    </row>
    <row r="17630" spans="2:13" s="1" customFormat="1" ht="13.8" x14ac:dyDescent="0.3">
      <c r="B17630" s="10"/>
      <c r="L17630" s="10"/>
      <c r="M17630" s="10"/>
    </row>
    <row r="17631" spans="2:13" s="1" customFormat="1" ht="13.8" x14ac:dyDescent="0.3">
      <c r="B17631" s="10"/>
      <c r="L17631" s="10"/>
      <c r="M17631" s="10"/>
    </row>
    <row r="17632" spans="2:13" s="1" customFormat="1" ht="13.8" x14ac:dyDescent="0.3">
      <c r="B17632" s="10"/>
      <c r="L17632" s="10"/>
      <c r="M17632" s="10"/>
    </row>
    <row r="17633" spans="2:13" s="1" customFormat="1" ht="13.8" x14ac:dyDescent="0.3">
      <c r="B17633" s="10"/>
      <c r="L17633" s="10"/>
      <c r="M17633" s="10"/>
    </row>
    <row r="17634" spans="2:13" s="1" customFormat="1" ht="13.8" x14ac:dyDescent="0.3">
      <c r="B17634" s="10"/>
      <c r="L17634" s="10"/>
      <c r="M17634" s="10"/>
    </row>
    <row r="17635" spans="2:13" s="1" customFormat="1" ht="13.8" x14ac:dyDescent="0.3">
      <c r="B17635" s="10"/>
      <c r="L17635" s="10"/>
      <c r="M17635" s="10"/>
    </row>
    <row r="17636" spans="2:13" s="1" customFormat="1" ht="13.8" x14ac:dyDescent="0.3">
      <c r="B17636" s="10"/>
      <c r="L17636" s="10"/>
      <c r="M17636" s="10"/>
    </row>
    <row r="17637" spans="2:13" s="1" customFormat="1" ht="13.8" x14ac:dyDescent="0.3">
      <c r="B17637" s="10"/>
      <c r="L17637" s="10"/>
      <c r="M17637" s="10"/>
    </row>
    <row r="17638" spans="2:13" s="1" customFormat="1" ht="13.8" x14ac:dyDescent="0.3">
      <c r="B17638" s="10"/>
      <c r="L17638" s="10"/>
      <c r="M17638" s="10"/>
    </row>
    <row r="17639" spans="2:13" s="1" customFormat="1" ht="13.8" x14ac:dyDescent="0.3">
      <c r="B17639" s="10"/>
      <c r="L17639" s="10"/>
      <c r="M17639" s="10"/>
    </row>
    <row r="17640" spans="2:13" s="1" customFormat="1" ht="13.8" x14ac:dyDescent="0.3">
      <c r="B17640" s="10"/>
      <c r="L17640" s="10"/>
      <c r="M17640" s="10"/>
    </row>
    <row r="17641" spans="2:13" s="1" customFormat="1" ht="13.8" x14ac:dyDescent="0.3">
      <c r="B17641" s="10"/>
      <c r="L17641" s="10"/>
      <c r="M17641" s="10"/>
    </row>
    <row r="17642" spans="2:13" s="1" customFormat="1" ht="13.8" x14ac:dyDescent="0.3">
      <c r="B17642" s="10"/>
      <c r="L17642" s="10"/>
      <c r="M17642" s="10"/>
    </row>
    <row r="17643" spans="2:13" s="1" customFormat="1" ht="13.8" x14ac:dyDescent="0.3">
      <c r="B17643" s="10"/>
      <c r="L17643" s="10"/>
      <c r="M17643" s="10"/>
    </row>
    <row r="17644" spans="2:13" s="1" customFormat="1" ht="13.8" x14ac:dyDescent="0.3">
      <c r="B17644" s="10"/>
      <c r="L17644" s="10"/>
      <c r="M17644" s="10"/>
    </row>
    <row r="17645" spans="2:13" s="1" customFormat="1" ht="13.8" x14ac:dyDescent="0.3">
      <c r="B17645" s="10"/>
      <c r="L17645" s="10"/>
      <c r="M17645" s="10"/>
    </row>
    <row r="17646" spans="2:13" s="1" customFormat="1" ht="13.8" x14ac:dyDescent="0.3">
      <c r="B17646" s="10"/>
      <c r="L17646" s="10"/>
      <c r="M17646" s="10"/>
    </row>
    <row r="17647" spans="2:13" s="1" customFormat="1" ht="13.8" x14ac:dyDescent="0.3">
      <c r="B17647" s="10"/>
      <c r="L17647" s="10"/>
      <c r="M17647" s="10"/>
    </row>
    <row r="17648" spans="2:13" s="1" customFormat="1" ht="13.8" x14ac:dyDescent="0.3">
      <c r="B17648" s="10"/>
      <c r="L17648" s="10"/>
      <c r="M17648" s="10"/>
    </row>
    <row r="17649" spans="2:13" s="1" customFormat="1" ht="13.8" x14ac:dyDescent="0.3">
      <c r="B17649" s="10"/>
      <c r="L17649" s="10"/>
      <c r="M17649" s="10"/>
    </row>
    <row r="17650" spans="2:13" s="1" customFormat="1" ht="13.8" x14ac:dyDescent="0.3">
      <c r="B17650" s="10"/>
      <c r="L17650" s="10"/>
      <c r="M17650" s="10"/>
    </row>
    <row r="17651" spans="2:13" s="1" customFormat="1" ht="13.8" x14ac:dyDescent="0.3">
      <c r="B17651" s="10"/>
      <c r="L17651" s="10"/>
      <c r="M17651" s="10"/>
    </row>
    <row r="17652" spans="2:13" s="1" customFormat="1" ht="13.8" x14ac:dyDescent="0.3">
      <c r="B17652" s="10"/>
      <c r="L17652" s="10"/>
      <c r="M17652" s="10"/>
    </row>
    <row r="17653" spans="2:13" s="1" customFormat="1" ht="13.8" x14ac:dyDescent="0.3">
      <c r="B17653" s="10"/>
      <c r="L17653" s="10"/>
      <c r="M17653" s="10"/>
    </row>
    <row r="17654" spans="2:13" s="1" customFormat="1" ht="13.8" x14ac:dyDescent="0.3">
      <c r="B17654" s="10"/>
      <c r="L17654" s="10"/>
      <c r="M17654" s="10"/>
    </row>
    <row r="17655" spans="2:13" s="1" customFormat="1" ht="13.8" x14ac:dyDescent="0.3">
      <c r="B17655" s="10"/>
      <c r="L17655" s="10"/>
      <c r="M17655" s="10"/>
    </row>
    <row r="17656" spans="2:13" s="1" customFormat="1" ht="13.8" x14ac:dyDescent="0.3">
      <c r="B17656" s="10"/>
      <c r="L17656" s="10"/>
      <c r="M17656" s="10"/>
    </row>
    <row r="17657" spans="2:13" s="1" customFormat="1" ht="13.8" x14ac:dyDescent="0.3">
      <c r="B17657" s="10"/>
      <c r="L17657" s="10"/>
      <c r="M17657" s="10"/>
    </row>
    <row r="17658" spans="2:13" s="1" customFormat="1" ht="13.8" x14ac:dyDescent="0.3">
      <c r="B17658" s="10"/>
      <c r="L17658" s="10"/>
      <c r="M17658" s="10"/>
    </row>
    <row r="17659" spans="2:13" s="1" customFormat="1" ht="13.8" x14ac:dyDescent="0.3">
      <c r="B17659" s="10"/>
      <c r="L17659" s="10"/>
      <c r="M17659" s="10"/>
    </row>
    <row r="17660" spans="2:13" s="1" customFormat="1" ht="13.8" x14ac:dyDescent="0.3">
      <c r="B17660" s="10"/>
      <c r="L17660" s="10"/>
      <c r="M17660" s="10"/>
    </row>
    <row r="17661" spans="2:13" s="1" customFormat="1" ht="13.8" x14ac:dyDescent="0.3">
      <c r="B17661" s="10"/>
      <c r="L17661" s="10"/>
      <c r="M17661" s="10"/>
    </row>
    <row r="17662" spans="2:13" s="1" customFormat="1" ht="13.8" x14ac:dyDescent="0.3">
      <c r="B17662" s="10"/>
      <c r="L17662" s="10"/>
      <c r="M17662" s="10"/>
    </row>
    <row r="17663" spans="2:13" s="1" customFormat="1" ht="13.8" x14ac:dyDescent="0.3">
      <c r="B17663" s="10"/>
      <c r="L17663" s="10"/>
      <c r="M17663" s="10"/>
    </row>
    <row r="17664" spans="2:13" s="1" customFormat="1" ht="13.8" x14ac:dyDescent="0.3">
      <c r="B17664" s="10"/>
      <c r="L17664" s="10"/>
      <c r="M17664" s="10"/>
    </row>
    <row r="17665" spans="2:13" s="1" customFormat="1" ht="13.8" x14ac:dyDescent="0.3">
      <c r="B17665" s="10"/>
      <c r="L17665" s="10"/>
      <c r="M17665" s="10"/>
    </row>
    <row r="17666" spans="2:13" s="1" customFormat="1" ht="13.8" x14ac:dyDescent="0.3">
      <c r="B17666" s="10"/>
      <c r="L17666" s="10"/>
      <c r="M17666" s="10"/>
    </row>
    <row r="17667" spans="2:13" s="1" customFormat="1" ht="13.8" x14ac:dyDescent="0.3">
      <c r="B17667" s="10"/>
      <c r="L17667" s="10"/>
      <c r="M17667" s="10"/>
    </row>
    <row r="17668" spans="2:13" s="1" customFormat="1" ht="13.8" x14ac:dyDescent="0.3">
      <c r="B17668" s="10"/>
      <c r="L17668" s="10"/>
      <c r="M17668" s="10"/>
    </row>
    <row r="17669" spans="2:13" s="1" customFormat="1" ht="13.8" x14ac:dyDescent="0.3">
      <c r="B17669" s="10"/>
      <c r="L17669" s="10"/>
      <c r="M17669" s="10"/>
    </row>
    <row r="17670" spans="2:13" s="1" customFormat="1" ht="13.8" x14ac:dyDescent="0.3">
      <c r="B17670" s="10"/>
      <c r="L17670" s="10"/>
      <c r="M17670" s="10"/>
    </row>
    <row r="17671" spans="2:13" s="1" customFormat="1" ht="13.8" x14ac:dyDescent="0.3">
      <c r="B17671" s="10"/>
      <c r="L17671" s="10"/>
      <c r="M17671" s="10"/>
    </row>
    <row r="17672" spans="2:13" s="1" customFormat="1" ht="13.8" x14ac:dyDescent="0.3">
      <c r="B17672" s="10"/>
      <c r="L17672" s="10"/>
      <c r="M17672" s="10"/>
    </row>
    <row r="17673" spans="2:13" s="1" customFormat="1" ht="13.8" x14ac:dyDescent="0.3">
      <c r="B17673" s="10"/>
      <c r="L17673" s="10"/>
      <c r="M17673" s="10"/>
    </row>
    <row r="17674" spans="2:13" s="1" customFormat="1" ht="13.8" x14ac:dyDescent="0.3">
      <c r="B17674" s="10"/>
      <c r="L17674" s="10"/>
      <c r="M17674" s="10"/>
    </row>
    <row r="17675" spans="2:13" s="1" customFormat="1" ht="13.8" x14ac:dyDescent="0.3">
      <c r="B17675" s="10"/>
      <c r="L17675" s="10"/>
      <c r="M17675" s="10"/>
    </row>
    <row r="17676" spans="2:13" s="1" customFormat="1" ht="13.8" x14ac:dyDescent="0.3">
      <c r="B17676" s="10"/>
      <c r="L17676" s="10"/>
      <c r="M17676" s="10"/>
    </row>
    <row r="17677" spans="2:13" s="1" customFormat="1" ht="13.8" x14ac:dyDescent="0.3">
      <c r="B17677" s="10"/>
      <c r="L17677" s="10"/>
      <c r="M17677" s="10"/>
    </row>
    <row r="17678" spans="2:13" s="1" customFormat="1" ht="13.8" x14ac:dyDescent="0.3">
      <c r="B17678" s="10"/>
      <c r="L17678" s="10"/>
      <c r="M17678" s="10"/>
    </row>
    <row r="17679" spans="2:13" s="1" customFormat="1" ht="13.8" x14ac:dyDescent="0.3">
      <c r="B17679" s="10"/>
      <c r="L17679" s="10"/>
      <c r="M17679" s="10"/>
    </row>
    <row r="17680" spans="2:13" s="1" customFormat="1" ht="13.8" x14ac:dyDescent="0.3">
      <c r="B17680" s="10"/>
      <c r="L17680" s="10"/>
      <c r="M17680" s="10"/>
    </row>
    <row r="17681" spans="2:13" s="1" customFormat="1" ht="13.8" x14ac:dyDescent="0.3">
      <c r="B17681" s="10"/>
      <c r="L17681" s="10"/>
      <c r="M17681" s="10"/>
    </row>
    <row r="17682" spans="2:13" s="1" customFormat="1" ht="13.8" x14ac:dyDescent="0.3">
      <c r="B17682" s="10"/>
      <c r="L17682" s="10"/>
      <c r="M17682" s="10"/>
    </row>
    <row r="17683" spans="2:13" s="1" customFormat="1" ht="13.8" x14ac:dyDescent="0.3">
      <c r="B17683" s="10"/>
      <c r="L17683" s="10"/>
      <c r="M17683" s="10"/>
    </row>
    <row r="17684" spans="2:13" s="1" customFormat="1" ht="13.8" x14ac:dyDescent="0.3">
      <c r="B17684" s="10"/>
      <c r="L17684" s="10"/>
      <c r="M17684" s="10"/>
    </row>
    <row r="17685" spans="2:13" s="1" customFormat="1" ht="13.8" x14ac:dyDescent="0.3">
      <c r="B17685" s="10"/>
      <c r="L17685" s="10"/>
      <c r="M17685" s="10"/>
    </row>
    <row r="17686" spans="2:13" s="1" customFormat="1" ht="13.8" x14ac:dyDescent="0.3">
      <c r="B17686" s="10"/>
      <c r="L17686" s="10"/>
      <c r="M17686" s="10"/>
    </row>
    <row r="17687" spans="2:13" s="1" customFormat="1" ht="13.8" x14ac:dyDescent="0.3">
      <c r="B17687" s="10"/>
      <c r="L17687" s="10"/>
      <c r="M17687" s="10"/>
    </row>
    <row r="17688" spans="2:13" s="1" customFormat="1" ht="13.8" x14ac:dyDescent="0.3">
      <c r="B17688" s="10"/>
      <c r="L17688" s="10"/>
      <c r="M17688" s="10"/>
    </row>
    <row r="17689" spans="2:13" s="1" customFormat="1" ht="13.8" x14ac:dyDescent="0.3">
      <c r="B17689" s="10"/>
      <c r="L17689" s="10"/>
      <c r="M17689" s="10"/>
    </row>
    <row r="17690" spans="2:13" s="1" customFormat="1" ht="13.8" x14ac:dyDescent="0.3">
      <c r="B17690" s="10"/>
      <c r="L17690" s="10"/>
      <c r="M17690" s="10"/>
    </row>
    <row r="17691" spans="2:13" s="1" customFormat="1" ht="13.8" x14ac:dyDescent="0.3">
      <c r="B17691" s="10"/>
      <c r="L17691" s="10"/>
      <c r="M17691" s="10"/>
    </row>
    <row r="17692" spans="2:13" s="1" customFormat="1" ht="13.8" x14ac:dyDescent="0.3">
      <c r="B17692" s="10"/>
      <c r="L17692" s="10"/>
      <c r="M17692" s="10"/>
    </row>
    <row r="17693" spans="2:13" s="1" customFormat="1" ht="13.8" x14ac:dyDescent="0.3">
      <c r="B17693" s="10"/>
      <c r="L17693" s="10"/>
      <c r="M17693" s="10"/>
    </row>
    <row r="17694" spans="2:13" s="1" customFormat="1" ht="13.8" x14ac:dyDescent="0.3">
      <c r="B17694" s="10"/>
      <c r="L17694" s="10"/>
      <c r="M17694" s="10"/>
    </row>
    <row r="17695" spans="2:13" s="1" customFormat="1" ht="13.8" x14ac:dyDescent="0.3">
      <c r="B17695" s="10"/>
      <c r="L17695" s="10"/>
      <c r="M17695" s="10"/>
    </row>
    <row r="17696" spans="2:13" s="1" customFormat="1" ht="13.8" x14ac:dyDescent="0.3">
      <c r="B17696" s="10"/>
      <c r="L17696" s="10"/>
      <c r="M17696" s="10"/>
    </row>
    <row r="17697" spans="2:13" s="1" customFormat="1" ht="13.8" x14ac:dyDescent="0.3">
      <c r="B17697" s="10"/>
      <c r="L17697" s="10"/>
      <c r="M17697" s="10"/>
    </row>
    <row r="17698" spans="2:13" s="1" customFormat="1" ht="13.8" x14ac:dyDescent="0.3">
      <c r="B17698" s="10"/>
      <c r="L17698" s="10"/>
      <c r="M17698" s="10"/>
    </row>
    <row r="17699" spans="2:13" s="1" customFormat="1" ht="13.8" x14ac:dyDescent="0.3">
      <c r="B17699" s="10"/>
      <c r="L17699" s="10"/>
      <c r="M17699" s="10"/>
    </row>
    <row r="17700" spans="2:13" s="1" customFormat="1" ht="13.8" x14ac:dyDescent="0.3">
      <c r="B17700" s="10"/>
      <c r="L17700" s="10"/>
      <c r="M17700" s="10"/>
    </row>
    <row r="17701" spans="2:13" s="1" customFormat="1" ht="13.8" x14ac:dyDescent="0.3">
      <c r="B17701" s="10"/>
      <c r="L17701" s="10"/>
      <c r="M17701" s="10"/>
    </row>
    <row r="17702" spans="2:13" s="1" customFormat="1" ht="13.8" x14ac:dyDescent="0.3">
      <c r="B17702" s="10"/>
      <c r="L17702" s="10"/>
      <c r="M17702" s="10"/>
    </row>
    <row r="17703" spans="2:13" s="1" customFormat="1" ht="13.8" x14ac:dyDescent="0.3">
      <c r="B17703" s="10"/>
      <c r="L17703" s="10"/>
      <c r="M17703" s="10"/>
    </row>
    <row r="17704" spans="2:13" s="1" customFormat="1" ht="13.8" x14ac:dyDescent="0.3">
      <c r="B17704" s="10"/>
      <c r="L17704" s="10"/>
      <c r="M17704" s="10"/>
    </row>
    <row r="17705" spans="2:13" s="1" customFormat="1" ht="13.8" x14ac:dyDescent="0.3">
      <c r="B17705" s="10"/>
      <c r="L17705" s="10"/>
      <c r="M17705" s="10"/>
    </row>
    <row r="17706" spans="2:13" s="1" customFormat="1" ht="13.8" x14ac:dyDescent="0.3">
      <c r="B17706" s="10"/>
      <c r="L17706" s="10"/>
      <c r="M17706" s="10"/>
    </row>
    <row r="17707" spans="2:13" s="1" customFormat="1" ht="13.8" x14ac:dyDescent="0.3">
      <c r="B17707" s="10"/>
      <c r="L17707" s="10"/>
      <c r="M17707" s="10"/>
    </row>
    <row r="17708" spans="2:13" s="1" customFormat="1" ht="13.8" x14ac:dyDescent="0.3">
      <c r="B17708" s="10"/>
      <c r="L17708" s="10"/>
      <c r="M17708" s="10"/>
    </row>
    <row r="17709" spans="2:13" s="1" customFormat="1" ht="13.8" x14ac:dyDescent="0.3">
      <c r="B17709" s="10"/>
      <c r="L17709" s="10"/>
      <c r="M17709" s="10"/>
    </row>
    <row r="17710" spans="2:13" s="1" customFormat="1" ht="13.8" x14ac:dyDescent="0.3">
      <c r="B17710" s="10"/>
      <c r="L17710" s="10"/>
      <c r="M17710" s="10"/>
    </row>
    <row r="17711" spans="2:13" s="1" customFormat="1" ht="13.8" x14ac:dyDescent="0.3">
      <c r="B17711" s="10"/>
      <c r="L17711" s="10"/>
      <c r="M17711" s="10"/>
    </row>
    <row r="17712" spans="2:13" s="1" customFormat="1" ht="13.8" x14ac:dyDescent="0.3">
      <c r="B17712" s="10"/>
      <c r="L17712" s="10"/>
      <c r="M17712" s="10"/>
    </row>
    <row r="17713" spans="2:13" s="1" customFormat="1" ht="13.8" x14ac:dyDescent="0.3">
      <c r="B17713" s="10"/>
      <c r="L17713" s="10"/>
      <c r="M17713" s="10"/>
    </row>
    <row r="17714" spans="2:13" s="1" customFormat="1" ht="13.8" x14ac:dyDescent="0.3">
      <c r="B17714" s="10"/>
      <c r="L17714" s="10"/>
      <c r="M17714" s="10"/>
    </row>
    <row r="17715" spans="2:13" s="1" customFormat="1" ht="13.8" x14ac:dyDescent="0.3">
      <c r="B17715" s="10"/>
      <c r="L17715" s="10"/>
      <c r="M17715" s="10"/>
    </row>
    <row r="17716" spans="2:13" s="1" customFormat="1" ht="13.8" x14ac:dyDescent="0.3">
      <c r="B17716" s="10"/>
      <c r="L17716" s="10"/>
      <c r="M17716" s="10"/>
    </row>
    <row r="17717" spans="2:13" s="1" customFormat="1" ht="13.8" x14ac:dyDescent="0.3">
      <c r="B17717" s="10"/>
      <c r="L17717" s="10"/>
      <c r="M17717" s="10"/>
    </row>
    <row r="17718" spans="2:13" s="1" customFormat="1" ht="13.8" x14ac:dyDescent="0.3">
      <c r="B17718" s="10"/>
      <c r="L17718" s="10"/>
      <c r="M17718" s="10"/>
    </row>
    <row r="17719" spans="2:13" s="1" customFormat="1" ht="13.8" x14ac:dyDescent="0.3">
      <c r="B17719" s="10"/>
      <c r="L17719" s="10"/>
      <c r="M17719" s="10"/>
    </row>
    <row r="17720" spans="2:13" s="1" customFormat="1" ht="13.8" x14ac:dyDescent="0.3">
      <c r="B17720" s="10"/>
      <c r="L17720" s="10"/>
      <c r="M17720" s="10"/>
    </row>
    <row r="17721" spans="2:13" s="1" customFormat="1" ht="13.8" x14ac:dyDescent="0.3">
      <c r="B17721" s="10"/>
      <c r="L17721" s="10"/>
      <c r="M17721" s="10"/>
    </row>
    <row r="17722" spans="2:13" s="1" customFormat="1" ht="13.8" x14ac:dyDescent="0.3">
      <c r="B17722" s="10"/>
      <c r="L17722" s="10"/>
      <c r="M17722" s="10"/>
    </row>
    <row r="17723" spans="2:13" s="1" customFormat="1" ht="13.8" x14ac:dyDescent="0.3">
      <c r="B17723" s="10"/>
      <c r="L17723" s="10"/>
      <c r="M17723" s="10"/>
    </row>
    <row r="17724" spans="2:13" s="1" customFormat="1" ht="13.8" x14ac:dyDescent="0.3">
      <c r="B17724" s="10"/>
      <c r="L17724" s="10"/>
      <c r="M17724" s="10"/>
    </row>
    <row r="17725" spans="2:13" s="1" customFormat="1" ht="13.8" x14ac:dyDescent="0.3">
      <c r="B17725" s="10"/>
      <c r="L17725" s="10"/>
      <c r="M17725" s="10"/>
    </row>
    <row r="17726" spans="2:13" s="1" customFormat="1" ht="13.8" x14ac:dyDescent="0.3">
      <c r="B17726" s="10"/>
      <c r="L17726" s="10"/>
      <c r="M17726" s="10"/>
    </row>
    <row r="17727" spans="2:13" s="1" customFormat="1" ht="13.8" x14ac:dyDescent="0.3">
      <c r="B17727" s="10"/>
      <c r="L17727" s="10"/>
      <c r="M17727" s="10"/>
    </row>
    <row r="17728" spans="2:13" s="1" customFormat="1" ht="13.8" x14ac:dyDescent="0.3">
      <c r="B17728" s="10"/>
      <c r="L17728" s="10"/>
      <c r="M17728" s="10"/>
    </row>
    <row r="17729" spans="2:13" s="1" customFormat="1" ht="13.8" x14ac:dyDescent="0.3">
      <c r="B17729" s="10"/>
      <c r="L17729" s="10"/>
      <c r="M17729" s="10"/>
    </row>
    <row r="17730" spans="2:13" s="1" customFormat="1" ht="13.8" x14ac:dyDescent="0.3">
      <c r="B17730" s="10"/>
      <c r="L17730" s="10"/>
      <c r="M17730" s="10"/>
    </row>
    <row r="17731" spans="2:13" s="1" customFormat="1" ht="13.8" x14ac:dyDescent="0.3">
      <c r="B17731" s="10"/>
      <c r="L17731" s="10"/>
      <c r="M17731" s="10"/>
    </row>
    <row r="17732" spans="2:13" s="1" customFormat="1" ht="13.8" x14ac:dyDescent="0.3">
      <c r="B17732" s="10"/>
      <c r="L17732" s="10"/>
      <c r="M17732" s="10"/>
    </row>
    <row r="17733" spans="2:13" s="1" customFormat="1" ht="13.8" x14ac:dyDescent="0.3">
      <c r="B17733" s="10"/>
      <c r="L17733" s="10"/>
      <c r="M17733" s="10"/>
    </row>
    <row r="17734" spans="2:13" s="1" customFormat="1" ht="13.8" x14ac:dyDescent="0.3">
      <c r="B17734" s="10"/>
      <c r="L17734" s="10"/>
      <c r="M17734" s="10"/>
    </row>
    <row r="17735" spans="2:13" s="1" customFormat="1" ht="13.8" x14ac:dyDescent="0.3">
      <c r="B17735" s="10"/>
      <c r="L17735" s="10"/>
      <c r="M17735" s="10"/>
    </row>
    <row r="17736" spans="2:13" s="1" customFormat="1" ht="13.8" x14ac:dyDescent="0.3">
      <c r="B17736" s="10"/>
      <c r="L17736" s="10"/>
      <c r="M17736" s="10"/>
    </row>
    <row r="17737" spans="2:13" s="1" customFormat="1" ht="13.8" x14ac:dyDescent="0.3">
      <c r="B17737" s="10"/>
      <c r="L17737" s="10"/>
      <c r="M17737" s="10"/>
    </row>
    <row r="17738" spans="2:13" s="1" customFormat="1" ht="13.8" x14ac:dyDescent="0.3">
      <c r="B17738" s="10"/>
      <c r="L17738" s="10"/>
      <c r="M17738" s="10"/>
    </row>
    <row r="17739" spans="2:13" s="1" customFormat="1" ht="13.8" x14ac:dyDescent="0.3">
      <c r="B17739" s="10"/>
      <c r="L17739" s="10"/>
      <c r="M17739" s="10"/>
    </row>
    <row r="17740" spans="2:13" s="1" customFormat="1" ht="13.8" x14ac:dyDescent="0.3">
      <c r="B17740" s="10"/>
      <c r="L17740" s="10"/>
      <c r="M17740" s="10"/>
    </row>
    <row r="17741" spans="2:13" s="1" customFormat="1" ht="13.8" x14ac:dyDescent="0.3">
      <c r="B17741" s="10"/>
      <c r="L17741" s="10"/>
      <c r="M17741" s="10"/>
    </row>
    <row r="17742" spans="2:13" s="1" customFormat="1" ht="13.8" x14ac:dyDescent="0.3">
      <c r="B17742" s="10"/>
      <c r="L17742" s="10"/>
      <c r="M17742" s="10"/>
    </row>
    <row r="17743" spans="2:13" s="1" customFormat="1" ht="13.8" x14ac:dyDescent="0.3">
      <c r="B17743" s="10"/>
      <c r="L17743" s="10"/>
      <c r="M17743" s="10"/>
    </row>
    <row r="17744" spans="2:13" s="1" customFormat="1" ht="13.8" x14ac:dyDescent="0.3">
      <c r="B17744" s="10"/>
      <c r="L17744" s="10"/>
      <c r="M17744" s="10"/>
    </row>
    <row r="17745" spans="2:13" s="1" customFormat="1" ht="13.8" x14ac:dyDescent="0.3">
      <c r="B17745" s="10"/>
      <c r="L17745" s="10"/>
      <c r="M17745" s="10"/>
    </row>
    <row r="17746" spans="2:13" s="1" customFormat="1" ht="13.8" x14ac:dyDescent="0.3">
      <c r="B17746" s="10"/>
      <c r="L17746" s="10"/>
      <c r="M17746" s="10"/>
    </row>
    <row r="17747" spans="2:13" s="1" customFormat="1" ht="13.8" x14ac:dyDescent="0.3">
      <c r="B17747" s="10"/>
      <c r="L17747" s="10"/>
      <c r="M17747" s="10"/>
    </row>
    <row r="17748" spans="2:13" s="1" customFormat="1" ht="13.8" x14ac:dyDescent="0.3">
      <c r="B17748" s="10"/>
      <c r="L17748" s="10"/>
      <c r="M17748" s="10"/>
    </row>
    <row r="17749" spans="2:13" s="1" customFormat="1" ht="13.8" x14ac:dyDescent="0.3">
      <c r="B17749" s="10"/>
      <c r="L17749" s="10"/>
      <c r="M17749" s="10"/>
    </row>
    <row r="17750" spans="2:13" s="1" customFormat="1" ht="13.8" x14ac:dyDescent="0.3">
      <c r="B17750" s="10"/>
      <c r="L17750" s="10"/>
      <c r="M17750" s="10"/>
    </row>
    <row r="17751" spans="2:13" s="1" customFormat="1" ht="13.8" x14ac:dyDescent="0.3">
      <c r="B17751" s="10"/>
      <c r="L17751" s="10"/>
      <c r="M17751" s="10"/>
    </row>
    <row r="17752" spans="2:13" s="1" customFormat="1" ht="13.8" x14ac:dyDescent="0.3">
      <c r="B17752" s="10"/>
      <c r="L17752" s="10"/>
      <c r="M17752" s="10"/>
    </row>
    <row r="17753" spans="2:13" s="1" customFormat="1" ht="13.8" x14ac:dyDescent="0.3">
      <c r="B17753" s="10"/>
      <c r="L17753" s="10"/>
      <c r="M17753" s="10"/>
    </row>
    <row r="17754" spans="2:13" s="1" customFormat="1" ht="13.8" x14ac:dyDescent="0.3">
      <c r="B17754" s="10"/>
      <c r="L17754" s="10"/>
      <c r="M17754" s="10"/>
    </row>
    <row r="17755" spans="2:13" s="1" customFormat="1" ht="13.8" x14ac:dyDescent="0.3">
      <c r="B17755" s="10"/>
      <c r="L17755" s="10"/>
      <c r="M17755" s="10"/>
    </row>
    <row r="17756" spans="2:13" s="1" customFormat="1" ht="13.8" x14ac:dyDescent="0.3">
      <c r="B17756" s="10"/>
      <c r="L17756" s="10"/>
      <c r="M17756" s="10"/>
    </row>
    <row r="17757" spans="2:13" s="1" customFormat="1" ht="13.8" x14ac:dyDescent="0.3">
      <c r="B17757" s="10"/>
      <c r="L17757" s="10"/>
      <c r="M17757" s="10"/>
    </row>
    <row r="17758" spans="2:13" s="1" customFormat="1" ht="13.8" x14ac:dyDescent="0.3">
      <c r="B17758" s="10"/>
      <c r="L17758" s="10"/>
      <c r="M17758" s="10"/>
    </row>
    <row r="17759" spans="2:13" s="1" customFormat="1" ht="13.8" x14ac:dyDescent="0.3">
      <c r="B17759" s="10"/>
      <c r="L17759" s="10"/>
      <c r="M17759" s="10"/>
    </row>
    <row r="17760" spans="2:13" s="1" customFormat="1" ht="13.8" x14ac:dyDescent="0.3">
      <c r="B17760" s="10"/>
      <c r="L17760" s="10"/>
      <c r="M17760" s="10"/>
    </row>
    <row r="17761" spans="2:13" s="1" customFormat="1" ht="13.8" x14ac:dyDescent="0.3">
      <c r="B17761" s="10"/>
      <c r="L17761" s="10"/>
      <c r="M17761" s="10"/>
    </row>
    <row r="17762" spans="2:13" s="1" customFormat="1" ht="13.8" x14ac:dyDescent="0.3">
      <c r="B17762" s="10"/>
      <c r="L17762" s="10"/>
      <c r="M17762" s="10"/>
    </row>
    <row r="17763" spans="2:13" s="1" customFormat="1" ht="13.8" x14ac:dyDescent="0.3">
      <c r="B17763" s="10"/>
      <c r="L17763" s="10"/>
      <c r="M17763" s="10"/>
    </row>
    <row r="17764" spans="2:13" s="1" customFormat="1" ht="13.8" x14ac:dyDescent="0.3">
      <c r="B17764" s="10"/>
      <c r="L17764" s="10"/>
      <c r="M17764" s="10"/>
    </row>
    <row r="17765" spans="2:13" s="1" customFormat="1" ht="13.8" x14ac:dyDescent="0.3">
      <c r="B17765" s="10"/>
      <c r="L17765" s="10"/>
      <c r="M17765" s="10"/>
    </row>
    <row r="17766" spans="2:13" s="1" customFormat="1" ht="13.8" x14ac:dyDescent="0.3">
      <c r="B17766" s="10"/>
      <c r="L17766" s="10"/>
      <c r="M17766" s="10"/>
    </row>
    <row r="17767" spans="2:13" s="1" customFormat="1" ht="13.8" x14ac:dyDescent="0.3">
      <c r="B17767" s="10"/>
      <c r="L17767" s="10"/>
      <c r="M17767" s="10"/>
    </row>
    <row r="17768" spans="2:13" s="1" customFormat="1" ht="13.8" x14ac:dyDescent="0.3">
      <c r="B17768" s="10"/>
      <c r="L17768" s="10"/>
      <c r="M17768" s="10"/>
    </row>
    <row r="17769" spans="2:13" s="1" customFormat="1" ht="13.8" x14ac:dyDescent="0.3">
      <c r="B17769" s="10"/>
      <c r="L17769" s="10"/>
      <c r="M17769" s="10"/>
    </row>
    <row r="17770" spans="2:13" s="1" customFormat="1" ht="13.8" x14ac:dyDescent="0.3">
      <c r="B17770" s="10"/>
      <c r="L17770" s="10"/>
      <c r="M17770" s="10"/>
    </row>
    <row r="17771" spans="2:13" s="1" customFormat="1" ht="13.8" x14ac:dyDescent="0.3">
      <c r="B17771" s="10"/>
      <c r="L17771" s="10"/>
      <c r="M17771" s="10"/>
    </row>
    <row r="17772" spans="2:13" s="1" customFormat="1" ht="13.8" x14ac:dyDescent="0.3">
      <c r="B17772" s="10"/>
      <c r="L17772" s="10"/>
      <c r="M17772" s="10"/>
    </row>
    <row r="17773" spans="2:13" s="1" customFormat="1" ht="13.8" x14ac:dyDescent="0.3">
      <c r="B17773" s="10"/>
      <c r="L17773" s="10"/>
      <c r="M17773" s="10"/>
    </row>
    <row r="17774" spans="2:13" s="1" customFormat="1" ht="13.8" x14ac:dyDescent="0.3">
      <c r="B17774" s="10"/>
      <c r="L17774" s="10"/>
      <c r="M17774" s="10"/>
    </row>
    <row r="17775" spans="2:13" s="1" customFormat="1" ht="13.8" x14ac:dyDescent="0.3">
      <c r="B17775" s="10"/>
      <c r="L17775" s="10"/>
      <c r="M17775" s="10"/>
    </row>
    <row r="17776" spans="2:13" s="1" customFormat="1" ht="13.8" x14ac:dyDescent="0.3">
      <c r="B17776" s="10"/>
      <c r="L17776" s="10"/>
      <c r="M17776" s="10"/>
    </row>
    <row r="17777" spans="2:13" s="1" customFormat="1" ht="13.8" x14ac:dyDescent="0.3">
      <c r="B17777" s="10"/>
      <c r="L17777" s="10"/>
      <c r="M17777" s="10"/>
    </row>
    <row r="17778" spans="2:13" s="1" customFormat="1" ht="13.8" x14ac:dyDescent="0.3">
      <c r="B17778" s="10"/>
      <c r="L17778" s="10"/>
      <c r="M17778" s="10"/>
    </row>
    <row r="17779" spans="2:13" s="1" customFormat="1" ht="13.8" x14ac:dyDescent="0.3">
      <c r="B17779" s="10"/>
      <c r="L17779" s="10"/>
      <c r="M17779" s="10"/>
    </row>
    <row r="17780" spans="2:13" s="1" customFormat="1" ht="13.8" x14ac:dyDescent="0.3">
      <c r="B17780" s="10"/>
      <c r="L17780" s="10"/>
      <c r="M17780" s="10"/>
    </row>
    <row r="17781" spans="2:13" s="1" customFormat="1" ht="13.8" x14ac:dyDescent="0.3">
      <c r="B17781" s="10"/>
      <c r="L17781" s="10"/>
      <c r="M17781" s="10"/>
    </row>
    <row r="17782" spans="2:13" s="1" customFormat="1" ht="13.8" x14ac:dyDescent="0.3">
      <c r="B17782" s="10"/>
      <c r="L17782" s="10"/>
      <c r="M17782" s="10"/>
    </row>
    <row r="17783" spans="2:13" s="1" customFormat="1" ht="13.8" x14ac:dyDescent="0.3">
      <c r="B17783" s="10"/>
      <c r="L17783" s="10"/>
      <c r="M17783" s="10"/>
    </row>
    <row r="17784" spans="2:13" s="1" customFormat="1" ht="13.8" x14ac:dyDescent="0.3">
      <c r="B17784" s="10"/>
      <c r="L17784" s="10"/>
      <c r="M17784" s="10"/>
    </row>
    <row r="17785" spans="2:13" s="1" customFormat="1" ht="13.8" x14ac:dyDescent="0.3">
      <c r="B17785" s="10"/>
      <c r="L17785" s="10"/>
      <c r="M17785" s="10"/>
    </row>
    <row r="17786" spans="2:13" s="1" customFormat="1" ht="13.8" x14ac:dyDescent="0.3">
      <c r="B17786" s="10"/>
      <c r="L17786" s="10"/>
      <c r="M17786" s="10"/>
    </row>
    <row r="17787" spans="2:13" s="1" customFormat="1" ht="13.8" x14ac:dyDescent="0.3">
      <c r="B17787" s="10"/>
      <c r="L17787" s="10"/>
      <c r="M17787" s="10"/>
    </row>
    <row r="17788" spans="2:13" s="1" customFormat="1" ht="13.8" x14ac:dyDescent="0.3">
      <c r="B17788" s="10"/>
      <c r="L17788" s="10"/>
      <c r="M17788" s="10"/>
    </row>
    <row r="17789" spans="2:13" s="1" customFormat="1" ht="13.8" x14ac:dyDescent="0.3">
      <c r="B17789" s="10"/>
      <c r="L17789" s="10"/>
      <c r="M17789" s="10"/>
    </row>
    <row r="17790" spans="2:13" s="1" customFormat="1" ht="13.8" x14ac:dyDescent="0.3">
      <c r="B17790" s="10"/>
      <c r="L17790" s="10"/>
      <c r="M17790" s="10"/>
    </row>
    <row r="17791" spans="2:13" s="1" customFormat="1" ht="13.8" x14ac:dyDescent="0.3">
      <c r="B17791" s="10"/>
      <c r="L17791" s="10"/>
      <c r="M17791" s="10"/>
    </row>
    <row r="17792" spans="2:13" s="1" customFormat="1" ht="13.8" x14ac:dyDescent="0.3">
      <c r="B17792" s="10"/>
      <c r="L17792" s="10"/>
      <c r="M17792" s="10"/>
    </row>
    <row r="17793" spans="2:13" s="1" customFormat="1" ht="13.8" x14ac:dyDescent="0.3">
      <c r="B17793" s="10"/>
      <c r="L17793" s="10"/>
      <c r="M17793" s="10"/>
    </row>
    <row r="17794" spans="2:13" s="1" customFormat="1" ht="13.8" x14ac:dyDescent="0.3">
      <c r="B17794" s="10"/>
      <c r="L17794" s="10"/>
      <c r="M17794" s="10"/>
    </row>
    <row r="17795" spans="2:13" s="1" customFormat="1" ht="13.8" x14ac:dyDescent="0.3">
      <c r="B17795" s="10"/>
      <c r="L17795" s="10"/>
      <c r="M17795" s="10"/>
    </row>
    <row r="17796" spans="2:13" s="1" customFormat="1" ht="13.8" x14ac:dyDescent="0.3">
      <c r="B17796" s="10"/>
      <c r="L17796" s="10"/>
      <c r="M17796" s="10"/>
    </row>
    <row r="17797" spans="2:13" s="1" customFormat="1" ht="13.8" x14ac:dyDescent="0.3">
      <c r="B17797" s="10"/>
      <c r="L17797" s="10"/>
      <c r="M17797" s="10"/>
    </row>
    <row r="17798" spans="2:13" s="1" customFormat="1" ht="13.8" x14ac:dyDescent="0.3">
      <c r="B17798" s="10"/>
      <c r="L17798" s="10"/>
      <c r="M17798" s="10"/>
    </row>
    <row r="17799" spans="2:13" s="1" customFormat="1" ht="13.8" x14ac:dyDescent="0.3">
      <c r="B17799" s="10"/>
      <c r="L17799" s="10"/>
      <c r="M17799" s="10"/>
    </row>
    <row r="17800" spans="2:13" s="1" customFormat="1" ht="13.8" x14ac:dyDescent="0.3">
      <c r="B17800" s="10"/>
      <c r="L17800" s="10"/>
      <c r="M17800" s="10"/>
    </row>
    <row r="17801" spans="2:13" s="1" customFormat="1" ht="13.8" x14ac:dyDescent="0.3">
      <c r="B17801" s="10"/>
      <c r="L17801" s="10"/>
      <c r="M17801" s="10"/>
    </row>
    <row r="17802" spans="2:13" s="1" customFormat="1" ht="13.8" x14ac:dyDescent="0.3">
      <c r="B17802" s="10"/>
      <c r="L17802" s="10"/>
      <c r="M17802" s="10"/>
    </row>
    <row r="17803" spans="2:13" s="1" customFormat="1" ht="13.8" x14ac:dyDescent="0.3">
      <c r="B17803" s="10"/>
      <c r="L17803" s="10"/>
      <c r="M17803" s="10"/>
    </row>
    <row r="17804" spans="2:13" s="1" customFormat="1" ht="13.8" x14ac:dyDescent="0.3">
      <c r="B17804" s="10"/>
      <c r="L17804" s="10"/>
      <c r="M17804" s="10"/>
    </row>
    <row r="17805" spans="2:13" s="1" customFormat="1" ht="13.8" x14ac:dyDescent="0.3">
      <c r="B17805" s="10"/>
      <c r="L17805" s="10"/>
      <c r="M17805" s="10"/>
    </row>
    <row r="17806" spans="2:13" s="1" customFormat="1" ht="13.8" x14ac:dyDescent="0.3">
      <c r="B17806" s="10"/>
      <c r="L17806" s="10"/>
      <c r="M17806" s="10"/>
    </row>
    <row r="17807" spans="2:13" s="1" customFormat="1" ht="13.8" x14ac:dyDescent="0.3">
      <c r="B17807" s="10"/>
      <c r="L17807" s="10"/>
      <c r="M17807" s="10"/>
    </row>
    <row r="17808" spans="2:13" s="1" customFormat="1" ht="13.8" x14ac:dyDescent="0.3">
      <c r="B17808" s="10"/>
      <c r="L17808" s="10"/>
      <c r="M17808" s="10"/>
    </row>
    <row r="17809" spans="2:13" s="1" customFormat="1" ht="13.8" x14ac:dyDescent="0.3">
      <c r="B17809" s="10"/>
      <c r="L17809" s="10"/>
      <c r="M17809" s="10"/>
    </row>
    <row r="17810" spans="2:13" s="1" customFormat="1" ht="13.8" x14ac:dyDescent="0.3">
      <c r="B17810" s="10"/>
      <c r="L17810" s="10"/>
      <c r="M17810" s="10"/>
    </row>
    <row r="17811" spans="2:13" s="1" customFormat="1" ht="13.8" x14ac:dyDescent="0.3">
      <c r="B17811" s="10"/>
      <c r="L17811" s="10"/>
      <c r="M17811" s="10"/>
    </row>
    <row r="17812" spans="2:13" s="1" customFormat="1" ht="13.8" x14ac:dyDescent="0.3">
      <c r="B17812" s="10"/>
      <c r="L17812" s="10"/>
      <c r="M17812" s="10"/>
    </row>
    <row r="17813" spans="2:13" s="1" customFormat="1" ht="13.8" x14ac:dyDescent="0.3">
      <c r="B17813" s="10"/>
      <c r="L17813" s="10"/>
      <c r="M17813" s="10"/>
    </row>
    <row r="17814" spans="2:13" s="1" customFormat="1" ht="13.8" x14ac:dyDescent="0.3">
      <c r="B17814" s="10"/>
      <c r="L17814" s="10"/>
      <c r="M17814" s="10"/>
    </row>
    <row r="17815" spans="2:13" s="1" customFormat="1" ht="13.8" x14ac:dyDescent="0.3">
      <c r="B17815" s="10"/>
      <c r="L17815" s="10"/>
      <c r="M17815" s="10"/>
    </row>
    <row r="17816" spans="2:13" s="1" customFormat="1" ht="13.8" x14ac:dyDescent="0.3">
      <c r="B17816" s="10"/>
      <c r="L17816" s="10"/>
      <c r="M17816" s="10"/>
    </row>
    <row r="17817" spans="2:13" s="1" customFormat="1" ht="13.8" x14ac:dyDescent="0.3">
      <c r="B17817" s="10"/>
      <c r="L17817" s="10"/>
      <c r="M17817" s="10"/>
    </row>
    <row r="17818" spans="2:13" s="1" customFormat="1" ht="13.8" x14ac:dyDescent="0.3">
      <c r="B17818" s="10"/>
      <c r="L17818" s="10"/>
      <c r="M17818" s="10"/>
    </row>
    <row r="17819" spans="2:13" s="1" customFormat="1" ht="13.8" x14ac:dyDescent="0.3">
      <c r="B17819" s="10"/>
      <c r="L17819" s="10"/>
      <c r="M17819" s="10"/>
    </row>
    <row r="17820" spans="2:13" s="1" customFormat="1" ht="13.8" x14ac:dyDescent="0.3">
      <c r="B17820" s="10"/>
      <c r="L17820" s="10"/>
      <c r="M17820" s="10"/>
    </row>
    <row r="17821" spans="2:13" s="1" customFormat="1" ht="13.8" x14ac:dyDescent="0.3">
      <c r="B17821" s="10"/>
      <c r="L17821" s="10"/>
      <c r="M17821" s="10"/>
    </row>
    <row r="17822" spans="2:13" s="1" customFormat="1" ht="13.8" x14ac:dyDescent="0.3">
      <c r="B17822" s="10"/>
      <c r="L17822" s="10"/>
      <c r="M17822" s="10"/>
    </row>
    <row r="17823" spans="2:13" s="1" customFormat="1" ht="13.8" x14ac:dyDescent="0.3">
      <c r="B17823" s="10"/>
      <c r="L17823" s="10"/>
      <c r="M17823" s="10"/>
    </row>
    <row r="17824" spans="2:13" s="1" customFormat="1" ht="13.8" x14ac:dyDescent="0.3">
      <c r="B17824" s="10"/>
      <c r="L17824" s="10"/>
      <c r="M17824" s="10"/>
    </row>
    <row r="17825" spans="2:13" s="1" customFormat="1" ht="13.8" x14ac:dyDescent="0.3">
      <c r="B17825" s="10"/>
      <c r="L17825" s="10"/>
      <c r="M17825" s="10"/>
    </row>
    <row r="17826" spans="2:13" s="1" customFormat="1" ht="13.8" x14ac:dyDescent="0.3">
      <c r="B17826" s="10"/>
      <c r="L17826" s="10"/>
      <c r="M17826" s="10"/>
    </row>
    <row r="17827" spans="2:13" s="1" customFormat="1" ht="13.8" x14ac:dyDescent="0.3">
      <c r="B17827" s="10"/>
      <c r="L17827" s="10"/>
      <c r="M17827" s="10"/>
    </row>
    <row r="17828" spans="2:13" s="1" customFormat="1" ht="13.8" x14ac:dyDescent="0.3">
      <c r="B17828" s="10"/>
      <c r="L17828" s="10"/>
      <c r="M17828" s="10"/>
    </row>
    <row r="17829" spans="2:13" s="1" customFormat="1" ht="13.8" x14ac:dyDescent="0.3">
      <c r="B17829" s="10"/>
      <c r="L17829" s="10"/>
      <c r="M17829" s="10"/>
    </row>
    <row r="17830" spans="2:13" s="1" customFormat="1" ht="13.8" x14ac:dyDescent="0.3">
      <c r="B17830" s="10"/>
      <c r="L17830" s="10"/>
      <c r="M17830" s="10"/>
    </row>
    <row r="17831" spans="2:13" s="1" customFormat="1" ht="13.8" x14ac:dyDescent="0.3">
      <c r="B17831" s="10"/>
      <c r="L17831" s="10"/>
      <c r="M17831" s="10"/>
    </row>
    <row r="17832" spans="2:13" s="1" customFormat="1" ht="13.8" x14ac:dyDescent="0.3">
      <c r="B17832" s="10"/>
      <c r="L17832" s="10"/>
      <c r="M17832" s="10"/>
    </row>
    <row r="17833" spans="2:13" s="1" customFormat="1" ht="13.8" x14ac:dyDescent="0.3">
      <c r="B17833" s="10"/>
      <c r="L17833" s="10"/>
      <c r="M17833" s="10"/>
    </row>
    <row r="17834" spans="2:13" s="1" customFormat="1" ht="13.8" x14ac:dyDescent="0.3">
      <c r="B17834" s="10"/>
      <c r="L17834" s="10"/>
      <c r="M17834" s="10"/>
    </row>
    <row r="17835" spans="2:13" s="1" customFormat="1" ht="13.8" x14ac:dyDescent="0.3">
      <c r="B17835" s="10"/>
      <c r="L17835" s="10"/>
      <c r="M17835" s="10"/>
    </row>
    <row r="17836" spans="2:13" s="1" customFormat="1" ht="13.8" x14ac:dyDescent="0.3">
      <c r="B17836" s="10"/>
      <c r="L17836" s="10"/>
      <c r="M17836" s="10"/>
    </row>
    <row r="17837" spans="2:13" s="1" customFormat="1" ht="13.8" x14ac:dyDescent="0.3">
      <c r="B17837" s="10"/>
      <c r="L17837" s="10"/>
      <c r="M17837" s="10"/>
    </row>
    <row r="17838" spans="2:13" s="1" customFormat="1" ht="13.8" x14ac:dyDescent="0.3">
      <c r="B17838" s="10"/>
      <c r="L17838" s="10"/>
      <c r="M17838" s="10"/>
    </row>
    <row r="17839" spans="2:13" s="1" customFormat="1" ht="13.8" x14ac:dyDescent="0.3">
      <c r="B17839" s="10"/>
      <c r="L17839" s="10"/>
      <c r="M17839" s="10"/>
    </row>
    <row r="17840" spans="2:13" s="1" customFormat="1" ht="13.8" x14ac:dyDescent="0.3">
      <c r="B17840" s="10"/>
      <c r="L17840" s="10"/>
      <c r="M17840" s="10"/>
    </row>
    <row r="17841" spans="2:13" s="1" customFormat="1" ht="13.8" x14ac:dyDescent="0.3">
      <c r="B17841" s="10"/>
      <c r="L17841" s="10"/>
      <c r="M17841" s="10"/>
    </row>
    <row r="17842" spans="2:13" s="1" customFormat="1" ht="13.8" x14ac:dyDescent="0.3">
      <c r="B17842" s="10"/>
      <c r="L17842" s="10"/>
      <c r="M17842" s="10"/>
    </row>
    <row r="17843" spans="2:13" s="1" customFormat="1" ht="13.8" x14ac:dyDescent="0.3">
      <c r="B17843" s="10"/>
      <c r="L17843" s="10"/>
      <c r="M17843" s="10"/>
    </row>
    <row r="17844" spans="2:13" s="1" customFormat="1" ht="13.8" x14ac:dyDescent="0.3">
      <c r="B17844" s="10"/>
      <c r="L17844" s="10"/>
      <c r="M17844" s="10"/>
    </row>
    <row r="17845" spans="2:13" s="1" customFormat="1" ht="13.8" x14ac:dyDescent="0.3">
      <c r="B17845" s="10"/>
      <c r="L17845" s="10"/>
      <c r="M17845" s="10"/>
    </row>
    <row r="17846" spans="2:13" s="1" customFormat="1" ht="13.8" x14ac:dyDescent="0.3">
      <c r="B17846" s="10"/>
      <c r="L17846" s="10"/>
      <c r="M17846" s="10"/>
    </row>
    <row r="17847" spans="2:13" s="1" customFormat="1" ht="13.8" x14ac:dyDescent="0.3">
      <c r="B17847" s="10"/>
      <c r="L17847" s="10"/>
      <c r="M17847" s="10"/>
    </row>
    <row r="17848" spans="2:13" s="1" customFormat="1" ht="13.8" x14ac:dyDescent="0.3">
      <c r="B17848" s="10"/>
      <c r="L17848" s="10"/>
      <c r="M17848" s="10"/>
    </row>
    <row r="17849" spans="2:13" s="1" customFormat="1" ht="13.8" x14ac:dyDescent="0.3">
      <c r="B17849" s="10"/>
      <c r="L17849" s="10"/>
      <c r="M17849" s="10"/>
    </row>
    <row r="17850" spans="2:13" s="1" customFormat="1" ht="13.8" x14ac:dyDescent="0.3">
      <c r="B17850" s="10"/>
      <c r="L17850" s="10"/>
      <c r="M17850" s="10"/>
    </row>
    <row r="17851" spans="2:13" s="1" customFormat="1" ht="13.8" x14ac:dyDescent="0.3">
      <c r="B17851" s="10"/>
      <c r="L17851" s="10"/>
      <c r="M17851" s="10"/>
    </row>
    <row r="17852" spans="2:13" s="1" customFormat="1" ht="13.8" x14ac:dyDescent="0.3">
      <c r="B17852" s="10"/>
      <c r="L17852" s="10"/>
      <c r="M17852" s="10"/>
    </row>
    <row r="17853" spans="2:13" s="1" customFormat="1" ht="13.8" x14ac:dyDescent="0.3">
      <c r="B17853" s="10"/>
      <c r="L17853" s="10"/>
      <c r="M17853" s="10"/>
    </row>
    <row r="17854" spans="2:13" s="1" customFormat="1" ht="13.8" x14ac:dyDescent="0.3">
      <c r="B17854" s="10"/>
      <c r="L17854" s="10"/>
      <c r="M17854" s="10"/>
    </row>
    <row r="17855" spans="2:13" s="1" customFormat="1" ht="13.8" x14ac:dyDescent="0.3">
      <c r="B17855" s="10"/>
      <c r="L17855" s="10"/>
      <c r="M17855" s="10"/>
    </row>
    <row r="17856" spans="2:13" s="1" customFormat="1" ht="13.8" x14ac:dyDescent="0.3">
      <c r="B17856" s="10"/>
      <c r="L17856" s="10"/>
      <c r="M17856" s="10"/>
    </row>
    <row r="17857" spans="2:13" s="1" customFormat="1" ht="13.8" x14ac:dyDescent="0.3">
      <c r="B17857" s="10"/>
      <c r="L17857" s="10"/>
      <c r="M17857" s="10"/>
    </row>
    <row r="17858" spans="2:13" s="1" customFormat="1" ht="13.8" x14ac:dyDescent="0.3">
      <c r="B17858" s="10"/>
      <c r="L17858" s="10"/>
      <c r="M17858" s="10"/>
    </row>
    <row r="17859" spans="2:13" s="1" customFormat="1" ht="13.8" x14ac:dyDescent="0.3">
      <c r="B17859" s="10"/>
      <c r="L17859" s="10"/>
      <c r="M17859" s="10"/>
    </row>
    <row r="17860" spans="2:13" s="1" customFormat="1" ht="13.8" x14ac:dyDescent="0.3">
      <c r="B17860" s="10"/>
      <c r="L17860" s="10"/>
      <c r="M17860" s="10"/>
    </row>
    <row r="17861" spans="2:13" s="1" customFormat="1" ht="13.8" x14ac:dyDescent="0.3">
      <c r="B17861" s="10"/>
      <c r="L17861" s="10"/>
      <c r="M17861" s="10"/>
    </row>
    <row r="17862" spans="2:13" s="1" customFormat="1" ht="13.8" x14ac:dyDescent="0.3">
      <c r="B17862" s="10"/>
      <c r="L17862" s="10"/>
      <c r="M17862" s="10"/>
    </row>
    <row r="17863" spans="2:13" s="1" customFormat="1" ht="13.8" x14ac:dyDescent="0.3">
      <c r="B17863" s="10"/>
      <c r="L17863" s="10"/>
      <c r="M17863" s="10"/>
    </row>
    <row r="17864" spans="2:13" s="1" customFormat="1" ht="13.8" x14ac:dyDescent="0.3">
      <c r="B17864" s="10"/>
      <c r="L17864" s="10"/>
      <c r="M17864" s="10"/>
    </row>
    <row r="17865" spans="2:13" s="1" customFormat="1" ht="13.8" x14ac:dyDescent="0.3">
      <c r="B17865" s="10"/>
      <c r="L17865" s="10"/>
      <c r="M17865" s="10"/>
    </row>
    <row r="17866" spans="2:13" s="1" customFormat="1" ht="13.8" x14ac:dyDescent="0.3">
      <c r="B17866" s="10"/>
      <c r="L17866" s="10"/>
      <c r="M17866" s="10"/>
    </row>
    <row r="17867" spans="2:13" s="1" customFormat="1" ht="13.8" x14ac:dyDescent="0.3">
      <c r="B17867" s="10"/>
      <c r="L17867" s="10"/>
      <c r="M17867" s="10"/>
    </row>
    <row r="17868" spans="2:13" s="1" customFormat="1" ht="13.8" x14ac:dyDescent="0.3">
      <c r="B17868" s="10"/>
      <c r="L17868" s="10"/>
      <c r="M17868" s="10"/>
    </row>
    <row r="17869" spans="2:13" s="1" customFormat="1" ht="13.8" x14ac:dyDescent="0.3">
      <c r="B17869" s="10"/>
      <c r="L17869" s="10"/>
      <c r="M17869" s="10"/>
    </row>
    <row r="17870" spans="2:13" s="1" customFormat="1" ht="13.8" x14ac:dyDescent="0.3">
      <c r="B17870" s="10"/>
      <c r="L17870" s="10"/>
      <c r="M17870" s="10"/>
    </row>
    <row r="17871" spans="2:13" s="1" customFormat="1" ht="13.8" x14ac:dyDescent="0.3">
      <c r="B17871" s="10"/>
      <c r="L17871" s="10"/>
      <c r="M17871" s="10"/>
    </row>
    <row r="17872" spans="2:13" s="1" customFormat="1" ht="13.8" x14ac:dyDescent="0.3">
      <c r="B17872" s="10"/>
      <c r="L17872" s="10"/>
      <c r="M17872" s="10"/>
    </row>
    <row r="17873" spans="2:13" s="1" customFormat="1" ht="13.8" x14ac:dyDescent="0.3">
      <c r="B17873" s="10"/>
      <c r="L17873" s="10"/>
      <c r="M17873" s="10"/>
    </row>
    <row r="17874" spans="2:13" s="1" customFormat="1" ht="13.8" x14ac:dyDescent="0.3">
      <c r="B17874" s="10"/>
      <c r="L17874" s="10"/>
      <c r="M17874" s="10"/>
    </row>
    <row r="17875" spans="2:13" s="1" customFormat="1" ht="13.8" x14ac:dyDescent="0.3">
      <c r="B17875" s="10"/>
      <c r="L17875" s="10"/>
      <c r="M17875" s="10"/>
    </row>
    <row r="17876" spans="2:13" s="1" customFormat="1" ht="13.8" x14ac:dyDescent="0.3">
      <c r="B17876" s="10"/>
      <c r="L17876" s="10"/>
      <c r="M17876" s="10"/>
    </row>
    <row r="17877" spans="2:13" s="1" customFormat="1" ht="13.8" x14ac:dyDescent="0.3">
      <c r="B17877" s="10"/>
      <c r="L17877" s="10"/>
      <c r="M17877" s="10"/>
    </row>
    <row r="17878" spans="2:13" s="1" customFormat="1" ht="13.8" x14ac:dyDescent="0.3">
      <c r="B17878" s="10"/>
      <c r="L17878" s="10"/>
      <c r="M17878" s="10"/>
    </row>
    <row r="17879" spans="2:13" s="1" customFormat="1" ht="13.8" x14ac:dyDescent="0.3">
      <c r="B17879" s="10"/>
      <c r="L17879" s="10"/>
      <c r="M17879" s="10"/>
    </row>
    <row r="17880" spans="2:13" s="1" customFormat="1" ht="13.8" x14ac:dyDescent="0.3">
      <c r="B17880" s="10"/>
      <c r="L17880" s="10"/>
      <c r="M17880" s="10"/>
    </row>
    <row r="17881" spans="2:13" s="1" customFormat="1" ht="13.8" x14ac:dyDescent="0.3">
      <c r="B17881" s="10"/>
      <c r="L17881" s="10"/>
      <c r="M17881" s="10"/>
    </row>
    <row r="17882" spans="2:13" s="1" customFormat="1" ht="13.8" x14ac:dyDescent="0.3">
      <c r="B17882" s="10"/>
      <c r="L17882" s="10"/>
      <c r="M17882" s="10"/>
    </row>
    <row r="17883" spans="2:13" s="1" customFormat="1" ht="13.8" x14ac:dyDescent="0.3">
      <c r="B17883" s="10"/>
      <c r="L17883" s="10"/>
      <c r="M17883" s="10"/>
    </row>
    <row r="17884" spans="2:13" s="1" customFormat="1" ht="13.8" x14ac:dyDescent="0.3">
      <c r="B17884" s="10"/>
      <c r="L17884" s="10"/>
      <c r="M17884" s="10"/>
    </row>
    <row r="17885" spans="2:13" s="1" customFormat="1" ht="13.8" x14ac:dyDescent="0.3">
      <c r="B17885" s="10"/>
      <c r="L17885" s="10"/>
      <c r="M17885" s="10"/>
    </row>
    <row r="17886" spans="2:13" s="1" customFormat="1" ht="13.8" x14ac:dyDescent="0.3">
      <c r="B17886" s="10"/>
      <c r="L17886" s="10"/>
      <c r="M17886" s="10"/>
    </row>
    <row r="17887" spans="2:13" s="1" customFormat="1" ht="13.8" x14ac:dyDescent="0.3">
      <c r="B17887" s="10"/>
      <c r="L17887" s="10"/>
      <c r="M17887" s="10"/>
    </row>
    <row r="17888" spans="2:13" s="1" customFormat="1" ht="13.8" x14ac:dyDescent="0.3">
      <c r="B17888" s="10"/>
      <c r="L17888" s="10"/>
      <c r="M17888" s="10"/>
    </row>
    <row r="17889" spans="2:13" s="1" customFormat="1" ht="13.8" x14ac:dyDescent="0.3">
      <c r="B17889" s="10"/>
      <c r="L17889" s="10"/>
      <c r="M17889" s="10"/>
    </row>
    <row r="17890" spans="2:13" s="1" customFormat="1" ht="13.8" x14ac:dyDescent="0.3">
      <c r="B17890" s="10"/>
      <c r="L17890" s="10"/>
      <c r="M17890" s="10"/>
    </row>
    <row r="17891" spans="2:13" s="1" customFormat="1" ht="13.8" x14ac:dyDescent="0.3">
      <c r="B17891" s="10"/>
      <c r="L17891" s="10"/>
      <c r="M17891" s="10"/>
    </row>
    <row r="17892" spans="2:13" s="1" customFormat="1" ht="13.8" x14ac:dyDescent="0.3">
      <c r="B17892" s="10"/>
      <c r="L17892" s="10"/>
      <c r="M17892" s="10"/>
    </row>
    <row r="17893" spans="2:13" s="1" customFormat="1" ht="13.8" x14ac:dyDescent="0.3">
      <c r="B17893" s="10"/>
      <c r="L17893" s="10"/>
      <c r="M17893" s="10"/>
    </row>
    <row r="17894" spans="2:13" s="1" customFormat="1" ht="13.8" x14ac:dyDescent="0.3">
      <c r="B17894" s="10"/>
      <c r="L17894" s="10"/>
      <c r="M17894" s="10"/>
    </row>
    <row r="17895" spans="2:13" s="1" customFormat="1" ht="13.8" x14ac:dyDescent="0.3">
      <c r="B17895" s="10"/>
      <c r="L17895" s="10"/>
      <c r="M17895" s="10"/>
    </row>
    <row r="17896" spans="2:13" s="1" customFormat="1" ht="13.8" x14ac:dyDescent="0.3">
      <c r="B17896" s="10"/>
      <c r="L17896" s="10"/>
      <c r="M17896" s="10"/>
    </row>
    <row r="17897" spans="2:13" s="1" customFormat="1" ht="13.8" x14ac:dyDescent="0.3">
      <c r="B17897" s="10"/>
      <c r="L17897" s="10"/>
      <c r="M17897" s="10"/>
    </row>
    <row r="17898" spans="2:13" s="1" customFormat="1" ht="13.8" x14ac:dyDescent="0.3">
      <c r="B17898" s="10"/>
      <c r="L17898" s="10"/>
      <c r="M17898" s="10"/>
    </row>
    <row r="17899" spans="2:13" s="1" customFormat="1" ht="13.8" x14ac:dyDescent="0.3">
      <c r="B17899" s="10"/>
      <c r="L17899" s="10"/>
      <c r="M17899" s="10"/>
    </row>
    <row r="17900" spans="2:13" s="1" customFormat="1" ht="13.8" x14ac:dyDescent="0.3">
      <c r="B17900" s="10"/>
      <c r="L17900" s="10"/>
      <c r="M17900" s="10"/>
    </row>
    <row r="17901" spans="2:13" s="1" customFormat="1" ht="13.8" x14ac:dyDescent="0.3">
      <c r="B17901" s="10"/>
      <c r="L17901" s="10"/>
      <c r="M17901" s="10"/>
    </row>
    <row r="17902" spans="2:13" s="1" customFormat="1" ht="13.8" x14ac:dyDescent="0.3">
      <c r="B17902" s="10"/>
      <c r="L17902" s="10"/>
      <c r="M17902" s="10"/>
    </row>
    <row r="17903" spans="2:13" s="1" customFormat="1" ht="13.8" x14ac:dyDescent="0.3">
      <c r="B17903" s="10"/>
      <c r="L17903" s="10"/>
      <c r="M17903" s="10"/>
    </row>
    <row r="17904" spans="2:13" s="1" customFormat="1" ht="13.8" x14ac:dyDescent="0.3">
      <c r="B17904" s="10"/>
      <c r="L17904" s="10"/>
      <c r="M17904" s="10"/>
    </row>
    <row r="17905" spans="2:13" s="1" customFormat="1" ht="13.8" x14ac:dyDescent="0.3">
      <c r="B17905" s="10"/>
      <c r="L17905" s="10"/>
      <c r="M17905" s="10"/>
    </row>
    <row r="17906" spans="2:13" s="1" customFormat="1" ht="13.8" x14ac:dyDescent="0.3">
      <c r="B17906" s="10"/>
      <c r="L17906" s="10"/>
      <c r="M17906" s="10"/>
    </row>
    <row r="17907" spans="2:13" s="1" customFormat="1" ht="13.8" x14ac:dyDescent="0.3">
      <c r="B17907" s="10"/>
      <c r="L17907" s="10"/>
      <c r="M17907" s="10"/>
    </row>
    <row r="17908" spans="2:13" s="1" customFormat="1" ht="13.8" x14ac:dyDescent="0.3">
      <c r="B17908" s="10"/>
      <c r="L17908" s="10"/>
      <c r="M17908" s="10"/>
    </row>
    <row r="17909" spans="2:13" s="1" customFormat="1" ht="13.8" x14ac:dyDescent="0.3">
      <c r="B17909" s="10"/>
      <c r="L17909" s="10"/>
      <c r="M17909" s="10"/>
    </row>
    <row r="17910" spans="2:13" s="1" customFormat="1" ht="13.8" x14ac:dyDescent="0.3">
      <c r="B17910" s="10"/>
      <c r="L17910" s="10"/>
      <c r="M17910" s="10"/>
    </row>
    <row r="17911" spans="2:13" s="1" customFormat="1" ht="13.8" x14ac:dyDescent="0.3">
      <c r="B17911" s="10"/>
      <c r="L17911" s="10"/>
      <c r="M17911" s="10"/>
    </row>
    <row r="17912" spans="2:13" s="1" customFormat="1" ht="13.8" x14ac:dyDescent="0.3">
      <c r="B17912" s="10"/>
      <c r="L17912" s="10"/>
      <c r="M17912" s="10"/>
    </row>
    <row r="17913" spans="2:13" s="1" customFormat="1" ht="13.8" x14ac:dyDescent="0.3">
      <c r="B17913" s="10"/>
      <c r="L17913" s="10"/>
      <c r="M17913" s="10"/>
    </row>
    <row r="17914" spans="2:13" s="1" customFormat="1" ht="13.8" x14ac:dyDescent="0.3">
      <c r="B17914" s="10"/>
      <c r="L17914" s="10"/>
      <c r="M17914" s="10"/>
    </row>
    <row r="17915" spans="2:13" s="1" customFormat="1" ht="13.8" x14ac:dyDescent="0.3">
      <c r="B17915" s="10"/>
      <c r="L17915" s="10"/>
      <c r="M17915" s="10"/>
    </row>
    <row r="17916" spans="2:13" s="1" customFormat="1" ht="13.8" x14ac:dyDescent="0.3">
      <c r="B17916" s="10"/>
      <c r="L17916" s="10"/>
      <c r="M17916" s="10"/>
    </row>
    <row r="17917" spans="2:13" s="1" customFormat="1" ht="13.8" x14ac:dyDescent="0.3">
      <c r="B17917" s="10"/>
      <c r="L17917" s="10"/>
      <c r="M17917" s="10"/>
    </row>
    <row r="17918" spans="2:13" s="1" customFormat="1" ht="13.8" x14ac:dyDescent="0.3">
      <c r="B17918" s="10"/>
      <c r="L17918" s="10"/>
      <c r="M17918" s="10"/>
    </row>
    <row r="17919" spans="2:13" s="1" customFormat="1" ht="13.8" x14ac:dyDescent="0.3">
      <c r="B17919" s="10"/>
      <c r="L17919" s="10"/>
      <c r="M17919" s="10"/>
    </row>
    <row r="17920" spans="2:13" s="1" customFormat="1" ht="13.8" x14ac:dyDescent="0.3">
      <c r="B17920" s="10"/>
      <c r="L17920" s="10"/>
      <c r="M17920" s="10"/>
    </row>
    <row r="17921" spans="2:13" s="1" customFormat="1" ht="13.8" x14ac:dyDescent="0.3">
      <c r="B17921" s="10"/>
      <c r="L17921" s="10"/>
      <c r="M17921" s="10"/>
    </row>
    <row r="17922" spans="2:13" s="1" customFormat="1" ht="13.8" x14ac:dyDescent="0.3">
      <c r="B17922" s="10"/>
      <c r="L17922" s="10"/>
      <c r="M17922" s="10"/>
    </row>
    <row r="17923" spans="2:13" s="1" customFormat="1" ht="13.8" x14ac:dyDescent="0.3">
      <c r="B17923" s="10"/>
      <c r="L17923" s="10"/>
      <c r="M17923" s="10"/>
    </row>
    <row r="17924" spans="2:13" s="1" customFormat="1" ht="13.8" x14ac:dyDescent="0.3">
      <c r="B17924" s="10"/>
      <c r="L17924" s="10"/>
      <c r="M17924" s="10"/>
    </row>
    <row r="17925" spans="2:13" s="1" customFormat="1" ht="13.8" x14ac:dyDescent="0.3">
      <c r="B17925" s="10"/>
      <c r="L17925" s="10"/>
      <c r="M17925" s="10"/>
    </row>
    <row r="17926" spans="2:13" s="1" customFormat="1" ht="13.8" x14ac:dyDescent="0.3">
      <c r="B17926" s="10"/>
      <c r="L17926" s="10"/>
      <c r="M17926" s="10"/>
    </row>
    <row r="17927" spans="2:13" s="1" customFormat="1" ht="13.8" x14ac:dyDescent="0.3">
      <c r="B17927" s="10"/>
      <c r="L17927" s="10"/>
      <c r="M17927" s="10"/>
    </row>
    <row r="17928" spans="2:13" s="1" customFormat="1" ht="13.8" x14ac:dyDescent="0.3">
      <c r="B17928" s="10"/>
      <c r="L17928" s="10"/>
      <c r="M17928" s="10"/>
    </row>
    <row r="17929" spans="2:13" s="1" customFormat="1" ht="13.8" x14ac:dyDescent="0.3">
      <c r="B17929" s="10"/>
      <c r="L17929" s="10"/>
      <c r="M17929" s="10"/>
    </row>
    <row r="17930" spans="2:13" s="1" customFormat="1" ht="13.8" x14ac:dyDescent="0.3">
      <c r="B17930" s="10"/>
      <c r="L17930" s="10"/>
      <c r="M17930" s="10"/>
    </row>
    <row r="17931" spans="2:13" s="1" customFormat="1" ht="13.8" x14ac:dyDescent="0.3">
      <c r="B17931" s="10"/>
      <c r="L17931" s="10"/>
      <c r="M17931" s="10"/>
    </row>
    <row r="17932" spans="2:13" s="1" customFormat="1" ht="13.8" x14ac:dyDescent="0.3">
      <c r="B17932" s="10"/>
      <c r="L17932" s="10"/>
      <c r="M17932" s="10"/>
    </row>
    <row r="17933" spans="2:13" s="1" customFormat="1" ht="13.8" x14ac:dyDescent="0.3">
      <c r="B17933" s="10"/>
      <c r="L17933" s="10"/>
      <c r="M17933" s="10"/>
    </row>
    <row r="17934" spans="2:13" s="1" customFormat="1" ht="13.8" x14ac:dyDescent="0.3">
      <c r="B17934" s="10"/>
      <c r="L17934" s="10"/>
      <c r="M17934" s="10"/>
    </row>
    <row r="17935" spans="2:13" s="1" customFormat="1" ht="13.8" x14ac:dyDescent="0.3">
      <c r="B17935" s="10"/>
      <c r="L17935" s="10"/>
      <c r="M17935" s="10"/>
    </row>
    <row r="17936" spans="2:13" s="1" customFormat="1" ht="13.8" x14ac:dyDescent="0.3">
      <c r="B17936" s="10"/>
      <c r="L17936" s="10"/>
      <c r="M17936" s="10"/>
    </row>
    <row r="17937" spans="2:13" s="1" customFormat="1" ht="13.8" x14ac:dyDescent="0.3">
      <c r="B17937" s="10"/>
      <c r="L17937" s="10"/>
      <c r="M17937" s="10"/>
    </row>
    <row r="17938" spans="2:13" s="1" customFormat="1" ht="13.8" x14ac:dyDescent="0.3">
      <c r="B17938" s="10"/>
      <c r="L17938" s="10"/>
      <c r="M17938" s="10"/>
    </row>
    <row r="17939" spans="2:13" s="1" customFormat="1" ht="13.8" x14ac:dyDescent="0.3">
      <c r="B17939" s="10"/>
      <c r="L17939" s="10"/>
      <c r="M17939" s="10"/>
    </row>
    <row r="17940" spans="2:13" s="1" customFormat="1" ht="13.8" x14ac:dyDescent="0.3">
      <c r="B17940" s="10"/>
      <c r="L17940" s="10"/>
      <c r="M17940" s="10"/>
    </row>
    <row r="17941" spans="2:13" s="1" customFormat="1" ht="13.8" x14ac:dyDescent="0.3">
      <c r="B17941" s="10"/>
      <c r="L17941" s="10"/>
      <c r="M17941" s="10"/>
    </row>
    <row r="17942" spans="2:13" s="1" customFormat="1" ht="13.8" x14ac:dyDescent="0.3">
      <c r="B17942" s="10"/>
      <c r="L17942" s="10"/>
      <c r="M17942" s="10"/>
    </row>
    <row r="17943" spans="2:13" s="1" customFormat="1" ht="13.8" x14ac:dyDescent="0.3">
      <c r="B17943" s="10"/>
      <c r="L17943" s="10"/>
      <c r="M17943" s="10"/>
    </row>
    <row r="17944" spans="2:13" s="1" customFormat="1" ht="13.8" x14ac:dyDescent="0.3">
      <c r="B17944" s="10"/>
      <c r="L17944" s="10"/>
      <c r="M17944" s="10"/>
    </row>
    <row r="17945" spans="2:13" s="1" customFormat="1" ht="13.8" x14ac:dyDescent="0.3">
      <c r="B17945" s="10"/>
      <c r="L17945" s="10"/>
      <c r="M17945" s="10"/>
    </row>
    <row r="17946" spans="2:13" s="1" customFormat="1" ht="13.8" x14ac:dyDescent="0.3">
      <c r="B17946" s="10"/>
      <c r="L17946" s="10"/>
      <c r="M17946" s="10"/>
    </row>
    <row r="17947" spans="2:13" s="1" customFormat="1" ht="13.8" x14ac:dyDescent="0.3">
      <c r="B17947" s="10"/>
      <c r="L17947" s="10"/>
      <c r="M17947" s="10"/>
    </row>
    <row r="17948" spans="2:13" s="1" customFormat="1" ht="13.8" x14ac:dyDescent="0.3">
      <c r="B17948" s="10"/>
      <c r="L17948" s="10"/>
      <c r="M17948" s="10"/>
    </row>
    <row r="17949" spans="2:13" s="1" customFormat="1" ht="13.8" x14ac:dyDescent="0.3">
      <c r="B17949" s="10"/>
      <c r="L17949" s="10"/>
      <c r="M17949" s="10"/>
    </row>
    <row r="17950" spans="2:13" s="1" customFormat="1" ht="13.8" x14ac:dyDescent="0.3">
      <c r="B17950" s="10"/>
      <c r="L17950" s="10"/>
      <c r="M17950" s="10"/>
    </row>
    <row r="17951" spans="2:13" s="1" customFormat="1" ht="13.8" x14ac:dyDescent="0.3">
      <c r="B17951" s="10"/>
      <c r="L17951" s="10"/>
      <c r="M17951" s="10"/>
    </row>
    <row r="17952" spans="2:13" s="1" customFormat="1" ht="13.8" x14ac:dyDescent="0.3">
      <c r="B17952" s="10"/>
      <c r="L17952" s="10"/>
      <c r="M17952" s="10"/>
    </row>
    <row r="17953" spans="2:13" s="1" customFormat="1" ht="13.8" x14ac:dyDescent="0.3">
      <c r="B17953" s="10"/>
      <c r="L17953" s="10"/>
      <c r="M17953" s="10"/>
    </row>
    <row r="17954" spans="2:13" s="1" customFormat="1" ht="13.8" x14ac:dyDescent="0.3">
      <c r="B17954" s="10"/>
      <c r="L17954" s="10"/>
      <c r="M17954" s="10"/>
    </row>
    <row r="17955" spans="2:13" s="1" customFormat="1" ht="13.8" x14ac:dyDescent="0.3">
      <c r="B17955" s="10"/>
      <c r="L17955" s="10"/>
      <c r="M17955" s="10"/>
    </row>
    <row r="17956" spans="2:13" s="1" customFormat="1" ht="13.8" x14ac:dyDescent="0.3">
      <c r="B17956" s="10"/>
      <c r="L17956" s="10"/>
      <c r="M17956" s="10"/>
    </row>
    <row r="17957" spans="2:13" s="1" customFormat="1" ht="13.8" x14ac:dyDescent="0.3">
      <c r="B17957" s="10"/>
      <c r="L17957" s="10"/>
      <c r="M17957" s="10"/>
    </row>
    <row r="17958" spans="2:13" s="1" customFormat="1" ht="13.8" x14ac:dyDescent="0.3">
      <c r="B17958" s="10"/>
      <c r="L17958" s="10"/>
      <c r="M17958" s="10"/>
    </row>
    <row r="17959" spans="2:13" s="1" customFormat="1" ht="13.8" x14ac:dyDescent="0.3">
      <c r="B17959" s="10"/>
      <c r="L17959" s="10"/>
      <c r="M17959" s="10"/>
    </row>
    <row r="17960" spans="2:13" s="1" customFormat="1" ht="13.8" x14ac:dyDescent="0.3">
      <c r="B17960" s="10"/>
      <c r="L17960" s="10"/>
      <c r="M17960" s="10"/>
    </row>
    <row r="17961" spans="2:13" s="1" customFormat="1" ht="13.8" x14ac:dyDescent="0.3">
      <c r="B17961" s="10"/>
      <c r="L17961" s="10"/>
      <c r="M17961" s="10"/>
    </row>
    <row r="17962" spans="2:13" s="1" customFormat="1" ht="13.8" x14ac:dyDescent="0.3">
      <c r="B17962" s="10"/>
      <c r="L17962" s="10"/>
      <c r="M17962" s="10"/>
    </row>
    <row r="17963" spans="2:13" s="1" customFormat="1" ht="13.8" x14ac:dyDescent="0.3">
      <c r="B17963" s="10"/>
      <c r="L17963" s="10"/>
      <c r="M17963" s="10"/>
    </row>
    <row r="17964" spans="2:13" s="1" customFormat="1" ht="13.8" x14ac:dyDescent="0.3">
      <c r="B17964" s="10"/>
      <c r="L17964" s="10"/>
      <c r="M17964" s="10"/>
    </row>
    <row r="17965" spans="2:13" s="1" customFormat="1" ht="13.8" x14ac:dyDescent="0.3">
      <c r="B17965" s="10"/>
      <c r="L17965" s="10"/>
      <c r="M17965" s="10"/>
    </row>
    <row r="17966" spans="2:13" s="1" customFormat="1" ht="13.8" x14ac:dyDescent="0.3">
      <c r="B17966" s="10"/>
      <c r="L17966" s="10"/>
      <c r="M17966" s="10"/>
    </row>
    <row r="17967" spans="2:13" s="1" customFormat="1" ht="13.8" x14ac:dyDescent="0.3">
      <c r="B17967" s="10"/>
      <c r="L17967" s="10"/>
      <c r="M17967" s="10"/>
    </row>
    <row r="17968" spans="2:13" s="1" customFormat="1" ht="13.8" x14ac:dyDescent="0.3">
      <c r="B17968" s="10"/>
      <c r="L17968" s="10"/>
      <c r="M17968" s="10"/>
    </row>
    <row r="17969" spans="2:13" s="1" customFormat="1" ht="13.8" x14ac:dyDescent="0.3">
      <c r="B17969" s="10"/>
      <c r="L17969" s="10"/>
      <c r="M17969" s="10"/>
    </row>
    <row r="17970" spans="2:13" s="1" customFormat="1" ht="13.8" x14ac:dyDescent="0.3">
      <c r="B17970" s="10"/>
      <c r="L17970" s="10"/>
      <c r="M17970" s="10"/>
    </row>
    <row r="17971" spans="2:13" s="1" customFormat="1" ht="13.8" x14ac:dyDescent="0.3">
      <c r="B17971" s="10"/>
      <c r="L17971" s="10"/>
      <c r="M17971" s="10"/>
    </row>
    <row r="17972" spans="2:13" s="1" customFormat="1" ht="13.8" x14ac:dyDescent="0.3">
      <c r="B17972" s="10"/>
      <c r="L17972" s="10"/>
      <c r="M17972" s="10"/>
    </row>
    <row r="17973" spans="2:13" s="1" customFormat="1" ht="13.8" x14ac:dyDescent="0.3">
      <c r="B17973" s="10"/>
      <c r="L17973" s="10"/>
      <c r="M17973" s="10"/>
    </row>
    <row r="17974" spans="2:13" s="1" customFormat="1" ht="13.8" x14ac:dyDescent="0.3">
      <c r="B17974" s="10"/>
      <c r="L17974" s="10"/>
      <c r="M17974" s="10"/>
    </row>
    <row r="17975" spans="2:13" s="1" customFormat="1" ht="13.8" x14ac:dyDescent="0.3">
      <c r="B17975" s="10"/>
      <c r="L17975" s="10"/>
      <c r="M17975" s="10"/>
    </row>
    <row r="17976" spans="2:13" s="1" customFormat="1" ht="13.8" x14ac:dyDescent="0.3">
      <c r="B17976" s="10"/>
      <c r="L17976" s="10"/>
      <c r="M17976" s="10"/>
    </row>
    <row r="17977" spans="2:13" s="1" customFormat="1" ht="13.8" x14ac:dyDescent="0.3">
      <c r="B17977" s="10"/>
      <c r="L17977" s="10"/>
      <c r="M17977" s="10"/>
    </row>
    <row r="17978" spans="2:13" s="1" customFormat="1" ht="13.8" x14ac:dyDescent="0.3">
      <c r="B17978" s="10"/>
      <c r="L17978" s="10"/>
      <c r="M17978" s="10"/>
    </row>
    <row r="17979" spans="2:13" s="1" customFormat="1" ht="13.8" x14ac:dyDescent="0.3">
      <c r="B17979" s="10"/>
      <c r="L17979" s="10"/>
      <c r="M17979" s="10"/>
    </row>
    <row r="17980" spans="2:13" s="1" customFormat="1" ht="13.8" x14ac:dyDescent="0.3">
      <c r="B17980" s="10"/>
      <c r="L17980" s="10"/>
      <c r="M17980" s="10"/>
    </row>
    <row r="17981" spans="2:13" s="1" customFormat="1" ht="13.8" x14ac:dyDescent="0.3">
      <c r="B17981" s="10"/>
      <c r="L17981" s="10"/>
      <c r="M17981" s="10"/>
    </row>
    <row r="17982" spans="2:13" s="1" customFormat="1" ht="13.8" x14ac:dyDescent="0.3">
      <c r="B17982" s="10"/>
      <c r="L17982" s="10"/>
      <c r="M17982" s="10"/>
    </row>
    <row r="17983" spans="2:13" s="1" customFormat="1" ht="13.8" x14ac:dyDescent="0.3">
      <c r="B17983" s="10"/>
      <c r="L17983" s="10"/>
      <c r="M17983" s="10"/>
    </row>
    <row r="17984" spans="2:13" s="1" customFormat="1" ht="13.8" x14ac:dyDescent="0.3">
      <c r="B17984" s="10"/>
      <c r="L17984" s="10"/>
      <c r="M17984" s="10"/>
    </row>
    <row r="17985" spans="2:13" s="1" customFormat="1" ht="13.8" x14ac:dyDescent="0.3">
      <c r="B17985" s="10"/>
      <c r="L17985" s="10"/>
      <c r="M17985" s="10"/>
    </row>
    <row r="17986" spans="2:13" s="1" customFormat="1" ht="13.8" x14ac:dyDescent="0.3">
      <c r="B17986" s="10"/>
      <c r="L17986" s="10"/>
      <c r="M17986" s="10"/>
    </row>
    <row r="17987" spans="2:13" s="1" customFormat="1" ht="13.8" x14ac:dyDescent="0.3">
      <c r="B17987" s="10"/>
      <c r="L17987" s="10"/>
      <c r="M17987" s="10"/>
    </row>
    <row r="17988" spans="2:13" s="1" customFormat="1" ht="13.8" x14ac:dyDescent="0.3">
      <c r="B17988" s="10"/>
      <c r="L17988" s="10"/>
      <c r="M17988" s="10"/>
    </row>
    <row r="17989" spans="2:13" s="1" customFormat="1" ht="13.8" x14ac:dyDescent="0.3">
      <c r="B17989" s="10"/>
      <c r="L17989" s="10"/>
      <c r="M17989" s="10"/>
    </row>
    <row r="17990" spans="2:13" s="1" customFormat="1" ht="13.8" x14ac:dyDescent="0.3">
      <c r="B17990" s="10"/>
      <c r="L17990" s="10"/>
      <c r="M17990" s="10"/>
    </row>
    <row r="17991" spans="2:13" s="1" customFormat="1" ht="13.8" x14ac:dyDescent="0.3">
      <c r="B17991" s="10"/>
      <c r="L17991" s="10"/>
      <c r="M17991" s="10"/>
    </row>
    <row r="17992" spans="2:13" s="1" customFormat="1" ht="13.8" x14ac:dyDescent="0.3">
      <c r="B17992" s="10"/>
      <c r="L17992" s="10"/>
      <c r="M17992" s="10"/>
    </row>
    <row r="17993" spans="2:13" s="1" customFormat="1" ht="13.8" x14ac:dyDescent="0.3">
      <c r="B17993" s="10"/>
      <c r="L17993" s="10"/>
      <c r="M17993" s="10"/>
    </row>
    <row r="17994" spans="2:13" s="1" customFormat="1" ht="13.8" x14ac:dyDescent="0.3">
      <c r="B17994" s="10"/>
      <c r="L17994" s="10"/>
      <c r="M17994" s="10"/>
    </row>
    <row r="17995" spans="2:13" s="1" customFormat="1" ht="13.8" x14ac:dyDescent="0.3">
      <c r="B17995" s="10"/>
      <c r="L17995" s="10"/>
      <c r="M17995" s="10"/>
    </row>
    <row r="17996" spans="2:13" s="1" customFormat="1" ht="13.8" x14ac:dyDescent="0.3">
      <c r="B17996" s="10"/>
      <c r="L17996" s="10"/>
      <c r="M17996" s="10"/>
    </row>
    <row r="17997" spans="2:13" s="1" customFormat="1" ht="13.8" x14ac:dyDescent="0.3">
      <c r="B17997" s="10"/>
      <c r="L17997" s="10"/>
      <c r="M17997" s="10"/>
    </row>
    <row r="17998" spans="2:13" s="1" customFormat="1" ht="13.8" x14ac:dyDescent="0.3">
      <c r="B17998" s="10"/>
      <c r="L17998" s="10"/>
      <c r="M17998" s="10"/>
    </row>
    <row r="17999" spans="2:13" s="1" customFormat="1" ht="13.8" x14ac:dyDescent="0.3">
      <c r="B17999" s="10"/>
      <c r="L17999" s="10"/>
      <c r="M17999" s="10"/>
    </row>
    <row r="18000" spans="2:13" s="1" customFormat="1" ht="13.8" x14ac:dyDescent="0.3">
      <c r="B18000" s="10"/>
      <c r="L18000" s="10"/>
      <c r="M18000" s="10"/>
    </row>
    <row r="18001" spans="2:13" s="1" customFormat="1" ht="13.8" x14ac:dyDescent="0.3">
      <c r="B18001" s="10"/>
      <c r="L18001" s="10"/>
      <c r="M18001" s="10"/>
    </row>
    <row r="18002" spans="2:13" s="1" customFormat="1" ht="13.8" x14ac:dyDescent="0.3">
      <c r="B18002" s="10"/>
      <c r="L18002" s="10"/>
      <c r="M18002" s="10"/>
    </row>
    <row r="18003" spans="2:13" s="1" customFormat="1" ht="13.8" x14ac:dyDescent="0.3">
      <c r="B18003" s="10"/>
      <c r="L18003" s="10"/>
      <c r="M18003" s="10"/>
    </row>
    <row r="18004" spans="2:13" s="1" customFormat="1" ht="13.8" x14ac:dyDescent="0.3">
      <c r="B18004" s="10"/>
      <c r="L18004" s="10"/>
      <c r="M18004" s="10"/>
    </row>
    <row r="18005" spans="2:13" s="1" customFormat="1" ht="13.8" x14ac:dyDescent="0.3">
      <c r="B18005" s="10"/>
      <c r="L18005" s="10"/>
      <c r="M18005" s="10"/>
    </row>
    <row r="18006" spans="2:13" s="1" customFormat="1" ht="13.8" x14ac:dyDescent="0.3">
      <c r="B18006" s="10"/>
      <c r="L18006" s="10"/>
      <c r="M18006" s="10"/>
    </row>
    <row r="18007" spans="2:13" s="1" customFormat="1" ht="13.8" x14ac:dyDescent="0.3">
      <c r="B18007" s="10"/>
      <c r="L18007" s="10"/>
      <c r="M18007" s="10"/>
    </row>
    <row r="18008" spans="2:13" s="1" customFormat="1" ht="13.8" x14ac:dyDescent="0.3">
      <c r="B18008" s="10"/>
      <c r="L18008" s="10"/>
      <c r="M18008" s="10"/>
    </row>
    <row r="18009" spans="2:13" s="1" customFormat="1" ht="13.8" x14ac:dyDescent="0.3">
      <c r="B18009" s="10"/>
      <c r="L18009" s="10"/>
      <c r="M18009" s="10"/>
    </row>
    <row r="18010" spans="2:13" s="1" customFormat="1" ht="13.8" x14ac:dyDescent="0.3">
      <c r="B18010" s="10"/>
      <c r="L18010" s="10"/>
      <c r="M18010" s="10"/>
    </row>
    <row r="18011" spans="2:13" s="1" customFormat="1" ht="13.8" x14ac:dyDescent="0.3">
      <c r="B18011" s="10"/>
      <c r="L18011" s="10"/>
      <c r="M18011" s="10"/>
    </row>
    <row r="18012" spans="2:13" s="1" customFormat="1" ht="13.8" x14ac:dyDescent="0.3">
      <c r="B18012" s="10"/>
      <c r="L18012" s="10"/>
      <c r="M18012" s="10"/>
    </row>
    <row r="18013" spans="2:13" s="1" customFormat="1" ht="13.8" x14ac:dyDescent="0.3">
      <c r="B18013" s="10"/>
      <c r="L18013" s="10"/>
      <c r="M18013" s="10"/>
    </row>
    <row r="18014" spans="2:13" s="1" customFormat="1" ht="13.8" x14ac:dyDescent="0.3">
      <c r="B18014" s="10"/>
      <c r="L18014" s="10"/>
      <c r="M18014" s="10"/>
    </row>
    <row r="18015" spans="2:13" s="1" customFormat="1" ht="13.8" x14ac:dyDescent="0.3">
      <c r="B18015" s="10"/>
      <c r="L18015" s="10"/>
      <c r="M18015" s="10"/>
    </row>
    <row r="18016" spans="2:13" s="1" customFormat="1" ht="13.8" x14ac:dyDescent="0.3">
      <c r="B18016" s="10"/>
      <c r="L18016" s="10"/>
      <c r="M18016" s="10"/>
    </row>
    <row r="18017" spans="2:13" s="1" customFormat="1" ht="13.8" x14ac:dyDescent="0.3">
      <c r="B18017" s="10"/>
      <c r="L18017" s="10"/>
      <c r="M18017" s="10"/>
    </row>
    <row r="18018" spans="2:13" s="1" customFormat="1" ht="13.8" x14ac:dyDescent="0.3">
      <c r="B18018" s="10"/>
      <c r="L18018" s="10"/>
      <c r="M18018" s="10"/>
    </row>
    <row r="18019" spans="2:13" s="1" customFormat="1" ht="13.8" x14ac:dyDescent="0.3">
      <c r="B18019" s="10"/>
      <c r="L18019" s="10"/>
      <c r="M18019" s="10"/>
    </row>
    <row r="18020" spans="2:13" s="1" customFormat="1" ht="13.8" x14ac:dyDescent="0.3">
      <c r="B18020" s="10"/>
      <c r="L18020" s="10"/>
      <c r="M18020" s="10"/>
    </row>
    <row r="18021" spans="2:13" s="1" customFormat="1" ht="13.8" x14ac:dyDescent="0.3">
      <c r="B18021" s="10"/>
      <c r="L18021" s="10"/>
      <c r="M18021" s="10"/>
    </row>
    <row r="18022" spans="2:13" s="1" customFormat="1" ht="13.8" x14ac:dyDescent="0.3">
      <c r="B18022" s="10"/>
      <c r="L18022" s="10"/>
      <c r="M18022" s="10"/>
    </row>
    <row r="18023" spans="2:13" s="1" customFormat="1" ht="13.8" x14ac:dyDescent="0.3">
      <c r="B18023" s="10"/>
      <c r="L18023" s="10"/>
      <c r="M18023" s="10"/>
    </row>
    <row r="18024" spans="2:13" s="1" customFormat="1" ht="13.8" x14ac:dyDescent="0.3">
      <c r="B18024" s="10"/>
      <c r="L18024" s="10"/>
      <c r="M18024" s="10"/>
    </row>
    <row r="18025" spans="2:13" s="1" customFormat="1" ht="13.8" x14ac:dyDescent="0.3">
      <c r="B18025" s="10"/>
      <c r="L18025" s="10"/>
      <c r="M18025" s="10"/>
    </row>
    <row r="18026" spans="2:13" s="1" customFormat="1" ht="13.8" x14ac:dyDescent="0.3">
      <c r="B18026" s="10"/>
      <c r="L18026" s="10"/>
      <c r="M18026" s="10"/>
    </row>
    <row r="18027" spans="2:13" s="1" customFormat="1" ht="13.8" x14ac:dyDescent="0.3">
      <c r="B18027" s="10"/>
      <c r="L18027" s="10"/>
      <c r="M18027" s="10"/>
    </row>
    <row r="18028" spans="2:13" s="1" customFormat="1" ht="13.8" x14ac:dyDescent="0.3">
      <c r="B18028" s="10"/>
      <c r="L18028" s="10"/>
      <c r="M18028" s="10"/>
    </row>
    <row r="18029" spans="2:13" s="1" customFormat="1" ht="13.8" x14ac:dyDescent="0.3">
      <c r="B18029" s="10"/>
      <c r="L18029" s="10"/>
      <c r="M18029" s="10"/>
    </row>
    <row r="18030" spans="2:13" s="1" customFormat="1" ht="13.8" x14ac:dyDescent="0.3">
      <c r="B18030" s="10"/>
      <c r="L18030" s="10"/>
      <c r="M18030" s="10"/>
    </row>
    <row r="18031" spans="2:13" s="1" customFormat="1" ht="13.8" x14ac:dyDescent="0.3">
      <c r="B18031" s="10"/>
      <c r="L18031" s="10"/>
      <c r="M18031" s="10"/>
    </row>
    <row r="18032" spans="2:13" s="1" customFormat="1" ht="13.8" x14ac:dyDescent="0.3">
      <c r="B18032" s="10"/>
      <c r="L18032" s="10"/>
      <c r="M18032" s="10"/>
    </row>
    <row r="18033" spans="2:13" s="1" customFormat="1" ht="13.8" x14ac:dyDescent="0.3">
      <c r="B18033" s="10"/>
      <c r="L18033" s="10"/>
      <c r="M18033" s="10"/>
    </row>
    <row r="18034" spans="2:13" s="1" customFormat="1" ht="13.8" x14ac:dyDescent="0.3">
      <c r="B18034" s="10"/>
      <c r="L18034" s="10"/>
      <c r="M18034" s="10"/>
    </row>
    <row r="18035" spans="2:13" s="1" customFormat="1" ht="13.8" x14ac:dyDescent="0.3">
      <c r="B18035" s="10"/>
      <c r="L18035" s="10"/>
      <c r="M18035" s="10"/>
    </row>
    <row r="18036" spans="2:13" s="1" customFormat="1" ht="13.8" x14ac:dyDescent="0.3">
      <c r="B18036" s="10"/>
      <c r="L18036" s="10"/>
      <c r="M18036" s="10"/>
    </row>
    <row r="18037" spans="2:13" s="1" customFormat="1" ht="13.8" x14ac:dyDescent="0.3">
      <c r="B18037" s="10"/>
      <c r="L18037" s="10"/>
      <c r="M18037" s="10"/>
    </row>
    <row r="18038" spans="2:13" s="1" customFormat="1" ht="13.8" x14ac:dyDescent="0.3">
      <c r="B18038" s="10"/>
      <c r="L18038" s="10"/>
      <c r="M18038" s="10"/>
    </row>
    <row r="18039" spans="2:13" s="1" customFormat="1" ht="13.8" x14ac:dyDescent="0.3">
      <c r="B18039" s="10"/>
      <c r="L18039" s="10"/>
      <c r="M18039" s="10"/>
    </row>
    <row r="18040" spans="2:13" s="1" customFormat="1" ht="13.8" x14ac:dyDescent="0.3">
      <c r="B18040" s="10"/>
      <c r="L18040" s="10"/>
      <c r="M18040" s="10"/>
    </row>
    <row r="18041" spans="2:13" s="1" customFormat="1" ht="13.8" x14ac:dyDescent="0.3">
      <c r="B18041" s="10"/>
      <c r="L18041" s="10"/>
      <c r="M18041" s="10"/>
    </row>
    <row r="18042" spans="2:13" s="1" customFormat="1" ht="13.8" x14ac:dyDescent="0.3">
      <c r="B18042" s="10"/>
      <c r="L18042" s="10"/>
      <c r="M18042" s="10"/>
    </row>
    <row r="18043" spans="2:13" s="1" customFormat="1" ht="13.8" x14ac:dyDescent="0.3">
      <c r="B18043" s="10"/>
      <c r="L18043" s="10"/>
      <c r="M18043" s="10"/>
    </row>
    <row r="18044" spans="2:13" s="1" customFormat="1" ht="13.8" x14ac:dyDescent="0.3">
      <c r="B18044" s="10"/>
      <c r="L18044" s="10"/>
      <c r="M18044" s="10"/>
    </row>
    <row r="18045" spans="2:13" s="1" customFormat="1" ht="13.8" x14ac:dyDescent="0.3">
      <c r="B18045" s="10"/>
      <c r="L18045" s="10"/>
      <c r="M18045" s="10"/>
    </row>
    <row r="18046" spans="2:13" s="1" customFormat="1" ht="13.8" x14ac:dyDescent="0.3">
      <c r="B18046" s="10"/>
      <c r="L18046" s="10"/>
      <c r="M18046" s="10"/>
    </row>
    <row r="18047" spans="2:13" s="1" customFormat="1" ht="13.8" x14ac:dyDescent="0.3">
      <c r="B18047" s="10"/>
      <c r="L18047" s="10"/>
      <c r="M18047" s="10"/>
    </row>
    <row r="18048" spans="2:13" s="1" customFormat="1" ht="13.8" x14ac:dyDescent="0.3">
      <c r="B18048" s="10"/>
      <c r="L18048" s="10"/>
      <c r="M18048" s="10"/>
    </row>
    <row r="18049" spans="2:13" s="1" customFormat="1" ht="13.8" x14ac:dyDescent="0.3">
      <c r="B18049" s="10"/>
      <c r="L18049" s="10"/>
      <c r="M18049" s="10"/>
    </row>
    <row r="18050" spans="2:13" s="1" customFormat="1" ht="13.8" x14ac:dyDescent="0.3">
      <c r="B18050" s="10"/>
      <c r="L18050" s="10"/>
      <c r="M18050" s="10"/>
    </row>
    <row r="18051" spans="2:13" s="1" customFormat="1" ht="13.8" x14ac:dyDescent="0.3">
      <c r="B18051" s="10"/>
      <c r="L18051" s="10"/>
      <c r="M18051" s="10"/>
    </row>
    <row r="18052" spans="2:13" s="1" customFormat="1" ht="13.8" x14ac:dyDescent="0.3">
      <c r="B18052" s="10"/>
      <c r="L18052" s="10"/>
      <c r="M18052" s="10"/>
    </row>
    <row r="18053" spans="2:13" s="1" customFormat="1" ht="13.8" x14ac:dyDescent="0.3">
      <c r="B18053" s="10"/>
      <c r="L18053" s="10"/>
      <c r="M18053" s="10"/>
    </row>
    <row r="18054" spans="2:13" s="1" customFormat="1" ht="13.8" x14ac:dyDescent="0.3">
      <c r="B18054" s="10"/>
      <c r="L18054" s="10"/>
      <c r="M18054" s="10"/>
    </row>
    <row r="18055" spans="2:13" s="1" customFormat="1" ht="13.8" x14ac:dyDescent="0.3">
      <c r="B18055" s="10"/>
      <c r="L18055" s="10"/>
      <c r="M18055" s="10"/>
    </row>
    <row r="18056" spans="2:13" s="1" customFormat="1" ht="13.8" x14ac:dyDescent="0.3">
      <c r="B18056" s="10"/>
      <c r="L18056" s="10"/>
      <c r="M18056" s="10"/>
    </row>
    <row r="18057" spans="2:13" s="1" customFormat="1" ht="13.8" x14ac:dyDescent="0.3">
      <c r="B18057" s="10"/>
      <c r="L18057" s="10"/>
      <c r="M18057" s="10"/>
    </row>
    <row r="18058" spans="2:13" s="1" customFormat="1" ht="13.8" x14ac:dyDescent="0.3">
      <c r="B18058" s="10"/>
      <c r="L18058" s="10"/>
      <c r="M18058" s="10"/>
    </row>
    <row r="18059" spans="2:13" s="1" customFormat="1" ht="13.8" x14ac:dyDescent="0.3">
      <c r="B18059" s="10"/>
      <c r="L18059" s="10"/>
      <c r="M18059" s="10"/>
    </row>
    <row r="18060" spans="2:13" s="1" customFormat="1" ht="13.8" x14ac:dyDescent="0.3">
      <c r="B18060" s="10"/>
      <c r="L18060" s="10"/>
      <c r="M18060" s="10"/>
    </row>
    <row r="18061" spans="2:13" s="1" customFormat="1" ht="13.8" x14ac:dyDescent="0.3">
      <c r="B18061" s="10"/>
      <c r="L18061" s="10"/>
      <c r="M18061" s="10"/>
    </row>
    <row r="18062" spans="2:13" s="1" customFormat="1" ht="13.8" x14ac:dyDescent="0.3">
      <c r="B18062" s="10"/>
      <c r="L18062" s="10"/>
      <c r="M18062" s="10"/>
    </row>
    <row r="18063" spans="2:13" s="1" customFormat="1" ht="13.8" x14ac:dyDescent="0.3">
      <c r="B18063" s="10"/>
      <c r="L18063" s="10"/>
      <c r="M18063" s="10"/>
    </row>
    <row r="18064" spans="2:13" s="1" customFormat="1" ht="13.8" x14ac:dyDescent="0.3">
      <c r="B18064" s="10"/>
      <c r="L18064" s="10"/>
      <c r="M18064" s="10"/>
    </row>
    <row r="18065" spans="2:13" s="1" customFormat="1" ht="13.8" x14ac:dyDescent="0.3">
      <c r="B18065" s="10"/>
      <c r="L18065" s="10"/>
      <c r="M18065" s="10"/>
    </row>
    <row r="18066" spans="2:13" s="1" customFormat="1" ht="13.8" x14ac:dyDescent="0.3">
      <c r="B18066" s="10"/>
      <c r="L18066" s="10"/>
      <c r="M18066" s="10"/>
    </row>
    <row r="18067" spans="2:13" s="1" customFormat="1" ht="13.8" x14ac:dyDescent="0.3">
      <c r="B18067" s="10"/>
      <c r="L18067" s="10"/>
      <c r="M18067" s="10"/>
    </row>
    <row r="18068" spans="2:13" s="1" customFormat="1" ht="13.8" x14ac:dyDescent="0.3">
      <c r="B18068" s="10"/>
      <c r="L18068" s="10"/>
      <c r="M18068" s="10"/>
    </row>
    <row r="18069" spans="2:13" s="1" customFormat="1" ht="13.8" x14ac:dyDescent="0.3">
      <c r="B18069" s="10"/>
      <c r="L18069" s="10"/>
      <c r="M18069" s="10"/>
    </row>
    <row r="18070" spans="2:13" s="1" customFormat="1" ht="13.8" x14ac:dyDescent="0.3">
      <c r="B18070" s="10"/>
      <c r="L18070" s="10"/>
      <c r="M18070" s="10"/>
    </row>
    <row r="18071" spans="2:13" s="1" customFormat="1" ht="13.8" x14ac:dyDescent="0.3">
      <c r="B18071" s="10"/>
      <c r="L18071" s="10"/>
      <c r="M18071" s="10"/>
    </row>
    <row r="18072" spans="2:13" s="1" customFormat="1" ht="13.8" x14ac:dyDescent="0.3">
      <c r="B18072" s="10"/>
      <c r="L18072" s="10"/>
      <c r="M18072" s="10"/>
    </row>
    <row r="18073" spans="2:13" s="1" customFormat="1" ht="13.8" x14ac:dyDescent="0.3">
      <c r="B18073" s="10"/>
      <c r="L18073" s="10"/>
      <c r="M18073" s="10"/>
    </row>
    <row r="18074" spans="2:13" s="1" customFormat="1" ht="13.8" x14ac:dyDescent="0.3">
      <c r="B18074" s="10"/>
      <c r="L18074" s="10"/>
      <c r="M18074" s="10"/>
    </row>
    <row r="18075" spans="2:13" s="1" customFormat="1" ht="13.8" x14ac:dyDescent="0.3">
      <c r="B18075" s="10"/>
      <c r="L18075" s="10"/>
      <c r="M18075" s="10"/>
    </row>
    <row r="18076" spans="2:13" s="1" customFormat="1" ht="13.8" x14ac:dyDescent="0.3">
      <c r="B18076" s="10"/>
      <c r="L18076" s="10"/>
      <c r="M18076" s="10"/>
    </row>
    <row r="18077" spans="2:13" s="1" customFormat="1" ht="13.8" x14ac:dyDescent="0.3">
      <c r="B18077" s="10"/>
      <c r="L18077" s="10"/>
      <c r="M18077" s="10"/>
    </row>
    <row r="18078" spans="2:13" s="1" customFormat="1" ht="13.8" x14ac:dyDescent="0.3">
      <c r="B18078" s="10"/>
      <c r="L18078" s="10"/>
      <c r="M18078" s="10"/>
    </row>
    <row r="18079" spans="2:13" s="1" customFormat="1" ht="13.8" x14ac:dyDescent="0.3">
      <c r="B18079" s="10"/>
      <c r="L18079" s="10"/>
      <c r="M18079" s="10"/>
    </row>
    <row r="18080" spans="2:13" s="1" customFormat="1" ht="13.8" x14ac:dyDescent="0.3">
      <c r="B18080" s="10"/>
      <c r="L18080" s="10"/>
      <c r="M18080" s="10"/>
    </row>
    <row r="18081" spans="2:13" s="1" customFormat="1" ht="13.8" x14ac:dyDescent="0.3">
      <c r="B18081" s="10"/>
      <c r="L18081" s="10"/>
      <c r="M18081" s="10"/>
    </row>
    <row r="18082" spans="2:13" s="1" customFormat="1" ht="13.8" x14ac:dyDescent="0.3">
      <c r="B18082" s="10"/>
      <c r="L18082" s="10"/>
      <c r="M18082" s="10"/>
    </row>
    <row r="18083" spans="2:13" s="1" customFormat="1" ht="13.8" x14ac:dyDescent="0.3">
      <c r="B18083" s="10"/>
      <c r="L18083" s="10"/>
      <c r="M18083" s="10"/>
    </row>
    <row r="18084" spans="2:13" s="1" customFormat="1" ht="13.8" x14ac:dyDescent="0.3">
      <c r="B18084" s="10"/>
      <c r="L18084" s="10"/>
      <c r="M18084" s="10"/>
    </row>
    <row r="18085" spans="2:13" s="1" customFormat="1" ht="13.8" x14ac:dyDescent="0.3">
      <c r="B18085" s="10"/>
      <c r="L18085" s="10"/>
      <c r="M18085" s="10"/>
    </row>
    <row r="18086" spans="2:13" s="1" customFormat="1" ht="13.8" x14ac:dyDescent="0.3">
      <c r="B18086" s="10"/>
      <c r="L18086" s="10"/>
      <c r="M18086" s="10"/>
    </row>
    <row r="18087" spans="2:13" s="1" customFormat="1" ht="13.8" x14ac:dyDescent="0.3">
      <c r="B18087" s="10"/>
      <c r="L18087" s="10"/>
      <c r="M18087" s="10"/>
    </row>
    <row r="18088" spans="2:13" s="1" customFormat="1" ht="13.8" x14ac:dyDescent="0.3">
      <c r="B18088" s="10"/>
      <c r="L18088" s="10"/>
      <c r="M18088" s="10"/>
    </row>
    <row r="18089" spans="2:13" s="1" customFormat="1" ht="13.8" x14ac:dyDescent="0.3">
      <c r="B18089" s="10"/>
      <c r="L18089" s="10"/>
      <c r="M18089" s="10"/>
    </row>
    <row r="18090" spans="2:13" s="1" customFormat="1" ht="13.8" x14ac:dyDescent="0.3">
      <c r="B18090" s="10"/>
      <c r="L18090" s="10"/>
      <c r="M18090" s="10"/>
    </row>
    <row r="18091" spans="2:13" s="1" customFormat="1" ht="13.8" x14ac:dyDescent="0.3">
      <c r="B18091" s="10"/>
      <c r="L18091" s="10"/>
      <c r="M18091" s="10"/>
    </row>
    <row r="18092" spans="2:13" s="1" customFormat="1" ht="13.8" x14ac:dyDescent="0.3">
      <c r="B18092" s="10"/>
      <c r="L18092" s="10"/>
      <c r="M18092" s="10"/>
    </row>
    <row r="18093" spans="2:13" s="1" customFormat="1" ht="13.8" x14ac:dyDescent="0.3">
      <c r="B18093" s="10"/>
      <c r="L18093" s="10"/>
      <c r="M18093" s="10"/>
    </row>
    <row r="18094" spans="2:13" s="1" customFormat="1" ht="13.8" x14ac:dyDescent="0.3">
      <c r="B18094" s="10"/>
      <c r="L18094" s="10"/>
      <c r="M18094" s="10"/>
    </row>
    <row r="18095" spans="2:13" s="1" customFormat="1" ht="13.8" x14ac:dyDescent="0.3">
      <c r="B18095" s="10"/>
      <c r="L18095" s="10"/>
      <c r="M18095" s="10"/>
    </row>
    <row r="18096" spans="2:13" s="1" customFormat="1" ht="13.8" x14ac:dyDescent="0.3">
      <c r="B18096" s="10"/>
      <c r="L18096" s="10"/>
      <c r="M18096" s="10"/>
    </row>
    <row r="18097" spans="2:13" s="1" customFormat="1" ht="13.8" x14ac:dyDescent="0.3">
      <c r="B18097" s="10"/>
      <c r="L18097" s="10"/>
      <c r="M18097" s="10"/>
    </row>
    <row r="18098" spans="2:13" s="1" customFormat="1" ht="13.8" x14ac:dyDescent="0.3">
      <c r="B18098" s="10"/>
      <c r="L18098" s="10"/>
      <c r="M18098" s="10"/>
    </row>
    <row r="18099" spans="2:13" s="1" customFormat="1" ht="13.8" x14ac:dyDescent="0.3">
      <c r="B18099" s="10"/>
      <c r="L18099" s="10"/>
      <c r="M18099" s="10"/>
    </row>
    <row r="18100" spans="2:13" s="1" customFormat="1" ht="13.8" x14ac:dyDescent="0.3">
      <c r="B18100" s="10"/>
      <c r="L18100" s="10"/>
      <c r="M18100" s="10"/>
    </row>
    <row r="18101" spans="2:13" s="1" customFormat="1" ht="13.8" x14ac:dyDescent="0.3">
      <c r="B18101" s="10"/>
      <c r="L18101" s="10"/>
      <c r="M18101" s="10"/>
    </row>
    <row r="18102" spans="2:13" s="1" customFormat="1" ht="13.8" x14ac:dyDescent="0.3">
      <c r="B18102" s="10"/>
      <c r="L18102" s="10"/>
      <c r="M18102" s="10"/>
    </row>
    <row r="18103" spans="2:13" s="1" customFormat="1" ht="13.8" x14ac:dyDescent="0.3">
      <c r="B18103" s="10"/>
      <c r="L18103" s="10"/>
      <c r="M18103" s="10"/>
    </row>
    <row r="18104" spans="2:13" s="1" customFormat="1" ht="13.8" x14ac:dyDescent="0.3">
      <c r="B18104" s="10"/>
      <c r="L18104" s="10"/>
      <c r="M18104" s="10"/>
    </row>
    <row r="18105" spans="2:13" s="1" customFormat="1" ht="13.8" x14ac:dyDescent="0.3">
      <c r="B18105" s="10"/>
      <c r="L18105" s="10"/>
      <c r="M18105" s="10"/>
    </row>
    <row r="18106" spans="2:13" s="1" customFormat="1" ht="13.8" x14ac:dyDescent="0.3">
      <c r="B18106" s="10"/>
      <c r="L18106" s="10"/>
      <c r="M18106" s="10"/>
    </row>
    <row r="18107" spans="2:13" s="1" customFormat="1" ht="13.8" x14ac:dyDescent="0.3">
      <c r="B18107" s="10"/>
      <c r="L18107" s="10"/>
      <c r="M18107" s="10"/>
    </row>
    <row r="18108" spans="2:13" s="1" customFormat="1" ht="13.8" x14ac:dyDescent="0.3">
      <c r="B18108" s="10"/>
      <c r="L18108" s="10"/>
      <c r="M18108" s="10"/>
    </row>
    <row r="18109" spans="2:13" s="1" customFormat="1" ht="13.8" x14ac:dyDescent="0.3">
      <c r="B18109" s="10"/>
      <c r="L18109" s="10"/>
      <c r="M18109" s="10"/>
    </row>
    <row r="18110" spans="2:13" s="1" customFormat="1" ht="13.8" x14ac:dyDescent="0.3">
      <c r="B18110" s="10"/>
      <c r="L18110" s="10"/>
      <c r="M18110" s="10"/>
    </row>
    <row r="18111" spans="2:13" s="1" customFormat="1" ht="13.8" x14ac:dyDescent="0.3">
      <c r="B18111" s="10"/>
      <c r="L18111" s="10"/>
      <c r="M18111" s="10"/>
    </row>
    <row r="18112" spans="2:13" s="1" customFormat="1" ht="13.8" x14ac:dyDescent="0.3">
      <c r="B18112" s="10"/>
      <c r="L18112" s="10"/>
      <c r="M18112" s="10"/>
    </row>
    <row r="18113" spans="2:13" s="1" customFormat="1" ht="13.8" x14ac:dyDescent="0.3">
      <c r="B18113" s="10"/>
      <c r="L18113" s="10"/>
      <c r="M18113" s="10"/>
    </row>
    <row r="18114" spans="2:13" s="1" customFormat="1" ht="13.8" x14ac:dyDescent="0.3">
      <c r="B18114" s="10"/>
      <c r="L18114" s="10"/>
      <c r="M18114" s="10"/>
    </row>
    <row r="18115" spans="2:13" s="1" customFormat="1" ht="13.8" x14ac:dyDescent="0.3">
      <c r="B18115" s="10"/>
      <c r="L18115" s="10"/>
      <c r="M18115" s="10"/>
    </row>
    <row r="18116" spans="2:13" s="1" customFormat="1" ht="13.8" x14ac:dyDescent="0.3">
      <c r="B18116" s="10"/>
      <c r="L18116" s="10"/>
      <c r="M18116" s="10"/>
    </row>
    <row r="18117" spans="2:13" s="1" customFormat="1" ht="13.8" x14ac:dyDescent="0.3">
      <c r="B18117" s="10"/>
      <c r="L18117" s="10"/>
      <c r="M18117" s="10"/>
    </row>
    <row r="18118" spans="2:13" s="1" customFormat="1" ht="13.8" x14ac:dyDescent="0.3">
      <c r="B18118" s="10"/>
      <c r="L18118" s="10"/>
      <c r="M18118" s="10"/>
    </row>
    <row r="18119" spans="2:13" s="1" customFormat="1" ht="13.8" x14ac:dyDescent="0.3">
      <c r="B18119" s="10"/>
      <c r="L18119" s="10"/>
      <c r="M18119" s="10"/>
    </row>
    <row r="18120" spans="2:13" s="1" customFormat="1" ht="13.8" x14ac:dyDescent="0.3">
      <c r="B18120" s="10"/>
      <c r="L18120" s="10"/>
      <c r="M18120" s="10"/>
    </row>
    <row r="18121" spans="2:13" s="1" customFormat="1" ht="13.8" x14ac:dyDescent="0.3">
      <c r="B18121" s="10"/>
      <c r="L18121" s="10"/>
      <c r="M18121" s="10"/>
    </row>
    <row r="18122" spans="2:13" s="1" customFormat="1" ht="13.8" x14ac:dyDescent="0.3">
      <c r="B18122" s="10"/>
      <c r="L18122" s="10"/>
      <c r="M18122" s="10"/>
    </row>
    <row r="18123" spans="2:13" s="1" customFormat="1" ht="13.8" x14ac:dyDescent="0.3">
      <c r="B18123" s="10"/>
      <c r="L18123" s="10"/>
      <c r="M18123" s="10"/>
    </row>
    <row r="18124" spans="2:13" s="1" customFormat="1" ht="13.8" x14ac:dyDescent="0.3">
      <c r="B18124" s="10"/>
      <c r="L18124" s="10"/>
      <c r="M18124" s="10"/>
    </row>
    <row r="18125" spans="2:13" s="1" customFormat="1" ht="13.8" x14ac:dyDescent="0.3">
      <c r="B18125" s="10"/>
      <c r="L18125" s="10"/>
      <c r="M18125" s="10"/>
    </row>
    <row r="18126" spans="2:13" s="1" customFormat="1" ht="13.8" x14ac:dyDescent="0.3">
      <c r="B18126" s="10"/>
      <c r="L18126" s="10"/>
      <c r="M18126" s="10"/>
    </row>
    <row r="18127" spans="2:13" s="1" customFormat="1" ht="13.8" x14ac:dyDescent="0.3">
      <c r="B18127" s="10"/>
      <c r="L18127" s="10"/>
      <c r="M18127" s="10"/>
    </row>
    <row r="18128" spans="2:13" s="1" customFormat="1" ht="13.8" x14ac:dyDescent="0.3">
      <c r="B18128" s="10"/>
      <c r="L18128" s="10"/>
      <c r="M18128" s="10"/>
    </row>
    <row r="18129" spans="2:13" s="1" customFormat="1" ht="13.8" x14ac:dyDescent="0.3">
      <c r="B18129" s="10"/>
      <c r="L18129" s="10"/>
      <c r="M18129" s="10"/>
    </row>
    <row r="18130" spans="2:13" s="1" customFormat="1" ht="13.8" x14ac:dyDescent="0.3">
      <c r="B18130" s="10"/>
      <c r="L18130" s="10"/>
      <c r="M18130" s="10"/>
    </row>
    <row r="18131" spans="2:13" s="1" customFormat="1" ht="13.8" x14ac:dyDescent="0.3">
      <c r="B18131" s="10"/>
      <c r="L18131" s="10"/>
      <c r="M18131" s="10"/>
    </row>
    <row r="18132" spans="2:13" s="1" customFormat="1" ht="13.8" x14ac:dyDescent="0.3">
      <c r="B18132" s="10"/>
      <c r="L18132" s="10"/>
      <c r="M18132" s="10"/>
    </row>
    <row r="18133" spans="2:13" s="1" customFormat="1" ht="13.8" x14ac:dyDescent="0.3">
      <c r="B18133" s="10"/>
      <c r="L18133" s="10"/>
      <c r="M18133" s="10"/>
    </row>
    <row r="18134" spans="2:13" s="1" customFormat="1" ht="13.8" x14ac:dyDescent="0.3">
      <c r="B18134" s="10"/>
      <c r="L18134" s="10"/>
      <c r="M18134" s="10"/>
    </row>
    <row r="18135" spans="2:13" s="1" customFormat="1" ht="13.8" x14ac:dyDescent="0.3">
      <c r="B18135" s="10"/>
      <c r="L18135" s="10"/>
      <c r="M18135" s="10"/>
    </row>
    <row r="18136" spans="2:13" s="1" customFormat="1" ht="13.8" x14ac:dyDescent="0.3">
      <c r="B18136" s="10"/>
      <c r="L18136" s="10"/>
      <c r="M18136" s="10"/>
    </row>
    <row r="18137" spans="2:13" s="1" customFormat="1" ht="13.8" x14ac:dyDescent="0.3">
      <c r="B18137" s="10"/>
      <c r="L18137" s="10"/>
      <c r="M18137" s="10"/>
    </row>
    <row r="18138" spans="2:13" s="1" customFormat="1" ht="13.8" x14ac:dyDescent="0.3">
      <c r="B18138" s="10"/>
      <c r="L18138" s="10"/>
      <c r="M18138" s="10"/>
    </row>
    <row r="18139" spans="2:13" s="1" customFormat="1" ht="13.8" x14ac:dyDescent="0.3">
      <c r="B18139" s="10"/>
      <c r="L18139" s="10"/>
      <c r="M18139" s="10"/>
    </row>
    <row r="18140" spans="2:13" s="1" customFormat="1" ht="13.8" x14ac:dyDescent="0.3">
      <c r="B18140" s="10"/>
      <c r="L18140" s="10"/>
      <c r="M18140" s="10"/>
    </row>
    <row r="18141" spans="2:13" s="1" customFormat="1" ht="13.8" x14ac:dyDescent="0.3">
      <c r="B18141" s="10"/>
      <c r="L18141" s="10"/>
      <c r="M18141" s="10"/>
    </row>
    <row r="18142" spans="2:13" s="1" customFormat="1" ht="13.8" x14ac:dyDescent="0.3">
      <c r="B18142" s="10"/>
      <c r="L18142" s="10"/>
      <c r="M18142" s="10"/>
    </row>
    <row r="18143" spans="2:13" s="1" customFormat="1" ht="13.8" x14ac:dyDescent="0.3">
      <c r="B18143" s="10"/>
      <c r="L18143" s="10"/>
      <c r="M18143" s="10"/>
    </row>
    <row r="18144" spans="2:13" s="1" customFormat="1" ht="13.8" x14ac:dyDescent="0.3">
      <c r="B18144" s="10"/>
      <c r="L18144" s="10"/>
      <c r="M18144" s="10"/>
    </row>
    <row r="18145" spans="2:13" s="1" customFormat="1" ht="13.8" x14ac:dyDescent="0.3">
      <c r="B18145" s="10"/>
      <c r="L18145" s="10"/>
      <c r="M18145" s="10"/>
    </row>
    <row r="18146" spans="2:13" s="1" customFormat="1" ht="13.8" x14ac:dyDescent="0.3">
      <c r="B18146" s="10"/>
      <c r="L18146" s="10"/>
      <c r="M18146" s="10"/>
    </row>
    <row r="18147" spans="2:13" s="1" customFormat="1" ht="13.8" x14ac:dyDescent="0.3">
      <c r="B18147" s="10"/>
      <c r="L18147" s="10"/>
      <c r="M18147" s="10"/>
    </row>
    <row r="18148" spans="2:13" s="1" customFormat="1" ht="13.8" x14ac:dyDescent="0.3">
      <c r="B18148" s="10"/>
      <c r="L18148" s="10"/>
      <c r="M18148" s="10"/>
    </row>
    <row r="18149" spans="2:13" s="1" customFormat="1" ht="13.8" x14ac:dyDescent="0.3">
      <c r="B18149" s="10"/>
      <c r="L18149" s="10"/>
      <c r="M18149" s="10"/>
    </row>
    <row r="18150" spans="2:13" s="1" customFormat="1" ht="13.8" x14ac:dyDescent="0.3">
      <c r="B18150" s="10"/>
      <c r="L18150" s="10"/>
      <c r="M18150" s="10"/>
    </row>
    <row r="18151" spans="2:13" s="1" customFormat="1" ht="13.8" x14ac:dyDescent="0.3">
      <c r="B18151" s="10"/>
      <c r="L18151" s="10"/>
      <c r="M18151" s="10"/>
    </row>
    <row r="18152" spans="2:13" s="1" customFormat="1" ht="13.8" x14ac:dyDescent="0.3">
      <c r="B18152" s="10"/>
      <c r="L18152" s="10"/>
      <c r="M18152" s="10"/>
    </row>
    <row r="18153" spans="2:13" s="1" customFormat="1" ht="13.8" x14ac:dyDescent="0.3">
      <c r="B18153" s="10"/>
      <c r="L18153" s="10"/>
      <c r="M18153" s="10"/>
    </row>
    <row r="18154" spans="2:13" s="1" customFormat="1" ht="13.8" x14ac:dyDescent="0.3">
      <c r="B18154" s="10"/>
      <c r="L18154" s="10"/>
      <c r="M18154" s="10"/>
    </row>
    <row r="18155" spans="2:13" s="1" customFormat="1" ht="13.8" x14ac:dyDescent="0.3">
      <c r="B18155" s="10"/>
      <c r="L18155" s="10"/>
      <c r="M18155" s="10"/>
    </row>
    <row r="18156" spans="2:13" s="1" customFormat="1" ht="13.8" x14ac:dyDescent="0.3">
      <c r="B18156" s="10"/>
      <c r="L18156" s="10"/>
      <c r="M18156" s="10"/>
    </row>
    <row r="18157" spans="2:13" s="1" customFormat="1" ht="13.8" x14ac:dyDescent="0.3">
      <c r="B18157" s="10"/>
      <c r="L18157" s="10"/>
      <c r="M18157" s="10"/>
    </row>
    <row r="18158" spans="2:13" s="1" customFormat="1" ht="13.8" x14ac:dyDescent="0.3">
      <c r="B18158" s="10"/>
      <c r="L18158" s="10"/>
      <c r="M18158" s="10"/>
    </row>
    <row r="18159" spans="2:13" s="1" customFormat="1" ht="13.8" x14ac:dyDescent="0.3">
      <c r="B18159" s="10"/>
      <c r="L18159" s="10"/>
      <c r="M18159" s="10"/>
    </row>
    <row r="18160" spans="2:13" s="1" customFormat="1" ht="13.8" x14ac:dyDescent="0.3">
      <c r="B18160" s="10"/>
      <c r="L18160" s="10"/>
      <c r="M18160" s="10"/>
    </row>
    <row r="18161" spans="2:13" s="1" customFormat="1" ht="13.8" x14ac:dyDescent="0.3">
      <c r="B18161" s="10"/>
      <c r="L18161" s="10"/>
      <c r="M18161" s="10"/>
    </row>
    <row r="18162" spans="2:13" s="1" customFormat="1" ht="13.8" x14ac:dyDescent="0.3">
      <c r="B18162" s="10"/>
      <c r="L18162" s="10"/>
      <c r="M18162" s="10"/>
    </row>
    <row r="18163" spans="2:13" s="1" customFormat="1" ht="13.8" x14ac:dyDescent="0.3">
      <c r="B18163" s="10"/>
      <c r="L18163" s="10"/>
      <c r="M18163" s="10"/>
    </row>
    <row r="18164" spans="2:13" s="1" customFormat="1" ht="13.8" x14ac:dyDescent="0.3">
      <c r="B18164" s="10"/>
      <c r="L18164" s="10"/>
      <c r="M18164" s="10"/>
    </row>
    <row r="18165" spans="2:13" s="1" customFormat="1" ht="13.8" x14ac:dyDescent="0.3">
      <c r="B18165" s="10"/>
      <c r="L18165" s="10"/>
      <c r="M18165" s="10"/>
    </row>
    <row r="18166" spans="2:13" s="1" customFormat="1" ht="13.8" x14ac:dyDescent="0.3">
      <c r="B18166" s="10"/>
      <c r="L18166" s="10"/>
      <c r="M18166" s="10"/>
    </row>
    <row r="18167" spans="2:13" s="1" customFormat="1" ht="13.8" x14ac:dyDescent="0.3">
      <c r="B18167" s="10"/>
      <c r="L18167" s="10"/>
      <c r="M18167" s="10"/>
    </row>
    <row r="18168" spans="2:13" s="1" customFormat="1" ht="13.8" x14ac:dyDescent="0.3">
      <c r="B18168" s="10"/>
      <c r="L18168" s="10"/>
      <c r="M18168" s="10"/>
    </row>
    <row r="18169" spans="2:13" s="1" customFormat="1" ht="13.8" x14ac:dyDescent="0.3">
      <c r="B18169" s="10"/>
      <c r="L18169" s="10"/>
      <c r="M18169" s="10"/>
    </row>
    <row r="18170" spans="2:13" s="1" customFormat="1" ht="13.8" x14ac:dyDescent="0.3">
      <c r="B18170" s="10"/>
      <c r="L18170" s="10"/>
      <c r="M18170" s="10"/>
    </row>
    <row r="18171" spans="2:13" s="1" customFormat="1" ht="13.8" x14ac:dyDescent="0.3">
      <c r="B18171" s="10"/>
      <c r="L18171" s="10"/>
      <c r="M18171" s="10"/>
    </row>
    <row r="18172" spans="2:13" s="1" customFormat="1" ht="13.8" x14ac:dyDescent="0.3">
      <c r="B18172" s="10"/>
      <c r="L18172" s="10"/>
      <c r="M18172" s="10"/>
    </row>
    <row r="18173" spans="2:13" s="1" customFormat="1" ht="13.8" x14ac:dyDescent="0.3">
      <c r="B18173" s="10"/>
      <c r="L18173" s="10"/>
      <c r="M18173" s="10"/>
    </row>
    <row r="18174" spans="2:13" s="1" customFormat="1" ht="13.8" x14ac:dyDescent="0.3">
      <c r="B18174" s="10"/>
      <c r="L18174" s="10"/>
      <c r="M18174" s="10"/>
    </row>
    <row r="18175" spans="2:13" s="1" customFormat="1" ht="13.8" x14ac:dyDescent="0.3">
      <c r="B18175" s="10"/>
      <c r="L18175" s="10"/>
      <c r="M18175" s="10"/>
    </row>
    <row r="18176" spans="2:13" s="1" customFormat="1" ht="13.8" x14ac:dyDescent="0.3">
      <c r="B18176" s="10"/>
      <c r="L18176" s="10"/>
      <c r="M18176" s="10"/>
    </row>
    <row r="18177" spans="2:13" s="1" customFormat="1" ht="13.8" x14ac:dyDescent="0.3">
      <c r="B18177" s="10"/>
      <c r="L18177" s="10"/>
      <c r="M18177" s="10"/>
    </row>
    <row r="18178" spans="2:13" s="1" customFormat="1" ht="13.8" x14ac:dyDescent="0.3">
      <c r="B18178" s="10"/>
      <c r="L18178" s="10"/>
      <c r="M18178" s="10"/>
    </row>
    <row r="18179" spans="2:13" s="1" customFormat="1" ht="13.8" x14ac:dyDescent="0.3">
      <c r="B18179" s="10"/>
      <c r="L18179" s="10"/>
      <c r="M18179" s="10"/>
    </row>
    <row r="18180" spans="2:13" s="1" customFormat="1" ht="13.8" x14ac:dyDescent="0.3">
      <c r="B18180" s="10"/>
      <c r="L18180" s="10"/>
      <c r="M18180" s="10"/>
    </row>
    <row r="18181" spans="2:13" s="1" customFormat="1" ht="13.8" x14ac:dyDescent="0.3">
      <c r="B18181" s="10"/>
      <c r="L18181" s="10"/>
      <c r="M18181" s="10"/>
    </row>
    <row r="18182" spans="2:13" s="1" customFormat="1" ht="13.8" x14ac:dyDescent="0.3">
      <c r="B18182" s="10"/>
      <c r="L18182" s="10"/>
      <c r="M18182" s="10"/>
    </row>
    <row r="18183" spans="2:13" s="1" customFormat="1" ht="13.8" x14ac:dyDescent="0.3">
      <c r="B18183" s="10"/>
      <c r="L18183" s="10"/>
      <c r="M18183" s="10"/>
    </row>
    <row r="18184" spans="2:13" s="1" customFormat="1" ht="13.8" x14ac:dyDescent="0.3">
      <c r="B18184" s="10"/>
      <c r="L18184" s="10"/>
      <c r="M18184" s="10"/>
    </row>
    <row r="18185" spans="2:13" s="1" customFormat="1" ht="13.8" x14ac:dyDescent="0.3">
      <c r="B18185" s="10"/>
      <c r="L18185" s="10"/>
      <c r="M18185" s="10"/>
    </row>
    <row r="18186" spans="2:13" s="1" customFormat="1" ht="13.8" x14ac:dyDescent="0.3">
      <c r="B18186" s="10"/>
      <c r="L18186" s="10"/>
      <c r="M18186" s="10"/>
    </row>
    <row r="18187" spans="2:13" s="1" customFormat="1" ht="13.8" x14ac:dyDescent="0.3">
      <c r="B18187" s="10"/>
      <c r="L18187" s="10"/>
      <c r="M18187" s="10"/>
    </row>
    <row r="18188" spans="2:13" s="1" customFormat="1" ht="13.8" x14ac:dyDescent="0.3">
      <c r="B18188" s="10"/>
      <c r="L18188" s="10"/>
      <c r="M18188" s="10"/>
    </row>
    <row r="18189" spans="2:13" s="1" customFormat="1" ht="13.8" x14ac:dyDescent="0.3">
      <c r="B18189" s="10"/>
      <c r="L18189" s="10"/>
      <c r="M18189" s="10"/>
    </row>
    <row r="18190" spans="2:13" s="1" customFormat="1" ht="13.8" x14ac:dyDescent="0.3">
      <c r="B18190" s="10"/>
      <c r="L18190" s="10"/>
      <c r="M18190" s="10"/>
    </row>
    <row r="18191" spans="2:13" s="1" customFormat="1" ht="13.8" x14ac:dyDescent="0.3">
      <c r="B18191" s="10"/>
      <c r="L18191" s="10"/>
      <c r="M18191" s="10"/>
    </row>
    <row r="18192" spans="2:13" s="1" customFormat="1" ht="13.8" x14ac:dyDescent="0.3">
      <c r="B18192" s="10"/>
      <c r="L18192" s="10"/>
      <c r="M18192" s="10"/>
    </row>
    <row r="18193" spans="2:13" s="1" customFormat="1" ht="13.8" x14ac:dyDescent="0.3">
      <c r="B18193" s="10"/>
      <c r="L18193" s="10"/>
      <c r="M18193" s="10"/>
    </row>
    <row r="18194" spans="2:13" s="1" customFormat="1" ht="13.8" x14ac:dyDescent="0.3">
      <c r="B18194" s="10"/>
      <c r="L18194" s="10"/>
      <c r="M18194" s="10"/>
    </row>
    <row r="18195" spans="2:13" s="1" customFormat="1" ht="13.8" x14ac:dyDescent="0.3">
      <c r="B18195" s="10"/>
      <c r="L18195" s="10"/>
      <c r="M18195" s="10"/>
    </row>
    <row r="18196" spans="2:13" s="1" customFormat="1" ht="13.8" x14ac:dyDescent="0.3">
      <c r="B18196" s="10"/>
      <c r="L18196" s="10"/>
      <c r="M18196" s="10"/>
    </row>
    <row r="18197" spans="2:13" s="1" customFormat="1" ht="13.8" x14ac:dyDescent="0.3">
      <c r="B18197" s="10"/>
      <c r="L18197" s="10"/>
      <c r="M18197" s="10"/>
    </row>
    <row r="18198" spans="2:13" s="1" customFormat="1" ht="13.8" x14ac:dyDescent="0.3">
      <c r="B18198" s="10"/>
      <c r="L18198" s="10"/>
      <c r="M18198" s="10"/>
    </row>
    <row r="18199" spans="2:13" s="1" customFormat="1" ht="13.8" x14ac:dyDescent="0.3">
      <c r="B18199" s="10"/>
      <c r="L18199" s="10"/>
      <c r="M18199" s="10"/>
    </row>
    <row r="18200" spans="2:13" s="1" customFormat="1" ht="13.8" x14ac:dyDescent="0.3">
      <c r="B18200" s="10"/>
      <c r="L18200" s="10"/>
      <c r="M18200" s="10"/>
    </row>
    <row r="18201" spans="2:13" s="1" customFormat="1" ht="13.8" x14ac:dyDescent="0.3">
      <c r="B18201" s="10"/>
      <c r="L18201" s="10"/>
      <c r="M18201" s="10"/>
    </row>
    <row r="18202" spans="2:13" s="1" customFormat="1" ht="13.8" x14ac:dyDescent="0.3">
      <c r="B18202" s="10"/>
      <c r="L18202" s="10"/>
      <c r="M18202" s="10"/>
    </row>
    <row r="18203" spans="2:13" s="1" customFormat="1" ht="13.8" x14ac:dyDescent="0.3">
      <c r="B18203" s="10"/>
      <c r="L18203" s="10"/>
      <c r="M18203" s="10"/>
    </row>
    <row r="18204" spans="2:13" s="1" customFormat="1" ht="13.8" x14ac:dyDescent="0.3">
      <c r="B18204" s="10"/>
      <c r="L18204" s="10"/>
      <c r="M18204" s="10"/>
    </row>
    <row r="18205" spans="2:13" s="1" customFormat="1" ht="13.8" x14ac:dyDescent="0.3">
      <c r="B18205" s="10"/>
      <c r="L18205" s="10"/>
      <c r="M18205" s="10"/>
    </row>
    <row r="18206" spans="2:13" s="1" customFormat="1" ht="13.8" x14ac:dyDescent="0.3">
      <c r="B18206" s="10"/>
      <c r="L18206" s="10"/>
      <c r="M18206" s="10"/>
    </row>
    <row r="18207" spans="2:13" s="1" customFormat="1" ht="13.8" x14ac:dyDescent="0.3">
      <c r="B18207" s="10"/>
      <c r="L18207" s="10"/>
      <c r="M18207" s="10"/>
    </row>
    <row r="18208" spans="2:13" s="1" customFormat="1" ht="13.8" x14ac:dyDescent="0.3">
      <c r="B18208" s="10"/>
      <c r="L18208" s="10"/>
      <c r="M18208" s="10"/>
    </row>
    <row r="18209" spans="2:13" s="1" customFormat="1" ht="13.8" x14ac:dyDescent="0.3">
      <c r="B18209" s="10"/>
      <c r="L18209" s="10"/>
      <c r="M18209" s="10"/>
    </row>
    <row r="18210" spans="2:13" s="1" customFormat="1" ht="13.8" x14ac:dyDescent="0.3">
      <c r="B18210" s="10"/>
      <c r="L18210" s="10"/>
      <c r="M18210" s="10"/>
    </row>
    <row r="18211" spans="2:13" s="1" customFormat="1" ht="13.8" x14ac:dyDescent="0.3">
      <c r="B18211" s="10"/>
      <c r="L18211" s="10"/>
      <c r="M18211" s="10"/>
    </row>
    <row r="18212" spans="2:13" s="1" customFormat="1" ht="13.8" x14ac:dyDescent="0.3">
      <c r="B18212" s="10"/>
      <c r="L18212" s="10"/>
      <c r="M18212" s="10"/>
    </row>
    <row r="18213" spans="2:13" s="1" customFormat="1" ht="13.8" x14ac:dyDescent="0.3">
      <c r="B18213" s="10"/>
      <c r="L18213" s="10"/>
      <c r="M18213" s="10"/>
    </row>
    <row r="18214" spans="2:13" s="1" customFormat="1" ht="13.8" x14ac:dyDescent="0.3">
      <c r="B18214" s="10"/>
      <c r="L18214" s="10"/>
      <c r="M18214" s="10"/>
    </row>
    <row r="18215" spans="2:13" s="1" customFormat="1" ht="13.8" x14ac:dyDescent="0.3">
      <c r="B18215" s="10"/>
      <c r="L18215" s="10"/>
      <c r="M18215" s="10"/>
    </row>
    <row r="18216" spans="2:13" s="1" customFormat="1" ht="13.8" x14ac:dyDescent="0.3">
      <c r="B18216" s="10"/>
      <c r="L18216" s="10"/>
      <c r="M18216" s="10"/>
    </row>
    <row r="18217" spans="2:13" s="1" customFormat="1" ht="13.8" x14ac:dyDescent="0.3">
      <c r="B18217" s="10"/>
      <c r="L18217" s="10"/>
      <c r="M18217" s="10"/>
    </row>
    <row r="18218" spans="2:13" s="1" customFormat="1" ht="13.8" x14ac:dyDescent="0.3">
      <c r="B18218" s="10"/>
      <c r="L18218" s="10"/>
      <c r="M18218" s="10"/>
    </row>
    <row r="18219" spans="2:13" s="1" customFormat="1" ht="13.8" x14ac:dyDescent="0.3">
      <c r="B18219" s="10"/>
      <c r="L18219" s="10"/>
      <c r="M18219" s="10"/>
    </row>
    <row r="18220" spans="2:13" s="1" customFormat="1" ht="13.8" x14ac:dyDescent="0.3">
      <c r="B18220" s="10"/>
      <c r="L18220" s="10"/>
      <c r="M18220" s="10"/>
    </row>
    <row r="18221" spans="2:13" s="1" customFormat="1" ht="13.8" x14ac:dyDescent="0.3">
      <c r="B18221" s="10"/>
      <c r="L18221" s="10"/>
      <c r="M18221" s="10"/>
    </row>
    <row r="18222" spans="2:13" s="1" customFormat="1" ht="13.8" x14ac:dyDescent="0.3">
      <c r="B18222" s="10"/>
      <c r="L18222" s="10"/>
      <c r="M18222" s="10"/>
    </row>
    <row r="18223" spans="2:13" s="1" customFormat="1" ht="13.8" x14ac:dyDescent="0.3">
      <c r="B18223" s="10"/>
      <c r="L18223" s="10"/>
      <c r="M18223" s="10"/>
    </row>
    <row r="18224" spans="2:13" s="1" customFormat="1" ht="13.8" x14ac:dyDescent="0.3">
      <c r="B18224" s="10"/>
      <c r="L18224" s="10"/>
      <c r="M18224" s="10"/>
    </row>
    <row r="18225" spans="2:13" s="1" customFormat="1" ht="13.8" x14ac:dyDescent="0.3">
      <c r="B18225" s="10"/>
      <c r="L18225" s="10"/>
      <c r="M18225" s="10"/>
    </row>
    <row r="18226" spans="2:13" s="1" customFormat="1" ht="13.8" x14ac:dyDescent="0.3">
      <c r="B18226" s="10"/>
      <c r="L18226" s="10"/>
      <c r="M18226" s="10"/>
    </row>
    <row r="18227" spans="2:13" s="1" customFormat="1" ht="13.8" x14ac:dyDescent="0.3">
      <c r="B18227" s="10"/>
      <c r="L18227" s="10"/>
      <c r="M18227" s="10"/>
    </row>
    <row r="18228" spans="2:13" s="1" customFormat="1" ht="13.8" x14ac:dyDescent="0.3">
      <c r="B18228" s="10"/>
      <c r="L18228" s="10"/>
      <c r="M18228" s="10"/>
    </row>
    <row r="18229" spans="2:13" s="1" customFormat="1" ht="13.8" x14ac:dyDescent="0.3">
      <c r="B18229" s="10"/>
      <c r="L18229" s="10"/>
      <c r="M18229" s="10"/>
    </row>
    <row r="18230" spans="2:13" s="1" customFormat="1" ht="13.8" x14ac:dyDescent="0.3">
      <c r="B18230" s="10"/>
      <c r="L18230" s="10"/>
      <c r="M18230" s="10"/>
    </row>
    <row r="18231" spans="2:13" s="1" customFormat="1" ht="13.8" x14ac:dyDescent="0.3">
      <c r="B18231" s="10"/>
      <c r="L18231" s="10"/>
      <c r="M18231" s="10"/>
    </row>
    <row r="18232" spans="2:13" s="1" customFormat="1" ht="13.8" x14ac:dyDescent="0.3">
      <c r="B18232" s="10"/>
      <c r="L18232" s="10"/>
      <c r="M18232" s="10"/>
    </row>
    <row r="18233" spans="2:13" s="1" customFormat="1" ht="13.8" x14ac:dyDescent="0.3">
      <c r="B18233" s="10"/>
      <c r="L18233" s="10"/>
      <c r="M18233" s="10"/>
    </row>
    <row r="18234" spans="2:13" s="1" customFormat="1" ht="13.8" x14ac:dyDescent="0.3">
      <c r="B18234" s="10"/>
      <c r="L18234" s="10"/>
      <c r="M18234" s="10"/>
    </row>
    <row r="18235" spans="2:13" s="1" customFormat="1" ht="13.8" x14ac:dyDescent="0.3">
      <c r="B18235" s="10"/>
      <c r="L18235" s="10"/>
      <c r="M18235" s="10"/>
    </row>
    <row r="18236" spans="2:13" s="1" customFormat="1" ht="13.8" x14ac:dyDescent="0.3">
      <c r="B18236" s="10"/>
      <c r="L18236" s="10"/>
      <c r="M18236" s="10"/>
    </row>
    <row r="18237" spans="2:13" s="1" customFormat="1" ht="13.8" x14ac:dyDescent="0.3">
      <c r="B18237" s="10"/>
      <c r="L18237" s="10"/>
      <c r="M18237" s="10"/>
    </row>
    <row r="18238" spans="2:13" s="1" customFormat="1" ht="13.8" x14ac:dyDescent="0.3">
      <c r="B18238" s="10"/>
      <c r="L18238" s="10"/>
      <c r="M18238" s="10"/>
    </row>
    <row r="18239" spans="2:13" s="1" customFormat="1" ht="13.8" x14ac:dyDescent="0.3">
      <c r="B18239" s="10"/>
      <c r="L18239" s="10"/>
      <c r="M18239" s="10"/>
    </row>
    <row r="18240" spans="2:13" s="1" customFormat="1" ht="13.8" x14ac:dyDescent="0.3">
      <c r="B18240" s="10"/>
      <c r="L18240" s="10"/>
      <c r="M18240" s="10"/>
    </row>
    <row r="18241" spans="2:13" s="1" customFormat="1" ht="13.8" x14ac:dyDescent="0.3">
      <c r="B18241" s="10"/>
      <c r="L18241" s="10"/>
      <c r="M18241" s="10"/>
    </row>
    <row r="18242" spans="2:13" s="1" customFormat="1" ht="13.8" x14ac:dyDescent="0.3">
      <c r="B18242" s="10"/>
      <c r="L18242" s="10"/>
      <c r="M18242" s="10"/>
    </row>
    <row r="18243" spans="2:13" s="1" customFormat="1" ht="13.8" x14ac:dyDescent="0.3">
      <c r="B18243" s="10"/>
      <c r="L18243" s="10"/>
      <c r="M18243" s="10"/>
    </row>
    <row r="18244" spans="2:13" s="1" customFormat="1" ht="13.8" x14ac:dyDescent="0.3">
      <c r="B18244" s="10"/>
      <c r="L18244" s="10"/>
      <c r="M18244" s="10"/>
    </row>
    <row r="18245" spans="2:13" s="1" customFormat="1" ht="13.8" x14ac:dyDescent="0.3">
      <c r="B18245" s="10"/>
      <c r="L18245" s="10"/>
      <c r="M18245" s="10"/>
    </row>
    <row r="18246" spans="2:13" s="1" customFormat="1" ht="13.8" x14ac:dyDescent="0.3">
      <c r="B18246" s="10"/>
      <c r="L18246" s="10"/>
      <c r="M18246" s="10"/>
    </row>
    <row r="18247" spans="2:13" s="1" customFormat="1" ht="13.8" x14ac:dyDescent="0.3">
      <c r="B18247" s="10"/>
      <c r="L18247" s="10"/>
      <c r="M18247" s="10"/>
    </row>
    <row r="18248" spans="2:13" s="1" customFormat="1" ht="13.8" x14ac:dyDescent="0.3">
      <c r="B18248" s="10"/>
      <c r="L18248" s="10"/>
      <c r="M18248" s="10"/>
    </row>
    <row r="18249" spans="2:13" s="1" customFormat="1" ht="13.8" x14ac:dyDescent="0.3">
      <c r="B18249" s="10"/>
      <c r="L18249" s="10"/>
      <c r="M18249" s="10"/>
    </row>
    <row r="18250" spans="2:13" s="1" customFormat="1" ht="13.8" x14ac:dyDescent="0.3">
      <c r="B18250" s="10"/>
      <c r="L18250" s="10"/>
      <c r="M18250" s="10"/>
    </row>
    <row r="18251" spans="2:13" s="1" customFormat="1" ht="13.8" x14ac:dyDescent="0.3">
      <c r="B18251" s="10"/>
      <c r="L18251" s="10"/>
      <c r="M18251" s="10"/>
    </row>
    <row r="18252" spans="2:13" s="1" customFormat="1" ht="13.8" x14ac:dyDescent="0.3">
      <c r="B18252" s="10"/>
      <c r="L18252" s="10"/>
      <c r="M18252" s="10"/>
    </row>
    <row r="18253" spans="2:13" s="1" customFormat="1" ht="13.8" x14ac:dyDescent="0.3">
      <c r="B18253" s="10"/>
      <c r="L18253" s="10"/>
      <c r="M18253" s="10"/>
    </row>
    <row r="18254" spans="2:13" s="1" customFormat="1" ht="13.8" x14ac:dyDescent="0.3">
      <c r="B18254" s="10"/>
      <c r="L18254" s="10"/>
      <c r="M18254" s="10"/>
    </row>
    <row r="18255" spans="2:13" s="1" customFormat="1" ht="13.8" x14ac:dyDescent="0.3">
      <c r="B18255" s="10"/>
      <c r="L18255" s="10"/>
      <c r="M18255" s="10"/>
    </row>
    <row r="18256" spans="2:13" s="1" customFormat="1" ht="13.8" x14ac:dyDescent="0.3">
      <c r="B18256" s="10"/>
      <c r="L18256" s="10"/>
      <c r="M18256" s="10"/>
    </row>
    <row r="18257" spans="2:13" s="1" customFormat="1" ht="13.8" x14ac:dyDescent="0.3">
      <c r="B18257" s="10"/>
      <c r="L18257" s="10"/>
      <c r="M18257" s="10"/>
    </row>
    <row r="18258" spans="2:13" s="1" customFormat="1" ht="13.8" x14ac:dyDescent="0.3">
      <c r="B18258" s="10"/>
      <c r="L18258" s="10"/>
      <c r="M18258" s="10"/>
    </row>
    <row r="18259" spans="2:13" s="1" customFormat="1" ht="13.8" x14ac:dyDescent="0.3">
      <c r="B18259" s="10"/>
      <c r="L18259" s="10"/>
      <c r="M18259" s="10"/>
    </row>
    <row r="18260" spans="2:13" s="1" customFormat="1" ht="13.8" x14ac:dyDescent="0.3">
      <c r="B18260" s="10"/>
      <c r="L18260" s="10"/>
      <c r="M18260" s="10"/>
    </row>
    <row r="18261" spans="2:13" s="1" customFormat="1" ht="13.8" x14ac:dyDescent="0.3">
      <c r="B18261" s="10"/>
      <c r="L18261" s="10"/>
      <c r="M18261" s="10"/>
    </row>
    <row r="18262" spans="2:13" s="1" customFormat="1" ht="13.8" x14ac:dyDescent="0.3">
      <c r="B18262" s="10"/>
      <c r="L18262" s="10"/>
      <c r="M18262" s="10"/>
    </row>
    <row r="18263" spans="2:13" s="1" customFormat="1" ht="13.8" x14ac:dyDescent="0.3">
      <c r="B18263" s="10"/>
      <c r="L18263" s="10"/>
      <c r="M18263" s="10"/>
    </row>
    <row r="18264" spans="2:13" s="1" customFormat="1" ht="13.8" x14ac:dyDescent="0.3">
      <c r="B18264" s="10"/>
      <c r="L18264" s="10"/>
      <c r="M18264" s="10"/>
    </row>
    <row r="18265" spans="2:13" s="1" customFormat="1" ht="13.8" x14ac:dyDescent="0.3">
      <c r="B18265" s="10"/>
      <c r="L18265" s="10"/>
      <c r="M18265" s="10"/>
    </row>
    <row r="18266" spans="2:13" s="1" customFormat="1" ht="13.8" x14ac:dyDescent="0.3">
      <c r="B18266" s="10"/>
      <c r="L18266" s="10"/>
      <c r="M18266" s="10"/>
    </row>
    <row r="18267" spans="2:13" s="1" customFormat="1" ht="13.8" x14ac:dyDescent="0.3">
      <c r="B18267" s="10"/>
      <c r="L18267" s="10"/>
      <c r="M18267" s="10"/>
    </row>
    <row r="18268" spans="2:13" s="1" customFormat="1" ht="13.8" x14ac:dyDescent="0.3">
      <c r="B18268" s="10"/>
      <c r="L18268" s="10"/>
      <c r="M18268" s="10"/>
    </row>
    <row r="18269" spans="2:13" s="1" customFormat="1" ht="13.8" x14ac:dyDescent="0.3">
      <c r="B18269" s="10"/>
      <c r="L18269" s="10"/>
      <c r="M18269" s="10"/>
    </row>
    <row r="18270" spans="2:13" s="1" customFormat="1" ht="13.8" x14ac:dyDescent="0.3">
      <c r="B18270" s="10"/>
      <c r="L18270" s="10"/>
      <c r="M18270" s="10"/>
    </row>
    <row r="18271" spans="2:13" s="1" customFormat="1" ht="13.8" x14ac:dyDescent="0.3">
      <c r="B18271" s="10"/>
      <c r="L18271" s="10"/>
      <c r="M18271" s="10"/>
    </row>
    <row r="18272" spans="2:13" s="1" customFormat="1" ht="13.8" x14ac:dyDescent="0.3">
      <c r="B18272" s="10"/>
      <c r="L18272" s="10"/>
      <c r="M18272" s="10"/>
    </row>
    <row r="18273" spans="2:13" s="1" customFormat="1" ht="13.8" x14ac:dyDescent="0.3">
      <c r="B18273" s="10"/>
      <c r="L18273" s="10"/>
      <c r="M18273" s="10"/>
    </row>
    <row r="18274" spans="2:13" s="1" customFormat="1" ht="13.8" x14ac:dyDescent="0.3">
      <c r="B18274" s="10"/>
      <c r="L18274" s="10"/>
      <c r="M18274" s="10"/>
    </row>
    <row r="18275" spans="2:13" s="1" customFormat="1" ht="13.8" x14ac:dyDescent="0.3">
      <c r="B18275" s="10"/>
      <c r="L18275" s="10"/>
      <c r="M18275" s="10"/>
    </row>
    <row r="18276" spans="2:13" s="1" customFormat="1" ht="13.8" x14ac:dyDescent="0.3">
      <c r="B18276" s="10"/>
      <c r="L18276" s="10"/>
      <c r="M18276" s="10"/>
    </row>
    <row r="18277" spans="2:13" s="1" customFormat="1" ht="13.8" x14ac:dyDescent="0.3">
      <c r="B18277" s="10"/>
      <c r="L18277" s="10"/>
      <c r="M18277" s="10"/>
    </row>
    <row r="18278" spans="2:13" s="1" customFormat="1" ht="13.8" x14ac:dyDescent="0.3">
      <c r="B18278" s="10"/>
      <c r="L18278" s="10"/>
      <c r="M18278" s="10"/>
    </row>
    <row r="18279" spans="2:13" s="1" customFormat="1" ht="13.8" x14ac:dyDescent="0.3">
      <c r="B18279" s="10"/>
      <c r="L18279" s="10"/>
      <c r="M18279" s="10"/>
    </row>
    <row r="18280" spans="2:13" s="1" customFormat="1" ht="13.8" x14ac:dyDescent="0.3">
      <c r="B18280" s="10"/>
      <c r="L18280" s="10"/>
      <c r="M18280" s="10"/>
    </row>
    <row r="18281" spans="2:13" s="1" customFormat="1" ht="13.8" x14ac:dyDescent="0.3">
      <c r="B18281" s="10"/>
      <c r="L18281" s="10"/>
      <c r="M18281" s="10"/>
    </row>
    <row r="18282" spans="2:13" s="1" customFormat="1" ht="13.8" x14ac:dyDescent="0.3">
      <c r="B18282" s="10"/>
      <c r="L18282" s="10"/>
      <c r="M18282" s="10"/>
    </row>
    <row r="18283" spans="2:13" s="1" customFormat="1" ht="13.8" x14ac:dyDescent="0.3">
      <c r="B18283" s="10"/>
      <c r="L18283" s="10"/>
      <c r="M18283" s="10"/>
    </row>
    <row r="18284" spans="2:13" s="1" customFormat="1" ht="13.8" x14ac:dyDescent="0.3">
      <c r="B18284" s="10"/>
      <c r="L18284" s="10"/>
      <c r="M18284" s="10"/>
    </row>
    <row r="18285" spans="2:13" s="1" customFormat="1" ht="13.8" x14ac:dyDescent="0.3">
      <c r="B18285" s="10"/>
      <c r="L18285" s="10"/>
      <c r="M18285" s="10"/>
    </row>
    <row r="18286" spans="2:13" s="1" customFormat="1" ht="13.8" x14ac:dyDescent="0.3">
      <c r="B18286" s="10"/>
      <c r="L18286" s="10"/>
      <c r="M18286" s="10"/>
    </row>
    <row r="18287" spans="2:13" s="1" customFormat="1" ht="13.8" x14ac:dyDescent="0.3">
      <c r="B18287" s="10"/>
      <c r="L18287" s="10"/>
      <c r="M18287" s="10"/>
    </row>
    <row r="18288" spans="2:13" s="1" customFormat="1" ht="13.8" x14ac:dyDescent="0.3">
      <c r="B18288" s="10"/>
      <c r="L18288" s="10"/>
      <c r="M18288" s="10"/>
    </row>
    <row r="18289" spans="2:13" s="1" customFormat="1" ht="13.8" x14ac:dyDescent="0.3">
      <c r="B18289" s="10"/>
      <c r="L18289" s="10"/>
      <c r="M18289" s="10"/>
    </row>
    <row r="18290" spans="2:13" s="1" customFormat="1" ht="13.8" x14ac:dyDescent="0.3">
      <c r="B18290" s="10"/>
      <c r="L18290" s="10"/>
      <c r="M18290" s="10"/>
    </row>
    <row r="18291" spans="2:13" s="1" customFormat="1" ht="13.8" x14ac:dyDescent="0.3">
      <c r="B18291" s="10"/>
      <c r="L18291" s="10"/>
      <c r="M18291" s="10"/>
    </row>
    <row r="18292" spans="2:13" s="1" customFormat="1" ht="13.8" x14ac:dyDescent="0.3">
      <c r="B18292" s="10"/>
      <c r="L18292" s="10"/>
      <c r="M18292" s="10"/>
    </row>
    <row r="18293" spans="2:13" s="1" customFormat="1" ht="13.8" x14ac:dyDescent="0.3">
      <c r="B18293" s="10"/>
      <c r="L18293" s="10"/>
      <c r="M18293" s="10"/>
    </row>
    <row r="18294" spans="2:13" s="1" customFormat="1" ht="13.8" x14ac:dyDescent="0.3">
      <c r="B18294" s="10"/>
      <c r="L18294" s="10"/>
      <c r="M18294" s="10"/>
    </row>
    <row r="18295" spans="2:13" s="1" customFormat="1" ht="13.8" x14ac:dyDescent="0.3">
      <c r="B18295" s="10"/>
      <c r="L18295" s="10"/>
      <c r="M18295" s="10"/>
    </row>
    <row r="18296" spans="2:13" s="1" customFormat="1" ht="13.8" x14ac:dyDescent="0.3">
      <c r="B18296" s="10"/>
      <c r="L18296" s="10"/>
      <c r="M18296" s="10"/>
    </row>
    <row r="18297" spans="2:13" s="1" customFormat="1" ht="13.8" x14ac:dyDescent="0.3">
      <c r="B18297" s="10"/>
      <c r="L18297" s="10"/>
      <c r="M18297" s="10"/>
    </row>
    <row r="18298" spans="2:13" s="1" customFormat="1" ht="13.8" x14ac:dyDescent="0.3">
      <c r="B18298" s="10"/>
      <c r="L18298" s="10"/>
      <c r="M18298" s="10"/>
    </row>
    <row r="18299" spans="2:13" s="1" customFormat="1" ht="13.8" x14ac:dyDescent="0.3">
      <c r="B18299" s="10"/>
      <c r="L18299" s="10"/>
      <c r="M18299" s="10"/>
    </row>
    <row r="18300" spans="2:13" s="1" customFormat="1" ht="13.8" x14ac:dyDescent="0.3">
      <c r="B18300" s="10"/>
      <c r="L18300" s="10"/>
      <c r="M18300" s="10"/>
    </row>
    <row r="18301" spans="2:13" s="1" customFormat="1" ht="13.8" x14ac:dyDescent="0.3">
      <c r="B18301" s="10"/>
      <c r="L18301" s="10"/>
      <c r="M18301" s="10"/>
    </row>
    <row r="18302" spans="2:13" s="1" customFormat="1" ht="13.8" x14ac:dyDescent="0.3">
      <c r="B18302" s="10"/>
      <c r="L18302" s="10"/>
      <c r="M18302" s="10"/>
    </row>
    <row r="18303" spans="2:13" s="1" customFormat="1" ht="13.8" x14ac:dyDescent="0.3">
      <c r="B18303" s="10"/>
      <c r="L18303" s="10"/>
      <c r="M18303" s="10"/>
    </row>
    <row r="18304" spans="2:13" s="1" customFormat="1" ht="13.8" x14ac:dyDescent="0.3">
      <c r="B18304" s="10"/>
      <c r="L18304" s="10"/>
      <c r="M18304" s="10"/>
    </row>
    <row r="18305" spans="2:13" s="1" customFormat="1" ht="13.8" x14ac:dyDescent="0.3">
      <c r="B18305" s="10"/>
      <c r="L18305" s="10"/>
      <c r="M18305" s="10"/>
    </row>
    <row r="18306" spans="2:13" s="1" customFormat="1" ht="13.8" x14ac:dyDescent="0.3">
      <c r="B18306" s="10"/>
      <c r="L18306" s="10"/>
      <c r="M18306" s="10"/>
    </row>
    <row r="18307" spans="2:13" s="1" customFormat="1" ht="13.8" x14ac:dyDescent="0.3">
      <c r="B18307" s="10"/>
      <c r="L18307" s="10"/>
      <c r="M18307" s="10"/>
    </row>
    <row r="18308" spans="2:13" s="1" customFormat="1" ht="13.8" x14ac:dyDescent="0.3">
      <c r="B18308" s="10"/>
      <c r="L18308" s="10"/>
      <c r="M18308" s="10"/>
    </row>
    <row r="18309" spans="2:13" s="1" customFormat="1" ht="13.8" x14ac:dyDescent="0.3">
      <c r="B18309" s="10"/>
      <c r="L18309" s="10"/>
      <c r="M18309" s="10"/>
    </row>
    <row r="18310" spans="2:13" s="1" customFormat="1" ht="13.8" x14ac:dyDescent="0.3">
      <c r="B18310" s="10"/>
      <c r="L18310" s="10"/>
      <c r="M18310" s="10"/>
    </row>
    <row r="18311" spans="2:13" s="1" customFormat="1" ht="13.8" x14ac:dyDescent="0.3">
      <c r="B18311" s="10"/>
      <c r="L18311" s="10"/>
      <c r="M18311" s="10"/>
    </row>
    <row r="18312" spans="2:13" s="1" customFormat="1" ht="13.8" x14ac:dyDescent="0.3">
      <c r="B18312" s="10"/>
      <c r="L18312" s="10"/>
      <c r="M18312" s="10"/>
    </row>
    <row r="18313" spans="2:13" s="1" customFormat="1" ht="13.8" x14ac:dyDescent="0.3">
      <c r="B18313" s="10"/>
      <c r="L18313" s="10"/>
      <c r="M18313" s="10"/>
    </row>
    <row r="18314" spans="2:13" s="1" customFormat="1" ht="13.8" x14ac:dyDescent="0.3">
      <c r="B18314" s="10"/>
      <c r="L18314" s="10"/>
      <c r="M18314" s="10"/>
    </row>
    <row r="18315" spans="2:13" s="1" customFormat="1" ht="13.8" x14ac:dyDescent="0.3">
      <c r="B18315" s="10"/>
      <c r="L18315" s="10"/>
      <c r="M18315" s="10"/>
    </row>
    <row r="18316" spans="2:13" s="1" customFormat="1" ht="13.8" x14ac:dyDescent="0.3">
      <c r="B18316" s="10"/>
      <c r="L18316" s="10"/>
      <c r="M18316" s="10"/>
    </row>
    <row r="18317" spans="2:13" s="1" customFormat="1" ht="13.8" x14ac:dyDescent="0.3">
      <c r="B18317" s="10"/>
      <c r="L18317" s="10"/>
      <c r="M18317" s="10"/>
    </row>
    <row r="18318" spans="2:13" s="1" customFormat="1" ht="13.8" x14ac:dyDescent="0.3">
      <c r="B18318" s="10"/>
      <c r="L18318" s="10"/>
      <c r="M18318" s="10"/>
    </row>
    <row r="18319" spans="2:13" s="1" customFormat="1" ht="13.8" x14ac:dyDescent="0.3">
      <c r="B18319" s="10"/>
      <c r="L18319" s="10"/>
      <c r="M18319" s="10"/>
    </row>
    <row r="18320" spans="2:13" s="1" customFormat="1" ht="13.8" x14ac:dyDescent="0.3">
      <c r="B18320" s="10"/>
      <c r="L18320" s="10"/>
      <c r="M18320" s="10"/>
    </row>
    <row r="18321" spans="2:13" s="1" customFormat="1" ht="13.8" x14ac:dyDescent="0.3">
      <c r="B18321" s="10"/>
      <c r="L18321" s="10"/>
      <c r="M18321" s="10"/>
    </row>
    <row r="18322" spans="2:13" s="1" customFormat="1" ht="13.8" x14ac:dyDescent="0.3">
      <c r="B18322" s="10"/>
      <c r="L18322" s="10"/>
      <c r="M18322" s="10"/>
    </row>
    <row r="18323" spans="2:13" s="1" customFormat="1" ht="13.8" x14ac:dyDescent="0.3">
      <c r="B18323" s="10"/>
      <c r="L18323" s="10"/>
      <c r="M18323" s="10"/>
    </row>
    <row r="18324" spans="2:13" s="1" customFormat="1" ht="13.8" x14ac:dyDescent="0.3">
      <c r="B18324" s="10"/>
      <c r="L18324" s="10"/>
      <c r="M18324" s="10"/>
    </row>
    <row r="18325" spans="2:13" s="1" customFormat="1" ht="13.8" x14ac:dyDescent="0.3">
      <c r="B18325" s="10"/>
      <c r="L18325" s="10"/>
      <c r="M18325" s="10"/>
    </row>
    <row r="18326" spans="2:13" s="1" customFormat="1" ht="13.8" x14ac:dyDescent="0.3">
      <c r="B18326" s="10"/>
      <c r="L18326" s="10"/>
      <c r="M18326" s="10"/>
    </row>
    <row r="18327" spans="2:13" s="1" customFormat="1" ht="13.8" x14ac:dyDescent="0.3">
      <c r="B18327" s="10"/>
      <c r="L18327" s="10"/>
      <c r="M18327" s="10"/>
    </row>
    <row r="18328" spans="2:13" s="1" customFormat="1" ht="13.8" x14ac:dyDescent="0.3">
      <c r="B18328" s="10"/>
      <c r="L18328" s="10"/>
      <c r="M18328" s="10"/>
    </row>
    <row r="18329" spans="2:13" s="1" customFormat="1" ht="13.8" x14ac:dyDescent="0.3">
      <c r="B18329" s="10"/>
      <c r="L18329" s="10"/>
      <c r="M18329" s="10"/>
    </row>
    <row r="18330" spans="2:13" s="1" customFormat="1" ht="13.8" x14ac:dyDescent="0.3">
      <c r="B18330" s="10"/>
      <c r="L18330" s="10"/>
      <c r="M18330" s="10"/>
    </row>
    <row r="18331" spans="2:13" s="1" customFormat="1" ht="13.8" x14ac:dyDescent="0.3">
      <c r="B18331" s="10"/>
      <c r="L18331" s="10"/>
      <c r="M18331" s="10"/>
    </row>
    <row r="18332" spans="2:13" s="1" customFormat="1" ht="13.8" x14ac:dyDescent="0.3">
      <c r="B18332" s="10"/>
      <c r="L18332" s="10"/>
      <c r="M18332" s="10"/>
    </row>
    <row r="18333" spans="2:13" s="1" customFormat="1" ht="13.8" x14ac:dyDescent="0.3">
      <c r="B18333" s="10"/>
      <c r="L18333" s="10"/>
      <c r="M18333" s="10"/>
    </row>
    <row r="18334" spans="2:13" s="1" customFormat="1" ht="13.8" x14ac:dyDescent="0.3">
      <c r="B18334" s="10"/>
      <c r="L18334" s="10"/>
      <c r="M18334" s="10"/>
    </row>
    <row r="18335" spans="2:13" s="1" customFormat="1" ht="13.8" x14ac:dyDescent="0.3">
      <c r="B18335" s="10"/>
      <c r="L18335" s="10"/>
      <c r="M18335" s="10"/>
    </row>
    <row r="18336" spans="2:13" s="1" customFormat="1" ht="13.8" x14ac:dyDescent="0.3">
      <c r="B18336" s="10"/>
      <c r="L18336" s="10"/>
      <c r="M18336" s="10"/>
    </row>
    <row r="18337" spans="2:13" s="1" customFormat="1" ht="13.8" x14ac:dyDescent="0.3">
      <c r="B18337" s="10"/>
      <c r="L18337" s="10"/>
      <c r="M18337" s="10"/>
    </row>
    <row r="18338" spans="2:13" s="1" customFormat="1" ht="13.8" x14ac:dyDescent="0.3">
      <c r="B18338" s="10"/>
      <c r="L18338" s="10"/>
      <c r="M18338" s="10"/>
    </row>
    <row r="18339" spans="2:13" s="1" customFormat="1" ht="13.8" x14ac:dyDescent="0.3">
      <c r="B18339" s="10"/>
      <c r="L18339" s="10"/>
      <c r="M18339" s="10"/>
    </row>
    <row r="18340" spans="2:13" s="1" customFormat="1" ht="13.8" x14ac:dyDescent="0.3">
      <c r="B18340" s="10"/>
      <c r="L18340" s="10"/>
      <c r="M18340" s="10"/>
    </row>
    <row r="18341" spans="2:13" s="1" customFormat="1" ht="13.8" x14ac:dyDescent="0.3">
      <c r="B18341" s="10"/>
      <c r="L18341" s="10"/>
      <c r="M18341" s="10"/>
    </row>
    <row r="18342" spans="2:13" s="1" customFormat="1" ht="13.8" x14ac:dyDescent="0.3">
      <c r="B18342" s="10"/>
      <c r="L18342" s="10"/>
      <c r="M18342" s="10"/>
    </row>
    <row r="18343" spans="2:13" s="1" customFormat="1" ht="13.8" x14ac:dyDescent="0.3">
      <c r="B18343" s="10"/>
      <c r="L18343" s="10"/>
      <c r="M18343" s="10"/>
    </row>
    <row r="18344" spans="2:13" s="1" customFormat="1" ht="13.8" x14ac:dyDescent="0.3">
      <c r="B18344" s="10"/>
      <c r="L18344" s="10"/>
      <c r="M18344" s="10"/>
    </row>
    <row r="18345" spans="2:13" s="1" customFormat="1" ht="13.8" x14ac:dyDescent="0.3">
      <c r="B18345" s="10"/>
      <c r="L18345" s="10"/>
      <c r="M18345" s="10"/>
    </row>
    <row r="18346" spans="2:13" s="1" customFormat="1" ht="13.8" x14ac:dyDescent="0.3">
      <c r="B18346" s="10"/>
      <c r="L18346" s="10"/>
      <c r="M18346" s="10"/>
    </row>
    <row r="18347" spans="2:13" s="1" customFormat="1" ht="13.8" x14ac:dyDescent="0.3">
      <c r="B18347" s="10"/>
      <c r="L18347" s="10"/>
      <c r="M18347" s="10"/>
    </row>
    <row r="18348" spans="2:13" s="1" customFormat="1" ht="13.8" x14ac:dyDescent="0.3">
      <c r="B18348" s="10"/>
      <c r="L18348" s="10"/>
      <c r="M18348" s="10"/>
    </row>
    <row r="18349" spans="2:13" s="1" customFormat="1" ht="13.8" x14ac:dyDescent="0.3">
      <c r="B18349" s="10"/>
      <c r="L18349" s="10"/>
      <c r="M18349" s="10"/>
    </row>
    <row r="18350" spans="2:13" s="1" customFormat="1" ht="13.8" x14ac:dyDescent="0.3">
      <c r="B18350" s="10"/>
      <c r="L18350" s="10"/>
      <c r="M18350" s="10"/>
    </row>
    <row r="18351" spans="2:13" s="1" customFormat="1" ht="13.8" x14ac:dyDescent="0.3">
      <c r="B18351" s="10"/>
      <c r="L18351" s="10"/>
      <c r="M18351" s="10"/>
    </row>
    <row r="18352" spans="2:13" s="1" customFormat="1" ht="13.8" x14ac:dyDescent="0.3">
      <c r="B18352" s="10"/>
      <c r="L18352" s="10"/>
      <c r="M18352" s="10"/>
    </row>
    <row r="18353" spans="2:13" s="1" customFormat="1" ht="13.8" x14ac:dyDescent="0.3">
      <c r="B18353" s="10"/>
      <c r="L18353" s="10"/>
      <c r="M18353" s="10"/>
    </row>
    <row r="18354" spans="2:13" s="1" customFormat="1" ht="13.8" x14ac:dyDescent="0.3">
      <c r="B18354" s="10"/>
      <c r="L18354" s="10"/>
      <c r="M18354" s="10"/>
    </row>
    <row r="18355" spans="2:13" s="1" customFormat="1" ht="13.8" x14ac:dyDescent="0.3">
      <c r="B18355" s="10"/>
      <c r="L18355" s="10"/>
      <c r="M18355" s="10"/>
    </row>
    <row r="18356" spans="2:13" s="1" customFormat="1" ht="13.8" x14ac:dyDescent="0.3">
      <c r="B18356" s="10"/>
      <c r="L18356" s="10"/>
      <c r="M18356" s="10"/>
    </row>
    <row r="18357" spans="2:13" s="1" customFormat="1" ht="13.8" x14ac:dyDescent="0.3">
      <c r="B18357" s="10"/>
      <c r="L18357" s="10"/>
      <c r="M18357" s="10"/>
    </row>
    <row r="18358" spans="2:13" s="1" customFormat="1" ht="13.8" x14ac:dyDescent="0.3">
      <c r="B18358" s="10"/>
      <c r="L18358" s="10"/>
      <c r="M18358" s="10"/>
    </row>
    <row r="18359" spans="2:13" s="1" customFormat="1" ht="13.8" x14ac:dyDescent="0.3">
      <c r="B18359" s="10"/>
      <c r="L18359" s="10"/>
      <c r="M18359" s="10"/>
    </row>
    <row r="18360" spans="2:13" s="1" customFormat="1" ht="13.8" x14ac:dyDescent="0.3">
      <c r="B18360" s="10"/>
      <c r="L18360" s="10"/>
      <c r="M18360" s="10"/>
    </row>
    <row r="18361" spans="2:13" s="1" customFormat="1" ht="13.8" x14ac:dyDescent="0.3">
      <c r="B18361" s="10"/>
      <c r="L18361" s="10"/>
      <c r="M18361" s="10"/>
    </row>
    <row r="18362" spans="2:13" s="1" customFormat="1" ht="13.8" x14ac:dyDescent="0.3">
      <c r="B18362" s="10"/>
      <c r="L18362" s="10"/>
      <c r="M18362" s="10"/>
    </row>
    <row r="18363" spans="2:13" s="1" customFormat="1" ht="13.8" x14ac:dyDescent="0.3">
      <c r="B18363" s="10"/>
      <c r="L18363" s="10"/>
      <c r="M18363" s="10"/>
    </row>
    <row r="18364" spans="2:13" s="1" customFormat="1" ht="13.8" x14ac:dyDescent="0.3">
      <c r="B18364" s="10"/>
      <c r="L18364" s="10"/>
      <c r="M18364" s="10"/>
    </row>
    <row r="18365" spans="2:13" s="1" customFormat="1" ht="13.8" x14ac:dyDescent="0.3">
      <c r="B18365" s="10"/>
      <c r="L18365" s="10"/>
      <c r="M18365" s="10"/>
    </row>
    <row r="18366" spans="2:13" s="1" customFormat="1" ht="13.8" x14ac:dyDescent="0.3">
      <c r="B18366" s="10"/>
      <c r="L18366" s="10"/>
      <c r="M18366" s="10"/>
    </row>
    <row r="18367" spans="2:13" s="1" customFormat="1" ht="13.8" x14ac:dyDescent="0.3">
      <c r="B18367" s="10"/>
      <c r="L18367" s="10"/>
      <c r="M18367" s="10"/>
    </row>
    <row r="18368" spans="2:13" s="1" customFormat="1" ht="13.8" x14ac:dyDescent="0.3">
      <c r="B18368" s="10"/>
      <c r="L18368" s="10"/>
      <c r="M18368" s="10"/>
    </row>
    <row r="18369" spans="2:13" s="1" customFormat="1" ht="13.8" x14ac:dyDescent="0.3">
      <c r="B18369" s="10"/>
      <c r="L18369" s="10"/>
      <c r="M18369" s="10"/>
    </row>
    <row r="18370" spans="2:13" s="1" customFormat="1" ht="13.8" x14ac:dyDescent="0.3">
      <c r="B18370" s="10"/>
      <c r="L18370" s="10"/>
      <c r="M18370" s="10"/>
    </row>
    <row r="18371" spans="2:13" s="1" customFormat="1" ht="13.8" x14ac:dyDescent="0.3">
      <c r="B18371" s="10"/>
      <c r="L18371" s="10"/>
      <c r="M18371" s="10"/>
    </row>
    <row r="18372" spans="2:13" s="1" customFormat="1" ht="13.8" x14ac:dyDescent="0.3">
      <c r="B18372" s="10"/>
      <c r="L18372" s="10"/>
      <c r="M18372" s="10"/>
    </row>
    <row r="18373" spans="2:13" s="1" customFormat="1" ht="13.8" x14ac:dyDescent="0.3">
      <c r="B18373" s="10"/>
      <c r="L18373" s="10"/>
      <c r="M18373" s="10"/>
    </row>
    <row r="18374" spans="2:13" s="1" customFormat="1" ht="13.8" x14ac:dyDescent="0.3">
      <c r="B18374" s="10"/>
      <c r="L18374" s="10"/>
      <c r="M18374" s="10"/>
    </row>
    <row r="18375" spans="2:13" s="1" customFormat="1" ht="13.8" x14ac:dyDescent="0.3">
      <c r="B18375" s="10"/>
      <c r="L18375" s="10"/>
      <c r="M18375" s="10"/>
    </row>
    <row r="18376" spans="2:13" s="1" customFormat="1" ht="13.8" x14ac:dyDescent="0.3">
      <c r="B18376" s="10"/>
      <c r="L18376" s="10"/>
      <c r="M18376" s="10"/>
    </row>
    <row r="18377" spans="2:13" s="1" customFormat="1" ht="13.8" x14ac:dyDescent="0.3">
      <c r="B18377" s="10"/>
      <c r="L18377" s="10"/>
      <c r="M18377" s="10"/>
    </row>
    <row r="18378" spans="2:13" s="1" customFormat="1" ht="13.8" x14ac:dyDescent="0.3">
      <c r="B18378" s="10"/>
      <c r="L18378" s="10"/>
      <c r="M18378" s="10"/>
    </row>
    <row r="18379" spans="2:13" s="1" customFormat="1" ht="13.8" x14ac:dyDescent="0.3">
      <c r="B18379" s="10"/>
      <c r="L18379" s="10"/>
      <c r="M18379" s="10"/>
    </row>
    <row r="18380" spans="2:13" s="1" customFormat="1" ht="13.8" x14ac:dyDescent="0.3">
      <c r="B18380" s="10"/>
      <c r="L18380" s="10"/>
      <c r="M18380" s="10"/>
    </row>
    <row r="18381" spans="2:13" s="1" customFormat="1" ht="13.8" x14ac:dyDescent="0.3">
      <c r="B18381" s="10"/>
      <c r="L18381" s="10"/>
      <c r="M18381" s="10"/>
    </row>
    <row r="18382" spans="2:13" s="1" customFormat="1" ht="13.8" x14ac:dyDescent="0.3">
      <c r="B18382" s="10"/>
      <c r="L18382" s="10"/>
      <c r="M18382" s="10"/>
    </row>
    <row r="18383" spans="2:13" s="1" customFormat="1" ht="13.8" x14ac:dyDescent="0.3">
      <c r="B18383" s="10"/>
      <c r="L18383" s="10"/>
      <c r="M18383" s="10"/>
    </row>
    <row r="18384" spans="2:13" s="1" customFormat="1" ht="13.8" x14ac:dyDescent="0.3">
      <c r="B18384" s="10"/>
      <c r="L18384" s="10"/>
      <c r="M18384" s="10"/>
    </row>
    <row r="18385" spans="2:13" s="1" customFormat="1" ht="13.8" x14ac:dyDescent="0.3">
      <c r="B18385" s="10"/>
      <c r="L18385" s="10"/>
      <c r="M18385" s="10"/>
    </row>
    <row r="18386" spans="2:13" s="1" customFormat="1" ht="13.8" x14ac:dyDescent="0.3">
      <c r="B18386" s="10"/>
      <c r="L18386" s="10"/>
      <c r="M18386" s="10"/>
    </row>
    <row r="18387" spans="2:13" s="1" customFormat="1" ht="13.8" x14ac:dyDescent="0.3">
      <c r="B18387" s="10"/>
      <c r="L18387" s="10"/>
      <c r="M18387" s="10"/>
    </row>
    <row r="18388" spans="2:13" s="1" customFormat="1" ht="13.8" x14ac:dyDescent="0.3">
      <c r="B18388" s="10"/>
      <c r="L18388" s="10"/>
      <c r="M18388" s="10"/>
    </row>
    <row r="18389" spans="2:13" s="1" customFormat="1" ht="13.8" x14ac:dyDescent="0.3">
      <c r="B18389" s="10"/>
      <c r="L18389" s="10"/>
      <c r="M18389" s="10"/>
    </row>
    <row r="18390" spans="2:13" s="1" customFormat="1" ht="13.8" x14ac:dyDescent="0.3">
      <c r="B18390" s="10"/>
      <c r="L18390" s="10"/>
      <c r="M18390" s="10"/>
    </row>
    <row r="18391" spans="2:13" s="1" customFormat="1" ht="13.8" x14ac:dyDescent="0.3">
      <c r="B18391" s="10"/>
      <c r="L18391" s="10"/>
      <c r="M18391" s="10"/>
    </row>
    <row r="18392" spans="2:13" s="1" customFormat="1" ht="13.8" x14ac:dyDescent="0.3">
      <c r="B18392" s="10"/>
      <c r="L18392" s="10"/>
      <c r="M18392" s="10"/>
    </row>
    <row r="18393" spans="2:13" s="1" customFormat="1" ht="13.8" x14ac:dyDescent="0.3">
      <c r="B18393" s="10"/>
      <c r="L18393" s="10"/>
      <c r="M18393" s="10"/>
    </row>
    <row r="18394" spans="2:13" s="1" customFormat="1" ht="13.8" x14ac:dyDescent="0.3">
      <c r="B18394" s="10"/>
      <c r="L18394" s="10"/>
      <c r="M18394" s="10"/>
    </row>
    <row r="18395" spans="2:13" s="1" customFormat="1" ht="13.8" x14ac:dyDescent="0.3">
      <c r="B18395" s="10"/>
      <c r="L18395" s="10"/>
      <c r="M18395" s="10"/>
    </row>
    <row r="18396" spans="2:13" s="1" customFormat="1" ht="13.8" x14ac:dyDescent="0.3">
      <c r="B18396" s="10"/>
      <c r="L18396" s="10"/>
      <c r="M18396" s="10"/>
    </row>
    <row r="18397" spans="2:13" s="1" customFormat="1" ht="13.8" x14ac:dyDescent="0.3">
      <c r="B18397" s="10"/>
      <c r="L18397" s="10"/>
      <c r="M18397" s="10"/>
    </row>
    <row r="18398" spans="2:13" s="1" customFormat="1" ht="13.8" x14ac:dyDescent="0.3">
      <c r="B18398" s="10"/>
      <c r="L18398" s="10"/>
      <c r="M18398" s="10"/>
    </row>
    <row r="18399" spans="2:13" s="1" customFormat="1" ht="13.8" x14ac:dyDescent="0.3">
      <c r="B18399" s="10"/>
      <c r="L18399" s="10"/>
      <c r="M18399" s="10"/>
    </row>
    <row r="18400" spans="2:13" s="1" customFormat="1" ht="13.8" x14ac:dyDescent="0.3">
      <c r="B18400" s="10"/>
      <c r="L18400" s="10"/>
      <c r="M18400" s="10"/>
    </row>
    <row r="18401" spans="2:13" s="1" customFormat="1" ht="13.8" x14ac:dyDescent="0.3">
      <c r="B18401" s="10"/>
      <c r="L18401" s="10"/>
      <c r="M18401" s="10"/>
    </row>
    <row r="18402" spans="2:13" s="1" customFormat="1" ht="13.8" x14ac:dyDescent="0.3">
      <c r="B18402" s="10"/>
      <c r="L18402" s="10"/>
      <c r="M18402" s="10"/>
    </row>
    <row r="18403" spans="2:13" s="1" customFormat="1" ht="13.8" x14ac:dyDescent="0.3">
      <c r="B18403" s="10"/>
      <c r="L18403" s="10"/>
      <c r="M18403" s="10"/>
    </row>
    <row r="18404" spans="2:13" s="1" customFormat="1" ht="13.8" x14ac:dyDescent="0.3">
      <c r="B18404" s="10"/>
      <c r="L18404" s="10"/>
      <c r="M18404" s="10"/>
    </row>
    <row r="18405" spans="2:13" s="1" customFormat="1" ht="13.8" x14ac:dyDescent="0.3">
      <c r="B18405" s="10"/>
      <c r="L18405" s="10"/>
      <c r="M18405" s="10"/>
    </row>
    <row r="18406" spans="2:13" s="1" customFormat="1" ht="13.8" x14ac:dyDescent="0.3">
      <c r="B18406" s="10"/>
      <c r="L18406" s="10"/>
      <c r="M18406" s="10"/>
    </row>
    <row r="18407" spans="2:13" s="1" customFormat="1" ht="13.8" x14ac:dyDescent="0.3">
      <c r="B18407" s="10"/>
      <c r="L18407" s="10"/>
      <c r="M18407" s="10"/>
    </row>
    <row r="18408" spans="2:13" s="1" customFormat="1" ht="13.8" x14ac:dyDescent="0.3">
      <c r="B18408" s="10"/>
      <c r="L18408" s="10"/>
      <c r="M18408" s="10"/>
    </row>
    <row r="18409" spans="2:13" s="1" customFormat="1" ht="13.8" x14ac:dyDescent="0.3">
      <c r="B18409" s="10"/>
      <c r="L18409" s="10"/>
      <c r="M18409" s="10"/>
    </row>
    <row r="18410" spans="2:13" s="1" customFormat="1" ht="13.8" x14ac:dyDescent="0.3">
      <c r="B18410" s="10"/>
      <c r="L18410" s="10"/>
      <c r="M18410" s="10"/>
    </row>
    <row r="18411" spans="2:13" s="1" customFormat="1" ht="13.8" x14ac:dyDescent="0.3">
      <c r="B18411" s="10"/>
      <c r="L18411" s="10"/>
      <c r="M18411" s="10"/>
    </row>
    <row r="18412" spans="2:13" s="1" customFormat="1" ht="13.8" x14ac:dyDescent="0.3">
      <c r="B18412" s="10"/>
      <c r="L18412" s="10"/>
      <c r="M18412" s="10"/>
    </row>
    <row r="18413" spans="2:13" s="1" customFormat="1" ht="13.8" x14ac:dyDescent="0.3">
      <c r="B18413" s="10"/>
      <c r="L18413" s="10"/>
      <c r="M18413" s="10"/>
    </row>
    <row r="18414" spans="2:13" s="1" customFormat="1" ht="13.8" x14ac:dyDescent="0.3">
      <c r="B18414" s="10"/>
      <c r="L18414" s="10"/>
      <c r="M18414" s="10"/>
    </row>
    <row r="18415" spans="2:13" s="1" customFormat="1" ht="13.8" x14ac:dyDescent="0.3">
      <c r="B18415" s="10"/>
      <c r="L18415" s="10"/>
      <c r="M18415" s="10"/>
    </row>
    <row r="18416" spans="2:13" s="1" customFormat="1" ht="13.8" x14ac:dyDescent="0.3">
      <c r="B18416" s="10"/>
      <c r="L18416" s="10"/>
      <c r="M18416" s="10"/>
    </row>
    <row r="18417" spans="2:13" s="1" customFormat="1" ht="13.8" x14ac:dyDescent="0.3">
      <c r="B18417" s="10"/>
      <c r="L18417" s="10"/>
      <c r="M18417" s="10"/>
    </row>
    <row r="18418" spans="2:13" s="1" customFormat="1" ht="13.8" x14ac:dyDescent="0.3">
      <c r="B18418" s="10"/>
      <c r="L18418" s="10"/>
      <c r="M18418" s="10"/>
    </row>
    <row r="18419" spans="2:13" s="1" customFormat="1" ht="13.8" x14ac:dyDescent="0.3">
      <c r="B18419" s="10"/>
      <c r="L18419" s="10"/>
      <c r="M18419" s="10"/>
    </row>
    <row r="18420" spans="2:13" s="1" customFormat="1" ht="13.8" x14ac:dyDescent="0.3">
      <c r="B18420" s="10"/>
      <c r="L18420" s="10"/>
      <c r="M18420" s="10"/>
    </row>
    <row r="18421" spans="2:13" s="1" customFormat="1" ht="13.8" x14ac:dyDescent="0.3">
      <c r="B18421" s="10"/>
      <c r="L18421" s="10"/>
      <c r="M18421" s="10"/>
    </row>
    <row r="18422" spans="2:13" s="1" customFormat="1" ht="13.8" x14ac:dyDescent="0.3">
      <c r="B18422" s="10"/>
      <c r="L18422" s="10"/>
      <c r="M18422" s="10"/>
    </row>
    <row r="18423" spans="2:13" s="1" customFormat="1" ht="13.8" x14ac:dyDescent="0.3">
      <c r="B18423" s="10"/>
      <c r="L18423" s="10"/>
      <c r="M18423" s="10"/>
    </row>
    <row r="18424" spans="2:13" s="1" customFormat="1" ht="13.8" x14ac:dyDescent="0.3">
      <c r="B18424" s="10"/>
      <c r="L18424" s="10"/>
      <c r="M18424" s="10"/>
    </row>
    <row r="18425" spans="2:13" s="1" customFormat="1" ht="13.8" x14ac:dyDescent="0.3">
      <c r="B18425" s="10"/>
      <c r="L18425" s="10"/>
      <c r="M18425" s="10"/>
    </row>
    <row r="18426" spans="2:13" s="1" customFormat="1" ht="13.8" x14ac:dyDescent="0.3">
      <c r="B18426" s="10"/>
      <c r="L18426" s="10"/>
      <c r="M18426" s="10"/>
    </row>
    <row r="18427" spans="2:13" s="1" customFormat="1" ht="13.8" x14ac:dyDescent="0.3">
      <c r="B18427" s="10"/>
      <c r="L18427" s="10"/>
      <c r="M18427" s="10"/>
    </row>
    <row r="18428" spans="2:13" s="1" customFormat="1" ht="13.8" x14ac:dyDescent="0.3">
      <c r="B18428" s="10"/>
      <c r="L18428" s="10"/>
      <c r="M18428" s="10"/>
    </row>
    <row r="18429" spans="2:13" s="1" customFormat="1" ht="13.8" x14ac:dyDescent="0.3">
      <c r="B18429" s="10"/>
      <c r="L18429" s="10"/>
      <c r="M18429" s="10"/>
    </row>
    <row r="18430" spans="2:13" s="1" customFormat="1" ht="13.8" x14ac:dyDescent="0.3">
      <c r="B18430" s="10"/>
      <c r="L18430" s="10"/>
      <c r="M18430" s="10"/>
    </row>
    <row r="18431" spans="2:13" s="1" customFormat="1" ht="13.8" x14ac:dyDescent="0.3">
      <c r="B18431" s="10"/>
      <c r="L18431" s="10"/>
      <c r="M18431" s="10"/>
    </row>
    <row r="18432" spans="2:13" s="1" customFormat="1" ht="13.8" x14ac:dyDescent="0.3">
      <c r="B18432" s="10"/>
      <c r="L18432" s="10"/>
      <c r="M18432" s="10"/>
    </row>
    <row r="18433" spans="2:13" s="1" customFormat="1" ht="13.8" x14ac:dyDescent="0.3">
      <c r="B18433" s="10"/>
      <c r="L18433" s="10"/>
      <c r="M18433" s="10"/>
    </row>
    <row r="18434" spans="2:13" s="1" customFormat="1" ht="13.8" x14ac:dyDescent="0.3">
      <c r="B18434" s="10"/>
      <c r="L18434" s="10"/>
      <c r="M18434" s="10"/>
    </row>
    <row r="18435" spans="2:13" s="1" customFormat="1" ht="13.8" x14ac:dyDescent="0.3">
      <c r="B18435" s="10"/>
      <c r="L18435" s="10"/>
      <c r="M18435" s="10"/>
    </row>
    <row r="18436" spans="2:13" s="1" customFormat="1" ht="13.8" x14ac:dyDescent="0.3">
      <c r="B18436" s="10"/>
      <c r="L18436" s="10"/>
      <c r="M18436" s="10"/>
    </row>
    <row r="18437" spans="2:13" s="1" customFormat="1" ht="13.8" x14ac:dyDescent="0.3">
      <c r="B18437" s="10"/>
      <c r="L18437" s="10"/>
      <c r="M18437" s="10"/>
    </row>
    <row r="18438" spans="2:13" s="1" customFormat="1" ht="13.8" x14ac:dyDescent="0.3">
      <c r="B18438" s="10"/>
      <c r="L18438" s="10"/>
      <c r="M18438" s="10"/>
    </row>
    <row r="18439" spans="2:13" s="1" customFormat="1" ht="13.8" x14ac:dyDescent="0.3">
      <c r="B18439" s="10"/>
      <c r="L18439" s="10"/>
      <c r="M18439" s="10"/>
    </row>
    <row r="18440" spans="2:13" s="1" customFormat="1" ht="13.8" x14ac:dyDescent="0.3">
      <c r="B18440" s="10"/>
      <c r="L18440" s="10"/>
      <c r="M18440" s="10"/>
    </row>
    <row r="18441" spans="2:13" s="1" customFormat="1" ht="13.8" x14ac:dyDescent="0.3">
      <c r="B18441" s="10"/>
      <c r="L18441" s="10"/>
      <c r="M18441" s="10"/>
    </row>
    <row r="18442" spans="2:13" s="1" customFormat="1" ht="13.8" x14ac:dyDescent="0.3">
      <c r="B18442" s="10"/>
      <c r="L18442" s="10"/>
      <c r="M18442" s="10"/>
    </row>
    <row r="18443" spans="2:13" s="1" customFormat="1" ht="13.8" x14ac:dyDescent="0.3">
      <c r="B18443" s="10"/>
      <c r="L18443" s="10"/>
      <c r="M18443" s="10"/>
    </row>
    <row r="18444" spans="2:13" s="1" customFormat="1" ht="13.8" x14ac:dyDescent="0.3">
      <c r="B18444" s="10"/>
      <c r="L18444" s="10"/>
      <c r="M18444" s="10"/>
    </row>
    <row r="18445" spans="2:13" s="1" customFormat="1" ht="13.8" x14ac:dyDescent="0.3">
      <c r="B18445" s="10"/>
      <c r="L18445" s="10"/>
      <c r="M18445" s="10"/>
    </row>
    <row r="18446" spans="2:13" s="1" customFormat="1" ht="13.8" x14ac:dyDescent="0.3">
      <c r="B18446" s="10"/>
      <c r="L18446" s="10"/>
      <c r="M18446" s="10"/>
    </row>
    <row r="18447" spans="2:13" s="1" customFormat="1" ht="13.8" x14ac:dyDescent="0.3">
      <c r="B18447" s="10"/>
      <c r="L18447" s="10"/>
      <c r="M18447" s="10"/>
    </row>
    <row r="18448" spans="2:13" s="1" customFormat="1" ht="13.8" x14ac:dyDescent="0.3">
      <c r="B18448" s="10"/>
      <c r="L18448" s="10"/>
      <c r="M18448" s="10"/>
    </row>
    <row r="18449" spans="2:13" s="1" customFormat="1" ht="13.8" x14ac:dyDescent="0.3">
      <c r="B18449" s="10"/>
      <c r="L18449" s="10"/>
      <c r="M18449" s="10"/>
    </row>
    <row r="18450" spans="2:13" s="1" customFormat="1" ht="13.8" x14ac:dyDescent="0.3">
      <c r="B18450" s="10"/>
      <c r="L18450" s="10"/>
      <c r="M18450" s="10"/>
    </row>
    <row r="18451" spans="2:13" s="1" customFormat="1" ht="13.8" x14ac:dyDescent="0.3">
      <c r="B18451" s="10"/>
      <c r="L18451" s="10"/>
      <c r="M18451" s="10"/>
    </row>
    <row r="18452" spans="2:13" s="1" customFormat="1" ht="13.8" x14ac:dyDescent="0.3">
      <c r="B18452" s="10"/>
      <c r="L18452" s="10"/>
      <c r="M18452" s="10"/>
    </row>
    <row r="18453" spans="2:13" s="1" customFormat="1" ht="13.8" x14ac:dyDescent="0.3">
      <c r="B18453" s="10"/>
      <c r="L18453" s="10"/>
      <c r="M18453" s="10"/>
    </row>
    <row r="18454" spans="2:13" s="1" customFormat="1" ht="13.8" x14ac:dyDescent="0.3">
      <c r="B18454" s="10"/>
      <c r="L18454" s="10"/>
      <c r="M18454" s="10"/>
    </row>
    <row r="18455" spans="2:13" s="1" customFormat="1" ht="13.8" x14ac:dyDescent="0.3">
      <c r="B18455" s="10"/>
      <c r="L18455" s="10"/>
      <c r="M18455" s="10"/>
    </row>
    <row r="18456" spans="2:13" s="1" customFormat="1" ht="13.8" x14ac:dyDescent="0.3">
      <c r="B18456" s="10"/>
      <c r="L18456" s="10"/>
      <c r="M18456" s="10"/>
    </row>
    <row r="18457" spans="2:13" s="1" customFormat="1" ht="13.8" x14ac:dyDescent="0.3">
      <c r="B18457" s="10"/>
      <c r="L18457" s="10"/>
      <c r="M18457" s="10"/>
    </row>
    <row r="18458" spans="2:13" s="1" customFormat="1" ht="13.8" x14ac:dyDescent="0.3">
      <c r="B18458" s="10"/>
      <c r="L18458" s="10"/>
      <c r="M18458" s="10"/>
    </row>
    <row r="18459" spans="2:13" s="1" customFormat="1" ht="13.8" x14ac:dyDescent="0.3">
      <c r="B18459" s="10"/>
      <c r="L18459" s="10"/>
      <c r="M18459" s="10"/>
    </row>
    <row r="18460" spans="2:13" s="1" customFormat="1" ht="13.8" x14ac:dyDescent="0.3">
      <c r="B18460" s="10"/>
      <c r="L18460" s="10"/>
      <c r="M18460" s="10"/>
    </row>
    <row r="18461" spans="2:13" s="1" customFormat="1" ht="13.8" x14ac:dyDescent="0.3">
      <c r="B18461" s="10"/>
      <c r="L18461" s="10"/>
      <c r="M18461" s="10"/>
    </row>
    <row r="18462" spans="2:13" s="1" customFormat="1" ht="13.8" x14ac:dyDescent="0.3">
      <c r="B18462" s="10"/>
      <c r="L18462" s="10"/>
      <c r="M18462" s="10"/>
    </row>
    <row r="18463" spans="2:13" s="1" customFormat="1" ht="13.8" x14ac:dyDescent="0.3">
      <c r="B18463" s="10"/>
      <c r="L18463" s="10"/>
      <c r="M18463" s="10"/>
    </row>
    <row r="18464" spans="2:13" s="1" customFormat="1" ht="13.8" x14ac:dyDescent="0.3">
      <c r="B18464" s="10"/>
      <c r="L18464" s="10"/>
      <c r="M18464" s="10"/>
    </row>
    <row r="18465" spans="2:13" s="1" customFormat="1" ht="13.8" x14ac:dyDescent="0.3">
      <c r="B18465" s="10"/>
      <c r="L18465" s="10"/>
      <c r="M18465" s="10"/>
    </row>
    <row r="18466" spans="2:13" s="1" customFormat="1" ht="13.8" x14ac:dyDescent="0.3">
      <c r="B18466" s="10"/>
      <c r="L18466" s="10"/>
      <c r="M18466" s="10"/>
    </row>
    <row r="18467" spans="2:13" s="1" customFormat="1" ht="13.8" x14ac:dyDescent="0.3">
      <c r="B18467" s="10"/>
      <c r="L18467" s="10"/>
      <c r="M18467" s="10"/>
    </row>
    <row r="18468" spans="2:13" s="1" customFormat="1" ht="13.8" x14ac:dyDescent="0.3">
      <c r="B18468" s="10"/>
      <c r="L18468" s="10"/>
      <c r="M18468" s="10"/>
    </row>
    <row r="18469" spans="2:13" s="1" customFormat="1" ht="13.8" x14ac:dyDescent="0.3">
      <c r="B18469" s="10"/>
      <c r="L18469" s="10"/>
      <c r="M18469" s="10"/>
    </row>
    <row r="18470" spans="2:13" s="1" customFormat="1" ht="13.8" x14ac:dyDescent="0.3">
      <c r="B18470" s="10"/>
      <c r="L18470" s="10"/>
      <c r="M18470" s="10"/>
    </row>
    <row r="18471" spans="2:13" s="1" customFormat="1" ht="13.8" x14ac:dyDescent="0.3">
      <c r="B18471" s="10"/>
      <c r="L18471" s="10"/>
      <c r="M18471" s="10"/>
    </row>
    <row r="18472" spans="2:13" s="1" customFormat="1" ht="13.8" x14ac:dyDescent="0.3">
      <c r="B18472" s="10"/>
      <c r="L18472" s="10"/>
      <c r="M18472" s="10"/>
    </row>
    <row r="18473" spans="2:13" s="1" customFormat="1" ht="13.8" x14ac:dyDescent="0.3">
      <c r="B18473" s="10"/>
      <c r="L18473" s="10"/>
      <c r="M18473" s="10"/>
    </row>
    <row r="18474" spans="2:13" s="1" customFormat="1" ht="13.8" x14ac:dyDescent="0.3">
      <c r="B18474" s="10"/>
      <c r="L18474" s="10"/>
      <c r="M18474" s="10"/>
    </row>
    <row r="18475" spans="2:13" s="1" customFormat="1" ht="13.8" x14ac:dyDescent="0.3">
      <c r="B18475" s="10"/>
      <c r="L18475" s="10"/>
      <c r="M18475" s="10"/>
    </row>
    <row r="18476" spans="2:13" s="1" customFormat="1" ht="13.8" x14ac:dyDescent="0.3">
      <c r="B18476" s="10"/>
      <c r="L18476" s="10"/>
      <c r="M18476" s="10"/>
    </row>
    <row r="18477" spans="2:13" s="1" customFormat="1" ht="13.8" x14ac:dyDescent="0.3">
      <c r="B18477" s="10"/>
      <c r="L18477" s="10"/>
      <c r="M18477" s="10"/>
    </row>
    <row r="18478" spans="2:13" s="1" customFormat="1" ht="13.8" x14ac:dyDescent="0.3">
      <c r="B18478" s="10"/>
      <c r="L18478" s="10"/>
      <c r="M18478" s="10"/>
    </row>
    <row r="18479" spans="2:13" s="1" customFormat="1" ht="13.8" x14ac:dyDescent="0.3">
      <c r="B18479" s="10"/>
      <c r="L18479" s="10"/>
      <c r="M18479" s="10"/>
    </row>
    <row r="18480" spans="2:13" s="1" customFormat="1" ht="13.8" x14ac:dyDescent="0.3">
      <c r="B18480" s="10"/>
      <c r="L18480" s="10"/>
      <c r="M18480" s="10"/>
    </row>
    <row r="18481" spans="2:13" s="1" customFormat="1" ht="13.8" x14ac:dyDescent="0.3">
      <c r="B18481" s="10"/>
      <c r="L18481" s="10"/>
      <c r="M18481" s="10"/>
    </row>
    <row r="18482" spans="2:13" s="1" customFormat="1" ht="13.8" x14ac:dyDescent="0.3">
      <c r="B18482" s="10"/>
      <c r="L18482" s="10"/>
      <c r="M18482" s="10"/>
    </row>
    <row r="18483" spans="2:13" s="1" customFormat="1" ht="13.8" x14ac:dyDescent="0.3">
      <c r="B18483" s="10"/>
      <c r="L18483" s="10"/>
      <c r="M18483" s="10"/>
    </row>
    <row r="18484" spans="2:13" s="1" customFormat="1" ht="13.8" x14ac:dyDescent="0.3">
      <c r="B18484" s="10"/>
      <c r="L18484" s="10"/>
      <c r="M18484" s="10"/>
    </row>
    <row r="18485" spans="2:13" s="1" customFormat="1" ht="13.8" x14ac:dyDescent="0.3">
      <c r="B18485" s="10"/>
      <c r="L18485" s="10"/>
      <c r="M18485" s="10"/>
    </row>
    <row r="18486" spans="2:13" s="1" customFormat="1" ht="13.8" x14ac:dyDescent="0.3">
      <c r="B18486" s="10"/>
      <c r="L18486" s="10"/>
      <c r="M18486" s="10"/>
    </row>
    <row r="18487" spans="2:13" s="1" customFormat="1" ht="13.8" x14ac:dyDescent="0.3">
      <c r="B18487" s="10"/>
      <c r="L18487" s="10"/>
      <c r="M18487" s="10"/>
    </row>
    <row r="18488" spans="2:13" s="1" customFormat="1" ht="13.8" x14ac:dyDescent="0.3">
      <c r="B18488" s="10"/>
      <c r="L18488" s="10"/>
      <c r="M18488" s="10"/>
    </row>
    <row r="18489" spans="2:13" s="1" customFormat="1" ht="13.8" x14ac:dyDescent="0.3">
      <c r="B18489" s="10"/>
      <c r="L18489" s="10"/>
      <c r="M18489" s="10"/>
    </row>
    <row r="18490" spans="2:13" s="1" customFormat="1" ht="13.8" x14ac:dyDescent="0.3">
      <c r="B18490" s="10"/>
      <c r="L18490" s="10"/>
      <c r="M18490" s="10"/>
    </row>
    <row r="18491" spans="2:13" s="1" customFormat="1" ht="13.8" x14ac:dyDescent="0.3">
      <c r="B18491" s="10"/>
      <c r="L18491" s="10"/>
      <c r="M18491" s="10"/>
    </row>
    <row r="18492" spans="2:13" s="1" customFormat="1" ht="13.8" x14ac:dyDescent="0.3">
      <c r="B18492" s="10"/>
      <c r="L18492" s="10"/>
      <c r="M18492" s="10"/>
    </row>
    <row r="18493" spans="2:13" s="1" customFormat="1" ht="13.8" x14ac:dyDescent="0.3">
      <c r="B18493" s="10"/>
      <c r="L18493" s="10"/>
      <c r="M18493" s="10"/>
    </row>
    <row r="18494" spans="2:13" s="1" customFormat="1" ht="13.8" x14ac:dyDescent="0.3">
      <c r="B18494" s="10"/>
      <c r="L18494" s="10"/>
      <c r="M18494" s="10"/>
    </row>
    <row r="18495" spans="2:13" s="1" customFormat="1" ht="13.8" x14ac:dyDescent="0.3">
      <c r="B18495" s="10"/>
      <c r="L18495" s="10"/>
      <c r="M18495" s="10"/>
    </row>
    <row r="18496" spans="2:13" s="1" customFormat="1" ht="13.8" x14ac:dyDescent="0.3">
      <c r="B18496" s="10"/>
      <c r="L18496" s="10"/>
      <c r="M18496" s="10"/>
    </row>
    <row r="18497" spans="2:13" s="1" customFormat="1" ht="13.8" x14ac:dyDescent="0.3">
      <c r="B18497" s="10"/>
      <c r="L18497" s="10"/>
      <c r="M18497" s="10"/>
    </row>
    <row r="18498" spans="2:13" s="1" customFormat="1" ht="13.8" x14ac:dyDescent="0.3">
      <c r="B18498" s="10"/>
      <c r="L18498" s="10"/>
      <c r="M18498" s="10"/>
    </row>
    <row r="18499" spans="2:13" s="1" customFormat="1" ht="13.8" x14ac:dyDescent="0.3">
      <c r="B18499" s="10"/>
      <c r="L18499" s="10"/>
      <c r="M18499" s="10"/>
    </row>
    <row r="18500" spans="2:13" s="1" customFormat="1" ht="13.8" x14ac:dyDescent="0.3">
      <c r="B18500" s="10"/>
      <c r="L18500" s="10"/>
      <c r="M18500" s="10"/>
    </row>
    <row r="18501" spans="2:13" s="1" customFormat="1" ht="13.8" x14ac:dyDescent="0.3">
      <c r="B18501" s="10"/>
      <c r="L18501" s="10"/>
      <c r="M18501" s="10"/>
    </row>
    <row r="18502" spans="2:13" s="1" customFormat="1" ht="13.8" x14ac:dyDescent="0.3">
      <c r="B18502" s="10"/>
      <c r="L18502" s="10"/>
      <c r="M18502" s="10"/>
    </row>
    <row r="18503" spans="2:13" s="1" customFormat="1" ht="13.8" x14ac:dyDescent="0.3">
      <c r="B18503" s="10"/>
      <c r="L18503" s="10"/>
      <c r="M18503" s="10"/>
    </row>
    <row r="18504" spans="2:13" s="1" customFormat="1" ht="13.8" x14ac:dyDescent="0.3">
      <c r="B18504" s="10"/>
      <c r="L18504" s="10"/>
      <c r="M18504" s="10"/>
    </row>
    <row r="18505" spans="2:13" s="1" customFormat="1" ht="13.8" x14ac:dyDescent="0.3">
      <c r="B18505" s="10"/>
      <c r="L18505" s="10"/>
      <c r="M18505" s="10"/>
    </row>
    <row r="18506" spans="2:13" s="1" customFormat="1" ht="13.8" x14ac:dyDescent="0.3">
      <c r="B18506" s="10"/>
      <c r="L18506" s="10"/>
      <c r="M18506" s="10"/>
    </row>
    <row r="18507" spans="2:13" s="1" customFormat="1" ht="13.8" x14ac:dyDescent="0.3">
      <c r="B18507" s="10"/>
      <c r="L18507" s="10"/>
      <c r="M18507" s="10"/>
    </row>
    <row r="18508" spans="2:13" s="1" customFormat="1" ht="13.8" x14ac:dyDescent="0.3">
      <c r="B18508" s="10"/>
      <c r="L18508" s="10"/>
      <c r="M18508" s="10"/>
    </row>
    <row r="18509" spans="2:13" s="1" customFormat="1" ht="13.8" x14ac:dyDescent="0.3">
      <c r="B18509" s="10"/>
      <c r="L18509" s="10"/>
      <c r="M18509" s="10"/>
    </row>
    <row r="18510" spans="2:13" s="1" customFormat="1" ht="13.8" x14ac:dyDescent="0.3">
      <c r="B18510" s="10"/>
      <c r="L18510" s="10"/>
      <c r="M18510" s="10"/>
    </row>
    <row r="18511" spans="2:13" s="1" customFormat="1" ht="13.8" x14ac:dyDescent="0.3">
      <c r="B18511" s="10"/>
      <c r="L18511" s="10"/>
      <c r="M18511" s="10"/>
    </row>
    <row r="18512" spans="2:13" s="1" customFormat="1" ht="13.8" x14ac:dyDescent="0.3">
      <c r="B18512" s="10"/>
      <c r="L18512" s="10"/>
      <c r="M18512" s="10"/>
    </row>
    <row r="18513" spans="2:13" s="1" customFormat="1" ht="13.8" x14ac:dyDescent="0.3">
      <c r="B18513" s="10"/>
      <c r="L18513" s="10"/>
      <c r="M18513" s="10"/>
    </row>
    <row r="18514" spans="2:13" s="1" customFormat="1" ht="13.8" x14ac:dyDescent="0.3">
      <c r="B18514" s="10"/>
      <c r="L18514" s="10"/>
      <c r="M18514" s="10"/>
    </row>
    <row r="18515" spans="2:13" s="1" customFormat="1" ht="13.8" x14ac:dyDescent="0.3">
      <c r="B18515" s="10"/>
      <c r="L18515" s="10"/>
      <c r="M18515" s="10"/>
    </row>
    <row r="18516" spans="2:13" s="1" customFormat="1" ht="13.8" x14ac:dyDescent="0.3">
      <c r="B18516" s="10"/>
      <c r="L18516" s="10"/>
      <c r="M18516" s="10"/>
    </row>
    <row r="18517" spans="2:13" s="1" customFormat="1" ht="13.8" x14ac:dyDescent="0.3">
      <c r="B18517" s="10"/>
      <c r="L18517" s="10"/>
      <c r="M18517" s="10"/>
    </row>
    <row r="18518" spans="2:13" s="1" customFormat="1" ht="13.8" x14ac:dyDescent="0.3">
      <c r="B18518" s="10"/>
      <c r="L18518" s="10"/>
      <c r="M18518" s="10"/>
    </row>
    <row r="18519" spans="2:13" s="1" customFormat="1" ht="13.8" x14ac:dyDescent="0.3">
      <c r="B18519" s="10"/>
      <c r="L18519" s="10"/>
      <c r="M18519" s="10"/>
    </row>
    <row r="18520" spans="2:13" s="1" customFormat="1" ht="13.8" x14ac:dyDescent="0.3">
      <c r="B18520" s="10"/>
      <c r="L18520" s="10"/>
      <c r="M18520" s="10"/>
    </row>
    <row r="18521" spans="2:13" s="1" customFormat="1" ht="13.8" x14ac:dyDescent="0.3">
      <c r="B18521" s="10"/>
      <c r="L18521" s="10"/>
      <c r="M18521" s="10"/>
    </row>
    <row r="18522" spans="2:13" s="1" customFormat="1" ht="13.8" x14ac:dyDescent="0.3">
      <c r="B18522" s="10"/>
      <c r="L18522" s="10"/>
      <c r="M18522" s="10"/>
    </row>
    <row r="18523" spans="2:13" s="1" customFormat="1" ht="13.8" x14ac:dyDescent="0.3">
      <c r="B18523" s="10"/>
      <c r="L18523" s="10"/>
      <c r="M18523" s="10"/>
    </row>
    <row r="18524" spans="2:13" s="1" customFormat="1" ht="13.8" x14ac:dyDescent="0.3">
      <c r="B18524" s="10"/>
      <c r="L18524" s="10"/>
      <c r="M18524" s="10"/>
    </row>
    <row r="18525" spans="2:13" s="1" customFormat="1" ht="13.8" x14ac:dyDescent="0.3">
      <c r="B18525" s="10"/>
      <c r="L18525" s="10"/>
      <c r="M18525" s="10"/>
    </row>
    <row r="18526" spans="2:13" s="1" customFormat="1" ht="13.8" x14ac:dyDescent="0.3">
      <c r="B18526" s="10"/>
      <c r="L18526" s="10"/>
      <c r="M18526" s="10"/>
    </row>
    <row r="18527" spans="2:13" s="1" customFormat="1" ht="13.8" x14ac:dyDescent="0.3">
      <c r="B18527" s="10"/>
      <c r="L18527" s="10"/>
      <c r="M18527" s="10"/>
    </row>
    <row r="18528" spans="2:13" s="1" customFormat="1" ht="13.8" x14ac:dyDescent="0.3">
      <c r="B18528" s="10"/>
      <c r="L18528" s="10"/>
      <c r="M18528" s="10"/>
    </row>
    <row r="18529" spans="2:13" s="1" customFormat="1" ht="13.8" x14ac:dyDescent="0.3">
      <c r="B18529" s="10"/>
      <c r="L18529" s="10"/>
      <c r="M18529" s="10"/>
    </row>
    <row r="18530" spans="2:13" s="1" customFormat="1" ht="13.8" x14ac:dyDescent="0.3">
      <c r="B18530" s="10"/>
      <c r="L18530" s="10"/>
      <c r="M18530" s="10"/>
    </row>
    <row r="18531" spans="2:13" s="1" customFormat="1" ht="13.8" x14ac:dyDescent="0.3">
      <c r="B18531" s="10"/>
      <c r="L18531" s="10"/>
      <c r="M18531" s="10"/>
    </row>
    <row r="18532" spans="2:13" s="1" customFormat="1" ht="13.8" x14ac:dyDescent="0.3">
      <c r="B18532" s="10"/>
      <c r="L18532" s="10"/>
      <c r="M18532" s="10"/>
    </row>
    <row r="18533" spans="2:13" s="1" customFormat="1" ht="13.8" x14ac:dyDescent="0.3">
      <c r="B18533" s="10"/>
      <c r="L18533" s="10"/>
      <c r="M18533" s="10"/>
    </row>
    <row r="18534" spans="2:13" s="1" customFormat="1" ht="13.8" x14ac:dyDescent="0.3">
      <c r="B18534" s="10"/>
      <c r="L18534" s="10"/>
      <c r="M18534" s="10"/>
    </row>
    <row r="18535" spans="2:13" s="1" customFormat="1" ht="13.8" x14ac:dyDescent="0.3">
      <c r="B18535" s="10"/>
      <c r="L18535" s="10"/>
      <c r="M18535" s="10"/>
    </row>
    <row r="18536" spans="2:13" s="1" customFormat="1" ht="13.8" x14ac:dyDescent="0.3">
      <c r="B18536" s="10"/>
      <c r="L18536" s="10"/>
      <c r="M18536" s="10"/>
    </row>
    <row r="18537" spans="2:13" s="1" customFormat="1" ht="13.8" x14ac:dyDescent="0.3">
      <c r="B18537" s="10"/>
      <c r="L18537" s="10"/>
      <c r="M18537" s="10"/>
    </row>
    <row r="18538" spans="2:13" s="1" customFormat="1" ht="13.8" x14ac:dyDescent="0.3">
      <c r="B18538" s="10"/>
      <c r="L18538" s="10"/>
      <c r="M18538" s="10"/>
    </row>
    <row r="18539" spans="2:13" s="1" customFormat="1" ht="13.8" x14ac:dyDescent="0.3">
      <c r="B18539" s="10"/>
      <c r="L18539" s="10"/>
      <c r="M18539" s="10"/>
    </row>
    <row r="18540" spans="2:13" s="1" customFormat="1" ht="13.8" x14ac:dyDescent="0.3">
      <c r="B18540" s="10"/>
      <c r="L18540" s="10"/>
      <c r="M18540" s="10"/>
    </row>
    <row r="18541" spans="2:13" s="1" customFormat="1" ht="13.8" x14ac:dyDescent="0.3">
      <c r="B18541" s="10"/>
      <c r="L18541" s="10"/>
      <c r="M18541" s="10"/>
    </row>
    <row r="18542" spans="2:13" s="1" customFormat="1" ht="13.8" x14ac:dyDescent="0.3">
      <c r="B18542" s="10"/>
      <c r="L18542" s="10"/>
      <c r="M18542" s="10"/>
    </row>
    <row r="18543" spans="2:13" s="1" customFormat="1" ht="13.8" x14ac:dyDescent="0.3">
      <c r="B18543" s="10"/>
      <c r="L18543" s="10"/>
      <c r="M18543" s="10"/>
    </row>
    <row r="18544" spans="2:13" s="1" customFormat="1" ht="13.8" x14ac:dyDescent="0.3">
      <c r="B18544" s="10"/>
      <c r="L18544" s="10"/>
      <c r="M18544" s="10"/>
    </row>
    <row r="18545" spans="2:13" s="1" customFormat="1" ht="13.8" x14ac:dyDescent="0.3">
      <c r="B18545" s="10"/>
      <c r="L18545" s="10"/>
      <c r="M18545" s="10"/>
    </row>
    <row r="18546" spans="2:13" s="1" customFormat="1" ht="13.8" x14ac:dyDescent="0.3">
      <c r="B18546" s="10"/>
      <c r="L18546" s="10"/>
      <c r="M18546" s="10"/>
    </row>
    <row r="18547" spans="2:13" s="1" customFormat="1" ht="13.8" x14ac:dyDescent="0.3">
      <c r="B18547" s="10"/>
      <c r="L18547" s="10"/>
      <c r="M18547" s="10"/>
    </row>
    <row r="18548" spans="2:13" s="1" customFormat="1" ht="13.8" x14ac:dyDescent="0.3">
      <c r="B18548" s="10"/>
      <c r="L18548" s="10"/>
      <c r="M18548" s="10"/>
    </row>
    <row r="18549" spans="2:13" s="1" customFormat="1" ht="13.8" x14ac:dyDescent="0.3">
      <c r="B18549" s="10"/>
      <c r="L18549" s="10"/>
      <c r="M18549" s="10"/>
    </row>
    <row r="18550" spans="2:13" s="1" customFormat="1" ht="13.8" x14ac:dyDescent="0.3">
      <c r="B18550" s="10"/>
      <c r="L18550" s="10"/>
      <c r="M18550" s="10"/>
    </row>
    <row r="18551" spans="2:13" s="1" customFormat="1" ht="13.8" x14ac:dyDescent="0.3">
      <c r="B18551" s="10"/>
      <c r="L18551" s="10"/>
      <c r="M18551" s="10"/>
    </row>
    <row r="18552" spans="2:13" s="1" customFormat="1" ht="13.8" x14ac:dyDescent="0.3">
      <c r="B18552" s="10"/>
      <c r="L18552" s="10"/>
      <c r="M18552" s="10"/>
    </row>
    <row r="18553" spans="2:13" s="1" customFormat="1" ht="13.8" x14ac:dyDescent="0.3">
      <c r="B18553" s="10"/>
      <c r="L18553" s="10"/>
      <c r="M18553" s="10"/>
    </row>
    <row r="18554" spans="2:13" s="1" customFormat="1" ht="13.8" x14ac:dyDescent="0.3">
      <c r="B18554" s="10"/>
      <c r="L18554" s="10"/>
      <c r="M18554" s="10"/>
    </row>
    <row r="18555" spans="2:13" s="1" customFormat="1" ht="13.8" x14ac:dyDescent="0.3">
      <c r="B18555" s="10"/>
      <c r="L18555" s="10"/>
      <c r="M18555" s="10"/>
    </row>
    <row r="18556" spans="2:13" s="1" customFormat="1" ht="13.8" x14ac:dyDescent="0.3">
      <c r="B18556" s="10"/>
      <c r="L18556" s="10"/>
      <c r="M18556" s="10"/>
    </row>
    <row r="18557" spans="2:13" s="1" customFormat="1" ht="13.8" x14ac:dyDescent="0.3">
      <c r="B18557" s="10"/>
      <c r="L18557" s="10"/>
      <c r="M18557" s="10"/>
    </row>
    <row r="18558" spans="2:13" s="1" customFormat="1" ht="13.8" x14ac:dyDescent="0.3">
      <c r="B18558" s="10"/>
      <c r="L18558" s="10"/>
      <c r="M18558" s="10"/>
    </row>
    <row r="18559" spans="2:13" s="1" customFormat="1" ht="13.8" x14ac:dyDescent="0.3">
      <c r="B18559" s="10"/>
      <c r="L18559" s="10"/>
      <c r="M18559" s="10"/>
    </row>
    <row r="18560" spans="2:13" s="1" customFormat="1" ht="13.8" x14ac:dyDescent="0.3">
      <c r="B18560" s="10"/>
      <c r="L18560" s="10"/>
      <c r="M18560" s="10"/>
    </row>
    <row r="18561" spans="2:13" s="1" customFormat="1" ht="13.8" x14ac:dyDescent="0.3">
      <c r="B18561" s="10"/>
      <c r="L18561" s="10"/>
      <c r="M18561" s="10"/>
    </row>
    <row r="18562" spans="2:13" s="1" customFormat="1" ht="13.8" x14ac:dyDescent="0.3">
      <c r="B18562" s="10"/>
      <c r="L18562" s="10"/>
      <c r="M18562" s="10"/>
    </row>
    <row r="18563" spans="2:13" s="1" customFormat="1" ht="13.8" x14ac:dyDescent="0.3">
      <c r="B18563" s="10"/>
      <c r="L18563" s="10"/>
      <c r="M18563" s="10"/>
    </row>
    <row r="18564" spans="2:13" s="1" customFormat="1" ht="13.8" x14ac:dyDescent="0.3">
      <c r="B18564" s="10"/>
      <c r="L18564" s="10"/>
      <c r="M18564" s="10"/>
    </row>
    <row r="18565" spans="2:13" s="1" customFormat="1" ht="13.8" x14ac:dyDescent="0.3">
      <c r="B18565" s="10"/>
      <c r="L18565" s="10"/>
      <c r="M18565" s="10"/>
    </row>
    <row r="18566" spans="2:13" s="1" customFormat="1" ht="13.8" x14ac:dyDescent="0.3">
      <c r="B18566" s="10"/>
      <c r="L18566" s="10"/>
      <c r="M18566" s="10"/>
    </row>
    <row r="18567" spans="2:13" s="1" customFormat="1" ht="13.8" x14ac:dyDescent="0.3">
      <c r="B18567" s="10"/>
      <c r="L18567" s="10"/>
      <c r="M18567" s="10"/>
    </row>
    <row r="18568" spans="2:13" s="1" customFormat="1" ht="13.8" x14ac:dyDescent="0.3">
      <c r="B18568" s="10"/>
      <c r="L18568" s="10"/>
      <c r="M18568" s="10"/>
    </row>
    <row r="18569" spans="2:13" s="1" customFormat="1" ht="13.8" x14ac:dyDescent="0.3">
      <c r="B18569" s="10"/>
      <c r="L18569" s="10"/>
      <c r="M18569" s="10"/>
    </row>
    <row r="18570" spans="2:13" s="1" customFormat="1" ht="13.8" x14ac:dyDescent="0.3">
      <c r="B18570" s="10"/>
      <c r="L18570" s="10"/>
      <c r="M18570" s="10"/>
    </row>
    <row r="18571" spans="2:13" s="1" customFormat="1" ht="13.8" x14ac:dyDescent="0.3">
      <c r="B18571" s="10"/>
      <c r="L18571" s="10"/>
      <c r="M18571" s="10"/>
    </row>
    <row r="18572" spans="2:13" s="1" customFormat="1" ht="13.8" x14ac:dyDescent="0.3">
      <c r="B18572" s="10"/>
      <c r="L18572" s="10"/>
      <c r="M18572" s="10"/>
    </row>
    <row r="18573" spans="2:13" s="1" customFormat="1" ht="13.8" x14ac:dyDescent="0.3">
      <c r="B18573" s="10"/>
      <c r="L18573" s="10"/>
      <c r="M18573" s="10"/>
    </row>
    <row r="18574" spans="2:13" s="1" customFormat="1" ht="13.8" x14ac:dyDescent="0.3">
      <c r="B18574" s="10"/>
      <c r="L18574" s="10"/>
      <c r="M18574" s="10"/>
    </row>
    <row r="18575" spans="2:13" s="1" customFormat="1" ht="13.8" x14ac:dyDescent="0.3">
      <c r="B18575" s="10"/>
      <c r="L18575" s="10"/>
      <c r="M18575" s="10"/>
    </row>
    <row r="18576" spans="2:13" s="1" customFormat="1" ht="13.8" x14ac:dyDescent="0.3">
      <c r="B18576" s="10"/>
      <c r="L18576" s="10"/>
      <c r="M18576" s="10"/>
    </row>
    <row r="18577" spans="2:13" s="1" customFormat="1" ht="13.8" x14ac:dyDescent="0.3">
      <c r="B18577" s="10"/>
      <c r="L18577" s="10"/>
      <c r="M18577" s="10"/>
    </row>
    <row r="18578" spans="2:13" s="1" customFormat="1" ht="13.8" x14ac:dyDescent="0.3">
      <c r="B18578" s="10"/>
      <c r="L18578" s="10"/>
      <c r="M18578" s="10"/>
    </row>
    <row r="18579" spans="2:13" s="1" customFormat="1" ht="13.8" x14ac:dyDescent="0.3">
      <c r="B18579" s="10"/>
      <c r="L18579" s="10"/>
      <c r="M18579" s="10"/>
    </row>
    <row r="18580" spans="2:13" s="1" customFormat="1" ht="13.8" x14ac:dyDescent="0.3">
      <c r="B18580" s="10"/>
      <c r="L18580" s="10"/>
      <c r="M18580" s="10"/>
    </row>
    <row r="18581" spans="2:13" s="1" customFormat="1" ht="13.8" x14ac:dyDescent="0.3">
      <c r="B18581" s="10"/>
      <c r="L18581" s="10"/>
      <c r="M18581" s="10"/>
    </row>
    <row r="18582" spans="2:13" s="1" customFormat="1" ht="13.8" x14ac:dyDescent="0.3">
      <c r="B18582" s="10"/>
      <c r="L18582" s="10"/>
      <c r="M18582" s="10"/>
    </row>
    <row r="18583" spans="2:13" s="1" customFormat="1" ht="13.8" x14ac:dyDescent="0.3">
      <c r="B18583" s="10"/>
      <c r="L18583" s="10"/>
      <c r="M18583" s="10"/>
    </row>
    <row r="18584" spans="2:13" s="1" customFormat="1" ht="13.8" x14ac:dyDescent="0.3">
      <c r="B18584" s="10"/>
      <c r="L18584" s="10"/>
      <c r="M18584" s="10"/>
    </row>
    <row r="18585" spans="2:13" s="1" customFormat="1" ht="13.8" x14ac:dyDescent="0.3">
      <c r="B18585" s="10"/>
      <c r="L18585" s="10"/>
      <c r="M18585" s="10"/>
    </row>
    <row r="18586" spans="2:13" s="1" customFormat="1" ht="13.8" x14ac:dyDescent="0.3">
      <c r="B18586" s="10"/>
      <c r="L18586" s="10"/>
      <c r="M18586" s="10"/>
    </row>
    <row r="18587" spans="2:13" s="1" customFormat="1" ht="13.8" x14ac:dyDescent="0.3">
      <c r="B18587" s="10"/>
      <c r="L18587" s="10"/>
      <c r="M18587" s="10"/>
    </row>
    <row r="18588" spans="2:13" s="1" customFormat="1" ht="13.8" x14ac:dyDescent="0.3">
      <c r="B18588" s="10"/>
      <c r="L18588" s="10"/>
      <c r="M18588" s="10"/>
    </row>
    <row r="18589" spans="2:13" s="1" customFormat="1" ht="13.8" x14ac:dyDescent="0.3">
      <c r="B18589" s="10"/>
      <c r="L18589" s="10"/>
      <c r="M18589" s="10"/>
    </row>
    <row r="18590" spans="2:13" s="1" customFormat="1" ht="13.8" x14ac:dyDescent="0.3">
      <c r="B18590" s="10"/>
      <c r="L18590" s="10"/>
      <c r="M18590" s="10"/>
    </row>
    <row r="18591" spans="2:13" s="1" customFormat="1" ht="13.8" x14ac:dyDescent="0.3">
      <c r="B18591" s="10"/>
      <c r="L18591" s="10"/>
      <c r="M18591" s="10"/>
    </row>
    <row r="18592" spans="2:13" s="1" customFormat="1" ht="13.8" x14ac:dyDescent="0.3">
      <c r="B18592" s="10"/>
      <c r="L18592" s="10"/>
      <c r="M18592" s="10"/>
    </row>
    <row r="18593" spans="2:13" s="1" customFormat="1" ht="13.8" x14ac:dyDescent="0.3">
      <c r="B18593" s="10"/>
      <c r="L18593" s="10"/>
      <c r="M18593" s="10"/>
    </row>
    <row r="18594" spans="2:13" s="1" customFormat="1" ht="13.8" x14ac:dyDescent="0.3">
      <c r="B18594" s="10"/>
      <c r="L18594" s="10"/>
      <c r="M18594" s="10"/>
    </row>
    <row r="18595" spans="2:13" s="1" customFormat="1" ht="13.8" x14ac:dyDescent="0.3">
      <c r="B18595" s="10"/>
      <c r="L18595" s="10"/>
      <c r="M18595" s="10"/>
    </row>
    <row r="18596" spans="2:13" s="1" customFormat="1" ht="13.8" x14ac:dyDescent="0.3">
      <c r="B18596" s="10"/>
      <c r="L18596" s="10"/>
      <c r="M18596" s="10"/>
    </row>
    <row r="18597" spans="2:13" s="1" customFormat="1" ht="13.8" x14ac:dyDescent="0.3">
      <c r="B18597" s="10"/>
      <c r="L18597" s="10"/>
      <c r="M18597" s="10"/>
    </row>
    <row r="18598" spans="2:13" s="1" customFormat="1" ht="13.8" x14ac:dyDescent="0.3">
      <c r="B18598" s="10"/>
      <c r="L18598" s="10"/>
      <c r="M18598" s="10"/>
    </row>
    <row r="18599" spans="2:13" s="1" customFormat="1" ht="13.8" x14ac:dyDescent="0.3">
      <c r="B18599" s="10"/>
      <c r="L18599" s="10"/>
      <c r="M18599" s="10"/>
    </row>
    <row r="18600" spans="2:13" s="1" customFormat="1" ht="13.8" x14ac:dyDescent="0.3">
      <c r="B18600" s="10"/>
      <c r="L18600" s="10"/>
      <c r="M18600" s="10"/>
    </row>
    <row r="18601" spans="2:13" s="1" customFormat="1" ht="13.8" x14ac:dyDescent="0.3">
      <c r="B18601" s="10"/>
      <c r="L18601" s="10"/>
      <c r="M18601" s="10"/>
    </row>
    <row r="18602" spans="2:13" s="1" customFormat="1" ht="13.8" x14ac:dyDescent="0.3">
      <c r="B18602" s="10"/>
      <c r="L18602" s="10"/>
      <c r="M18602" s="10"/>
    </row>
    <row r="18603" spans="2:13" s="1" customFormat="1" ht="13.8" x14ac:dyDescent="0.3">
      <c r="B18603" s="10"/>
      <c r="L18603" s="10"/>
      <c r="M18603" s="10"/>
    </row>
    <row r="18604" spans="2:13" s="1" customFormat="1" ht="13.8" x14ac:dyDescent="0.3">
      <c r="B18604" s="10"/>
      <c r="L18604" s="10"/>
      <c r="M18604" s="10"/>
    </row>
    <row r="18605" spans="2:13" s="1" customFormat="1" ht="13.8" x14ac:dyDescent="0.3">
      <c r="B18605" s="10"/>
      <c r="L18605" s="10"/>
      <c r="M18605" s="10"/>
    </row>
    <row r="18606" spans="2:13" s="1" customFormat="1" ht="13.8" x14ac:dyDescent="0.3">
      <c r="B18606" s="10"/>
      <c r="L18606" s="10"/>
      <c r="M18606" s="10"/>
    </row>
    <row r="18607" spans="2:13" s="1" customFormat="1" ht="13.8" x14ac:dyDescent="0.3">
      <c r="B18607" s="10"/>
      <c r="L18607" s="10"/>
      <c r="M18607" s="10"/>
    </row>
    <row r="18608" spans="2:13" s="1" customFormat="1" ht="13.8" x14ac:dyDescent="0.3">
      <c r="B18608" s="10"/>
      <c r="L18608" s="10"/>
      <c r="M18608" s="10"/>
    </row>
    <row r="18609" spans="2:13" s="1" customFormat="1" ht="13.8" x14ac:dyDescent="0.3">
      <c r="B18609" s="10"/>
      <c r="L18609" s="10"/>
      <c r="M18609" s="10"/>
    </row>
    <row r="18610" spans="2:13" s="1" customFormat="1" ht="13.8" x14ac:dyDescent="0.3">
      <c r="B18610" s="10"/>
      <c r="L18610" s="10"/>
      <c r="M18610" s="10"/>
    </row>
    <row r="18611" spans="2:13" s="1" customFormat="1" ht="13.8" x14ac:dyDescent="0.3">
      <c r="B18611" s="10"/>
      <c r="L18611" s="10"/>
      <c r="M18611" s="10"/>
    </row>
    <row r="18612" spans="2:13" s="1" customFormat="1" ht="13.8" x14ac:dyDescent="0.3">
      <c r="B18612" s="10"/>
      <c r="L18612" s="10"/>
      <c r="M18612" s="10"/>
    </row>
    <row r="18613" spans="2:13" s="1" customFormat="1" ht="13.8" x14ac:dyDescent="0.3">
      <c r="B18613" s="10"/>
      <c r="L18613" s="10"/>
      <c r="M18613" s="10"/>
    </row>
    <row r="18614" spans="2:13" s="1" customFormat="1" ht="13.8" x14ac:dyDescent="0.3">
      <c r="B18614" s="10"/>
      <c r="L18614" s="10"/>
      <c r="M18614" s="10"/>
    </row>
    <row r="18615" spans="2:13" s="1" customFormat="1" ht="13.8" x14ac:dyDescent="0.3">
      <c r="B18615" s="10"/>
      <c r="L18615" s="10"/>
      <c r="M18615" s="10"/>
    </row>
    <row r="18616" spans="2:13" s="1" customFormat="1" ht="13.8" x14ac:dyDescent="0.3">
      <c r="B18616" s="10"/>
      <c r="L18616" s="10"/>
      <c r="M18616" s="10"/>
    </row>
    <row r="18617" spans="2:13" s="1" customFormat="1" ht="13.8" x14ac:dyDescent="0.3">
      <c r="B18617" s="10"/>
      <c r="L18617" s="10"/>
      <c r="M18617" s="10"/>
    </row>
    <row r="18618" spans="2:13" s="1" customFormat="1" ht="13.8" x14ac:dyDescent="0.3">
      <c r="B18618" s="10"/>
      <c r="L18618" s="10"/>
      <c r="M18618" s="10"/>
    </row>
    <row r="18619" spans="2:13" s="1" customFormat="1" ht="13.8" x14ac:dyDescent="0.3">
      <c r="B18619" s="10"/>
      <c r="L18619" s="10"/>
      <c r="M18619" s="10"/>
    </row>
    <row r="18620" spans="2:13" s="1" customFormat="1" ht="13.8" x14ac:dyDescent="0.3">
      <c r="B18620" s="10"/>
      <c r="L18620" s="10"/>
      <c r="M18620" s="10"/>
    </row>
    <row r="18621" spans="2:13" s="1" customFormat="1" ht="13.8" x14ac:dyDescent="0.3">
      <c r="B18621" s="10"/>
      <c r="L18621" s="10"/>
      <c r="M18621" s="10"/>
    </row>
    <row r="18622" spans="2:13" s="1" customFormat="1" ht="13.8" x14ac:dyDescent="0.3">
      <c r="B18622" s="10"/>
      <c r="L18622" s="10"/>
      <c r="M18622" s="10"/>
    </row>
    <row r="18623" spans="2:13" s="1" customFormat="1" ht="13.8" x14ac:dyDescent="0.3">
      <c r="B18623" s="10"/>
      <c r="L18623" s="10"/>
      <c r="M18623" s="10"/>
    </row>
    <row r="18624" spans="2:13" s="1" customFormat="1" ht="13.8" x14ac:dyDescent="0.3">
      <c r="B18624" s="10"/>
      <c r="L18624" s="10"/>
      <c r="M18624" s="10"/>
    </row>
    <row r="18625" spans="2:13" s="1" customFormat="1" ht="13.8" x14ac:dyDescent="0.3">
      <c r="B18625" s="10"/>
      <c r="L18625" s="10"/>
      <c r="M18625" s="10"/>
    </row>
    <row r="18626" spans="2:13" s="1" customFormat="1" ht="13.8" x14ac:dyDescent="0.3">
      <c r="B18626" s="10"/>
      <c r="L18626" s="10"/>
      <c r="M18626" s="10"/>
    </row>
    <row r="18627" spans="2:13" s="1" customFormat="1" ht="13.8" x14ac:dyDescent="0.3">
      <c r="B18627" s="10"/>
      <c r="L18627" s="10"/>
      <c r="M18627" s="10"/>
    </row>
    <row r="18628" spans="2:13" s="1" customFormat="1" ht="13.8" x14ac:dyDescent="0.3">
      <c r="B18628" s="10"/>
      <c r="L18628" s="10"/>
      <c r="M18628" s="10"/>
    </row>
    <row r="18629" spans="2:13" s="1" customFormat="1" ht="13.8" x14ac:dyDescent="0.3">
      <c r="B18629" s="10"/>
      <c r="L18629" s="10"/>
      <c r="M18629" s="10"/>
    </row>
    <row r="18630" spans="2:13" s="1" customFormat="1" ht="13.8" x14ac:dyDescent="0.3">
      <c r="B18630" s="10"/>
      <c r="L18630" s="10"/>
      <c r="M18630" s="10"/>
    </row>
    <row r="18631" spans="2:13" s="1" customFormat="1" ht="13.8" x14ac:dyDescent="0.3">
      <c r="B18631" s="10"/>
      <c r="L18631" s="10"/>
      <c r="M18631" s="10"/>
    </row>
    <row r="18632" spans="2:13" s="1" customFormat="1" ht="13.8" x14ac:dyDescent="0.3">
      <c r="B18632" s="10"/>
      <c r="L18632" s="10"/>
      <c r="M18632" s="10"/>
    </row>
    <row r="18633" spans="2:13" s="1" customFormat="1" ht="13.8" x14ac:dyDescent="0.3">
      <c r="B18633" s="10"/>
      <c r="L18633" s="10"/>
      <c r="M18633" s="10"/>
    </row>
    <row r="18634" spans="2:13" s="1" customFormat="1" ht="13.8" x14ac:dyDescent="0.3">
      <c r="B18634" s="10"/>
      <c r="L18634" s="10"/>
      <c r="M18634" s="10"/>
    </row>
    <row r="18635" spans="2:13" s="1" customFormat="1" ht="13.8" x14ac:dyDescent="0.3">
      <c r="B18635" s="10"/>
      <c r="L18635" s="10"/>
      <c r="M18635" s="10"/>
    </row>
    <row r="18636" spans="2:13" s="1" customFormat="1" ht="13.8" x14ac:dyDescent="0.3">
      <c r="B18636" s="10"/>
      <c r="L18636" s="10"/>
      <c r="M18636" s="10"/>
    </row>
    <row r="18637" spans="2:13" s="1" customFormat="1" ht="13.8" x14ac:dyDescent="0.3">
      <c r="B18637" s="10"/>
      <c r="L18637" s="10"/>
      <c r="M18637" s="10"/>
    </row>
    <row r="18638" spans="2:13" s="1" customFormat="1" ht="13.8" x14ac:dyDescent="0.3">
      <c r="B18638" s="10"/>
      <c r="L18638" s="10"/>
      <c r="M18638" s="10"/>
    </row>
    <row r="18639" spans="2:13" s="1" customFormat="1" ht="13.8" x14ac:dyDescent="0.3">
      <c r="B18639" s="10"/>
      <c r="L18639" s="10"/>
      <c r="M18639" s="10"/>
    </row>
    <row r="18640" spans="2:13" s="1" customFormat="1" ht="13.8" x14ac:dyDescent="0.3">
      <c r="B18640" s="10"/>
      <c r="L18640" s="10"/>
      <c r="M18640" s="10"/>
    </row>
    <row r="18641" spans="2:13" s="1" customFormat="1" ht="13.8" x14ac:dyDescent="0.3">
      <c r="B18641" s="10"/>
      <c r="L18641" s="10"/>
      <c r="M18641" s="10"/>
    </row>
    <row r="18642" spans="2:13" s="1" customFormat="1" ht="13.8" x14ac:dyDescent="0.3">
      <c r="B18642" s="10"/>
      <c r="L18642" s="10"/>
      <c r="M18642" s="10"/>
    </row>
    <row r="18643" spans="2:13" s="1" customFormat="1" ht="13.8" x14ac:dyDescent="0.3">
      <c r="B18643" s="10"/>
      <c r="L18643" s="10"/>
      <c r="M18643" s="10"/>
    </row>
    <row r="18644" spans="2:13" s="1" customFormat="1" ht="13.8" x14ac:dyDescent="0.3">
      <c r="B18644" s="10"/>
      <c r="L18644" s="10"/>
      <c r="M18644" s="10"/>
    </row>
    <row r="18645" spans="2:13" s="1" customFormat="1" ht="13.8" x14ac:dyDescent="0.3">
      <c r="B18645" s="10"/>
      <c r="L18645" s="10"/>
      <c r="M18645" s="10"/>
    </row>
    <row r="18646" spans="2:13" s="1" customFormat="1" ht="13.8" x14ac:dyDescent="0.3">
      <c r="B18646" s="10"/>
      <c r="L18646" s="10"/>
      <c r="M18646" s="10"/>
    </row>
    <row r="18647" spans="2:13" s="1" customFormat="1" ht="13.8" x14ac:dyDescent="0.3">
      <c r="B18647" s="10"/>
      <c r="L18647" s="10"/>
      <c r="M18647" s="10"/>
    </row>
    <row r="18648" spans="2:13" s="1" customFormat="1" ht="13.8" x14ac:dyDescent="0.3">
      <c r="B18648" s="10"/>
      <c r="L18648" s="10"/>
      <c r="M18648" s="10"/>
    </row>
    <row r="18649" spans="2:13" s="1" customFormat="1" ht="13.8" x14ac:dyDescent="0.3">
      <c r="B18649" s="10"/>
      <c r="L18649" s="10"/>
      <c r="M18649" s="10"/>
    </row>
    <row r="18650" spans="2:13" s="1" customFormat="1" ht="13.8" x14ac:dyDescent="0.3">
      <c r="B18650" s="10"/>
      <c r="L18650" s="10"/>
      <c r="M18650" s="10"/>
    </row>
    <row r="18651" spans="2:13" s="1" customFormat="1" ht="13.8" x14ac:dyDescent="0.3">
      <c r="B18651" s="10"/>
      <c r="L18651" s="10"/>
      <c r="M18651" s="10"/>
    </row>
    <row r="18652" spans="2:13" s="1" customFormat="1" ht="13.8" x14ac:dyDescent="0.3">
      <c r="B18652" s="10"/>
      <c r="L18652" s="10"/>
      <c r="M18652" s="10"/>
    </row>
    <row r="18653" spans="2:13" s="1" customFormat="1" ht="13.8" x14ac:dyDescent="0.3">
      <c r="B18653" s="10"/>
      <c r="L18653" s="10"/>
      <c r="M18653" s="10"/>
    </row>
    <row r="18654" spans="2:13" s="1" customFormat="1" ht="13.8" x14ac:dyDescent="0.3">
      <c r="B18654" s="10"/>
      <c r="L18654" s="10"/>
      <c r="M18654" s="10"/>
    </row>
    <row r="18655" spans="2:13" s="1" customFormat="1" ht="13.8" x14ac:dyDescent="0.3">
      <c r="B18655" s="10"/>
      <c r="L18655" s="10"/>
      <c r="M18655" s="10"/>
    </row>
    <row r="18656" spans="2:13" s="1" customFormat="1" ht="13.8" x14ac:dyDescent="0.3">
      <c r="B18656" s="10"/>
      <c r="L18656" s="10"/>
      <c r="M18656" s="10"/>
    </row>
    <row r="18657" spans="2:13" s="1" customFormat="1" ht="13.8" x14ac:dyDescent="0.3">
      <c r="B18657" s="10"/>
      <c r="L18657" s="10"/>
      <c r="M18657" s="10"/>
    </row>
    <row r="18658" spans="2:13" s="1" customFormat="1" ht="13.8" x14ac:dyDescent="0.3">
      <c r="B18658" s="10"/>
      <c r="L18658" s="10"/>
      <c r="M18658" s="10"/>
    </row>
    <row r="18659" spans="2:13" s="1" customFormat="1" ht="13.8" x14ac:dyDescent="0.3">
      <c r="B18659" s="10"/>
      <c r="L18659" s="10"/>
      <c r="M18659" s="10"/>
    </row>
    <row r="18660" spans="2:13" s="1" customFormat="1" ht="13.8" x14ac:dyDescent="0.3">
      <c r="B18660" s="10"/>
      <c r="L18660" s="10"/>
      <c r="M18660" s="10"/>
    </row>
    <row r="18661" spans="2:13" s="1" customFormat="1" ht="13.8" x14ac:dyDescent="0.3">
      <c r="B18661" s="10"/>
      <c r="L18661" s="10"/>
      <c r="M18661" s="10"/>
    </row>
    <row r="18662" spans="2:13" s="1" customFormat="1" ht="13.8" x14ac:dyDescent="0.3">
      <c r="B18662" s="10"/>
      <c r="L18662" s="10"/>
      <c r="M18662" s="10"/>
    </row>
    <row r="18663" spans="2:13" s="1" customFormat="1" ht="13.8" x14ac:dyDescent="0.3">
      <c r="B18663" s="10"/>
      <c r="L18663" s="10"/>
      <c r="M18663" s="10"/>
    </row>
    <row r="18664" spans="2:13" s="1" customFormat="1" ht="13.8" x14ac:dyDescent="0.3">
      <c r="B18664" s="10"/>
      <c r="L18664" s="10"/>
      <c r="M18664" s="10"/>
    </row>
    <row r="18665" spans="2:13" s="1" customFormat="1" ht="13.8" x14ac:dyDescent="0.3">
      <c r="B18665" s="10"/>
      <c r="L18665" s="10"/>
      <c r="M18665" s="10"/>
    </row>
    <row r="18666" spans="2:13" s="1" customFormat="1" ht="13.8" x14ac:dyDescent="0.3">
      <c r="B18666" s="10"/>
      <c r="L18666" s="10"/>
      <c r="M18666" s="10"/>
    </row>
    <row r="18667" spans="2:13" s="1" customFormat="1" ht="13.8" x14ac:dyDescent="0.3">
      <c r="B18667" s="10"/>
      <c r="L18667" s="10"/>
      <c r="M18667" s="10"/>
    </row>
    <row r="18668" spans="2:13" s="1" customFormat="1" ht="13.8" x14ac:dyDescent="0.3">
      <c r="B18668" s="10"/>
      <c r="L18668" s="10"/>
      <c r="M18668" s="10"/>
    </row>
    <row r="18669" spans="2:13" s="1" customFormat="1" ht="13.8" x14ac:dyDescent="0.3">
      <c r="B18669" s="10"/>
      <c r="L18669" s="10"/>
      <c r="M18669" s="10"/>
    </row>
    <row r="18670" spans="2:13" s="1" customFormat="1" ht="13.8" x14ac:dyDescent="0.3">
      <c r="B18670" s="10"/>
      <c r="L18670" s="10"/>
      <c r="M18670" s="10"/>
    </row>
    <row r="18671" spans="2:13" s="1" customFormat="1" ht="13.8" x14ac:dyDescent="0.3">
      <c r="B18671" s="10"/>
      <c r="L18671" s="10"/>
      <c r="M18671" s="10"/>
    </row>
    <row r="18672" spans="2:13" s="1" customFormat="1" ht="13.8" x14ac:dyDescent="0.3">
      <c r="B18672" s="10"/>
      <c r="L18672" s="10"/>
      <c r="M18672" s="10"/>
    </row>
    <row r="18673" spans="2:13" s="1" customFormat="1" ht="13.8" x14ac:dyDescent="0.3">
      <c r="B18673" s="10"/>
      <c r="L18673" s="10"/>
      <c r="M18673" s="10"/>
    </row>
    <row r="18674" spans="2:13" s="1" customFormat="1" ht="13.8" x14ac:dyDescent="0.3">
      <c r="B18674" s="10"/>
      <c r="L18674" s="10"/>
      <c r="M18674" s="10"/>
    </row>
    <row r="18675" spans="2:13" s="1" customFormat="1" ht="13.8" x14ac:dyDescent="0.3">
      <c r="B18675" s="10"/>
      <c r="L18675" s="10"/>
      <c r="M18675" s="10"/>
    </row>
    <row r="18676" spans="2:13" s="1" customFormat="1" ht="13.8" x14ac:dyDescent="0.3">
      <c r="B18676" s="10"/>
      <c r="L18676" s="10"/>
      <c r="M18676" s="10"/>
    </row>
    <row r="18677" spans="2:13" s="1" customFormat="1" ht="13.8" x14ac:dyDescent="0.3">
      <c r="B18677" s="10"/>
      <c r="L18677" s="10"/>
      <c r="M18677" s="10"/>
    </row>
    <row r="18678" spans="2:13" s="1" customFormat="1" ht="13.8" x14ac:dyDescent="0.3">
      <c r="B18678" s="10"/>
      <c r="L18678" s="10"/>
      <c r="M18678" s="10"/>
    </row>
    <row r="18679" spans="2:13" s="1" customFormat="1" ht="13.8" x14ac:dyDescent="0.3">
      <c r="B18679" s="10"/>
      <c r="L18679" s="10"/>
      <c r="M18679" s="10"/>
    </row>
    <row r="18680" spans="2:13" s="1" customFormat="1" ht="13.8" x14ac:dyDescent="0.3">
      <c r="B18680" s="10"/>
      <c r="L18680" s="10"/>
      <c r="M18680" s="10"/>
    </row>
    <row r="18681" spans="2:13" s="1" customFormat="1" ht="13.8" x14ac:dyDescent="0.3">
      <c r="B18681" s="10"/>
      <c r="L18681" s="10"/>
      <c r="M18681" s="10"/>
    </row>
    <row r="18682" spans="2:13" s="1" customFormat="1" ht="13.8" x14ac:dyDescent="0.3">
      <c r="B18682" s="10"/>
      <c r="L18682" s="10"/>
      <c r="M18682" s="10"/>
    </row>
    <row r="18683" spans="2:13" s="1" customFormat="1" ht="13.8" x14ac:dyDescent="0.3">
      <c r="B18683" s="10"/>
      <c r="L18683" s="10"/>
      <c r="M18683" s="10"/>
    </row>
    <row r="18684" spans="2:13" s="1" customFormat="1" ht="13.8" x14ac:dyDescent="0.3">
      <c r="B18684" s="10"/>
      <c r="L18684" s="10"/>
      <c r="M18684" s="10"/>
    </row>
    <row r="18685" spans="2:13" s="1" customFormat="1" ht="13.8" x14ac:dyDescent="0.3">
      <c r="B18685" s="10"/>
      <c r="L18685" s="10"/>
      <c r="M18685" s="10"/>
    </row>
    <row r="18686" spans="2:13" s="1" customFormat="1" ht="13.8" x14ac:dyDescent="0.3">
      <c r="B18686" s="10"/>
      <c r="L18686" s="10"/>
      <c r="M18686" s="10"/>
    </row>
    <row r="18687" spans="2:13" s="1" customFormat="1" ht="13.8" x14ac:dyDescent="0.3">
      <c r="B18687" s="10"/>
      <c r="L18687" s="10"/>
      <c r="M18687" s="10"/>
    </row>
    <row r="18688" spans="2:13" s="1" customFormat="1" ht="13.8" x14ac:dyDescent="0.3">
      <c r="B18688" s="10"/>
      <c r="L18688" s="10"/>
      <c r="M18688" s="10"/>
    </row>
    <row r="18689" spans="2:13" s="1" customFormat="1" ht="13.8" x14ac:dyDescent="0.3">
      <c r="B18689" s="10"/>
      <c r="L18689" s="10"/>
      <c r="M18689" s="10"/>
    </row>
    <row r="18690" spans="2:13" s="1" customFormat="1" ht="13.8" x14ac:dyDescent="0.3">
      <c r="B18690" s="10"/>
      <c r="L18690" s="10"/>
      <c r="M18690" s="10"/>
    </row>
    <row r="18691" spans="2:13" s="1" customFormat="1" ht="13.8" x14ac:dyDescent="0.3">
      <c r="B18691" s="10"/>
      <c r="L18691" s="10"/>
      <c r="M18691" s="10"/>
    </row>
    <row r="18692" spans="2:13" s="1" customFormat="1" ht="13.8" x14ac:dyDescent="0.3">
      <c r="B18692" s="10"/>
      <c r="L18692" s="10"/>
      <c r="M18692" s="10"/>
    </row>
    <row r="18693" spans="2:13" s="1" customFormat="1" ht="13.8" x14ac:dyDescent="0.3">
      <c r="B18693" s="10"/>
      <c r="L18693" s="10"/>
      <c r="M18693" s="10"/>
    </row>
    <row r="18694" spans="2:13" s="1" customFormat="1" ht="13.8" x14ac:dyDescent="0.3">
      <c r="B18694" s="10"/>
      <c r="L18694" s="10"/>
      <c r="M18694" s="10"/>
    </row>
    <row r="18695" spans="2:13" s="1" customFormat="1" ht="13.8" x14ac:dyDescent="0.3">
      <c r="B18695" s="10"/>
      <c r="L18695" s="10"/>
      <c r="M18695" s="10"/>
    </row>
    <row r="18696" spans="2:13" s="1" customFormat="1" ht="13.8" x14ac:dyDescent="0.3">
      <c r="B18696" s="10"/>
      <c r="L18696" s="10"/>
      <c r="M18696" s="10"/>
    </row>
    <row r="18697" spans="2:13" s="1" customFormat="1" ht="13.8" x14ac:dyDescent="0.3">
      <c r="B18697" s="10"/>
      <c r="L18697" s="10"/>
      <c r="M18697" s="10"/>
    </row>
    <row r="18698" spans="2:13" s="1" customFormat="1" ht="13.8" x14ac:dyDescent="0.3">
      <c r="B18698" s="10"/>
      <c r="L18698" s="10"/>
      <c r="M18698" s="10"/>
    </row>
    <row r="18699" spans="2:13" s="1" customFormat="1" ht="13.8" x14ac:dyDescent="0.3">
      <c r="B18699" s="10"/>
      <c r="L18699" s="10"/>
      <c r="M18699" s="10"/>
    </row>
    <row r="18700" spans="2:13" s="1" customFormat="1" ht="13.8" x14ac:dyDescent="0.3">
      <c r="B18700" s="10"/>
      <c r="L18700" s="10"/>
      <c r="M18700" s="10"/>
    </row>
    <row r="18701" spans="2:13" s="1" customFormat="1" ht="13.8" x14ac:dyDescent="0.3">
      <c r="B18701" s="10"/>
      <c r="L18701" s="10"/>
      <c r="M18701" s="10"/>
    </row>
    <row r="18702" spans="2:13" s="1" customFormat="1" ht="13.8" x14ac:dyDescent="0.3">
      <c r="B18702" s="10"/>
      <c r="L18702" s="10"/>
      <c r="M18702" s="10"/>
    </row>
    <row r="18703" spans="2:13" s="1" customFormat="1" ht="13.8" x14ac:dyDescent="0.3">
      <c r="B18703" s="10"/>
      <c r="L18703" s="10"/>
      <c r="M18703" s="10"/>
    </row>
    <row r="18704" spans="2:13" s="1" customFormat="1" ht="13.8" x14ac:dyDescent="0.3">
      <c r="B18704" s="10"/>
      <c r="L18704" s="10"/>
      <c r="M18704" s="10"/>
    </row>
    <row r="18705" spans="2:13" s="1" customFormat="1" ht="13.8" x14ac:dyDescent="0.3">
      <c r="B18705" s="10"/>
      <c r="L18705" s="10"/>
      <c r="M18705" s="10"/>
    </row>
    <row r="18706" spans="2:13" s="1" customFormat="1" ht="13.8" x14ac:dyDescent="0.3">
      <c r="B18706" s="10"/>
      <c r="L18706" s="10"/>
      <c r="M18706" s="10"/>
    </row>
    <row r="18707" spans="2:13" s="1" customFormat="1" ht="13.8" x14ac:dyDescent="0.3">
      <c r="B18707" s="10"/>
      <c r="L18707" s="10"/>
      <c r="M18707" s="10"/>
    </row>
    <row r="18708" spans="2:13" s="1" customFormat="1" ht="13.8" x14ac:dyDescent="0.3">
      <c r="B18708" s="10"/>
      <c r="L18708" s="10"/>
      <c r="M18708" s="10"/>
    </row>
    <row r="18709" spans="2:13" s="1" customFormat="1" ht="13.8" x14ac:dyDescent="0.3">
      <c r="B18709" s="10"/>
      <c r="L18709" s="10"/>
      <c r="M18709" s="10"/>
    </row>
    <row r="18710" spans="2:13" s="1" customFormat="1" ht="13.8" x14ac:dyDescent="0.3">
      <c r="B18710" s="10"/>
      <c r="L18710" s="10"/>
      <c r="M18710" s="10"/>
    </row>
    <row r="18711" spans="2:13" s="1" customFormat="1" ht="13.8" x14ac:dyDescent="0.3">
      <c r="B18711" s="10"/>
      <c r="L18711" s="10"/>
      <c r="M18711" s="10"/>
    </row>
    <row r="18712" spans="2:13" s="1" customFormat="1" ht="13.8" x14ac:dyDescent="0.3">
      <c r="B18712" s="10"/>
      <c r="L18712" s="10"/>
      <c r="M18712" s="10"/>
    </row>
    <row r="18713" spans="2:13" s="1" customFormat="1" ht="13.8" x14ac:dyDescent="0.3">
      <c r="B18713" s="10"/>
      <c r="L18713" s="10"/>
      <c r="M18713" s="10"/>
    </row>
    <row r="18714" spans="2:13" s="1" customFormat="1" ht="13.8" x14ac:dyDescent="0.3">
      <c r="B18714" s="10"/>
      <c r="L18714" s="10"/>
      <c r="M18714" s="10"/>
    </row>
    <row r="18715" spans="2:13" s="1" customFormat="1" ht="13.8" x14ac:dyDescent="0.3">
      <c r="B18715" s="10"/>
      <c r="L18715" s="10"/>
      <c r="M18715" s="10"/>
    </row>
    <row r="18716" spans="2:13" s="1" customFormat="1" ht="13.8" x14ac:dyDescent="0.3">
      <c r="B18716" s="10"/>
      <c r="L18716" s="10"/>
      <c r="M18716" s="10"/>
    </row>
    <row r="18717" spans="2:13" s="1" customFormat="1" ht="13.8" x14ac:dyDescent="0.3">
      <c r="B18717" s="10"/>
      <c r="L18717" s="10"/>
      <c r="M18717" s="10"/>
    </row>
    <row r="18718" spans="2:13" s="1" customFormat="1" ht="13.8" x14ac:dyDescent="0.3">
      <c r="B18718" s="10"/>
      <c r="L18718" s="10"/>
      <c r="M18718" s="10"/>
    </row>
    <row r="18719" spans="2:13" s="1" customFormat="1" ht="13.8" x14ac:dyDescent="0.3">
      <c r="B18719" s="10"/>
      <c r="L18719" s="10"/>
      <c r="M18719" s="10"/>
    </row>
    <row r="18720" spans="2:13" s="1" customFormat="1" ht="13.8" x14ac:dyDescent="0.3">
      <c r="B18720" s="10"/>
      <c r="L18720" s="10"/>
      <c r="M18720" s="10"/>
    </row>
    <row r="18721" spans="2:13" s="1" customFormat="1" ht="13.8" x14ac:dyDescent="0.3">
      <c r="B18721" s="10"/>
      <c r="L18721" s="10"/>
      <c r="M18721" s="10"/>
    </row>
    <row r="18722" spans="2:13" s="1" customFormat="1" ht="13.8" x14ac:dyDescent="0.3">
      <c r="B18722" s="10"/>
      <c r="L18722" s="10"/>
      <c r="M18722" s="10"/>
    </row>
    <row r="18723" spans="2:13" s="1" customFormat="1" ht="13.8" x14ac:dyDescent="0.3">
      <c r="B18723" s="10"/>
      <c r="L18723" s="10"/>
      <c r="M18723" s="10"/>
    </row>
    <row r="18724" spans="2:13" s="1" customFormat="1" ht="13.8" x14ac:dyDescent="0.3">
      <c r="B18724" s="10"/>
      <c r="L18724" s="10"/>
      <c r="M18724" s="10"/>
    </row>
    <row r="18725" spans="2:13" s="1" customFormat="1" ht="13.8" x14ac:dyDescent="0.3">
      <c r="B18725" s="10"/>
      <c r="L18725" s="10"/>
      <c r="M18725" s="10"/>
    </row>
    <row r="18726" spans="2:13" s="1" customFormat="1" ht="13.8" x14ac:dyDescent="0.3">
      <c r="B18726" s="10"/>
      <c r="L18726" s="10"/>
      <c r="M18726" s="10"/>
    </row>
    <row r="18727" spans="2:13" s="1" customFormat="1" ht="13.8" x14ac:dyDescent="0.3">
      <c r="B18727" s="10"/>
      <c r="L18727" s="10"/>
      <c r="M18727" s="10"/>
    </row>
    <row r="18728" spans="2:13" s="1" customFormat="1" ht="13.8" x14ac:dyDescent="0.3">
      <c r="B18728" s="10"/>
      <c r="L18728" s="10"/>
      <c r="M18728" s="10"/>
    </row>
    <row r="18729" spans="2:13" s="1" customFormat="1" ht="13.8" x14ac:dyDescent="0.3">
      <c r="B18729" s="10"/>
      <c r="L18729" s="10"/>
      <c r="M18729" s="10"/>
    </row>
    <row r="18730" spans="2:13" s="1" customFormat="1" ht="13.8" x14ac:dyDescent="0.3">
      <c r="B18730" s="10"/>
      <c r="L18730" s="10"/>
      <c r="M18730" s="10"/>
    </row>
    <row r="18731" spans="2:13" s="1" customFormat="1" ht="13.8" x14ac:dyDescent="0.3">
      <c r="B18731" s="10"/>
      <c r="L18731" s="10"/>
      <c r="M18731" s="10"/>
    </row>
    <row r="18732" spans="2:13" s="1" customFormat="1" ht="13.8" x14ac:dyDescent="0.3">
      <c r="B18732" s="10"/>
      <c r="L18732" s="10"/>
      <c r="M18732" s="10"/>
    </row>
    <row r="18733" spans="2:13" s="1" customFormat="1" ht="13.8" x14ac:dyDescent="0.3">
      <c r="B18733" s="10"/>
      <c r="L18733" s="10"/>
      <c r="M18733" s="10"/>
    </row>
    <row r="18734" spans="2:13" s="1" customFormat="1" ht="13.8" x14ac:dyDescent="0.3">
      <c r="B18734" s="10"/>
      <c r="L18734" s="10"/>
      <c r="M18734" s="10"/>
    </row>
    <row r="18735" spans="2:13" s="1" customFormat="1" ht="13.8" x14ac:dyDescent="0.3">
      <c r="B18735" s="10"/>
      <c r="L18735" s="10"/>
      <c r="M18735" s="10"/>
    </row>
    <row r="18736" spans="2:13" s="1" customFormat="1" ht="13.8" x14ac:dyDescent="0.3">
      <c r="B18736" s="10"/>
      <c r="L18736" s="10"/>
      <c r="M18736" s="10"/>
    </row>
    <row r="18737" spans="2:13" s="1" customFormat="1" ht="13.8" x14ac:dyDescent="0.3">
      <c r="B18737" s="10"/>
      <c r="L18737" s="10"/>
      <c r="M18737" s="10"/>
    </row>
    <row r="18738" spans="2:13" s="1" customFormat="1" ht="13.8" x14ac:dyDescent="0.3">
      <c r="B18738" s="10"/>
      <c r="L18738" s="10"/>
      <c r="M18738" s="10"/>
    </row>
    <row r="18739" spans="2:13" s="1" customFormat="1" ht="13.8" x14ac:dyDescent="0.3">
      <c r="B18739" s="10"/>
      <c r="L18739" s="10"/>
      <c r="M18739" s="10"/>
    </row>
    <row r="18740" spans="2:13" s="1" customFormat="1" ht="13.8" x14ac:dyDescent="0.3">
      <c r="B18740" s="10"/>
      <c r="L18740" s="10"/>
      <c r="M18740" s="10"/>
    </row>
    <row r="18741" spans="2:13" s="1" customFormat="1" ht="13.8" x14ac:dyDescent="0.3">
      <c r="B18741" s="10"/>
      <c r="L18741" s="10"/>
      <c r="M18741" s="10"/>
    </row>
    <row r="18742" spans="2:13" s="1" customFormat="1" ht="13.8" x14ac:dyDescent="0.3">
      <c r="B18742" s="10"/>
      <c r="L18742" s="10"/>
      <c r="M18742" s="10"/>
    </row>
    <row r="18743" spans="2:13" s="1" customFormat="1" ht="13.8" x14ac:dyDescent="0.3">
      <c r="B18743" s="10"/>
      <c r="L18743" s="10"/>
      <c r="M18743" s="10"/>
    </row>
    <row r="18744" spans="2:13" s="1" customFormat="1" ht="13.8" x14ac:dyDescent="0.3">
      <c r="B18744" s="10"/>
      <c r="L18744" s="10"/>
      <c r="M18744" s="10"/>
    </row>
    <row r="18745" spans="2:13" s="1" customFormat="1" ht="13.8" x14ac:dyDescent="0.3">
      <c r="B18745" s="10"/>
      <c r="L18745" s="10"/>
      <c r="M18745" s="10"/>
    </row>
    <row r="18746" spans="2:13" s="1" customFormat="1" ht="13.8" x14ac:dyDescent="0.3">
      <c r="B18746" s="10"/>
      <c r="L18746" s="10"/>
      <c r="M18746" s="10"/>
    </row>
    <row r="18747" spans="2:13" s="1" customFormat="1" ht="13.8" x14ac:dyDescent="0.3">
      <c r="B18747" s="10"/>
      <c r="L18747" s="10"/>
      <c r="M18747" s="10"/>
    </row>
    <row r="18748" spans="2:13" s="1" customFormat="1" ht="13.8" x14ac:dyDescent="0.3">
      <c r="B18748" s="10"/>
      <c r="L18748" s="10"/>
      <c r="M18748" s="10"/>
    </row>
    <row r="18749" spans="2:13" s="1" customFormat="1" ht="13.8" x14ac:dyDescent="0.3">
      <c r="B18749" s="10"/>
      <c r="L18749" s="10"/>
      <c r="M18749" s="10"/>
    </row>
    <row r="18750" spans="2:13" s="1" customFormat="1" ht="13.8" x14ac:dyDescent="0.3">
      <c r="B18750" s="10"/>
      <c r="L18750" s="10"/>
      <c r="M18750" s="10"/>
    </row>
    <row r="18751" spans="2:13" s="1" customFormat="1" ht="13.8" x14ac:dyDescent="0.3">
      <c r="B18751" s="10"/>
      <c r="L18751" s="10"/>
      <c r="M18751" s="10"/>
    </row>
    <row r="18752" spans="2:13" s="1" customFormat="1" ht="13.8" x14ac:dyDescent="0.3">
      <c r="B18752" s="10"/>
      <c r="L18752" s="10"/>
      <c r="M18752" s="10"/>
    </row>
    <row r="18753" spans="2:13" s="1" customFormat="1" ht="13.8" x14ac:dyDescent="0.3">
      <c r="B18753" s="10"/>
      <c r="L18753" s="10"/>
      <c r="M18753" s="10"/>
    </row>
    <row r="18754" spans="2:13" s="1" customFormat="1" ht="13.8" x14ac:dyDescent="0.3">
      <c r="B18754" s="10"/>
      <c r="L18754" s="10"/>
      <c r="M18754" s="10"/>
    </row>
    <row r="18755" spans="2:13" s="1" customFormat="1" ht="13.8" x14ac:dyDescent="0.3">
      <c r="B18755" s="10"/>
      <c r="L18755" s="10"/>
      <c r="M18755" s="10"/>
    </row>
    <row r="18756" spans="2:13" s="1" customFormat="1" ht="13.8" x14ac:dyDescent="0.3">
      <c r="B18756" s="10"/>
      <c r="L18756" s="10"/>
      <c r="M18756" s="10"/>
    </row>
    <row r="18757" spans="2:13" s="1" customFormat="1" ht="13.8" x14ac:dyDescent="0.3">
      <c r="B18757" s="10"/>
      <c r="L18757" s="10"/>
      <c r="M18757" s="10"/>
    </row>
    <row r="18758" spans="2:13" s="1" customFormat="1" ht="13.8" x14ac:dyDescent="0.3">
      <c r="B18758" s="10"/>
      <c r="L18758" s="10"/>
      <c r="M18758" s="10"/>
    </row>
    <row r="18759" spans="2:13" s="1" customFormat="1" ht="13.8" x14ac:dyDescent="0.3">
      <c r="B18759" s="10"/>
      <c r="L18759" s="10"/>
      <c r="M18759" s="10"/>
    </row>
    <row r="18760" spans="2:13" s="1" customFormat="1" ht="13.8" x14ac:dyDescent="0.3">
      <c r="B18760" s="10"/>
      <c r="L18760" s="10"/>
      <c r="M18760" s="10"/>
    </row>
    <row r="18761" spans="2:13" s="1" customFormat="1" ht="13.8" x14ac:dyDescent="0.3">
      <c r="B18761" s="10"/>
      <c r="L18761" s="10"/>
      <c r="M18761" s="10"/>
    </row>
    <row r="18762" spans="2:13" s="1" customFormat="1" ht="13.8" x14ac:dyDescent="0.3">
      <c r="B18762" s="10"/>
      <c r="L18762" s="10"/>
      <c r="M18762" s="10"/>
    </row>
    <row r="18763" spans="2:13" s="1" customFormat="1" ht="13.8" x14ac:dyDescent="0.3">
      <c r="B18763" s="10"/>
      <c r="L18763" s="10"/>
      <c r="M18763" s="10"/>
    </row>
    <row r="18764" spans="2:13" s="1" customFormat="1" ht="13.8" x14ac:dyDescent="0.3">
      <c r="B18764" s="10"/>
      <c r="L18764" s="10"/>
      <c r="M18764" s="10"/>
    </row>
    <row r="18765" spans="2:13" s="1" customFormat="1" ht="13.8" x14ac:dyDescent="0.3">
      <c r="B18765" s="10"/>
      <c r="L18765" s="10"/>
      <c r="M18765" s="10"/>
    </row>
    <row r="18766" spans="2:13" s="1" customFormat="1" ht="13.8" x14ac:dyDescent="0.3">
      <c r="B18766" s="10"/>
      <c r="L18766" s="10"/>
      <c r="M18766" s="10"/>
    </row>
    <row r="18767" spans="2:13" s="1" customFormat="1" ht="13.8" x14ac:dyDescent="0.3">
      <c r="B18767" s="10"/>
      <c r="L18767" s="10"/>
      <c r="M18767" s="10"/>
    </row>
    <row r="18768" spans="2:13" s="1" customFormat="1" ht="13.8" x14ac:dyDescent="0.3">
      <c r="B18768" s="10"/>
      <c r="L18768" s="10"/>
      <c r="M18768" s="10"/>
    </row>
    <row r="18769" spans="2:13" s="1" customFormat="1" ht="13.8" x14ac:dyDescent="0.3">
      <c r="B18769" s="10"/>
      <c r="L18769" s="10"/>
      <c r="M18769" s="10"/>
    </row>
    <row r="18770" spans="2:13" s="1" customFormat="1" ht="13.8" x14ac:dyDescent="0.3">
      <c r="B18770" s="10"/>
      <c r="L18770" s="10"/>
      <c r="M18770" s="10"/>
    </row>
    <row r="18771" spans="2:13" s="1" customFormat="1" ht="13.8" x14ac:dyDescent="0.3">
      <c r="B18771" s="10"/>
      <c r="L18771" s="10"/>
      <c r="M18771" s="10"/>
    </row>
    <row r="18772" spans="2:13" s="1" customFormat="1" ht="13.8" x14ac:dyDescent="0.3">
      <c r="B18772" s="10"/>
      <c r="L18772" s="10"/>
      <c r="M18772" s="10"/>
    </row>
    <row r="18773" spans="2:13" s="1" customFormat="1" ht="13.8" x14ac:dyDescent="0.3">
      <c r="B18773" s="10"/>
      <c r="L18773" s="10"/>
      <c r="M18773" s="10"/>
    </row>
    <row r="18774" spans="2:13" s="1" customFormat="1" ht="13.8" x14ac:dyDescent="0.3">
      <c r="B18774" s="10"/>
      <c r="L18774" s="10"/>
      <c r="M18774" s="10"/>
    </row>
    <row r="18775" spans="2:13" s="1" customFormat="1" ht="13.8" x14ac:dyDescent="0.3">
      <c r="B18775" s="10"/>
      <c r="L18775" s="10"/>
      <c r="M18775" s="10"/>
    </row>
    <row r="18776" spans="2:13" s="1" customFormat="1" ht="13.8" x14ac:dyDescent="0.3">
      <c r="B18776" s="10"/>
      <c r="L18776" s="10"/>
      <c r="M18776" s="10"/>
    </row>
    <row r="18777" spans="2:13" s="1" customFormat="1" ht="13.8" x14ac:dyDescent="0.3">
      <c r="B18777" s="10"/>
      <c r="L18777" s="10"/>
      <c r="M18777" s="10"/>
    </row>
    <row r="18778" spans="2:13" s="1" customFormat="1" ht="13.8" x14ac:dyDescent="0.3">
      <c r="B18778" s="10"/>
      <c r="L18778" s="10"/>
      <c r="M18778" s="10"/>
    </row>
    <row r="18779" spans="2:13" s="1" customFormat="1" ht="13.8" x14ac:dyDescent="0.3">
      <c r="B18779" s="10"/>
      <c r="L18779" s="10"/>
      <c r="M18779" s="10"/>
    </row>
    <row r="18780" spans="2:13" s="1" customFormat="1" ht="13.8" x14ac:dyDescent="0.3">
      <c r="B18780" s="10"/>
      <c r="L18780" s="10"/>
      <c r="M18780" s="10"/>
    </row>
    <row r="18781" spans="2:13" s="1" customFormat="1" ht="13.8" x14ac:dyDescent="0.3">
      <c r="B18781" s="10"/>
      <c r="L18781" s="10"/>
      <c r="M18781" s="10"/>
    </row>
    <row r="18782" spans="2:13" s="1" customFormat="1" ht="13.8" x14ac:dyDescent="0.3">
      <c r="B18782" s="10"/>
      <c r="L18782" s="10"/>
      <c r="M18782" s="10"/>
    </row>
    <row r="18783" spans="2:13" s="1" customFormat="1" ht="13.8" x14ac:dyDescent="0.3">
      <c r="B18783" s="10"/>
      <c r="L18783" s="10"/>
      <c r="M18783" s="10"/>
    </row>
    <row r="18784" spans="2:13" s="1" customFormat="1" ht="13.8" x14ac:dyDescent="0.3">
      <c r="B18784" s="10"/>
      <c r="L18784" s="10"/>
      <c r="M18784" s="10"/>
    </row>
    <row r="18785" spans="2:13" s="1" customFormat="1" ht="13.8" x14ac:dyDescent="0.3">
      <c r="B18785" s="10"/>
      <c r="L18785" s="10"/>
      <c r="M18785" s="10"/>
    </row>
    <row r="18786" spans="2:13" s="1" customFormat="1" ht="13.8" x14ac:dyDescent="0.3">
      <c r="B18786" s="10"/>
      <c r="L18786" s="10"/>
      <c r="M18786" s="10"/>
    </row>
    <row r="18787" spans="2:13" s="1" customFormat="1" ht="13.8" x14ac:dyDescent="0.3">
      <c r="B18787" s="10"/>
      <c r="L18787" s="10"/>
      <c r="M18787" s="10"/>
    </row>
    <row r="18788" spans="2:13" s="1" customFormat="1" ht="13.8" x14ac:dyDescent="0.3">
      <c r="B18788" s="10"/>
      <c r="L18788" s="10"/>
      <c r="M18788" s="10"/>
    </row>
    <row r="18789" spans="2:13" s="1" customFormat="1" ht="13.8" x14ac:dyDescent="0.3">
      <c r="B18789" s="10"/>
      <c r="L18789" s="10"/>
      <c r="M18789" s="10"/>
    </row>
    <row r="18790" spans="2:13" s="1" customFormat="1" ht="13.8" x14ac:dyDescent="0.3">
      <c r="B18790" s="10"/>
      <c r="L18790" s="10"/>
      <c r="M18790" s="10"/>
    </row>
    <row r="18791" spans="2:13" s="1" customFormat="1" ht="13.8" x14ac:dyDescent="0.3">
      <c r="B18791" s="10"/>
      <c r="L18791" s="10"/>
      <c r="M18791" s="10"/>
    </row>
    <row r="18792" spans="2:13" s="1" customFormat="1" ht="13.8" x14ac:dyDescent="0.3">
      <c r="B18792" s="10"/>
      <c r="L18792" s="10"/>
      <c r="M18792" s="10"/>
    </row>
    <row r="18793" spans="2:13" s="1" customFormat="1" ht="13.8" x14ac:dyDescent="0.3">
      <c r="B18793" s="10"/>
      <c r="L18793" s="10"/>
      <c r="M18793" s="10"/>
    </row>
    <row r="18794" spans="2:13" s="1" customFormat="1" ht="13.8" x14ac:dyDescent="0.3">
      <c r="B18794" s="10"/>
      <c r="L18794" s="10"/>
      <c r="M18794" s="10"/>
    </row>
    <row r="18795" spans="2:13" s="1" customFormat="1" ht="13.8" x14ac:dyDescent="0.3">
      <c r="B18795" s="10"/>
      <c r="L18795" s="10"/>
      <c r="M18795" s="10"/>
    </row>
    <row r="18796" spans="2:13" s="1" customFormat="1" ht="13.8" x14ac:dyDescent="0.3">
      <c r="B18796" s="10"/>
      <c r="L18796" s="10"/>
      <c r="M18796" s="10"/>
    </row>
    <row r="18797" spans="2:13" s="1" customFormat="1" ht="13.8" x14ac:dyDescent="0.3">
      <c r="B18797" s="10"/>
      <c r="L18797" s="10"/>
      <c r="M18797" s="10"/>
    </row>
    <row r="18798" spans="2:13" s="1" customFormat="1" ht="13.8" x14ac:dyDescent="0.3">
      <c r="B18798" s="10"/>
      <c r="L18798" s="10"/>
      <c r="M18798" s="10"/>
    </row>
    <row r="18799" spans="2:13" s="1" customFormat="1" ht="13.8" x14ac:dyDescent="0.3">
      <c r="B18799" s="10"/>
      <c r="L18799" s="10"/>
      <c r="M18799" s="10"/>
    </row>
    <row r="18800" spans="2:13" s="1" customFormat="1" ht="13.8" x14ac:dyDescent="0.3">
      <c r="B18800" s="10"/>
      <c r="L18800" s="10"/>
      <c r="M18800" s="10"/>
    </row>
    <row r="18801" spans="2:13" s="1" customFormat="1" ht="13.8" x14ac:dyDescent="0.3">
      <c r="B18801" s="10"/>
      <c r="L18801" s="10"/>
      <c r="M18801" s="10"/>
    </row>
    <row r="18802" spans="2:13" s="1" customFormat="1" ht="13.8" x14ac:dyDescent="0.3">
      <c r="B18802" s="10"/>
      <c r="L18802" s="10"/>
      <c r="M18802" s="10"/>
    </row>
    <row r="18803" spans="2:13" s="1" customFormat="1" ht="13.8" x14ac:dyDescent="0.3">
      <c r="B18803" s="10"/>
      <c r="L18803" s="10"/>
      <c r="M18803" s="10"/>
    </row>
    <row r="18804" spans="2:13" s="1" customFormat="1" ht="13.8" x14ac:dyDescent="0.3">
      <c r="B18804" s="10"/>
      <c r="L18804" s="10"/>
      <c r="M18804" s="10"/>
    </row>
    <row r="18805" spans="2:13" s="1" customFormat="1" ht="13.8" x14ac:dyDescent="0.3">
      <c r="B18805" s="10"/>
      <c r="L18805" s="10"/>
      <c r="M18805" s="10"/>
    </row>
    <row r="18806" spans="2:13" s="1" customFormat="1" ht="13.8" x14ac:dyDescent="0.3">
      <c r="B18806" s="10"/>
      <c r="L18806" s="10"/>
      <c r="M18806" s="10"/>
    </row>
    <row r="18807" spans="2:13" s="1" customFormat="1" ht="13.8" x14ac:dyDescent="0.3">
      <c r="B18807" s="10"/>
      <c r="L18807" s="10"/>
      <c r="M18807" s="10"/>
    </row>
    <row r="18808" spans="2:13" s="1" customFormat="1" ht="13.8" x14ac:dyDescent="0.3">
      <c r="B18808" s="10"/>
      <c r="L18808" s="10"/>
      <c r="M18808" s="10"/>
    </row>
    <row r="18809" spans="2:13" s="1" customFormat="1" ht="13.8" x14ac:dyDescent="0.3">
      <c r="B18809" s="10"/>
      <c r="L18809" s="10"/>
      <c r="M18809" s="10"/>
    </row>
    <row r="18810" spans="2:13" s="1" customFormat="1" ht="13.8" x14ac:dyDescent="0.3">
      <c r="B18810" s="10"/>
      <c r="L18810" s="10"/>
      <c r="M18810" s="10"/>
    </row>
    <row r="18811" spans="2:13" s="1" customFormat="1" ht="13.8" x14ac:dyDescent="0.3">
      <c r="B18811" s="10"/>
      <c r="L18811" s="10"/>
      <c r="M18811" s="10"/>
    </row>
    <row r="18812" spans="2:13" s="1" customFormat="1" ht="13.8" x14ac:dyDescent="0.3">
      <c r="B18812" s="10"/>
      <c r="L18812" s="10"/>
      <c r="M18812" s="10"/>
    </row>
    <row r="18813" spans="2:13" s="1" customFormat="1" ht="13.8" x14ac:dyDescent="0.3">
      <c r="B18813" s="10"/>
      <c r="L18813" s="10"/>
      <c r="M18813" s="10"/>
    </row>
    <row r="18814" spans="2:13" s="1" customFormat="1" ht="13.8" x14ac:dyDescent="0.3">
      <c r="B18814" s="10"/>
      <c r="L18814" s="10"/>
      <c r="M18814" s="10"/>
    </row>
    <row r="18815" spans="2:13" s="1" customFormat="1" ht="13.8" x14ac:dyDescent="0.3">
      <c r="B18815" s="10"/>
      <c r="L18815" s="10"/>
      <c r="M18815" s="10"/>
    </row>
    <row r="18816" spans="2:13" s="1" customFormat="1" ht="13.8" x14ac:dyDescent="0.3">
      <c r="B18816" s="10"/>
      <c r="L18816" s="10"/>
      <c r="M18816" s="10"/>
    </row>
    <row r="18817" spans="2:13" s="1" customFormat="1" ht="13.8" x14ac:dyDescent="0.3">
      <c r="B18817" s="10"/>
      <c r="L18817" s="10"/>
      <c r="M18817" s="10"/>
    </row>
    <row r="18818" spans="2:13" s="1" customFormat="1" ht="13.8" x14ac:dyDescent="0.3">
      <c r="B18818" s="10"/>
      <c r="L18818" s="10"/>
      <c r="M18818" s="10"/>
    </row>
    <row r="18819" spans="2:13" s="1" customFormat="1" ht="13.8" x14ac:dyDescent="0.3">
      <c r="B18819" s="10"/>
      <c r="L18819" s="10"/>
      <c r="M18819" s="10"/>
    </row>
    <row r="18820" spans="2:13" s="1" customFormat="1" ht="13.8" x14ac:dyDescent="0.3">
      <c r="B18820" s="10"/>
      <c r="L18820" s="10"/>
      <c r="M18820" s="10"/>
    </row>
    <row r="18821" spans="2:13" s="1" customFormat="1" ht="13.8" x14ac:dyDescent="0.3">
      <c r="B18821" s="10"/>
      <c r="L18821" s="10"/>
      <c r="M18821" s="10"/>
    </row>
    <row r="18822" spans="2:13" s="1" customFormat="1" ht="13.8" x14ac:dyDescent="0.3">
      <c r="B18822" s="10"/>
      <c r="L18822" s="10"/>
      <c r="M18822" s="10"/>
    </row>
    <row r="18823" spans="2:13" s="1" customFormat="1" ht="13.8" x14ac:dyDescent="0.3">
      <c r="B18823" s="10"/>
      <c r="L18823" s="10"/>
      <c r="M18823" s="10"/>
    </row>
    <row r="18824" spans="2:13" s="1" customFormat="1" ht="13.8" x14ac:dyDescent="0.3">
      <c r="B18824" s="10"/>
      <c r="L18824" s="10"/>
      <c r="M18824" s="10"/>
    </row>
    <row r="18825" spans="2:13" s="1" customFormat="1" ht="13.8" x14ac:dyDescent="0.3">
      <c r="B18825" s="10"/>
      <c r="L18825" s="10"/>
      <c r="M18825" s="10"/>
    </row>
    <row r="18826" spans="2:13" s="1" customFormat="1" ht="13.8" x14ac:dyDescent="0.3">
      <c r="B18826" s="10"/>
      <c r="L18826" s="10"/>
      <c r="M18826" s="10"/>
    </row>
    <row r="18827" spans="2:13" s="1" customFormat="1" ht="13.8" x14ac:dyDescent="0.3">
      <c r="B18827" s="10"/>
      <c r="L18827" s="10"/>
      <c r="M18827" s="10"/>
    </row>
    <row r="18828" spans="2:13" s="1" customFormat="1" ht="13.8" x14ac:dyDescent="0.3">
      <c r="B18828" s="10"/>
      <c r="L18828" s="10"/>
      <c r="M18828" s="10"/>
    </row>
    <row r="18829" spans="2:13" s="1" customFormat="1" ht="13.8" x14ac:dyDescent="0.3">
      <c r="B18829" s="10"/>
      <c r="L18829" s="10"/>
      <c r="M18829" s="10"/>
    </row>
    <row r="18830" spans="2:13" s="1" customFormat="1" ht="13.8" x14ac:dyDescent="0.3">
      <c r="B18830" s="10"/>
      <c r="L18830" s="10"/>
      <c r="M18830" s="10"/>
    </row>
    <row r="18831" spans="2:13" s="1" customFormat="1" ht="13.8" x14ac:dyDescent="0.3">
      <c r="B18831" s="10"/>
      <c r="L18831" s="10"/>
      <c r="M18831" s="10"/>
    </row>
    <row r="18832" spans="2:13" s="1" customFormat="1" ht="13.8" x14ac:dyDescent="0.3">
      <c r="B18832" s="10"/>
      <c r="L18832" s="10"/>
      <c r="M18832" s="10"/>
    </row>
    <row r="18833" spans="2:13" s="1" customFormat="1" ht="13.8" x14ac:dyDescent="0.3">
      <c r="B18833" s="10"/>
      <c r="L18833" s="10"/>
      <c r="M18833" s="10"/>
    </row>
    <row r="18834" spans="2:13" s="1" customFormat="1" ht="13.8" x14ac:dyDescent="0.3">
      <c r="B18834" s="10"/>
      <c r="L18834" s="10"/>
      <c r="M18834" s="10"/>
    </row>
    <row r="18835" spans="2:13" s="1" customFormat="1" ht="13.8" x14ac:dyDescent="0.3">
      <c r="B18835" s="10"/>
      <c r="L18835" s="10"/>
      <c r="M18835" s="10"/>
    </row>
    <row r="18836" spans="2:13" s="1" customFormat="1" ht="13.8" x14ac:dyDescent="0.3">
      <c r="B18836" s="10"/>
      <c r="L18836" s="10"/>
      <c r="M18836" s="10"/>
    </row>
    <row r="18837" spans="2:13" s="1" customFormat="1" ht="13.8" x14ac:dyDescent="0.3">
      <c r="B18837" s="10"/>
      <c r="L18837" s="10"/>
      <c r="M18837" s="10"/>
    </row>
    <row r="18838" spans="2:13" s="1" customFormat="1" ht="13.8" x14ac:dyDescent="0.3">
      <c r="B18838" s="10"/>
      <c r="L18838" s="10"/>
      <c r="M18838" s="10"/>
    </row>
    <row r="18839" spans="2:13" s="1" customFormat="1" ht="13.8" x14ac:dyDescent="0.3">
      <c r="B18839" s="10"/>
      <c r="L18839" s="10"/>
      <c r="M18839" s="10"/>
    </row>
    <row r="18840" spans="2:13" s="1" customFormat="1" ht="13.8" x14ac:dyDescent="0.3">
      <c r="B18840" s="10"/>
      <c r="L18840" s="10"/>
      <c r="M18840" s="10"/>
    </row>
    <row r="18841" spans="2:13" s="1" customFormat="1" ht="13.8" x14ac:dyDescent="0.3">
      <c r="B18841" s="10"/>
      <c r="L18841" s="10"/>
      <c r="M18841" s="10"/>
    </row>
    <row r="18842" spans="2:13" s="1" customFormat="1" ht="13.8" x14ac:dyDescent="0.3">
      <c r="B18842" s="10"/>
      <c r="L18842" s="10"/>
      <c r="M18842" s="10"/>
    </row>
    <row r="18843" spans="2:13" s="1" customFormat="1" ht="13.8" x14ac:dyDescent="0.3">
      <c r="B18843" s="10"/>
      <c r="L18843" s="10"/>
      <c r="M18843" s="10"/>
    </row>
    <row r="18844" spans="2:13" s="1" customFormat="1" ht="13.8" x14ac:dyDescent="0.3">
      <c r="B18844" s="10"/>
      <c r="L18844" s="10"/>
      <c r="M18844" s="10"/>
    </row>
    <row r="18845" spans="2:13" s="1" customFormat="1" ht="13.8" x14ac:dyDescent="0.3">
      <c r="B18845" s="10"/>
      <c r="L18845" s="10"/>
      <c r="M18845" s="10"/>
    </row>
    <row r="18846" spans="2:13" s="1" customFormat="1" ht="13.8" x14ac:dyDescent="0.3">
      <c r="B18846" s="10"/>
      <c r="L18846" s="10"/>
      <c r="M18846" s="10"/>
    </row>
    <row r="18847" spans="2:13" s="1" customFormat="1" ht="13.8" x14ac:dyDescent="0.3">
      <c r="B18847" s="10"/>
      <c r="L18847" s="10"/>
      <c r="M18847" s="10"/>
    </row>
    <row r="18848" spans="2:13" s="1" customFormat="1" ht="13.8" x14ac:dyDescent="0.3">
      <c r="B18848" s="10"/>
      <c r="L18848" s="10"/>
      <c r="M18848" s="10"/>
    </row>
    <row r="18849" spans="2:13" s="1" customFormat="1" ht="13.8" x14ac:dyDescent="0.3">
      <c r="B18849" s="10"/>
      <c r="L18849" s="10"/>
      <c r="M18849" s="10"/>
    </row>
    <row r="18850" spans="2:13" s="1" customFormat="1" ht="13.8" x14ac:dyDescent="0.3">
      <c r="B18850" s="10"/>
      <c r="L18850" s="10"/>
      <c r="M18850" s="10"/>
    </row>
    <row r="18851" spans="2:13" s="1" customFormat="1" ht="13.8" x14ac:dyDescent="0.3">
      <c r="B18851" s="10"/>
      <c r="L18851" s="10"/>
      <c r="M18851" s="10"/>
    </row>
    <row r="18852" spans="2:13" s="1" customFormat="1" ht="13.8" x14ac:dyDescent="0.3">
      <c r="B18852" s="10"/>
      <c r="L18852" s="10"/>
      <c r="M18852" s="10"/>
    </row>
    <row r="18853" spans="2:13" s="1" customFormat="1" ht="13.8" x14ac:dyDescent="0.3">
      <c r="B18853" s="10"/>
      <c r="L18853" s="10"/>
      <c r="M18853" s="10"/>
    </row>
    <row r="18854" spans="2:13" s="1" customFormat="1" ht="13.8" x14ac:dyDescent="0.3">
      <c r="B18854" s="10"/>
      <c r="L18854" s="10"/>
      <c r="M18854" s="10"/>
    </row>
    <row r="18855" spans="2:13" s="1" customFormat="1" ht="13.8" x14ac:dyDescent="0.3">
      <c r="B18855" s="10"/>
      <c r="L18855" s="10"/>
      <c r="M18855" s="10"/>
    </row>
    <row r="18856" spans="2:13" s="1" customFormat="1" ht="13.8" x14ac:dyDescent="0.3">
      <c r="B18856" s="10"/>
      <c r="L18856" s="10"/>
      <c r="M18856" s="10"/>
    </row>
    <row r="18857" spans="2:13" s="1" customFormat="1" ht="13.8" x14ac:dyDescent="0.3">
      <c r="B18857" s="10"/>
      <c r="L18857" s="10"/>
      <c r="M18857" s="10"/>
    </row>
    <row r="18858" spans="2:13" s="1" customFormat="1" ht="13.8" x14ac:dyDescent="0.3">
      <c r="B18858" s="10"/>
      <c r="L18858" s="10"/>
      <c r="M18858" s="10"/>
    </row>
    <row r="18859" spans="2:13" s="1" customFormat="1" ht="13.8" x14ac:dyDescent="0.3">
      <c r="B18859" s="10"/>
      <c r="L18859" s="10"/>
      <c r="M18859" s="10"/>
    </row>
    <row r="18860" spans="2:13" s="1" customFormat="1" ht="13.8" x14ac:dyDescent="0.3">
      <c r="B18860" s="10"/>
      <c r="L18860" s="10"/>
      <c r="M18860" s="10"/>
    </row>
    <row r="18861" spans="2:13" s="1" customFormat="1" ht="13.8" x14ac:dyDescent="0.3">
      <c r="B18861" s="10"/>
      <c r="L18861" s="10"/>
      <c r="M18861" s="10"/>
    </row>
    <row r="18862" spans="2:13" s="1" customFormat="1" ht="13.8" x14ac:dyDescent="0.3">
      <c r="B18862" s="10"/>
      <c r="L18862" s="10"/>
      <c r="M18862" s="10"/>
    </row>
    <row r="18863" spans="2:13" s="1" customFormat="1" ht="13.8" x14ac:dyDescent="0.3">
      <c r="B18863" s="10"/>
      <c r="L18863" s="10"/>
      <c r="M18863" s="10"/>
    </row>
    <row r="18864" spans="2:13" s="1" customFormat="1" ht="13.8" x14ac:dyDescent="0.3">
      <c r="B18864" s="10"/>
      <c r="L18864" s="10"/>
      <c r="M18864" s="10"/>
    </row>
    <row r="18865" spans="2:13" s="1" customFormat="1" ht="13.8" x14ac:dyDescent="0.3">
      <c r="B18865" s="10"/>
      <c r="L18865" s="10"/>
      <c r="M18865" s="10"/>
    </row>
    <row r="18866" spans="2:13" s="1" customFormat="1" ht="13.8" x14ac:dyDescent="0.3">
      <c r="B18866" s="10"/>
      <c r="L18866" s="10"/>
      <c r="M18866" s="10"/>
    </row>
    <row r="18867" spans="2:13" s="1" customFormat="1" ht="13.8" x14ac:dyDescent="0.3">
      <c r="B18867" s="10"/>
      <c r="L18867" s="10"/>
      <c r="M18867" s="10"/>
    </row>
    <row r="18868" spans="2:13" s="1" customFormat="1" ht="13.8" x14ac:dyDescent="0.3">
      <c r="B18868" s="10"/>
      <c r="L18868" s="10"/>
      <c r="M18868" s="10"/>
    </row>
    <row r="18869" spans="2:13" s="1" customFormat="1" ht="13.8" x14ac:dyDescent="0.3">
      <c r="B18869" s="10"/>
      <c r="L18869" s="10"/>
      <c r="M18869" s="10"/>
    </row>
    <row r="18870" spans="2:13" s="1" customFormat="1" ht="13.8" x14ac:dyDescent="0.3">
      <c r="B18870" s="10"/>
      <c r="L18870" s="10"/>
      <c r="M18870" s="10"/>
    </row>
    <row r="18871" spans="2:13" s="1" customFormat="1" ht="13.8" x14ac:dyDescent="0.3">
      <c r="B18871" s="10"/>
      <c r="L18871" s="10"/>
      <c r="M18871" s="10"/>
    </row>
    <row r="18872" spans="2:13" s="1" customFormat="1" ht="13.8" x14ac:dyDescent="0.3">
      <c r="B18872" s="10"/>
      <c r="L18872" s="10"/>
      <c r="M18872" s="10"/>
    </row>
    <row r="18873" spans="2:13" s="1" customFormat="1" ht="13.8" x14ac:dyDescent="0.3">
      <c r="B18873" s="10"/>
      <c r="L18873" s="10"/>
      <c r="M18873" s="10"/>
    </row>
    <row r="18874" spans="2:13" s="1" customFormat="1" ht="13.8" x14ac:dyDescent="0.3">
      <c r="B18874" s="10"/>
      <c r="L18874" s="10"/>
      <c r="M18874" s="10"/>
    </row>
    <row r="18875" spans="2:13" s="1" customFormat="1" ht="13.8" x14ac:dyDescent="0.3">
      <c r="B18875" s="10"/>
      <c r="L18875" s="10"/>
      <c r="M18875" s="10"/>
    </row>
    <row r="18876" spans="2:13" s="1" customFormat="1" ht="13.8" x14ac:dyDescent="0.3">
      <c r="B18876" s="10"/>
      <c r="L18876" s="10"/>
      <c r="M18876" s="10"/>
    </row>
    <row r="18877" spans="2:13" s="1" customFormat="1" ht="13.8" x14ac:dyDescent="0.3">
      <c r="B18877" s="10"/>
      <c r="L18877" s="10"/>
      <c r="M18877" s="10"/>
    </row>
    <row r="18878" spans="2:13" s="1" customFormat="1" ht="13.8" x14ac:dyDescent="0.3">
      <c r="B18878" s="10"/>
      <c r="L18878" s="10"/>
      <c r="M18878" s="10"/>
    </row>
    <row r="18879" spans="2:13" s="1" customFormat="1" ht="13.8" x14ac:dyDescent="0.3">
      <c r="B18879" s="10"/>
      <c r="L18879" s="10"/>
      <c r="M18879" s="10"/>
    </row>
    <row r="18880" spans="2:13" s="1" customFormat="1" ht="13.8" x14ac:dyDescent="0.3">
      <c r="B18880" s="10"/>
      <c r="L18880" s="10"/>
      <c r="M18880" s="10"/>
    </row>
    <row r="18881" spans="2:13" s="1" customFormat="1" ht="13.8" x14ac:dyDescent="0.3">
      <c r="B18881" s="10"/>
      <c r="L18881" s="10"/>
      <c r="M18881" s="10"/>
    </row>
    <row r="18882" spans="2:13" s="1" customFormat="1" ht="13.8" x14ac:dyDescent="0.3">
      <c r="B18882" s="10"/>
      <c r="L18882" s="10"/>
      <c r="M18882" s="10"/>
    </row>
    <row r="18883" spans="2:13" s="1" customFormat="1" ht="13.8" x14ac:dyDescent="0.3">
      <c r="B18883" s="10"/>
      <c r="L18883" s="10"/>
      <c r="M18883" s="10"/>
    </row>
    <row r="18884" spans="2:13" s="1" customFormat="1" ht="13.8" x14ac:dyDescent="0.3">
      <c r="B18884" s="10"/>
      <c r="L18884" s="10"/>
      <c r="M18884" s="10"/>
    </row>
    <row r="18885" spans="2:13" s="1" customFormat="1" ht="13.8" x14ac:dyDescent="0.3">
      <c r="B18885" s="10"/>
      <c r="L18885" s="10"/>
      <c r="M18885" s="10"/>
    </row>
    <row r="18886" spans="2:13" s="1" customFormat="1" ht="13.8" x14ac:dyDescent="0.3">
      <c r="B18886" s="10"/>
      <c r="L18886" s="10"/>
      <c r="M18886" s="10"/>
    </row>
    <row r="18887" spans="2:13" s="1" customFormat="1" ht="13.8" x14ac:dyDescent="0.3">
      <c r="B18887" s="10"/>
      <c r="L18887" s="10"/>
      <c r="M18887" s="10"/>
    </row>
    <row r="18888" spans="2:13" s="1" customFormat="1" ht="13.8" x14ac:dyDescent="0.3">
      <c r="B18888" s="10"/>
      <c r="L18888" s="10"/>
      <c r="M18888" s="10"/>
    </row>
    <row r="18889" spans="2:13" s="1" customFormat="1" ht="13.8" x14ac:dyDescent="0.3">
      <c r="B18889" s="10"/>
      <c r="L18889" s="10"/>
      <c r="M18889" s="10"/>
    </row>
    <row r="18890" spans="2:13" s="1" customFormat="1" ht="13.8" x14ac:dyDescent="0.3">
      <c r="B18890" s="10"/>
      <c r="L18890" s="10"/>
      <c r="M18890" s="10"/>
    </row>
    <row r="18891" spans="2:13" s="1" customFormat="1" ht="13.8" x14ac:dyDescent="0.3">
      <c r="B18891" s="10"/>
      <c r="L18891" s="10"/>
      <c r="M18891" s="10"/>
    </row>
    <row r="18892" spans="2:13" s="1" customFormat="1" ht="13.8" x14ac:dyDescent="0.3">
      <c r="B18892" s="10"/>
      <c r="L18892" s="10"/>
      <c r="M18892" s="10"/>
    </row>
    <row r="18893" spans="2:13" s="1" customFormat="1" ht="13.8" x14ac:dyDescent="0.3">
      <c r="B18893" s="10"/>
      <c r="L18893" s="10"/>
      <c r="M18893" s="10"/>
    </row>
    <row r="18894" spans="2:13" s="1" customFormat="1" ht="13.8" x14ac:dyDescent="0.3">
      <c r="B18894" s="10"/>
      <c r="L18894" s="10"/>
      <c r="M18894" s="10"/>
    </row>
    <row r="18895" spans="2:13" s="1" customFormat="1" ht="13.8" x14ac:dyDescent="0.3">
      <c r="B18895" s="10"/>
      <c r="L18895" s="10"/>
      <c r="M18895" s="10"/>
    </row>
    <row r="18896" spans="2:13" s="1" customFormat="1" ht="13.8" x14ac:dyDescent="0.3">
      <c r="B18896" s="10"/>
      <c r="L18896" s="10"/>
      <c r="M18896" s="10"/>
    </row>
    <row r="18897" spans="2:13" s="1" customFormat="1" ht="13.8" x14ac:dyDescent="0.3">
      <c r="B18897" s="10"/>
      <c r="L18897" s="10"/>
      <c r="M18897" s="10"/>
    </row>
    <row r="18898" spans="2:13" s="1" customFormat="1" ht="13.8" x14ac:dyDescent="0.3">
      <c r="B18898" s="10"/>
      <c r="L18898" s="10"/>
      <c r="M18898" s="10"/>
    </row>
    <row r="18899" spans="2:13" s="1" customFormat="1" ht="13.8" x14ac:dyDescent="0.3">
      <c r="B18899" s="10"/>
      <c r="L18899" s="10"/>
      <c r="M18899" s="10"/>
    </row>
    <row r="18900" spans="2:13" s="1" customFormat="1" ht="13.8" x14ac:dyDescent="0.3">
      <c r="B18900" s="10"/>
      <c r="L18900" s="10"/>
      <c r="M18900" s="10"/>
    </row>
    <row r="18901" spans="2:13" s="1" customFormat="1" ht="13.8" x14ac:dyDescent="0.3">
      <c r="B18901" s="10"/>
      <c r="L18901" s="10"/>
      <c r="M18901" s="10"/>
    </row>
    <row r="18902" spans="2:13" s="1" customFormat="1" ht="13.8" x14ac:dyDescent="0.3">
      <c r="B18902" s="10"/>
      <c r="L18902" s="10"/>
      <c r="M18902" s="10"/>
    </row>
    <row r="18903" spans="2:13" s="1" customFormat="1" ht="13.8" x14ac:dyDescent="0.3">
      <c r="B18903" s="10"/>
      <c r="L18903" s="10"/>
      <c r="M18903" s="10"/>
    </row>
    <row r="18904" spans="2:13" s="1" customFormat="1" ht="13.8" x14ac:dyDescent="0.3">
      <c r="B18904" s="10"/>
      <c r="L18904" s="10"/>
      <c r="M18904" s="10"/>
    </row>
    <row r="18905" spans="2:13" s="1" customFormat="1" ht="13.8" x14ac:dyDescent="0.3">
      <c r="B18905" s="10"/>
      <c r="L18905" s="10"/>
      <c r="M18905" s="10"/>
    </row>
    <row r="18906" spans="2:13" s="1" customFormat="1" ht="13.8" x14ac:dyDescent="0.3">
      <c r="B18906" s="10"/>
      <c r="L18906" s="10"/>
      <c r="M18906" s="10"/>
    </row>
    <row r="18907" spans="2:13" s="1" customFormat="1" ht="13.8" x14ac:dyDescent="0.3">
      <c r="B18907" s="10"/>
      <c r="L18907" s="10"/>
      <c r="M18907" s="10"/>
    </row>
    <row r="18908" spans="2:13" s="1" customFormat="1" ht="13.8" x14ac:dyDescent="0.3">
      <c r="B18908" s="10"/>
      <c r="L18908" s="10"/>
      <c r="M18908" s="10"/>
    </row>
    <row r="18909" spans="2:13" s="1" customFormat="1" ht="13.8" x14ac:dyDescent="0.3">
      <c r="B18909" s="10"/>
      <c r="L18909" s="10"/>
      <c r="M18909" s="10"/>
    </row>
    <row r="18910" spans="2:13" s="1" customFormat="1" ht="13.8" x14ac:dyDescent="0.3">
      <c r="B18910" s="10"/>
      <c r="L18910" s="10"/>
      <c r="M18910" s="10"/>
    </row>
    <row r="18911" spans="2:13" s="1" customFormat="1" ht="13.8" x14ac:dyDescent="0.3">
      <c r="B18911" s="10"/>
      <c r="L18911" s="10"/>
      <c r="M18911" s="10"/>
    </row>
    <row r="18912" spans="2:13" s="1" customFormat="1" ht="13.8" x14ac:dyDescent="0.3">
      <c r="B18912" s="10"/>
      <c r="L18912" s="10"/>
      <c r="M18912" s="10"/>
    </row>
    <row r="18913" spans="2:13" s="1" customFormat="1" ht="13.8" x14ac:dyDescent="0.3">
      <c r="B18913" s="10"/>
      <c r="L18913" s="10"/>
      <c r="M18913" s="10"/>
    </row>
    <row r="18914" spans="2:13" s="1" customFormat="1" ht="13.8" x14ac:dyDescent="0.3">
      <c r="B18914" s="10"/>
      <c r="L18914" s="10"/>
      <c r="M18914" s="10"/>
    </row>
    <row r="18915" spans="2:13" s="1" customFormat="1" ht="13.8" x14ac:dyDescent="0.3">
      <c r="B18915" s="10"/>
      <c r="L18915" s="10"/>
      <c r="M18915" s="10"/>
    </row>
    <row r="18916" spans="2:13" s="1" customFormat="1" ht="13.8" x14ac:dyDescent="0.3">
      <c r="B18916" s="10"/>
      <c r="L18916" s="10"/>
      <c r="M18916" s="10"/>
    </row>
    <row r="18917" spans="2:13" s="1" customFormat="1" ht="13.8" x14ac:dyDescent="0.3">
      <c r="B18917" s="10"/>
      <c r="L18917" s="10"/>
      <c r="M18917" s="10"/>
    </row>
    <row r="18918" spans="2:13" s="1" customFormat="1" ht="13.8" x14ac:dyDescent="0.3">
      <c r="B18918" s="10"/>
      <c r="L18918" s="10"/>
      <c r="M18918" s="10"/>
    </row>
    <row r="18919" spans="2:13" s="1" customFormat="1" ht="13.8" x14ac:dyDescent="0.3">
      <c r="B18919" s="10"/>
      <c r="L18919" s="10"/>
      <c r="M18919" s="10"/>
    </row>
    <row r="18920" spans="2:13" s="1" customFormat="1" ht="13.8" x14ac:dyDescent="0.3">
      <c r="B18920" s="10"/>
      <c r="L18920" s="10"/>
      <c r="M18920" s="10"/>
    </row>
    <row r="18921" spans="2:13" s="1" customFormat="1" ht="13.8" x14ac:dyDescent="0.3">
      <c r="B18921" s="10"/>
      <c r="L18921" s="10"/>
      <c r="M18921" s="10"/>
    </row>
    <row r="18922" spans="2:13" s="1" customFormat="1" ht="13.8" x14ac:dyDescent="0.3">
      <c r="B18922" s="10"/>
      <c r="L18922" s="10"/>
      <c r="M18922" s="10"/>
    </row>
    <row r="18923" spans="2:13" s="1" customFormat="1" ht="13.8" x14ac:dyDescent="0.3">
      <c r="B18923" s="10"/>
      <c r="L18923" s="10"/>
      <c r="M18923" s="10"/>
    </row>
    <row r="18924" spans="2:13" s="1" customFormat="1" ht="13.8" x14ac:dyDescent="0.3">
      <c r="B18924" s="10"/>
      <c r="L18924" s="10"/>
      <c r="M18924" s="10"/>
    </row>
    <row r="18925" spans="2:13" s="1" customFormat="1" ht="13.8" x14ac:dyDescent="0.3">
      <c r="B18925" s="10"/>
      <c r="L18925" s="10"/>
      <c r="M18925" s="10"/>
    </row>
    <row r="18926" spans="2:13" s="1" customFormat="1" ht="13.8" x14ac:dyDescent="0.3">
      <c r="B18926" s="10"/>
      <c r="L18926" s="10"/>
      <c r="M18926" s="10"/>
    </row>
    <row r="18927" spans="2:13" s="1" customFormat="1" ht="13.8" x14ac:dyDescent="0.3">
      <c r="B18927" s="10"/>
      <c r="L18927" s="10"/>
      <c r="M18927" s="10"/>
    </row>
    <row r="18928" spans="2:13" s="1" customFormat="1" ht="13.8" x14ac:dyDescent="0.3">
      <c r="B18928" s="10"/>
      <c r="L18928" s="10"/>
      <c r="M18928" s="10"/>
    </row>
    <row r="18929" spans="2:13" s="1" customFormat="1" ht="13.8" x14ac:dyDescent="0.3">
      <c r="B18929" s="10"/>
      <c r="L18929" s="10"/>
      <c r="M18929" s="10"/>
    </row>
    <row r="18930" spans="2:13" s="1" customFormat="1" ht="13.8" x14ac:dyDescent="0.3">
      <c r="B18930" s="10"/>
      <c r="L18930" s="10"/>
      <c r="M18930" s="10"/>
    </row>
    <row r="18931" spans="2:13" s="1" customFormat="1" ht="13.8" x14ac:dyDescent="0.3">
      <c r="B18931" s="10"/>
      <c r="L18931" s="10"/>
      <c r="M18931" s="10"/>
    </row>
    <row r="18932" spans="2:13" s="1" customFormat="1" ht="13.8" x14ac:dyDescent="0.3">
      <c r="B18932" s="10"/>
      <c r="L18932" s="10"/>
      <c r="M18932" s="10"/>
    </row>
    <row r="18933" spans="2:13" s="1" customFormat="1" ht="13.8" x14ac:dyDescent="0.3">
      <c r="B18933" s="10"/>
      <c r="L18933" s="10"/>
      <c r="M18933" s="10"/>
    </row>
    <row r="18934" spans="2:13" s="1" customFormat="1" ht="13.8" x14ac:dyDescent="0.3">
      <c r="B18934" s="10"/>
      <c r="L18934" s="10"/>
      <c r="M18934" s="10"/>
    </row>
    <row r="18935" spans="2:13" s="1" customFormat="1" ht="13.8" x14ac:dyDescent="0.3">
      <c r="B18935" s="10"/>
      <c r="L18935" s="10"/>
      <c r="M18935" s="10"/>
    </row>
    <row r="18936" spans="2:13" s="1" customFormat="1" ht="13.8" x14ac:dyDescent="0.3">
      <c r="B18936" s="10"/>
      <c r="L18936" s="10"/>
      <c r="M18936" s="10"/>
    </row>
    <row r="18937" spans="2:13" s="1" customFormat="1" ht="13.8" x14ac:dyDescent="0.3">
      <c r="B18937" s="10"/>
      <c r="L18937" s="10"/>
      <c r="M18937" s="10"/>
    </row>
    <row r="18938" spans="2:13" s="1" customFormat="1" ht="13.8" x14ac:dyDescent="0.3">
      <c r="B18938" s="10"/>
      <c r="L18938" s="10"/>
      <c r="M18938" s="10"/>
    </row>
    <row r="18939" spans="2:13" s="1" customFormat="1" ht="13.8" x14ac:dyDescent="0.3">
      <c r="B18939" s="10"/>
      <c r="L18939" s="10"/>
      <c r="M18939" s="10"/>
    </row>
    <row r="18940" spans="2:13" s="1" customFormat="1" ht="13.8" x14ac:dyDescent="0.3">
      <c r="B18940" s="10"/>
      <c r="L18940" s="10"/>
      <c r="M18940" s="10"/>
    </row>
    <row r="18941" spans="2:13" s="1" customFormat="1" ht="13.8" x14ac:dyDescent="0.3">
      <c r="B18941" s="10"/>
      <c r="L18941" s="10"/>
      <c r="M18941" s="10"/>
    </row>
    <row r="18942" spans="2:13" s="1" customFormat="1" ht="13.8" x14ac:dyDescent="0.3">
      <c r="B18942" s="10"/>
      <c r="L18942" s="10"/>
      <c r="M18942" s="10"/>
    </row>
    <row r="18943" spans="2:13" s="1" customFormat="1" ht="13.8" x14ac:dyDescent="0.3">
      <c r="B18943" s="10"/>
      <c r="L18943" s="10"/>
      <c r="M18943" s="10"/>
    </row>
    <row r="18944" spans="2:13" s="1" customFormat="1" ht="13.8" x14ac:dyDescent="0.3">
      <c r="B18944" s="10"/>
      <c r="L18944" s="10"/>
      <c r="M18944" s="10"/>
    </row>
    <row r="18945" spans="2:13" s="1" customFormat="1" ht="13.8" x14ac:dyDescent="0.3">
      <c r="B18945" s="10"/>
      <c r="L18945" s="10"/>
      <c r="M18945" s="10"/>
    </row>
    <row r="18946" spans="2:13" s="1" customFormat="1" ht="13.8" x14ac:dyDescent="0.3">
      <c r="B18946" s="10"/>
      <c r="L18946" s="10"/>
      <c r="M18946" s="10"/>
    </row>
    <row r="18947" spans="2:13" s="1" customFormat="1" ht="13.8" x14ac:dyDescent="0.3">
      <c r="B18947" s="10"/>
      <c r="L18947" s="10"/>
      <c r="M18947" s="10"/>
    </row>
    <row r="18948" spans="2:13" s="1" customFormat="1" ht="13.8" x14ac:dyDescent="0.3">
      <c r="B18948" s="10"/>
      <c r="L18948" s="10"/>
      <c r="M18948" s="10"/>
    </row>
    <row r="18949" spans="2:13" s="1" customFormat="1" ht="13.8" x14ac:dyDescent="0.3">
      <c r="B18949" s="10"/>
      <c r="L18949" s="10"/>
      <c r="M18949" s="10"/>
    </row>
    <row r="18950" spans="2:13" s="1" customFormat="1" ht="13.8" x14ac:dyDescent="0.3">
      <c r="B18950" s="10"/>
      <c r="L18950" s="10"/>
      <c r="M18950" s="10"/>
    </row>
    <row r="18951" spans="2:13" s="1" customFormat="1" ht="13.8" x14ac:dyDescent="0.3">
      <c r="B18951" s="10"/>
      <c r="L18951" s="10"/>
      <c r="M18951" s="10"/>
    </row>
    <row r="18952" spans="2:13" s="1" customFormat="1" ht="13.8" x14ac:dyDescent="0.3">
      <c r="B18952" s="10"/>
      <c r="L18952" s="10"/>
      <c r="M18952" s="10"/>
    </row>
    <row r="18953" spans="2:13" s="1" customFormat="1" ht="13.8" x14ac:dyDescent="0.3">
      <c r="B18953" s="10"/>
      <c r="L18953" s="10"/>
      <c r="M18953" s="10"/>
    </row>
    <row r="18954" spans="2:13" s="1" customFormat="1" ht="13.8" x14ac:dyDescent="0.3">
      <c r="B18954" s="10"/>
      <c r="L18954" s="10"/>
      <c r="M18954" s="10"/>
    </row>
    <row r="18955" spans="2:13" s="1" customFormat="1" ht="13.8" x14ac:dyDescent="0.3">
      <c r="B18955" s="10"/>
      <c r="L18955" s="10"/>
      <c r="M18955" s="10"/>
    </row>
    <row r="18956" spans="2:13" s="1" customFormat="1" ht="13.8" x14ac:dyDescent="0.3">
      <c r="B18956" s="10"/>
      <c r="L18956" s="10"/>
      <c r="M18956" s="10"/>
    </row>
    <row r="18957" spans="2:13" s="1" customFormat="1" ht="13.8" x14ac:dyDescent="0.3">
      <c r="B18957" s="10"/>
      <c r="L18957" s="10"/>
      <c r="M18957" s="10"/>
    </row>
    <row r="18958" spans="2:13" s="1" customFormat="1" ht="13.8" x14ac:dyDescent="0.3">
      <c r="B18958" s="10"/>
      <c r="L18958" s="10"/>
      <c r="M18958" s="10"/>
    </row>
    <row r="18959" spans="2:13" s="1" customFormat="1" ht="13.8" x14ac:dyDescent="0.3">
      <c r="B18959" s="10"/>
      <c r="L18959" s="10"/>
      <c r="M18959" s="10"/>
    </row>
    <row r="18960" spans="2:13" s="1" customFormat="1" ht="13.8" x14ac:dyDescent="0.3">
      <c r="B18960" s="10"/>
      <c r="L18960" s="10"/>
      <c r="M18960" s="10"/>
    </row>
    <row r="18961" spans="2:13" s="1" customFormat="1" ht="13.8" x14ac:dyDescent="0.3">
      <c r="B18961" s="10"/>
      <c r="L18961" s="10"/>
      <c r="M18961" s="10"/>
    </row>
    <row r="18962" spans="2:13" s="1" customFormat="1" ht="13.8" x14ac:dyDescent="0.3">
      <c r="B18962" s="10"/>
      <c r="L18962" s="10"/>
      <c r="M18962" s="10"/>
    </row>
    <row r="18963" spans="2:13" s="1" customFormat="1" ht="13.8" x14ac:dyDescent="0.3">
      <c r="B18963" s="10"/>
      <c r="L18963" s="10"/>
      <c r="M18963" s="10"/>
    </row>
    <row r="18964" spans="2:13" s="1" customFormat="1" ht="13.8" x14ac:dyDescent="0.3">
      <c r="B18964" s="10"/>
      <c r="L18964" s="10"/>
      <c r="M18964" s="10"/>
    </row>
    <row r="18965" spans="2:13" s="1" customFormat="1" ht="13.8" x14ac:dyDescent="0.3">
      <c r="B18965" s="10"/>
      <c r="L18965" s="10"/>
      <c r="M18965" s="10"/>
    </row>
    <row r="18966" spans="2:13" s="1" customFormat="1" ht="13.8" x14ac:dyDescent="0.3">
      <c r="B18966" s="10"/>
      <c r="L18966" s="10"/>
      <c r="M18966" s="10"/>
    </row>
    <row r="18967" spans="2:13" s="1" customFormat="1" ht="13.8" x14ac:dyDescent="0.3">
      <c r="B18967" s="10"/>
      <c r="L18967" s="10"/>
      <c r="M18967" s="10"/>
    </row>
    <row r="18968" spans="2:13" s="1" customFormat="1" ht="13.8" x14ac:dyDescent="0.3">
      <c r="B18968" s="10"/>
      <c r="L18968" s="10"/>
      <c r="M18968" s="10"/>
    </row>
    <row r="18969" spans="2:13" s="1" customFormat="1" ht="13.8" x14ac:dyDescent="0.3">
      <c r="B18969" s="10"/>
      <c r="L18969" s="10"/>
      <c r="M18969" s="10"/>
    </row>
    <row r="18970" spans="2:13" s="1" customFormat="1" ht="13.8" x14ac:dyDescent="0.3">
      <c r="B18970" s="10"/>
      <c r="L18970" s="10"/>
      <c r="M18970" s="10"/>
    </row>
    <row r="18971" spans="2:13" s="1" customFormat="1" ht="13.8" x14ac:dyDescent="0.3">
      <c r="B18971" s="10"/>
      <c r="L18971" s="10"/>
      <c r="M18971" s="10"/>
    </row>
    <row r="18972" spans="2:13" s="1" customFormat="1" ht="13.8" x14ac:dyDescent="0.3">
      <c r="B18972" s="10"/>
      <c r="L18972" s="10"/>
      <c r="M18972" s="10"/>
    </row>
    <row r="18973" spans="2:13" s="1" customFormat="1" ht="13.8" x14ac:dyDescent="0.3">
      <c r="B18973" s="10"/>
      <c r="L18973" s="10"/>
      <c r="M18973" s="10"/>
    </row>
    <row r="18974" spans="2:13" s="1" customFormat="1" ht="13.8" x14ac:dyDescent="0.3">
      <c r="B18974" s="10"/>
      <c r="L18974" s="10"/>
      <c r="M18974" s="10"/>
    </row>
    <row r="18975" spans="2:13" s="1" customFormat="1" ht="13.8" x14ac:dyDescent="0.3">
      <c r="B18975" s="10"/>
      <c r="L18975" s="10"/>
      <c r="M18975" s="10"/>
    </row>
    <row r="18976" spans="2:13" s="1" customFormat="1" ht="13.8" x14ac:dyDescent="0.3">
      <c r="B18976" s="10"/>
      <c r="L18976" s="10"/>
      <c r="M18976" s="10"/>
    </row>
    <row r="18977" spans="2:13" s="1" customFormat="1" ht="13.8" x14ac:dyDescent="0.3">
      <c r="B18977" s="10"/>
      <c r="L18977" s="10"/>
      <c r="M18977" s="10"/>
    </row>
    <row r="18978" spans="2:13" s="1" customFormat="1" ht="13.8" x14ac:dyDescent="0.3">
      <c r="B18978" s="10"/>
      <c r="L18978" s="10"/>
      <c r="M18978" s="10"/>
    </row>
    <row r="18979" spans="2:13" s="1" customFormat="1" ht="13.8" x14ac:dyDescent="0.3">
      <c r="B18979" s="10"/>
      <c r="L18979" s="10"/>
      <c r="M18979" s="10"/>
    </row>
    <row r="18980" spans="2:13" s="1" customFormat="1" ht="13.8" x14ac:dyDescent="0.3">
      <c r="B18980" s="10"/>
      <c r="L18980" s="10"/>
      <c r="M18980" s="10"/>
    </row>
    <row r="18981" spans="2:13" s="1" customFormat="1" ht="13.8" x14ac:dyDescent="0.3">
      <c r="B18981" s="10"/>
      <c r="L18981" s="10"/>
      <c r="M18981" s="10"/>
    </row>
    <row r="18982" spans="2:13" s="1" customFormat="1" ht="13.8" x14ac:dyDescent="0.3">
      <c r="B18982" s="10"/>
      <c r="L18982" s="10"/>
      <c r="M18982" s="10"/>
    </row>
    <row r="18983" spans="2:13" s="1" customFormat="1" ht="13.8" x14ac:dyDescent="0.3">
      <c r="B18983" s="10"/>
      <c r="L18983" s="10"/>
      <c r="M18983" s="10"/>
    </row>
    <row r="18984" spans="2:13" s="1" customFormat="1" ht="13.8" x14ac:dyDescent="0.3">
      <c r="B18984" s="10"/>
      <c r="L18984" s="10"/>
      <c r="M18984" s="10"/>
    </row>
    <row r="18985" spans="2:13" s="1" customFormat="1" ht="13.8" x14ac:dyDescent="0.3">
      <c r="B18985" s="10"/>
      <c r="L18985" s="10"/>
      <c r="M18985" s="10"/>
    </row>
    <row r="18986" spans="2:13" s="1" customFormat="1" ht="13.8" x14ac:dyDescent="0.3">
      <c r="B18986" s="10"/>
      <c r="L18986" s="10"/>
      <c r="M18986" s="10"/>
    </row>
    <row r="18987" spans="2:13" s="1" customFormat="1" ht="13.8" x14ac:dyDescent="0.3">
      <c r="B18987" s="10"/>
      <c r="L18987" s="10"/>
      <c r="M18987" s="10"/>
    </row>
    <row r="18988" spans="2:13" s="1" customFormat="1" ht="13.8" x14ac:dyDescent="0.3">
      <c r="B18988" s="10"/>
      <c r="L18988" s="10"/>
      <c r="M18988" s="10"/>
    </row>
    <row r="18989" spans="2:13" s="1" customFormat="1" ht="13.8" x14ac:dyDescent="0.3">
      <c r="B18989" s="10"/>
      <c r="L18989" s="10"/>
      <c r="M18989" s="10"/>
    </row>
    <row r="18990" spans="2:13" s="1" customFormat="1" ht="13.8" x14ac:dyDescent="0.3">
      <c r="B18990" s="10"/>
      <c r="L18990" s="10"/>
      <c r="M18990" s="10"/>
    </row>
    <row r="18991" spans="2:13" s="1" customFormat="1" ht="13.8" x14ac:dyDescent="0.3">
      <c r="B18991" s="10"/>
      <c r="L18991" s="10"/>
      <c r="M18991" s="10"/>
    </row>
    <row r="18992" spans="2:13" s="1" customFormat="1" ht="13.8" x14ac:dyDescent="0.3">
      <c r="B18992" s="10"/>
      <c r="L18992" s="10"/>
      <c r="M18992" s="10"/>
    </row>
    <row r="18993" spans="2:13" s="1" customFormat="1" ht="13.8" x14ac:dyDescent="0.3">
      <c r="B18993" s="10"/>
      <c r="L18993" s="10"/>
      <c r="M18993" s="10"/>
    </row>
    <row r="18994" spans="2:13" s="1" customFormat="1" ht="13.8" x14ac:dyDescent="0.3">
      <c r="B18994" s="10"/>
      <c r="L18994" s="10"/>
      <c r="M18994" s="10"/>
    </row>
    <row r="18995" spans="2:13" s="1" customFormat="1" ht="13.8" x14ac:dyDescent="0.3">
      <c r="B18995" s="10"/>
      <c r="L18995" s="10"/>
      <c r="M18995" s="10"/>
    </row>
    <row r="18996" spans="2:13" s="1" customFormat="1" ht="13.8" x14ac:dyDescent="0.3">
      <c r="B18996" s="10"/>
      <c r="L18996" s="10"/>
      <c r="M18996" s="10"/>
    </row>
    <row r="18997" spans="2:13" s="1" customFormat="1" ht="13.8" x14ac:dyDescent="0.3">
      <c r="B18997" s="10"/>
      <c r="L18997" s="10"/>
      <c r="M18997" s="10"/>
    </row>
    <row r="18998" spans="2:13" s="1" customFormat="1" ht="13.8" x14ac:dyDescent="0.3">
      <c r="B18998" s="10"/>
      <c r="L18998" s="10"/>
      <c r="M18998" s="10"/>
    </row>
    <row r="18999" spans="2:13" s="1" customFormat="1" ht="13.8" x14ac:dyDescent="0.3">
      <c r="B18999" s="10"/>
      <c r="L18999" s="10"/>
      <c r="M18999" s="10"/>
    </row>
    <row r="19000" spans="2:13" s="1" customFormat="1" ht="13.8" x14ac:dyDescent="0.3">
      <c r="B19000" s="10"/>
      <c r="L19000" s="10"/>
      <c r="M19000" s="10"/>
    </row>
    <row r="19001" spans="2:13" s="1" customFormat="1" ht="13.8" x14ac:dyDescent="0.3">
      <c r="B19001" s="10"/>
      <c r="L19001" s="10"/>
      <c r="M19001" s="10"/>
    </row>
    <row r="19002" spans="2:13" s="1" customFormat="1" ht="13.8" x14ac:dyDescent="0.3">
      <c r="B19002" s="10"/>
      <c r="L19002" s="10"/>
      <c r="M19002" s="10"/>
    </row>
    <row r="19003" spans="2:13" s="1" customFormat="1" ht="13.8" x14ac:dyDescent="0.3">
      <c r="B19003" s="10"/>
      <c r="L19003" s="10"/>
      <c r="M19003" s="10"/>
    </row>
    <row r="19004" spans="2:13" s="1" customFormat="1" ht="13.8" x14ac:dyDescent="0.3">
      <c r="B19004" s="10"/>
      <c r="L19004" s="10"/>
      <c r="M19004" s="10"/>
    </row>
    <row r="19005" spans="2:13" s="1" customFormat="1" ht="13.8" x14ac:dyDescent="0.3">
      <c r="B19005" s="10"/>
      <c r="L19005" s="10"/>
      <c r="M19005" s="10"/>
    </row>
    <row r="19006" spans="2:13" s="1" customFormat="1" ht="13.8" x14ac:dyDescent="0.3">
      <c r="B19006" s="10"/>
      <c r="L19006" s="10"/>
      <c r="M19006" s="10"/>
    </row>
    <row r="19007" spans="2:13" s="1" customFormat="1" ht="13.8" x14ac:dyDescent="0.3">
      <c r="B19007" s="10"/>
      <c r="L19007" s="10"/>
      <c r="M19007" s="10"/>
    </row>
    <row r="19008" spans="2:13" s="1" customFormat="1" ht="13.8" x14ac:dyDescent="0.3">
      <c r="B19008" s="10"/>
      <c r="L19008" s="10"/>
      <c r="M19008" s="10"/>
    </row>
    <row r="19009" spans="2:13" s="1" customFormat="1" ht="13.8" x14ac:dyDescent="0.3">
      <c r="B19009" s="10"/>
      <c r="L19009" s="10"/>
      <c r="M19009" s="10"/>
    </row>
    <row r="19010" spans="2:13" s="1" customFormat="1" ht="13.8" x14ac:dyDescent="0.3">
      <c r="B19010" s="10"/>
      <c r="L19010" s="10"/>
      <c r="M19010" s="10"/>
    </row>
    <row r="19011" spans="2:13" s="1" customFormat="1" ht="13.8" x14ac:dyDescent="0.3">
      <c r="B19011" s="10"/>
      <c r="L19011" s="10"/>
      <c r="M19011" s="10"/>
    </row>
    <row r="19012" spans="2:13" s="1" customFormat="1" ht="13.8" x14ac:dyDescent="0.3">
      <c r="B19012" s="10"/>
      <c r="L19012" s="10"/>
      <c r="M19012" s="10"/>
    </row>
    <row r="19013" spans="2:13" s="1" customFormat="1" ht="13.8" x14ac:dyDescent="0.3">
      <c r="B19013" s="10"/>
      <c r="L19013" s="10"/>
      <c r="M19013" s="10"/>
    </row>
    <row r="19014" spans="2:13" s="1" customFormat="1" ht="13.8" x14ac:dyDescent="0.3">
      <c r="B19014" s="10"/>
      <c r="L19014" s="10"/>
      <c r="M19014" s="10"/>
    </row>
    <row r="19015" spans="2:13" s="1" customFormat="1" ht="13.8" x14ac:dyDescent="0.3">
      <c r="B19015" s="10"/>
      <c r="L19015" s="10"/>
      <c r="M19015" s="10"/>
    </row>
    <row r="19016" spans="2:13" s="1" customFormat="1" ht="13.8" x14ac:dyDescent="0.3">
      <c r="B19016" s="10"/>
      <c r="L19016" s="10"/>
      <c r="M19016" s="10"/>
    </row>
    <row r="19017" spans="2:13" s="1" customFormat="1" ht="13.8" x14ac:dyDescent="0.3">
      <c r="B19017" s="10"/>
      <c r="L19017" s="10"/>
      <c r="M19017" s="10"/>
    </row>
    <row r="19018" spans="2:13" s="1" customFormat="1" ht="13.8" x14ac:dyDescent="0.3">
      <c r="B19018" s="10"/>
      <c r="L19018" s="10"/>
      <c r="M19018" s="10"/>
    </row>
    <row r="19019" spans="2:13" s="1" customFormat="1" ht="13.8" x14ac:dyDescent="0.3">
      <c r="B19019" s="10"/>
      <c r="L19019" s="10"/>
      <c r="M19019" s="10"/>
    </row>
    <row r="19020" spans="2:13" s="1" customFormat="1" ht="13.8" x14ac:dyDescent="0.3">
      <c r="B19020" s="10"/>
      <c r="L19020" s="10"/>
      <c r="M19020" s="10"/>
    </row>
    <row r="19021" spans="2:13" s="1" customFormat="1" ht="13.8" x14ac:dyDescent="0.3">
      <c r="B19021" s="10"/>
      <c r="L19021" s="10"/>
      <c r="M19021" s="10"/>
    </row>
    <row r="19022" spans="2:13" s="1" customFormat="1" ht="13.8" x14ac:dyDescent="0.3">
      <c r="B19022" s="10"/>
      <c r="L19022" s="10"/>
      <c r="M19022" s="10"/>
    </row>
    <row r="19023" spans="2:13" s="1" customFormat="1" ht="13.8" x14ac:dyDescent="0.3">
      <c r="B19023" s="10"/>
      <c r="L19023" s="10"/>
      <c r="M19023" s="10"/>
    </row>
    <row r="19024" spans="2:13" s="1" customFormat="1" ht="13.8" x14ac:dyDescent="0.3">
      <c r="B19024" s="10"/>
      <c r="L19024" s="10"/>
      <c r="M19024" s="10"/>
    </row>
    <row r="19025" spans="2:13" s="1" customFormat="1" ht="13.8" x14ac:dyDescent="0.3">
      <c r="B19025" s="10"/>
      <c r="L19025" s="10"/>
      <c r="M19025" s="10"/>
    </row>
    <row r="19026" spans="2:13" s="1" customFormat="1" ht="13.8" x14ac:dyDescent="0.3">
      <c r="B19026" s="10"/>
      <c r="L19026" s="10"/>
      <c r="M19026" s="10"/>
    </row>
    <row r="19027" spans="2:13" s="1" customFormat="1" ht="13.8" x14ac:dyDescent="0.3">
      <c r="B19027" s="10"/>
      <c r="L19027" s="10"/>
      <c r="M19027" s="10"/>
    </row>
    <row r="19028" spans="2:13" s="1" customFormat="1" ht="13.8" x14ac:dyDescent="0.3">
      <c r="B19028" s="10"/>
      <c r="L19028" s="10"/>
      <c r="M19028" s="10"/>
    </row>
    <row r="19029" spans="2:13" s="1" customFormat="1" ht="13.8" x14ac:dyDescent="0.3">
      <c r="B19029" s="10"/>
      <c r="L19029" s="10"/>
      <c r="M19029" s="10"/>
    </row>
    <row r="19030" spans="2:13" s="1" customFormat="1" ht="13.8" x14ac:dyDescent="0.3">
      <c r="B19030" s="10"/>
      <c r="L19030" s="10"/>
      <c r="M19030" s="10"/>
    </row>
    <row r="19031" spans="2:13" s="1" customFormat="1" ht="13.8" x14ac:dyDescent="0.3">
      <c r="B19031" s="10"/>
      <c r="L19031" s="10"/>
      <c r="M19031" s="10"/>
    </row>
    <row r="19032" spans="2:13" s="1" customFormat="1" ht="13.8" x14ac:dyDescent="0.3">
      <c r="B19032" s="10"/>
      <c r="L19032" s="10"/>
      <c r="M19032" s="10"/>
    </row>
    <row r="19033" spans="2:13" s="1" customFormat="1" ht="13.8" x14ac:dyDescent="0.3">
      <c r="B19033" s="10"/>
      <c r="L19033" s="10"/>
      <c r="M19033" s="10"/>
    </row>
    <row r="19034" spans="2:13" s="1" customFormat="1" ht="13.8" x14ac:dyDescent="0.3">
      <c r="B19034" s="10"/>
      <c r="L19034" s="10"/>
      <c r="M19034" s="10"/>
    </row>
    <row r="19035" spans="2:13" s="1" customFormat="1" ht="13.8" x14ac:dyDescent="0.3">
      <c r="B19035" s="10"/>
      <c r="L19035" s="10"/>
      <c r="M19035" s="10"/>
    </row>
    <row r="19036" spans="2:13" s="1" customFormat="1" ht="13.8" x14ac:dyDescent="0.3">
      <c r="B19036" s="10"/>
      <c r="L19036" s="10"/>
      <c r="M19036" s="10"/>
    </row>
    <row r="19037" spans="2:13" s="1" customFormat="1" ht="13.8" x14ac:dyDescent="0.3">
      <c r="B19037" s="10"/>
      <c r="L19037" s="10"/>
      <c r="M19037" s="10"/>
    </row>
    <row r="19038" spans="2:13" s="1" customFormat="1" ht="13.8" x14ac:dyDescent="0.3">
      <c r="B19038" s="10"/>
      <c r="L19038" s="10"/>
      <c r="M19038" s="10"/>
    </row>
    <row r="19039" spans="2:13" s="1" customFormat="1" ht="13.8" x14ac:dyDescent="0.3">
      <c r="B19039" s="10"/>
      <c r="L19039" s="10"/>
      <c r="M19039" s="10"/>
    </row>
    <row r="19040" spans="2:13" s="1" customFormat="1" ht="13.8" x14ac:dyDescent="0.3">
      <c r="B19040" s="10"/>
      <c r="L19040" s="10"/>
      <c r="M19040" s="10"/>
    </row>
    <row r="19041" spans="2:13" s="1" customFormat="1" ht="13.8" x14ac:dyDescent="0.3">
      <c r="B19041" s="10"/>
      <c r="L19041" s="10"/>
      <c r="M19041" s="10"/>
    </row>
    <row r="19042" spans="2:13" s="1" customFormat="1" ht="13.8" x14ac:dyDescent="0.3">
      <c r="B19042" s="10"/>
      <c r="L19042" s="10"/>
      <c r="M19042" s="10"/>
    </row>
    <row r="19043" spans="2:13" s="1" customFormat="1" ht="13.8" x14ac:dyDescent="0.3">
      <c r="B19043" s="10"/>
      <c r="L19043" s="10"/>
      <c r="M19043" s="10"/>
    </row>
    <row r="19044" spans="2:13" s="1" customFormat="1" ht="13.8" x14ac:dyDescent="0.3">
      <c r="B19044" s="10"/>
      <c r="L19044" s="10"/>
      <c r="M19044" s="10"/>
    </row>
    <row r="19045" spans="2:13" s="1" customFormat="1" ht="13.8" x14ac:dyDescent="0.3">
      <c r="B19045" s="10"/>
      <c r="L19045" s="10"/>
      <c r="M19045" s="10"/>
    </row>
    <row r="19046" spans="2:13" s="1" customFormat="1" ht="13.8" x14ac:dyDescent="0.3">
      <c r="B19046" s="10"/>
      <c r="L19046" s="10"/>
      <c r="M19046" s="10"/>
    </row>
    <row r="19047" spans="2:13" s="1" customFormat="1" ht="13.8" x14ac:dyDescent="0.3">
      <c r="B19047" s="10"/>
      <c r="L19047" s="10"/>
      <c r="M19047" s="10"/>
    </row>
    <row r="19048" spans="2:13" s="1" customFormat="1" ht="13.8" x14ac:dyDescent="0.3">
      <c r="B19048" s="10"/>
      <c r="L19048" s="10"/>
      <c r="M19048" s="10"/>
    </row>
    <row r="19049" spans="2:13" s="1" customFormat="1" ht="13.8" x14ac:dyDescent="0.3">
      <c r="B19049" s="10"/>
      <c r="L19049" s="10"/>
      <c r="M19049" s="10"/>
    </row>
    <row r="19050" spans="2:13" s="1" customFormat="1" ht="13.8" x14ac:dyDescent="0.3">
      <c r="B19050" s="10"/>
      <c r="L19050" s="10"/>
      <c r="M19050" s="10"/>
    </row>
    <row r="19051" spans="2:13" s="1" customFormat="1" ht="13.8" x14ac:dyDescent="0.3">
      <c r="B19051" s="10"/>
      <c r="L19051" s="10"/>
      <c r="M19051" s="10"/>
    </row>
    <row r="19052" spans="2:13" s="1" customFormat="1" ht="13.8" x14ac:dyDescent="0.3">
      <c r="B19052" s="10"/>
      <c r="L19052" s="10"/>
      <c r="M19052" s="10"/>
    </row>
    <row r="19053" spans="2:13" s="1" customFormat="1" ht="13.8" x14ac:dyDescent="0.3">
      <c r="B19053" s="10"/>
      <c r="L19053" s="10"/>
      <c r="M19053" s="10"/>
    </row>
    <row r="19054" spans="2:13" s="1" customFormat="1" ht="13.8" x14ac:dyDescent="0.3">
      <c r="B19054" s="10"/>
      <c r="L19054" s="10"/>
      <c r="M19054" s="10"/>
    </row>
    <row r="19055" spans="2:13" s="1" customFormat="1" ht="13.8" x14ac:dyDescent="0.3">
      <c r="B19055" s="10"/>
      <c r="L19055" s="10"/>
      <c r="M19055" s="10"/>
    </row>
    <row r="19056" spans="2:13" s="1" customFormat="1" ht="13.8" x14ac:dyDescent="0.3">
      <c r="B19056" s="10"/>
      <c r="L19056" s="10"/>
      <c r="M19056" s="10"/>
    </row>
    <row r="19057" spans="2:13" s="1" customFormat="1" ht="13.8" x14ac:dyDescent="0.3">
      <c r="B19057" s="10"/>
      <c r="L19057" s="10"/>
      <c r="M19057" s="10"/>
    </row>
    <row r="19058" spans="2:13" s="1" customFormat="1" ht="13.8" x14ac:dyDescent="0.3">
      <c r="B19058" s="10"/>
      <c r="L19058" s="10"/>
      <c r="M19058" s="10"/>
    </row>
    <row r="19059" spans="2:13" s="1" customFormat="1" ht="13.8" x14ac:dyDescent="0.3">
      <c r="B19059" s="10"/>
      <c r="L19059" s="10"/>
      <c r="M19059" s="10"/>
    </row>
    <row r="19060" spans="2:13" s="1" customFormat="1" ht="13.8" x14ac:dyDescent="0.3">
      <c r="B19060" s="10"/>
      <c r="L19060" s="10"/>
      <c r="M19060" s="10"/>
    </row>
    <row r="19061" spans="2:13" s="1" customFormat="1" ht="13.8" x14ac:dyDescent="0.3">
      <c r="B19061" s="10"/>
      <c r="L19061" s="10"/>
      <c r="M19061" s="10"/>
    </row>
    <row r="19062" spans="2:13" s="1" customFormat="1" ht="13.8" x14ac:dyDescent="0.3">
      <c r="B19062" s="10"/>
      <c r="L19062" s="10"/>
      <c r="M19062" s="10"/>
    </row>
    <row r="19063" spans="2:13" s="1" customFormat="1" ht="13.8" x14ac:dyDescent="0.3">
      <c r="B19063" s="10"/>
      <c r="L19063" s="10"/>
      <c r="M19063" s="10"/>
    </row>
    <row r="19064" spans="2:13" s="1" customFormat="1" ht="13.8" x14ac:dyDescent="0.3">
      <c r="B19064" s="10"/>
      <c r="L19064" s="10"/>
      <c r="M19064" s="10"/>
    </row>
    <row r="19065" spans="2:13" s="1" customFormat="1" ht="13.8" x14ac:dyDescent="0.3">
      <c r="B19065" s="10"/>
      <c r="L19065" s="10"/>
      <c r="M19065" s="10"/>
    </row>
    <row r="19066" spans="2:13" s="1" customFormat="1" ht="13.8" x14ac:dyDescent="0.3">
      <c r="B19066" s="10"/>
      <c r="L19066" s="10"/>
      <c r="M19066" s="10"/>
    </row>
    <row r="19067" spans="2:13" s="1" customFormat="1" ht="13.8" x14ac:dyDescent="0.3">
      <c r="B19067" s="10"/>
      <c r="L19067" s="10"/>
      <c r="M19067" s="10"/>
    </row>
    <row r="19068" spans="2:13" s="1" customFormat="1" ht="13.8" x14ac:dyDescent="0.3">
      <c r="B19068" s="10"/>
      <c r="L19068" s="10"/>
      <c r="M19068" s="10"/>
    </row>
    <row r="19069" spans="2:13" s="1" customFormat="1" ht="13.8" x14ac:dyDescent="0.3">
      <c r="B19069" s="10"/>
      <c r="L19069" s="10"/>
      <c r="M19069" s="10"/>
    </row>
    <row r="19070" spans="2:13" s="1" customFormat="1" ht="13.8" x14ac:dyDescent="0.3">
      <c r="B19070" s="10"/>
      <c r="L19070" s="10"/>
      <c r="M19070" s="10"/>
    </row>
    <row r="19071" spans="2:13" s="1" customFormat="1" ht="13.8" x14ac:dyDescent="0.3">
      <c r="B19071" s="10"/>
      <c r="L19071" s="10"/>
      <c r="M19071" s="10"/>
    </row>
    <row r="19072" spans="2:13" s="1" customFormat="1" ht="13.8" x14ac:dyDescent="0.3">
      <c r="B19072" s="10"/>
      <c r="L19072" s="10"/>
      <c r="M19072" s="10"/>
    </row>
    <row r="19073" spans="2:13" s="1" customFormat="1" ht="13.8" x14ac:dyDescent="0.3">
      <c r="B19073" s="10"/>
      <c r="L19073" s="10"/>
      <c r="M19073" s="10"/>
    </row>
    <row r="19074" spans="2:13" s="1" customFormat="1" ht="13.8" x14ac:dyDescent="0.3">
      <c r="B19074" s="10"/>
      <c r="L19074" s="10"/>
      <c r="M19074" s="10"/>
    </row>
    <row r="19075" spans="2:13" s="1" customFormat="1" ht="13.8" x14ac:dyDescent="0.3">
      <c r="B19075" s="10"/>
      <c r="L19075" s="10"/>
      <c r="M19075" s="10"/>
    </row>
    <row r="19076" spans="2:13" s="1" customFormat="1" ht="13.8" x14ac:dyDescent="0.3">
      <c r="B19076" s="10"/>
      <c r="L19076" s="10"/>
      <c r="M19076" s="10"/>
    </row>
    <row r="19077" spans="2:13" s="1" customFormat="1" ht="13.8" x14ac:dyDescent="0.3">
      <c r="B19077" s="10"/>
      <c r="L19077" s="10"/>
      <c r="M19077" s="10"/>
    </row>
    <row r="19078" spans="2:13" s="1" customFormat="1" ht="13.8" x14ac:dyDescent="0.3">
      <c r="B19078" s="10"/>
      <c r="L19078" s="10"/>
      <c r="M19078" s="10"/>
    </row>
    <row r="19079" spans="2:13" s="1" customFormat="1" ht="13.8" x14ac:dyDescent="0.3">
      <c r="B19079" s="10"/>
      <c r="L19079" s="10"/>
      <c r="M19079" s="10"/>
    </row>
    <row r="19080" spans="2:13" s="1" customFormat="1" ht="13.8" x14ac:dyDescent="0.3">
      <c r="B19080" s="10"/>
      <c r="L19080" s="10"/>
      <c r="M19080" s="10"/>
    </row>
    <row r="19081" spans="2:13" s="1" customFormat="1" ht="13.8" x14ac:dyDescent="0.3">
      <c r="B19081" s="10"/>
      <c r="L19081" s="10"/>
      <c r="M19081" s="10"/>
    </row>
    <row r="19082" spans="2:13" s="1" customFormat="1" ht="13.8" x14ac:dyDescent="0.3">
      <c r="B19082" s="10"/>
      <c r="L19082" s="10"/>
      <c r="M19082" s="10"/>
    </row>
    <row r="19083" spans="2:13" s="1" customFormat="1" ht="13.8" x14ac:dyDescent="0.3">
      <c r="B19083" s="10"/>
      <c r="L19083" s="10"/>
      <c r="M19083" s="10"/>
    </row>
    <row r="19084" spans="2:13" s="1" customFormat="1" ht="13.8" x14ac:dyDescent="0.3">
      <c r="B19084" s="10"/>
      <c r="L19084" s="10"/>
      <c r="M19084" s="10"/>
    </row>
    <row r="19085" spans="2:13" s="1" customFormat="1" ht="13.8" x14ac:dyDescent="0.3">
      <c r="B19085" s="10"/>
      <c r="L19085" s="10"/>
      <c r="M19085" s="10"/>
    </row>
    <row r="19086" spans="2:13" s="1" customFormat="1" ht="13.8" x14ac:dyDescent="0.3">
      <c r="B19086" s="10"/>
      <c r="L19086" s="10"/>
      <c r="M19086" s="10"/>
    </row>
    <row r="19087" spans="2:13" s="1" customFormat="1" ht="13.8" x14ac:dyDescent="0.3">
      <c r="B19087" s="10"/>
      <c r="L19087" s="10"/>
      <c r="M19087" s="10"/>
    </row>
    <row r="19088" spans="2:13" s="1" customFormat="1" ht="13.8" x14ac:dyDescent="0.3">
      <c r="B19088" s="10"/>
      <c r="L19088" s="10"/>
      <c r="M19088" s="10"/>
    </row>
    <row r="19089" spans="2:13" s="1" customFormat="1" ht="13.8" x14ac:dyDescent="0.3">
      <c r="B19089" s="10"/>
      <c r="L19089" s="10"/>
      <c r="M19089" s="10"/>
    </row>
    <row r="19090" spans="2:13" s="1" customFormat="1" ht="13.8" x14ac:dyDescent="0.3">
      <c r="B19090" s="10"/>
      <c r="L19090" s="10"/>
      <c r="M19090" s="10"/>
    </row>
    <row r="19091" spans="2:13" s="1" customFormat="1" ht="13.8" x14ac:dyDescent="0.3">
      <c r="B19091" s="10"/>
      <c r="L19091" s="10"/>
      <c r="M19091" s="10"/>
    </row>
    <row r="19092" spans="2:13" s="1" customFormat="1" ht="13.8" x14ac:dyDescent="0.3">
      <c r="B19092" s="10"/>
      <c r="L19092" s="10"/>
      <c r="M19092" s="10"/>
    </row>
    <row r="19093" spans="2:13" s="1" customFormat="1" ht="13.8" x14ac:dyDescent="0.3">
      <c r="B19093" s="10"/>
      <c r="L19093" s="10"/>
      <c r="M19093" s="10"/>
    </row>
    <row r="19094" spans="2:13" s="1" customFormat="1" ht="13.8" x14ac:dyDescent="0.3">
      <c r="B19094" s="10"/>
      <c r="L19094" s="10"/>
      <c r="M19094" s="10"/>
    </row>
    <row r="19095" spans="2:13" s="1" customFormat="1" ht="13.8" x14ac:dyDescent="0.3">
      <c r="B19095" s="10"/>
      <c r="L19095" s="10"/>
      <c r="M19095" s="10"/>
    </row>
    <row r="19096" spans="2:13" s="1" customFormat="1" ht="13.8" x14ac:dyDescent="0.3">
      <c r="B19096" s="10"/>
      <c r="L19096" s="10"/>
      <c r="M19096" s="10"/>
    </row>
    <row r="19097" spans="2:13" s="1" customFormat="1" ht="13.8" x14ac:dyDescent="0.3">
      <c r="B19097" s="10"/>
      <c r="L19097" s="10"/>
      <c r="M19097" s="10"/>
    </row>
    <row r="19098" spans="2:13" s="1" customFormat="1" ht="13.8" x14ac:dyDescent="0.3">
      <c r="B19098" s="10"/>
      <c r="L19098" s="10"/>
      <c r="M19098" s="10"/>
    </row>
    <row r="19099" spans="2:13" s="1" customFormat="1" ht="13.8" x14ac:dyDescent="0.3">
      <c r="B19099" s="10"/>
      <c r="L19099" s="10"/>
      <c r="M19099" s="10"/>
    </row>
    <row r="19100" spans="2:13" s="1" customFormat="1" ht="13.8" x14ac:dyDescent="0.3">
      <c r="B19100" s="10"/>
      <c r="L19100" s="10"/>
      <c r="M19100" s="10"/>
    </row>
    <row r="19101" spans="2:13" s="1" customFormat="1" ht="13.8" x14ac:dyDescent="0.3">
      <c r="B19101" s="10"/>
      <c r="L19101" s="10"/>
      <c r="M19101" s="10"/>
    </row>
    <row r="19102" spans="2:13" s="1" customFormat="1" ht="13.8" x14ac:dyDescent="0.3">
      <c r="B19102" s="10"/>
      <c r="L19102" s="10"/>
      <c r="M19102" s="10"/>
    </row>
    <row r="19103" spans="2:13" s="1" customFormat="1" ht="13.8" x14ac:dyDescent="0.3">
      <c r="B19103" s="10"/>
      <c r="L19103" s="10"/>
      <c r="M19103" s="10"/>
    </row>
    <row r="19104" spans="2:13" s="1" customFormat="1" ht="13.8" x14ac:dyDescent="0.3">
      <c r="B19104" s="10"/>
      <c r="L19104" s="10"/>
      <c r="M19104" s="10"/>
    </row>
    <row r="19105" spans="2:13" s="1" customFormat="1" ht="13.8" x14ac:dyDescent="0.3">
      <c r="B19105" s="10"/>
      <c r="L19105" s="10"/>
      <c r="M19105" s="10"/>
    </row>
    <row r="19106" spans="2:13" s="1" customFormat="1" ht="13.8" x14ac:dyDescent="0.3">
      <c r="B19106" s="10"/>
      <c r="L19106" s="10"/>
      <c r="M19106" s="10"/>
    </row>
    <row r="19107" spans="2:13" s="1" customFormat="1" ht="13.8" x14ac:dyDescent="0.3">
      <c r="B19107" s="10"/>
      <c r="L19107" s="10"/>
      <c r="M19107" s="10"/>
    </row>
    <row r="19108" spans="2:13" s="1" customFormat="1" ht="13.8" x14ac:dyDescent="0.3">
      <c r="B19108" s="10"/>
      <c r="L19108" s="10"/>
      <c r="M19108" s="10"/>
    </row>
    <row r="19109" spans="2:13" s="1" customFormat="1" ht="13.8" x14ac:dyDescent="0.3">
      <c r="B19109" s="10"/>
      <c r="L19109" s="10"/>
      <c r="M19109" s="10"/>
    </row>
    <row r="19110" spans="2:13" s="1" customFormat="1" ht="13.8" x14ac:dyDescent="0.3">
      <c r="B19110" s="10"/>
      <c r="L19110" s="10"/>
      <c r="M19110" s="10"/>
    </row>
    <row r="19111" spans="2:13" s="1" customFormat="1" ht="13.8" x14ac:dyDescent="0.3">
      <c r="B19111" s="10"/>
      <c r="L19111" s="10"/>
      <c r="M19111" s="10"/>
    </row>
    <row r="19112" spans="2:13" s="1" customFormat="1" ht="13.8" x14ac:dyDescent="0.3">
      <c r="B19112" s="10"/>
      <c r="L19112" s="10"/>
      <c r="M19112" s="10"/>
    </row>
    <row r="19113" spans="2:13" s="1" customFormat="1" ht="13.8" x14ac:dyDescent="0.3">
      <c r="B19113" s="10"/>
      <c r="L19113" s="10"/>
      <c r="M19113" s="10"/>
    </row>
    <row r="19114" spans="2:13" s="1" customFormat="1" ht="13.8" x14ac:dyDescent="0.3">
      <c r="B19114" s="10"/>
      <c r="L19114" s="10"/>
      <c r="M19114" s="10"/>
    </row>
    <row r="19115" spans="2:13" s="1" customFormat="1" ht="13.8" x14ac:dyDescent="0.3">
      <c r="B19115" s="10"/>
      <c r="L19115" s="10"/>
      <c r="M19115" s="10"/>
    </row>
    <row r="19116" spans="2:13" s="1" customFormat="1" ht="13.8" x14ac:dyDescent="0.3">
      <c r="B19116" s="10"/>
      <c r="L19116" s="10"/>
      <c r="M19116" s="10"/>
    </row>
    <row r="19117" spans="2:13" s="1" customFormat="1" ht="13.8" x14ac:dyDescent="0.3">
      <c r="B19117" s="10"/>
      <c r="L19117" s="10"/>
      <c r="M19117" s="10"/>
    </row>
    <row r="19118" spans="2:13" s="1" customFormat="1" ht="13.8" x14ac:dyDescent="0.3">
      <c r="B19118" s="10"/>
      <c r="L19118" s="10"/>
      <c r="M19118" s="10"/>
    </row>
    <row r="19119" spans="2:13" s="1" customFormat="1" ht="13.8" x14ac:dyDescent="0.3">
      <c r="B19119" s="10"/>
      <c r="L19119" s="10"/>
      <c r="M19119" s="10"/>
    </row>
    <row r="19120" spans="2:13" s="1" customFormat="1" ht="13.8" x14ac:dyDescent="0.3">
      <c r="B19120" s="10"/>
      <c r="L19120" s="10"/>
      <c r="M19120" s="10"/>
    </row>
    <row r="19121" spans="2:13" s="1" customFormat="1" ht="13.8" x14ac:dyDescent="0.3">
      <c r="B19121" s="10"/>
      <c r="L19121" s="10"/>
      <c r="M19121" s="10"/>
    </row>
    <row r="19122" spans="2:13" s="1" customFormat="1" ht="13.8" x14ac:dyDescent="0.3">
      <c r="B19122" s="10"/>
      <c r="L19122" s="10"/>
      <c r="M19122" s="10"/>
    </row>
    <row r="19123" spans="2:13" s="1" customFormat="1" ht="13.8" x14ac:dyDescent="0.3">
      <c r="B19123" s="10"/>
      <c r="L19123" s="10"/>
      <c r="M19123" s="10"/>
    </row>
    <row r="19124" spans="2:13" s="1" customFormat="1" ht="13.8" x14ac:dyDescent="0.3">
      <c r="B19124" s="10"/>
      <c r="L19124" s="10"/>
      <c r="M19124" s="10"/>
    </row>
    <row r="19125" spans="2:13" s="1" customFormat="1" ht="13.8" x14ac:dyDescent="0.3">
      <c r="B19125" s="10"/>
      <c r="L19125" s="10"/>
      <c r="M19125" s="10"/>
    </row>
    <row r="19126" spans="2:13" s="1" customFormat="1" ht="13.8" x14ac:dyDescent="0.3">
      <c r="B19126" s="10"/>
      <c r="L19126" s="10"/>
      <c r="M19126" s="10"/>
    </row>
    <row r="19127" spans="2:13" s="1" customFormat="1" ht="13.8" x14ac:dyDescent="0.3">
      <c r="B19127" s="10"/>
      <c r="L19127" s="10"/>
      <c r="M19127" s="10"/>
    </row>
    <row r="19128" spans="2:13" s="1" customFormat="1" ht="13.8" x14ac:dyDescent="0.3">
      <c r="B19128" s="10"/>
      <c r="L19128" s="10"/>
      <c r="M19128" s="10"/>
    </row>
    <row r="19129" spans="2:13" s="1" customFormat="1" ht="13.8" x14ac:dyDescent="0.3">
      <c r="B19129" s="10"/>
      <c r="L19129" s="10"/>
      <c r="M19129" s="10"/>
    </row>
    <row r="19130" spans="2:13" s="1" customFormat="1" ht="13.8" x14ac:dyDescent="0.3">
      <c r="B19130" s="10"/>
      <c r="L19130" s="10"/>
      <c r="M19130" s="10"/>
    </row>
    <row r="19131" spans="2:13" s="1" customFormat="1" ht="13.8" x14ac:dyDescent="0.3">
      <c r="B19131" s="10"/>
      <c r="L19131" s="10"/>
      <c r="M19131" s="10"/>
    </row>
    <row r="19132" spans="2:13" s="1" customFormat="1" ht="13.8" x14ac:dyDescent="0.3">
      <c r="B19132" s="10"/>
      <c r="L19132" s="10"/>
      <c r="M19132" s="10"/>
    </row>
    <row r="19133" spans="2:13" s="1" customFormat="1" ht="13.8" x14ac:dyDescent="0.3">
      <c r="B19133" s="10"/>
      <c r="L19133" s="10"/>
      <c r="M19133" s="10"/>
    </row>
    <row r="19134" spans="2:13" s="1" customFormat="1" ht="13.8" x14ac:dyDescent="0.3">
      <c r="B19134" s="10"/>
      <c r="L19134" s="10"/>
      <c r="M19134" s="10"/>
    </row>
    <row r="19135" spans="2:13" s="1" customFormat="1" ht="13.8" x14ac:dyDescent="0.3">
      <c r="B19135" s="10"/>
      <c r="L19135" s="10"/>
      <c r="M19135" s="10"/>
    </row>
    <row r="19136" spans="2:13" s="1" customFormat="1" ht="13.8" x14ac:dyDescent="0.3">
      <c r="B19136" s="10"/>
      <c r="L19136" s="10"/>
      <c r="M19136" s="10"/>
    </row>
    <row r="19137" spans="2:13" s="1" customFormat="1" ht="13.8" x14ac:dyDescent="0.3">
      <c r="B19137" s="10"/>
      <c r="L19137" s="10"/>
      <c r="M19137" s="10"/>
    </row>
    <row r="19138" spans="2:13" s="1" customFormat="1" ht="13.8" x14ac:dyDescent="0.3">
      <c r="B19138" s="10"/>
      <c r="L19138" s="10"/>
      <c r="M19138" s="10"/>
    </row>
    <row r="19139" spans="2:13" s="1" customFormat="1" ht="13.8" x14ac:dyDescent="0.3">
      <c r="B19139" s="10"/>
      <c r="L19139" s="10"/>
      <c r="M19139" s="10"/>
    </row>
    <row r="19140" spans="2:13" s="1" customFormat="1" ht="13.8" x14ac:dyDescent="0.3">
      <c r="B19140" s="10"/>
      <c r="L19140" s="10"/>
      <c r="M19140" s="10"/>
    </row>
    <row r="19141" spans="2:13" s="1" customFormat="1" ht="13.8" x14ac:dyDescent="0.3">
      <c r="B19141" s="10"/>
      <c r="L19141" s="10"/>
      <c r="M19141" s="10"/>
    </row>
    <row r="19142" spans="2:13" s="1" customFormat="1" ht="13.8" x14ac:dyDescent="0.3">
      <c r="B19142" s="10"/>
      <c r="L19142" s="10"/>
      <c r="M19142" s="10"/>
    </row>
    <row r="19143" spans="2:13" s="1" customFormat="1" ht="13.8" x14ac:dyDescent="0.3">
      <c r="B19143" s="10"/>
      <c r="L19143" s="10"/>
      <c r="M19143" s="10"/>
    </row>
    <row r="19144" spans="2:13" s="1" customFormat="1" ht="13.8" x14ac:dyDescent="0.3">
      <c r="B19144" s="10"/>
      <c r="L19144" s="10"/>
      <c r="M19144" s="10"/>
    </row>
    <row r="19145" spans="2:13" s="1" customFormat="1" ht="13.8" x14ac:dyDescent="0.3">
      <c r="B19145" s="10"/>
      <c r="L19145" s="10"/>
      <c r="M19145" s="10"/>
    </row>
    <row r="19146" spans="2:13" s="1" customFormat="1" ht="13.8" x14ac:dyDescent="0.3">
      <c r="B19146" s="10"/>
      <c r="L19146" s="10"/>
      <c r="M19146" s="10"/>
    </row>
    <row r="19147" spans="2:13" s="1" customFormat="1" ht="13.8" x14ac:dyDescent="0.3">
      <c r="B19147" s="10"/>
      <c r="L19147" s="10"/>
      <c r="M19147" s="10"/>
    </row>
    <row r="19148" spans="2:13" s="1" customFormat="1" ht="13.8" x14ac:dyDescent="0.3">
      <c r="B19148" s="10"/>
      <c r="L19148" s="10"/>
      <c r="M19148" s="10"/>
    </row>
    <row r="19149" spans="2:13" s="1" customFormat="1" ht="13.8" x14ac:dyDescent="0.3">
      <c r="B19149" s="10"/>
      <c r="L19149" s="10"/>
      <c r="M19149" s="10"/>
    </row>
    <row r="19150" spans="2:13" s="1" customFormat="1" ht="13.8" x14ac:dyDescent="0.3">
      <c r="B19150" s="10"/>
      <c r="L19150" s="10"/>
      <c r="M19150" s="10"/>
    </row>
    <row r="19151" spans="2:13" s="1" customFormat="1" ht="13.8" x14ac:dyDescent="0.3">
      <c r="B19151" s="10"/>
      <c r="L19151" s="10"/>
      <c r="M19151" s="10"/>
    </row>
    <row r="19152" spans="2:13" s="1" customFormat="1" ht="13.8" x14ac:dyDescent="0.3">
      <c r="B19152" s="10"/>
      <c r="L19152" s="10"/>
      <c r="M19152" s="10"/>
    </row>
    <row r="19153" spans="2:13" s="1" customFormat="1" ht="13.8" x14ac:dyDescent="0.3">
      <c r="B19153" s="10"/>
      <c r="L19153" s="10"/>
      <c r="M19153" s="10"/>
    </row>
    <row r="19154" spans="2:13" s="1" customFormat="1" ht="13.8" x14ac:dyDescent="0.3">
      <c r="B19154" s="10"/>
      <c r="L19154" s="10"/>
      <c r="M19154" s="10"/>
    </row>
    <row r="19155" spans="2:13" s="1" customFormat="1" ht="13.8" x14ac:dyDescent="0.3">
      <c r="B19155" s="10"/>
      <c r="L19155" s="10"/>
      <c r="M19155" s="10"/>
    </row>
    <row r="19156" spans="2:13" s="1" customFormat="1" ht="13.8" x14ac:dyDescent="0.3">
      <c r="B19156" s="10"/>
      <c r="L19156" s="10"/>
      <c r="M19156" s="10"/>
    </row>
    <row r="19157" spans="2:13" s="1" customFormat="1" ht="13.8" x14ac:dyDescent="0.3">
      <c r="B19157" s="10"/>
      <c r="L19157" s="10"/>
      <c r="M19157" s="10"/>
    </row>
    <row r="19158" spans="2:13" s="1" customFormat="1" ht="13.8" x14ac:dyDescent="0.3">
      <c r="B19158" s="10"/>
      <c r="L19158" s="10"/>
      <c r="M19158" s="10"/>
    </row>
    <row r="19159" spans="2:13" s="1" customFormat="1" ht="13.8" x14ac:dyDescent="0.3">
      <c r="B19159" s="10"/>
      <c r="L19159" s="10"/>
      <c r="M19159" s="10"/>
    </row>
    <row r="19160" spans="2:13" s="1" customFormat="1" ht="13.8" x14ac:dyDescent="0.3">
      <c r="B19160" s="10"/>
      <c r="L19160" s="10"/>
      <c r="M19160" s="10"/>
    </row>
    <row r="19161" spans="2:13" s="1" customFormat="1" ht="13.8" x14ac:dyDescent="0.3">
      <c r="B19161" s="10"/>
      <c r="L19161" s="10"/>
      <c r="M19161" s="10"/>
    </row>
    <row r="19162" spans="2:13" s="1" customFormat="1" ht="13.8" x14ac:dyDescent="0.3">
      <c r="B19162" s="10"/>
      <c r="L19162" s="10"/>
      <c r="M19162" s="10"/>
    </row>
    <row r="19163" spans="2:13" s="1" customFormat="1" ht="13.8" x14ac:dyDescent="0.3">
      <c r="B19163" s="10"/>
      <c r="L19163" s="10"/>
      <c r="M19163" s="10"/>
    </row>
    <row r="19164" spans="2:13" s="1" customFormat="1" ht="13.8" x14ac:dyDescent="0.3">
      <c r="B19164" s="10"/>
      <c r="L19164" s="10"/>
      <c r="M19164" s="10"/>
    </row>
    <row r="19165" spans="2:13" s="1" customFormat="1" ht="13.8" x14ac:dyDescent="0.3">
      <c r="B19165" s="10"/>
      <c r="L19165" s="10"/>
      <c r="M19165" s="10"/>
    </row>
    <row r="19166" spans="2:13" s="1" customFormat="1" ht="13.8" x14ac:dyDescent="0.3">
      <c r="B19166" s="10"/>
      <c r="L19166" s="10"/>
      <c r="M19166" s="10"/>
    </row>
    <row r="19167" spans="2:13" s="1" customFormat="1" ht="13.8" x14ac:dyDescent="0.3">
      <c r="B19167" s="10"/>
      <c r="L19167" s="10"/>
      <c r="M19167" s="10"/>
    </row>
    <row r="19168" spans="2:13" s="1" customFormat="1" ht="13.8" x14ac:dyDescent="0.3">
      <c r="B19168" s="10"/>
      <c r="L19168" s="10"/>
      <c r="M19168" s="10"/>
    </row>
    <row r="19169" spans="2:13" s="1" customFormat="1" ht="13.8" x14ac:dyDescent="0.3">
      <c r="B19169" s="10"/>
      <c r="L19169" s="10"/>
      <c r="M19169" s="10"/>
    </row>
    <row r="19170" spans="2:13" s="1" customFormat="1" ht="13.8" x14ac:dyDescent="0.3">
      <c r="B19170" s="10"/>
      <c r="L19170" s="10"/>
      <c r="M19170" s="10"/>
    </row>
    <row r="19171" spans="2:13" s="1" customFormat="1" ht="13.8" x14ac:dyDescent="0.3">
      <c r="B19171" s="10"/>
      <c r="L19171" s="10"/>
      <c r="M19171" s="10"/>
    </row>
    <row r="19172" spans="2:13" s="1" customFormat="1" ht="13.8" x14ac:dyDescent="0.3">
      <c r="B19172" s="10"/>
      <c r="L19172" s="10"/>
      <c r="M19172" s="10"/>
    </row>
    <row r="19173" spans="2:13" s="1" customFormat="1" ht="13.8" x14ac:dyDescent="0.3">
      <c r="B19173" s="10"/>
      <c r="L19173" s="10"/>
      <c r="M19173" s="10"/>
    </row>
    <row r="19174" spans="2:13" s="1" customFormat="1" ht="13.8" x14ac:dyDescent="0.3">
      <c r="B19174" s="10"/>
      <c r="L19174" s="10"/>
      <c r="M19174" s="10"/>
    </row>
    <row r="19175" spans="2:13" s="1" customFormat="1" ht="13.8" x14ac:dyDescent="0.3">
      <c r="B19175" s="10"/>
      <c r="L19175" s="10"/>
      <c r="M19175" s="10"/>
    </row>
    <row r="19176" spans="2:13" s="1" customFormat="1" ht="13.8" x14ac:dyDescent="0.3">
      <c r="B19176" s="10"/>
      <c r="L19176" s="10"/>
      <c r="M19176" s="10"/>
    </row>
    <row r="19177" spans="2:13" s="1" customFormat="1" ht="13.8" x14ac:dyDescent="0.3">
      <c r="B19177" s="10"/>
      <c r="L19177" s="10"/>
      <c r="M19177" s="10"/>
    </row>
    <row r="19178" spans="2:13" s="1" customFormat="1" ht="13.8" x14ac:dyDescent="0.3">
      <c r="B19178" s="10"/>
      <c r="L19178" s="10"/>
      <c r="M19178" s="10"/>
    </row>
    <row r="19179" spans="2:13" s="1" customFormat="1" ht="13.8" x14ac:dyDescent="0.3">
      <c r="B19179" s="10"/>
      <c r="L19179" s="10"/>
      <c r="M19179" s="10"/>
    </row>
    <row r="19180" spans="2:13" s="1" customFormat="1" ht="13.8" x14ac:dyDescent="0.3">
      <c r="B19180" s="10"/>
      <c r="L19180" s="10"/>
      <c r="M19180" s="10"/>
    </row>
    <row r="19181" spans="2:13" s="1" customFormat="1" ht="13.8" x14ac:dyDescent="0.3">
      <c r="B19181" s="10"/>
      <c r="L19181" s="10"/>
      <c r="M19181" s="10"/>
    </row>
    <row r="19182" spans="2:13" s="1" customFormat="1" ht="13.8" x14ac:dyDescent="0.3">
      <c r="B19182" s="10"/>
      <c r="L19182" s="10"/>
      <c r="M19182" s="10"/>
    </row>
    <row r="19183" spans="2:13" s="1" customFormat="1" ht="13.8" x14ac:dyDescent="0.3">
      <c r="B19183" s="10"/>
      <c r="L19183" s="10"/>
      <c r="M19183" s="10"/>
    </row>
    <row r="19184" spans="2:13" s="1" customFormat="1" ht="13.8" x14ac:dyDescent="0.3">
      <c r="B19184" s="10"/>
      <c r="L19184" s="10"/>
      <c r="M19184" s="10"/>
    </row>
    <row r="19185" spans="2:13" s="1" customFormat="1" ht="13.8" x14ac:dyDescent="0.3">
      <c r="B19185" s="10"/>
      <c r="L19185" s="10"/>
      <c r="M19185" s="10"/>
    </row>
    <row r="19186" spans="2:13" s="1" customFormat="1" ht="13.8" x14ac:dyDescent="0.3">
      <c r="B19186" s="10"/>
      <c r="L19186" s="10"/>
      <c r="M19186" s="10"/>
    </row>
    <row r="19187" spans="2:13" s="1" customFormat="1" ht="13.8" x14ac:dyDescent="0.3">
      <c r="B19187" s="10"/>
      <c r="L19187" s="10"/>
      <c r="M19187" s="10"/>
    </row>
    <row r="19188" spans="2:13" s="1" customFormat="1" ht="13.8" x14ac:dyDescent="0.3">
      <c r="B19188" s="10"/>
      <c r="L19188" s="10"/>
      <c r="M19188" s="10"/>
    </row>
    <row r="19189" spans="2:13" s="1" customFormat="1" ht="13.8" x14ac:dyDescent="0.3">
      <c r="B19189" s="10"/>
      <c r="L19189" s="10"/>
      <c r="M19189" s="10"/>
    </row>
    <row r="19190" spans="2:13" s="1" customFormat="1" ht="13.8" x14ac:dyDescent="0.3">
      <c r="B19190" s="10"/>
      <c r="L19190" s="10"/>
      <c r="M19190" s="10"/>
    </row>
    <row r="19191" spans="2:13" s="1" customFormat="1" ht="13.8" x14ac:dyDescent="0.3">
      <c r="B19191" s="10"/>
      <c r="L19191" s="10"/>
      <c r="M19191" s="10"/>
    </row>
    <row r="19192" spans="2:13" s="1" customFormat="1" ht="13.8" x14ac:dyDescent="0.3">
      <c r="B19192" s="10"/>
      <c r="L19192" s="10"/>
      <c r="M19192" s="10"/>
    </row>
    <row r="19193" spans="2:13" s="1" customFormat="1" ht="13.8" x14ac:dyDescent="0.3">
      <c r="B19193" s="10"/>
      <c r="L19193" s="10"/>
      <c r="M19193" s="10"/>
    </row>
    <row r="19194" spans="2:13" s="1" customFormat="1" ht="13.8" x14ac:dyDescent="0.3">
      <c r="B19194" s="10"/>
      <c r="L19194" s="10"/>
      <c r="M19194" s="10"/>
    </row>
    <row r="19195" spans="2:13" s="1" customFormat="1" ht="13.8" x14ac:dyDescent="0.3">
      <c r="B19195" s="10"/>
      <c r="L19195" s="10"/>
      <c r="M19195" s="10"/>
    </row>
    <row r="19196" spans="2:13" s="1" customFormat="1" ht="13.8" x14ac:dyDescent="0.3">
      <c r="B19196" s="10"/>
      <c r="L19196" s="10"/>
      <c r="M19196" s="10"/>
    </row>
    <row r="19197" spans="2:13" s="1" customFormat="1" ht="13.8" x14ac:dyDescent="0.3">
      <c r="B19197" s="10"/>
      <c r="L19197" s="10"/>
      <c r="M19197" s="10"/>
    </row>
    <row r="19198" spans="2:13" s="1" customFormat="1" ht="13.8" x14ac:dyDescent="0.3">
      <c r="B19198" s="10"/>
      <c r="L19198" s="10"/>
      <c r="M19198" s="10"/>
    </row>
    <row r="19199" spans="2:13" s="1" customFormat="1" ht="13.8" x14ac:dyDescent="0.3">
      <c r="B19199" s="10"/>
      <c r="L19199" s="10"/>
      <c r="M19199" s="10"/>
    </row>
    <row r="19200" spans="2:13" s="1" customFormat="1" ht="13.8" x14ac:dyDescent="0.3">
      <c r="B19200" s="10"/>
      <c r="L19200" s="10"/>
      <c r="M19200" s="10"/>
    </row>
    <row r="19201" spans="2:13" s="1" customFormat="1" ht="13.8" x14ac:dyDescent="0.3">
      <c r="B19201" s="10"/>
      <c r="L19201" s="10"/>
      <c r="M19201" s="10"/>
    </row>
    <row r="19202" spans="2:13" s="1" customFormat="1" ht="13.8" x14ac:dyDescent="0.3">
      <c r="B19202" s="10"/>
      <c r="L19202" s="10"/>
      <c r="M19202" s="10"/>
    </row>
    <row r="19203" spans="2:13" s="1" customFormat="1" ht="13.8" x14ac:dyDescent="0.3">
      <c r="B19203" s="10"/>
      <c r="L19203" s="10"/>
      <c r="M19203" s="10"/>
    </row>
    <row r="19204" spans="2:13" s="1" customFormat="1" ht="13.8" x14ac:dyDescent="0.3">
      <c r="B19204" s="10"/>
      <c r="L19204" s="10"/>
      <c r="M19204" s="10"/>
    </row>
    <row r="19205" spans="2:13" s="1" customFormat="1" ht="13.8" x14ac:dyDescent="0.3">
      <c r="B19205" s="10"/>
      <c r="L19205" s="10"/>
      <c r="M19205" s="10"/>
    </row>
    <row r="19206" spans="2:13" s="1" customFormat="1" ht="13.8" x14ac:dyDescent="0.3">
      <c r="B19206" s="10"/>
      <c r="L19206" s="10"/>
      <c r="M19206" s="10"/>
    </row>
    <row r="19207" spans="2:13" s="1" customFormat="1" ht="13.8" x14ac:dyDescent="0.3">
      <c r="B19207" s="10"/>
      <c r="L19207" s="10"/>
      <c r="M19207" s="10"/>
    </row>
    <row r="19208" spans="2:13" s="1" customFormat="1" ht="13.8" x14ac:dyDescent="0.3">
      <c r="B19208" s="10"/>
      <c r="L19208" s="10"/>
      <c r="M19208" s="10"/>
    </row>
    <row r="19209" spans="2:13" s="1" customFormat="1" ht="13.8" x14ac:dyDescent="0.3">
      <c r="B19209" s="10"/>
      <c r="L19209" s="10"/>
      <c r="M19209" s="10"/>
    </row>
    <row r="19210" spans="2:13" s="1" customFormat="1" ht="13.8" x14ac:dyDescent="0.3">
      <c r="B19210" s="10"/>
      <c r="L19210" s="10"/>
      <c r="M19210" s="10"/>
    </row>
    <row r="19211" spans="2:13" s="1" customFormat="1" ht="13.8" x14ac:dyDescent="0.3">
      <c r="B19211" s="10"/>
      <c r="L19211" s="10"/>
      <c r="M19211" s="10"/>
    </row>
    <row r="19212" spans="2:13" s="1" customFormat="1" ht="13.8" x14ac:dyDescent="0.3">
      <c r="B19212" s="10"/>
      <c r="L19212" s="10"/>
      <c r="M19212" s="10"/>
    </row>
    <row r="19213" spans="2:13" s="1" customFormat="1" ht="13.8" x14ac:dyDescent="0.3">
      <c r="B19213" s="10"/>
      <c r="L19213" s="10"/>
      <c r="M19213" s="10"/>
    </row>
    <row r="19214" spans="2:13" s="1" customFormat="1" ht="13.8" x14ac:dyDescent="0.3">
      <c r="B19214" s="10"/>
      <c r="L19214" s="10"/>
      <c r="M19214" s="10"/>
    </row>
    <row r="19215" spans="2:13" s="1" customFormat="1" ht="13.8" x14ac:dyDescent="0.3">
      <c r="B19215" s="10"/>
      <c r="L19215" s="10"/>
      <c r="M19215" s="10"/>
    </row>
    <row r="19216" spans="2:13" s="1" customFormat="1" ht="13.8" x14ac:dyDescent="0.3">
      <c r="B19216" s="10"/>
      <c r="L19216" s="10"/>
      <c r="M19216" s="10"/>
    </row>
    <row r="19217" spans="2:13" s="1" customFormat="1" ht="13.8" x14ac:dyDescent="0.3">
      <c r="B19217" s="10"/>
      <c r="L19217" s="10"/>
      <c r="M19217" s="10"/>
    </row>
    <row r="19218" spans="2:13" s="1" customFormat="1" ht="13.8" x14ac:dyDescent="0.3">
      <c r="B19218" s="10"/>
      <c r="L19218" s="10"/>
      <c r="M19218" s="10"/>
    </row>
    <row r="19219" spans="2:13" s="1" customFormat="1" ht="13.8" x14ac:dyDescent="0.3">
      <c r="B19219" s="10"/>
      <c r="L19219" s="10"/>
      <c r="M19219" s="10"/>
    </row>
    <row r="19220" spans="2:13" s="1" customFormat="1" ht="13.8" x14ac:dyDescent="0.3">
      <c r="B19220" s="10"/>
      <c r="L19220" s="10"/>
      <c r="M19220" s="10"/>
    </row>
    <row r="19221" spans="2:13" s="1" customFormat="1" ht="13.8" x14ac:dyDescent="0.3">
      <c r="B19221" s="10"/>
      <c r="L19221" s="10"/>
      <c r="M19221" s="10"/>
    </row>
    <row r="19222" spans="2:13" s="1" customFormat="1" ht="13.8" x14ac:dyDescent="0.3">
      <c r="B19222" s="10"/>
      <c r="L19222" s="10"/>
      <c r="M19222" s="10"/>
    </row>
    <row r="19223" spans="2:13" s="1" customFormat="1" ht="13.8" x14ac:dyDescent="0.3">
      <c r="B19223" s="10"/>
      <c r="L19223" s="10"/>
      <c r="M19223" s="10"/>
    </row>
    <row r="19224" spans="2:13" s="1" customFormat="1" ht="13.8" x14ac:dyDescent="0.3">
      <c r="B19224" s="10"/>
      <c r="L19224" s="10"/>
      <c r="M19224" s="10"/>
    </row>
    <row r="19225" spans="2:13" s="1" customFormat="1" ht="13.8" x14ac:dyDescent="0.3">
      <c r="B19225" s="10"/>
      <c r="L19225" s="10"/>
      <c r="M19225" s="10"/>
    </row>
    <row r="19226" spans="2:13" s="1" customFormat="1" ht="13.8" x14ac:dyDescent="0.3">
      <c r="B19226" s="10"/>
      <c r="L19226" s="10"/>
      <c r="M19226" s="10"/>
    </row>
    <row r="19227" spans="2:13" s="1" customFormat="1" ht="13.8" x14ac:dyDescent="0.3">
      <c r="B19227" s="10"/>
      <c r="L19227" s="10"/>
      <c r="M19227" s="10"/>
    </row>
    <row r="19228" spans="2:13" s="1" customFormat="1" ht="13.8" x14ac:dyDescent="0.3">
      <c r="B19228" s="10"/>
      <c r="L19228" s="10"/>
      <c r="M19228" s="10"/>
    </row>
    <row r="19229" spans="2:13" s="1" customFormat="1" ht="13.8" x14ac:dyDescent="0.3">
      <c r="B19229" s="10"/>
      <c r="L19229" s="10"/>
      <c r="M19229" s="10"/>
    </row>
    <row r="19230" spans="2:13" s="1" customFormat="1" ht="13.8" x14ac:dyDescent="0.3">
      <c r="B19230" s="10"/>
      <c r="L19230" s="10"/>
      <c r="M19230" s="10"/>
    </row>
    <row r="19231" spans="2:13" s="1" customFormat="1" ht="13.8" x14ac:dyDescent="0.3">
      <c r="B19231" s="10"/>
      <c r="L19231" s="10"/>
      <c r="M19231" s="10"/>
    </row>
    <row r="19232" spans="2:13" s="1" customFormat="1" ht="13.8" x14ac:dyDescent="0.3">
      <c r="B19232" s="10"/>
      <c r="L19232" s="10"/>
      <c r="M19232" s="10"/>
    </row>
    <row r="19233" spans="2:13" s="1" customFormat="1" ht="13.8" x14ac:dyDescent="0.3">
      <c r="B19233" s="10"/>
      <c r="L19233" s="10"/>
      <c r="M19233" s="10"/>
    </row>
    <row r="19234" spans="2:13" s="1" customFormat="1" ht="13.8" x14ac:dyDescent="0.3">
      <c r="B19234" s="10"/>
      <c r="L19234" s="10"/>
      <c r="M19234" s="10"/>
    </row>
    <row r="19235" spans="2:13" s="1" customFormat="1" ht="13.8" x14ac:dyDescent="0.3">
      <c r="B19235" s="10"/>
      <c r="L19235" s="10"/>
      <c r="M19235" s="10"/>
    </row>
    <row r="19236" spans="2:13" s="1" customFormat="1" ht="13.8" x14ac:dyDescent="0.3">
      <c r="B19236" s="10"/>
      <c r="L19236" s="10"/>
      <c r="M19236" s="10"/>
    </row>
    <row r="19237" spans="2:13" s="1" customFormat="1" ht="13.8" x14ac:dyDescent="0.3">
      <c r="B19237" s="10"/>
      <c r="L19237" s="10"/>
      <c r="M19237" s="10"/>
    </row>
    <row r="19238" spans="2:13" s="1" customFormat="1" ht="13.8" x14ac:dyDescent="0.3">
      <c r="B19238" s="10"/>
      <c r="L19238" s="10"/>
      <c r="M19238" s="10"/>
    </row>
    <row r="19239" spans="2:13" s="1" customFormat="1" ht="13.8" x14ac:dyDescent="0.3">
      <c r="B19239" s="10"/>
      <c r="L19239" s="10"/>
      <c r="M19239" s="10"/>
    </row>
    <row r="19240" spans="2:13" s="1" customFormat="1" ht="13.8" x14ac:dyDescent="0.3">
      <c r="B19240" s="10"/>
      <c r="L19240" s="10"/>
      <c r="M19240" s="10"/>
    </row>
    <row r="19241" spans="2:13" s="1" customFormat="1" ht="13.8" x14ac:dyDescent="0.3">
      <c r="B19241" s="10"/>
      <c r="L19241" s="10"/>
      <c r="M19241" s="10"/>
    </row>
    <row r="19242" spans="2:13" s="1" customFormat="1" ht="13.8" x14ac:dyDescent="0.3">
      <c r="B19242" s="10"/>
      <c r="L19242" s="10"/>
      <c r="M19242" s="10"/>
    </row>
    <row r="19243" spans="2:13" s="1" customFormat="1" ht="13.8" x14ac:dyDescent="0.3">
      <c r="B19243" s="10"/>
      <c r="L19243" s="10"/>
      <c r="M19243" s="10"/>
    </row>
    <row r="19244" spans="2:13" s="1" customFormat="1" ht="13.8" x14ac:dyDescent="0.3">
      <c r="B19244" s="10"/>
      <c r="L19244" s="10"/>
      <c r="M19244" s="10"/>
    </row>
    <row r="19245" spans="2:13" s="1" customFormat="1" ht="13.8" x14ac:dyDescent="0.3">
      <c r="B19245" s="10"/>
      <c r="L19245" s="10"/>
      <c r="M19245" s="10"/>
    </row>
    <row r="19246" spans="2:13" s="1" customFormat="1" ht="13.8" x14ac:dyDescent="0.3">
      <c r="B19246" s="10"/>
      <c r="L19246" s="10"/>
      <c r="M19246" s="10"/>
    </row>
    <row r="19247" spans="2:13" s="1" customFormat="1" ht="13.8" x14ac:dyDescent="0.3">
      <c r="B19247" s="10"/>
      <c r="L19247" s="10"/>
      <c r="M19247" s="10"/>
    </row>
    <row r="19248" spans="2:13" s="1" customFormat="1" ht="13.8" x14ac:dyDescent="0.3">
      <c r="B19248" s="10"/>
      <c r="L19248" s="10"/>
      <c r="M19248" s="10"/>
    </row>
    <row r="19249" spans="2:13" s="1" customFormat="1" ht="13.8" x14ac:dyDescent="0.3">
      <c r="B19249" s="10"/>
      <c r="L19249" s="10"/>
      <c r="M19249" s="10"/>
    </row>
    <row r="19250" spans="2:13" s="1" customFormat="1" ht="13.8" x14ac:dyDescent="0.3">
      <c r="B19250" s="10"/>
      <c r="L19250" s="10"/>
      <c r="M19250" s="10"/>
    </row>
    <row r="19251" spans="2:13" s="1" customFormat="1" ht="13.8" x14ac:dyDescent="0.3">
      <c r="B19251" s="10"/>
      <c r="L19251" s="10"/>
      <c r="M19251" s="10"/>
    </row>
    <row r="19252" spans="2:13" s="1" customFormat="1" ht="13.8" x14ac:dyDescent="0.3">
      <c r="B19252" s="10"/>
      <c r="L19252" s="10"/>
      <c r="M19252" s="10"/>
    </row>
    <row r="19253" spans="2:13" s="1" customFormat="1" ht="13.8" x14ac:dyDescent="0.3">
      <c r="B19253" s="10"/>
      <c r="L19253" s="10"/>
      <c r="M19253" s="10"/>
    </row>
    <row r="19254" spans="2:13" s="1" customFormat="1" ht="13.8" x14ac:dyDescent="0.3">
      <c r="B19254" s="10"/>
      <c r="L19254" s="10"/>
      <c r="M19254" s="10"/>
    </row>
    <row r="19255" spans="2:13" s="1" customFormat="1" ht="13.8" x14ac:dyDescent="0.3">
      <c r="B19255" s="10"/>
      <c r="L19255" s="10"/>
      <c r="M19255" s="10"/>
    </row>
    <row r="19256" spans="2:13" s="1" customFormat="1" ht="13.8" x14ac:dyDescent="0.3">
      <c r="B19256" s="10"/>
      <c r="L19256" s="10"/>
      <c r="M19256" s="10"/>
    </row>
    <row r="19257" spans="2:13" s="1" customFormat="1" ht="13.8" x14ac:dyDescent="0.3">
      <c r="B19257" s="10"/>
      <c r="L19257" s="10"/>
      <c r="M19257" s="10"/>
    </row>
    <row r="19258" spans="2:13" s="1" customFormat="1" ht="13.8" x14ac:dyDescent="0.3">
      <c r="B19258" s="10"/>
      <c r="L19258" s="10"/>
      <c r="M19258" s="10"/>
    </row>
    <row r="19259" spans="2:13" s="1" customFormat="1" ht="13.8" x14ac:dyDescent="0.3">
      <c r="B19259" s="10"/>
      <c r="L19259" s="10"/>
      <c r="M19259" s="10"/>
    </row>
    <row r="19260" spans="2:13" s="1" customFormat="1" ht="13.8" x14ac:dyDescent="0.3">
      <c r="B19260" s="10"/>
      <c r="L19260" s="10"/>
      <c r="M19260" s="10"/>
    </row>
    <row r="19261" spans="2:13" s="1" customFormat="1" ht="13.8" x14ac:dyDescent="0.3">
      <c r="B19261" s="10"/>
      <c r="L19261" s="10"/>
      <c r="M19261" s="10"/>
    </row>
    <row r="19262" spans="2:13" s="1" customFormat="1" ht="13.8" x14ac:dyDescent="0.3">
      <c r="B19262" s="10"/>
      <c r="L19262" s="10"/>
      <c r="M19262" s="10"/>
    </row>
    <row r="19263" spans="2:13" s="1" customFormat="1" ht="13.8" x14ac:dyDescent="0.3">
      <c r="B19263" s="10"/>
      <c r="L19263" s="10"/>
      <c r="M19263" s="10"/>
    </row>
    <row r="19264" spans="2:13" s="1" customFormat="1" ht="13.8" x14ac:dyDescent="0.3">
      <c r="B19264" s="10"/>
      <c r="L19264" s="10"/>
      <c r="M19264" s="10"/>
    </row>
    <row r="19265" spans="2:13" s="1" customFormat="1" ht="13.8" x14ac:dyDescent="0.3">
      <c r="B19265" s="10"/>
      <c r="L19265" s="10"/>
      <c r="M19265" s="10"/>
    </row>
    <row r="19266" spans="2:13" s="1" customFormat="1" ht="13.8" x14ac:dyDescent="0.3">
      <c r="B19266" s="10"/>
      <c r="L19266" s="10"/>
      <c r="M19266" s="10"/>
    </row>
    <row r="19267" spans="2:13" s="1" customFormat="1" ht="13.8" x14ac:dyDescent="0.3">
      <c r="B19267" s="10"/>
      <c r="L19267" s="10"/>
      <c r="M19267" s="10"/>
    </row>
    <row r="19268" spans="2:13" s="1" customFormat="1" ht="13.8" x14ac:dyDescent="0.3">
      <c r="B19268" s="10"/>
      <c r="L19268" s="10"/>
      <c r="M19268" s="10"/>
    </row>
    <row r="19269" spans="2:13" s="1" customFormat="1" ht="13.8" x14ac:dyDescent="0.3">
      <c r="B19269" s="10"/>
      <c r="L19269" s="10"/>
      <c r="M19269" s="10"/>
    </row>
    <row r="19270" spans="2:13" s="1" customFormat="1" ht="13.8" x14ac:dyDescent="0.3">
      <c r="B19270" s="10"/>
      <c r="L19270" s="10"/>
      <c r="M19270" s="10"/>
    </row>
    <row r="19271" spans="2:13" s="1" customFormat="1" ht="13.8" x14ac:dyDescent="0.3">
      <c r="B19271" s="10"/>
      <c r="L19271" s="10"/>
      <c r="M19271" s="10"/>
    </row>
    <row r="19272" spans="2:13" s="1" customFormat="1" ht="13.8" x14ac:dyDescent="0.3">
      <c r="B19272" s="10"/>
      <c r="L19272" s="10"/>
      <c r="M19272" s="10"/>
    </row>
    <row r="19273" spans="2:13" s="1" customFormat="1" ht="13.8" x14ac:dyDescent="0.3">
      <c r="B19273" s="10"/>
      <c r="L19273" s="10"/>
      <c r="M19273" s="10"/>
    </row>
    <row r="19274" spans="2:13" s="1" customFormat="1" ht="13.8" x14ac:dyDescent="0.3">
      <c r="B19274" s="10"/>
      <c r="L19274" s="10"/>
      <c r="M19274" s="10"/>
    </row>
    <row r="19275" spans="2:13" s="1" customFormat="1" ht="13.8" x14ac:dyDescent="0.3">
      <c r="B19275" s="10"/>
      <c r="L19275" s="10"/>
      <c r="M19275" s="10"/>
    </row>
    <row r="19276" spans="2:13" s="1" customFormat="1" ht="13.8" x14ac:dyDescent="0.3">
      <c r="B19276" s="10"/>
      <c r="L19276" s="10"/>
      <c r="M19276" s="10"/>
    </row>
    <row r="19277" spans="2:13" s="1" customFormat="1" ht="13.8" x14ac:dyDescent="0.3">
      <c r="B19277" s="10"/>
      <c r="L19277" s="10"/>
      <c r="M19277" s="10"/>
    </row>
    <row r="19278" spans="2:13" s="1" customFormat="1" ht="13.8" x14ac:dyDescent="0.3">
      <c r="B19278" s="10"/>
      <c r="L19278" s="10"/>
      <c r="M19278" s="10"/>
    </row>
    <row r="19279" spans="2:13" s="1" customFormat="1" ht="13.8" x14ac:dyDescent="0.3">
      <c r="B19279" s="10"/>
      <c r="L19279" s="10"/>
      <c r="M19279" s="10"/>
    </row>
    <row r="19280" spans="2:13" s="1" customFormat="1" ht="13.8" x14ac:dyDescent="0.3">
      <c r="B19280" s="10"/>
      <c r="L19280" s="10"/>
      <c r="M19280" s="10"/>
    </row>
    <row r="19281" spans="2:13" s="1" customFormat="1" ht="13.8" x14ac:dyDescent="0.3">
      <c r="B19281" s="10"/>
      <c r="L19281" s="10"/>
      <c r="M19281" s="10"/>
    </row>
    <row r="19282" spans="2:13" s="1" customFormat="1" ht="13.8" x14ac:dyDescent="0.3">
      <c r="B19282" s="10"/>
      <c r="L19282" s="10"/>
      <c r="M19282" s="10"/>
    </row>
    <row r="19283" spans="2:13" s="1" customFormat="1" ht="13.8" x14ac:dyDescent="0.3">
      <c r="B19283" s="10"/>
      <c r="L19283" s="10"/>
      <c r="M19283" s="10"/>
    </row>
    <row r="19284" spans="2:13" s="1" customFormat="1" ht="13.8" x14ac:dyDescent="0.3">
      <c r="B19284" s="10"/>
      <c r="L19284" s="10"/>
      <c r="M19284" s="10"/>
    </row>
    <row r="19285" spans="2:13" s="1" customFormat="1" ht="13.8" x14ac:dyDescent="0.3">
      <c r="B19285" s="10"/>
      <c r="L19285" s="10"/>
      <c r="M19285" s="10"/>
    </row>
    <row r="19286" spans="2:13" s="1" customFormat="1" ht="13.8" x14ac:dyDescent="0.3">
      <c r="B19286" s="10"/>
      <c r="L19286" s="10"/>
      <c r="M19286" s="10"/>
    </row>
    <row r="19287" spans="2:13" s="1" customFormat="1" ht="13.8" x14ac:dyDescent="0.3">
      <c r="B19287" s="10"/>
      <c r="L19287" s="10"/>
      <c r="M19287" s="10"/>
    </row>
    <row r="19288" spans="2:13" s="1" customFormat="1" ht="13.8" x14ac:dyDescent="0.3">
      <c r="B19288" s="10"/>
      <c r="L19288" s="10"/>
      <c r="M19288" s="10"/>
    </row>
    <row r="19289" spans="2:13" s="1" customFormat="1" ht="13.8" x14ac:dyDescent="0.3">
      <c r="B19289" s="10"/>
      <c r="L19289" s="10"/>
      <c r="M19289" s="10"/>
    </row>
    <row r="19290" spans="2:13" s="1" customFormat="1" ht="13.8" x14ac:dyDescent="0.3">
      <c r="B19290" s="10"/>
      <c r="L19290" s="10"/>
      <c r="M19290" s="10"/>
    </row>
    <row r="19291" spans="2:13" s="1" customFormat="1" ht="13.8" x14ac:dyDescent="0.3">
      <c r="B19291" s="10"/>
      <c r="L19291" s="10"/>
      <c r="M19291" s="10"/>
    </row>
    <row r="19292" spans="2:13" s="1" customFormat="1" ht="13.8" x14ac:dyDescent="0.3">
      <c r="B19292" s="10"/>
      <c r="L19292" s="10"/>
      <c r="M19292" s="10"/>
    </row>
    <row r="19293" spans="2:13" s="1" customFormat="1" ht="13.8" x14ac:dyDescent="0.3">
      <c r="B19293" s="10"/>
      <c r="L19293" s="10"/>
      <c r="M19293" s="10"/>
    </row>
    <row r="19294" spans="2:13" s="1" customFormat="1" ht="13.8" x14ac:dyDescent="0.3">
      <c r="B19294" s="10"/>
      <c r="L19294" s="10"/>
      <c r="M19294" s="10"/>
    </row>
    <row r="19295" spans="2:13" s="1" customFormat="1" ht="13.8" x14ac:dyDescent="0.3">
      <c r="B19295" s="10"/>
      <c r="L19295" s="10"/>
      <c r="M19295" s="10"/>
    </row>
    <row r="19296" spans="2:13" s="1" customFormat="1" ht="13.8" x14ac:dyDescent="0.3">
      <c r="B19296" s="10"/>
      <c r="L19296" s="10"/>
      <c r="M19296" s="10"/>
    </row>
    <row r="19297" spans="2:13" s="1" customFormat="1" ht="13.8" x14ac:dyDescent="0.3">
      <c r="B19297" s="10"/>
      <c r="L19297" s="10"/>
      <c r="M19297" s="10"/>
    </row>
    <row r="19298" spans="2:13" s="1" customFormat="1" ht="13.8" x14ac:dyDescent="0.3">
      <c r="B19298" s="10"/>
      <c r="L19298" s="10"/>
      <c r="M19298" s="10"/>
    </row>
    <row r="19299" spans="2:13" s="1" customFormat="1" ht="13.8" x14ac:dyDescent="0.3">
      <c r="B19299" s="10"/>
      <c r="L19299" s="10"/>
      <c r="M19299" s="10"/>
    </row>
    <row r="19300" spans="2:13" s="1" customFormat="1" ht="13.8" x14ac:dyDescent="0.3">
      <c r="B19300" s="10"/>
      <c r="L19300" s="10"/>
      <c r="M19300" s="10"/>
    </row>
    <row r="19301" spans="2:13" s="1" customFormat="1" ht="13.8" x14ac:dyDescent="0.3">
      <c r="B19301" s="10"/>
      <c r="L19301" s="10"/>
      <c r="M19301" s="10"/>
    </row>
    <row r="19302" spans="2:13" s="1" customFormat="1" ht="13.8" x14ac:dyDescent="0.3">
      <c r="B19302" s="10"/>
      <c r="L19302" s="10"/>
      <c r="M19302" s="10"/>
    </row>
    <row r="19303" spans="2:13" s="1" customFormat="1" ht="13.8" x14ac:dyDescent="0.3">
      <c r="B19303" s="10"/>
      <c r="L19303" s="10"/>
      <c r="M19303" s="10"/>
    </row>
    <row r="19304" spans="2:13" s="1" customFormat="1" ht="13.8" x14ac:dyDescent="0.3">
      <c r="B19304" s="10"/>
      <c r="L19304" s="10"/>
      <c r="M19304" s="10"/>
    </row>
    <row r="19305" spans="2:13" s="1" customFormat="1" ht="13.8" x14ac:dyDescent="0.3">
      <c r="B19305" s="10"/>
      <c r="L19305" s="10"/>
      <c r="M19305" s="10"/>
    </row>
    <row r="19306" spans="2:13" s="1" customFormat="1" ht="13.8" x14ac:dyDescent="0.3">
      <c r="B19306" s="10"/>
      <c r="L19306" s="10"/>
      <c r="M19306" s="10"/>
    </row>
    <row r="19307" spans="2:13" s="1" customFormat="1" ht="13.8" x14ac:dyDescent="0.3">
      <c r="B19307" s="10"/>
      <c r="L19307" s="10"/>
      <c r="M19307" s="10"/>
    </row>
    <row r="19308" spans="2:13" s="1" customFormat="1" ht="13.8" x14ac:dyDescent="0.3">
      <c r="B19308" s="10"/>
      <c r="L19308" s="10"/>
      <c r="M19308" s="10"/>
    </row>
    <row r="19309" spans="2:13" s="1" customFormat="1" ht="13.8" x14ac:dyDescent="0.3">
      <c r="B19309" s="10"/>
      <c r="L19309" s="10"/>
      <c r="M19309" s="10"/>
    </row>
    <row r="19310" spans="2:13" s="1" customFormat="1" ht="13.8" x14ac:dyDescent="0.3">
      <c r="B19310" s="10"/>
      <c r="L19310" s="10"/>
      <c r="M19310" s="10"/>
    </row>
    <row r="19311" spans="2:13" s="1" customFormat="1" ht="13.8" x14ac:dyDescent="0.3">
      <c r="B19311" s="10"/>
      <c r="L19311" s="10"/>
      <c r="M19311" s="10"/>
    </row>
    <row r="19312" spans="2:13" s="1" customFormat="1" ht="13.8" x14ac:dyDescent="0.3">
      <c r="B19312" s="10"/>
      <c r="L19312" s="10"/>
      <c r="M19312" s="10"/>
    </row>
    <row r="19313" spans="2:13" s="1" customFormat="1" ht="13.8" x14ac:dyDescent="0.3">
      <c r="B19313" s="10"/>
      <c r="L19313" s="10"/>
      <c r="M19313" s="10"/>
    </row>
    <row r="19314" spans="2:13" s="1" customFormat="1" ht="13.8" x14ac:dyDescent="0.3">
      <c r="B19314" s="10"/>
      <c r="L19314" s="10"/>
      <c r="M19314" s="10"/>
    </row>
    <row r="19315" spans="2:13" s="1" customFormat="1" ht="13.8" x14ac:dyDescent="0.3">
      <c r="B19315" s="10"/>
      <c r="L19315" s="10"/>
      <c r="M19315" s="10"/>
    </row>
    <row r="19316" spans="2:13" s="1" customFormat="1" ht="13.8" x14ac:dyDescent="0.3">
      <c r="B19316" s="10"/>
      <c r="L19316" s="10"/>
      <c r="M19316" s="10"/>
    </row>
    <row r="19317" spans="2:13" s="1" customFormat="1" ht="13.8" x14ac:dyDescent="0.3">
      <c r="B19317" s="10"/>
      <c r="L19317" s="10"/>
      <c r="M19317" s="10"/>
    </row>
    <row r="19318" spans="2:13" s="1" customFormat="1" ht="13.8" x14ac:dyDescent="0.3">
      <c r="B19318" s="10"/>
      <c r="L19318" s="10"/>
      <c r="M19318" s="10"/>
    </row>
    <row r="19319" spans="2:13" s="1" customFormat="1" ht="13.8" x14ac:dyDescent="0.3">
      <c r="B19319" s="10"/>
      <c r="L19319" s="10"/>
      <c r="M19319" s="10"/>
    </row>
    <row r="19320" spans="2:13" s="1" customFormat="1" ht="13.8" x14ac:dyDescent="0.3">
      <c r="B19320" s="10"/>
      <c r="L19320" s="10"/>
      <c r="M19320" s="10"/>
    </row>
    <row r="19321" spans="2:13" s="1" customFormat="1" ht="13.8" x14ac:dyDescent="0.3">
      <c r="B19321" s="10"/>
      <c r="L19321" s="10"/>
      <c r="M19321" s="10"/>
    </row>
    <row r="19322" spans="2:13" s="1" customFormat="1" ht="13.8" x14ac:dyDescent="0.3">
      <c r="B19322" s="10"/>
      <c r="L19322" s="10"/>
      <c r="M19322" s="10"/>
    </row>
    <row r="19323" spans="2:13" s="1" customFormat="1" ht="13.8" x14ac:dyDescent="0.3">
      <c r="B19323" s="10"/>
      <c r="L19323" s="10"/>
      <c r="M19323" s="10"/>
    </row>
    <row r="19324" spans="2:13" s="1" customFormat="1" ht="13.8" x14ac:dyDescent="0.3">
      <c r="B19324" s="10"/>
      <c r="L19324" s="10"/>
      <c r="M19324" s="10"/>
    </row>
    <row r="19325" spans="2:13" s="1" customFormat="1" ht="13.8" x14ac:dyDescent="0.3">
      <c r="B19325" s="10"/>
      <c r="L19325" s="10"/>
      <c r="M19325" s="10"/>
    </row>
    <row r="19326" spans="2:13" s="1" customFormat="1" ht="13.8" x14ac:dyDescent="0.3">
      <c r="B19326" s="10"/>
      <c r="L19326" s="10"/>
      <c r="M19326" s="10"/>
    </row>
    <row r="19327" spans="2:13" s="1" customFormat="1" ht="13.8" x14ac:dyDescent="0.3">
      <c r="B19327" s="10"/>
      <c r="L19327" s="10"/>
      <c r="M19327" s="10"/>
    </row>
    <row r="19328" spans="2:13" s="1" customFormat="1" ht="13.8" x14ac:dyDescent="0.3">
      <c r="B19328" s="10"/>
      <c r="L19328" s="10"/>
      <c r="M19328" s="10"/>
    </row>
    <row r="19329" spans="2:13" s="1" customFormat="1" ht="13.8" x14ac:dyDescent="0.3">
      <c r="B19329" s="10"/>
      <c r="L19329" s="10"/>
      <c r="M19329" s="10"/>
    </row>
    <row r="19330" spans="2:13" s="1" customFormat="1" ht="13.8" x14ac:dyDescent="0.3">
      <c r="B19330" s="10"/>
      <c r="L19330" s="10"/>
      <c r="M19330" s="10"/>
    </row>
    <row r="19331" spans="2:13" s="1" customFormat="1" ht="13.8" x14ac:dyDescent="0.3">
      <c r="B19331" s="10"/>
      <c r="L19331" s="10"/>
      <c r="M19331" s="10"/>
    </row>
    <row r="19332" spans="2:13" s="1" customFormat="1" ht="13.8" x14ac:dyDescent="0.3">
      <c r="B19332" s="10"/>
      <c r="L19332" s="10"/>
      <c r="M19332" s="10"/>
    </row>
    <row r="19333" spans="2:13" s="1" customFormat="1" ht="13.8" x14ac:dyDescent="0.3">
      <c r="B19333" s="10"/>
      <c r="L19333" s="10"/>
      <c r="M19333" s="10"/>
    </row>
    <row r="19334" spans="2:13" s="1" customFormat="1" ht="13.8" x14ac:dyDescent="0.3">
      <c r="B19334" s="10"/>
      <c r="L19334" s="10"/>
      <c r="M19334" s="10"/>
    </row>
    <row r="19335" spans="2:13" s="1" customFormat="1" ht="13.8" x14ac:dyDescent="0.3">
      <c r="B19335" s="10"/>
      <c r="L19335" s="10"/>
      <c r="M19335" s="10"/>
    </row>
    <row r="19336" spans="2:13" s="1" customFormat="1" ht="13.8" x14ac:dyDescent="0.3">
      <c r="B19336" s="10"/>
      <c r="L19336" s="10"/>
      <c r="M19336" s="10"/>
    </row>
    <row r="19337" spans="2:13" s="1" customFormat="1" ht="13.8" x14ac:dyDescent="0.3">
      <c r="B19337" s="10"/>
      <c r="L19337" s="10"/>
      <c r="M19337" s="10"/>
    </row>
    <row r="19338" spans="2:13" s="1" customFormat="1" ht="13.8" x14ac:dyDescent="0.3">
      <c r="B19338" s="10"/>
      <c r="L19338" s="10"/>
      <c r="M19338" s="10"/>
    </row>
    <row r="19339" spans="2:13" s="1" customFormat="1" ht="13.8" x14ac:dyDescent="0.3">
      <c r="B19339" s="10"/>
      <c r="L19339" s="10"/>
      <c r="M19339" s="10"/>
    </row>
    <row r="19340" spans="2:13" s="1" customFormat="1" ht="13.8" x14ac:dyDescent="0.3">
      <c r="B19340" s="10"/>
      <c r="L19340" s="10"/>
      <c r="M19340" s="10"/>
    </row>
    <row r="19341" spans="2:13" s="1" customFormat="1" ht="13.8" x14ac:dyDescent="0.3">
      <c r="B19341" s="10"/>
      <c r="L19341" s="10"/>
      <c r="M19341" s="10"/>
    </row>
    <row r="19342" spans="2:13" s="1" customFormat="1" ht="13.8" x14ac:dyDescent="0.3">
      <c r="B19342" s="10"/>
      <c r="L19342" s="10"/>
      <c r="M19342" s="10"/>
    </row>
    <row r="19343" spans="2:13" s="1" customFormat="1" ht="13.8" x14ac:dyDescent="0.3">
      <c r="B19343" s="10"/>
      <c r="L19343" s="10"/>
      <c r="M19343" s="10"/>
    </row>
    <row r="19344" spans="2:13" s="1" customFormat="1" ht="13.8" x14ac:dyDescent="0.3">
      <c r="B19344" s="10"/>
      <c r="L19344" s="10"/>
      <c r="M19344" s="10"/>
    </row>
    <row r="19345" spans="2:13" s="1" customFormat="1" ht="13.8" x14ac:dyDescent="0.3">
      <c r="B19345" s="10"/>
      <c r="L19345" s="10"/>
      <c r="M19345" s="10"/>
    </row>
    <row r="19346" spans="2:13" s="1" customFormat="1" ht="13.8" x14ac:dyDescent="0.3">
      <c r="B19346" s="10"/>
      <c r="L19346" s="10"/>
      <c r="M19346" s="10"/>
    </row>
    <row r="19347" spans="2:13" s="1" customFormat="1" ht="13.8" x14ac:dyDescent="0.3">
      <c r="B19347" s="10"/>
      <c r="L19347" s="10"/>
      <c r="M19347" s="10"/>
    </row>
    <row r="19348" spans="2:13" s="1" customFormat="1" ht="13.8" x14ac:dyDescent="0.3">
      <c r="B19348" s="10"/>
      <c r="L19348" s="10"/>
      <c r="M19348" s="10"/>
    </row>
    <row r="19349" spans="2:13" s="1" customFormat="1" ht="13.8" x14ac:dyDescent="0.3">
      <c r="B19349" s="10"/>
      <c r="L19349" s="10"/>
      <c r="M19349" s="10"/>
    </row>
    <row r="19350" spans="2:13" s="1" customFormat="1" ht="13.8" x14ac:dyDescent="0.3">
      <c r="B19350" s="10"/>
      <c r="L19350" s="10"/>
      <c r="M19350" s="10"/>
    </row>
    <row r="19351" spans="2:13" s="1" customFormat="1" ht="13.8" x14ac:dyDescent="0.3">
      <c r="B19351" s="10"/>
      <c r="L19351" s="10"/>
      <c r="M19351" s="10"/>
    </row>
    <row r="19352" spans="2:13" s="1" customFormat="1" ht="13.8" x14ac:dyDescent="0.3">
      <c r="B19352" s="10"/>
      <c r="L19352" s="10"/>
      <c r="M19352" s="10"/>
    </row>
    <row r="19353" spans="2:13" s="1" customFormat="1" ht="13.8" x14ac:dyDescent="0.3">
      <c r="B19353" s="10"/>
      <c r="L19353" s="10"/>
      <c r="M19353" s="10"/>
    </row>
    <row r="19354" spans="2:13" s="1" customFormat="1" ht="13.8" x14ac:dyDescent="0.3">
      <c r="B19354" s="10"/>
      <c r="L19354" s="10"/>
      <c r="M19354" s="10"/>
    </row>
    <row r="19355" spans="2:13" s="1" customFormat="1" ht="13.8" x14ac:dyDescent="0.3">
      <c r="B19355" s="10"/>
      <c r="L19355" s="10"/>
      <c r="M19355" s="10"/>
    </row>
    <row r="19356" spans="2:13" s="1" customFormat="1" ht="13.8" x14ac:dyDescent="0.3">
      <c r="B19356" s="10"/>
      <c r="L19356" s="10"/>
      <c r="M19356" s="10"/>
    </row>
    <row r="19357" spans="2:13" s="1" customFormat="1" ht="13.8" x14ac:dyDescent="0.3">
      <c r="B19357" s="10"/>
      <c r="L19357" s="10"/>
      <c r="M19357" s="10"/>
    </row>
    <row r="19358" spans="2:13" s="1" customFormat="1" ht="13.8" x14ac:dyDescent="0.3">
      <c r="B19358" s="10"/>
      <c r="L19358" s="10"/>
      <c r="M19358" s="10"/>
    </row>
    <row r="19359" spans="2:13" s="1" customFormat="1" ht="13.8" x14ac:dyDescent="0.3">
      <c r="B19359" s="10"/>
      <c r="L19359" s="10"/>
      <c r="M19359" s="10"/>
    </row>
    <row r="19360" spans="2:13" s="1" customFormat="1" ht="13.8" x14ac:dyDescent="0.3">
      <c r="B19360" s="10"/>
      <c r="L19360" s="10"/>
      <c r="M19360" s="10"/>
    </row>
    <row r="19361" spans="2:13" s="1" customFormat="1" ht="13.8" x14ac:dyDescent="0.3">
      <c r="B19361" s="10"/>
      <c r="L19361" s="10"/>
      <c r="M19361" s="10"/>
    </row>
    <row r="19362" spans="2:13" s="1" customFormat="1" ht="13.8" x14ac:dyDescent="0.3">
      <c r="B19362" s="10"/>
      <c r="L19362" s="10"/>
      <c r="M19362" s="10"/>
    </row>
    <row r="19363" spans="2:13" s="1" customFormat="1" ht="13.8" x14ac:dyDescent="0.3">
      <c r="B19363" s="10"/>
      <c r="L19363" s="10"/>
      <c r="M19363" s="10"/>
    </row>
    <row r="19364" spans="2:13" s="1" customFormat="1" ht="13.8" x14ac:dyDescent="0.3">
      <c r="B19364" s="10"/>
      <c r="L19364" s="10"/>
      <c r="M19364" s="10"/>
    </row>
    <row r="19365" spans="2:13" s="1" customFormat="1" ht="13.8" x14ac:dyDescent="0.3">
      <c r="B19365" s="10"/>
      <c r="L19365" s="10"/>
      <c r="M19365" s="10"/>
    </row>
    <row r="19366" spans="2:13" s="1" customFormat="1" ht="13.8" x14ac:dyDescent="0.3">
      <c r="B19366" s="10"/>
      <c r="L19366" s="10"/>
      <c r="M19366" s="10"/>
    </row>
    <row r="19367" spans="2:13" s="1" customFormat="1" ht="13.8" x14ac:dyDescent="0.3">
      <c r="B19367" s="10"/>
      <c r="L19367" s="10"/>
      <c r="M19367" s="10"/>
    </row>
    <row r="19368" spans="2:13" s="1" customFormat="1" ht="13.8" x14ac:dyDescent="0.3">
      <c r="B19368" s="10"/>
      <c r="L19368" s="10"/>
      <c r="M19368" s="10"/>
    </row>
    <row r="19369" spans="2:13" s="1" customFormat="1" ht="13.8" x14ac:dyDescent="0.3">
      <c r="B19369" s="10"/>
      <c r="L19369" s="10"/>
      <c r="M19369" s="10"/>
    </row>
    <row r="19370" spans="2:13" s="1" customFormat="1" ht="13.8" x14ac:dyDescent="0.3">
      <c r="B19370" s="10"/>
      <c r="L19370" s="10"/>
      <c r="M19370" s="10"/>
    </row>
    <row r="19371" spans="2:13" s="1" customFormat="1" ht="13.8" x14ac:dyDescent="0.3">
      <c r="B19371" s="10"/>
      <c r="L19371" s="10"/>
      <c r="M19371" s="10"/>
    </row>
    <row r="19372" spans="2:13" s="1" customFormat="1" ht="13.8" x14ac:dyDescent="0.3">
      <c r="B19372" s="10"/>
      <c r="L19372" s="10"/>
      <c r="M19372" s="10"/>
    </row>
    <row r="19373" spans="2:13" s="1" customFormat="1" ht="13.8" x14ac:dyDescent="0.3">
      <c r="B19373" s="10"/>
      <c r="L19373" s="10"/>
      <c r="M19373" s="10"/>
    </row>
    <row r="19374" spans="2:13" s="1" customFormat="1" ht="13.8" x14ac:dyDescent="0.3">
      <c r="B19374" s="10"/>
      <c r="L19374" s="10"/>
      <c r="M19374" s="10"/>
    </row>
    <row r="19375" spans="2:13" s="1" customFormat="1" ht="13.8" x14ac:dyDescent="0.3">
      <c r="B19375" s="10"/>
      <c r="L19375" s="10"/>
      <c r="M19375" s="10"/>
    </row>
    <row r="19376" spans="2:13" s="1" customFormat="1" ht="13.8" x14ac:dyDescent="0.3">
      <c r="B19376" s="10"/>
      <c r="L19376" s="10"/>
      <c r="M19376" s="10"/>
    </row>
    <row r="19377" spans="2:13" s="1" customFormat="1" ht="13.8" x14ac:dyDescent="0.3">
      <c r="B19377" s="10"/>
      <c r="L19377" s="10"/>
      <c r="M19377" s="10"/>
    </row>
    <row r="19378" spans="2:13" s="1" customFormat="1" ht="13.8" x14ac:dyDescent="0.3">
      <c r="B19378" s="10"/>
      <c r="L19378" s="10"/>
      <c r="M19378" s="10"/>
    </row>
    <row r="19379" spans="2:13" s="1" customFormat="1" ht="13.8" x14ac:dyDescent="0.3">
      <c r="B19379" s="10"/>
      <c r="L19379" s="10"/>
      <c r="M19379" s="10"/>
    </row>
    <row r="19380" spans="2:13" s="1" customFormat="1" ht="13.8" x14ac:dyDescent="0.3">
      <c r="B19380" s="10"/>
      <c r="L19380" s="10"/>
      <c r="M19380" s="10"/>
    </row>
    <row r="19381" spans="2:13" s="1" customFormat="1" ht="13.8" x14ac:dyDescent="0.3">
      <c r="B19381" s="10"/>
      <c r="L19381" s="10"/>
      <c r="M19381" s="10"/>
    </row>
    <row r="19382" spans="2:13" s="1" customFormat="1" ht="13.8" x14ac:dyDescent="0.3">
      <c r="B19382" s="10"/>
      <c r="L19382" s="10"/>
      <c r="M19382" s="10"/>
    </row>
    <row r="19383" spans="2:13" s="1" customFormat="1" ht="13.8" x14ac:dyDescent="0.3">
      <c r="B19383" s="10"/>
      <c r="L19383" s="10"/>
      <c r="M19383" s="10"/>
    </row>
    <row r="19384" spans="2:13" s="1" customFormat="1" ht="13.8" x14ac:dyDescent="0.3">
      <c r="B19384" s="10"/>
      <c r="L19384" s="10"/>
      <c r="M19384" s="10"/>
    </row>
    <row r="19385" spans="2:13" s="1" customFormat="1" ht="13.8" x14ac:dyDescent="0.3">
      <c r="B19385" s="10"/>
      <c r="L19385" s="10"/>
      <c r="M19385" s="10"/>
    </row>
    <row r="19386" spans="2:13" s="1" customFormat="1" ht="13.8" x14ac:dyDescent="0.3">
      <c r="B19386" s="10"/>
      <c r="L19386" s="10"/>
      <c r="M19386" s="10"/>
    </row>
    <row r="19387" spans="2:13" s="1" customFormat="1" ht="13.8" x14ac:dyDescent="0.3">
      <c r="B19387" s="10"/>
      <c r="L19387" s="10"/>
      <c r="M19387" s="10"/>
    </row>
    <row r="19388" spans="2:13" s="1" customFormat="1" ht="13.8" x14ac:dyDescent="0.3">
      <c r="B19388" s="10"/>
      <c r="L19388" s="10"/>
      <c r="M19388" s="10"/>
    </row>
    <row r="19389" spans="2:13" s="1" customFormat="1" ht="13.8" x14ac:dyDescent="0.3">
      <c r="B19389" s="10"/>
      <c r="L19389" s="10"/>
      <c r="M19389" s="10"/>
    </row>
    <row r="19390" spans="2:13" s="1" customFormat="1" ht="13.8" x14ac:dyDescent="0.3">
      <c r="B19390" s="10"/>
      <c r="L19390" s="10"/>
      <c r="M19390" s="10"/>
    </row>
    <row r="19391" spans="2:13" s="1" customFormat="1" ht="13.8" x14ac:dyDescent="0.3">
      <c r="B19391" s="10"/>
      <c r="L19391" s="10"/>
      <c r="M19391" s="10"/>
    </row>
    <row r="19392" spans="2:13" s="1" customFormat="1" ht="13.8" x14ac:dyDescent="0.3">
      <c r="B19392" s="10"/>
      <c r="L19392" s="10"/>
      <c r="M19392" s="10"/>
    </row>
    <row r="19393" spans="2:13" s="1" customFormat="1" ht="13.8" x14ac:dyDescent="0.3">
      <c r="B19393" s="10"/>
      <c r="L19393" s="10"/>
      <c r="M19393" s="10"/>
    </row>
    <row r="19394" spans="2:13" s="1" customFormat="1" ht="13.8" x14ac:dyDescent="0.3">
      <c r="B19394" s="10"/>
      <c r="L19394" s="10"/>
      <c r="M19394" s="10"/>
    </row>
    <row r="19395" spans="2:13" s="1" customFormat="1" ht="13.8" x14ac:dyDescent="0.3">
      <c r="B19395" s="10"/>
      <c r="L19395" s="10"/>
      <c r="M19395" s="10"/>
    </row>
    <row r="19396" spans="2:13" s="1" customFormat="1" ht="13.8" x14ac:dyDescent="0.3">
      <c r="B19396" s="10"/>
      <c r="L19396" s="10"/>
      <c r="M19396" s="10"/>
    </row>
    <row r="19397" spans="2:13" s="1" customFormat="1" ht="13.8" x14ac:dyDescent="0.3">
      <c r="B19397" s="10"/>
      <c r="L19397" s="10"/>
      <c r="M19397" s="10"/>
    </row>
    <row r="19398" spans="2:13" s="1" customFormat="1" ht="13.8" x14ac:dyDescent="0.3">
      <c r="B19398" s="10"/>
      <c r="L19398" s="10"/>
      <c r="M19398" s="10"/>
    </row>
    <row r="19399" spans="2:13" s="1" customFormat="1" ht="13.8" x14ac:dyDescent="0.3">
      <c r="B19399" s="10"/>
      <c r="L19399" s="10"/>
      <c r="M19399" s="10"/>
    </row>
    <row r="19400" spans="2:13" s="1" customFormat="1" ht="13.8" x14ac:dyDescent="0.3">
      <c r="B19400" s="10"/>
      <c r="L19400" s="10"/>
      <c r="M19400" s="10"/>
    </row>
    <row r="19401" spans="2:13" s="1" customFormat="1" ht="13.8" x14ac:dyDescent="0.3">
      <c r="B19401" s="10"/>
      <c r="L19401" s="10"/>
      <c r="M19401" s="10"/>
    </row>
    <row r="19402" spans="2:13" s="1" customFormat="1" ht="13.8" x14ac:dyDescent="0.3">
      <c r="B19402" s="10"/>
      <c r="L19402" s="10"/>
      <c r="M19402" s="10"/>
    </row>
    <row r="19403" spans="2:13" s="1" customFormat="1" ht="13.8" x14ac:dyDescent="0.3">
      <c r="B19403" s="10"/>
      <c r="L19403" s="10"/>
      <c r="M19403" s="10"/>
    </row>
    <row r="19404" spans="2:13" s="1" customFormat="1" ht="13.8" x14ac:dyDescent="0.3">
      <c r="B19404" s="10"/>
      <c r="L19404" s="10"/>
      <c r="M19404" s="10"/>
    </row>
    <row r="19405" spans="2:13" s="1" customFormat="1" ht="13.8" x14ac:dyDescent="0.3">
      <c r="B19405" s="10"/>
      <c r="L19405" s="10"/>
      <c r="M19405" s="10"/>
    </row>
    <row r="19406" spans="2:13" s="1" customFormat="1" ht="13.8" x14ac:dyDescent="0.3">
      <c r="B19406" s="10"/>
      <c r="L19406" s="10"/>
      <c r="M19406" s="10"/>
    </row>
    <row r="19407" spans="2:13" s="1" customFormat="1" ht="13.8" x14ac:dyDescent="0.3">
      <c r="B19407" s="10"/>
      <c r="L19407" s="10"/>
      <c r="M19407" s="10"/>
    </row>
    <row r="19408" spans="2:13" s="1" customFormat="1" ht="13.8" x14ac:dyDescent="0.3">
      <c r="B19408" s="10"/>
      <c r="L19408" s="10"/>
      <c r="M19408" s="10"/>
    </row>
    <row r="19409" spans="2:13" s="1" customFormat="1" ht="13.8" x14ac:dyDescent="0.3">
      <c r="B19409" s="10"/>
      <c r="L19409" s="10"/>
      <c r="M19409" s="10"/>
    </row>
    <row r="19410" spans="2:13" s="1" customFormat="1" ht="13.8" x14ac:dyDescent="0.3">
      <c r="B19410" s="10"/>
      <c r="L19410" s="10"/>
      <c r="M19410" s="10"/>
    </row>
    <row r="19411" spans="2:13" s="1" customFormat="1" ht="13.8" x14ac:dyDescent="0.3">
      <c r="B19411" s="10"/>
      <c r="L19411" s="10"/>
      <c r="M19411" s="10"/>
    </row>
    <row r="19412" spans="2:13" s="1" customFormat="1" ht="13.8" x14ac:dyDescent="0.3">
      <c r="B19412" s="10"/>
      <c r="L19412" s="10"/>
      <c r="M19412" s="10"/>
    </row>
    <row r="19413" spans="2:13" s="1" customFormat="1" ht="13.8" x14ac:dyDescent="0.3">
      <c r="B19413" s="10"/>
      <c r="L19413" s="10"/>
      <c r="M19413" s="10"/>
    </row>
    <row r="19414" spans="2:13" s="1" customFormat="1" ht="13.8" x14ac:dyDescent="0.3">
      <c r="B19414" s="10"/>
      <c r="L19414" s="10"/>
      <c r="M19414" s="10"/>
    </row>
    <row r="19415" spans="2:13" s="1" customFormat="1" ht="13.8" x14ac:dyDescent="0.3">
      <c r="B19415" s="10"/>
      <c r="L19415" s="10"/>
      <c r="M19415" s="10"/>
    </row>
    <row r="19416" spans="2:13" s="1" customFormat="1" ht="13.8" x14ac:dyDescent="0.3">
      <c r="B19416" s="10"/>
      <c r="L19416" s="10"/>
      <c r="M19416" s="10"/>
    </row>
    <row r="19417" spans="2:13" s="1" customFormat="1" ht="13.8" x14ac:dyDescent="0.3">
      <c r="B19417" s="10"/>
      <c r="L19417" s="10"/>
      <c r="M19417" s="10"/>
    </row>
    <row r="19418" spans="2:13" s="1" customFormat="1" ht="13.8" x14ac:dyDescent="0.3">
      <c r="B19418" s="10"/>
      <c r="L19418" s="10"/>
      <c r="M19418" s="10"/>
    </row>
    <row r="19419" spans="2:13" s="1" customFormat="1" ht="13.8" x14ac:dyDescent="0.3">
      <c r="B19419" s="10"/>
      <c r="L19419" s="10"/>
      <c r="M19419" s="10"/>
    </row>
    <row r="19420" spans="2:13" s="1" customFormat="1" ht="13.8" x14ac:dyDescent="0.3">
      <c r="B19420" s="10"/>
      <c r="L19420" s="10"/>
      <c r="M19420" s="10"/>
    </row>
    <row r="19421" spans="2:13" s="1" customFormat="1" ht="13.8" x14ac:dyDescent="0.3">
      <c r="B19421" s="10"/>
      <c r="L19421" s="10"/>
      <c r="M19421" s="10"/>
    </row>
    <row r="19422" spans="2:13" s="1" customFormat="1" ht="13.8" x14ac:dyDescent="0.3">
      <c r="B19422" s="10"/>
      <c r="L19422" s="10"/>
      <c r="M19422" s="10"/>
    </row>
    <row r="19423" spans="2:13" s="1" customFormat="1" ht="13.8" x14ac:dyDescent="0.3">
      <c r="B19423" s="10"/>
      <c r="L19423" s="10"/>
      <c r="M19423" s="10"/>
    </row>
    <row r="19424" spans="2:13" s="1" customFormat="1" ht="13.8" x14ac:dyDescent="0.3">
      <c r="B19424" s="10"/>
      <c r="L19424" s="10"/>
      <c r="M19424" s="10"/>
    </row>
    <row r="19425" spans="2:13" s="1" customFormat="1" ht="13.8" x14ac:dyDescent="0.3">
      <c r="B19425" s="10"/>
      <c r="L19425" s="10"/>
      <c r="M19425" s="10"/>
    </row>
    <row r="19426" spans="2:13" s="1" customFormat="1" ht="13.8" x14ac:dyDescent="0.3">
      <c r="B19426" s="10"/>
      <c r="L19426" s="10"/>
      <c r="M19426" s="10"/>
    </row>
    <row r="19427" spans="2:13" s="1" customFormat="1" ht="13.8" x14ac:dyDescent="0.3">
      <c r="B19427" s="10"/>
      <c r="L19427" s="10"/>
      <c r="M19427" s="10"/>
    </row>
    <row r="19428" spans="2:13" s="1" customFormat="1" ht="13.8" x14ac:dyDescent="0.3">
      <c r="B19428" s="10"/>
      <c r="L19428" s="10"/>
      <c r="M19428" s="10"/>
    </row>
    <row r="19429" spans="2:13" s="1" customFormat="1" ht="13.8" x14ac:dyDescent="0.3">
      <c r="B19429" s="10"/>
      <c r="L19429" s="10"/>
      <c r="M19429" s="10"/>
    </row>
    <row r="19430" spans="2:13" s="1" customFormat="1" ht="13.8" x14ac:dyDescent="0.3">
      <c r="B19430" s="10"/>
      <c r="L19430" s="10"/>
      <c r="M19430" s="10"/>
    </row>
    <row r="19431" spans="2:13" s="1" customFormat="1" ht="13.8" x14ac:dyDescent="0.3">
      <c r="B19431" s="10"/>
      <c r="L19431" s="10"/>
      <c r="M19431" s="10"/>
    </row>
    <row r="19432" spans="2:13" s="1" customFormat="1" ht="13.8" x14ac:dyDescent="0.3">
      <c r="B19432" s="10"/>
      <c r="L19432" s="10"/>
      <c r="M19432" s="10"/>
    </row>
    <row r="19433" spans="2:13" s="1" customFormat="1" ht="13.8" x14ac:dyDescent="0.3">
      <c r="B19433" s="10"/>
      <c r="L19433" s="10"/>
      <c r="M19433" s="10"/>
    </row>
    <row r="19434" spans="2:13" s="1" customFormat="1" ht="13.8" x14ac:dyDescent="0.3">
      <c r="B19434" s="10"/>
      <c r="L19434" s="10"/>
      <c r="M19434" s="10"/>
    </row>
    <row r="19435" spans="2:13" s="1" customFormat="1" ht="13.8" x14ac:dyDescent="0.3">
      <c r="B19435" s="10"/>
      <c r="L19435" s="10"/>
      <c r="M19435" s="10"/>
    </row>
    <row r="19436" spans="2:13" s="1" customFormat="1" ht="13.8" x14ac:dyDescent="0.3">
      <c r="B19436" s="10"/>
      <c r="L19436" s="10"/>
      <c r="M19436" s="10"/>
    </row>
    <row r="19437" spans="2:13" s="1" customFormat="1" ht="13.8" x14ac:dyDescent="0.3">
      <c r="B19437" s="10"/>
      <c r="L19437" s="10"/>
      <c r="M19437" s="10"/>
    </row>
    <row r="19438" spans="2:13" s="1" customFormat="1" ht="13.8" x14ac:dyDescent="0.3">
      <c r="B19438" s="10"/>
      <c r="L19438" s="10"/>
      <c r="M19438" s="10"/>
    </row>
    <row r="19439" spans="2:13" s="1" customFormat="1" ht="13.8" x14ac:dyDescent="0.3">
      <c r="B19439" s="10"/>
      <c r="L19439" s="10"/>
      <c r="M19439" s="10"/>
    </row>
    <row r="19440" spans="2:13" s="1" customFormat="1" ht="13.8" x14ac:dyDescent="0.3">
      <c r="B19440" s="10"/>
      <c r="L19440" s="10"/>
      <c r="M19440" s="10"/>
    </row>
    <row r="19441" spans="2:13" s="1" customFormat="1" ht="13.8" x14ac:dyDescent="0.3">
      <c r="B19441" s="10"/>
      <c r="L19441" s="10"/>
      <c r="M19441" s="10"/>
    </row>
    <row r="19442" spans="2:13" s="1" customFormat="1" ht="13.8" x14ac:dyDescent="0.3">
      <c r="B19442" s="10"/>
      <c r="L19442" s="10"/>
      <c r="M19442" s="10"/>
    </row>
    <row r="19443" spans="2:13" s="1" customFormat="1" ht="13.8" x14ac:dyDescent="0.3">
      <c r="B19443" s="10"/>
      <c r="L19443" s="10"/>
      <c r="M19443" s="10"/>
    </row>
    <row r="19444" spans="2:13" s="1" customFormat="1" ht="13.8" x14ac:dyDescent="0.3">
      <c r="B19444" s="10"/>
      <c r="L19444" s="10"/>
      <c r="M19444" s="10"/>
    </row>
    <row r="19445" spans="2:13" s="1" customFormat="1" ht="13.8" x14ac:dyDescent="0.3">
      <c r="B19445" s="10"/>
      <c r="L19445" s="10"/>
      <c r="M19445" s="10"/>
    </row>
    <row r="19446" spans="2:13" s="1" customFormat="1" ht="13.8" x14ac:dyDescent="0.3">
      <c r="B19446" s="10"/>
      <c r="L19446" s="10"/>
      <c r="M19446" s="10"/>
    </row>
    <row r="19447" spans="2:13" s="1" customFormat="1" ht="13.8" x14ac:dyDescent="0.3">
      <c r="B19447" s="10"/>
      <c r="L19447" s="10"/>
      <c r="M19447" s="10"/>
    </row>
    <row r="19448" spans="2:13" s="1" customFormat="1" ht="13.8" x14ac:dyDescent="0.3">
      <c r="B19448" s="10"/>
      <c r="L19448" s="10"/>
      <c r="M19448" s="10"/>
    </row>
    <row r="19449" spans="2:13" s="1" customFormat="1" ht="13.8" x14ac:dyDescent="0.3">
      <c r="B19449" s="10"/>
      <c r="L19449" s="10"/>
      <c r="M19449" s="10"/>
    </row>
    <row r="19450" spans="2:13" s="1" customFormat="1" ht="13.8" x14ac:dyDescent="0.3">
      <c r="B19450" s="10"/>
      <c r="L19450" s="10"/>
      <c r="M19450" s="10"/>
    </row>
    <row r="19451" spans="2:13" s="1" customFormat="1" ht="13.8" x14ac:dyDescent="0.3">
      <c r="B19451" s="10"/>
      <c r="L19451" s="10"/>
      <c r="M19451" s="10"/>
    </row>
    <row r="19452" spans="2:13" s="1" customFormat="1" ht="13.8" x14ac:dyDescent="0.3">
      <c r="B19452" s="10"/>
      <c r="L19452" s="10"/>
      <c r="M19452" s="10"/>
    </row>
    <row r="19453" spans="2:13" s="1" customFormat="1" ht="13.8" x14ac:dyDescent="0.3">
      <c r="B19453" s="10"/>
      <c r="L19453" s="10"/>
      <c r="M19453" s="10"/>
    </row>
    <row r="19454" spans="2:13" s="1" customFormat="1" ht="13.8" x14ac:dyDescent="0.3">
      <c r="B19454" s="10"/>
      <c r="L19454" s="10"/>
      <c r="M19454" s="10"/>
    </row>
    <row r="19455" spans="2:13" s="1" customFormat="1" ht="13.8" x14ac:dyDescent="0.3">
      <c r="B19455" s="10"/>
      <c r="L19455" s="10"/>
      <c r="M19455" s="10"/>
    </row>
    <row r="19456" spans="2:13" s="1" customFormat="1" ht="13.8" x14ac:dyDescent="0.3">
      <c r="B19456" s="10"/>
      <c r="L19456" s="10"/>
      <c r="M19456" s="10"/>
    </row>
    <row r="19457" spans="2:13" s="1" customFormat="1" ht="13.8" x14ac:dyDescent="0.3">
      <c r="B19457" s="10"/>
      <c r="L19457" s="10"/>
      <c r="M19457" s="10"/>
    </row>
    <row r="19458" spans="2:13" s="1" customFormat="1" ht="13.8" x14ac:dyDescent="0.3">
      <c r="B19458" s="10"/>
      <c r="L19458" s="10"/>
      <c r="M19458" s="10"/>
    </row>
    <row r="19459" spans="2:13" s="1" customFormat="1" ht="13.8" x14ac:dyDescent="0.3">
      <c r="B19459" s="10"/>
      <c r="L19459" s="10"/>
      <c r="M19459" s="10"/>
    </row>
    <row r="19460" spans="2:13" s="1" customFormat="1" ht="13.8" x14ac:dyDescent="0.3">
      <c r="B19460" s="10"/>
      <c r="L19460" s="10"/>
      <c r="M19460" s="10"/>
    </row>
    <row r="19461" spans="2:13" s="1" customFormat="1" ht="13.8" x14ac:dyDescent="0.3">
      <c r="B19461" s="10"/>
      <c r="L19461" s="10"/>
      <c r="M19461" s="10"/>
    </row>
    <row r="19462" spans="2:13" s="1" customFormat="1" ht="13.8" x14ac:dyDescent="0.3">
      <c r="B19462" s="10"/>
      <c r="L19462" s="10"/>
      <c r="M19462" s="10"/>
    </row>
    <row r="19463" spans="2:13" s="1" customFormat="1" ht="13.8" x14ac:dyDescent="0.3">
      <c r="B19463" s="10"/>
      <c r="L19463" s="10"/>
      <c r="M19463" s="10"/>
    </row>
    <row r="19464" spans="2:13" s="1" customFormat="1" ht="13.8" x14ac:dyDescent="0.3">
      <c r="B19464" s="10"/>
      <c r="L19464" s="10"/>
      <c r="M19464" s="10"/>
    </row>
    <row r="19465" spans="2:13" s="1" customFormat="1" ht="13.8" x14ac:dyDescent="0.3">
      <c r="B19465" s="10"/>
      <c r="L19465" s="10"/>
      <c r="M19465" s="10"/>
    </row>
    <row r="19466" spans="2:13" s="1" customFormat="1" ht="13.8" x14ac:dyDescent="0.3">
      <c r="B19466" s="10"/>
      <c r="L19466" s="10"/>
      <c r="M19466" s="10"/>
    </row>
    <row r="19467" spans="2:13" s="1" customFormat="1" ht="13.8" x14ac:dyDescent="0.3">
      <c r="B19467" s="10"/>
      <c r="L19467" s="10"/>
      <c r="M19467" s="10"/>
    </row>
    <row r="19468" spans="2:13" s="1" customFormat="1" ht="13.8" x14ac:dyDescent="0.3">
      <c r="B19468" s="10"/>
      <c r="L19468" s="10"/>
      <c r="M19468" s="10"/>
    </row>
    <row r="19469" spans="2:13" s="1" customFormat="1" ht="13.8" x14ac:dyDescent="0.3">
      <c r="B19469" s="10"/>
      <c r="L19469" s="10"/>
      <c r="M19469" s="10"/>
    </row>
    <row r="19470" spans="2:13" s="1" customFormat="1" ht="13.8" x14ac:dyDescent="0.3">
      <c r="B19470" s="10"/>
      <c r="L19470" s="10"/>
      <c r="M19470" s="10"/>
    </row>
    <row r="19471" spans="2:13" s="1" customFormat="1" ht="13.8" x14ac:dyDescent="0.3">
      <c r="B19471" s="10"/>
      <c r="L19471" s="10"/>
      <c r="M19471" s="10"/>
    </row>
    <row r="19472" spans="2:13" s="1" customFormat="1" ht="13.8" x14ac:dyDescent="0.3">
      <c r="B19472" s="10"/>
      <c r="L19472" s="10"/>
      <c r="M19472" s="10"/>
    </row>
    <row r="19473" spans="2:13" s="1" customFormat="1" ht="13.8" x14ac:dyDescent="0.3">
      <c r="B19473" s="10"/>
      <c r="L19473" s="10"/>
      <c r="M19473" s="10"/>
    </row>
    <row r="19474" spans="2:13" s="1" customFormat="1" ht="13.8" x14ac:dyDescent="0.3">
      <c r="B19474" s="10"/>
      <c r="L19474" s="10"/>
      <c r="M19474" s="10"/>
    </row>
    <row r="19475" spans="2:13" s="1" customFormat="1" ht="13.8" x14ac:dyDescent="0.3">
      <c r="B19475" s="10"/>
      <c r="L19475" s="10"/>
      <c r="M19475" s="10"/>
    </row>
    <row r="19476" spans="2:13" s="1" customFormat="1" ht="13.8" x14ac:dyDescent="0.3">
      <c r="B19476" s="10"/>
      <c r="L19476" s="10"/>
      <c r="M19476" s="10"/>
    </row>
    <row r="19477" spans="2:13" s="1" customFormat="1" ht="13.8" x14ac:dyDescent="0.3">
      <c r="B19477" s="10"/>
      <c r="L19477" s="10"/>
      <c r="M19477" s="10"/>
    </row>
    <row r="19478" spans="2:13" s="1" customFormat="1" ht="13.8" x14ac:dyDescent="0.3">
      <c r="B19478" s="10"/>
      <c r="L19478" s="10"/>
      <c r="M19478" s="10"/>
    </row>
    <row r="19479" spans="2:13" s="1" customFormat="1" ht="13.8" x14ac:dyDescent="0.3">
      <c r="B19479" s="10"/>
      <c r="L19479" s="10"/>
      <c r="M19479" s="10"/>
    </row>
    <row r="19480" spans="2:13" s="1" customFormat="1" ht="13.8" x14ac:dyDescent="0.3">
      <c r="B19480" s="10"/>
      <c r="L19480" s="10"/>
      <c r="M19480" s="10"/>
    </row>
    <row r="19481" spans="2:13" s="1" customFormat="1" ht="13.8" x14ac:dyDescent="0.3">
      <c r="B19481" s="10"/>
      <c r="L19481" s="10"/>
      <c r="M19481" s="10"/>
    </row>
    <row r="19482" spans="2:13" s="1" customFormat="1" ht="13.8" x14ac:dyDescent="0.3">
      <c r="B19482" s="10"/>
      <c r="L19482" s="10"/>
      <c r="M19482" s="10"/>
    </row>
    <row r="19483" spans="2:13" s="1" customFormat="1" ht="13.8" x14ac:dyDescent="0.3">
      <c r="B19483" s="10"/>
      <c r="L19483" s="10"/>
      <c r="M19483" s="10"/>
    </row>
    <row r="19484" spans="2:13" s="1" customFormat="1" ht="13.8" x14ac:dyDescent="0.3">
      <c r="B19484" s="10"/>
      <c r="L19484" s="10"/>
      <c r="M19484" s="10"/>
    </row>
    <row r="19485" spans="2:13" s="1" customFormat="1" ht="13.8" x14ac:dyDescent="0.3">
      <c r="B19485" s="10"/>
      <c r="L19485" s="10"/>
      <c r="M19485" s="10"/>
    </row>
    <row r="19486" spans="2:13" s="1" customFormat="1" ht="13.8" x14ac:dyDescent="0.3">
      <c r="B19486" s="10"/>
      <c r="L19486" s="10"/>
      <c r="M19486" s="10"/>
    </row>
    <row r="19487" spans="2:13" s="1" customFormat="1" ht="13.8" x14ac:dyDescent="0.3">
      <c r="B19487" s="10"/>
      <c r="L19487" s="10"/>
      <c r="M19487" s="10"/>
    </row>
    <row r="19488" spans="2:13" s="1" customFormat="1" ht="13.8" x14ac:dyDescent="0.3">
      <c r="B19488" s="10"/>
      <c r="L19488" s="10"/>
      <c r="M19488" s="10"/>
    </row>
    <row r="19489" spans="2:13" s="1" customFormat="1" ht="13.8" x14ac:dyDescent="0.3">
      <c r="B19489" s="10"/>
      <c r="L19489" s="10"/>
      <c r="M19489" s="10"/>
    </row>
    <row r="19490" spans="2:13" s="1" customFormat="1" ht="13.8" x14ac:dyDescent="0.3">
      <c r="B19490" s="10"/>
      <c r="L19490" s="10"/>
      <c r="M19490" s="10"/>
    </row>
    <row r="19491" spans="2:13" s="1" customFormat="1" ht="13.8" x14ac:dyDescent="0.3">
      <c r="B19491" s="10"/>
      <c r="L19491" s="10"/>
      <c r="M19491" s="10"/>
    </row>
    <row r="19492" spans="2:13" s="1" customFormat="1" ht="13.8" x14ac:dyDescent="0.3">
      <c r="B19492" s="10"/>
      <c r="L19492" s="10"/>
      <c r="M19492" s="10"/>
    </row>
    <row r="19493" spans="2:13" s="1" customFormat="1" ht="13.8" x14ac:dyDescent="0.3">
      <c r="B19493" s="10"/>
      <c r="L19493" s="10"/>
      <c r="M19493" s="10"/>
    </row>
    <row r="19494" spans="2:13" s="1" customFormat="1" ht="13.8" x14ac:dyDescent="0.3">
      <c r="B19494" s="10"/>
      <c r="L19494" s="10"/>
      <c r="M19494" s="10"/>
    </row>
    <row r="19495" spans="2:13" s="1" customFormat="1" ht="13.8" x14ac:dyDescent="0.3">
      <c r="B19495" s="10"/>
      <c r="L19495" s="10"/>
      <c r="M19495" s="10"/>
    </row>
    <row r="19496" spans="2:13" s="1" customFormat="1" ht="13.8" x14ac:dyDescent="0.3">
      <c r="B19496" s="10"/>
      <c r="L19496" s="10"/>
      <c r="M19496" s="10"/>
    </row>
    <row r="19497" spans="2:13" s="1" customFormat="1" ht="13.8" x14ac:dyDescent="0.3">
      <c r="B19497" s="10"/>
      <c r="L19497" s="10"/>
      <c r="M19497" s="10"/>
    </row>
    <row r="19498" spans="2:13" s="1" customFormat="1" ht="13.8" x14ac:dyDescent="0.3">
      <c r="B19498" s="10"/>
      <c r="L19498" s="10"/>
      <c r="M19498" s="10"/>
    </row>
    <row r="19499" spans="2:13" s="1" customFormat="1" ht="13.8" x14ac:dyDescent="0.3">
      <c r="B19499" s="10"/>
      <c r="L19499" s="10"/>
      <c r="M19499" s="10"/>
    </row>
    <row r="19500" spans="2:13" s="1" customFormat="1" ht="13.8" x14ac:dyDescent="0.3">
      <c r="B19500" s="10"/>
      <c r="L19500" s="10"/>
      <c r="M19500" s="10"/>
    </row>
    <row r="19501" spans="2:13" s="1" customFormat="1" ht="13.8" x14ac:dyDescent="0.3">
      <c r="B19501" s="10"/>
      <c r="L19501" s="10"/>
      <c r="M19501" s="10"/>
    </row>
    <row r="19502" spans="2:13" s="1" customFormat="1" ht="13.8" x14ac:dyDescent="0.3">
      <c r="B19502" s="10"/>
      <c r="L19502" s="10"/>
      <c r="M19502" s="10"/>
    </row>
    <row r="19503" spans="2:13" s="1" customFormat="1" ht="13.8" x14ac:dyDescent="0.3">
      <c r="B19503" s="10"/>
      <c r="L19503" s="10"/>
      <c r="M19503" s="10"/>
    </row>
    <row r="19504" spans="2:13" s="1" customFormat="1" ht="13.8" x14ac:dyDescent="0.3">
      <c r="B19504" s="10"/>
      <c r="L19504" s="10"/>
      <c r="M19504" s="10"/>
    </row>
    <row r="19505" spans="2:13" s="1" customFormat="1" ht="13.8" x14ac:dyDescent="0.3">
      <c r="B19505" s="10"/>
      <c r="L19505" s="10"/>
      <c r="M19505" s="10"/>
    </row>
    <row r="19506" spans="2:13" s="1" customFormat="1" ht="13.8" x14ac:dyDescent="0.3">
      <c r="B19506" s="10"/>
      <c r="L19506" s="10"/>
      <c r="M19506" s="10"/>
    </row>
    <row r="19507" spans="2:13" s="1" customFormat="1" ht="13.8" x14ac:dyDescent="0.3">
      <c r="B19507" s="10"/>
      <c r="L19507" s="10"/>
      <c r="M19507" s="10"/>
    </row>
    <row r="19508" spans="2:13" s="1" customFormat="1" ht="13.8" x14ac:dyDescent="0.3">
      <c r="B19508" s="10"/>
      <c r="L19508" s="10"/>
      <c r="M19508" s="10"/>
    </row>
    <row r="19509" spans="2:13" s="1" customFormat="1" ht="13.8" x14ac:dyDescent="0.3">
      <c r="B19509" s="10"/>
      <c r="L19509" s="10"/>
      <c r="M19509" s="10"/>
    </row>
    <row r="19510" spans="2:13" s="1" customFormat="1" ht="13.8" x14ac:dyDescent="0.3">
      <c r="B19510" s="10"/>
      <c r="L19510" s="10"/>
      <c r="M19510" s="10"/>
    </row>
    <row r="19511" spans="2:13" s="1" customFormat="1" ht="13.8" x14ac:dyDescent="0.3">
      <c r="B19511" s="10"/>
      <c r="L19511" s="10"/>
      <c r="M19511" s="10"/>
    </row>
    <row r="19512" spans="2:13" s="1" customFormat="1" ht="13.8" x14ac:dyDescent="0.3">
      <c r="B19512" s="10"/>
      <c r="L19512" s="10"/>
      <c r="M19512" s="10"/>
    </row>
    <row r="19513" spans="2:13" s="1" customFormat="1" ht="13.8" x14ac:dyDescent="0.3">
      <c r="B19513" s="10"/>
      <c r="L19513" s="10"/>
      <c r="M19513" s="10"/>
    </row>
    <row r="19514" spans="2:13" s="1" customFormat="1" ht="13.8" x14ac:dyDescent="0.3">
      <c r="B19514" s="10"/>
      <c r="L19514" s="10"/>
      <c r="M19514" s="10"/>
    </row>
    <row r="19515" spans="2:13" s="1" customFormat="1" ht="13.8" x14ac:dyDescent="0.3">
      <c r="B19515" s="10"/>
      <c r="L19515" s="10"/>
      <c r="M19515" s="10"/>
    </row>
    <row r="19516" spans="2:13" s="1" customFormat="1" ht="13.8" x14ac:dyDescent="0.3">
      <c r="B19516" s="10"/>
      <c r="L19516" s="10"/>
      <c r="M19516" s="10"/>
    </row>
    <row r="19517" spans="2:13" s="1" customFormat="1" ht="13.8" x14ac:dyDescent="0.3">
      <c r="B19517" s="10"/>
      <c r="L19517" s="10"/>
      <c r="M19517" s="10"/>
    </row>
    <row r="19518" spans="2:13" s="1" customFormat="1" ht="13.8" x14ac:dyDescent="0.3">
      <c r="B19518" s="10"/>
      <c r="L19518" s="10"/>
      <c r="M19518" s="10"/>
    </row>
    <row r="19519" spans="2:13" s="1" customFormat="1" ht="13.8" x14ac:dyDescent="0.3">
      <c r="B19519" s="10"/>
      <c r="L19519" s="10"/>
      <c r="M19519" s="10"/>
    </row>
    <row r="19520" spans="2:13" s="1" customFormat="1" ht="13.8" x14ac:dyDescent="0.3">
      <c r="B19520" s="10"/>
      <c r="L19520" s="10"/>
      <c r="M19520" s="10"/>
    </row>
    <row r="19521" spans="2:13" s="1" customFormat="1" ht="13.8" x14ac:dyDescent="0.3">
      <c r="B19521" s="10"/>
      <c r="L19521" s="10"/>
      <c r="M19521" s="10"/>
    </row>
    <row r="19522" spans="2:13" s="1" customFormat="1" ht="13.8" x14ac:dyDescent="0.3">
      <c r="B19522" s="10"/>
      <c r="L19522" s="10"/>
      <c r="M19522" s="10"/>
    </row>
    <row r="19523" spans="2:13" s="1" customFormat="1" ht="13.8" x14ac:dyDescent="0.3">
      <c r="B19523" s="10"/>
      <c r="L19523" s="10"/>
      <c r="M19523" s="10"/>
    </row>
    <row r="19524" spans="2:13" s="1" customFormat="1" ht="13.8" x14ac:dyDescent="0.3">
      <c r="B19524" s="10"/>
      <c r="L19524" s="10"/>
      <c r="M19524" s="10"/>
    </row>
    <row r="19525" spans="2:13" s="1" customFormat="1" ht="13.8" x14ac:dyDescent="0.3">
      <c r="B19525" s="10"/>
      <c r="L19525" s="10"/>
      <c r="M19525" s="10"/>
    </row>
    <row r="19526" spans="2:13" s="1" customFormat="1" ht="13.8" x14ac:dyDescent="0.3">
      <c r="B19526" s="10"/>
      <c r="L19526" s="10"/>
      <c r="M19526" s="10"/>
    </row>
    <row r="19527" spans="2:13" s="1" customFormat="1" ht="13.8" x14ac:dyDescent="0.3">
      <c r="B19527" s="10"/>
      <c r="L19527" s="10"/>
      <c r="M19527" s="10"/>
    </row>
    <row r="19528" spans="2:13" s="1" customFormat="1" ht="13.8" x14ac:dyDescent="0.3">
      <c r="B19528" s="10"/>
      <c r="L19528" s="10"/>
      <c r="M19528" s="10"/>
    </row>
    <row r="19529" spans="2:13" s="1" customFormat="1" ht="13.8" x14ac:dyDescent="0.3">
      <c r="B19529" s="10"/>
      <c r="L19529" s="10"/>
      <c r="M19529" s="10"/>
    </row>
    <row r="19530" spans="2:13" s="1" customFormat="1" ht="13.8" x14ac:dyDescent="0.3">
      <c r="B19530" s="10"/>
      <c r="L19530" s="10"/>
      <c r="M19530" s="10"/>
    </row>
    <row r="19531" spans="2:13" s="1" customFormat="1" ht="13.8" x14ac:dyDescent="0.3">
      <c r="B19531" s="10"/>
      <c r="L19531" s="10"/>
      <c r="M19531" s="10"/>
    </row>
    <row r="19532" spans="2:13" s="1" customFormat="1" ht="13.8" x14ac:dyDescent="0.3">
      <c r="B19532" s="10"/>
      <c r="L19532" s="10"/>
      <c r="M19532" s="10"/>
    </row>
    <row r="19533" spans="2:13" s="1" customFormat="1" ht="13.8" x14ac:dyDescent="0.3">
      <c r="B19533" s="10"/>
      <c r="L19533" s="10"/>
      <c r="M19533" s="10"/>
    </row>
    <row r="19534" spans="2:13" s="1" customFormat="1" ht="13.8" x14ac:dyDescent="0.3">
      <c r="B19534" s="10"/>
      <c r="L19534" s="10"/>
      <c r="M19534" s="10"/>
    </row>
    <row r="19535" spans="2:13" s="1" customFormat="1" ht="13.8" x14ac:dyDescent="0.3">
      <c r="B19535" s="10"/>
      <c r="L19535" s="10"/>
      <c r="M19535" s="10"/>
    </row>
    <row r="19536" spans="2:13" s="1" customFormat="1" ht="13.8" x14ac:dyDescent="0.3">
      <c r="B19536" s="10"/>
      <c r="L19536" s="10"/>
      <c r="M19536" s="10"/>
    </row>
    <row r="19537" spans="2:13" s="1" customFormat="1" ht="13.8" x14ac:dyDescent="0.3">
      <c r="B19537" s="10"/>
      <c r="L19537" s="10"/>
      <c r="M19537" s="10"/>
    </row>
    <row r="19538" spans="2:13" s="1" customFormat="1" ht="13.8" x14ac:dyDescent="0.3">
      <c r="B19538" s="10"/>
      <c r="L19538" s="10"/>
      <c r="M19538" s="10"/>
    </row>
    <row r="19539" spans="2:13" s="1" customFormat="1" ht="13.8" x14ac:dyDescent="0.3">
      <c r="B19539" s="10"/>
      <c r="L19539" s="10"/>
      <c r="M19539" s="10"/>
    </row>
    <row r="19540" spans="2:13" s="1" customFormat="1" ht="13.8" x14ac:dyDescent="0.3">
      <c r="B19540" s="10"/>
      <c r="L19540" s="10"/>
      <c r="M19540" s="10"/>
    </row>
    <row r="19541" spans="2:13" s="1" customFormat="1" ht="13.8" x14ac:dyDescent="0.3">
      <c r="B19541" s="10"/>
      <c r="L19541" s="10"/>
      <c r="M19541" s="10"/>
    </row>
    <row r="19542" spans="2:13" s="1" customFormat="1" ht="13.8" x14ac:dyDescent="0.3">
      <c r="B19542" s="10"/>
      <c r="L19542" s="10"/>
      <c r="M19542" s="10"/>
    </row>
    <row r="19543" spans="2:13" s="1" customFormat="1" ht="13.8" x14ac:dyDescent="0.3">
      <c r="B19543" s="10"/>
      <c r="L19543" s="10"/>
      <c r="M19543" s="10"/>
    </row>
    <row r="19544" spans="2:13" s="1" customFormat="1" ht="13.8" x14ac:dyDescent="0.3">
      <c r="B19544" s="10"/>
      <c r="L19544" s="10"/>
      <c r="M19544" s="10"/>
    </row>
    <row r="19545" spans="2:13" s="1" customFormat="1" ht="13.8" x14ac:dyDescent="0.3">
      <c r="B19545" s="10"/>
      <c r="L19545" s="10"/>
      <c r="M19545" s="10"/>
    </row>
    <row r="19546" spans="2:13" s="1" customFormat="1" ht="13.8" x14ac:dyDescent="0.3">
      <c r="B19546" s="10"/>
      <c r="L19546" s="10"/>
      <c r="M19546" s="10"/>
    </row>
    <row r="19547" spans="2:13" s="1" customFormat="1" ht="13.8" x14ac:dyDescent="0.3">
      <c r="B19547" s="10"/>
      <c r="L19547" s="10"/>
      <c r="M19547" s="10"/>
    </row>
    <row r="19548" spans="2:13" s="1" customFormat="1" ht="13.8" x14ac:dyDescent="0.3">
      <c r="B19548" s="10"/>
      <c r="L19548" s="10"/>
      <c r="M19548" s="10"/>
    </row>
    <row r="19549" spans="2:13" s="1" customFormat="1" ht="13.8" x14ac:dyDescent="0.3">
      <c r="B19549" s="10"/>
      <c r="L19549" s="10"/>
      <c r="M19549" s="10"/>
    </row>
    <row r="19550" spans="2:13" s="1" customFormat="1" ht="13.8" x14ac:dyDescent="0.3">
      <c r="B19550" s="10"/>
      <c r="L19550" s="10"/>
      <c r="M19550" s="10"/>
    </row>
    <row r="19551" spans="2:13" s="1" customFormat="1" ht="13.8" x14ac:dyDescent="0.3">
      <c r="B19551" s="10"/>
      <c r="L19551" s="10"/>
      <c r="M19551" s="10"/>
    </row>
    <row r="19552" spans="2:13" s="1" customFormat="1" ht="13.8" x14ac:dyDescent="0.3">
      <c r="B19552" s="10"/>
      <c r="L19552" s="10"/>
      <c r="M19552" s="10"/>
    </row>
    <row r="19553" spans="2:13" s="1" customFormat="1" ht="13.8" x14ac:dyDescent="0.3">
      <c r="B19553" s="10"/>
      <c r="L19553" s="10"/>
      <c r="M19553" s="10"/>
    </row>
    <row r="19554" spans="2:13" s="1" customFormat="1" ht="13.8" x14ac:dyDescent="0.3">
      <c r="B19554" s="10"/>
      <c r="L19554" s="10"/>
      <c r="M19554" s="10"/>
    </row>
    <row r="19555" spans="2:13" s="1" customFormat="1" ht="13.8" x14ac:dyDescent="0.3">
      <c r="B19555" s="10"/>
      <c r="L19555" s="10"/>
      <c r="M19555" s="10"/>
    </row>
    <row r="19556" spans="2:13" s="1" customFormat="1" ht="13.8" x14ac:dyDescent="0.3">
      <c r="B19556" s="10"/>
      <c r="L19556" s="10"/>
      <c r="M19556" s="10"/>
    </row>
    <row r="19557" spans="2:13" s="1" customFormat="1" ht="13.8" x14ac:dyDescent="0.3">
      <c r="B19557" s="10"/>
      <c r="L19557" s="10"/>
      <c r="M19557" s="10"/>
    </row>
    <row r="19558" spans="2:13" s="1" customFormat="1" ht="13.8" x14ac:dyDescent="0.3">
      <c r="B19558" s="10"/>
      <c r="L19558" s="10"/>
      <c r="M19558" s="10"/>
    </row>
    <row r="19559" spans="2:13" s="1" customFormat="1" ht="13.8" x14ac:dyDescent="0.3">
      <c r="B19559" s="10"/>
      <c r="L19559" s="10"/>
      <c r="M19559" s="10"/>
    </row>
    <row r="19560" spans="2:13" s="1" customFormat="1" ht="13.8" x14ac:dyDescent="0.3">
      <c r="B19560" s="10"/>
      <c r="L19560" s="10"/>
      <c r="M19560" s="10"/>
    </row>
    <row r="19561" spans="2:13" s="1" customFormat="1" ht="13.8" x14ac:dyDescent="0.3">
      <c r="B19561" s="10"/>
      <c r="L19561" s="10"/>
      <c r="M19561" s="10"/>
    </row>
    <row r="19562" spans="2:13" s="1" customFormat="1" ht="13.8" x14ac:dyDescent="0.3">
      <c r="B19562" s="10"/>
      <c r="L19562" s="10"/>
      <c r="M19562" s="10"/>
    </row>
    <row r="19563" spans="2:13" s="1" customFormat="1" ht="13.8" x14ac:dyDescent="0.3">
      <c r="B19563" s="10"/>
      <c r="L19563" s="10"/>
      <c r="M19563" s="10"/>
    </row>
    <row r="19564" spans="2:13" s="1" customFormat="1" ht="13.8" x14ac:dyDescent="0.3">
      <c r="B19564" s="10"/>
      <c r="L19564" s="10"/>
      <c r="M19564" s="10"/>
    </row>
    <row r="19565" spans="2:13" s="1" customFormat="1" ht="13.8" x14ac:dyDescent="0.3">
      <c r="B19565" s="10"/>
      <c r="L19565" s="10"/>
      <c r="M19565" s="10"/>
    </row>
    <row r="19566" spans="2:13" s="1" customFormat="1" ht="13.8" x14ac:dyDescent="0.3">
      <c r="B19566" s="10"/>
      <c r="L19566" s="10"/>
      <c r="M19566" s="10"/>
    </row>
    <row r="19567" spans="2:13" s="1" customFormat="1" ht="13.8" x14ac:dyDescent="0.3">
      <c r="B19567" s="10"/>
      <c r="L19567" s="10"/>
      <c r="M19567" s="10"/>
    </row>
    <row r="19568" spans="2:13" s="1" customFormat="1" ht="13.8" x14ac:dyDescent="0.3">
      <c r="B19568" s="10"/>
      <c r="L19568" s="10"/>
      <c r="M19568" s="10"/>
    </row>
    <row r="19569" spans="2:13" s="1" customFormat="1" ht="13.8" x14ac:dyDescent="0.3">
      <c r="B19569" s="10"/>
      <c r="L19569" s="10"/>
      <c r="M19569" s="10"/>
    </row>
    <row r="19570" spans="2:13" s="1" customFormat="1" ht="13.8" x14ac:dyDescent="0.3">
      <c r="B19570" s="10"/>
      <c r="L19570" s="10"/>
      <c r="M19570" s="10"/>
    </row>
    <row r="19571" spans="2:13" s="1" customFormat="1" ht="13.8" x14ac:dyDescent="0.3">
      <c r="B19571" s="10"/>
      <c r="L19571" s="10"/>
      <c r="M19571" s="10"/>
    </row>
    <row r="19572" spans="2:13" s="1" customFormat="1" ht="13.8" x14ac:dyDescent="0.3">
      <c r="B19572" s="10"/>
      <c r="L19572" s="10"/>
      <c r="M19572" s="10"/>
    </row>
    <row r="19573" spans="2:13" s="1" customFormat="1" ht="13.8" x14ac:dyDescent="0.3">
      <c r="B19573" s="10"/>
      <c r="L19573" s="10"/>
      <c r="M19573" s="10"/>
    </row>
    <row r="19574" spans="2:13" s="1" customFormat="1" ht="13.8" x14ac:dyDescent="0.3">
      <c r="B19574" s="10"/>
      <c r="L19574" s="10"/>
      <c r="M19574" s="10"/>
    </row>
    <row r="19575" spans="2:13" s="1" customFormat="1" ht="13.8" x14ac:dyDescent="0.3">
      <c r="B19575" s="10"/>
      <c r="L19575" s="10"/>
      <c r="M19575" s="10"/>
    </row>
    <row r="19576" spans="2:13" s="1" customFormat="1" ht="13.8" x14ac:dyDescent="0.3">
      <c r="B19576" s="10"/>
      <c r="L19576" s="10"/>
      <c r="M19576" s="10"/>
    </row>
    <row r="19577" spans="2:13" s="1" customFormat="1" ht="13.8" x14ac:dyDescent="0.3">
      <c r="B19577" s="10"/>
      <c r="L19577" s="10"/>
      <c r="M19577" s="10"/>
    </row>
    <row r="19578" spans="2:13" s="1" customFormat="1" ht="13.8" x14ac:dyDescent="0.3">
      <c r="B19578" s="10"/>
      <c r="L19578" s="10"/>
      <c r="M19578" s="10"/>
    </row>
    <row r="19579" spans="2:13" s="1" customFormat="1" ht="13.8" x14ac:dyDescent="0.3">
      <c r="B19579" s="10"/>
      <c r="L19579" s="10"/>
      <c r="M19579" s="10"/>
    </row>
    <row r="19580" spans="2:13" s="1" customFormat="1" ht="13.8" x14ac:dyDescent="0.3">
      <c r="B19580" s="10"/>
      <c r="L19580" s="10"/>
      <c r="M19580" s="10"/>
    </row>
    <row r="19581" spans="2:13" s="1" customFormat="1" ht="13.8" x14ac:dyDescent="0.3">
      <c r="B19581" s="10"/>
      <c r="L19581" s="10"/>
      <c r="M19581" s="10"/>
    </row>
    <row r="19582" spans="2:13" s="1" customFormat="1" ht="13.8" x14ac:dyDescent="0.3">
      <c r="B19582" s="10"/>
      <c r="L19582" s="10"/>
      <c r="M19582" s="10"/>
    </row>
    <row r="19583" spans="2:13" s="1" customFormat="1" ht="13.8" x14ac:dyDescent="0.3">
      <c r="B19583" s="10"/>
      <c r="L19583" s="10"/>
      <c r="M19583" s="10"/>
    </row>
    <row r="19584" spans="2:13" s="1" customFormat="1" ht="13.8" x14ac:dyDescent="0.3">
      <c r="B19584" s="10"/>
      <c r="L19584" s="10"/>
      <c r="M19584" s="10"/>
    </row>
    <row r="19585" spans="2:13" s="1" customFormat="1" ht="13.8" x14ac:dyDescent="0.3">
      <c r="B19585" s="10"/>
      <c r="L19585" s="10"/>
      <c r="M19585" s="10"/>
    </row>
    <row r="19586" spans="2:13" s="1" customFormat="1" ht="13.8" x14ac:dyDescent="0.3">
      <c r="B19586" s="10"/>
      <c r="L19586" s="10"/>
      <c r="M19586" s="10"/>
    </row>
    <row r="19587" spans="2:13" s="1" customFormat="1" ht="13.8" x14ac:dyDescent="0.3">
      <c r="B19587" s="10"/>
      <c r="L19587" s="10"/>
      <c r="M19587" s="10"/>
    </row>
    <row r="19588" spans="2:13" s="1" customFormat="1" ht="13.8" x14ac:dyDescent="0.3">
      <c r="B19588" s="10"/>
      <c r="L19588" s="10"/>
      <c r="M19588" s="10"/>
    </row>
    <row r="19589" spans="2:13" s="1" customFormat="1" ht="13.8" x14ac:dyDescent="0.3">
      <c r="B19589" s="10"/>
      <c r="L19589" s="10"/>
      <c r="M19589" s="10"/>
    </row>
    <row r="19590" spans="2:13" s="1" customFormat="1" ht="13.8" x14ac:dyDescent="0.3">
      <c r="B19590" s="10"/>
      <c r="L19590" s="10"/>
      <c r="M19590" s="10"/>
    </row>
    <row r="19591" spans="2:13" s="1" customFormat="1" ht="13.8" x14ac:dyDescent="0.3">
      <c r="B19591" s="10"/>
      <c r="L19591" s="10"/>
      <c r="M19591" s="10"/>
    </row>
    <row r="19592" spans="2:13" s="1" customFormat="1" ht="13.8" x14ac:dyDescent="0.3">
      <c r="B19592" s="10"/>
      <c r="L19592" s="10"/>
      <c r="M19592" s="10"/>
    </row>
    <row r="19593" spans="2:13" s="1" customFormat="1" ht="13.8" x14ac:dyDescent="0.3">
      <c r="B19593" s="10"/>
      <c r="L19593" s="10"/>
      <c r="M19593" s="10"/>
    </row>
    <row r="19594" spans="2:13" s="1" customFormat="1" ht="13.8" x14ac:dyDescent="0.3">
      <c r="B19594" s="10"/>
      <c r="L19594" s="10"/>
      <c r="M19594" s="10"/>
    </row>
    <row r="19595" spans="2:13" s="1" customFormat="1" ht="13.8" x14ac:dyDescent="0.3">
      <c r="B19595" s="10"/>
      <c r="L19595" s="10"/>
      <c r="M19595" s="10"/>
    </row>
    <row r="19596" spans="2:13" s="1" customFormat="1" ht="13.8" x14ac:dyDescent="0.3">
      <c r="B19596" s="10"/>
      <c r="L19596" s="10"/>
      <c r="M19596" s="10"/>
    </row>
    <row r="19597" spans="2:13" s="1" customFormat="1" ht="13.8" x14ac:dyDescent="0.3">
      <c r="B19597" s="10"/>
      <c r="L19597" s="10"/>
      <c r="M19597" s="10"/>
    </row>
    <row r="19598" spans="2:13" s="1" customFormat="1" ht="13.8" x14ac:dyDescent="0.3">
      <c r="B19598" s="10"/>
      <c r="L19598" s="10"/>
      <c r="M19598" s="10"/>
    </row>
    <row r="19599" spans="2:13" s="1" customFormat="1" ht="13.8" x14ac:dyDescent="0.3">
      <c r="B19599" s="10"/>
      <c r="L19599" s="10"/>
      <c r="M19599" s="10"/>
    </row>
    <row r="19600" spans="2:13" s="1" customFormat="1" ht="13.8" x14ac:dyDescent="0.3">
      <c r="B19600" s="10"/>
      <c r="L19600" s="10"/>
      <c r="M19600" s="10"/>
    </row>
    <row r="19601" spans="2:13" s="1" customFormat="1" ht="13.8" x14ac:dyDescent="0.3">
      <c r="B19601" s="10"/>
      <c r="L19601" s="10"/>
      <c r="M19601" s="10"/>
    </row>
    <row r="19602" spans="2:13" s="1" customFormat="1" ht="13.8" x14ac:dyDescent="0.3">
      <c r="B19602" s="10"/>
      <c r="L19602" s="10"/>
      <c r="M19602" s="10"/>
    </row>
    <row r="19603" spans="2:13" s="1" customFormat="1" ht="13.8" x14ac:dyDescent="0.3">
      <c r="B19603" s="10"/>
      <c r="L19603" s="10"/>
      <c r="M19603" s="10"/>
    </row>
    <row r="19604" spans="2:13" s="1" customFormat="1" ht="13.8" x14ac:dyDescent="0.3">
      <c r="B19604" s="10"/>
      <c r="L19604" s="10"/>
      <c r="M19604" s="10"/>
    </row>
    <row r="19605" spans="2:13" s="1" customFormat="1" ht="13.8" x14ac:dyDescent="0.3">
      <c r="B19605" s="10"/>
      <c r="L19605" s="10"/>
      <c r="M19605" s="10"/>
    </row>
    <row r="19606" spans="2:13" s="1" customFormat="1" ht="13.8" x14ac:dyDescent="0.3">
      <c r="B19606" s="10"/>
      <c r="L19606" s="10"/>
      <c r="M19606" s="10"/>
    </row>
    <row r="19607" spans="2:13" s="1" customFormat="1" ht="13.8" x14ac:dyDescent="0.3">
      <c r="B19607" s="10"/>
      <c r="L19607" s="10"/>
      <c r="M19607" s="10"/>
    </row>
    <row r="19608" spans="2:13" s="1" customFormat="1" ht="13.8" x14ac:dyDescent="0.3">
      <c r="B19608" s="10"/>
      <c r="L19608" s="10"/>
      <c r="M19608" s="10"/>
    </row>
    <row r="19609" spans="2:13" s="1" customFormat="1" ht="13.8" x14ac:dyDescent="0.3">
      <c r="B19609" s="10"/>
      <c r="L19609" s="10"/>
      <c r="M19609" s="10"/>
    </row>
    <row r="19610" spans="2:13" s="1" customFormat="1" ht="13.8" x14ac:dyDescent="0.3">
      <c r="B19610" s="10"/>
      <c r="L19610" s="10"/>
      <c r="M19610" s="10"/>
    </row>
    <row r="19611" spans="2:13" s="1" customFormat="1" ht="13.8" x14ac:dyDescent="0.3">
      <c r="B19611" s="10"/>
      <c r="L19611" s="10"/>
      <c r="M19611" s="10"/>
    </row>
    <row r="19612" spans="2:13" s="1" customFormat="1" ht="13.8" x14ac:dyDescent="0.3">
      <c r="B19612" s="10"/>
      <c r="L19612" s="10"/>
      <c r="M19612" s="10"/>
    </row>
    <row r="19613" spans="2:13" s="1" customFormat="1" ht="13.8" x14ac:dyDescent="0.3">
      <c r="B19613" s="10"/>
      <c r="L19613" s="10"/>
      <c r="M19613" s="10"/>
    </row>
    <row r="19614" spans="2:13" s="1" customFormat="1" ht="13.8" x14ac:dyDescent="0.3">
      <c r="B19614" s="10"/>
      <c r="L19614" s="10"/>
      <c r="M19614" s="10"/>
    </row>
    <row r="19615" spans="2:13" s="1" customFormat="1" ht="13.8" x14ac:dyDescent="0.3">
      <c r="B19615" s="10"/>
      <c r="L19615" s="10"/>
      <c r="M19615" s="10"/>
    </row>
    <row r="19616" spans="2:13" s="1" customFormat="1" ht="13.8" x14ac:dyDescent="0.3">
      <c r="B19616" s="10"/>
      <c r="L19616" s="10"/>
      <c r="M19616" s="10"/>
    </row>
    <row r="19617" spans="2:13" s="1" customFormat="1" ht="13.8" x14ac:dyDescent="0.3">
      <c r="B19617" s="10"/>
      <c r="L19617" s="10"/>
      <c r="M19617" s="10"/>
    </row>
    <row r="19618" spans="2:13" s="1" customFormat="1" ht="13.8" x14ac:dyDescent="0.3">
      <c r="B19618" s="10"/>
      <c r="L19618" s="10"/>
      <c r="M19618" s="10"/>
    </row>
    <row r="19619" spans="2:13" s="1" customFormat="1" ht="13.8" x14ac:dyDescent="0.3">
      <c r="B19619" s="10"/>
      <c r="L19619" s="10"/>
      <c r="M19619" s="10"/>
    </row>
    <row r="19620" spans="2:13" s="1" customFormat="1" ht="13.8" x14ac:dyDescent="0.3">
      <c r="B19620" s="10"/>
      <c r="L19620" s="10"/>
      <c r="M19620" s="10"/>
    </row>
    <row r="19621" spans="2:13" s="1" customFormat="1" ht="13.8" x14ac:dyDescent="0.3">
      <c r="B19621" s="10"/>
      <c r="L19621" s="10"/>
      <c r="M19621" s="10"/>
    </row>
    <row r="19622" spans="2:13" s="1" customFormat="1" ht="13.8" x14ac:dyDescent="0.3">
      <c r="B19622" s="10"/>
      <c r="L19622" s="10"/>
      <c r="M19622" s="10"/>
    </row>
    <row r="19623" spans="2:13" s="1" customFormat="1" ht="13.8" x14ac:dyDescent="0.3">
      <c r="B19623" s="10"/>
      <c r="L19623" s="10"/>
      <c r="M19623" s="10"/>
    </row>
    <row r="19624" spans="2:13" s="1" customFormat="1" ht="13.8" x14ac:dyDescent="0.3">
      <c r="B19624" s="10"/>
      <c r="L19624" s="10"/>
      <c r="M19624" s="10"/>
    </row>
    <row r="19625" spans="2:13" s="1" customFormat="1" ht="13.8" x14ac:dyDescent="0.3">
      <c r="B19625" s="10"/>
      <c r="L19625" s="10"/>
      <c r="M19625" s="10"/>
    </row>
    <row r="19626" spans="2:13" s="1" customFormat="1" ht="13.8" x14ac:dyDescent="0.3">
      <c r="B19626" s="10"/>
      <c r="L19626" s="10"/>
      <c r="M19626" s="10"/>
    </row>
    <row r="19627" spans="2:13" s="1" customFormat="1" ht="13.8" x14ac:dyDescent="0.3">
      <c r="B19627" s="10"/>
      <c r="L19627" s="10"/>
      <c r="M19627" s="10"/>
    </row>
    <row r="19628" spans="2:13" s="1" customFormat="1" ht="13.8" x14ac:dyDescent="0.3">
      <c r="B19628" s="10"/>
      <c r="L19628" s="10"/>
      <c r="M19628" s="10"/>
    </row>
    <row r="19629" spans="2:13" s="1" customFormat="1" ht="13.8" x14ac:dyDescent="0.3">
      <c r="B19629" s="10"/>
      <c r="L19629" s="10"/>
      <c r="M19629" s="10"/>
    </row>
    <row r="19630" spans="2:13" s="1" customFormat="1" ht="13.8" x14ac:dyDescent="0.3">
      <c r="B19630" s="10"/>
      <c r="L19630" s="10"/>
      <c r="M19630" s="10"/>
    </row>
    <row r="19631" spans="2:13" s="1" customFormat="1" ht="13.8" x14ac:dyDescent="0.3">
      <c r="B19631" s="10"/>
      <c r="L19631" s="10"/>
      <c r="M19631" s="10"/>
    </row>
    <row r="19632" spans="2:13" s="1" customFormat="1" ht="13.8" x14ac:dyDescent="0.3">
      <c r="B19632" s="10"/>
      <c r="L19632" s="10"/>
      <c r="M19632" s="10"/>
    </row>
    <row r="19633" spans="2:13" s="1" customFormat="1" ht="13.8" x14ac:dyDescent="0.3">
      <c r="B19633" s="10"/>
      <c r="L19633" s="10"/>
      <c r="M19633" s="10"/>
    </row>
    <row r="19634" spans="2:13" s="1" customFormat="1" ht="13.8" x14ac:dyDescent="0.3">
      <c r="B19634" s="10"/>
      <c r="L19634" s="10"/>
      <c r="M19634" s="10"/>
    </row>
    <row r="19635" spans="2:13" s="1" customFormat="1" ht="13.8" x14ac:dyDescent="0.3">
      <c r="B19635" s="10"/>
      <c r="L19635" s="10"/>
      <c r="M19635" s="10"/>
    </row>
    <row r="19636" spans="2:13" s="1" customFormat="1" ht="13.8" x14ac:dyDescent="0.3">
      <c r="B19636" s="10"/>
      <c r="L19636" s="10"/>
      <c r="M19636" s="10"/>
    </row>
    <row r="19637" spans="2:13" s="1" customFormat="1" ht="13.8" x14ac:dyDescent="0.3">
      <c r="B19637" s="10"/>
      <c r="L19637" s="10"/>
      <c r="M19637" s="10"/>
    </row>
    <row r="19638" spans="2:13" s="1" customFormat="1" ht="13.8" x14ac:dyDescent="0.3">
      <c r="B19638" s="10"/>
      <c r="L19638" s="10"/>
      <c r="M19638" s="10"/>
    </row>
    <row r="19639" spans="2:13" s="1" customFormat="1" ht="13.8" x14ac:dyDescent="0.3">
      <c r="B19639" s="10"/>
      <c r="L19639" s="10"/>
      <c r="M19639" s="10"/>
    </row>
    <row r="19640" spans="2:13" s="1" customFormat="1" ht="13.8" x14ac:dyDescent="0.3">
      <c r="B19640" s="10"/>
      <c r="L19640" s="10"/>
      <c r="M19640" s="10"/>
    </row>
    <row r="19641" spans="2:13" s="1" customFormat="1" ht="13.8" x14ac:dyDescent="0.3">
      <c r="B19641" s="10"/>
      <c r="L19641" s="10"/>
      <c r="M19641" s="10"/>
    </row>
    <row r="19642" spans="2:13" s="1" customFormat="1" ht="13.8" x14ac:dyDescent="0.3">
      <c r="B19642" s="10"/>
      <c r="L19642" s="10"/>
      <c r="M19642" s="10"/>
    </row>
    <row r="19643" spans="2:13" s="1" customFormat="1" ht="13.8" x14ac:dyDescent="0.3">
      <c r="B19643" s="10"/>
      <c r="L19643" s="10"/>
      <c r="M19643" s="10"/>
    </row>
    <row r="19644" spans="2:13" s="1" customFormat="1" ht="13.8" x14ac:dyDescent="0.3">
      <c r="B19644" s="10"/>
      <c r="L19644" s="10"/>
      <c r="M19644" s="10"/>
    </row>
    <row r="19645" spans="2:13" s="1" customFormat="1" ht="13.8" x14ac:dyDescent="0.3">
      <c r="B19645" s="10"/>
      <c r="L19645" s="10"/>
      <c r="M19645" s="10"/>
    </row>
    <row r="19646" spans="2:13" s="1" customFormat="1" ht="13.8" x14ac:dyDescent="0.3">
      <c r="B19646" s="10"/>
      <c r="L19646" s="10"/>
      <c r="M19646" s="10"/>
    </row>
    <row r="19647" spans="2:13" s="1" customFormat="1" ht="13.8" x14ac:dyDescent="0.3">
      <c r="B19647" s="10"/>
      <c r="L19647" s="10"/>
      <c r="M19647" s="10"/>
    </row>
    <row r="19648" spans="2:13" s="1" customFormat="1" ht="13.8" x14ac:dyDescent="0.3">
      <c r="B19648" s="10"/>
      <c r="L19648" s="10"/>
      <c r="M19648" s="10"/>
    </row>
    <row r="19649" spans="2:13" s="1" customFormat="1" ht="13.8" x14ac:dyDescent="0.3">
      <c r="B19649" s="10"/>
      <c r="L19649" s="10"/>
      <c r="M19649" s="10"/>
    </row>
    <row r="19650" spans="2:13" s="1" customFormat="1" ht="13.8" x14ac:dyDescent="0.3">
      <c r="B19650" s="10"/>
      <c r="L19650" s="10"/>
      <c r="M19650" s="10"/>
    </row>
    <row r="19651" spans="2:13" s="1" customFormat="1" ht="13.8" x14ac:dyDescent="0.3">
      <c r="B19651" s="10"/>
      <c r="L19651" s="10"/>
      <c r="M19651" s="10"/>
    </row>
    <row r="19652" spans="2:13" s="1" customFormat="1" ht="13.8" x14ac:dyDescent="0.3">
      <c r="B19652" s="10"/>
      <c r="L19652" s="10"/>
      <c r="M19652" s="10"/>
    </row>
    <row r="19653" spans="2:13" s="1" customFormat="1" ht="13.8" x14ac:dyDescent="0.3">
      <c r="B19653" s="10"/>
      <c r="L19653" s="10"/>
      <c r="M19653" s="10"/>
    </row>
    <row r="19654" spans="2:13" s="1" customFormat="1" ht="13.8" x14ac:dyDescent="0.3">
      <c r="B19654" s="10"/>
      <c r="L19654" s="10"/>
      <c r="M19654" s="10"/>
    </row>
    <row r="19655" spans="2:13" s="1" customFormat="1" ht="13.8" x14ac:dyDescent="0.3">
      <c r="B19655" s="10"/>
      <c r="L19655" s="10"/>
      <c r="M19655" s="10"/>
    </row>
    <row r="19656" spans="2:13" s="1" customFormat="1" ht="13.8" x14ac:dyDescent="0.3">
      <c r="B19656" s="10"/>
      <c r="L19656" s="10"/>
      <c r="M19656" s="10"/>
    </row>
    <row r="19657" spans="2:13" s="1" customFormat="1" ht="13.8" x14ac:dyDescent="0.3">
      <c r="B19657" s="10"/>
      <c r="L19657" s="10"/>
      <c r="M19657" s="10"/>
    </row>
    <row r="19658" spans="2:13" s="1" customFormat="1" ht="13.8" x14ac:dyDescent="0.3">
      <c r="B19658" s="10"/>
      <c r="L19658" s="10"/>
      <c r="M19658" s="10"/>
    </row>
    <row r="19659" spans="2:13" s="1" customFormat="1" ht="13.8" x14ac:dyDescent="0.3">
      <c r="B19659" s="10"/>
      <c r="L19659" s="10"/>
      <c r="M19659" s="10"/>
    </row>
    <row r="19660" spans="2:13" s="1" customFormat="1" ht="13.8" x14ac:dyDescent="0.3">
      <c r="B19660" s="10"/>
      <c r="L19660" s="10"/>
      <c r="M19660" s="10"/>
    </row>
    <row r="19661" spans="2:13" s="1" customFormat="1" ht="13.8" x14ac:dyDescent="0.3">
      <c r="B19661" s="10"/>
      <c r="L19661" s="10"/>
      <c r="M19661" s="10"/>
    </row>
    <row r="19662" spans="2:13" s="1" customFormat="1" ht="13.8" x14ac:dyDescent="0.3">
      <c r="B19662" s="10"/>
      <c r="L19662" s="10"/>
      <c r="M19662" s="10"/>
    </row>
    <row r="19663" spans="2:13" s="1" customFormat="1" ht="13.8" x14ac:dyDescent="0.3">
      <c r="B19663" s="10"/>
      <c r="L19663" s="10"/>
      <c r="M19663" s="10"/>
    </row>
    <row r="19664" spans="2:13" s="1" customFormat="1" ht="13.8" x14ac:dyDescent="0.3">
      <c r="B19664" s="10"/>
      <c r="L19664" s="10"/>
      <c r="M19664" s="10"/>
    </row>
    <row r="19665" spans="2:13" s="1" customFormat="1" ht="13.8" x14ac:dyDescent="0.3">
      <c r="B19665" s="10"/>
      <c r="L19665" s="10"/>
      <c r="M19665" s="10"/>
    </row>
    <row r="19666" spans="2:13" s="1" customFormat="1" ht="13.8" x14ac:dyDescent="0.3">
      <c r="B19666" s="10"/>
      <c r="L19666" s="10"/>
      <c r="M19666" s="10"/>
    </row>
    <row r="19667" spans="2:13" s="1" customFormat="1" ht="13.8" x14ac:dyDescent="0.3">
      <c r="B19667" s="10"/>
      <c r="L19667" s="10"/>
      <c r="M19667" s="10"/>
    </row>
    <row r="19668" spans="2:13" s="1" customFormat="1" ht="13.8" x14ac:dyDescent="0.3">
      <c r="B19668" s="10"/>
      <c r="L19668" s="10"/>
      <c r="M19668" s="10"/>
    </row>
    <row r="19669" spans="2:13" s="1" customFormat="1" ht="13.8" x14ac:dyDescent="0.3">
      <c r="B19669" s="10"/>
      <c r="L19669" s="10"/>
      <c r="M19669" s="10"/>
    </row>
    <row r="19670" spans="2:13" s="1" customFormat="1" ht="13.8" x14ac:dyDescent="0.3">
      <c r="B19670" s="10"/>
      <c r="L19670" s="10"/>
      <c r="M19670" s="10"/>
    </row>
    <row r="19671" spans="2:13" s="1" customFormat="1" ht="13.8" x14ac:dyDescent="0.3">
      <c r="B19671" s="10"/>
      <c r="L19671" s="10"/>
      <c r="M19671" s="10"/>
    </row>
    <row r="19672" spans="2:13" s="1" customFormat="1" ht="13.8" x14ac:dyDescent="0.3">
      <c r="B19672" s="10"/>
      <c r="L19672" s="10"/>
      <c r="M19672" s="10"/>
    </row>
    <row r="19673" spans="2:13" s="1" customFormat="1" ht="13.8" x14ac:dyDescent="0.3">
      <c r="B19673" s="10"/>
      <c r="L19673" s="10"/>
      <c r="M19673" s="10"/>
    </row>
    <row r="19674" spans="2:13" s="1" customFormat="1" ht="13.8" x14ac:dyDescent="0.3">
      <c r="B19674" s="10"/>
      <c r="L19674" s="10"/>
      <c r="M19674" s="10"/>
    </row>
    <row r="19675" spans="2:13" s="1" customFormat="1" ht="13.8" x14ac:dyDescent="0.3">
      <c r="B19675" s="10"/>
      <c r="L19675" s="10"/>
      <c r="M19675" s="10"/>
    </row>
    <row r="19676" spans="2:13" s="1" customFormat="1" ht="13.8" x14ac:dyDescent="0.3">
      <c r="B19676" s="10"/>
      <c r="L19676" s="10"/>
      <c r="M19676" s="10"/>
    </row>
    <row r="19677" spans="2:13" s="1" customFormat="1" ht="13.8" x14ac:dyDescent="0.3">
      <c r="B19677" s="10"/>
      <c r="L19677" s="10"/>
      <c r="M19677" s="10"/>
    </row>
    <row r="19678" spans="2:13" s="1" customFormat="1" ht="13.8" x14ac:dyDescent="0.3">
      <c r="B19678" s="10"/>
      <c r="L19678" s="10"/>
      <c r="M19678" s="10"/>
    </row>
    <row r="19679" spans="2:13" s="1" customFormat="1" ht="13.8" x14ac:dyDescent="0.3">
      <c r="B19679" s="10"/>
      <c r="L19679" s="10"/>
      <c r="M19679" s="10"/>
    </row>
    <row r="19680" spans="2:13" s="1" customFormat="1" ht="13.8" x14ac:dyDescent="0.3">
      <c r="B19680" s="10"/>
      <c r="L19680" s="10"/>
      <c r="M19680" s="10"/>
    </row>
    <row r="19681" spans="2:13" s="1" customFormat="1" ht="13.8" x14ac:dyDescent="0.3">
      <c r="B19681" s="10"/>
      <c r="L19681" s="10"/>
      <c r="M19681" s="10"/>
    </row>
    <row r="19682" spans="2:13" s="1" customFormat="1" ht="13.8" x14ac:dyDescent="0.3">
      <c r="B19682" s="10"/>
      <c r="L19682" s="10"/>
      <c r="M19682" s="10"/>
    </row>
    <row r="19683" spans="2:13" s="1" customFormat="1" ht="13.8" x14ac:dyDescent="0.3">
      <c r="B19683" s="10"/>
      <c r="L19683" s="10"/>
      <c r="M19683" s="10"/>
    </row>
    <row r="19684" spans="2:13" s="1" customFormat="1" ht="13.8" x14ac:dyDescent="0.3">
      <c r="B19684" s="10"/>
      <c r="L19684" s="10"/>
      <c r="M19684" s="10"/>
    </row>
    <row r="19685" spans="2:13" s="1" customFormat="1" ht="13.8" x14ac:dyDescent="0.3">
      <c r="B19685" s="10"/>
      <c r="L19685" s="10"/>
      <c r="M19685" s="10"/>
    </row>
    <row r="19686" spans="2:13" s="1" customFormat="1" ht="13.8" x14ac:dyDescent="0.3">
      <c r="B19686" s="10"/>
      <c r="L19686" s="10"/>
      <c r="M19686" s="10"/>
    </row>
    <row r="19687" spans="2:13" s="1" customFormat="1" ht="13.8" x14ac:dyDescent="0.3">
      <c r="B19687" s="10"/>
      <c r="L19687" s="10"/>
      <c r="M19687" s="10"/>
    </row>
    <row r="19688" spans="2:13" s="1" customFormat="1" ht="13.8" x14ac:dyDescent="0.3">
      <c r="B19688" s="10"/>
      <c r="L19688" s="10"/>
      <c r="M19688" s="10"/>
    </row>
    <row r="19689" spans="2:13" s="1" customFormat="1" ht="13.8" x14ac:dyDescent="0.3">
      <c r="B19689" s="10"/>
      <c r="L19689" s="10"/>
      <c r="M19689" s="10"/>
    </row>
    <row r="19690" spans="2:13" s="1" customFormat="1" ht="13.8" x14ac:dyDescent="0.3">
      <c r="B19690" s="10"/>
      <c r="L19690" s="10"/>
      <c r="M19690" s="10"/>
    </row>
    <row r="19691" spans="2:13" s="1" customFormat="1" ht="13.8" x14ac:dyDescent="0.3">
      <c r="B19691" s="10"/>
      <c r="L19691" s="10"/>
      <c r="M19691" s="10"/>
    </row>
    <row r="19692" spans="2:13" s="1" customFormat="1" ht="13.8" x14ac:dyDescent="0.3">
      <c r="B19692" s="10"/>
      <c r="L19692" s="10"/>
      <c r="M19692" s="10"/>
    </row>
    <row r="19693" spans="2:13" s="1" customFormat="1" ht="13.8" x14ac:dyDescent="0.3">
      <c r="B19693" s="10"/>
      <c r="L19693" s="10"/>
      <c r="M19693" s="10"/>
    </row>
    <row r="19694" spans="2:13" s="1" customFormat="1" ht="13.8" x14ac:dyDescent="0.3">
      <c r="B19694" s="10"/>
      <c r="L19694" s="10"/>
      <c r="M19694" s="10"/>
    </row>
    <row r="19695" spans="2:13" s="1" customFormat="1" ht="13.8" x14ac:dyDescent="0.3">
      <c r="B19695" s="10"/>
      <c r="L19695" s="10"/>
      <c r="M19695" s="10"/>
    </row>
    <row r="19696" spans="2:13" s="1" customFormat="1" ht="13.8" x14ac:dyDescent="0.3">
      <c r="B19696" s="10"/>
      <c r="L19696" s="10"/>
      <c r="M19696" s="10"/>
    </row>
    <row r="19697" spans="2:13" s="1" customFormat="1" ht="13.8" x14ac:dyDescent="0.3">
      <c r="B19697" s="10"/>
      <c r="L19697" s="10"/>
      <c r="M19697" s="10"/>
    </row>
    <row r="19698" spans="2:13" s="1" customFormat="1" ht="13.8" x14ac:dyDescent="0.3">
      <c r="B19698" s="10"/>
      <c r="L19698" s="10"/>
      <c r="M19698" s="10"/>
    </row>
    <row r="19699" spans="2:13" s="1" customFormat="1" ht="13.8" x14ac:dyDescent="0.3">
      <c r="B19699" s="10"/>
      <c r="L19699" s="10"/>
      <c r="M19699" s="10"/>
    </row>
    <row r="19700" spans="2:13" s="1" customFormat="1" ht="13.8" x14ac:dyDescent="0.3">
      <c r="B19700" s="10"/>
      <c r="L19700" s="10"/>
      <c r="M19700" s="10"/>
    </row>
    <row r="19701" spans="2:13" s="1" customFormat="1" ht="13.8" x14ac:dyDescent="0.3">
      <c r="B19701" s="10"/>
      <c r="L19701" s="10"/>
      <c r="M19701" s="10"/>
    </row>
    <row r="19702" spans="2:13" s="1" customFormat="1" ht="13.8" x14ac:dyDescent="0.3">
      <c r="B19702" s="10"/>
      <c r="L19702" s="10"/>
      <c r="M19702" s="10"/>
    </row>
    <row r="19703" spans="2:13" s="1" customFormat="1" ht="13.8" x14ac:dyDescent="0.3">
      <c r="B19703" s="10"/>
      <c r="L19703" s="10"/>
      <c r="M19703" s="10"/>
    </row>
    <row r="19704" spans="2:13" s="1" customFormat="1" ht="13.8" x14ac:dyDescent="0.3">
      <c r="B19704" s="10"/>
      <c r="L19704" s="10"/>
      <c r="M19704" s="10"/>
    </row>
    <row r="19705" spans="2:13" s="1" customFormat="1" ht="13.8" x14ac:dyDescent="0.3">
      <c r="B19705" s="10"/>
      <c r="L19705" s="10"/>
      <c r="M19705" s="10"/>
    </row>
    <row r="19706" spans="2:13" s="1" customFormat="1" ht="13.8" x14ac:dyDescent="0.3">
      <c r="B19706" s="10"/>
      <c r="L19706" s="10"/>
      <c r="M19706" s="10"/>
    </row>
    <row r="19707" spans="2:13" s="1" customFormat="1" ht="13.8" x14ac:dyDescent="0.3">
      <c r="B19707" s="10"/>
      <c r="L19707" s="10"/>
      <c r="M19707" s="10"/>
    </row>
    <row r="19708" spans="2:13" s="1" customFormat="1" ht="13.8" x14ac:dyDescent="0.3">
      <c r="B19708" s="10"/>
      <c r="L19708" s="10"/>
      <c r="M19708" s="10"/>
    </row>
    <row r="19709" spans="2:13" s="1" customFormat="1" ht="13.8" x14ac:dyDescent="0.3">
      <c r="B19709" s="10"/>
      <c r="L19709" s="10"/>
      <c r="M19709" s="10"/>
    </row>
    <row r="19710" spans="2:13" s="1" customFormat="1" ht="13.8" x14ac:dyDescent="0.3">
      <c r="B19710" s="10"/>
      <c r="L19710" s="10"/>
      <c r="M19710" s="10"/>
    </row>
    <row r="19711" spans="2:13" s="1" customFormat="1" ht="13.8" x14ac:dyDescent="0.3">
      <c r="B19711" s="10"/>
      <c r="L19711" s="10"/>
      <c r="M19711" s="10"/>
    </row>
    <row r="19712" spans="2:13" s="1" customFormat="1" ht="13.8" x14ac:dyDescent="0.3">
      <c r="B19712" s="10"/>
      <c r="L19712" s="10"/>
      <c r="M19712" s="10"/>
    </row>
    <row r="19713" spans="2:13" s="1" customFormat="1" ht="13.8" x14ac:dyDescent="0.3">
      <c r="B19713" s="10"/>
      <c r="L19713" s="10"/>
      <c r="M19713" s="10"/>
    </row>
    <row r="19714" spans="2:13" s="1" customFormat="1" ht="13.8" x14ac:dyDescent="0.3">
      <c r="B19714" s="10"/>
      <c r="L19714" s="10"/>
      <c r="M19714" s="10"/>
    </row>
    <row r="19715" spans="2:13" s="1" customFormat="1" ht="13.8" x14ac:dyDescent="0.3">
      <c r="B19715" s="10"/>
      <c r="L19715" s="10"/>
      <c r="M19715" s="10"/>
    </row>
    <row r="19716" spans="2:13" s="1" customFormat="1" ht="13.8" x14ac:dyDescent="0.3">
      <c r="B19716" s="10"/>
      <c r="L19716" s="10"/>
      <c r="M19716" s="10"/>
    </row>
    <row r="19717" spans="2:13" s="1" customFormat="1" ht="13.8" x14ac:dyDescent="0.3">
      <c r="B19717" s="10"/>
      <c r="L19717" s="10"/>
      <c r="M19717" s="10"/>
    </row>
    <row r="19718" spans="2:13" s="1" customFormat="1" ht="13.8" x14ac:dyDescent="0.3">
      <c r="B19718" s="10"/>
      <c r="L19718" s="10"/>
      <c r="M19718" s="10"/>
    </row>
    <row r="19719" spans="2:13" s="1" customFormat="1" ht="13.8" x14ac:dyDescent="0.3">
      <c r="B19719" s="10"/>
      <c r="L19719" s="10"/>
      <c r="M19719" s="10"/>
    </row>
    <row r="19720" spans="2:13" s="1" customFormat="1" ht="13.8" x14ac:dyDescent="0.3">
      <c r="B19720" s="10"/>
      <c r="L19720" s="10"/>
      <c r="M19720" s="10"/>
    </row>
    <row r="19721" spans="2:13" s="1" customFormat="1" ht="13.8" x14ac:dyDescent="0.3">
      <c r="B19721" s="10"/>
      <c r="L19721" s="10"/>
      <c r="M19721" s="10"/>
    </row>
    <row r="19722" spans="2:13" s="1" customFormat="1" ht="13.8" x14ac:dyDescent="0.3">
      <c r="B19722" s="10"/>
      <c r="L19722" s="10"/>
      <c r="M19722" s="10"/>
    </row>
    <row r="19723" spans="2:13" s="1" customFormat="1" ht="13.8" x14ac:dyDescent="0.3">
      <c r="B19723" s="10"/>
      <c r="L19723" s="10"/>
      <c r="M19723" s="10"/>
    </row>
    <row r="19724" spans="2:13" s="1" customFormat="1" ht="13.8" x14ac:dyDescent="0.3">
      <c r="B19724" s="10"/>
      <c r="L19724" s="10"/>
      <c r="M19724" s="10"/>
    </row>
    <row r="19725" spans="2:13" s="1" customFormat="1" ht="13.8" x14ac:dyDescent="0.3">
      <c r="B19725" s="10"/>
      <c r="L19725" s="10"/>
      <c r="M19725" s="10"/>
    </row>
    <row r="19726" spans="2:13" s="1" customFormat="1" ht="13.8" x14ac:dyDescent="0.3">
      <c r="B19726" s="10"/>
      <c r="L19726" s="10"/>
      <c r="M19726" s="10"/>
    </row>
    <row r="19727" spans="2:13" s="1" customFormat="1" ht="13.8" x14ac:dyDescent="0.3">
      <c r="B19727" s="10"/>
      <c r="L19727" s="10"/>
      <c r="M19727" s="10"/>
    </row>
    <row r="19728" spans="2:13" s="1" customFormat="1" ht="13.8" x14ac:dyDescent="0.3">
      <c r="B19728" s="10"/>
      <c r="L19728" s="10"/>
      <c r="M19728" s="10"/>
    </row>
    <row r="19729" spans="2:13" s="1" customFormat="1" ht="13.8" x14ac:dyDescent="0.3">
      <c r="B19729" s="10"/>
      <c r="L19729" s="10"/>
      <c r="M19729" s="10"/>
    </row>
    <row r="19730" spans="2:13" s="1" customFormat="1" ht="13.8" x14ac:dyDescent="0.3">
      <c r="B19730" s="10"/>
      <c r="L19730" s="10"/>
      <c r="M19730" s="10"/>
    </row>
    <row r="19731" spans="2:13" s="1" customFormat="1" ht="13.8" x14ac:dyDescent="0.3">
      <c r="B19731" s="10"/>
      <c r="L19731" s="10"/>
      <c r="M19731" s="10"/>
    </row>
    <row r="19732" spans="2:13" s="1" customFormat="1" ht="13.8" x14ac:dyDescent="0.3">
      <c r="B19732" s="10"/>
      <c r="L19732" s="10"/>
      <c r="M19732" s="10"/>
    </row>
    <row r="19733" spans="2:13" s="1" customFormat="1" ht="13.8" x14ac:dyDescent="0.3">
      <c r="B19733" s="10"/>
      <c r="L19733" s="10"/>
      <c r="M19733" s="10"/>
    </row>
    <row r="19734" spans="2:13" s="1" customFormat="1" ht="13.8" x14ac:dyDescent="0.3">
      <c r="B19734" s="10"/>
      <c r="L19734" s="10"/>
      <c r="M19734" s="10"/>
    </row>
    <row r="19735" spans="2:13" s="1" customFormat="1" ht="13.8" x14ac:dyDescent="0.3">
      <c r="B19735" s="10"/>
      <c r="L19735" s="10"/>
      <c r="M19735" s="10"/>
    </row>
    <row r="19736" spans="2:13" s="1" customFormat="1" ht="13.8" x14ac:dyDescent="0.3">
      <c r="B19736" s="10"/>
      <c r="L19736" s="10"/>
      <c r="M19736" s="10"/>
    </row>
    <row r="19737" spans="2:13" s="1" customFormat="1" ht="13.8" x14ac:dyDescent="0.3">
      <c r="B19737" s="10"/>
      <c r="L19737" s="10"/>
      <c r="M19737" s="10"/>
    </row>
    <row r="19738" spans="2:13" s="1" customFormat="1" ht="13.8" x14ac:dyDescent="0.3">
      <c r="B19738" s="10"/>
      <c r="L19738" s="10"/>
      <c r="M19738" s="10"/>
    </row>
    <row r="19739" spans="2:13" s="1" customFormat="1" ht="13.8" x14ac:dyDescent="0.3">
      <c r="B19739" s="10"/>
      <c r="L19739" s="10"/>
      <c r="M19739" s="10"/>
    </row>
    <row r="19740" spans="2:13" s="1" customFormat="1" ht="13.8" x14ac:dyDescent="0.3">
      <c r="B19740" s="10"/>
      <c r="L19740" s="10"/>
      <c r="M19740" s="10"/>
    </row>
    <row r="19741" spans="2:13" s="1" customFormat="1" ht="13.8" x14ac:dyDescent="0.3">
      <c r="B19741" s="10"/>
      <c r="L19741" s="10"/>
      <c r="M19741" s="10"/>
    </row>
    <row r="19742" spans="2:13" s="1" customFormat="1" ht="13.8" x14ac:dyDescent="0.3">
      <c r="B19742" s="10"/>
      <c r="L19742" s="10"/>
      <c r="M19742" s="10"/>
    </row>
    <row r="19743" spans="2:13" s="1" customFormat="1" ht="13.8" x14ac:dyDescent="0.3">
      <c r="B19743" s="10"/>
      <c r="L19743" s="10"/>
      <c r="M19743" s="10"/>
    </row>
    <row r="19744" spans="2:13" s="1" customFormat="1" ht="13.8" x14ac:dyDescent="0.3">
      <c r="B19744" s="10"/>
      <c r="L19744" s="10"/>
      <c r="M19744" s="10"/>
    </row>
    <row r="19745" spans="2:13" s="1" customFormat="1" ht="13.8" x14ac:dyDescent="0.3">
      <c r="B19745" s="10"/>
      <c r="L19745" s="10"/>
      <c r="M19745" s="10"/>
    </row>
    <row r="19746" spans="2:13" s="1" customFormat="1" ht="13.8" x14ac:dyDescent="0.3">
      <c r="B19746" s="10"/>
      <c r="L19746" s="10"/>
      <c r="M19746" s="10"/>
    </row>
    <row r="19747" spans="2:13" s="1" customFormat="1" ht="13.8" x14ac:dyDescent="0.3">
      <c r="B19747" s="10"/>
      <c r="L19747" s="10"/>
      <c r="M19747" s="10"/>
    </row>
    <row r="19748" spans="2:13" s="1" customFormat="1" ht="13.8" x14ac:dyDescent="0.3">
      <c r="B19748" s="10"/>
      <c r="L19748" s="10"/>
      <c r="M19748" s="10"/>
    </row>
    <row r="19749" spans="2:13" s="1" customFormat="1" ht="13.8" x14ac:dyDescent="0.3">
      <c r="B19749" s="10"/>
      <c r="L19749" s="10"/>
      <c r="M19749" s="10"/>
    </row>
    <row r="19750" spans="2:13" s="1" customFormat="1" ht="13.8" x14ac:dyDescent="0.3">
      <c r="B19750" s="10"/>
      <c r="L19750" s="10"/>
      <c r="M19750" s="10"/>
    </row>
    <row r="19751" spans="2:13" s="1" customFormat="1" ht="13.8" x14ac:dyDescent="0.3">
      <c r="B19751" s="10"/>
      <c r="L19751" s="10"/>
      <c r="M19751" s="10"/>
    </row>
    <row r="19752" spans="2:13" s="1" customFormat="1" ht="13.8" x14ac:dyDescent="0.3">
      <c r="B19752" s="10"/>
      <c r="L19752" s="10"/>
      <c r="M19752" s="10"/>
    </row>
    <row r="19753" spans="2:13" s="1" customFormat="1" ht="13.8" x14ac:dyDescent="0.3">
      <c r="B19753" s="10"/>
      <c r="L19753" s="10"/>
      <c r="M19753" s="10"/>
    </row>
    <row r="19754" spans="2:13" s="1" customFormat="1" ht="13.8" x14ac:dyDescent="0.3">
      <c r="B19754" s="10"/>
      <c r="L19754" s="10"/>
      <c r="M19754" s="10"/>
    </row>
    <row r="19755" spans="2:13" s="1" customFormat="1" ht="13.8" x14ac:dyDescent="0.3">
      <c r="B19755" s="10"/>
      <c r="L19755" s="10"/>
      <c r="M19755" s="10"/>
    </row>
    <row r="19756" spans="2:13" s="1" customFormat="1" ht="13.8" x14ac:dyDescent="0.3">
      <c r="B19756" s="10"/>
      <c r="L19756" s="10"/>
      <c r="M19756" s="10"/>
    </row>
    <row r="19757" spans="2:13" s="1" customFormat="1" ht="13.8" x14ac:dyDescent="0.3">
      <c r="B19757" s="10"/>
      <c r="L19757" s="10"/>
      <c r="M19757" s="10"/>
    </row>
    <row r="19758" spans="2:13" s="1" customFormat="1" ht="13.8" x14ac:dyDescent="0.3">
      <c r="B19758" s="10"/>
      <c r="L19758" s="10"/>
      <c r="M19758" s="10"/>
    </row>
    <row r="19759" spans="2:13" s="1" customFormat="1" ht="13.8" x14ac:dyDescent="0.3">
      <c r="B19759" s="10"/>
      <c r="L19759" s="10"/>
      <c r="M19759" s="10"/>
    </row>
    <row r="19760" spans="2:13" s="1" customFormat="1" ht="13.8" x14ac:dyDescent="0.3">
      <c r="B19760" s="10"/>
      <c r="L19760" s="10"/>
      <c r="M19760" s="10"/>
    </row>
    <row r="19761" spans="2:13" s="1" customFormat="1" ht="13.8" x14ac:dyDescent="0.3">
      <c r="B19761" s="10"/>
      <c r="L19761" s="10"/>
      <c r="M19761" s="10"/>
    </row>
    <row r="19762" spans="2:13" s="1" customFormat="1" ht="13.8" x14ac:dyDescent="0.3">
      <c r="B19762" s="10"/>
      <c r="L19762" s="10"/>
      <c r="M19762" s="10"/>
    </row>
    <row r="19763" spans="2:13" s="1" customFormat="1" ht="13.8" x14ac:dyDescent="0.3">
      <c r="B19763" s="10"/>
      <c r="L19763" s="10"/>
      <c r="M19763" s="10"/>
    </row>
    <row r="19764" spans="2:13" s="1" customFormat="1" ht="13.8" x14ac:dyDescent="0.3">
      <c r="B19764" s="10"/>
      <c r="L19764" s="10"/>
      <c r="M19764" s="10"/>
    </row>
    <row r="19765" spans="2:13" s="1" customFormat="1" ht="13.8" x14ac:dyDescent="0.3">
      <c r="B19765" s="10"/>
      <c r="L19765" s="10"/>
      <c r="M19765" s="10"/>
    </row>
    <row r="19766" spans="2:13" s="1" customFormat="1" ht="13.8" x14ac:dyDescent="0.3">
      <c r="B19766" s="10"/>
      <c r="L19766" s="10"/>
      <c r="M19766" s="10"/>
    </row>
    <row r="19767" spans="2:13" s="1" customFormat="1" ht="13.8" x14ac:dyDescent="0.3">
      <c r="B19767" s="10"/>
      <c r="L19767" s="10"/>
      <c r="M19767" s="10"/>
    </row>
    <row r="19768" spans="2:13" s="1" customFormat="1" ht="13.8" x14ac:dyDescent="0.3">
      <c r="B19768" s="10"/>
      <c r="L19768" s="10"/>
      <c r="M19768" s="10"/>
    </row>
    <row r="19769" spans="2:13" s="1" customFormat="1" ht="13.8" x14ac:dyDescent="0.3">
      <c r="B19769" s="10"/>
      <c r="L19769" s="10"/>
      <c r="M19769" s="10"/>
    </row>
    <row r="19770" spans="2:13" s="1" customFormat="1" ht="13.8" x14ac:dyDescent="0.3">
      <c r="B19770" s="10"/>
      <c r="L19770" s="10"/>
      <c r="M19770" s="10"/>
    </row>
    <row r="19771" spans="2:13" s="1" customFormat="1" ht="13.8" x14ac:dyDescent="0.3">
      <c r="B19771" s="10"/>
      <c r="L19771" s="10"/>
      <c r="M19771" s="10"/>
    </row>
    <row r="19772" spans="2:13" s="1" customFormat="1" ht="13.8" x14ac:dyDescent="0.3">
      <c r="B19772" s="10"/>
      <c r="L19772" s="10"/>
      <c r="M19772" s="10"/>
    </row>
    <row r="19773" spans="2:13" s="1" customFormat="1" ht="13.8" x14ac:dyDescent="0.3">
      <c r="B19773" s="10"/>
      <c r="L19773" s="10"/>
      <c r="M19773" s="10"/>
    </row>
    <row r="19774" spans="2:13" s="1" customFormat="1" ht="13.8" x14ac:dyDescent="0.3">
      <c r="B19774" s="10"/>
      <c r="L19774" s="10"/>
      <c r="M19774" s="10"/>
    </row>
    <row r="19775" spans="2:13" s="1" customFormat="1" ht="13.8" x14ac:dyDescent="0.3">
      <c r="B19775" s="10"/>
      <c r="L19775" s="10"/>
      <c r="M19775" s="10"/>
    </row>
    <row r="19776" spans="2:13" s="1" customFormat="1" ht="13.8" x14ac:dyDescent="0.3">
      <c r="B19776" s="10"/>
      <c r="L19776" s="10"/>
      <c r="M19776" s="10"/>
    </row>
    <row r="19777" spans="2:13" s="1" customFormat="1" ht="13.8" x14ac:dyDescent="0.3">
      <c r="B19777" s="10"/>
      <c r="L19777" s="10"/>
      <c r="M19777" s="10"/>
    </row>
    <row r="19778" spans="2:13" s="1" customFormat="1" ht="13.8" x14ac:dyDescent="0.3">
      <c r="B19778" s="10"/>
      <c r="L19778" s="10"/>
      <c r="M19778" s="10"/>
    </row>
    <row r="19779" spans="2:13" s="1" customFormat="1" ht="13.8" x14ac:dyDescent="0.3">
      <c r="B19779" s="10"/>
      <c r="L19779" s="10"/>
      <c r="M19779" s="10"/>
    </row>
    <row r="19780" spans="2:13" s="1" customFormat="1" ht="13.8" x14ac:dyDescent="0.3">
      <c r="B19780" s="10"/>
      <c r="L19780" s="10"/>
      <c r="M19780" s="10"/>
    </row>
    <row r="19781" spans="2:13" s="1" customFormat="1" ht="13.8" x14ac:dyDescent="0.3">
      <c r="B19781" s="10"/>
      <c r="L19781" s="10"/>
      <c r="M19781" s="10"/>
    </row>
    <row r="19782" spans="2:13" s="1" customFormat="1" ht="13.8" x14ac:dyDescent="0.3">
      <c r="B19782" s="10"/>
      <c r="L19782" s="10"/>
      <c r="M19782" s="10"/>
    </row>
    <row r="19783" spans="2:13" s="1" customFormat="1" ht="13.8" x14ac:dyDescent="0.3">
      <c r="B19783" s="10"/>
      <c r="L19783" s="10"/>
      <c r="M19783" s="10"/>
    </row>
    <row r="19784" spans="2:13" s="1" customFormat="1" ht="13.8" x14ac:dyDescent="0.3">
      <c r="B19784" s="10"/>
      <c r="L19784" s="10"/>
      <c r="M19784" s="10"/>
    </row>
    <row r="19785" spans="2:13" s="1" customFormat="1" ht="13.8" x14ac:dyDescent="0.3">
      <c r="B19785" s="10"/>
      <c r="L19785" s="10"/>
      <c r="M19785" s="10"/>
    </row>
    <row r="19786" spans="2:13" s="1" customFormat="1" ht="13.8" x14ac:dyDescent="0.3">
      <c r="B19786" s="10"/>
      <c r="L19786" s="10"/>
      <c r="M19786" s="10"/>
    </row>
    <row r="19787" spans="2:13" s="1" customFormat="1" ht="13.8" x14ac:dyDescent="0.3">
      <c r="B19787" s="10"/>
      <c r="L19787" s="10"/>
      <c r="M19787" s="10"/>
    </row>
    <row r="19788" spans="2:13" s="1" customFormat="1" ht="13.8" x14ac:dyDescent="0.3">
      <c r="B19788" s="10"/>
      <c r="L19788" s="10"/>
      <c r="M19788" s="10"/>
    </row>
    <row r="19789" spans="2:13" s="1" customFormat="1" ht="13.8" x14ac:dyDescent="0.3">
      <c r="B19789" s="10"/>
      <c r="L19789" s="10"/>
      <c r="M19789" s="10"/>
    </row>
    <row r="19790" spans="2:13" s="1" customFormat="1" ht="13.8" x14ac:dyDescent="0.3">
      <c r="B19790" s="10"/>
      <c r="L19790" s="10"/>
      <c r="M19790" s="10"/>
    </row>
    <row r="19791" spans="2:13" s="1" customFormat="1" ht="13.8" x14ac:dyDescent="0.3">
      <c r="B19791" s="10"/>
      <c r="L19791" s="10"/>
      <c r="M19791" s="10"/>
    </row>
    <row r="19792" spans="2:13" s="1" customFormat="1" ht="13.8" x14ac:dyDescent="0.3">
      <c r="B19792" s="10"/>
      <c r="L19792" s="10"/>
      <c r="M19792" s="10"/>
    </row>
    <row r="19793" spans="2:13" s="1" customFormat="1" ht="13.8" x14ac:dyDescent="0.3">
      <c r="B19793" s="10"/>
      <c r="L19793" s="10"/>
      <c r="M19793" s="10"/>
    </row>
    <row r="19794" spans="2:13" s="1" customFormat="1" ht="13.8" x14ac:dyDescent="0.3">
      <c r="B19794" s="10"/>
      <c r="L19794" s="10"/>
      <c r="M19794" s="10"/>
    </row>
    <row r="19795" spans="2:13" s="1" customFormat="1" ht="13.8" x14ac:dyDescent="0.3">
      <c r="B19795" s="10"/>
      <c r="L19795" s="10"/>
      <c r="M19795" s="10"/>
    </row>
    <row r="19796" spans="2:13" s="1" customFormat="1" ht="13.8" x14ac:dyDescent="0.3">
      <c r="B19796" s="10"/>
      <c r="L19796" s="10"/>
      <c r="M19796" s="10"/>
    </row>
    <row r="19797" spans="2:13" s="1" customFormat="1" ht="13.8" x14ac:dyDescent="0.3">
      <c r="B19797" s="10"/>
      <c r="L19797" s="10"/>
      <c r="M19797" s="10"/>
    </row>
    <row r="19798" spans="2:13" s="1" customFormat="1" ht="13.8" x14ac:dyDescent="0.3">
      <c r="B19798" s="10"/>
      <c r="L19798" s="10"/>
      <c r="M19798" s="10"/>
    </row>
    <row r="19799" spans="2:13" s="1" customFormat="1" ht="13.8" x14ac:dyDescent="0.3">
      <c r="B19799" s="10"/>
      <c r="L19799" s="10"/>
      <c r="M19799" s="10"/>
    </row>
    <row r="19800" spans="2:13" s="1" customFormat="1" ht="13.8" x14ac:dyDescent="0.3">
      <c r="B19800" s="10"/>
      <c r="L19800" s="10"/>
      <c r="M19800" s="10"/>
    </row>
    <row r="19801" spans="2:13" s="1" customFormat="1" ht="13.8" x14ac:dyDescent="0.3">
      <c r="B19801" s="10"/>
      <c r="L19801" s="10"/>
      <c r="M19801" s="10"/>
    </row>
    <row r="19802" spans="2:13" s="1" customFormat="1" ht="13.8" x14ac:dyDescent="0.3">
      <c r="B19802" s="10"/>
      <c r="L19802" s="10"/>
      <c r="M19802" s="10"/>
    </row>
    <row r="19803" spans="2:13" s="1" customFormat="1" ht="13.8" x14ac:dyDescent="0.3">
      <c r="B19803" s="10"/>
      <c r="L19803" s="10"/>
      <c r="M19803" s="10"/>
    </row>
    <row r="19804" spans="2:13" s="1" customFormat="1" ht="13.8" x14ac:dyDescent="0.3">
      <c r="B19804" s="10"/>
      <c r="L19804" s="10"/>
      <c r="M19804" s="10"/>
    </row>
    <row r="19805" spans="2:13" s="1" customFormat="1" ht="13.8" x14ac:dyDescent="0.3">
      <c r="B19805" s="10"/>
      <c r="L19805" s="10"/>
      <c r="M19805" s="10"/>
    </row>
    <row r="19806" spans="2:13" s="1" customFormat="1" ht="13.8" x14ac:dyDescent="0.3">
      <c r="B19806" s="10"/>
      <c r="L19806" s="10"/>
      <c r="M19806" s="10"/>
    </row>
    <row r="19807" spans="2:13" s="1" customFormat="1" ht="13.8" x14ac:dyDescent="0.3">
      <c r="B19807" s="10"/>
      <c r="L19807" s="10"/>
      <c r="M19807" s="10"/>
    </row>
    <row r="19808" spans="2:13" s="1" customFormat="1" ht="13.8" x14ac:dyDescent="0.3">
      <c r="B19808" s="10"/>
      <c r="L19808" s="10"/>
      <c r="M19808" s="10"/>
    </row>
    <row r="19809" spans="2:13" s="1" customFormat="1" ht="13.8" x14ac:dyDescent="0.3">
      <c r="B19809" s="10"/>
      <c r="L19809" s="10"/>
      <c r="M19809" s="10"/>
    </row>
    <row r="19810" spans="2:13" s="1" customFormat="1" ht="13.8" x14ac:dyDescent="0.3">
      <c r="B19810" s="10"/>
      <c r="L19810" s="10"/>
      <c r="M19810" s="10"/>
    </row>
    <row r="19811" spans="2:13" s="1" customFormat="1" ht="13.8" x14ac:dyDescent="0.3">
      <c r="B19811" s="10"/>
      <c r="L19811" s="10"/>
      <c r="M19811" s="10"/>
    </row>
    <row r="19812" spans="2:13" s="1" customFormat="1" ht="13.8" x14ac:dyDescent="0.3">
      <c r="B19812" s="10"/>
      <c r="L19812" s="10"/>
      <c r="M19812" s="10"/>
    </row>
    <row r="19813" spans="2:13" s="1" customFormat="1" ht="13.8" x14ac:dyDescent="0.3">
      <c r="B19813" s="10"/>
      <c r="L19813" s="10"/>
      <c r="M19813" s="10"/>
    </row>
    <row r="19814" spans="2:13" s="1" customFormat="1" ht="13.8" x14ac:dyDescent="0.3">
      <c r="B19814" s="10"/>
      <c r="L19814" s="10"/>
      <c r="M19814" s="10"/>
    </row>
    <row r="19815" spans="2:13" s="1" customFormat="1" ht="13.8" x14ac:dyDescent="0.3">
      <c r="B19815" s="10"/>
      <c r="L19815" s="10"/>
      <c r="M19815" s="10"/>
    </row>
    <row r="19816" spans="2:13" s="1" customFormat="1" ht="13.8" x14ac:dyDescent="0.3">
      <c r="B19816" s="10"/>
      <c r="L19816" s="10"/>
      <c r="M19816" s="10"/>
    </row>
    <row r="19817" spans="2:13" s="1" customFormat="1" ht="13.8" x14ac:dyDescent="0.3">
      <c r="B19817" s="10"/>
      <c r="L19817" s="10"/>
      <c r="M19817" s="10"/>
    </row>
    <row r="19818" spans="2:13" s="1" customFormat="1" ht="13.8" x14ac:dyDescent="0.3">
      <c r="B19818" s="10"/>
      <c r="L19818" s="10"/>
      <c r="M19818" s="10"/>
    </row>
    <row r="19819" spans="2:13" s="1" customFormat="1" ht="13.8" x14ac:dyDescent="0.3">
      <c r="B19819" s="10"/>
      <c r="L19819" s="10"/>
      <c r="M19819" s="10"/>
    </row>
    <row r="19820" spans="2:13" s="1" customFormat="1" ht="13.8" x14ac:dyDescent="0.3">
      <c r="B19820" s="10"/>
      <c r="L19820" s="10"/>
      <c r="M19820" s="10"/>
    </row>
    <row r="19821" spans="2:13" s="1" customFormat="1" ht="13.8" x14ac:dyDescent="0.3">
      <c r="B19821" s="10"/>
      <c r="L19821" s="10"/>
      <c r="M19821" s="10"/>
    </row>
    <row r="19822" spans="2:13" s="1" customFormat="1" ht="13.8" x14ac:dyDescent="0.3">
      <c r="B19822" s="10"/>
      <c r="L19822" s="10"/>
      <c r="M19822" s="10"/>
    </row>
    <row r="19823" spans="2:13" s="1" customFormat="1" ht="13.8" x14ac:dyDescent="0.3">
      <c r="B19823" s="10"/>
      <c r="L19823" s="10"/>
      <c r="M19823" s="10"/>
    </row>
    <row r="19824" spans="2:13" s="1" customFormat="1" ht="13.8" x14ac:dyDescent="0.3">
      <c r="B19824" s="10"/>
      <c r="L19824" s="10"/>
      <c r="M19824" s="10"/>
    </row>
    <row r="19825" spans="2:13" s="1" customFormat="1" ht="13.8" x14ac:dyDescent="0.3">
      <c r="B19825" s="10"/>
      <c r="L19825" s="10"/>
      <c r="M19825" s="10"/>
    </row>
    <row r="19826" spans="2:13" s="1" customFormat="1" ht="13.8" x14ac:dyDescent="0.3">
      <c r="B19826" s="10"/>
      <c r="L19826" s="10"/>
      <c r="M19826" s="10"/>
    </row>
    <row r="19827" spans="2:13" s="1" customFormat="1" ht="13.8" x14ac:dyDescent="0.3">
      <c r="B19827" s="10"/>
      <c r="L19827" s="10"/>
      <c r="M19827" s="10"/>
    </row>
    <row r="19828" spans="2:13" s="1" customFormat="1" ht="13.8" x14ac:dyDescent="0.3">
      <c r="B19828" s="10"/>
      <c r="L19828" s="10"/>
      <c r="M19828" s="10"/>
    </row>
    <row r="19829" spans="2:13" s="1" customFormat="1" ht="13.8" x14ac:dyDescent="0.3">
      <c r="B19829" s="10"/>
      <c r="L19829" s="10"/>
      <c r="M19829" s="10"/>
    </row>
    <row r="19830" spans="2:13" s="1" customFormat="1" ht="13.8" x14ac:dyDescent="0.3">
      <c r="B19830" s="10"/>
      <c r="L19830" s="10"/>
      <c r="M19830" s="10"/>
    </row>
    <row r="19831" spans="2:13" s="1" customFormat="1" ht="13.8" x14ac:dyDescent="0.3">
      <c r="B19831" s="10"/>
      <c r="L19831" s="10"/>
      <c r="M19831" s="10"/>
    </row>
    <row r="19832" spans="2:13" s="1" customFormat="1" ht="13.8" x14ac:dyDescent="0.3">
      <c r="B19832" s="10"/>
      <c r="L19832" s="10"/>
      <c r="M19832" s="10"/>
    </row>
    <row r="19833" spans="2:13" s="1" customFormat="1" ht="13.8" x14ac:dyDescent="0.3">
      <c r="B19833" s="10"/>
      <c r="L19833" s="10"/>
      <c r="M19833" s="10"/>
    </row>
    <row r="19834" spans="2:13" s="1" customFormat="1" ht="13.8" x14ac:dyDescent="0.3">
      <c r="B19834" s="10"/>
      <c r="L19834" s="10"/>
      <c r="M19834" s="10"/>
    </row>
    <row r="19835" spans="2:13" s="1" customFormat="1" ht="13.8" x14ac:dyDescent="0.3">
      <c r="B19835" s="10"/>
      <c r="L19835" s="10"/>
      <c r="M19835" s="10"/>
    </row>
    <row r="19836" spans="2:13" s="1" customFormat="1" ht="13.8" x14ac:dyDescent="0.3">
      <c r="B19836" s="10"/>
      <c r="L19836" s="10"/>
      <c r="M19836" s="10"/>
    </row>
    <row r="19837" spans="2:13" s="1" customFormat="1" ht="13.8" x14ac:dyDescent="0.3">
      <c r="B19837" s="10"/>
      <c r="L19837" s="10"/>
      <c r="M19837" s="10"/>
    </row>
    <row r="19838" spans="2:13" s="1" customFormat="1" ht="13.8" x14ac:dyDescent="0.3">
      <c r="B19838" s="10"/>
      <c r="L19838" s="10"/>
      <c r="M19838" s="10"/>
    </row>
    <row r="19839" spans="2:13" s="1" customFormat="1" ht="13.8" x14ac:dyDescent="0.3">
      <c r="B19839" s="10"/>
      <c r="L19839" s="10"/>
      <c r="M19839" s="10"/>
    </row>
    <row r="19840" spans="2:13" s="1" customFormat="1" ht="13.8" x14ac:dyDescent="0.3">
      <c r="B19840" s="10"/>
      <c r="L19840" s="10"/>
      <c r="M19840" s="10"/>
    </row>
    <row r="19841" spans="2:13" s="1" customFormat="1" ht="13.8" x14ac:dyDescent="0.3">
      <c r="B19841" s="10"/>
      <c r="L19841" s="10"/>
      <c r="M19841" s="10"/>
    </row>
    <row r="19842" spans="2:13" s="1" customFormat="1" ht="13.8" x14ac:dyDescent="0.3">
      <c r="B19842" s="10"/>
      <c r="L19842" s="10"/>
      <c r="M19842" s="10"/>
    </row>
    <row r="19843" spans="2:13" s="1" customFormat="1" ht="13.8" x14ac:dyDescent="0.3">
      <c r="B19843" s="10"/>
      <c r="L19843" s="10"/>
      <c r="M19843" s="10"/>
    </row>
    <row r="19844" spans="2:13" s="1" customFormat="1" ht="13.8" x14ac:dyDescent="0.3">
      <c r="B19844" s="10"/>
      <c r="L19844" s="10"/>
      <c r="M19844" s="10"/>
    </row>
    <row r="19845" spans="2:13" s="1" customFormat="1" ht="13.8" x14ac:dyDescent="0.3">
      <c r="B19845" s="10"/>
      <c r="L19845" s="10"/>
      <c r="M19845" s="10"/>
    </row>
    <row r="19846" spans="2:13" s="1" customFormat="1" ht="13.8" x14ac:dyDescent="0.3">
      <c r="B19846" s="10"/>
      <c r="L19846" s="10"/>
      <c r="M19846" s="10"/>
    </row>
    <row r="19847" spans="2:13" s="1" customFormat="1" ht="13.8" x14ac:dyDescent="0.3">
      <c r="B19847" s="10"/>
      <c r="L19847" s="10"/>
      <c r="M19847" s="10"/>
    </row>
    <row r="19848" spans="2:13" s="1" customFormat="1" ht="13.8" x14ac:dyDescent="0.3">
      <c r="B19848" s="10"/>
      <c r="L19848" s="10"/>
      <c r="M19848" s="10"/>
    </row>
    <row r="19849" spans="2:13" s="1" customFormat="1" ht="13.8" x14ac:dyDescent="0.3">
      <c r="B19849" s="10"/>
      <c r="L19849" s="10"/>
      <c r="M19849" s="10"/>
    </row>
    <row r="19850" spans="2:13" s="1" customFormat="1" ht="13.8" x14ac:dyDescent="0.3">
      <c r="B19850" s="10"/>
      <c r="L19850" s="10"/>
      <c r="M19850" s="10"/>
    </row>
    <row r="19851" spans="2:13" s="1" customFormat="1" ht="13.8" x14ac:dyDescent="0.3">
      <c r="B19851" s="10"/>
      <c r="L19851" s="10"/>
      <c r="M19851" s="10"/>
    </row>
    <row r="19852" spans="2:13" s="1" customFormat="1" ht="13.8" x14ac:dyDescent="0.3">
      <c r="B19852" s="10"/>
      <c r="L19852" s="10"/>
      <c r="M19852" s="10"/>
    </row>
    <row r="19853" spans="2:13" s="1" customFormat="1" ht="13.8" x14ac:dyDescent="0.3">
      <c r="B19853" s="10"/>
      <c r="L19853" s="10"/>
      <c r="M19853" s="10"/>
    </row>
    <row r="19854" spans="2:13" s="1" customFormat="1" ht="13.8" x14ac:dyDescent="0.3">
      <c r="B19854" s="10"/>
      <c r="L19854" s="10"/>
      <c r="M19854" s="10"/>
    </row>
    <row r="19855" spans="2:13" s="1" customFormat="1" ht="13.8" x14ac:dyDescent="0.3">
      <c r="B19855" s="10"/>
      <c r="L19855" s="10"/>
      <c r="M19855" s="10"/>
    </row>
    <row r="19856" spans="2:13" s="1" customFormat="1" ht="13.8" x14ac:dyDescent="0.3">
      <c r="B19856" s="10"/>
      <c r="L19856" s="10"/>
      <c r="M19856" s="10"/>
    </row>
    <row r="19857" spans="2:13" s="1" customFormat="1" ht="13.8" x14ac:dyDescent="0.3">
      <c r="B19857" s="10"/>
      <c r="L19857" s="10"/>
      <c r="M19857" s="10"/>
    </row>
    <row r="19858" spans="2:13" s="1" customFormat="1" ht="13.8" x14ac:dyDescent="0.3">
      <c r="B19858" s="10"/>
      <c r="L19858" s="10"/>
      <c r="M19858" s="10"/>
    </row>
    <row r="19859" spans="2:13" s="1" customFormat="1" ht="13.8" x14ac:dyDescent="0.3">
      <c r="B19859" s="10"/>
      <c r="L19859" s="10"/>
      <c r="M19859" s="10"/>
    </row>
    <row r="19860" spans="2:13" s="1" customFormat="1" ht="13.8" x14ac:dyDescent="0.3">
      <c r="B19860" s="10"/>
      <c r="L19860" s="10"/>
      <c r="M19860" s="10"/>
    </row>
    <row r="19861" spans="2:13" s="1" customFormat="1" ht="13.8" x14ac:dyDescent="0.3">
      <c r="B19861" s="10"/>
      <c r="L19861" s="10"/>
      <c r="M19861" s="10"/>
    </row>
    <row r="19862" spans="2:13" s="1" customFormat="1" ht="13.8" x14ac:dyDescent="0.3">
      <c r="B19862" s="10"/>
      <c r="L19862" s="10"/>
      <c r="M19862" s="10"/>
    </row>
    <row r="19863" spans="2:13" s="1" customFormat="1" ht="13.8" x14ac:dyDescent="0.3">
      <c r="B19863" s="10"/>
      <c r="L19863" s="10"/>
      <c r="M19863" s="10"/>
    </row>
    <row r="19864" spans="2:13" s="1" customFormat="1" ht="13.8" x14ac:dyDescent="0.3">
      <c r="B19864" s="10"/>
      <c r="L19864" s="10"/>
      <c r="M19864" s="10"/>
    </row>
    <row r="19865" spans="2:13" s="1" customFormat="1" ht="13.8" x14ac:dyDescent="0.3">
      <c r="B19865" s="10"/>
      <c r="L19865" s="10"/>
      <c r="M19865" s="10"/>
    </row>
    <row r="19866" spans="2:13" s="1" customFormat="1" ht="13.8" x14ac:dyDescent="0.3">
      <c r="B19866" s="10"/>
      <c r="L19866" s="10"/>
      <c r="M19866" s="10"/>
    </row>
    <row r="19867" spans="2:13" s="1" customFormat="1" ht="13.8" x14ac:dyDescent="0.3">
      <c r="B19867" s="10"/>
      <c r="L19867" s="10"/>
      <c r="M19867" s="10"/>
    </row>
    <row r="19868" spans="2:13" s="1" customFormat="1" ht="13.8" x14ac:dyDescent="0.3">
      <c r="B19868" s="10"/>
      <c r="L19868" s="10"/>
      <c r="M19868" s="10"/>
    </row>
    <row r="19869" spans="2:13" s="1" customFormat="1" ht="13.8" x14ac:dyDescent="0.3">
      <c r="B19869" s="10"/>
      <c r="L19869" s="10"/>
      <c r="M19869" s="10"/>
    </row>
    <row r="19870" spans="2:13" s="1" customFormat="1" ht="13.8" x14ac:dyDescent="0.3">
      <c r="B19870" s="10"/>
      <c r="L19870" s="10"/>
      <c r="M19870" s="10"/>
    </row>
    <row r="19871" spans="2:13" s="1" customFormat="1" ht="13.8" x14ac:dyDescent="0.3">
      <c r="B19871" s="10"/>
      <c r="L19871" s="10"/>
      <c r="M19871" s="10"/>
    </row>
    <row r="19872" spans="2:13" s="1" customFormat="1" ht="13.8" x14ac:dyDescent="0.3">
      <c r="B19872" s="10"/>
      <c r="L19872" s="10"/>
      <c r="M19872" s="10"/>
    </row>
    <row r="19873" spans="2:13" s="1" customFormat="1" ht="13.8" x14ac:dyDescent="0.3">
      <c r="B19873" s="10"/>
      <c r="L19873" s="10"/>
      <c r="M19873" s="10"/>
    </row>
    <row r="19874" spans="2:13" s="1" customFormat="1" ht="13.8" x14ac:dyDescent="0.3">
      <c r="B19874" s="10"/>
      <c r="L19874" s="10"/>
      <c r="M19874" s="10"/>
    </row>
    <row r="19875" spans="2:13" s="1" customFormat="1" ht="13.8" x14ac:dyDescent="0.3">
      <c r="B19875" s="10"/>
      <c r="L19875" s="10"/>
      <c r="M19875" s="10"/>
    </row>
    <row r="19876" spans="2:13" s="1" customFormat="1" ht="13.8" x14ac:dyDescent="0.3">
      <c r="B19876" s="10"/>
      <c r="L19876" s="10"/>
      <c r="M19876" s="10"/>
    </row>
    <row r="19877" spans="2:13" s="1" customFormat="1" ht="13.8" x14ac:dyDescent="0.3">
      <c r="B19877" s="10"/>
      <c r="L19877" s="10"/>
      <c r="M19877" s="10"/>
    </row>
    <row r="19878" spans="2:13" s="1" customFormat="1" ht="13.8" x14ac:dyDescent="0.3">
      <c r="B19878" s="10"/>
      <c r="L19878" s="10"/>
      <c r="M19878" s="10"/>
    </row>
    <row r="19879" spans="2:13" s="1" customFormat="1" ht="13.8" x14ac:dyDescent="0.3">
      <c r="B19879" s="10"/>
      <c r="L19879" s="10"/>
      <c r="M19879" s="10"/>
    </row>
    <row r="19880" spans="2:13" s="1" customFormat="1" ht="13.8" x14ac:dyDescent="0.3">
      <c r="B19880" s="10"/>
      <c r="L19880" s="10"/>
      <c r="M19880" s="10"/>
    </row>
    <row r="19881" spans="2:13" s="1" customFormat="1" ht="13.8" x14ac:dyDescent="0.3">
      <c r="B19881" s="10"/>
      <c r="L19881" s="10"/>
      <c r="M19881" s="10"/>
    </row>
    <row r="19882" spans="2:13" s="1" customFormat="1" ht="13.8" x14ac:dyDescent="0.3">
      <c r="B19882" s="10"/>
      <c r="L19882" s="10"/>
      <c r="M19882" s="10"/>
    </row>
    <row r="19883" spans="2:13" s="1" customFormat="1" ht="13.8" x14ac:dyDescent="0.3">
      <c r="B19883" s="10"/>
      <c r="L19883" s="10"/>
      <c r="M19883" s="10"/>
    </row>
    <row r="19884" spans="2:13" s="1" customFormat="1" ht="13.8" x14ac:dyDescent="0.3">
      <c r="B19884" s="10"/>
      <c r="L19884" s="10"/>
      <c r="M19884" s="10"/>
    </row>
    <row r="19885" spans="2:13" s="1" customFormat="1" ht="13.8" x14ac:dyDescent="0.3">
      <c r="B19885" s="10"/>
      <c r="L19885" s="10"/>
      <c r="M19885" s="10"/>
    </row>
    <row r="19886" spans="2:13" s="1" customFormat="1" ht="13.8" x14ac:dyDescent="0.3">
      <c r="B19886" s="10"/>
      <c r="L19886" s="10"/>
      <c r="M19886" s="10"/>
    </row>
    <row r="19887" spans="2:13" s="1" customFormat="1" ht="13.8" x14ac:dyDescent="0.3">
      <c r="B19887" s="10"/>
      <c r="L19887" s="10"/>
      <c r="M19887" s="10"/>
    </row>
    <row r="19888" spans="2:13" s="1" customFormat="1" ht="13.8" x14ac:dyDescent="0.3">
      <c r="B19888" s="10"/>
      <c r="L19888" s="10"/>
      <c r="M19888" s="10"/>
    </row>
    <row r="19889" spans="2:13" s="1" customFormat="1" ht="13.8" x14ac:dyDescent="0.3">
      <c r="B19889" s="10"/>
      <c r="L19889" s="10"/>
      <c r="M19889" s="10"/>
    </row>
    <row r="19890" spans="2:13" s="1" customFormat="1" ht="13.8" x14ac:dyDescent="0.3">
      <c r="B19890" s="10"/>
      <c r="L19890" s="10"/>
      <c r="M19890" s="10"/>
    </row>
    <row r="19891" spans="2:13" s="1" customFormat="1" ht="13.8" x14ac:dyDescent="0.3">
      <c r="B19891" s="10"/>
      <c r="L19891" s="10"/>
      <c r="M19891" s="10"/>
    </row>
    <row r="19892" spans="2:13" s="1" customFormat="1" ht="13.8" x14ac:dyDescent="0.3">
      <c r="B19892" s="10"/>
      <c r="L19892" s="10"/>
      <c r="M19892" s="10"/>
    </row>
    <row r="19893" spans="2:13" s="1" customFormat="1" ht="13.8" x14ac:dyDescent="0.3">
      <c r="B19893" s="10"/>
      <c r="L19893" s="10"/>
      <c r="M19893" s="10"/>
    </row>
    <row r="19894" spans="2:13" s="1" customFormat="1" ht="13.8" x14ac:dyDescent="0.3">
      <c r="B19894" s="10"/>
      <c r="L19894" s="10"/>
      <c r="M19894" s="10"/>
    </row>
    <row r="19895" spans="2:13" s="1" customFormat="1" ht="13.8" x14ac:dyDescent="0.3">
      <c r="B19895" s="10"/>
      <c r="L19895" s="10"/>
      <c r="M19895" s="10"/>
    </row>
    <row r="19896" spans="2:13" s="1" customFormat="1" ht="13.8" x14ac:dyDescent="0.3">
      <c r="B19896" s="10"/>
      <c r="L19896" s="10"/>
      <c r="M19896" s="10"/>
    </row>
    <row r="19897" spans="2:13" s="1" customFormat="1" ht="13.8" x14ac:dyDescent="0.3">
      <c r="B19897" s="10"/>
      <c r="L19897" s="10"/>
      <c r="M19897" s="10"/>
    </row>
    <row r="19898" spans="2:13" s="1" customFormat="1" ht="13.8" x14ac:dyDescent="0.3">
      <c r="B19898" s="10"/>
      <c r="L19898" s="10"/>
      <c r="M19898" s="10"/>
    </row>
    <row r="19899" spans="2:13" s="1" customFormat="1" ht="13.8" x14ac:dyDescent="0.3">
      <c r="B19899" s="10"/>
      <c r="L19899" s="10"/>
      <c r="M19899" s="10"/>
    </row>
    <row r="19900" spans="2:13" s="1" customFormat="1" ht="13.8" x14ac:dyDescent="0.3">
      <c r="B19900" s="10"/>
      <c r="L19900" s="10"/>
      <c r="M19900" s="10"/>
    </row>
    <row r="19901" spans="2:13" s="1" customFormat="1" ht="13.8" x14ac:dyDescent="0.3">
      <c r="B19901" s="10"/>
      <c r="L19901" s="10"/>
      <c r="M19901" s="10"/>
    </row>
    <row r="19902" spans="2:13" s="1" customFormat="1" ht="13.8" x14ac:dyDescent="0.3">
      <c r="B19902" s="10"/>
      <c r="L19902" s="10"/>
      <c r="M19902" s="10"/>
    </row>
    <row r="19903" spans="2:13" s="1" customFormat="1" ht="13.8" x14ac:dyDescent="0.3">
      <c r="B19903" s="10"/>
      <c r="L19903" s="10"/>
      <c r="M19903" s="10"/>
    </row>
    <row r="19904" spans="2:13" s="1" customFormat="1" ht="13.8" x14ac:dyDescent="0.3">
      <c r="B19904" s="10"/>
      <c r="L19904" s="10"/>
      <c r="M19904" s="10"/>
    </row>
    <row r="19905" spans="2:13" s="1" customFormat="1" ht="13.8" x14ac:dyDescent="0.3">
      <c r="B19905" s="10"/>
      <c r="L19905" s="10"/>
      <c r="M19905" s="10"/>
    </row>
    <row r="19906" spans="2:13" s="1" customFormat="1" ht="13.8" x14ac:dyDescent="0.3">
      <c r="B19906" s="10"/>
      <c r="L19906" s="10"/>
      <c r="M19906" s="10"/>
    </row>
    <row r="19907" spans="2:13" s="1" customFormat="1" ht="13.8" x14ac:dyDescent="0.3">
      <c r="B19907" s="10"/>
      <c r="L19907" s="10"/>
      <c r="M19907" s="10"/>
    </row>
    <row r="19908" spans="2:13" s="1" customFormat="1" ht="13.8" x14ac:dyDescent="0.3">
      <c r="B19908" s="10"/>
      <c r="L19908" s="10"/>
      <c r="M19908" s="10"/>
    </row>
    <row r="19909" spans="2:13" s="1" customFormat="1" ht="13.8" x14ac:dyDescent="0.3">
      <c r="B19909" s="10"/>
      <c r="L19909" s="10"/>
      <c r="M19909" s="10"/>
    </row>
    <row r="19910" spans="2:13" s="1" customFormat="1" ht="13.8" x14ac:dyDescent="0.3">
      <c r="B19910" s="10"/>
      <c r="L19910" s="10"/>
      <c r="M19910" s="10"/>
    </row>
    <row r="19911" spans="2:13" s="1" customFormat="1" ht="13.8" x14ac:dyDescent="0.3">
      <c r="B19911" s="10"/>
      <c r="L19911" s="10"/>
      <c r="M19911" s="10"/>
    </row>
    <row r="19912" spans="2:13" s="1" customFormat="1" ht="13.8" x14ac:dyDescent="0.3">
      <c r="B19912" s="10"/>
      <c r="L19912" s="10"/>
      <c r="M19912" s="10"/>
    </row>
    <row r="19913" spans="2:13" s="1" customFormat="1" ht="13.8" x14ac:dyDescent="0.3">
      <c r="B19913" s="10"/>
      <c r="L19913" s="10"/>
      <c r="M19913" s="10"/>
    </row>
    <row r="19914" spans="2:13" s="1" customFormat="1" ht="13.8" x14ac:dyDescent="0.3">
      <c r="B19914" s="10"/>
      <c r="L19914" s="10"/>
      <c r="M19914" s="10"/>
    </row>
    <row r="19915" spans="2:13" s="1" customFormat="1" ht="13.8" x14ac:dyDescent="0.3">
      <c r="B19915" s="10"/>
      <c r="L19915" s="10"/>
      <c r="M19915" s="10"/>
    </row>
    <row r="19916" spans="2:13" s="1" customFormat="1" ht="13.8" x14ac:dyDescent="0.3">
      <c r="B19916" s="10"/>
      <c r="L19916" s="10"/>
      <c r="M19916" s="10"/>
    </row>
    <row r="19917" spans="2:13" s="1" customFormat="1" ht="13.8" x14ac:dyDescent="0.3">
      <c r="B19917" s="10"/>
      <c r="L19917" s="10"/>
      <c r="M19917" s="10"/>
    </row>
    <row r="19918" spans="2:13" s="1" customFormat="1" ht="13.8" x14ac:dyDescent="0.3">
      <c r="B19918" s="10"/>
      <c r="L19918" s="10"/>
      <c r="M19918" s="10"/>
    </row>
    <row r="19919" spans="2:13" s="1" customFormat="1" ht="13.8" x14ac:dyDescent="0.3">
      <c r="B19919" s="10"/>
      <c r="L19919" s="10"/>
      <c r="M19919" s="10"/>
    </row>
    <row r="19920" spans="2:13" s="1" customFormat="1" ht="13.8" x14ac:dyDescent="0.3">
      <c r="B19920" s="10"/>
      <c r="L19920" s="10"/>
      <c r="M19920" s="10"/>
    </row>
    <row r="19921" spans="2:13" s="1" customFormat="1" ht="13.8" x14ac:dyDescent="0.3">
      <c r="B19921" s="10"/>
      <c r="L19921" s="10"/>
      <c r="M19921" s="10"/>
    </row>
    <row r="19922" spans="2:13" s="1" customFormat="1" ht="13.8" x14ac:dyDescent="0.3">
      <c r="B19922" s="10"/>
      <c r="L19922" s="10"/>
      <c r="M19922" s="10"/>
    </row>
    <row r="19923" spans="2:13" s="1" customFormat="1" ht="13.8" x14ac:dyDescent="0.3">
      <c r="B19923" s="10"/>
      <c r="L19923" s="10"/>
      <c r="M19923" s="10"/>
    </row>
    <row r="19924" spans="2:13" s="1" customFormat="1" ht="13.8" x14ac:dyDescent="0.3">
      <c r="B19924" s="10"/>
      <c r="L19924" s="10"/>
      <c r="M19924" s="10"/>
    </row>
    <row r="19925" spans="2:13" s="1" customFormat="1" ht="13.8" x14ac:dyDescent="0.3">
      <c r="B19925" s="10"/>
      <c r="L19925" s="10"/>
      <c r="M19925" s="10"/>
    </row>
    <row r="19926" spans="2:13" s="1" customFormat="1" ht="13.8" x14ac:dyDescent="0.3">
      <c r="B19926" s="10"/>
      <c r="L19926" s="10"/>
      <c r="M19926" s="10"/>
    </row>
    <row r="19927" spans="2:13" s="1" customFormat="1" ht="13.8" x14ac:dyDescent="0.3">
      <c r="B19927" s="10"/>
      <c r="L19927" s="10"/>
      <c r="M19927" s="10"/>
    </row>
    <row r="19928" spans="2:13" s="1" customFormat="1" ht="13.8" x14ac:dyDescent="0.3">
      <c r="B19928" s="10"/>
      <c r="L19928" s="10"/>
      <c r="M19928" s="10"/>
    </row>
    <row r="19929" spans="2:13" s="1" customFormat="1" ht="13.8" x14ac:dyDescent="0.3">
      <c r="B19929" s="10"/>
      <c r="L19929" s="10"/>
      <c r="M19929" s="10"/>
    </row>
    <row r="19930" spans="2:13" s="1" customFormat="1" ht="13.8" x14ac:dyDescent="0.3">
      <c r="B19930" s="10"/>
      <c r="L19930" s="10"/>
      <c r="M19930" s="10"/>
    </row>
    <row r="19931" spans="2:13" s="1" customFormat="1" ht="13.8" x14ac:dyDescent="0.3">
      <c r="B19931" s="10"/>
      <c r="L19931" s="10"/>
      <c r="M19931" s="10"/>
    </row>
    <row r="19932" spans="2:13" s="1" customFormat="1" ht="13.8" x14ac:dyDescent="0.3">
      <c r="B19932" s="10"/>
      <c r="L19932" s="10"/>
      <c r="M19932" s="10"/>
    </row>
    <row r="19933" spans="2:13" s="1" customFormat="1" ht="13.8" x14ac:dyDescent="0.3">
      <c r="B19933" s="10"/>
      <c r="L19933" s="10"/>
      <c r="M19933" s="10"/>
    </row>
    <row r="19934" spans="2:13" s="1" customFormat="1" ht="13.8" x14ac:dyDescent="0.3">
      <c r="B19934" s="10"/>
      <c r="L19934" s="10"/>
      <c r="M19934" s="10"/>
    </row>
    <row r="19935" spans="2:13" s="1" customFormat="1" ht="13.8" x14ac:dyDescent="0.3">
      <c r="B19935" s="10"/>
      <c r="L19935" s="10"/>
      <c r="M19935" s="10"/>
    </row>
    <row r="19936" spans="2:13" s="1" customFormat="1" ht="13.8" x14ac:dyDescent="0.3">
      <c r="B19936" s="10"/>
      <c r="L19936" s="10"/>
      <c r="M19936" s="10"/>
    </row>
    <row r="19937" spans="2:13" s="1" customFormat="1" ht="13.8" x14ac:dyDescent="0.3">
      <c r="B19937" s="10"/>
      <c r="L19937" s="10"/>
      <c r="M19937" s="10"/>
    </row>
    <row r="19938" spans="2:13" s="1" customFormat="1" ht="13.8" x14ac:dyDescent="0.3">
      <c r="B19938" s="10"/>
      <c r="L19938" s="10"/>
      <c r="M19938" s="10"/>
    </row>
    <row r="19939" spans="2:13" s="1" customFormat="1" ht="13.8" x14ac:dyDescent="0.3">
      <c r="B19939" s="10"/>
      <c r="L19939" s="10"/>
      <c r="M19939" s="10"/>
    </row>
    <row r="19940" spans="2:13" s="1" customFormat="1" ht="13.8" x14ac:dyDescent="0.3">
      <c r="B19940" s="10"/>
      <c r="L19940" s="10"/>
      <c r="M19940" s="10"/>
    </row>
    <row r="19941" spans="2:13" s="1" customFormat="1" ht="13.8" x14ac:dyDescent="0.3">
      <c r="B19941" s="10"/>
      <c r="L19941" s="10"/>
      <c r="M19941" s="10"/>
    </row>
    <row r="19942" spans="2:13" s="1" customFormat="1" ht="13.8" x14ac:dyDescent="0.3">
      <c r="B19942" s="10"/>
      <c r="L19942" s="10"/>
      <c r="M19942" s="10"/>
    </row>
    <row r="19943" spans="2:13" s="1" customFormat="1" ht="13.8" x14ac:dyDescent="0.3">
      <c r="B19943" s="10"/>
      <c r="L19943" s="10"/>
      <c r="M19943" s="10"/>
    </row>
    <row r="19944" spans="2:13" s="1" customFormat="1" ht="13.8" x14ac:dyDescent="0.3">
      <c r="B19944" s="10"/>
      <c r="L19944" s="10"/>
      <c r="M19944" s="10"/>
    </row>
    <row r="19945" spans="2:13" s="1" customFormat="1" ht="13.8" x14ac:dyDescent="0.3">
      <c r="B19945" s="10"/>
      <c r="L19945" s="10"/>
      <c r="M19945" s="10"/>
    </row>
    <row r="19946" spans="2:13" s="1" customFormat="1" ht="13.8" x14ac:dyDescent="0.3">
      <c r="B19946" s="10"/>
      <c r="L19946" s="10"/>
      <c r="M19946" s="10"/>
    </row>
    <row r="19947" spans="2:13" s="1" customFormat="1" ht="13.8" x14ac:dyDescent="0.3">
      <c r="B19947" s="10"/>
      <c r="L19947" s="10"/>
      <c r="M19947" s="10"/>
    </row>
    <row r="19948" spans="2:13" s="1" customFormat="1" ht="13.8" x14ac:dyDescent="0.3">
      <c r="B19948" s="10"/>
      <c r="L19948" s="10"/>
      <c r="M19948" s="10"/>
    </row>
    <row r="19949" spans="2:13" s="1" customFormat="1" ht="13.8" x14ac:dyDescent="0.3">
      <c r="B19949" s="10"/>
      <c r="L19949" s="10"/>
      <c r="M19949" s="10"/>
    </row>
    <row r="19950" spans="2:13" s="1" customFormat="1" ht="13.8" x14ac:dyDescent="0.3">
      <c r="B19950" s="10"/>
      <c r="L19950" s="10"/>
      <c r="M19950" s="10"/>
    </row>
    <row r="19951" spans="2:13" s="1" customFormat="1" ht="13.8" x14ac:dyDescent="0.3">
      <c r="B19951" s="10"/>
      <c r="L19951" s="10"/>
      <c r="M19951" s="10"/>
    </row>
    <row r="19952" spans="2:13" s="1" customFormat="1" ht="13.8" x14ac:dyDescent="0.3">
      <c r="B19952" s="10"/>
      <c r="L19952" s="10"/>
      <c r="M19952" s="10"/>
    </row>
    <row r="19953" spans="2:13" s="1" customFormat="1" ht="13.8" x14ac:dyDescent="0.3">
      <c r="B19953" s="10"/>
      <c r="L19953" s="10"/>
      <c r="M19953" s="10"/>
    </row>
    <row r="19954" spans="2:13" s="1" customFormat="1" ht="13.8" x14ac:dyDescent="0.3">
      <c r="B19954" s="10"/>
      <c r="L19954" s="10"/>
      <c r="M19954" s="10"/>
    </row>
    <row r="19955" spans="2:13" s="1" customFormat="1" ht="13.8" x14ac:dyDescent="0.3">
      <c r="B19955" s="10"/>
      <c r="L19955" s="10"/>
      <c r="M19955" s="10"/>
    </row>
    <row r="19956" spans="2:13" s="1" customFormat="1" ht="13.8" x14ac:dyDescent="0.3">
      <c r="B19956" s="10"/>
      <c r="L19956" s="10"/>
      <c r="M19956" s="10"/>
    </row>
    <row r="19957" spans="2:13" s="1" customFormat="1" ht="13.8" x14ac:dyDescent="0.3">
      <c r="B19957" s="10"/>
      <c r="L19957" s="10"/>
      <c r="M19957" s="10"/>
    </row>
    <row r="19958" spans="2:13" s="1" customFormat="1" ht="13.8" x14ac:dyDescent="0.3">
      <c r="B19958" s="10"/>
      <c r="L19958" s="10"/>
      <c r="M19958" s="10"/>
    </row>
    <row r="19959" spans="2:13" s="1" customFormat="1" ht="13.8" x14ac:dyDescent="0.3">
      <c r="B19959" s="10"/>
      <c r="L19959" s="10"/>
      <c r="M19959" s="10"/>
    </row>
    <row r="19960" spans="2:13" s="1" customFormat="1" ht="13.8" x14ac:dyDescent="0.3">
      <c r="B19960" s="10"/>
      <c r="L19960" s="10"/>
      <c r="M19960" s="10"/>
    </row>
    <row r="19961" spans="2:13" s="1" customFormat="1" ht="13.8" x14ac:dyDescent="0.3">
      <c r="B19961" s="10"/>
      <c r="L19961" s="10"/>
      <c r="M19961" s="10"/>
    </row>
    <row r="19962" spans="2:13" s="1" customFormat="1" ht="13.8" x14ac:dyDescent="0.3">
      <c r="B19962" s="10"/>
      <c r="L19962" s="10"/>
      <c r="M19962" s="10"/>
    </row>
    <row r="19963" spans="2:13" s="1" customFormat="1" ht="13.8" x14ac:dyDescent="0.3">
      <c r="B19963" s="10"/>
      <c r="L19963" s="10"/>
      <c r="M19963" s="10"/>
    </row>
    <row r="19964" spans="2:13" s="1" customFormat="1" ht="13.8" x14ac:dyDescent="0.3">
      <c r="B19964" s="10"/>
      <c r="L19964" s="10"/>
      <c r="M19964" s="10"/>
    </row>
    <row r="19965" spans="2:13" s="1" customFormat="1" ht="13.8" x14ac:dyDescent="0.3">
      <c r="B19965" s="10"/>
      <c r="L19965" s="10"/>
      <c r="M19965" s="10"/>
    </row>
    <row r="19966" spans="2:13" s="1" customFormat="1" ht="13.8" x14ac:dyDescent="0.3">
      <c r="B19966" s="10"/>
      <c r="L19966" s="10"/>
      <c r="M19966" s="10"/>
    </row>
    <row r="19967" spans="2:13" s="1" customFormat="1" ht="13.8" x14ac:dyDescent="0.3">
      <c r="B19967" s="10"/>
      <c r="L19967" s="10"/>
      <c r="M19967" s="10"/>
    </row>
    <row r="19968" spans="2:13" s="1" customFormat="1" ht="13.8" x14ac:dyDescent="0.3">
      <c r="B19968" s="10"/>
      <c r="L19968" s="10"/>
      <c r="M19968" s="10"/>
    </row>
    <row r="19969" spans="2:13" s="1" customFormat="1" ht="13.8" x14ac:dyDescent="0.3">
      <c r="B19969" s="10"/>
      <c r="L19969" s="10"/>
      <c r="M19969" s="10"/>
    </row>
    <row r="19970" spans="2:13" s="1" customFormat="1" ht="13.8" x14ac:dyDescent="0.3">
      <c r="B19970" s="10"/>
      <c r="L19970" s="10"/>
      <c r="M19970" s="10"/>
    </row>
    <row r="19971" spans="2:13" s="1" customFormat="1" ht="13.8" x14ac:dyDescent="0.3">
      <c r="B19971" s="10"/>
      <c r="L19971" s="10"/>
      <c r="M19971" s="10"/>
    </row>
    <row r="19972" spans="2:13" s="1" customFormat="1" ht="13.8" x14ac:dyDescent="0.3">
      <c r="B19972" s="10"/>
      <c r="L19972" s="10"/>
      <c r="M19972" s="10"/>
    </row>
    <row r="19973" spans="2:13" s="1" customFormat="1" ht="13.8" x14ac:dyDescent="0.3">
      <c r="B19973" s="10"/>
      <c r="L19973" s="10"/>
      <c r="M19973" s="10"/>
    </row>
    <row r="19974" spans="2:13" s="1" customFormat="1" ht="13.8" x14ac:dyDescent="0.3">
      <c r="B19974" s="10"/>
      <c r="L19974" s="10"/>
      <c r="M19974" s="10"/>
    </row>
    <row r="19975" spans="2:13" s="1" customFormat="1" ht="13.8" x14ac:dyDescent="0.3">
      <c r="B19975" s="10"/>
      <c r="L19975" s="10"/>
      <c r="M19975" s="10"/>
    </row>
    <row r="19976" spans="2:13" s="1" customFormat="1" ht="13.8" x14ac:dyDescent="0.3">
      <c r="B19976" s="10"/>
      <c r="L19976" s="10"/>
      <c r="M19976" s="10"/>
    </row>
    <row r="19977" spans="2:13" s="1" customFormat="1" ht="13.8" x14ac:dyDescent="0.3">
      <c r="B19977" s="10"/>
      <c r="L19977" s="10"/>
      <c r="M19977" s="10"/>
    </row>
    <row r="19978" spans="2:13" s="1" customFormat="1" ht="13.8" x14ac:dyDescent="0.3">
      <c r="B19978" s="10"/>
      <c r="L19978" s="10"/>
      <c r="M19978" s="10"/>
    </row>
    <row r="19979" spans="2:13" s="1" customFormat="1" ht="13.8" x14ac:dyDescent="0.3">
      <c r="B19979" s="10"/>
      <c r="L19979" s="10"/>
      <c r="M19979" s="10"/>
    </row>
    <row r="19980" spans="2:13" s="1" customFormat="1" ht="13.8" x14ac:dyDescent="0.3">
      <c r="B19980" s="10"/>
      <c r="L19980" s="10"/>
      <c r="M19980" s="10"/>
    </row>
    <row r="19981" spans="2:13" s="1" customFormat="1" ht="13.8" x14ac:dyDescent="0.3">
      <c r="B19981" s="10"/>
      <c r="L19981" s="10"/>
      <c r="M19981" s="10"/>
    </row>
    <row r="19982" spans="2:13" s="1" customFormat="1" ht="13.8" x14ac:dyDescent="0.3">
      <c r="B19982" s="10"/>
      <c r="L19982" s="10"/>
      <c r="M19982" s="10"/>
    </row>
    <row r="19983" spans="2:13" s="1" customFormat="1" ht="13.8" x14ac:dyDescent="0.3">
      <c r="B19983" s="10"/>
      <c r="L19983" s="10"/>
      <c r="M19983" s="10"/>
    </row>
    <row r="19984" spans="2:13" s="1" customFormat="1" ht="13.8" x14ac:dyDescent="0.3">
      <c r="B19984" s="10"/>
      <c r="L19984" s="10"/>
      <c r="M19984" s="10"/>
    </row>
    <row r="19985" spans="2:13" s="1" customFormat="1" ht="13.8" x14ac:dyDescent="0.3">
      <c r="B19985" s="10"/>
      <c r="L19985" s="10"/>
      <c r="M19985" s="10"/>
    </row>
    <row r="19986" spans="2:13" s="1" customFormat="1" ht="13.8" x14ac:dyDescent="0.3">
      <c r="B19986" s="10"/>
      <c r="L19986" s="10"/>
      <c r="M19986" s="10"/>
    </row>
    <row r="19987" spans="2:13" s="1" customFormat="1" ht="13.8" x14ac:dyDescent="0.3">
      <c r="B19987" s="10"/>
      <c r="L19987" s="10"/>
      <c r="M19987" s="10"/>
    </row>
    <row r="19988" spans="2:13" s="1" customFormat="1" ht="13.8" x14ac:dyDescent="0.3">
      <c r="B19988" s="10"/>
      <c r="L19988" s="10"/>
      <c r="M19988" s="10"/>
    </row>
    <row r="19989" spans="2:13" s="1" customFormat="1" ht="13.8" x14ac:dyDescent="0.3">
      <c r="B19989" s="10"/>
      <c r="L19989" s="10"/>
      <c r="M19989" s="10"/>
    </row>
    <row r="19990" spans="2:13" s="1" customFormat="1" ht="13.8" x14ac:dyDescent="0.3">
      <c r="B19990" s="10"/>
      <c r="L19990" s="10"/>
      <c r="M19990" s="10"/>
    </row>
    <row r="19991" spans="2:13" s="1" customFormat="1" ht="13.8" x14ac:dyDescent="0.3">
      <c r="B19991" s="10"/>
      <c r="L19991" s="10"/>
      <c r="M19991" s="10"/>
    </row>
    <row r="19992" spans="2:13" s="1" customFormat="1" ht="13.8" x14ac:dyDescent="0.3">
      <c r="B19992" s="10"/>
      <c r="L19992" s="10"/>
      <c r="M19992" s="10"/>
    </row>
    <row r="19993" spans="2:13" s="1" customFormat="1" ht="13.8" x14ac:dyDescent="0.3">
      <c r="B19993" s="10"/>
      <c r="L19993" s="10"/>
      <c r="M19993" s="10"/>
    </row>
    <row r="19994" spans="2:13" s="1" customFormat="1" ht="13.8" x14ac:dyDescent="0.3">
      <c r="B19994" s="10"/>
      <c r="L19994" s="10"/>
      <c r="M19994" s="10"/>
    </row>
    <row r="19995" spans="2:13" s="1" customFormat="1" ht="13.8" x14ac:dyDescent="0.3">
      <c r="B19995" s="10"/>
      <c r="L19995" s="10"/>
      <c r="M19995" s="10"/>
    </row>
    <row r="19996" spans="2:13" s="1" customFormat="1" ht="13.8" x14ac:dyDescent="0.3">
      <c r="B19996" s="10"/>
      <c r="L19996" s="10"/>
      <c r="M19996" s="10"/>
    </row>
    <row r="19997" spans="2:13" s="1" customFormat="1" ht="13.8" x14ac:dyDescent="0.3">
      <c r="B19997" s="10"/>
      <c r="L19997" s="10"/>
      <c r="M19997" s="10"/>
    </row>
    <row r="19998" spans="2:13" s="1" customFormat="1" ht="13.8" x14ac:dyDescent="0.3">
      <c r="B19998" s="10"/>
      <c r="L19998" s="10"/>
      <c r="M19998" s="10"/>
    </row>
    <row r="19999" spans="2:13" s="1" customFormat="1" ht="13.8" x14ac:dyDescent="0.3">
      <c r="B19999" s="10"/>
      <c r="L19999" s="10"/>
      <c r="M19999" s="10"/>
    </row>
    <row r="20000" spans="2:13" s="1" customFormat="1" ht="13.8" x14ac:dyDescent="0.3">
      <c r="B20000" s="10"/>
      <c r="L20000" s="10"/>
      <c r="M20000" s="10"/>
    </row>
    <row r="20001" spans="2:13" s="1" customFormat="1" ht="13.8" x14ac:dyDescent="0.3">
      <c r="B20001" s="10"/>
      <c r="L20001" s="10"/>
      <c r="M20001" s="10"/>
    </row>
    <row r="20002" spans="2:13" s="1" customFormat="1" ht="13.8" x14ac:dyDescent="0.3">
      <c r="B20002" s="10"/>
      <c r="L20002" s="10"/>
      <c r="M20002" s="10"/>
    </row>
    <row r="20003" spans="2:13" s="1" customFormat="1" ht="13.8" x14ac:dyDescent="0.3">
      <c r="B20003" s="10"/>
      <c r="L20003" s="10"/>
      <c r="M20003" s="10"/>
    </row>
    <row r="20004" spans="2:13" s="1" customFormat="1" ht="13.8" x14ac:dyDescent="0.3">
      <c r="B20004" s="10"/>
      <c r="L20004" s="10"/>
      <c r="M20004" s="10"/>
    </row>
    <row r="20005" spans="2:13" s="1" customFormat="1" ht="13.8" x14ac:dyDescent="0.3">
      <c r="B20005" s="10"/>
      <c r="L20005" s="10"/>
      <c r="M20005" s="10"/>
    </row>
    <row r="20006" spans="2:13" s="1" customFormat="1" ht="13.8" x14ac:dyDescent="0.3">
      <c r="B20006" s="10"/>
      <c r="L20006" s="10"/>
      <c r="M20006" s="10"/>
    </row>
    <row r="20007" spans="2:13" s="1" customFormat="1" ht="13.8" x14ac:dyDescent="0.3">
      <c r="B20007" s="10"/>
      <c r="L20007" s="10"/>
      <c r="M20007" s="10"/>
    </row>
    <row r="20008" spans="2:13" s="1" customFormat="1" ht="13.8" x14ac:dyDescent="0.3">
      <c r="B20008" s="10"/>
      <c r="L20008" s="10"/>
      <c r="M20008" s="10"/>
    </row>
    <row r="20009" spans="2:13" s="1" customFormat="1" ht="13.8" x14ac:dyDescent="0.3">
      <c r="B20009" s="10"/>
      <c r="L20009" s="10"/>
      <c r="M20009" s="10"/>
    </row>
    <row r="20010" spans="2:13" s="1" customFormat="1" ht="13.8" x14ac:dyDescent="0.3">
      <c r="B20010" s="10"/>
      <c r="L20010" s="10"/>
      <c r="M20010" s="10"/>
    </row>
    <row r="20011" spans="2:13" s="1" customFormat="1" ht="13.8" x14ac:dyDescent="0.3">
      <c r="B20011" s="10"/>
      <c r="L20011" s="10"/>
      <c r="M20011" s="10"/>
    </row>
    <row r="20012" spans="2:13" s="1" customFormat="1" ht="13.8" x14ac:dyDescent="0.3">
      <c r="B20012" s="10"/>
      <c r="L20012" s="10"/>
      <c r="M20012" s="10"/>
    </row>
    <row r="20013" spans="2:13" s="1" customFormat="1" ht="13.8" x14ac:dyDescent="0.3">
      <c r="B20013" s="10"/>
      <c r="L20013" s="10"/>
      <c r="M20013" s="10"/>
    </row>
    <row r="20014" spans="2:13" s="1" customFormat="1" ht="13.8" x14ac:dyDescent="0.3">
      <c r="B20014" s="10"/>
      <c r="L20014" s="10"/>
      <c r="M20014" s="10"/>
    </row>
    <row r="20015" spans="2:13" s="1" customFormat="1" ht="13.8" x14ac:dyDescent="0.3">
      <c r="B20015" s="10"/>
      <c r="L20015" s="10"/>
      <c r="M20015" s="10"/>
    </row>
    <row r="20016" spans="2:13" s="1" customFormat="1" ht="13.8" x14ac:dyDescent="0.3">
      <c r="B20016" s="10"/>
      <c r="L20016" s="10"/>
      <c r="M20016" s="10"/>
    </row>
    <row r="20017" spans="2:13" s="1" customFormat="1" ht="13.8" x14ac:dyDescent="0.3">
      <c r="B20017" s="10"/>
      <c r="L20017" s="10"/>
      <c r="M20017" s="10"/>
    </row>
    <row r="20018" spans="2:13" s="1" customFormat="1" ht="13.8" x14ac:dyDescent="0.3">
      <c r="B20018" s="10"/>
      <c r="L20018" s="10"/>
      <c r="M20018" s="10"/>
    </row>
    <row r="20019" spans="2:13" s="1" customFormat="1" ht="13.8" x14ac:dyDescent="0.3">
      <c r="B20019" s="10"/>
      <c r="L20019" s="10"/>
      <c r="M20019" s="10"/>
    </row>
    <row r="20020" spans="2:13" s="1" customFormat="1" ht="13.8" x14ac:dyDescent="0.3">
      <c r="B20020" s="10"/>
      <c r="L20020" s="10"/>
      <c r="M20020" s="10"/>
    </row>
    <row r="20021" spans="2:13" s="1" customFormat="1" ht="13.8" x14ac:dyDescent="0.3">
      <c r="B20021" s="10"/>
      <c r="L20021" s="10"/>
      <c r="M20021" s="10"/>
    </row>
    <row r="20022" spans="2:13" s="1" customFormat="1" ht="13.8" x14ac:dyDescent="0.3">
      <c r="B20022" s="10"/>
      <c r="L20022" s="10"/>
      <c r="M20022" s="10"/>
    </row>
    <row r="20023" spans="2:13" s="1" customFormat="1" ht="13.8" x14ac:dyDescent="0.3">
      <c r="B20023" s="10"/>
      <c r="L20023" s="10"/>
      <c r="M20023" s="10"/>
    </row>
    <row r="20024" spans="2:13" s="1" customFormat="1" ht="13.8" x14ac:dyDescent="0.3">
      <c r="B20024" s="10"/>
      <c r="L20024" s="10"/>
      <c r="M20024" s="10"/>
    </row>
    <row r="20025" spans="2:13" s="1" customFormat="1" ht="13.8" x14ac:dyDescent="0.3">
      <c r="B20025" s="10"/>
      <c r="L20025" s="10"/>
      <c r="M20025" s="10"/>
    </row>
    <row r="20026" spans="2:13" s="1" customFormat="1" ht="13.8" x14ac:dyDescent="0.3">
      <c r="B20026" s="10"/>
      <c r="L20026" s="10"/>
      <c r="M20026" s="10"/>
    </row>
    <row r="20027" spans="2:13" s="1" customFormat="1" ht="13.8" x14ac:dyDescent="0.3">
      <c r="B20027" s="10"/>
      <c r="L20027" s="10"/>
      <c r="M20027" s="10"/>
    </row>
    <row r="20028" spans="2:13" s="1" customFormat="1" ht="13.8" x14ac:dyDescent="0.3">
      <c r="B20028" s="10"/>
      <c r="L20028" s="10"/>
      <c r="M20028" s="10"/>
    </row>
    <row r="20029" spans="2:13" s="1" customFormat="1" ht="13.8" x14ac:dyDescent="0.3">
      <c r="B20029" s="10"/>
      <c r="L20029" s="10"/>
      <c r="M20029" s="10"/>
    </row>
    <row r="20030" spans="2:13" s="1" customFormat="1" ht="13.8" x14ac:dyDescent="0.3">
      <c r="B20030" s="10"/>
      <c r="L20030" s="10"/>
      <c r="M20030" s="10"/>
    </row>
    <row r="20031" spans="2:13" s="1" customFormat="1" ht="13.8" x14ac:dyDescent="0.3">
      <c r="B20031" s="10"/>
      <c r="L20031" s="10"/>
      <c r="M20031" s="10"/>
    </row>
    <row r="20032" spans="2:13" s="1" customFormat="1" ht="13.8" x14ac:dyDescent="0.3">
      <c r="B20032" s="10"/>
      <c r="L20032" s="10"/>
      <c r="M20032" s="10"/>
    </row>
    <row r="20033" spans="2:13" s="1" customFormat="1" ht="13.8" x14ac:dyDescent="0.3">
      <c r="B20033" s="10"/>
      <c r="L20033" s="10"/>
      <c r="M20033" s="10"/>
    </row>
    <row r="20034" spans="2:13" s="1" customFormat="1" ht="13.8" x14ac:dyDescent="0.3">
      <c r="B20034" s="10"/>
      <c r="L20034" s="10"/>
      <c r="M20034" s="10"/>
    </row>
    <row r="20035" spans="2:13" s="1" customFormat="1" ht="13.8" x14ac:dyDescent="0.3">
      <c r="B20035" s="10"/>
      <c r="L20035" s="10"/>
      <c r="M20035" s="10"/>
    </row>
    <row r="20036" spans="2:13" s="1" customFormat="1" ht="13.8" x14ac:dyDescent="0.3">
      <c r="B20036" s="10"/>
      <c r="L20036" s="10"/>
      <c r="M20036" s="10"/>
    </row>
    <row r="20037" spans="2:13" s="1" customFormat="1" ht="13.8" x14ac:dyDescent="0.3">
      <c r="B20037" s="10"/>
      <c r="L20037" s="10"/>
      <c r="M20037" s="10"/>
    </row>
    <row r="20038" spans="2:13" s="1" customFormat="1" ht="13.8" x14ac:dyDescent="0.3">
      <c r="B20038" s="10"/>
      <c r="L20038" s="10"/>
      <c r="M20038" s="10"/>
    </row>
    <row r="20039" spans="2:13" s="1" customFormat="1" ht="13.8" x14ac:dyDescent="0.3">
      <c r="B20039" s="10"/>
      <c r="L20039" s="10"/>
      <c r="M20039" s="10"/>
    </row>
    <row r="20040" spans="2:13" s="1" customFormat="1" ht="13.8" x14ac:dyDescent="0.3">
      <c r="B20040" s="10"/>
      <c r="L20040" s="10"/>
      <c r="M20040" s="10"/>
    </row>
    <row r="20041" spans="2:13" s="1" customFormat="1" ht="13.8" x14ac:dyDescent="0.3">
      <c r="B20041" s="10"/>
      <c r="L20041" s="10"/>
      <c r="M20041" s="10"/>
    </row>
    <row r="20042" spans="2:13" s="1" customFormat="1" ht="13.8" x14ac:dyDescent="0.3">
      <c r="B20042" s="10"/>
      <c r="L20042" s="10"/>
      <c r="M20042" s="10"/>
    </row>
    <row r="20043" spans="2:13" s="1" customFormat="1" ht="13.8" x14ac:dyDescent="0.3">
      <c r="B20043" s="10"/>
      <c r="L20043" s="10"/>
      <c r="M20043" s="10"/>
    </row>
    <row r="20044" spans="2:13" s="1" customFormat="1" ht="13.8" x14ac:dyDescent="0.3">
      <c r="B20044" s="10"/>
      <c r="L20044" s="10"/>
      <c r="M20044" s="10"/>
    </row>
    <row r="20045" spans="2:13" s="1" customFormat="1" ht="13.8" x14ac:dyDescent="0.3">
      <c r="B20045" s="10"/>
      <c r="L20045" s="10"/>
      <c r="M20045" s="10"/>
    </row>
    <row r="20046" spans="2:13" s="1" customFormat="1" ht="13.8" x14ac:dyDescent="0.3">
      <c r="B20046" s="10"/>
      <c r="L20046" s="10"/>
      <c r="M20046" s="10"/>
    </row>
    <row r="20047" spans="2:13" s="1" customFormat="1" ht="13.8" x14ac:dyDescent="0.3">
      <c r="B20047" s="10"/>
      <c r="L20047" s="10"/>
      <c r="M20047" s="10"/>
    </row>
    <row r="20048" spans="2:13" s="1" customFormat="1" ht="13.8" x14ac:dyDescent="0.3">
      <c r="B20048" s="10"/>
      <c r="L20048" s="10"/>
      <c r="M20048" s="10"/>
    </row>
    <row r="20049" spans="2:13" s="1" customFormat="1" ht="13.8" x14ac:dyDescent="0.3">
      <c r="B20049" s="10"/>
      <c r="L20049" s="10"/>
      <c r="M20049" s="10"/>
    </row>
    <row r="20050" spans="2:13" s="1" customFormat="1" ht="13.8" x14ac:dyDescent="0.3">
      <c r="B20050" s="10"/>
      <c r="L20050" s="10"/>
      <c r="M20050" s="10"/>
    </row>
    <row r="20051" spans="2:13" s="1" customFormat="1" ht="13.8" x14ac:dyDescent="0.3">
      <c r="B20051" s="10"/>
      <c r="L20051" s="10"/>
      <c r="M20051" s="10"/>
    </row>
    <row r="20052" spans="2:13" s="1" customFormat="1" ht="13.8" x14ac:dyDescent="0.3">
      <c r="B20052" s="10"/>
      <c r="L20052" s="10"/>
      <c r="M20052" s="10"/>
    </row>
    <row r="20053" spans="2:13" s="1" customFormat="1" ht="13.8" x14ac:dyDescent="0.3">
      <c r="B20053" s="10"/>
      <c r="L20053" s="10"/>
      <c r="M20053" s="10"/>
    </row>
    <row r="20054" spans="2:13" s="1" customFormat="1" ht="13.8" x14ac:dyDescent="0.3">
      <c r="B20054" s="10"/>
      <c r="L20054" s="10"/>
      <c r="M20054" s="10"/>
    </row>
    <row r="20055" spans="2:13" s="1" customFormat="1" ht="13.8" x14ac:dyDescent="0.3">
      <c r="B20055" s="10"/>
      <c r="L20055" s="10"/>
      <c r="M20055" s="10"/>
    </row>
    <row r="20056" spans="2:13" s="1" customFormat="1" ht="13.8" x14ac:dyDescent="0.3">
      <c r="B20056" s="10"/>
      <c r="L20056" s="10"/>
      <c r="M20056" s="10"/>
    </row>
    <row r="20057" spans="2:13" s="1" customFormat="1" ht="13.8" x14ac:dyDescent="0.3">
      <c r="B20057" s="10"/>
      <c r="L20057" s="10"/>
      <c r="M20057" s="10"/>
    </row>
    <row r="20058" spans="2:13" s="1" customFormat="1" ht="13.8" x14ac:dyDescent="0.3">
      <c r="B20058" s="10"/>
      <c r="L20058" s="10"/>
      <c r="M20058" s="10"/>
    </row>
    <row r="20059" spans="2:13" s="1" customFormat="1" ht="13.8" x14ac:dyDescent="0.3">
      <c r="B20059" s="10"/>
      <c r="L20059" s="10"/>
      <c r="M20059" s="10"/>
    </row>
    <row r="20060" spans="2:13" s="1" customFormat="1" ht="13.8" x14ac:dyDescent="0.3">
      <c r="B20060" s="10"/>
      <c r="L20060" s="10"/>
      <c r="M20060" s="10"/>
    </row>
    <row r="20061" spans="2:13" s="1" customFormat="1" ht="13.8" x14ac:dyDescent="0.3">
      <c r="B20061" s="10"/>
      <c r="L20061" s="10"/>
      <c r="M20061" s="10"/>
    </row>
    <row r="20062" spans="2:13" s="1" customFormat="1" ht="13.8" x14ac:dyDescent="0.3">
      <c r="B20062" s="10"/>
      <c r="L20062" s="10"/>
      <c r="M20062" s="10"/>
    </row>
    <row r="20063" spans="2:13" s="1" customFormat="1" ht="13.8" x14ac:dyDescent="0.3">
      <c r="B20063" s="10"/>
      <c r="L20063" s="10"/>
      <c r="M20063" s="10"/>
    </row>
    <row r="20064" spans="2:13" s="1" customFormat="1" ht="13.8" x14ac:dyDescent="0.3">
      <c r="B20064" s="10"/>
      <c r="L20064" s="10"/>
      <c r="M20064" s="10"/>
    </row>
    <row r="20065" spans="2:13" s="1" customFormat="1" ht="13.8" x14ac:dyDescent="0.3">
      <c r="B20065" s="10"/>
      <c r="L20065" s="10"/>
      <c r="M20065" s="10"/>
    </row>
    <row r="20066" spans="2:13" s="1" customFormat="1" ht="13.8" x14ac:dyDescent="0.3">
      <c r="B20066" s="10"/>
      <c r="L20066" s="10"/>
      <c r="M20066" s="10"/>
    </row>
    <row r="20067" spans="2:13" s="1" customFormat="1" ht="13.8" x14ac:dyDescent="0.3">
      <c r="B20067" s="10"/>
      <c r="L20067" s="10"/>
      <c r="M20067" s="10"/>
    </row>
    <row r="20068" spans="2:13" s="1" customFormat="1" ht="13.8" x14ac:dyDescent="0.3">
      <c r="B20068" s="10"/>
      <c r="L20068" s="10"/>
      <c r="M20068" s="10"/>
    </row>
    <row r="20069" spans="2:13" s="1" customFormat="1" ht="13.8" x14ac:dyDescent="0.3">
      <c r="B20069" s="10"/>
      <c r="L20069" s="10"/>
      <c r="M20069" s="10"/>
    </row>
    <row r="20070" spans="2:13" s="1" customFormat="1" ht="13.8" x14ac:dyDescent="0.3">
      <c r="B20070" s="10"/>
      <c r="L20070" s="10"/>
      <c r="M20070" s="10"/>
    </row>
    <row r="20071" spans="2:13" s="1" customFormat="1" ht="13.8" x14ac:dyDescent="0.3">
      <c r="B20071" s="10"/>
      <c r="L20071" s="10"/>
      <c r="M20071" s="10"/>
    </row>
    <row r="20072" spans="2:13" s="1" customFormat="1" ht="13.8" x14ac:dyDescent="0.3">
      <c r="B20072" s="10"/>
      <c r="L20072" s="10"/>
      <c r="M20072" s="10"/>
    </row>
    <row r="20073" spans="2:13" s="1" customFormat="1" ht="13.8" x14ac:dyDescent="0.3">
      <c r="B20073" s="10"/>
      <c r="L20073" s="10"/>
      <c r="M20073" s="10"/>
    </row>
    <row r="20074" spans="2:13" s="1" customFormat="1" ht="13.8" x14ac:dyDescent="0.3">
      <c r="B20074" s="10"/>
      <c r="L20074" s="10"/>
      <c r="M20074" s="10"/>
    </row>
    <row r="20075" spans="2:13" s="1" customFormat="1" ht="13.8" x14ac:dyDescent="0.3">
      <c r="B20075" s="10"/>
      <c r="L20075" s="10"/>
      <c r="M20075" s="10"/>
    </row>
    <row r="20076" spans="2:13" s="1" customFormat="1" ht="13.8" x14ac:dyDescent="0.3">
      <c r="B20076" s="10"/>
      <c r="L20076" s="10"/>
      <c r="M20076" s="10"/>
    </row>
    <row r="20077" spans="2:13" s="1" customFormat="1" ht="13.8" x14ac:dyDescent="0.3">
      <c r="B20077" s="10"/>
      <c r="L20077" s="10"/>
      <c r="M20077" s="10"/>
    </row>
    <row r="20078" spans="2:13" s="1" customFormat="1" ht="13.8" x14ac:dyDescent="0.3">
      <c r="B20078" s="10"/>
      <c r="L20078" s="10"/>
      <c r="M20078" s="10"/>
    </row>
    <row r="20079" spans="2:13" s="1" customFormat="1" ht="13.8" x14ac:dyDescent="0.3">
      <c r="B20079" s="10"/>
      <c r="L20079" s="10"/>
      <c r="M20079" s="10"/>
    </row>
    <row r="20080" spans="2:13" s="1" customFormat="1" ht="13.8" x14ac:dyDescent="0.3">
      <c r="B20080" s="10"/>
      <c r="L20080" s="10"/>
      <c r="M20080" s="10"/>
    </row>
    <row r="20081" spans="2:13" s="1" customFormat="1" ht="13.8" x14ac:dyDescent="0.3">
      <c r="B20081" s="10"/>
      <c r="L20081" s="10"/>
      <c r="M20081" s="10"/>
    </row>
    <row r="20082" spans="2:13" s="1" customFormat="1" ht="13.8" x14ac:dyDescent="0.3">
      <c r="B20082" s="10"/>
      <c r="L20082" s="10"/>
      <c r="M20082" s="10"/>
    </row>
    <row r="20083" spans="2:13" s="1" customFormat="1" ht="13.8" x14ac:dyDescent="0.3">
      <c r="B20083" s="10"/>
      <c r="L20083" s="10"/>
      <c r="M20083" s="10"/>
    </row>
    <row r="20084" spans="2:13" s="1" customFormat="1" ht="13.8" x14ac:dyDescent="0.3">
      <c r="B20084" s="10"/>
      <c r="L20084" s="10"/>
      <c r="M20084" s="10"/>
    </row>
    <row r="20085" spans="2:13" s="1" customFormat="1" ht="13.8" x14ac:dyDescent="0.3">
      <c r="B20085" s="10"/>
      <c r="L20085" s="10"/>
      <c r="M20085" s="10"/>
    </row>
    <row r="20086" spans="2:13" s="1" customFormat="1" ht="13.8" x14ac:dyDescent="0.3">
      <c r="B20086" s="10"/>
      <c r="L20086" s="10"/>
      <c r="M20086" s="10"/>
    </row>
    <row r="20087" spans="2:13" s="1" customFormat="1" ht="13.8" x14ac:dyDescent="0.3">
      <c r="B20087" s="10"/>
      <c r="L20087" s="10"/>
      <c r="M20087" s="10"/>
    </row>
    <row r="20088" spans="2:13" s="1" customFormat="1" ht="13.8" x14ac:dyDescent="0.3">
      <c r="B20088" s="10"/>
      <c r="L20088" s="10"/>
      <c r="M20088" s="10"/>
    </row>
    <row r="20089" spans="2:13" s="1" customFormat="1" ht="13.8" x14ac:dyDescent="0.3">
      <c r="B20089" s="10"/>
      <c r="L20089" s="10"/>
      <c r="M20089" s="10"/>
    </row>
    <row r="20090" spans="2:13" s="1" customFormat="1" ht="13.8" x14ac:dyDescent="0.3">
      <c r="B20090" s="10"/>
      <c r="L20090" s="10"/>
      <c r="M20090" s="10"/>
    </row>
    <row r="20091" spans="2:13" s="1" customFormat="1" ht="13.8" x14ac:dyDescent="0.3">
      <c r="B20091" s="10"/>
      <c r="L20091" s="10"/>
      <c r="M20091" s="10"/>
    </row>
    <row r="20092" spans="2:13" s="1" customFormat="1" ht="13.8" x14ac:dyDescent="0.3">
      <c r="B20092" s="10"/>
      <c r="L20092" s="10"/>
      <c r="M20092" s="10"/>
    </row>
    <row r="20093" spans="2:13" s="1" customFormat="1" ht="13.8" x14ac:dyDescent="0.3">
      <c r="B20093" s="10"/>
      <c r="L20093" s="10"/>
      <c r="M20093" s="10"/>
    </row>
    <row r="20094" spans="2:13" s="1" customFormat="1" ht="13.8" x14ac:dyDescent="0.3">
      <c r="B20094" s="10"/>
      <c r="L20094" s="10"/>
      <c r="M20094" s="10"/>
    </row>
    <row r="20095" spans="2:13" s="1" customFormat="1" ht="13.8" x14ac:dyDescent="0.3">
      <c r="B20095" s="10"/>
      <c r="L20095" s="10"/>
      <c r="M20095" s="10"/>
    </row>
    <row r="20096" spans="2:13" s="1" customFormat="1" ht="13.8" x14ac:dyDescent="0.3">
      <c r="B20096" s="10"/>
      <c r="L20096" s="10"/>
      <c r="M20096" s="10"/>
    </row>
    <row r="20097" spans="2:13" s="1" customFormat="1" ht="13.8" x14ac:dyDescent="0.3">
      <c r="B20097" s="10"/>
      <c r="L20097" s="10"/>
      <c r="M20097" s="10"/>
    </row>
    <row r="20098" spans="2:13" s="1" customFormat="1" ht="13.8" x14ac:dyDescent="0.3">
      <c r="B20098" s="10"/>
      <c r="L20098" s="10"/>
      <c r="M20098" s="10"/>
    </row>
    <row r="20099" spans="2:13" s="1" customFormat="1" ht="13.8" x14ac:dyDescent="0.3">
      <c r="B20099" s="10"/>
      <c r="L20099" s="10"/>
      <c r="M20099" s="10"/>
    </row>
    <row r="20100" spans="2:13" s="1" customFormat="1" ht="13.8" x14ac:dyDescent="0.3">
      <c r="B20100" s="10"/>
      <c r="L20100" s="10"/>
      <c r="M20100" s="10"/>
    </row>
    <row r="20101" spans="2:13" s="1" customFormat="1" ht="13.8" x14ac:dyDescent="0.3">
      <c r="B20101" s="10"/>
      <c r="L20101" s="10"/>
      <c r="M20101" s="10"/>
    </row>
    <row r="20102" spans="2:13" s="1" customFormat="1" ht="13.8" x14ac:dyDescent="0.3">
      <c r="B20102" s="10"/>
      <c r="L20102" s="10"/>
      <c r="M20102" s="10"/>
    </row>
    <row r="20103" spans="2:13" s="1" customFormat="1" ht="13.8" x14ac:dyDescent="0.3">
      <c r="B20103" s="10"/>
      <c r="L20103" s="10"/>
      <c r="M20103" s="10"/>
    </row>
    <row r="20104" spans="2:13" s="1" customFormat="1" ht="13.8" x14ac:dyDescent="0.3">
      <c r="B20104" s="10"/>
      <c r="L20104" s="10"/>
      <c r="M20104" s="10"/>
    </row>
    <row r="20105" spans="2:13" s="1" customFormat="1" ht="13.8" x14ac:dyDescent="0.3">
      <c r="B20105" s="10"/>
      <c r="L20105" s="10"/>
      <c r="M20105" s="10"/>
    </row>
    <row r="20106" spans="2:13" s="1" customFormat="1" ht="13.8" x14ac:dyDescent="0.3">
      <c r="B20106" s="10"/>
      <c r="L20106" s="10"/>
      <c r="M20106" s="10"/>
    </row>
    <row r="20107" spans="2:13" s="1" customFormat="1" ht="13.8" x14ac:dyDescent="0.3">
      <c r="B20107" s="10"/>
      <c r="L20107" s="10"/>
      <c r="M20107" s="10"/>
    </row>
    <row r="20108" spans="2:13" s="1" customFormat="1" ht="13.8" x14ac:dyDescent="0.3">
      <c r="B20108" s="10"/>
      <c r="L20108" s="10"/>
      <c r="M20108" s="10"/>
    </row>
    <row r="20109" spans="2:13" s="1" customFormat="1" ht="13.8" x14ac:dyDescent="0.3">
      <c r="B20109" s="10"/>
      <c r="L20109" s="10"/>
      <c r="M20109" s="10"/>
    </row>
    <row r="20110" spans="2:13" s="1" customFormat="1" ht="13.8" x14ac:dyDescent="0.3">
      <c r="B20110" s="10"/>
      <c r="L20110" s="10"/>
      <c r="M20110" s="10"/>
    </row>
    <row r="20111" spans="2:13" s="1" customFormat="1" ht="13.8" x14ac:dyDescent="0.3">
      <c r="B20111" s="10"/>
      <c r="L20111" s="10"/>
      <c r="M20111" s="10"/>
    </row>
    <row r="20112" spans="2:13" s="1" customFormat="1" ht="13.8" x14ac:dyDescent="0.3">
      <c r="B20112" s="10"/>
      <c r="L20112" s="10"/>
      <c r="M20112" s="10"/>
    </row>
    <row r="20113" spans="2:13" s="1" customFormat="1" ht="13.8" x14ac:dyDescent="0.3">
      <c r="B20113" s="10"/>
      <c r="L20113" s="10"/>
      <c r="M20113" s="10"/>
    </row>
    <row r="20114" spans="2:13" s="1" customFormat="1" ht="13.8" x14ac:dyDescent="0.3">
      <c r="B20114" s="10"/>
      <c r="L20114" s="10"/>
      <c r="M20114" s="10"/>
    </row>
    <row r="20115" spans="2:13" s="1" customFormat="1" ht="13.8" x14ac:dyDescent="0.3">
      <c r="B20115" s="10"/>
      <c r="L20115" s="10"/>
      <c r="M20115" s="10"/>
    </row>
    <row r="20116" spans="2:13" s="1" customFormat="1" ht="13.8" x14ac:dyDescent="0.3">
      <c r="B20116" s="10"/>
      <c r="L20116" s="10"/>
      <c r="M20116" s="10"/>
    </row>
    <row r="20117" spans="2:13" s="1" customFormat="1" ht="13.8" x14ac:dyDescent="0.3">
      <c r="B20117" s="10"/>
      <c r="L20117" s="10"/>
      <c r="M20117" s="10"/>
    </row>
    <row r="20118" spans="2:13" s="1" customFormat="1" ht="13.8" x14ac:dyDescent="0.3">
      <c r="B20118" s="10"/>
      <c r="L20118" s="10"/>
      <c r="M20118" s="10"/>
    </row>
    <row r="20119" spans="2:13" s="1" customFormat="1" ht="13.8" x14ac:dyDescent="0.3">
      <c r="B20119" s="10"/>
      <c r="L20119" s="10"/>
      <c r="M20119" s="10"/>
    </row>
    <row r="20120" spans="2:13" s="1" customFormat="1" ht="13.8" x14ac:dyDescent="0.3">
      <c r="B20120" s="10"/>
      <c r="L20120" s="10"/>
      <c r="M20120" s="10"/>
    </row>
    <row r="20121" spans="2:13" s="1" customFormat="1" ht="13.8" x14ac:dyDescent="0.3">
      <c r="B20121" s="10"/>
      <c r="L20121" s="10"/>
      <c r="M20121" s="10"/>
    </row>
    <row r="20122" spans="2:13" s="1" customFormat="1" ht="13.8" x14ac:dyDescent="0.3">
      <c r="B20122" s="10"/>
      <c r="L20122" s="10"/>
      <c r="M20122" s="10"/>
    </row>
    <row r="20123" spans="2:13" s="1" customFormat="1" ht="13.8" x14ac:dyDescent="0.3">
      <c r="B20123" s="10"/>
      <c r="L20123" s="10"/>
      <c r="M20123" s="10"/>
    </row>
    <row r="20124" spans="2:13" s="1" customFormat="1" ht="13.8" x14ac:dyDescent="0.3">
      <c r="B20124" s="10"/>
      <c r="L20124" s="10"/>
      <c r="M20124" s="10"/>
    </row>
    <row r="20125" spans="2:13" s="1" customFormat="1" ht="13.8" x14ac:dyDescent="0.3">
      <c r="B20125" s="10"/>
      <c r="L20125" s="10"/>
      <c r="M20125" s="10"/>
    </row>
    <row r="20126" spans="2:13" s="1" customFormat="1" ht="13.8" x14ac:dyDescent="0.3">
      <c r="B20126" s="10"/>
      <c r="L20126" s="10"/>
      <c r="M20126" s="10"/>
    </row>
    <row r="20127" spans="2:13" s="1" customFormat="1" ht="13.8" x14ac:dyDescent="0.3">
      <c r="B20127" s="10"/>
      <c r="L20127" s="10"/>
      <c r="M20127" s="10"/>
    </row>
    <row r="20128" spans="2:13" s="1" customFormat="1" ht="13.8" x14ac:dyDescent="0.3">
      <c r="B20128" s="10"/>
      <c r="L20128" s="10"/>
      <c r="M20128" s="10"/>
    </row>
    <row r="20129" spans="2:13" s="1" customFormat="1" ht="13.8" x14ac:dyDescent="0.3">
      <c r="B20129" s="10"/>
      <c r="L20129" s="10"/>
      <c r="M20129" s="10"/>
    </row>
    <row r="20130" spans="2:13" s="1" customFormat="1" ht="13.8" x14ac:dyDescent="0.3">
      <c r="B20130" s="10"/>
      <c r="L20130" s="10"/>
      <c r="M20130" s="10"/>
    </row>
    <row r="20131" spans="2:13" s="1" customFormat="1" ht="13.8" x14ac:dyDescent="0.3">
      <c r="B20131" s="10"/>
      <c r="L20131" s="10"/>
      <c r="M20131" s="10"/>
    </row>
    <row r="20132" spans="2:13" s="1" customFormat="1" ht="13.8" x14ac:dyDescent="0.3">
      <c r="B20132" s="10"/>
      <c r="L20132" s="10"/>
      <c r="M20132" s="10"/>
    </row>
    <row r="20133" spans="2:13" s="1" customFormat="1" ht="13.8" x14ac:dyDescent="0.3">
      <c r="B20133" s="10"/>
      <c r="L20133" s="10"/>
      <c r="M20133" s="10"/>
    </row>
    <row r="20134" spans="2:13" s="1" customFormat="1" ht="13.8" x14ac:dyDescent="0.3">
      <c r="B20134" s="10"/>
      <c r="L20134" s="10"/>
      <c r="M20134" s="10"/>
    </row>
    <row r="20135" spans="2:13" s="1" customFormat="1" ht="13.8" x14ac:dyDescent="0.3">
      <c r="B20135" s="10"/>
      <c r="L20135" s="10"/>
      <c r="M20135" s="10"/>
    </row>
    <row r="20136" spans="2:13" s="1" customFormat="1" ht="13.8" x14ac:dyDescent="0.3">
      <c r="B20136" s="10"/>
      <c r="L20136" s="10"/>
      <c r="M20136" s="10"/>
    </row>
    <row r="20137" spans="2:13" s="1" customFormat="1" ht="13.8" x14ac:dyDescent="0.3">
      <c r="B20137" s="10"/>
      <c r="L20137" s="10"/>
      <c r="M20137" s="10"/>
    </row>
    <row r="20138" spans="2:13" s="1" customFormat="1" ht="13.8" x14ac:dyDescent="0.3">
      <c r="B20138" s="10"/>
      <c r="L20138" s="10"/>
      <c r="M20138" s="10"/>
    </row>
    <row r="20139" spans="2:13" s="1" customFormat="1" ht="13.8" x14ac:dyDescent="0.3">
      <c r="B20139" s="10"/>
      <c r="L20139" s="10"/>
      <c r="M20139" s="10"/>
    </row>
    <row r="20140" spans="2:13" s="1" customFormat="1" ht="13.8" x14ac:dyDescent="0.3">
      <c r="B20140" s="10"/>
      <c r="L20140" s="10"/>
      <c r="M20140" s="10"/>
    </row>
    <row r="20141" spans="2:13" s="1" customFormat="1" ht="13.8" x14ac:dyDescent="0.3">
      <c r="B20141" s="10"/>
      <c r="L20141" s="10"/>
      <c r="M20141" s="10"/>
    </row>
    <row r="20142" spans="2:13" s="1" customFormat="1" ht="13.8" x14ac:dyDescent="0.3">
      <c r="B20142" s="10"/>
      <c r="L20142" s="10"/>
      <c r="M20142" s="10"/>
    </row>
    <row r="20143" spans="2:13" s="1" customFormat="1" ht="13.8" x14ac:dyDescent="0.3">
      <c r="B20143" s="10"/>
      <c r="L20143" s="10"/>
      <c r="M20143" s="10"/>
    </row>
    <row r="20144" spans="2:13" s="1" customFormat="1" ht="13.8" x14ac:dyDescent="0.3">
      <c r="B20144" s="10"/>
      <c r="L20144" s="10"/>
      <c r="M20144" s="10"/>
    </row>
    <row r="20145" spans="2:13" s="1" customFormat="1" ht="13.8" x14ac:dyDescent="0.3">
      <c r="B20145" s="10"/>
      <c r="L20145" s="10"/>
      <c r="M20145" s="10"/>
    </row>
    <row r="20146" spans="2:13" s="1" customFormat="1" ht="13.8" x14ac:dyDescent="0.3">
      <c r="B20146" s="10"/>
      <c r="L20146" s="10"/>
      <c r="M20146" s="10"/>
    </row>
    <row r="20147" spans="2:13" s="1" customFormat="1" ht="13.8" x14ac:dyDescent="0.3">
      <c r="B20147" s="10"/>
      <c r="L20147" s="10"/>
      <c r="M20147" s="10"/>
    </row>
    <row r="20148" spans="2:13" s="1" customFormat="1" ht="13.8" x14ac:dyDescent="0.3">
      <c r="B20148" s="10"/>
      <c r="L20148" s="10"/>
      <c r="M20148" s="10"/>
    </row>
    <row r="20149" spans="2:13" s="1" customFormat="1" ht="13.8" x14ac:dyDescent="0.3">
      <c r="B20149" s="10"/>
      <c r="L20149" s="10"/>
      <c r="M20149" s="10"/>
    </row>
    <row r="20150" spans="2:13" s="1" customFormat="1" ht="13.8" x14ac:dyDescent="0.3">
      <c r="B20150" s="10"/>
      <c r="L20150" s="10"/>
      <c r="M20150" s="10"/>
    </row>
    <row r="20151" spans="2:13" s="1" customFormat="1" ht="13.8" x14ac:dyDescent="0.3">
      <c r="B20151" s="10"/>
      <c r="L20151" s="10"/>
      <c r="M20151" s="10"/>
    </row>
    <row r="20152" spans="2:13" s="1" customFormat="1" ht="13.8" x14ac:dyDescent="0.3">
      <c r="B20152" s="10"/>
      <c r="L20152" s="10"/>
      <c r="M20152" s="10"/>
    </row>
    <row r="20153" spans="2:13" s="1" customFormat="1" ht="13.8" x14ac:dyDescent="0.3">
      <c r="B20153" s="10"/>
      <c r="L20153" s="10"/>
      <c r="M20153" s="10"/>
    </row>
    <row r="20154" spans="2:13" s="1" customFormat="1" ht="13.8" x14ac:dyDescent="0.3">
      <c r="B20154" s="10"/>
      <c r="L20154" s="10"/>
      <c r="M20154" s="10"/>
    </row>
    <row r="20155" spans="2:13" s="1" customFormat="1" ht="13.8" x14ac:dyDescent="0.3">
      <c r="B20155" s="10"/>
      <c r="L20155" s="10"/>
      <c r="M20155" s="10"/>
    </row>
    <row r="20156" spans="2:13" s="1" customFormat="1" ht="13.8" x14ac:dyDescent="0.3">
      <c r="B20156" s="10"/>
      <c r="L20156" s="10"/>
      <c r="M20156" s="10"/>
    </row>
    <row r="20157" spans="2:13" s="1" customFormat="1" ht="13.8" x14ac:dyDescent="0.3">
      <c r="B20157" s="10"/>
      <c r="L20157" s="10"/>
      <c r="M20157" s="10"/>
    </row>
    <row r="20158" spans="2:13" s="1" customFormat="1" ht="13.8" x14ac:dyDescent="0.3">
      <c r="B20158" s="10"/>
      <c r="L20158" s="10"/>
      <c r="M20158" s="10"/>
    </row>
    <row r="20159" spans="2:13" s="1" customFormat="1" ht="13.8" x14ac:dyDescent="0.3">
      <c r="B20159" s="10"/>
      <c r="L20159" s="10"/>
      <c r="M20159" s="10"/>
    </row>
    <row r="20160" spans="2:13" s="1" customFormat="1" ht="13.8" x14ac:dyDescent="0.3">
      <c r="B20160" s="10"/>
      <c r="L20160" s="10"/>
      <c r="M20160" s="10"/>
    </row>
    <row r="20161" spans="2:13" s="1" customFormat="1" ht="13.8" x14ac:dyDescent="0.3">
      <c r="B20161" s="10"/>
      <c r="L20161" s="10"/>
      <c r="M20161" s="10"/>
    </row>
    <row r="20162" spans="2:13" s="1" customFormat="1" ht="13.8" x14ac:dyDescent="0.3">
      <c r="B20162" s="10"/>
      <c r="L20162" s="10"/>
      <c r="M20162" s="10"/>
    </row>
    <row r="20163" spans="2:13" s="1" customFormat="1" ht="13.8" x14ac:dyDescent="0.3">
      <c r="B20163" s="10"/>
      <c r="L20163" s="10"/>
      <c r="M20163" s="10"/>
    </row>
    <row r="20164" spans="2:13" s="1" customFormat="1" ht="13.8" x14ac:dyDescent="0.3">
      <c r="B20164" s="10"/>
      <c r="L20164" s="10"/>
      <c r="M20164" s="10"/>
    </row>
    <row r="20165" spans="2:13" s="1" customFormat="1" ht="13.8" x14ac:dyDescent="0.3">
      <c r="B20165" s="10"/>
      <c r="L20165" s="10"/>
      <c r="M20165" s="10"/>
    </row>
    <row r="20166" spans="2:13" s="1" customFormat="1" ht="13.8" x14ac:dyDescent="0.3">
      <c r="B20166" s="10"/>
      <c r="L20166" s="10"/>
      <c r="M20166" s="10"/>
    </row>
    <row r="20167" spans="2:13" s="1" customFormat="1" ht="13.8" x14ac:dyDescent="0.3">
      <c r="B20167" s="10"/>
      <c r="L20167" s="10"/>
      <c r="M20167" s="10"/>
    </row>
    <row r="20168" spans="2:13" s="1" customFormat="1" ht="13.8" x14ac:dyDescent="0.3">
      <c r="B20168" s="10"/>
      <c r="L20168" s="10"/>
      <c r="M20168" s="10"/>
    </row>
    <row r="20169" spans="2:13" s="1" customFormat="1" ht="13.8" x14ac:dyDescent="0.3">
      <c r="B20169" s="10"/>
      <c r="L20169" s="10"/>
      <c r="M20169" s="10"/>
    </row>
    <row r="20170" spans="2:13" s="1" customFormat="1" ht="13.8" x14ac:dyDescent="0.3">
      <c r="B20170" s="10"/>
      <c r="L20170" s="10"/>
      <c r="M20170" s="10"/>
    </row>
    <row r="20171" spans="2:13" s="1" customFormat="1" ht="13.8" x14ac:dyDescent="0.3">
      <c r="B20171" s="10"/>
      <c r="L20171" s="10"/>
      <c r="M20171" s="10"/>
    </row>
    <row r="20172" spans="2:13" s="1" customFormat="1" ht="13.8" x14ac:dyDescent="0.3">
      <c r="B20172" s="10"/>
      <c r="L20172" s="10"/>
      <c r="M20172" s="10"/>
    </row>
    <row r="20173" spans="2:13" s="1" customFormat="1" ht="13.8" x14ac:dyDescent="0.3">
      <c r="B20173" s="10"/>
      <c r="L20173" s="10"/>
      <c r="M20173" s="10"/>
    </row>
    <row r="20174" spans="2:13" s="1" customFormat="1" ht="13.8" x14ac:dyDescent="0.3">
      <c r="B20174" s="10"/>
      <c r="L20174" s="10"/>
      <c r="M20174" s="10"/>
    </row>
    <row r="20175" spans="2:13" s="1" customFormat="1" ht="13.8" x14ac:dyDescent="0.3">
      <c r="B20175" s="10"/>
      <c r="L20175" s="10"/>
      <c r="M20175" s="10"/>
    </row>
    <row r="20176" spans="2:13" s="1" customFormat="1" ht="13.8" x14ac:dyDescent="0.3">
      <c r="B20176" s="10"/>
      <c r="L20176" s="10"/>
      <c r="M20176" s="10"/>
    </row>
    <row r="20177" spans="2:13" s="1" customFormat="1" ht="13.8" x14ac:dyDescent="0.3">
      <c r="B20177" s="10"/>
      <c r="L20177" s="10"/>
      <c r="M20177" s="10"/>
    </row>
    <row r="20178" spans="2:13" s="1" customFormat="1" ht="13.8" x14ac:dyDescent="0.3">
      <c r="B20178" s="10"/>
      <c r="L20178" s="10"/>
      <c r="M20178" s="10"/>
    </row>
    <row r="20179" spans="2:13" s="1" customFormat="1" ht="13.8" x14ac:dyDescent="0.3">
      <c r="B20179" s="10"/>
      <c r="L20179" s="10"/>
      <c r="M20179" s="10"/>
    </row>
    <row r="20180" spans="2:13" s="1" customFormat="1" ht="13.8" x14ac:dyDescent="0.3">
      <c r="B20180" s="10"/>
      <c r="L20180" s="10"/>
      <c r="M20180" s="10"/>
    </row>
    <row r="20181" spans="2:13" s="1" customFormat="1" ht="13.8" x14ac:dyDescent="0.3">
      <c r="B20181" s="10"/>
      <c r="L20181" s="10"/>
      <c r="M20181" s="10"/>
    </row>
    <row r="20182" spans="2:13" s="1" customFormat="1" ht="13.8" x14ac:dyDescent="0.3">
      <c r="B20182" s="10"/>
      <c r="L20182" s="10"/>
      <c r="M20182" s="10"/>
    </row>
    <row r="20183" spans="2:13" s="1" customFormat="1" ht="13.8" x14ac:dyDescent="0.3">
      <c r="B20183" s="10"/>
      <c r="L20183" s="10"/>
      <c r="M20183" s="10"/>
    </row>
    <row r="20184" spans="2:13" s="1" customFormat="1" ht="13.8" x14ac:dyDescent="0.3">
      <c r="B20184" s="10"/>
      <c r="L20184" s="10"/>
      <c r="M20184" s="10"/>
    </row>
    <row r="20185" spans="2:13" s="1" customFormat="1" ht="13.8" x14ac:dyDescent="0.3">
      <c r="B20185" s="10"/>
      <c r="L20185" s="10"/>
      <c r="M20185" s="10"/>
    </row>
    <row r="20186" spans="2:13" s="1" customFormat="1" ht="13.8" x14ac:dyDescent="0.3">
      <c r="B20186" s="10"/>
      <c r="L20186" s="10"/>
      <c r="M20186" s="10"/>
    </row>
    <row r="20187" spans="2:13" s="1" customFormat="1" ht="13.8" x14ac:dyDescent="0.3">
      <c r="B20187" s="10"/>
      <c r="L20187" s="10"/>
      <c r="M20187" s="10"/>
    </row>
    <row r="20188" spans="2:13" s="1" customFormat="1" ht="13.8" x14ac:dyDescent="0.3">
      <c r="B20188" s="10"/>
      <c r="L20188" s="10"/>
      <c r="M20188" s="10"/>
    </row>
    <row r="20189" spans="2:13" s="1" customFormat="1" ht="13.8" x14ac:dyDescent="0.3">
      <c r="B20189" s="10"/>
      <c r="L20189" s="10"/>
      <c r="M20189" s="10"/>
    </row>
    <row r="20190" spans="2:13" s="1" customFormat="1" ht="13.8" x14ac:dyDescent="0.3">
      <c r="B20190" s="10"/>
      <c r="L20190" s="10"/>
      <c r="M20190" s="10"/>
    </row>
    <row r="20191" spans="2:13" s="1" customFormat="1" ht="13.8" x14ac:dyDescent="0.3">
      <c r="B20191" s="10"/>
      <c r="L20191" s="10"/>
      <c r="M20191" s="10"/>
    </row>
    <row r="20192" spans="2:13" s="1" customFormat="1" ht="13.8" x14ac:dyDescent="0.3">
      <c r="B20192" s="10"/>
      <c r="L20192" s="10"/>
      <c r="M20192" s="10"/>
    </row>
    <row r="20193" spans="2:13" s="1" customFormat="1" ht="13.8" x14ac:dyDescent="0.3">
      <c r="B20193" s="10"/>
      <c r="L20193" s="10"/>
      <c r="M20193" s="10"/>
    </row>
    <row r="20194" spans="2:13" s="1" customFormat="1" ht="13.8" x14ac:dyDescent="0.3">
      <c r="B20194" s="10"/>
      <c r="L20194" s="10"/>
      <c r="M20194" s="10"/>
    </row>
    <row r="20195" spans="2:13" s="1" customFormat="1" ht="13.8" x14ac:dyDescent="0.3">
      <c r="B20195" s="10"/>
      <c r="L20195" s="10"/>
      <c r="M20195" s="10"/>
    </row>
    <row r="20196" spans="2:13" s="1" customFormat="1" ht="13.8" x14ac:dyDescent="0.3">
      <c r="B20196" s="10"/>
      <c r="L20196" s="10"/>
      <c r="M20196" s="10"/>
    </row>
    <row r="20197" spans="2:13" s="1" customFormat="1" ht="13.8" x14ac:dyDescent="0.3">
      <c r="B20197" s="10"/>
      <c r="L20197" s="10"/>
      <c r="M20197" s="10"/>
    </row>
    <row r="20198" spans="2:13" s="1" customFormat="1" ht="13.8" x14ac:dyDescent="0.3">
      <c r="B20198" s="10"/>
      <c r="L20198" s="10"/>
      <c r="M20198" s="10"/>
    </row>
    <row r="20199" spans="2:13" s="1" customFormat="1" ht="13.8" x14ac:dyDescent="0.3">
      <c r="B20199" s="10"/>
      <c r="L20199" s="10"/>
      <c r="M20199" s="10"/>
    </row>
    <row r="20200" spans="2:13" s="1" customFormat="1" ht="13.8" x14ac:dyDescent="0.3">
      <c r="B20200" s="10"/>
      <c r="L20200" s="10"/>
      <c r="M20200" s="10"/>
    </row>
    <row r="20201" spans="2:13" s="1" customFormat="1" ht="13.8" x14ac:dyDescent="0.3">
      <c r="B20201" s="10"/>
      <c r="L20201" s="10"/>
      <c r="M20201" s="10"/>
    </row>
    <row r="20202" spans="2:13" s="1" customFormat="1" ht="13.8" x14ac:dyDescent="0.3">
      <c r="B20202" s="10"/>
      <c r="L20202" s="10"/>
      <c r="M20202" s="10"/>
    </row>
    <row r="20203" spans="2:13" s="1" customFormat="1" ht="13.8" x14ac:dyDescent="0.3">
      <c r="B20203" s="10"/>
      <c r="L20203" s="10"/>
      <c r="M20203" s="10"/>
    </row>
    <row r="20204" spans="2:13" s="1" customFormat="1" ht="13.8" x14ac:dyDescent="0.3">
      <c r="B20204" s="10"/>
      <c r="L20204" s="10"/>
      <c r="M20204" s="10"/>
    </row>
    <row r="20205" spans="2:13" s="1" customFormat="1" ht="13.8" x14ac:dyDescent="0.3">
      <c r="B20205" s="10"/>
      <c r="L20205" s="10"/>
      <c r="M20205" s="10"/>
    </row>
    <row r="20206" spans="2:13" s="1" customFormat="1" ht="13.8" x14ac:dyDescent="0.3">
      <c r="B20206" s="10"/>
      <c r="L20206" s="10"/>
      <c r="M20206" s="10"/>
    </row>
    <row r="20207" spans="2:13" s="1" customFormat="1" ht="13.8" x14ac:dyDescent="0.3">
      <c r="B20207" s="10"/>
      <c r="L20207" s="10"/>
      <c r="M20207" s="10"/>
    </row>
    <row r="20208" spans="2:13" s="1" customFormat="1" ht="13.8" x14ac:dyDescent="0.3">
      <c r="B20208" s="10"/>
      <c r="L20208" s="10"/>
      <c r="M20208" s="10"/>
    </row>
    <row r="20209" spans="2:13" s="1" customFormat="1" ht="13.8" x14ac:dyDescent="0.3">
      <c r="B20209" s="10"/>
      <c r="L20209" s="10"/>
      <c r="M20209" s="10"/>
    </row>
    <row r="20210" spans="2:13" s="1" customFormat="1" ht="13.8" x14ac:dyDescent="0.3">
      <c r="B20210" s="10"/>
      <c r="L20210" s="10"/>
      <c r="M20210" s="10"/>
    </row>
    <row r="20211" spans="2:13" s="1" customFormat="1" ht="13.8" x14ac:dyDescent="0.3">
      <c r="B20211" s="10"/>
      <c r="L20211" s="10"/>
      <c r="M20211" s="10"/>
    </row>
    <row r="20212" spans="2:13" s="1" customFormat="1" ht="13.8" x14ac:dyDescent="0.3">
      <c r="B20212" s="10"/>
      <c r="L20212" s="10"/>
      <c r="M20212" s="10"/>
    </row>
    <row r="20213" spans="2:13" s="1" customFormat="1" ht="13.8" x14ac:dyDescent="0.3">
      <c r="B20213" s="10"/>
      <c r="L20213" s="10"/>
      <c r="M20213" s="10"/>
    </row>
    <row r="20214" spans="2:13" s="1" customFormat="1" ht="13.8" x14ac:dyDescent="0.3">
      <c r="B20214" s="10"/>
      <c r="L20214" s="10"/>
      <c r="M20214" s="10"/>
    </row>
    <row r="20215" spans="2:13" s="1" customFormat="1" ht="13.8" x14ac:dyDescent="0.3">
      <c r="B20215" s="10"/>
      <c r="L20215" s="10"/>
      <c r="M20215" s="10"/>
    </row>
    <row r="20216" spans="2:13" s="1" customFormat="1" ht="13.8" x14ac:dyDescent="0.3">
      <c r="B20216" s="10"/>
      <c r="L20216" s="10"/>
      <c r="M20216" s="10"/>
    </row>
    <row r="20217" spans="2:13" s="1" customFormat="1" ht="13.8" x14ac:dyDescent="0.3">
      <c r="B20217" s="10"/>
      <c r="L20217" s="10"/>
      <c r="M20217" s="10"/>
    </row>
    <row r="20218" spans="2:13" s="1" customFormat="1" ht="13.8" x14ac:dyDescent="0.3">
      <c r="B20218" s="10"/>
      <c r="L20218" s="10"/>
      <c r="M20218" s="10"/>
    </row>
    <row r="20219" spans="2:13" s="1" customFormat="1" ht="13.8" x14ac:dyDescent="0.3">
      <c r="B20219" s="10"/>
      <c r="L20219" s="10"/>
      <c r="M20219" s="10"/>
    </row>
    <row r="20220" spans="2:13" s="1" customFormat="1" ht="13.8" x14ac:dyDescent="0.3">
      <c r="B20220" s="10"/>
      <c r="L20220" s="10"/>
      <c r="M20220" s="10"/>
    </row>
    <row r="20221" spans="2:13" s="1" customFormat="1" ht="13.8" x14ac:dyDescent="0.3">
      <c r="B20221" s="10"/>
      <c r="L20221" s="10"/>
      <c r="M20221" s="10"/>
    </row>
    <row r="20222" spans="2:13" s="1" customFormat="1" ht="13.8" x14ac:dyDescent="0.3">
      <c r="B20222" s="10"/>
      <c r="L20222" s="10"/>
      <c r="M20222" s="10"/>
    </row>
    <row r="20223" spans="2:13" s="1" customFormat="1" ht="13.8" x14ac:dyDescent="0.3">
      <c r="B20223" s="10"/>
      <c r="L20223" s="10"/>
      <c r="M20223" s="10"/>
    </row>
    <row r="20224" spans="2:13" s="1" customFormat="1" ht="13.8" x14ac:dyDescent="0.3">
      <c r="B20224" s="10"/>
      <c r="L20224" s="10"/>
      <c r="M20224" s="10"/>
    </row>
    <row r="20225" spans="2:13" s="1" customFormat="1" ht="13.8" x14ac:dyDescent="0.3">
      <c r="B20225" s="10"/>
      <c r="L20225" s="10"/>
      <c r="M20225" s="10"/>
    </row>
    <row r="20226" spans="2:13" s="1" customFormat="1" ht="13.8" x14ac:dyDescent="0.3">
      <c r="B20226" s="10"/>
      <c r="L20226" s="10"/>
      <c r="M20226" s="10"/>
    </row>
    <row r="20227" spans="2:13" s="1" customFormat="1" ht="13.8" x14ac:dyDescent="0.3">
      <c r="B20227" s="10"/>
      <c r="L20227" s="10"/>
      <c r="M20227" s="10"/>
    </row>
    <row r="20228" spans="2:13" s="1" customFormat="1" ht="13.8" x14ac:dyDescent="0.3">
      <c r="B20228" s="10"/>
      <c r="L20228" s="10"/>
      <c r="M20228" s="10"/>
    </row>
    <row r="20229" spans="2:13" s="1" customFormat="1" ht="13.8" x14ac:dyDescent="0.3">
      <c r="B20229" s="10"/>
      <c r="L20229" s="10"/>
      <c r="M20229" s="10"/>
    </row>
    <row r="20230" spans="2:13" s="1" customFormat="1" ht="13.8" x14ac:dyDescent="0.3">
      <c r="B20230" s="10"/>
      <c r="L20230" s="10"/>
      <c r="M20230" s="10"/>
    </row>
    <row r="20231" spans="2:13" s="1" customFormat="1" ht="13.8" x14ac:dyDescent="0.3">
      <c r="B20231" s="10"/>
      <c r="L20231" s="10"/>
      <c r="M20231" s="10"/>
    </row>
    <row r="20232" spans="2:13" s="1" customFormat="1" ht="13.8" x14ac:dyDescent="0.3">
      <c r="B20232" s="10"/>
      <c r="L20232" s="10"/>
      <c r="M20232" s="10"/>
    </row>
    <row r="20233" spans="2:13" s="1" customFormat="1" ht="13.8" x14ac:dyDescent="0.3">
      <c r="B20233" s="10"/>
      <c r="L20233" s="10"/>
      <c r="M20233" s="10"/>
    </row>
    <row r="20234" spans="2:13" s="1" customFormat="1" ht="13.8" x14ac:dyDescent="0.3">
      <c r="B20234" s="10"/>
      <c r="L20234" s="10"/>
      <c r="M20234" s="10"/>
    </row>
    <row r="20235" spans="2:13" s="1" customFormat="1" ht="13.8" x14ac:dyDescent="0.3">
      <c r="B20235" s="10"/>
      <c r="L20235" s="10"/>
      <c r="M20235" s="10"/>
    </row>
    <row r="20236" spans="2:13" s="1" customFormat="1" ht="13.8" x14ac:dyDescent="0.3">
      <c r="B20236" s="10"/>
      <c r="L20236" s="10"/>
      <c r="M20236" s="10"/>
    </row>
    <row r="20237" spans="2:13" s="1" customFormat="1" ht="13.8" x14ac:dyDescent="0.3">
      <c r="B20237" s="10"/>
      <c r="L20237" s="10"/>
      <c r="M20237" s="10"/>
    </row>
    <row r="20238" spans="2:13" s="1" customFormat="1" ht="13.8" x14ac:dyDescent="0.3">
      <c r="B20238" s="10"/>
      <c r="L20238" s="10"/>
      <c r="M20238" s="10"/>
    </row>
    <row r="20239" spans="2:13" s="1" customFormat="1" ht="13.8" x14ac:dyDescent="0.3">
      <c r="B20239" s="10"/>
      <c r="L20239" s="10"/>
      <c r="M20239" s="10"/>
    </row>
    <row r="20240" spans="2:13" s="1" customFormat="1" ht="13.8" x14ac:dyDescent="0.3">
      <c r="B20240" s="10"/>
      <c r="L20240" s="10"/>
      <c r="M20240" s="10"/>
    </row>
    <row r="20241" spans="2:13" s="1" customFormat="1" ht="13.8" x14ac:dyDescent="0.3">
      <c r="B20241" s="10"/>
      <c r="L20241" s="10"/>
      <c r="M20241" s="10"/>
    </row>
    <row r="20242" spans="2:13" s="1" customFormat="1" ht="13.8" x14ac:dyDescent="0.3">
      <c r="B20242" s="10"/>
      <c r="L20242" s="10"/>
      <c r="M20242" s="10"/>
    </row>
    <row r="20243" spans="2:13" s="1" customFormat="1" ht="13.8" x14ac:dyDescent="0.3">
      <c r="B20243" s="10"/>
      <c r="L20243" s="10"/>
      <c r="M20243" s="10"/>
    </row>
    <row r="20244" spans="2:13" s="1" customFormat="1" ht="13.8" x14ac:dyDescent="0.3">
      <c r="B20244" s="10"/>
      <c r="L20244" s="10"/>
      <c r="M20244" s="10"/>
    </row>
    <row r="20245" spans="2:13" s="1" customFormat="1" ht="13.8" x14ac:dyDescent="0.3">
      <c r="B20245" s="10"/>
      <c r="L20245" s="10"/>
      <c r="M20245" s="10"/>
    </row>
    <row r="20246" spans="2:13" s="1" customFormat="1" ht="13.8" x14ac:dyDescent="0.3">
      <c r="B20246" s="10"/>
      <c r="L20246" s="10"/>
      <c r="M20246" s="10"/>
    </row>
    <row r="20247" spans="2:13" s="1" customFormat="1" ht="13.8" x14ac:dyDescent="0.3">
      <c r="B20247" s="10"/>
      <c r="L20247" s="10"/>
      <c r="M20247" s="10"/>
    </row>
    <row r="20248" spans="2:13" s="1" customFormat="1" ht="13.8" x14ac:dyDescent="0.3">
      <c r="B20248" s="10"/>
      <c r="L20248" s="10"/>
      <c r="M20248" s="10"/>
    </row>
    <row r="20249" spans="2:13" s="1" customFormat="1" ht="13.8" x14ac:dyDescent="0.3">
      <c r="B20249" s="10"/>
      <c r="L20249" s="10"/>
      <c r="M20249" s="10"/>
    </row>
    <row r="20250" spans="2:13" s="1" customFormat="1" ht="13.8" x14ac:dyDescent="0.3">
      <c r="B20250" s="10"/>
      <c r="L20250" s="10"/>
      <c r="M20250" s="10"/>
    </row>
    <row r="20251" spans="2:13" s="1" customFormat="1" ht="13.8" x14ac:dyDescent="0.3">
      <c r="B20251" s="10"/>
      <c r="L20251" s="10"/>
      <c r="M20251" s="10"/>
    </row>
    <row r="20252" spans="2:13" s="1" customFormat="1" ht="13.8" x14ac:dyDescent="0.3">
      <c r="B20252" s="10"/>
      <c r="L20252" s="10"/>
      <c r="M20252" s="10"/>
    </row>
    <row r="20253" spans="2:13" s="1" customFormat="1" ht="13.8" x14ac:dyDescent="0.3">
      <c r="B20253" s="10"/>
      <c r="L20253" s="10"/>
      <c r="M20253" s="10"/>
    </row>
    <row r="20254" spans="2:13" s="1" customFormat="1" ht="13.8" x14ac:dyDescent="0.3">
      <c r="B20254" s="10"/>
      <c r="L20254" s="10"/>
      <c r="M20254" s="10"/>
    </row>
    <row r="20255" spans="2:13" s="1" customFormat="1" ht="13.8" x14ac:dyDescent="0.3">
      <c r="B20255" s="10"/>
      <c r="L20255" s="10"/>
      <c r="M20255" s="10"/>
    </row>
    <row r="20256" spans="2:13" s="1" customFormat="1" ht="13.8" x14ac:dyDescent="0.3">
      <c r="B20256" s="10"/>
      <c r="L20256" s="10"/>
      <c r="M20256" s="10"/>
    </row>
    <row r="20257" spans="2:13" s="1" customFormat="1" ht="13.8" x14ac:dyDescent="0.3">
      <c r="B20257" s="10"/>
      <c r="L20257" s="10"/>
      <c r="M20257" s="10"/>
    </row>
    <row r="20258" spans="2:13" s="1" customFormat="1" ht="13.8" x14ac:dyDescent="0.3">
      <c r="B20258" s="10"/>
      <c r="L20258" s="10"/>
      <c r="M20258" s="10"/>
    </row>
    <row r="20259" spans="2:13" s="1" customFormat="1" ht="13.8" x14ac:dyDescent="0.3">
      <c r="B20259" s="10"/>
      <c r="L20259" s="10"/>
      <c r="M20259" s="10"/>
    </row>
    <row r="20260" spans="2:13" s="1" customFormat="1" ht="13.8" x14ac:dyDescent="0.3">
      <c r="B20260" s="10"/>
      <c r="L20260" s="10"/>
      <c r="M20260" s="10"/>
    </row>
    <row r="20261" spans="2:13" s="1" customFormat="1" ht="13.8" x14ac:dyDescent="0.3">
      <c r="B20261" s="10"/>
      <c r="L20261" s="10"/>
      <c r="M20261" s="10"/>
    </row>
    <row r="20262" spans="2:13" s="1" customFormat="1" ht="13.8" x14ac:dyDescent="0.3">
      <c r="B20262" s="10"/>
      <c r="L20262" s="10"/>
      <c r="M20262" s="10"/>
    </row>
    <row r="20263" spans="2:13" s="1" customFormat="1" ht="13.8" x14ac:dyDescent="0.3">
      <c r="B20263" s="10"/>
      <c r="L20263" s="10"/>
      <c r="M20263" s="10"/>
    </row>
    <row r="20264" spans="2:13" s="1" customFormat="1" ht="13.8" x14ac:dyDescent="0.3">
      <c r="B20264" s="10"/>
      <c r="L20264" s="10"/>
      <c r="M20264" s="10"/>
    </row>
    <row r="20265" spans="2:13" s="1" customFormat="1" ht="13.8" x14ac:dyDescent="0.3">
      <c r="B20265" s="10"/>
      <c r="L20265" s="10"/>
      <c r="M20265" s="10"/>
    </row>
    <row r="20266" spans="2:13" s="1" customFormat="1" ht="13.8" x14ac:dyDescent="0.3">
      <c r="B20266" s="10"/>
      <c r="L20266" s="10"/>
      <c r="M20266" s="10"/>
    </row>
    <row r="20267" spans="2:13" s="1" customFormat="1" ht="13.8" x14ac:dyDescent="0.3">
      <c r="B20267" s="10"/>
      <c r="L20267" s="10"/>
      <c r="M20267" s="10"/>
    </row>
    <row r="20268" spans="2:13" s="1" customFormat="1" ht="13.8" x14ac:dyDescent="0.3">
      <c r="B20268" s="10"/>
      <c r="L20268" s="10"/>
      <c r="M20268" s="10"/>
    </row>
    <row r="20269" spans="2:13" s="1" customFormat="1" ht="13.8" x14ac:dyDescent="0.3">
      <c r="B20269" s="10"/>
      <c r="L20269" s="10"/>
      <c r="M20269" s="10"/>
    </row>
    <row r="20270" spans="2:13" s="1" customFormat="1" ht="13.8" x14ac:dyDescent="0.3">
      <c r="B20270" s="10"/>
      <c r="L20270" s="10"/>
      <c r="M20270" s="10"/>
    </row>
    <row r="20271" spans="2:13" s="1" customFormat="1" ht="13.8" x14ac:dyDescent="0.3">
      <c r="B20271" s="10"/>
      <c r="L20271" s="10"/>
      <c r="M20271" s="10"/>
    </row>
    <row r="20272" spans="2:13" s="1" customFormat="1" ht="13.8" x14ac:dyDescent="0.3">
      <c r="B20272" s="10"/>
      <c r="L20272" s="10"/>
      <c r="M20272" s="10"/>
    </row>
    <row r="20273" spans="2:13" s="1" customFormat="1" ht="13.8" x14ac:dyDescent="0.3">
      <c r="B20273" s="10"/>
      <c r="L20273" s="10"/>
      <c r="M20273" s="10"/>
    </row>
    <row r="20274" spans="2:13" s="1" customFormat="1" ht="13.8" x14ac:dyDescent="0.3">
      <c r="B20274" s="10"/>
      <c r="L20274" s="10"/>
      <c r="M20274" s="10"/>
    </row>
    <row r="20275" spans="2:13" s="1" customFormat="1" ht="13.8" x14ac:dyDescent="0.3">
      <c r="B20275" s="10"/>
      <c r="L20275" s="10"/>
      <c r="M20275" s="10"/>
    </row>
    <row r="20276" spans="2:13" s="1" customFormat="1" ht="13.8" x14ac:dyDescent="0.3">
      <c r="B20276" s="10"/>
      <c r="L20276" s="10"/>
      <c r="M20276" s="10"/>
    </row>
    <row r="20277" spans="2:13" s="1" customFormat="1" ht="13.8" x14ac:dyDescent="0.3">
      <c r="B20277" s="10"/>
      <c r="L20277" s="10"/>
      <c r="M20277" s="10"/>
    </row>
    <row r="20278" spans="2:13" s="1" customFormat="1" ht="13.8" x14ac:dyDescent="0.3">
      <c r="B20278" s="10"/>
      <c r="L20278" s="10"/>
      <c r="M20278" s="10"/>
    </row>
    <row r="20279" spans="2:13" s="1" customFormat="1" ht="13.8" x14ac:dyDescent="0.3">
      <c r="B20279" s="10"/>
      <c r="L20279" s="10"/>
      <c r="M20279" s="10"/>
    </row>
    <row r="20280" spans="2:13" s="1" customFormat="1" ht="13.8" x14ac:dyDescent="0.3">
      <c r="B20280" s="10"/>
      <c r="L20280" s="10"/>
      <c r="M20280" s="10"/>
    </row>
    <row r="20281" spans="2:13" s="1" customFormat="1" ht="13.8" x14ac:dyDescent="0.3">
      <c r="B20281" s="10"/>
      <c r="L20281" s="10"/>
      <c r="M20281" s="10"/>
    </row>
    <row r="20282" spans="2:13" s="1" customFormat="1" ht="13.8" x14ac:dyDescent="0.3">
      <c r="B20282" s="10"/>
      <c r="L20282" s="10"/>
      <c r="M20282" s="10"/>
    </row>
    <row r="20283" spans="2:13" s="1" customFormat="1" ht="13.8" x14ac:dyDescent="0.3">
      <c r="B20283" s="10"/>
      <c r="L20283" s="10"/>
      <c r="M20283" s="10"/>
    </row>
    <row r="20284" spans="2:13" s="1" customFormat="1" ht="13.8" x14ac:dyDescent="0.3">
      <c r="B20284" s="10"/>
      <c r="L20284" s="10"/>
      <c r="M20284" s="10"/>
    </row>
    <row r="20285" spans="2:13" s="1" customFormat="1" ht="13.8" x14ac:dyDescent="0.3">
      <c r="B20285" s="10"/>
      <c r="L20285" s="10"/>
      <c r="M20285" s="10"/>
    </row>
    <row r="20286" spans="2:13" s="1" customFormat="1" ht="13.8" x14ac:dyDescent="0.3">
      <c r="B20286" s="10"/>
      <c r="L20286" s="10"/>
      <c r="M20286" s="10"/>
    </row>
    <row r="20287" spans="2:13" s="1" customFormat="1" ht="13.8" x14ac:dyDescent="0.3">
      <c r="B20287" s="10"/>
      <c r="L20287" s="10"/>
      <c r="M20287" s="10"/>
    </row>
    <row r="20288" spans="2:13" s="1" customFormat="1" ht="13.8" x14ac:dyDescent="0.3">
      <c r="B20288" s="10"/>
      <c r="L20288" s="10"/>
      <c r="M20288" s="10"/>
    </row>
    <row r="20289" spans="2:13" s="1" customFormat="1" ht="13.8" x14ac:dyDescent="0.3">
      <c r="B20289" s="10"/>
      <c r="L20289" s="10"/>
      <c r="M20289" s="10"/>
    </row>
    <row r="20290" spans="2:13" s="1" customFormat="1" ht="13.8" x14ac:dyDescent="0.3">
      <c r="B20290" s="10"/>
      <c r="L20290" s="10"/>
      <c r="M20290" s="10"/>
    </row>
    <row r="20291" spans="2:13" s="1" customFormat="1" ht="13.8" x14ac:dyDescent="0.3">
      <c r="B20291" s="10"/>
      <c r="L20291" s="10"/>
      <c r="M20291" s="10"/>
    </row>
    <row r="20292" spans="2:13" s="1" customFormat="1" ht="13.8" x14ac:dyDescent="0.3">
      <c r="B20292" s="10"/>
      <c r="L20292" s="10"/>
      <c r="M20292" s="10"/>
    </row>
    <row r="20293" spans="2:13" s="1" customFormat="1" ht="13.8" x14ac:dyDescent="0.3">
      <c r="B20293" s="10"/>
      <c r="L20293" s="10"/>
      <c r="M20293" s="10"/>
    </row>
    <row r="20294" spans="2:13" s="1" customFormat="1" ht="13.8" x14ac:dyDescent="0.3">
      <c r="B20294" s="10"/>
      <c r="L20294" s="10"/>
      <c r="M20294" s="10"/>
    </row>
    <row r="20295" spans="2:13" s="1" customFormat="1" ht="13.8" x14ac:dyDescent="0.3">
      <c r="B20295" s="10"/>
      <c r="L20295" s="10"/>
      <c r="M20295" s="10"/>
    </row>
    <row r="20296" spans="2:13" s="1" customFormat="1" ht="13.8" x14ac:dyDescent="0.3">
      <c r="B20296" s="10"/>
      <c r="L20296" s="10"/>
      <c r="M20296" s="10"/>
    </row>
    <row r="20297" spans="2:13" s="1" customFormat="1" ht="13.8" x14ac:dyDescent="0.3">
      <c r="B20297" s="10"/>
      <c r="L20297" s="10"/>
      <c r="M20297" s="10"/>
    </row>
    <row r="20298" spans="2:13" s="1" customFormat="1" ht="13.8" x14ac:dyDescent="0.3">
      <c r="B20298" s="10"/>
      <c r="L20298" s="10"/>
      <c r="M20298" s="10"/>
    </row>
    <row r="20299" spans="2:13" s="1" customFormat="1" ht="13.8" x14ac:dyDescent="0.3">
      <c r="B20299" s="10"/>
      <c r="L20299" s="10"/>
      <c r="M20299" s="10"/>
    </row>
    <row r="20300" spans="2:13" s="1" customFormat="1" ht="13.8" x14ac:dyDescent="0.3">
      <c r="B20300" s="10"/>
      <c r="L20300" s="10"/>
      <c r="M20300" s="10"/>
    </row>
    <row r="20301" spans="2:13" s="1" customFormat="1" ht="13.8" x14ac:dyDescent="0.3">
      <c r="B20301" s="10"/>
      <c r="L20301" s="10"/>
      <c r="M20301" s="10"/>
    </row>
    <row r="20302" spans="2:13" s="1" customFormat="1" ht="13.8" x14ac:dyDescent="0.3">
      <c r="B20302" s="10"/>
      <c r="L20302" s="10"/>
      <c r="M20302" s="10"/>
    </row>
    <row r="20303" spans="2:13" s="1" customFormat="1" ht="13.8" x14ac:dyDescent="0.3">
      <c r="B20303" s="10"/>
      <c r="L20303" s="10"/>
      <c r="M20303" s="10"/>
    </row>
    <row r="20304" spans="2:13" s="1" customFormat="1" ht="13.8" x14ac:dyDescent="0.3">
      <c r="B20304" s="10"/>
      <c r="L20304" s="10"/>
      <c r="M20304" s="10"/>
    </row>
    <row r="20305" spans="2:13" s="1" customFormat="1" ht="13.8" x14ac:dyDescent="0.3">
      <c r="B20305" s="10"/>
      <c r="L20305" s="10"/>
      <c r="M20305" s="10"/>
    </row>
    <row r="20306" spans="2:13" s="1" customFormat="1" ht="13.8" x14ac:dyDescent="0.3">
      <c r="B20306" s="10"/>
      <c r="L20306" s="10"/>
      <c r="M20306" s="10"/>
    </row>
    <row r="20307" spans="2:13" s="1" customFormat="1" ht="13.8" x14ac:dyDescent="0.3">
      <c r="B20307" s="10"/>
      <c r="L20307" s="10"/>
      <c r="M20307" s="10"/>
    </row>
    <row r="20308" spans="2:13" s="1" customFormat="1" ht="13.8" x14ac:dyDescent="0.3">
      <c r="B20308" s="10"/>
      <c r="L20308" s="10"/>
      <c r="M20308" s="10"/>
    </row>
    <row r="20309" spans="2:13" s="1" customFormat="1" ht="13.8" x14ac:dyDescent="0.3">
      <c r="B20309" s="10"/>
      <c r="L20309" s="10"/>
      <c r="M20309" s="10"/>
    </row>
    <row r="20310" spans="2:13" s="1" customFormat="1" ht="13.8" x14ac:dyDescent="0.3">
      <c r="B20310" s="10"/>
      <c r="L20310" s="10"/>
      <c r="M20310" s="10"/>
    </row>
    <row r="20311" spans="2:13" s="1" customFormat="1" ht="13.8" x14ac:dyDescent="0.3">
      <c r="B20311" s="10"/>
      <c r="L20311" s="10"/>
      <c r="M20311" s="10"/>
    </row>
    <row r="20312" spans="2:13" s="1" customFormat="1" ht="13.8" x14ac:dyDescent="0.3">
      <c r="B20312" s="10"/>
      <c r="L20312" s="10"/>
      <c r="M20312" s="10"/>
    </row>
    <row r="20313" spans="2:13" s="1" customFormat="1" ht="13.8" x14ac:dyDescent="0.3">
      <c r="B20313" s="10"/>
      <c r="L20313" s="10"/>
      <c r="M20313" s="10"/>
    </row>
    <row r="20314" spans="2:13" s="1" customFormat="1" ht="13.8" x14ac:dyDescent="0.3">
      <c r="B20314" s="10"/>
      <c r="L20314" s="10"/>
      <c r="M20314" s="10"/>
    </row>
    <row r="20315" spans="2:13" s="1" customFormat="1" ht="13.8" x14ac:dyDescent="0.3">
      <c r="B20315" s="10"/>
      <c r="L20315" s="10"/>
      <c r="M20315" s="10"/>
    </row>
    <row r="20316" spans="2:13" s="1" customFormat="1" ht="13.8" x14ac:dyDescent="0.3">
      <c r="B20316" s="10"/>
      <c r="L20316" s="10"/>
      <c r="M20316" s="10"/>
    </row>
    <row r="20317" spans="2:13" s="1" customFormat="1" ht="13.8" x14ac:dyDescent="0.3">
      <c r="B20317" s="10"/>
      <c r="L20317" s="10"/>
      <c r="M20317" s="10"/>
    </row>
    <row r="20318" spans="2:13" s="1" customFormat="1" ht="13.8" x14ac:dyDescent="0.3">
      <c r="B20318" s="10"/>
      <c r="L20318" s="10"/>
      <c r="M20318" s="10"/>
    </row>
    <row r="20319" spans="2:13" s="1" customFormat="1" ht="13.8" x14ac:dyDescent="0.3">
      <c r="B20319" s="10"/>
      <c r="L20319" s="10"/>
      <c r="M20319" s="10"/>
    </row>
    <row r="20320" spans="2:13" s="1" customFormat="1" ht="13.8" x14ac:dyDescent="0.3">
      <c r="B20320" s="10"/>
      <c r="L20320" s="10"/>
      <c r="M20320" s="10"/>
    </row>
    <row r="20321" spans="2:13" s="1" customFormat="1" ht="13.8" x14ac:dyDescent="0.3">
      <c r="B20321" s="10"/>
      <c r="L20321" s="10"/>
      <c r="M20321" s="10"/>
    </row>
    <row r="20322" spans="2:13" s="1" customFormat="1" ht="13.8" x14ac:dyDescent="0.3">
      <c r="B20322" s="10"/>
      <c r="L20322" s="10"/>
      <c r="M20322" s="10"/>
    </row>
    <row r="20323" spans="2:13" s="1" customFormat="1" ht="13.8" x14ac:dyDescent="0.3">
      <c r="B20323" s="10"/>
      <c r="L20323" s="10"/>
      <c r="M20323" s="10"/>
    </row>
    <row r="20324" spans="2:13" s="1" customFormat="1" ht="13.8" x14ac:dyDescent="0.3">
      <c r="B20324" s="10"/>
      <c r="L20324" s="10"/>
      <c r="M20324" s="10"/>
    </row>
    <row r="20325" spans="2:13" s="1" customFormat="1" ht="13.8" x14ac:dyDescent="0.3">
      <c r="B20325" s="10"/>
      <c r="L20325" s="10"/>
      <c r="M20325" s="10"/>
    </row>
    <row r="20326" spans="2:13" s="1" customFormat="1" ht="13.8" x14ac:dyDescent="0.3">
      <c r="B20326" s="10"/>
      <c r="L20326" s="10"/>
      <c r="M20326" s="10"/>
    </row>
    <row r="20327" spans="2:13" s="1" customFormat="1" ht="13.8" x14ac:dyDescent="0.3">
      <c r="B20327" s="10"/>
      <c r="L20327" s="10"/>
      <c r="M20327" s="10"/>
    </row>
    <row r="20328" spans="2:13" s="1" customFormat="1" ht="13.8" x14ac:dyDescent="0.3">
      <c r="B20328" s="10"/>
      <c r="L20328" s="10"/>
      <c r="M20328" s="10"/>
    </row>
    <row r="20329" spans="2:13" s="1" customFormat="1" ht="13.8" x14ac:dyDescent="0.3">
      <c r="B20329" s="10"/>
      <c r="L20329" s="10"/>
      <c r="M20329" s="10"/>
    </row>
    <row r="20330" spans="2:13" s="1" customFormat="1" ht="13.8" x14ac:dyDescent="0.3">
      <c r="B20330" s="10"/>
      <c r="L20330" s="10"/>
      <c r="M20330" s="10"/>
    </row>
    <row r="20331" spans="2:13" s="1" customFormat="1" ht="13.8" x14ac:dyDescent="0.3">
      <c r="B20331" s="10"/>
      <c r="L20331" s="10"/>
      <c r="M20331" s="10"/>
    </row>
    <row r="20332" spans="2:13" s="1" customFormat="1" ht="13.8" x14ac:dyDescent="0.3">
      <c r="B20332" s="10"/>
      <c r="L20332" s="10"/>
      <c r="M20332" s="10"/>
    </row>
    <row r="20333" spans="2:13" s="1" customFormat="1" ht="13.8" x14ac:dyDescent="0.3">
      <c r="B20333" s="10"/>
      <c r="L20333" s="10"/>
      <c r="M20333" s="10"/>
    </row>
    <row r="20334" spans="2:13" s="1" customFormat="1" ht="13.8" x14ac:dyDescent="0.3">
      <c r="B20334" s="10"/>
      <c r="L20334" s="10"/>
      <c r="M20334" s="10"/>
    </row>
    <row r="20335" spans="2:13" s="1" customFormat="1" ht="13.8" x14ac:dyDescent="0.3">
      <c r="B20335" s="10"/>
      <c r="L20335" s="10"/>
      <c r="M20335" s="10"/>
    </row>
    <row r="20336" spans="2:13" s="1" customFormat="1" ht="13.8" x14ac:dyDescent="0.3">
      <c r="B20336" s="10"/>
      <c r="L20336" s="10"/>
      <c r="M20336" s="10"/>
    </row>
    <row r="20337" spans="2:13" s="1" customFormat="1" ht="13.8" x14ac:dyDescent="0.3">
      <c r="B20337" s="10"/>
      <c r="L20337" s="10"/>
      <c r="M20337" s="10"/>
    </row>
    <row r="20338" spans="2:13" s="1" customFormat="1" ht="13.8" x14ac:dyDescent="0.3">
      <c r="B20338" s="10"/>
      <c r="L20338" s="10"/>
      <c r="M20338" s="10"/>
    </row>
    <row r="20339" spans="2:13" s="1" customFormat="1" ht="13.8" x14ac:dyDescent="0.3">
      <c r="B20339" s="10"/>
      <c r="L20339" s="10"/>
      <c r="M20339" s="10"/>
    </row>
    <row r="20340" spans="2:13" s="1" customFormat="1" ht="13.8" x14ac:dyDescent="0.3">
      <c r="B20340" s="10"/>
      <c r="L20340" s="10"/>
      <c r="M20340" s="10"/>
    </row>
    <row r="20341" spans="2:13" s="1" customFormat="1" ht="13.8" x14ac:dyDescent="0.3">
      <c r="B20341" s="10"/>
      <c r="L20341" s="10"/>
      <c r="M20341" s="10"/>
    </row>
    <row r="20342" spans="2:13" s="1" customFormat="1" ht="13.8" x14ac:dyDescent="0.3">
      <c r="B20342" s="10"/>
      <c r="L20342" s="10"/>
      <c r="M20342" s="10"/>
    </row>
    <row r="20343" spans="2:13" s="1" customFormat="1" ht="13.8" x14ac:dyDescent="0.3">
      <c r="B20343" s="10"/>
      <c r="L20343" s="10"/>
      <c r="M20343" s="10"/>
    </row>
    <row r="20344" spans="2:13" s="1" customFormat="1" ht="13.8" x14ac:dyDescent="0.3">
      <c r="B20344" s="10"/>
      <c r="L20344" s="10"/>
      <c r="M20344" s="10"/>
    </row>
    <row r="20345" spans="2:13" s="1" customFormat="1" ht="13.8" x14ac:dyDescent="0.3">
      <c r="B20345" s="10"/>
      <c r="L20345" s="10"/>
      <c r="M20345" s="10"/>
    </row>
    <row r="20346" spans="2:13" s="1" customFormat="1" ht="13.8" x14ac:dyDescent="0.3">
      <c r="B20346" s="10"/>
      <c r="L20346" s="10"/>
      <c r="M20346" s="10"/>
    </row>
    <row r="20347" spans="2:13" s="1" customFormat="1" ht="13.8" x14ac:dyDescent="0.3">
      <c r="B20347" s="10"/>
      <c r="L20347" s="10"/>
      <c r="M20347" s="10"/>
    </row>
    <row r="20348" spans="2:13" s="1" customFormat="1" ht="13.8" x14ac:dyDescent="0.3">
      <c r="B20348" s="10"/>
      <c r="L20348" s="10"/>
      <c r="M20348" s="10"/>
    </row>
    <row r="20349" spans="2:13" s="1" customFormat="1" ht="13.8" x14ac:dyDescent="0.3">
      <c r="B20349" s="10"/>
      <c r="L20349" s="10"/>
      <c r="M20349" s="10"/>
    </row>
    <row r="20350" spans="2:13" s="1" customFormat="1" ht="13.8" x14ac:dyDescent="0.3">
      <c r="B20350" s="10"/>
      <c r="L20350" s="10"/>
      <c r="M20350" s="10"/>
    </row>
    <row r="20351" spans="2:13" s="1" customFormat="1" ht="13.8" x14ac:dyDescent="0.3">
      <c r="B20351" s="10"/>
      <c r="L20351" s="10"/>
      <c r="M20351" s="10"/>
    </row>
    <row r="20352" spans="2:13" s="1" customFormat="1" ht="13.8" x14ac:dyDescent="0.3">
      <c r="B20352" s="10"/>
      <c r="L20352" s="10"/>
      <c r="M20352" s="10"/>
    </row>
    <row r="20353" spans="2:13" s="1" customFormat="1" ht="13.8" x14ac:dyDescent="0.3">
      <c r="B20353" s="10"/>
      <c r="L20353" s="10"/>
      <c r="M20353" s="10"/>
    </row>
    <row r="20354" spans="2:13" s="1" customFormat="1" ht="13.8" x14ac:dyDescent="0.3">
      <c r="B20354" s="10"/>
      <c r="L20354" s="10"/>
      <c r="M20354" s="10"/>
    </row>
    <row r="20355" spans="2:13" s="1" customFormat="1" ht="13.8" x14ac:dyDescent="0.3">
      <c r="B20355" s="10"/>
      <c r="L20355" s="10"/>
      <c r="M20355" s="10"/>
    </row>
    <row r="20356" spans="2:13" s="1" customFormat="1" ht="13.8" x14ac:dyDescent="0.3">
      <c r="B20356" s="10"/>
      <c r="L20356" s="10"/>
      <c r="M20356" s="10"/>
    </row>
    <row r="20357" spans="2:13" s="1" customFormat="1" ht="13.8" x14ac:dyDescent="0.3">
      <c r="B20357" s="10"/>
      <c r="L20357" s="10"/>
      <c r="M20357" s="10"/>
    </row>
    <row r="20358" spans="2:13" s="1" customFormat="1" ht="13.8" x14ac:dyDescent="0.3">
      <c r="B20358" s="10"/>
      <c r="L20358" s="10"/>
      <c r="M20358" s="10"/>
    </row>
    <row r="20359" spans="2:13" s="1" customFormat="1" ht="13.8" x14ac:dyDescent="0.3">
      <c r="B20359" s="10"/>
      <c r="L20359" s="10"/>
      <c r="M20359" s="10"/>
    </row>
    <row r="20360" spans="2:13" s="1" customFormat="1" ht="13.8" x14ac:dyDescent="0.3">
      <c r="B20360" s="10"/>
      <c r="L20360" s="10"/>
      <c r="M20360" s="10"/>
    </row>
    <row r="20361" spans="2:13" s="1" customFormat="1" ht="13.8" x14ac:dyDescent="0.3">
      <c r="B20361" s="10"/>
      <c r="L20361" s="10"/>
      <c r="M20361" s="10"/>
    </row>
    <row r="20362" spans="2:13" s="1" customFormat="1" ht="13.8" x14ac:dyDescent="0.3">
      <c r="B20362" s="10"/>
      <c r="L20362" s="10"/>
      <c r="M20362" s="10"/>
    </row>
    <row r="20363" spans="2:13" s="1" customFormat="1" ht="13.8" x14ac:dyDescent="0.3">
      <c r="B20363" s="10"/>
      <c r="L20363" s="10"/>
      <c r="M20363" s="10"/>
    </row>
    <row r="20364" spans="2:13" s="1" customFormat="1" ht="13.8" x14ac:dyDescent="0.3">
      <c r="B20364" s="10"/>
      <c r="L20364" s="10"/>
      <c r="M20364" s="10"/>
    </row>
    <row r="20365" spans="2:13" s="1" customFormat="1" ht="13.8" x14ac:dyDescent="0.3">
      <c r="B20365" s="10"/>
      <c r="L20365" s="10"/>
      <c r="M20365" s="10"/>
    </row>
    <row r="20366" spans="2:13" s="1" customFormat="1" ht="13.8" x14ac:dyDescent="0.3">
      <c r="B20366" s="10"/>
      <c r="L20366" s="10"/>
      <c r="M20366" s="10"/>
    </row>
    <row r="20367" spans="2:13" s="1" customFormat="1" ht="13.8" x14ac:dyDescent="0.3">
      <c r="B20367" s="10"/>
      <c r="L20367" s="10"/>
      <c r="M20367" s="10"/>
    </row>
    <row r="20368" spans="2:13" s="1" customFormat="1" ht="13.8" x14ac:dyDescent="0.3">
      <c r="B20368" s="10"/>
      <c r="L20368" s="10"/>
      <c r="M20368" s="10"/>
    </row>
    <row r="20369" spans="2:13" s="1" customFormat="1" ht="13.8" x14ac:dyDescent="0.3">
      <c r="B20369" s="10"/>
      <c r="L20369" s="10"/>
      <c r="M20369" s="10"/>
    </row>
    <row r="20370" spans="2:13" s="1" customFormat="1" ht="13.8" x14ac:dyDescent="0.3">
      <c r="B20370" s="10"/>
      <c r="L20370" s="10"/>
      <c r="M20370" s="10"/>
    </row>
    <row r="20371" spans="2:13" s="1" customFormat="1" ht="13.8" x14ac:dyDescent="0.3">
      <c r="B20371" s="10"/>
      <c r="L20371" s="10"/>
      <c r="M20371" s="10"/>
    </row>
    <row r="20372" spans="2:13" s="1" customFormat="1" ht="13.8" x14ac:dyDescent="0.3">
      <c r="B20372" s="10"/>
      <c r="L20372" s="10"/>
      <c r="M20372" s="10"/>
    </row>
    <row r="20373" spans="2:13" s="1" customFormat="1" ht="13.8" x14ac:dyDescent="0.3">
      <c r="B20373" s="10"/>
      <c r="L20373" s="10"/>
      <c r="M20373" s="10"/>
    </row>
    <row r="20374" spans="2:13" s="1" customFormat="1" ht="13.8" x14ac:dyDescent="0.3">
      <c r="B20374" s="10"/>
      <c r="L20374" s="10"/>
      <c r="M20374" s="10"/>
    </row>
    <row r="20375" spans="2:13" s="1" customFormat="1" ht="13.8" x14ac:dyDescent="0.3">
      <c r="B20375" s="10"/>
      <c r="L20375" s="10"/>
      <c r="M20375" s="10"/>
    </row>
    <row r="20376" spans="2:13" s="1" customFormat="1" ht="13.8" x14ac:dyDescent="0.3">
      <c r="B20376" s="10"/>
      <c r="L20376" s="10"/>
      <c r="M20376" s="10"/>
    </row>
    <row r="20377" spans="2:13" s="1" customFormat="1" ht="13.8" x14ac:dyDescent="0.3">
      <c r="B20377" s="10"/>
      <c r="L20377" s="10"/>
      <c r="M20377" s="10"/>
    </row>
    <row r="20378" spans="2:13" s="1" customFormat="1" ht="13.8" x14ac:dyDescent="0.3">
      <c r="B20378" s="10"/>
      <c r="L20378" s="10"/>
      <c r="M20378" s="10"/>
    </row>
    <row r="20379" spans="2:13" s="1" customFormat="1" ht="13.8" x14ac:dyDescent="0.3">
      <c r="B20379" s="10"/>
      <c r="L20379" s="10"/>
      <c r="M20379" s="10"/>
    </row>
    <row r="20380" spans="2:13" s="1" customFormat="1" ht="13.8" x14ac:dyDescent="0.3">
      <c r="B20380" s="10"/>
      <c r="L20380" s="10"/>
      <c r="M20380" s="10"/>
    </row>
    <row r="20381" spans="2:13" s="1" customFormat="1" ht="13.8" x14ac:dyDescent="0.3">
      <c r="B20381" s="10"/>
      <c r="L20381" s="10"/>
      <c r="M20381" s="10"/>
    </row>
    <row r="20382" spans="2:13" s="1" customFormat="1" ht="13.8" x14ac:dyDescent="0.3">
      <c r="B20382" s="10"/>
      <c r="L20382" s="10"/>
      <c r="M20382" s="10"/>
    </row>
    <row r="20383" spans="2:13" s="1" customFormat="1" ht="13.8" x14ac:dyDescent="0.3">
      <c r="B20383" s="10"/>
      <c r="L20383" s="10"/>
      <c r="M20383" s="10"/>
    </row>
    <row r="20384" spans="2:13" s="1" customFormat="1" ht="13.8" x14ac:dyDescent="0.3">
      <c r="B20384" s="10"/>
      <c r="L20384" s="10"/>
      <c r="M20384" s="10"/>
    </row>
    <row r="20385" spans="2:13" s="1" customFormat="1" ht="13.8" x14ac:dyDescent="0.3">
      <c r="B20385" s="10"/>
      <c r="L20385" s="10"/>
      <c r="M20385" s="10"/>
    </row>
    <row r="20386" spans="2:13" s="1" customFormat="1" ht="13.8" x14ac:dyDescent="0.3">
      <c r="B20386" s="10"/>
      <c r="L20386" s="10"/>
      <c r="M20386" s="10"/>
    </row>
    <row r="20387" spans="2:13" s="1" customFormat="1" ht="13.8" x14ac:dyDescent="0.3">
      <c r="B20387" s="10"/>
      <c r="L20387" s="10"/>
      <c r="M20387" s="10"/>
    </row>
    <row r="20388" spans="2:13" s="1" customFormat="1" ht="13.8" x14ac:dyDescent="0.3">
      <c r="B20388" s="10"/>
      <c r="L20388" s="10"/>
      <c r="M20388" s="10"/>
    </row>
    <row r="20389" spans="2:13" s="1" customFormat="1" ht="13.8" x14ac:dyDescent="0.3">
      <c r="B20389" s="10"/>
      <c r="L20389" s="10"/>
      <c r="M20389" s="10"/>
    </row>
    <row r="20390" spans="2:13" s="1" customFormat="1" ht="13.8" x14ac:dyDescent="0.3">
      <c r="B20390" s="10"/>
      <c r="L20390" s="10"/>
      <c r="M20390" s="10"/>
    </row>
    <row r="20391" spans="2:13" s="1" customFormat="1" ht="13.8" x14ac:dyDescent="0.3">
      <c r="B20391" s="10"/>
      <c r="L20391" s="10"/>
      <c r="M20391" s="10"/>
    </row>
    <row r="20392" spans="2:13" s="1" customFormat="1" ht="13.8" x14ac:dyDescent="0.3">
      <c r="B20392" s="10"/>
      <c r="L20392" s="10"/>
      <c r="M20392" s="10"/>
    </row>
    <row r="20393" spans="2:13" s="1" customFormat="1" ht="13.8" x14ac:dyDescent="0.3">
      <c r="B20393" s="10"/>
      <c r="L20393" s="10"/>
      <c r="M20393" s="10"/>
    </row>
    <row r="20394" spans="2:13" s="1" customFormat="1" ht="13.8" x14ac:dyDescent="0.3">
      <c r="B20394" s="10"/>
      <c r="L20394" s="10"/>
      <c r="M20394" s="10"/>
    </row>
    <row r="20395" spans="2:13" s="1" customFormat="1" ht="13.8" x14ac:dyDescent="0.3">
      <c r="B20395" s="10"/>
      <c r="L20395" s="10"/>
      <c r="M20395" s="10"/>
    </row>
    <row r="20396" spans="2:13" s="1" customFormat="1" ht="13.8" x14ac:dyDescent="0.3">
      <c r="B20396" s="10"/>
      <c r="L20396" s="10"/>
      <c r="M20396" s="10"/>
    </row>
    <row r="20397" spans="2:13" s="1" customFormat="1" ht="13.8" x14ac:dyDescent="0.3">
      <c r="B20397" s="10"/>
      <c r="L20397" s="10"/>
      <c r="M20397" s="10"/>
    </row>
    <row r="20398" spans="2:13" s="1" customFormat="1" ht="13.8" x14ac:dyDescent="0.3">
      <c r="B20398" s="10"/>
      <c r="L20398" s="10"/>
      <c r="M20398" s="10"/>
    </row>
    <row r="20399" spans="2:13" s="1" customFormat="1" ht="13.8" x14ac:dyDescent="0.3">
      <c r="B20399" s="10"/>
      <c r="L20399" s="10"/>
      <c r="M20399" s="10"/>
    </row>
    <row r="20400" spans="2:13" s="1" customFormat="1" ht="13.8" x14ac:dyDescent="0.3">
      <c r="B20400" s="10"/>
      <c r="L20400" s="10"/>
      <c r="M20400" s="10"/>
    </row>
    <row r="20401" spans="2:13" s="1" customFormat="1" ht="13.8" x14ac:dyDescent="0.3">
      <c r="B20401" s="10"/>
      <c r="L20401" s="10"/>
      <c r="M20401" s="10"/>
    </row>
    <row r="20402" spans="2:13" s="1" customFormat="1" ht="13.8" x14ac:dyDescent="0.3">
      <c r="B20402" s="10"/>
      <c r="L20402" s="10"/>
      <c r="M20402" s="10"/>
    </row>
    <row r="20403" spans="2:13" s="1" customFormat="1" ht="13.8" x14ac:dyDescent="0.3">
      <c r="B20403" s="10"/>
      <c r="L20403" s="10"/>
      <c r="M20403" s="10"/>
    </row>
    <row r="20404" spans="2:13" s="1" customFormat="1" ht="13.8" x14ac:dyDescent="0.3">
      <c r="B20404" s="10"/>
      <c r="L20404" s="10"/>
      <c r="M20404" s="10"/>
    </row>
    <row r="20405" spans="2:13" s="1" customFormat="1" ht="13.8" x14ac:dyDescent="0.3">
      <c r="B20405" s="10"/>
      <c r="L20405" s="10"/>
      <c r="M20405" s="10"/>
    </row>
    <row r="20406" spans="2:13" s="1" customFormat="1" ht="13.8" x14ac:dyDescent="0.3">
      <c r="B20406" s="10"/>
      <c r="L20406" s="10"/>
      <c r="M20406" s="10"/>
    </row>
    <row r="20407" spans="2:13" s="1" customFormat="1" ht="13.8" x14ac:dyDescent="0.3">
      <c r="B20407" s="10"/>
      <c r="L20407" s="10"/>
      <c r="M20407" s="10"/>
    </row>
    <row r="20408" spans="2:13" s="1" customFormat="1" ht="13.8" x14ac:dyDescent="0.3">
      <c r="B20408" s="10"/>
      <c r="L20408" s="10"/>
      <c r="M20408" s="10"/>
    </row>
    <row r="20409" spans="2:13" s="1" customFormat="1" ht="13.8" x14ac:dyDescent="0.3">
      <c r="B20409" s="10"/>
      <c r="L20409" s="10"/>
      <c r="M20409" s="10"/>
    </row>
    <row r="20410" spans="2:13" s="1" customFormat="1" ht="13.8" x14ac:dyDescent="0.3">
      <c r="B20410" s="10"/>
      <c r="L20410" s="10"/>
      <c r="M20410" s="10"/>
    </row>
    <row r="20411" spans="2:13" s="1" customFormat="1" ht="13.8" x14ac:dyDescent="0.3">
      <c r="B20411" s="10"/>
      <c r="L20411" s="10"/>
      <c r="M20411" s="10"/>
    </row>
    <row r="20412" spans="2:13" s="1" customFormat="1" ht="13.8" x14ac:dyDescent="0.3">
      <c r="B20412" s="10"/>
      <c r="L20412" s="10"/>
      <c r="M20412" s="10"/>
    </row>
    <row r="20413" spans="2:13" s="1" customFormat="1" ht="13.8" x14ac:dyDescent="0.3">
      <c r="B20413" s="10"/>
      <c r="L20413" s="10"/>
      <c r="M20413" s="10"/>
    </row>
    <row r="20414" spans="2:13" s="1" customFormat="1" ht="13.8" x14ac:dyDescent="0.3">
      <c r="B20414" s="10"/>
      <c r="L20414" s="10"/>
      <c r="M20414" s="10"/>
    </row>
    <row r="20415" spans="2:13" s="1" customFormat="1" ht="13.8" x14ac:dyDescent="0.3">
      <c r="B20415" s="10"/>
      <c r="L20415" s="10"/>
      <c r="M20415" s="10"/>
    </row>
    <row r="20416" spans="2:13" s="1" customFormat="1" ht="13.8" x14ac:dyDescent="0.3">
      <c r="B20416" s="10"/>
      <c r="L20416" s="10"/>
      <c r="M20416" s="10"/>
    </row>
    <row r="20417" spans="2:13" s="1" customFormat="1" ht="13.8" x14ac:dyDescent="0.3">
      <c r="B20417" s="10"/>
      <c r="L20417" s="10"/>
      <c r="M20417" s="10"/>
    </row>
    <row r="20418" spans="2:13" s="1" customFormat="1" ht="13.8" x14ac:dyDescent="0.3">
      <c r="B20418" s="10"/>
      <c r="L20418" s="10"/>
      <c r="M20418" s="10"/>
    </row>
    <row r="20419" spans="2:13" s="1" customFormat="1" ht="13.8" x14ac:dyDescent="0.3">
      <c r="B20419" s="10"/>
      <c r="L20419" s="10"/>
      <c r="M20419" s="10"/>
    </row>
    <row r="20420" spans="2:13" s="1" customFormat="1" ht="13.8" x14ac:dyDescent="0.3">
      <c r="B20420" s="10"/>
      <c r="L20420" s="10"/>
      <c r="M20420" s="10"/>
    </row>
    <row r="20421" spans="2:13" s="1" customFormat="1" ht="13.8" x14ac:dyDescent="0.3">
      <c r="B20421" s="10"/>
      <c r="L20421" s="10"/>
      <c r="M20421" s="10"/>
    </row>
    <row r="20422" spans="2:13" s="1" customFormat="1" ht="13.8" x14ac:dyDescent="0.3">
      <c r="B20422" s="10"/>
      <c r="L20422" s="10"/>
      <c r="M20422" s="10"/>
    </row>
    <row r="20423" spans="2:13" s="1" customFormat="1" ht="13.8" x14ac:dyDescent="0.3">
      <c r="B20423" s="10"/>
      <c r="L20423" s="10"/>
      <c r="M20423" s="10"/>
    </row>
    <row r="20424" spans="2:13" s="1" customFormat="1" ht="13.8" x14ac:dyDescent="0.3">
      <c r="B20424" s="10"/>
      <c r="L20424" s="10"/>
      <c r="M20424" s="10"/>
    </row>
    <row r="20425" spans="2:13" s="1" customFormat="1" ht="13.8" x14ac:dyDescent="0.3">
      <c r="B20425" s="10"/>
      <c r="L20425" s="10"/>
      <c r="M20425" s="10"/>
    </row>
    <row r="20426" spans="2:13" s="1" customFormat="1" ht="13.8" x14ac:dyDescent="0.3">
      <c r="B20426" s="10"/>
      <c r="L20426" s="10"/>
      <c r="M20426" s="10"/>
    </row>
    <row r="20427" spans="2:13" s="1" customFormat="1" ht="13.8" x14ac:dyDescent="0.3">
      <c r="B20427" s="10"/>
      <c r="L20427" s="10"/>
      <c r="M20427" s="10"/>
    </row>
    <row r="20428" spans="2:13" s="1" customFormat="1" ht="13.8" x14ac:dyDescent="0.3">
      <c r="B20428" s="10"/>
      <c r="L20428" s="10"/>
      <c r="M20428" s="10"/>
    </row>
    <row r="20429" spans="2:13" s="1" customFormat="1" ht="13.8" x14ac:dyDescent="0.3">
      <c r="B20429" s="10"/>
      <c r="L20429" s="10"/>
      <c r="M20429" s="10"/>
    </row>
    <row r="20430" spans="2:13" s="1" customFormat="1" ht="13.8" x14ac:dyDescent="0.3">
      <c r="B20430" s="10"/>
      <c r="L20430" s="10"/>
      <c r="M20430" s="10"/>
    </row>
    <row r="20431" spans="2:13" s="1" customFormat="1" ht="13.8" x14ac:dyDescent="0.3">
      <c r="B20431" s="10"/>
      <c r="L20431" s="10"/>
      <c r="M20431" s="10"/>
    </row>
    <row r="20432" spans="2:13" s="1" customFormat="1" ht="13.8" x14ac:dyDescent="0.3">
      <c r="B20432" s="10"/>
      <c r="L20432" s="10"/>
      <c r="M20432" s="10"/>
    </row>
    <row r="20433" spans="2:13" s="1" customFormat="1" ht="13.8" x14ac:dyDescent="0.3">
      <c r="B20433" s="10"/>
      <c r="L20433" s="10"/>
      <c r="M20433" s="10"/>
    </row>
    <row r="20434" spans="2:13" s="1" customFormat="1" ht="13.8" x14ac:dyDescent="0.3">
      <c r="B20434" s="10"/>
      <c r="L20434" s="10"/>
      <c r="M20434" s="10"/>
    </row>
    <row r="20435" spans="2:13" s="1" customFormat="1" ht="13.8" x14ac:dyDescent="0.3">
      <c r="B20435" s="10"/>
      <c r="L20435" s="10"/>
      <c r="M20435" s="10"/>
    </row>
    <row r="20436" spans="2:13" s="1" customFormat="1" ht="13.8" x14ac:dyDescent="0.3">
      <c r="B20436" s="10"/>
      <c r="L20436" s="10"/>
      <c r="M20436" s="10"/>
    </row>
    <row r="20437" spans="2:13" s="1" customFormat="1" ht="13.8" x14ac:dyDescent="0.3">
      <c r="B20437" s="10"/>
      <c r="L20437" s="10"/>
      <c r="M20437" s="10"/>
    </row>
    <row r="20438" spans="2:13" s="1" customFormat="1" ht="13.8" x14ac:dyDescent="0.3">
      <c r="B20438" s="10"/>
      <c r="L20438" s="10"/>
      <c r="M20438" s="10"/>
    </row>
    <row r="20439" spans="2:13" s="1" customFormat="1" ht="13.8" x14ac:dyDescent="0.3">
      <c r="B20439" s="10"/>
      <c r="L20439" s="10"/>
      <c r="M20439" s="10"/>
    </row>
    <row r="20440" spans="2:13" s="1" customFormat="1" ht="13.8" x14ac:dyDescent="0.3">
      <c r="B20440" s="10"/>
      <c r="L20440" s="10"/>
      <c r="M20440" s="10"/>
    </row>
    <row r="20441" spans="2:13" s="1" customFormat="1" ht="13.8" x14ac:dyDescent="0.3">
      <c r="B20441" s="10"/>
      <c r="L20441" s="10"/>
      <c r="M20441" s="10"/>
    </row>
    <row r="20442" spans="2:13" s="1" customFormat="1" ht="13.8" x14ac:dyDescent="0.3">
      <c r="B20442" s="10"/>
      <c r="L20442" s="10"/>
      <c r="M20442" s="10"/>
    </row>
    <row r="20443" spans="2:13" s="1" customFormat="1" ht="13.8" x14ac:dyDescent="0.3">
      <c r="B20443" s="10"/>
      <c r="L20443" s="10"/>
      <c r="M20443" s="10"/>
    </row>
    <row r="20444" spans="2:13" s="1" customFormat="1" ht="13.8" x14ac:dyDescent="0.3">
      <c r="B20444" s="10"/>
      <c r="L20444" s="10"/>
      <c r="M20444" s="10"/>
    </row>
    <row r="20445" spans="2:13" s="1" customFormat="1" ht="13.8" x14ac:dyDescent="0.3">
      <c r="B20445" s="10"/>
      <c r="L20445" s="10"/>
      <c r="M20445" s="10"/>
    </row>
    <row r="20446" spans="2:13" s="1" customFormat="1" ht="13.8" x14ac:dyDescent="0.3">
      <c r="B20446" s="10"/>
      <c r="L20446" s="10"/>
      <c r="M20446" s="10"/>
    </row>
    <row r="20447" spans="2:13" s="1" customFormat="1" ht="13.8" x14ac:dyDescent="0.3">
      <c r="B20447" s="10"/>
      <c r="L20447" s="10"/>
      <c r="M20447" s="10"/>
    </row>
    <row r="20448" spans="2:13" s="1" customFormat="1" ht="13.8" x14ac:dyDescent="0.3">
      <c r="B20448" s="10"/>
      <c r="L20448" s="10"/>
      <c r="M20448" s="10"/>
    </row>
    <row r="20449" spans="2:13" s="1" customFormat="1" ht="13.8" x14ac:dyDescent="0.3">
      <c r="B20449" s="10"/>
      <c r="L20449" s="10"/>
      <c r="M20449" s="10"/>
    </row>
    <row r="20450" spans="2:13" s="1" customFormat="1" ht="13.8" x14ac:dyDescent="0.3">
      <c r="B20450" s="10"/>
      <c r="L20450" s="10"/>
      <c r="M20450" s="10"/>
    </row>
    <row r="20451" spans="2:13" s="1" customFormat="1" ht="13.8" x14ac:dyDescent="0.3">
      <c r="B20451" s="10"/>
      <c r="L20451" s="10"/>
      <c r="M20451" s="10"/>
    </row>
    <row r="20452" spans="2:13" s="1" customFormat="1" ht="13.8" x14ac:dyDescent="0.3">
      <c r="B20452" s="10"/>
      <c r="L20452" s="10"/>
      <c r="M20452" s="10"/>
    </row>
    <row r="20453" spans="2:13" s="1" customFormat="1" ht="13.8" x14ac:dyDescent="0.3">
      <c r="B20453" s="10"/>
      <c r="L20453" s="10"/>
      <c r="M20453" s="10"/>
    </row>
    <row r="20454" spans="2:13" s="1" customFormat="1" ht="13.8" x14ac:dyDescent="0.3">
      <c r="B20454" s="10"/>
      <c r="L20454" s="10"/>
      <c r="M20454" s="10"/>
    </row>
    <row r="20455" spans="2:13" s="1" customFormat="1" ht="13.8" x14ac:dyDescent="0.3">
      <c r="B20455" s="10"/>
      <c r="L20455" s="10"/>
      <c r="M20455" s="10"/>
    </row>
    <row r="20456" spans="2:13" s="1" customFormat="1" ht="13.8" x14ac:dyDescent="0.3">
      <c r="B20456" s="10"/>
      <c r="L20456" s="10"/>
      <c r="M20456" s="10"/>
    </row>
    <row r="20457" spans="2:13" s="1" customFormat="1" ht="13.8" x14ac:dyDescent="0.3">
      <c r="B20457" s="10"/>
      <c r="L20457" s="10"/>
      <c r="M20457" s="10"/>
    </row>
    <row r="20458" spans="2:13" s="1" customFormat="1" ht="13.8" x14ac:dyDescent="0.3">
      <c r="B20458" s="10"/>
      <c r="L20458" s="10"/>
      <c r="M20458" s="10"/>
    </row>
    <row r="20459" spans="2:13" s="1" customFormat="1" ht="13.8" x14ac:dyDescent="0.3">
      <c r="B20459" s="10"/>
      <c r="L20459" s="10"/>
      <c r="M20459" s="10"/>
    </row>
    <row r="20460" spans="2:13" s="1" customFormat="1" ht="13.8" x14ac:dyDescent="0.3">
      <c r="B20460" s="10"/>
      <c r="L20460" s="10"/>
      <c r="M20460" s="10"/>
    </row>
    <row r="20461" spans="2:13" s="1" customFormat="1" ht="13.8" x14ac:dyDescent="0.3">
      <c r="B20461" s="10"/>
      <c r="L20461" s="10"/>
      <c r="M20461" s="10"/>
    </row>
    <row r="20462" spans="2:13" s="1" customFormat="1" ht="13.8" x14ac:dyDescent="0.3">
      <c r="B20462" s="10"/>
      <c r="L20462" s="10"/>
      <c r="M20462" s="10"/>
    </row>
    <row r="20463" spans="2:13" s="1" customFormat="1" ht="13.8" x14ac:dyDescent="0.3">
      <c r="B20463" s="10"/>
      <c r="L20463" s="10"/>
      <c r="M20463" s="10"/>
    </row>
    <row r="20464" spans="2:13" s="1" customFormat="1" ht="13.8" x14ac:dyDescent="0.3">
      <c r="B20464" s="10"/>
      <c r="L20464" s="10"/>
      <c r="M20464" s="10"/>
    </row>
    <row r="20465" spans="2:13" s="1" customFormat="1" ht="13.8" x14ac:dyDescent="0.3">
      <c r="B20465" s="10"/>
      <c r="L20465" s="10"/>
      <c r="M20465" s="10"/>
    </row>
    <row r="20466" spans="2:13" s="1" customFormat="1" ht="13.8" x14ac:dyDescent="0.3">
      <c r="B20466" s="10"/>
      <c r="L20466" s="10"/>
      <c r="M20466" s="10"/>
    </row>
    <row r="20467" spans="2:13" s="1" customFormat="1" ht="13.8" x14ac:dyDescent="0.3">
      <c r="B20467" s="10"/>
      <c r="L20467" s="10"/>
      <c r="M20467" s="10"/>
    </row>
    <row r="20468" spans="2:13" s="1" customFormat="1" ht="13.8" x14ac:dyDescent="0.3">
      <c r="B20468" s="10"/>
      <c r="L20468" s="10"/>
      <c r="M20468" s="10"/>
    </row>
    <row r="20469" spans="2:13" s="1" customFormat="1" ht="13.8" x14ac:dyDescent="0.3">
      <c r="B20469" s="10"/>
      <c r="L20469" s="10"/>
      <c r="M20469" s="10"/>
    </row>
    <row r="20470" spans="2:13" s="1" customFormat="1" ht="13.8" x14ac:dyDescent="0.3">
      <c r="B20470" s="10"/>
      <c r="L20470" s="10"/>
      <c r="M20470" s="10"/>
    </row>
    <row r="20471" spans="2:13" s="1" customFormat="1" ht="13.8" x14ac:dyDescent="0.3">
      <c r="B20471" s="10"/>
      <c r="L20471" s="10"/>
      <c r="M20471" s="10"/>
    </row>
    <row r="20472" spans="2:13" s="1" customFormat="1" ht="13.8" x14ac:dyDescent="0.3">
      <c r="B20472" s="10"/>
      <c r="L20472" s="10"/>
      <c r="M20472" s="10"/>
    </row>
    <row r="20473" spans="2:13" s="1" customFormat="1" ht="13.8" x14ac:dyDescent="0.3">
      <c r="B20473" s="10"/>
      <c r="L20473" s="10"/>
      <c r="M20473" s="10"/>
    </row>
    <row r="20474" spans="2:13" s="1" customFormat="1" ht="13.8" x14ac:dyDescent="0.3">
      <c r="B20474" s="10"/>
      <c r="L20474" s="10"/>
      <c r="M20474" s="10"/>
    </row>
    <row r="20475" spans="2:13" s="1" customFormat="1" ht="13.8" x14ac:dyDescent="0.3">
      <c r="B20475" s="10"/>
      <c r="L20475" s="10"/>
      <c r="M20475" s="10"/>
    </row>
    <row r="20476" spans="2:13" s="1" customFormat="1" ht="13.8" x14ac:dyDescent="0.3">
      <c r="B20476" s="10"/>
      <c r="L20476" s="10"/>
      <c r="M20476" s="10"/>
    </row>
    <row r="20477" spans="2:13" s="1" customFormat="1" ht="13.8" x14ac:dyDescent="0.3">
      <c r="B20477" s="10"/>
      <c r="L20477" s="10"/>
      <c r="M20477" s="10"/>
    </row>
    <row r="20478" spans="2:13" s="1" customFormat="1" ht="13.8" x14ac:dyDescent="0.3">
      <c r="B20478" s="10"/>
      <c r="L20478" s="10"/>
      <c r="M20478" s="10"/>
    </row>
    <row r="20479" spans="2:13" s="1" customFormat="1" ht="13.8" x14ac:dyDescent="0.3">
      <c r="B20479" s="10"/>
      <c r="L20479" s="10"/>
      <c r="M20479" s="10"/>
    </row>
    <row r="20480" spans="2:13" s="1" customFormat="1" ht="13.8" x14ac:dyDescent="0.3">
      <c r="B20480" s="10"/>
      <c r="L20480" s="10"/>
      <c r="M20480" s="10"/>
    </row>
    <row r="20481" spans="2:13" s="1" customFormat="1" ht="13.8" x14ac:dyDescent="0.3">
      <c r="B20481" s="10"/>
      <c r="L20481" s="10"/>
      <c r="M20481" s="10"/>
    </row>
    <row r="20482" spans="2:13" s="1" customFormat="1" ht="13.8" x14ac:dyDescent="0.3">
      <c r="B20482" s="10"/>
      <c r="L20482" s="10"/>
      <c r="M20482" s="10"/>
    </row>
    <row r="20483" spans="2:13" s="1" customFormat="1" ht="13.8" x14ac:dyDescent="0.3">
      <c r="B20483" s="10"/>
      <c r="L20483" s="10"/>
      <c r="M20483" s="10"/>
    </row>
    <row r="20484" spans="2:13" s="1" customFormat="1" ht="13.8" x14ac:dyDescent="0.3">
      <c r="B20484" s="10"/>
      <c r="L20484" s="10"/>
      <c r="M20484" s="10"/>
    </row>
    <row r="20485" spans="2:13" s="1" customFormat="1" ht="13.8" x14ac:dyDescent="0.3">
      <c r="B20485" s="10"/>
      <c r="L20485" s="10"/>
      <c r="M20485" s="10"/>
    </row>
    <row r="20486" spans="2:13" s="1" customFormat="1" ht="13.8" x14ac:dyDescent="0.3">
      <c r="B20486" s="10"/>
      <c r="L20486" s="10"/>
      <c r="M20486" s="10"/>
    </row>
    <row r="20487" spans="2:13" s="1" customFormat="1" ht="13.8" x14ac:dyDescent="0.3">
      <c r="B20487" s="10"/>
      <c r="L20487" s="10"/>
      <c r="M20487" s="10"/>
    </row>
    <row r="20488" spans="2:13" s="1" customFormat="1" ht="13.8" x14ac:dyDescent="0.3">
      <c r="B20488" s="10"/>
      <c r="L20488" s="10"/>
      <c r="M20488" s="10"/>
    </row>
    <row r="20489" spans="2:13" s="1" customFormat="1" ht="13.8" x14ac:dyDescent="0.3">
      <c r="B20489" s="10"/>
      <c r="L20489" s="10"/>
      <c r="M20489" s="10"/>
    </row>
    <row r="20490" spans="2:13" s="1" customFormat="1" ht="13.8" x14ac:dyDescent="0.3">
      <c r="B20490" s="10"/>
      <c r="L20490" s="10"/>
      <c r="M20490" s="10"/>
    </row>
    <row r="20491" spans="2:13" s="1" customFormat="1" ht="13.8" x14ac:dyDescent="0.3">
      <c r="B20491" s="10"/>
      <c r="L20491" s="10"/>
      <c r="M20491" s="10"/>
    </row>
    <row r="20492" spans="2:13" s="1" customFormat="1" ht="13.8" x14ac:dyDescent="0.3">
      <c r="B20492" s="10"/>
      <c r="L20492" s="10"/>
      <c r="M20492" s="10"/>
    </row>
    <row r="20493" spans="2:13" s="1" customFormat="1" ht="13.8" x14ac:dyDescent="0.3">
      <c r="B20493" s="10"/>
      <c r="L20493" s="10"/>
      <c r="M20493" s="10"/>
    </row>
    <row r="20494" spans="2:13" s="1" customFormat="1" ht="13.8" x14ac:dyDescent="0.3">
      <c r="B20494" s="10"/>
      <c r="L20494" s="10"/>
      <c r="M20494" s="10"/>
    </row>
    <row r="20495" spans="2:13" s="1" customFormat="1" ht="13.8" x14ac:dyDescent="0.3">
      <c r="B20495" s="10"/>
      <c r="L20495" s="10"/>
      <c r="M20495" s="10"/>
    </row>
    <row r="20496" spans="2:13" s="1" customFormat="1" ht="13.8" x14ac:dyDescent="0.3">
      <c r="B20496" s="10"/>
      <c r="L20496" s="10"/>
      <c r="M20496" s="10"/>
    </row>
    <row r="20497" spans="2:13" s="1" customFormat="1" ht="13.8" x14ac:dyDescent="0.3">
      <c r="B20497" s="10"/>
      <c r="L20497" s="10"/>
      <c r="M20497" s="10"/>
    </row>
    <row r="20498" spans="2:13" s="1" customFormat="1" ht="13.8" x14ac:dyDescent="0.3">
      <c r="B20498" s="10"/>
      <c r="L20498" s="10"/>
      <c r="M20498" s="10"/>
    </row>
    <row r="20499" spans="2:13" s="1" customFormat="1" ht="13.8" x14ac:dyDescent="0.3">
      <c r="B20499" s="10"/>
      <c r="L20499" s="10"/>
      <c r="M20499" s="10"/>
    </row>
    <row r="20500" spans="2:13" s="1" customFormat="1" ht="13.8" x14ac:dyDescent="0.3">
      <c r="B20500" s="10"/>
      <c r="L20500" s="10"/>
      <c r="M20500" s="10"/>
    </row>
    <row r="20501" spans="2:13" s="1" customFormat="1" ht="13.8" x14ac:dyDescent="0.3">
      <c r="B20501" s="10"/>
      <c r="L20501" s="10"/>
      <c r="M20501" s="10"/>
    </row>
    <row r="20502" spans="2:13" s="1" customFormat="1" ht="13.8" x14ac:dyDescent="0.3">
      <c r="B20502" s="10"/>
      <c r="L20502" s="10"/>
      <c r="M20502" s="10"/>
    </row>
    <row r="20503" spans="2:13" s="1" customFormat="1" ht="13.8" x14ac:dyDescent="0.3">
      <c r="B20503" s="10"/>
      <c r="L20503" s="10"/>
      <c r="M20503" s="10"/>
    </row>
    <row r="20504" spans="2:13" s="1" customFormat="1" ht="13.8" x14ac:dyDescent="0.3">
      <c r="B20504" s="10"/>
      <c r="L20504" s="10"/>
      <c r="M20504" s="10"/>
    </row>
    <row r="20505" spans="2:13" s="1" customFormat="1" ht="13.8" x14ac:dyDescent="0.3">
      <c r="B20505" s="10"/>
      <c r="L20505" s="10"/>
      <c r="M20505" s="10"/>
    </row>
    <row r="20506" spans="2:13" s="1" customFormat="1" ht="13.8" x14ac:dyDescent="0.3">
      <c r="B20506" s="10"/>
      <c r="L20506" s="10"/>
      <c r="M20506" s="10"/>
    </row>
    <row r="20507" spans="2:13" s="1" customFormat="1" ht="13.8" x14ac:dyDescent="0.3">
      <c r="B20507" s="10"/>
      <c r="L20507" s="10"/>
      <c r="M20507" s="10"/>
    </row>
    <row r="20508" spans="2:13" s="1" customFormat="1" ht="13.8" x14ac:dyDescent="0.3">
      <c r="B20508" s="10"/>
      <c r="L20508" s="10"/>
      <c r="M20508" s="10"/>
    </row>
    <row r="20509" spans="2:13" s="1" customFormat="1" ht="13.8" x14ac:dyDescent="0.3">
      <c r="B20509" s="10"/>
      <c r="L20509" s="10"/>
      <c r="M20509" s="10"/>
    </row>
    <row r="20510" spans="2:13" s="1" customFormat="1" ht="13.8" x14ac:dyDescent="0.3">
      <c r="B20510" s="10"/>
      <c r="L20510" s="10"/>
      <c r="M20510" s="10"/>
    </row>
    <row r="20511" spans="2:13" s="1" customFormat="1" ht="13.8" x14ac:dyDescent="0.3">
      <c r="B20511" s="10"/>
      <c r="L20511" s="10"/>
      <c r="M20511" s="10"/>
    </row>
    <row r="20512" spans="2:13" s="1" customFormat="1" ht="13.8" x14ac:dyDescent="0.3">
      <c r="B20512" s="10"/>
      <c r="L20512" s="10"/>
      <c r="M20512" s="10"/>
    </row>
    <row r="20513" spans="2:13" s="1" customFormat="1" ht="13.8" x14ac:dyDescent="0.3">
      <c r="B20513" s="10"/>
      <c r="L20513" s="10"/>
      <c r="M20513" s="10"/>
    </row>
    <row r="20514" spans="2:13" s="1" customFormat="1" ht="13.8" x14ac:dyDescent="0.3">
      <c r="B20514" s="10"/>
      <c r="L20514" s="10"/>
      <c r="M20514" s="10"/>
    </row>
    <row r="20515" spans="2:13" s="1" customFormat="1" ht="13.8" x14ac:dyDescent="0.3">
      <c r="B20515" s="10"/>
      <c r="L20515" s="10"/>
      <c r="M20515" s="10"/>
    </row>
    <row r="20516" spans="2:13" s="1" customFormat="1" ht="13.8" x14ac:dyDescent="0.3">
      <c r="B20516" s="10"/>
      <c r="L20516" s="10"/>
      <c r="M20516" s="10"/>
    </row>
    <row r="20517" spans="2:13" s="1" customFormat="1" ht="13.8" x14ac:dyDescent="0.3">
      <c r="B20517" s="10"/>
      <c r="L20517" s="10"/>
      <c r="M20517" s="10"/>
    </row>
    <row r="20518" spans="2:13" s="1" customFormat="1" ht="13.8" x14ac:dyDescent="0.3">
      <c r="B20518" s="10"/>
      <c r="L20518" s="10"/>
      <c r="M20518" s="10"/>
    </row>
    <row r="20519" spans="2:13" s="1" customFormat="1" ht="13.8" x14ac:dyDescent="0.3">
      <c r="B20519" s="10"/>
      <c r="L20519" s="10"/>
      <c r="M20519" s="10"/>
    </row>
    <row r="20520" spans="2:13" s="1" customFormat="1" ht="13.8" x14ac:dyDescent="0.3">
      <c r="B20520" s="10"/>
      <c r="L20520" s="10"/>
      <c r="M20520" s="10"/>
    </row>
    <row r="20521" spans="2:13" s="1" customFormat="1" ht="13.8" x14ac:dyDescent="0.3">
      <c r="B20521" s="10"/>
      <c r="L20521" s="10"/>
      <c r="M20521" s="10"/>
    </row>
    <row r="20522" spans="2:13" s="1" customFormat="1" ht="13.8" x14ac:dyDescent="0.3">
      <c r="B20522" s="10"/>
      <c r="L20522" s="10"/>
      <c r="M20522" s="10"/>
    </row>
    <row r="20523" spans="2:13" s="1" customFormat="1" ht="13.8" x14ac:dyDescent="0.3">
      <c r="B20523" s="10"/>
      <c r="L20523" s="10"/>
      <c r="M20523" s="10"/>
    </row>
    <row r="20524" spans="2:13" s="1" customFormat="1" ht="13.8" x14ac:dyDescent="0.3">
      <c r="B20524" s="10"/>
      <c r="L20524" s="10"/>
      <c r="M20524" s="10"/>
    </row>
    <row r="20525" spans="2:13" s="1" customFormat="1" ht="13.8" x14ac:dyDescent="0.3">
      <c r="B20525" s="10"/>
      <c r="L20525" s="10"/>
      <c r="M20525" s="10"/>
    </row>
    <row r="20526" spans="2:13" s="1" customFormat="1" ht="13.8" x14ac:dyDescent="0.3">
      <c r="B20526" s="10"/>
      <c r="L20526" s="10"/>
      <c r="M20526" s="10"/>
    </row>
    <row r="20527" spans="2:13" s="1" customFormat="1" ht="13.8" x14ac:dyDescent="0.3">
      <c r="B20527" s="10"/>
      <c r="L20527" s="10"/>
      <c r="M20527" s="10"/>
    </row>
    <row r="20528" spans="2:13" s="1" customFormat="1" ht="13.8" x14ac:dyDescent="0.3">
      <c r="B20528" s="10"/>
      <c r="L20528" s="10"/>
      <c r="M20528" s="10"/>
    </row>
    <row r="20529" spans="2:13" s="1" customFormat="1" ht="13.8" x14ac:dyDescent="0.3">
      <c r="B20529" s="10"/>
      <c r="L20529" s="10"/>
      <c r="M20529" s="10"/>
    </row>
    <row r="20530" spans="2:13" s="1" customFormat="1" ht="13.8" x14ac:dyDescent="0.3">
      <c r="B20530" s="10"/>
      <c r="L20530" s="10"/>
      <c r="M20530" s="10"/>
    </row>
    <row r="20531" spans="2:13" s="1" customFormat="1" ht="13.8" x14ac:dyDescent="0.3">
      <c r="B20531" s="10"/>
      <c r="L20531" s="10"/>
      <c r="M20531" s="10"/>
    </row>
    <row r="20532" spans="2:13" s="1" customFormat="1" ht="13.8" x14ac:dyDescent="0.3">
      <c r="B20532" s="10"/>
      <c r="L20532" s="10"/>
      <c r="M20532" s="10"/>
    </row>
    <row r="20533" spans="2:13" s="1" customFormat="1" ht="13.8" x14ac:dyDescent="0.3">
      <c r="B20533" s="10"/>
      <c r="L20533" s="10"/>
      <c r="M20533" s="10"/>
    </row>
    <row r="20534" spans="2:13" s="1" customFormat="1" ht="13.8" x14ac:dyDescent="0.3">
      <c r="B20534" s="10"/>
      <c r="L20534" s="10"/>
      <c r="M20534" s="10"/>
    </row>
    <row r="20535" spans="2:13" s="1" customFormat="1" ht="13.8" x14ac:dyDescent="0.3">
      <c r="B20535" s="10"/>
      <c r="L20535" s="10"/>
      <c r="M20535" s="10"/>
    </row>
    <row r="20536" spans="2:13" s="1" customFormat="1" ht="13.8" x14ac:dyDescent="0.3">
      <c r="B20536" s="10"/>
      <c r="L20536" s="10"/>
      <c r="M20536" s="10"/>
    </row>
    <row r="20537" spans="2:13" s="1" customFormat="1" ht="13.8" x14ac:dyDescent="0.3">
      <c r="B20537" s="10"/>
      <c r="L20537" s="10"/>
      <c r="M20537" s="10"/>
    </row>
    <row r="20538" spans="2:13" s="1" customFormat="1" ht="13.8" x14ac:dyDescent="0.3">
      <c r="B20538" s="10"/>
      <c r="L20538" s="10"/>
      <c r="M20538" s="10"/>
    </row>
    <row r="20539" spans="2:13" s="1" customFormat="1" ht="13.8" x14ac:dyDescent="0.3">
      <c r="B20539" s="10"/>
      <c r="L20539" s="10"/>
      <c r="M20539" s="10"/>
    </row>
    <row r="20540" spans="2:13" s="1" customFormat="1" ht="13.8" x14ac:dyDescent="0.3">
      <c r="B20540" s="10"/>
      <c r="L20540" s="10"/>
      <c r="M20540" s="10"/>
    </row>
    <row r="20541" spans="2:13" s="1" customFormat="1" ht="13.8" x14ac:dyDescent="0.3">
      <c r="B20541" s="10"/>
      <c r="L20541" s="10"/>
      <c r="M20541" s="10"/>
    </row>
    <row r="20542" spans="2:13" s="1" customFormat="1" ht="13.8" x14ac:dyDescent="0.3">
      <c r="B20542" s="10"/>
      <c r="L20542" s="10"/>
      <c r="M20542" s="10"/>
    </row>
    <row r="20543" spans="2:13" s="1" customFormat="1" ht="13.8" x14ac:dyDescent="0.3">
      <c r="B20543" s="10"/>
      <c r="L20543" s="10"/>
      <c r="M20543" s="10"/>
    </row>
    <row r="20544" spans="2:13" s="1" customFormat="1" ht="13.8" x14ac:dyDescent="0.3">
      <c r="B20544" s="10"/>
      <c r="L20544" s="10"/>
      <c r="M20544" s="10"/>
    </row>
    <row r="20545" spans="2:13" s="1" customFormat="1" ht="13.8" x14ac:dyDescent="0.3">
      <c r="B20545" s="10"/>
      <c r="L20545" s="10"/>
      <c r="M20545" s="10"/>
    </row>
    <row r="20546" spans="2:13" s="1" customFormat="1" ht="13.8" x14ac:dyDescent="0.3">
      <c r="B20546" s="10"/>
      <c r="L20546" s="10"/>
      <c r="M20546" s="10"/>
    </row>
    <row r="20547" spans="2:13" s="1" customFormat="1" ht="13.8" x14ac:dyDescent="0.3">
      <c r="B20547" s="10"/>
      <c r="L20547" s="10"/>
      <c r="M20547" s="10"/>
    </row>
    <row r="20548" spans="2:13" s="1" customFormat="1" ht="13.8" x14ac:dyDescent="0.3">
      <c r="B20548" s="10"/>
      <c r="L20548" s="10"/>
      <c r="M20548" s="10"/>
    </row>
    <row r="20549" spans="2:13" s="1" customFormat="1" ht="13.8" x14ac:dyDescent="0.3">
      <c r="B20549" s="10"/>
      <c r="L20549" s="10"/>
      <c r="M20549" s="10"/>
    </row>
    <row r="20550" spans="2:13" s="1" customFormat="1" ht="13.8" x14ac:dyDescent="0.3">
      <c r="B20550" s="10"/>
      <c r="L20550" s="10"/>
      <c r="M20550" s="10"/>
    </row>
    <row r="20551" spans="2:13" s="1" customFormat="1" ht="13.8" x14ac:dyDescent="0.3">
      <c r="B20551" s="10"/>
      <c r="L20551" s="10"/>
      <c r="M20551" s="10"/>
    </row>
    <row r="20552" spans="2:13" s="1" customFormat="1" ht="13.8" x14ac:dyDescent="0.3">
      <c r="B20552" s="10"/>
      <c r="L20552" s="10"/>
      <c r="M20552" s="10"/>
    </row>
    <row r="20553" spans="2:13" s="1" customFormat="1" ht="13.8" x14ac:dyDescent="0.3">
      <c r="B20553" s="10"/>
      <c r="L20553" s="10"/>
      <c r="M20553" s="10"/>
    </row>
    <row r="20554" spans="2:13" s="1" customFormat="1" ht="13.8" x14ac:dyDescent="0.3">
      <c r="B20554" s="10"/>
      <c r="L20554" s="10"/>
      <c r="M20554" s="10"/>
    </row>
    <row r="20555" spans="2:13" s="1" customFormat="1" ht="13.8" x14ac:dyDescent="0.3">
      <c r="B20555" s="10"/>
      <c r="L20555" s="10"/>
      <c r="M20555" s="10"/>
    </row>
    <row r="20556" spans="2:13" s="1" customFormat="1" ht="13.8" x14ac:dyDescent="0.3">
      <c r="B20556" s="10"/>
      <c r="L20556" s="10"/>
      <c r="M20556" s="10"/>
    </row>
    <row r="20557" spans="2:13" s="1" customFormat="1" ht="13.8" x14ac:dyDescent="0.3">
      <c r="B20557" s="10"/>
      <c r="L20557" s="10"/>
      <c r="M20557" s="10"/>
    </row>
    <row r="20558" spans="2:13" s="1" customFormat="1" ht="13.8" x14ac:dyDescent="0.3">
      <c r="B20558" s="10"/>
      <c r="L20558" s="10"/>
      <c r="M20558" s="10"/>
    </row>
    <row r="20559" spans="2:13" s="1" customFormat="1" ht="13.8" x14ac:dyDescent="0.3">
      <c r="B20559" s="10"/>
      <c r="L20559" s="10"/>
      <c r="M20559" s="10"/>
    </row>
    <row r="20560" spans="2:13" s="1" customFormat="1" ht="13.8" x14ac:dyDescent="0.3">
      <c r="B20560" s="10"/>
      <c r="L20560" s="10"/>
      <c r="M20560" s="10"/>
    </row>
    <row r="20561" spans="2:13" s="1" customFormat="1" ht="13.8" x14ac:dyDescent="0.3">
      <c r="B20561" s="10"/>
      <c r="L20561" s="10"/>
      <c r="M20561" s="10"/>
    </row>
    <row r="20562" spans="2:13" s="1" customFormat="1" ht="13.8" x14ac:dyDescent="0.3">
      <c r="B20562" s="10"/>
      <c r="L20562" s="10"/>
      <c r="M20562" s="10"/>
    </row>
    <row r="20563" spans="2:13" s="1" customFormat="1" ht="13.8" x14ac:dyDescent="0.3">
      <c r="B20563" s="10"/>
      <c r="L20563" s="10"/>
      <c r="M20563" s="10"/>
    </row>
    <row r="20564" spans="2:13" s="1" customFormat="1" ht="13.8" x14ac:dyDescent="0.3">
      <c r="B20564" s="10"/>
      <c r="L20564" s="10"/>
      <c r="M20564" s="10"/>
    </row>
    <row r="20565" spans="2:13" s="1" customFormat="1" ht="13.8" x14ac:dyDescent="0.3">
      <c r="B20565" s="10"/>
      <c r="L20565" s="10"/>
      <c r="M20565" s="10"/>
    </row>
    <row r="20566" spans="2:13" s="1" customFormat="1" ht="13.8" x14ac:dyDescent="0.3">
      <c r="B20566" s="10"/>
      <c r="L20566" s="10"/>
      <c r="M20566" s="10"/>
    </row>
    <row r="20567" spans="2:13" s="1" customFormat="1" ht="13.8" x14ac:dyDescent="0.3">
      <c r="B20567" s="10"/>
      <c r="L20567" s="10"/>
      <c r="M20567" s="10"/>
    </row>
    <row r="20568" spans="2:13" s="1" customFormat="1" ht="13.8" x14ac:dyDescent="0.3">
      <c r="B20568" s="10"/>
      <c r="L20568" s="10"/>
      <c r="M20568" s="10"/>
    </row>
    <row r="20569" spans="2:13" s="1" customFormat="1" ht="13.8" x14ac:dyDescent="0.3">
      <c r="B20569" s="10"/>
      <c r="L20569" s="10"/>
      <c r="M20569" s="10"/>
    </row>
    <row r="20570" spans="2:13" s="1" customFormat="1" ht="13.8" x14ac:dyDescent="0.3">
      <c r="B20570" s="10"/>
      <c r="L20570" s="10"/>
      <c r="M20570" s="10"/>
    </row>
    <row r="20571" spans="2:13" s="1" customFormat="1" ht="13.8" x14ac:dyDescent="0.3">
      <c r="B20571" s="10"/>
      <c r="L20571" s="10"/>
      <c r="M20571" s="10"/>
    </row>
    <row r="20572" spans="2:13" s="1" customFormat="1" ht="13.8" x14ac:dyDescent="0.3">
      <c r="B20572" s="10"/>
      <c r="L20572" s="10"/>
      <c r="M20572" s="10"/>
    </row>
    <row r="20573" spans="2:13" s="1" customFormat="1" ht="13.8" x14ac:dyDescent="0.3">
      <c r="B20573" s="10"/>
      <c r="L20573" s="10"/>
      <c r="M20573" s="10"/>
    </row>
    <row r="20574" spans="2:13" s="1" customFormat="1" ht="13.8" x14ac:dyDescent="0.3">
      <c r="B20574" s="10"/>
      <c r="L20574" s="10"/>
      <c r="M20574" s="10"/>
    </row>
    <row r="20575" spans="2:13" s="1" customFormat="1" ht="13.8" x14ac:dyDescent="0.3">
      <c r="B20575" s="10"/>
      <c r="L20575" s="10"/>
      <c r="M20575" s="10"/>
    </row>
    <row r="20576" spans="2:13" s="1" customFormat="1" ht="13.8" x14ac:dyDescent="0.3">
      <c r="B20576" s="10"/>
      <c r="L20576" s="10"/>
      <c r="M20576" s="10"/>
    </row>
    <row r="20577" spans="2:13" s="1" customFormat="1" ht="13.8" x14ac:dyDescent="0.3">
      <c r="B20577" s="10"/>
      <c r="L20577" s="10"/>
      <c r="M20577" s="10"/>
    </row>
    <row r="20578" spans="2:13" s="1" customFormat="1" ht="13.8" x14ac:dyDescent="0.3">
      <c r="B20578" s="10"/>
      <c r="L20578" s="10"/>
      <c r="M20578" s="10"/>
    </row>
    <row r="20579" spans="2:13" s="1" customFormat="1" ht="13.8" x14ac:dyDescent="0.3">
      <c r="B20579" s="10"/>
      <c r="L20579" s="10"/>
      <c r="M20579" s="10"/>
    </row>
    <row r="20580" spans="2:13" s="1" customFormat="1" ht="13.8" x14ac:dyDescent="0.3">
      <c r="B20580" s="10"/>
      <c r="L20580" s="10"/>
      <c r="M20580" s="10"/>
    </row>
    <row r="20581" spans="2:13" s="1" customFormat="1" ht="13.8" x14ac:dyDescent="0.3">
      <c r="B20581" s="10"/>
      <c r="L20581" s="10"/>
      <c r="M20581" s="10"/>
    </row>
    <row r="20582" spans="2:13" s="1" customFormat="1" ht="13.8" x14ac:dyDescent="0.3">
      <c r="B20582" s="10"/>
      <c r="L20582" s="10"/>
      <c r="M20582" s="10"/>
    </row>
    <row r="20583" spans="2:13" s="1" customFormat="1" ht="13.8" x14ac:dyDescent="0.3">
      <c r="B20583" s="10"/>
      <c r="L20583" s="10"/>
      <c r="M20583" s="10"/>
    </row>
    <row r="20584" spans="2:13" s="1" customFormat="1" ht="13.8" x14ac:dyDescent="0.3">
      <c r="B20584" s="10"/>
      <c r="L20584" s="10"/>
      <c r="M20584" s="10"/>
    </row>
    <row r="20585" spans="2:13" s="1" customFormat="1" ht="13.8" x14ac:dyDescent="0.3">
      <c r="B20585" s="10"/>
      <c r="L20585" s="10"/>
      <c r="M20585" s="10"/>
    </row>
    <row r="20586" spans="2:13" s="1" customFormat="1" ht="13.8" x14ac:dyDescent="0.3">
      <c r="B20586" s="10"/>
      <c r="L20586" s="10"/>
      <c r="M20586" s="10"/>
    </row>
    <row r="20587" spans="2:13" s="1" customFormat="1" ht="13.8" x14ac:dyDescent="0.3">
      <c r="B20587" s="10"/>
      <c r="L20587" s="10"/>
      <c r="M20587" s="10"/>
    </row>
    <row r="20588" spans="2:13" s="1" customFormat="1" ht="13.8" x14ac:dyDescent="0.3">
      <c r="B20588" s="10"/>
      <c r="L20588" s="10"/>
      <c r="M20588" s="10"/>
    </row>
    <row r="20589" spans="2:13" s="1" customFormat="1" ht="13.8" x14ac:dyDescent="0.3">
      <c r="B20589" s="10"/>
      <c r="L20589" s="10"/>
      <c r="M20589" s="10"/>
    </row>
    <row r="20590" spans="2:13" s="1" customFormat="1" ht="13.8" x14ac:dyDescent="0.3">
      <c r="B20590" s="10"/>
      <c r="L20590" s="10"/>
      <c r="M20590" s="10"/>
    </row>
    <row r="20591" spans="2:13" s="1" customFormat="1" ht="13.8" x14ac:dyDescent="0.3">
      <c r="B20591" s="10"/>
      <c r="L20591" s="10"/>
      <c r="M20591" s="10"/>
    </row>
    <row r="20592" spans="2:13" s="1" customFormat="1" ht="13.8" x14ac:dyDescent="0.3">
      <c r="B20592" s="10"/>
      <c r="L20592" s="10"/>
      <c r="M20592" s="10"/>
    </row>
    <row r="20593" spans="2:13" s="1" customFormat="1" ht="13.8" x14ac:dyDescent="0.3">
      <c r="B20593" s="10"/>
      <c r="L20593" s="10"/>
      <c r="M20593" s="10"/>
    </row>
    <row r="20594" spans="2:13" s="1" customFormat="1" ht="13.8" x14ac:dyDescent="0.3">
      <c r="B20594" s="10"/>
      <c r="L20594" s="10"/>
      <c r="M20594" s="10"/>
    </row>
    <row r="20595" spans="2:13" s="1" customFormat="1" ht="13.8" x14ac:dyDescent="0.3">
      <c r="B20595" s="10"/>
      <c r="L20595" s="10"/>
      <c r="M20595" s="10"/>
    </row>
    <row r="20596" spans="2:13" s="1" customFormat="1" ht="13.8" x14ac:dyDescent="0.3">
      <c r="B20596" s="10"/>
      <c r="L20596" s="10"/>
      <c r="M20596" s="10"/>
    </row>
    <row r="20597" spans="2:13" s="1" customFormat="1" ht="13.8" x14ac:dyDescent="0.3">
      <c r="B20597" s="10"/>
      <c r="L20597" s="10"/>
      <c r="M20597" s="10"/>
    </row>
    <row r="20598" spans="2:13" s="1" customFormat="1" ht="13.8" x14ac:dyDescent="0.3">
      <c r="B20598" s="10"/>
      <c r="L20598" s="10"/>
      <c r="M20598" s="10"/>
    </row>
    <row r="20599" spans="2:13" s="1" customFormat="1" ht="13.8" x14ac:dyDescent="0.3">
      <c r="B20599" s="10"/>
      <c r="L20599" s="10"/>
      <c r="M20599" s="10"/>
    </row>
    <row r="20600" spans="2:13" s="1" customFormat="1" ht="13.8" x14ac:dyDescent="0.3">
      <c r="B20600" s="10"/>
      <c r="L20600" s="10"/>
      <c r="M20600" s="10"/>
    </row>
    <row r="20601" spans="2:13" s="1" customFormat="1" ht="13.8" x14ac:dyDescent="0.3">
      <c r="B20601" s="10"/>
      <c r="L20601" s="10"/>
      <c r="M20601" s="10"/>
    </row>
    <row r="20602" spans="2:13" s="1" customFormat="1" ht="13.8" x14ac:dyDescent="0.3">
      <c r="B20602" s="10"/>
      <c r="L20602" s="10"/>
      <c r="M20602" s="10"/>
    </row>
    <row r="20603" spans="2:13" s="1" customFormat="1" ht="13.8" x14ac:dyDescent="0.3">
      <c r="B20603" s="10"/>
      <c r="L20603" s="10"/>
      <c r="M20603" s="10"/>
    </row>
    <row r="20604" spans="2:13" s="1" customFormat="1" ht="13.8" x14ac:dyDescent="0.3">
      <c r="B20604" s="10"/>
      <c r="L20604" s="10"/>
      <c r="M20604" s="10"/>
    </row>
    <row r="20605" spans="2:13" s="1" customFormat="1" ht="13.8" x14ac:dyDescent="0.3">
      <c r="B20605" s="10"/>
      <c r="L20605" s="10"/>
      <c r="M20605" s="10"/>
    </row>
    <row r="20606" spans="2:13" s="1" customFormat="1" ht="13.8" x14ac:dyDescent="0.3">
      <c r="B20606" s="10"/>
      <c r="L20606" s="10"/>
      <c r="M20606" s="10"/>
    </row>
    <row r="20607" spans="2:13" s="1" customFormat="1" ht="13.8" x14ac:dyDescent="0.3">
      <c r="B20607" s="10"/>
      <c r="L20607" s="10"/>
      <c r="M20607" s="10"/>
    </row>
    <row r="20608" spans="2:13" s="1" customFormat="1" ht="13.8" x14ac:dyDescent="0.3">
      <c r="B20608" s="10"/>
      <c r="L20608" s="10"/>
      <c r="M20608" s="10"/>
    </row>
    <row r="20609" spans="2:13" s="1" customFormat="1" ht="13.8" x14ac:dyDescent="0.3">
      <c r="B20609" s="10"/>
      <c r="L20609" s="10"/>
      <c r="M20609" s="10"/>
    </row>
    <row r="20610" spans="2:13" s="1" customFormat="1" ht="13.8" x14ac:dyDescent="0.3">
      <c r="B20610" s="10"/>
      <c r="L20610" s="10"/>
      <c r="M20610" s="10"/>
    </row>
    <row r="20611" spans="2:13" s="1" customFormat="1" ht="13.8" x14ac:dyDescent="0.3">
      <c r="B20611" s="10"/>
      <c r="L20611" s="10"/>
      <c r="M20611" s="10"/>
    </row>
    <row r="20612" spans="2:13" s="1" customFormat="1" ht="13.8" x14ac:dyDescent="0.3">
      <c r="B20612" s="10"/>
      <c r="L20612" s="10"/>
      <c r="M20612" s="10"/>
    </row>
    <row r="20613" spans="2:13" s="1" customFormat="1" ht="13.8" x14ac:dyDescent="0.3">
      <c r="B20613" s="10"/>
      <c r="L20613" s="10"/>
      <c r="M20613" s="10"/>
    </row>
    <row r="20614" spans="2:13" s="1" customFormat="1" ht="13.8" x14ac:dyDescent="0.3">
      <c r="B20614" s="10"/>
      <c r="L20614" s="10"/>
      <c r="M20614" s="10"/>
    </row>
    <row r="20615" spans="2:13" s="1" customFormat="1" ht="13.8" x14ac:dyDescent="0.3">
      <c r="B20615" s="10"/>
      <c r="L20615" s="10"/>
      <c r="M20615" s="10"/>
    </row>
    <row r="20616" spans="2:13" s="1" customFormat="1" ht="13.8" x14ac:dyDescent="0.3">
      <c r="B20616" s="10"/>
      <c r="L20616" s="10"/>
      <c r="M20616" s="10"/>
    </row>
    <row r="20617" spans="2:13" s="1" customFormat="1" ht="13.8" x14ac:dyDescent="0.3">
      <c r="B20617" s="10"/>
      <c r="L20617" s="10"/>
      <c r="M20617" s="10"/>
    </row>
    <row r="20618" spans="2:13" s="1" customFormat="1" ht="13.8" x14ac:dyDescent="0.3">
      <c r="B20618" s="10"/>
      <c r="L20618" s="10"/>
      <c r="M20618" s="10"/>
    </row>
    <row r="20619" spans="2:13" s="1" customFormat="1" ht="13.8" x14ac:dyDescent="0.3">
      <c r="B20619" s="10"/>
      <c r="L20619" s="10"/>
      <c r="M20619" s="10"/>
    </row>
    <row r="20620" spans="2:13" s="1" customFormat="1" ht="13.8" x14ac:dyDescent="0.3">
      <c r="B20620" s="10"/>
      <c r="L20620" s="10"/>
      <c r="M20620" s="10"/>
    </row>
    <row r="20621" spans="2:13" s="1" customFormat="1" ht="13.8" x14ac:dyDescent="0.3">
      <c r="B20621" s="10"/>
      <c r="L20621" s="10"/>
      <c r="M20621" s="10"/>
    </row>
    <row r="20622" spans="2:13" s="1" customFormat="1" ht="13.8" x14ac:dyDescent="0.3">
      <c r="B20622" s="10"/>
      <c r="L20622" s="10"/>
      <c r="M20622" s="10"/>
    </row>
    <row r="20623" spans="2:13" s="1" customFormat="1" ht="13.8" x14ac:dyDescent="0.3">
      <c r="B20623" s="10"/>
      <c r="L20623" s="10"/>
      <c r="M20623" s="10"/>
    </row>
    <row r="20624" spans="2:13" s="1" customFormat="1" ht="13.8" x14ac:dyDescent="0.3">
      <c r="B20624" s="10"/>
      <c r="L20624" s="10"/>
      <c r="M20624" s="10"/>
    </row>
    <row r="20625" spans="2:13" s="1" customFormat="1" ht="13.8" x14ac:dyDescent="0.3">
      <c r="B20625" s="10"/>
      <c r="L20625" s="10"/>
      <c r="M20625" s="10"/>
    </row>
    <row r="20626" spans="2:13" s="1" customFormat="1" ht="13.8" x14ac:dyDescent="0.3">
      <c r="B20626" s="10"/>
      <c r="L20626" s="10"/>
      <c r="M20626" s="10"/>
    </row>
    <row r="20627" spans="2:13" s="1" customFormat="1" ht="13.8" x14ac:dyDescent="0.3">
      <c r="B20627" s="10"/>
      <c r="L20627" s="10"/>
      <c r="M20627" s="10"/>
    </row>
    <row r="20628" spans="2:13" s="1" customFormat="1" ht="13.8" x14ac:dyDescent="0.3">
      <c r="B20628" s="10"/>
      <c r="L20628" s="10"/>
      <c r="M20628" s="10"/>
    </row>
    <row r="20629" spans="2:13" s="1" customFormat="1" ht="13.8" x14ac:dyDescent="0.3">
      <c r="B20629" s="10"/>
      <c r="L20629" s="10"/>
      <c r="M20629" s="10"/>
    </row>
    <row r="20630" spans="2:13" s="1" customFormat="1" ht="13.8" x14ac:dyDescent="0.3">
      <c r="B20630" s="10"/>
      <c r="L20630" s="10"/>
      <c r="M20630" s="10"/>
    </row>
    <row r="20631" spans="2:13" s="1" customFormat="1" ht="13.8" x14ac:dyDescent="0.3">
      <c r="B20631" s="10"/>
      <c r="L20631" s="10"/>
      <c r="M20631" s="10"/>
    </row>
    <row r="20632" spans="2:13" s="1" customFormat="1" ht="13.8" x14ac:dyDescent="0.3">
      <c r="B20632" s="10"/>
      <c r="L20632" s="10"/>
      <c r="M20632" s="10"/>
    </row>
    <row r="20633" spans="2:13" s="1" customFormat="1" ht="13.8" x14ac:dyDescent="0.3">
      <c r="B20633" s="10"/>
      <c r="L20633" s="10"/>
      <c r="M20633" s="10"/>
    </row>
    <row r="20634" spans="2:13" s="1" customFormat="1" ht="13.8" x14ac:dyDescent="0.3">
      <c r="B20634" s="10"/>
      <c r="L20634" s="10"/>
      <c r="M20634" s="10"/>
    </row>
    <row r="20635" spans="2:13" s="1" customFormat="1" ht="13.8" x14ac:dyDescent="0.3">
      <c r="B20635" s="10"/>
      <c r="L20635" s="10"/>
      <c r="M20635" s="10"/>
    </row>
    <row r="20636" spans="2:13" s="1" customFormat="1" ht="13.8" x14ac:dyDescent="0.3">
      <c r="B20636" s="10"/>
      <c r="L20636" s="10"/>
      <c r="M20636" s="10"/>
    </row>
    <row r="20637" spans="2:13" s="1" customFormat="1" ht="13.8" x14ac:dyDescent="0.3">
      <c r="B20637" s="10"/>
      <c r="L20637" s="10"/>
      <c r="M20637" s="10"/>
    </row>
    <row r="20638" spans="2:13" s="1" customFormat="1" ht="13.8" x14ac:dyDescent="0.3">
      <c r="B20638" s="10"/>
      <c r="L20638" s="10"/>
      <c r="M20638" s="10"/>
    </row>
    <row r="20639" spans="2:13" s="1" customFormat="1" ht="13.8" x14ac:dyDescent="0.3">
      <c r="B20639" s="10"/>
      <c r="L20639" s="10"/>
      <c r="M20639" s="10"/>
    </row>
    <row r="20640" spans="2:13" s="1" customFormat="1" ht="13.8" x14ac:dyDescent="0.3">
      <c r="B20640" s="10"/>
      <c r="L20640" s="10"/>
      <c r="M20640" s="10"/>
    </row>
    <row r="20641" spans="2:13" s="1" customFormat="1" ht="13.8" x14ac:dyDescent="0.3">
      <c r="B20641" s="10"/>
      <c r="L20641" s="10"/>
      <c r="M20641" s="10"/>
    </row>
    <row r="20642" spans="2:13" s="1" customFormat="1" ht="13.8" x14ac:dyDescent="0.3">
      <c r="B20642" s="10"/>
      <c r="L20642" s="10"/>
      <c r="M20642" s="10"/>
    </row>
    <row r="20643" spans="2:13" s="1" customFormat="1" ht="13.8" x14ac:dyDescent="0.3">
      <c r="B20643" s="10"/>
      <c r="L20643" s="10"/>
      <c r="M20643" s="10"/>
    </row>
    <row r="20644" spans="2:13" s="1" customFormat="1" ht="13.8" x14ac:dyDescent="0.3">
      <c r="B20644" s="10"/>
      <c r="L20644" s="10"/>
      <c r="M20644" s="10"/>
    </row>
    <row r="20645" spans="2:13" s="1" customFormat="1" ht="13.8" x14ac:dyDescent="0.3">
      <c r="B20645" s="10"/>
      <c r="L20645" s="10"/>
      <c r="M20645" s="10"/>
    </row>
    <row r="20646" spans="2:13" s="1" customFormat="1" ht="13.8" x14ac:dyDescent="0.3">
      <c r="B20646" s="10"/>
      <c r="L20646" s="10"/>
      <c r="M20646" s="10"/>
    </row>
    <row r="20647" spans="2:13" s="1" customFormat="1" ht="13.8" x14ac:dyDescent="0.3">
      <c r="B20647" s="10"/>
      <c r="L20647" s="10"/>
      <c r="M20647" s="10"/>
    </row>
    <row r="20648" spans="2:13" s="1" customFormat="1" ht="13.8" x14ac:dyDescent="0.3">
      <c r="B20648" s="10"/>
      <c r="L20648" s="10"/>
      <c r="M20648" s="10"/>
    </row>
    <row r="20649" spans="2:13" s="1" customFormat="1" ht="13.8" x14ac:dyDescent="0.3">
      <c r="B20649" s="10"/>
      <c r="L20649" s="10"/>
      <c r="M20649" s="10"/>
    </row>
    <row r="20650" spans="2:13" s="1" customFormat="1" ht="13.8" x14ac:dyDescent="0.3">
      <c r="B20650" s="10"/>
      <c r="L20650" s="10"/>
      <c r="M20650" s="10"/>
    </row>
    <row r="20651" spans="2:13" s="1" customFormat="1" ht="13.8" x14ac:dyDescent="0.3">
      <c r="B20651" s="10"/>
      <c r="L20651" s="10"/>
      <c r="M20651" s="10"/>
    </row>
    <row r="20652" spans="2:13" s="1" customFormat="1" ht="13.8" x14ac:dyDescent="0.3">
      <c r="B20652" s="10"/>
      <c r="L20652" s="10"/>
      <c r="M20652" s="10"/>
    </row>
    <row r="20653" spans="2:13" s="1" customFormat="1" ht="13.8" x14ac:dyDescent="0.3">
      <c r="B20653" s="10"/>
      <c r="L20653" s="10"/>
      <c r="M20653" s="10"/>
    </row>
    <row r="20654" spans="2:13" s="1" customFormat="1" ht="13.8" x14ac:dyDescent="0.3">
      <c r="B20654" s="10"/>
      <c r="L20654" s="10"/>
      <c r="M20654" s="10"/>
    </row>
    <row r="20655" spans="2:13" s="1" customFormat="1" ht="13.8" x14ac:dyDescent="0.3">
      <c r="B20655" s="10"/>
      <c r="L20655" s="10"/>
      <c r="M20655" s="10"/>
    </row>
    <row r="20656" spans="2:13" s="1" customFormat="1" ht="13.8" x14ac:dyDescent="0.3">
      <c r="B20656" s="10"/>
      <c r="L20656" s="10"/>
      <c r="M20656" s="10"/>
    </row>
    <row r="20657" spans="2:13" s="1" customFormat="1" ht="13.8" x14ac:dyDescent="0.3">
      <c r="B20657" s="10"/>
      <c r="L20657" s="10"/>
      <c r="M20657" s="10"/>
    </row>
    <row r="20658" spans="2:13" s="1" customFormat="1" ht="13.8" x14ac:dyDescent="0.3">
      <c r="B20658" s="10"/>
      <c r="L20658" s="10"/>
      <c r="M20658" s="10"/>
    </row>
    <row r="20659" spans="2:13" s="1" customFormat="1" ht="13.8" x14ac:dyDescent="0.3">
      <c r="B20659" s="10"/>
      <c r="L20659" s="10"/>
      <c r="M20659" s="10"/>
    </row>
    <row r="20660" spans="2:13" s="1" customFormat="1" ht="13.8" x14ac:dyDescent="0.3">
      <c r="B20660" s="10"/>
      <c r="L20660" s="10"/>
      <c r="M20660" s="10"/>
    </row>
    <row r="20661" spans="2:13" s="1" customFormat="1" ht="13.8" x14ac:dyDescent="0.3">
      <c r="B20661" s="10"/>
      <c r="L20661" s="10"/>
      <c r="M20661" s="10"/>
    </row>
    <row r="20662" spans="2:13" s="1" customFormat="1" ht="13.8" x14ac:dyDescent="0.3">
      <c r="B20662" s="10"/>
      <c r="L20662" s="10"/>
      <c r="M20662" s="10"/>
    </row>
    <row r="20663" spans="2:13" s="1" customFormat="1" ht="13.8" x14ac:dyDescent="0.3">
      <c r="B20663" s="10"/>
      <c r="L20663" s="10"/>
      <c r="M20663" s="10"/>
    </row>
    <row r="20664" spans="2:13" s="1" customFormat="1" ht="13.8" x14ac:dyDescent="0.3">
      <c r="B20664" s="10"/>
      <c r="L20664" s="10"/>
      <c r="M20664" s="10"/>
    </row>
    <row r="20665" spans="2:13" s="1" customFormat="1" ht="13.8" x14ac:dyDescent="0.3">
      <c r="B20665" s="10"/>
      <c r="L20665" s="10"/>
      <c r="M20665" s="10"/>
    </row>
    <row r="20666" spans="2:13" s="1" customFormat="1" ht="13.8" x14ac:dyDescent="0.3">
      <c r="B20666" s="10"/>
      <c r="L20666" s="10"/>
      <c r="M20666" s="10"/>
    </row>
    <row r="20667" spans="2:13" s="1" customFormat="1" ht="13.8" x14ac:dyDescent="0.3">
      <c r="B20667" s="10"/>
      <c r="L20667" s="10"/>
      <c r="M20667" s="10"/>
    </row>
    <row r="20668" spans="2:13" s="1" customFormat="1" ht="13.8" x14ac:dyDescent="0.3">
      <c r="B20668" s="10"/>
      <c r="L20668" s="10"/>
      <c r="M20668" s="10"/>
    </row>
    <row r="20669" spans="2:13" s="1" customFormat="1" ht="13.8" x14ac:dyDescent="0.3">
      <c r="B20669" s="10"/>
      <c r="L20669" s="10"/>
      <c r="M20669" s="10"/>
    </row>
    <row r="20670" spans="2:13" s="1" customFormat="1" ht="13.8" x14ac:dyDescent="0.3">
      <c r="B20670" s="10"/>
      <c r="L20670" s="10"/>
      <c r="M20670" s="10"/>
    </row>
    <row r="20671" spans="2:13" s="1" customFormat="1" ht="13.8" x14ac:dyDescent="0.3">
      <c r="B20671" s="10"/>
      <c r="L20671" s="10"/>
      <c r="M20671" s="10"/>
    </row>
    <row r="20672" spans="2:13" s="1" customFormat="1" ht="13.8" x14ac:dyDescent="0.3">
      <c r="B20672" s="10"/>
      <c r="L20672" s="10"/>
      <c r="M20672" s="10"/>
    </row>
    <row r="20673" spans="2:13" s="1" customFormat="1" ht="13.8" x14ac:dyDescent="0.3">
      <c r="B20673" s="10"/>
      <c r="L20673" s="10"/>
      <c r="M20673" s="10"/>
    </row>
    <row r="20674" spans="2:13" s="1" customFormat="1" ht="13.8" x14ac:dyDescent="0.3">
      <c r="B20674" s="10"/>
      <c r="L20674" s="10"/>
      <c r="M20674" s="10"/>
    </row>
    <row r="20675" spans="2:13" s="1" customFormat="1" ht="13.8" x14ac:dyDescent="0.3">
      <c r="B20675" s="10"/>
      <c r="L20675" s="10"/>
      <c r="M20675" s="10"/>
    </row>
    <row r="20676" spans="2:13" s="1" customFormat="1" ht="13.8" x14ac:dyDescent="0.3">
      <c r="B20676" s="10"/>
      <c r="L20676" s="10"/>
      <c r="M20676" s="10"/>
    </row>
    <row r="20677" spans="2:13" s="1" customFormat="1" ht="13.8" x14ac:dyDescent="0.3">
      <c r="B20677" s="10"/>
      <c r="L20677" s="10"/>
      <c r="M20677" s="10"/>
    </row>
    <row r="20678" spans="2:13" s="1" customFormat="1" ht="13.8" x14ac:dyDescent="0.3">
      <c r="B20678" s="10"/>
      <c r="L20678" s="10"/>
      <c r="M20678" s="10"/>
    </row>
    <row r="20679" spans="2:13" s="1" customFormat="1" ht="13.8" x14ac:dyDescent="0.3">
      <c r="B20679" s="10"/>
      <c r="L20679" s="10"/>
      <c r="M20679" s="10"/>
    </row>
    <row r="20680" spans="2:13" s="1" customFormat="1" ht="13.8" x14ac:dyDescent="0.3">
      <c r="B20680" s="10"/>
      <c r="L20680" s="10"/>
      <c r="M20680" s="10"/>
    </row>
    <row r="20681" spans="2:13" s="1" customFormat="1" ht="13.8" x14ac:dyDescent="0.3">
      <c r="B20681" s="10"/>
      <c r="L20681" s="10"/>
      <c r="M20681" s="10"/>
    </row>
    <row r="20682" spans="2:13" s="1" customFormat="1" ht="13.8" x14ac:dyDescent="0.3">
      <c r="B20682" s="10"/>
      <c r="L20682" s="10"/>
      <c r="M20682" s="10"/>
    </row>
    <row r="20683" spans="2:13" s="1" customFormat="1" ht="13.8" x14ac:dyDescent="0.3">
      <c r="B20683" s="10"/>
      <c r="L20683" s="10"/>
      <c r="M20683" s="10"/>
    </row>
    <row r="20684" spans="2:13" s="1" customFormat="1" ht="13.8" x14ac:dyDescent="0.3">
      <c r="B20684" s="10"/>
      <c r="L20684" s="10"/>
      <c r="M20684" s="10"/>
    </row>
    <row r="20685" spans="2:13" s="1" customFormat="1" ht="13.8" x14ac:dyDescent="0.3">
      <c r="B20685" s="10"/>
      <c r="L20685" s="10"/>
      <c r="M20685" s="10"/>
    </row>
    <row r="20686" spans="2:13" s="1" customFormat="1" ht="13.8" x14ac:dyDescent="0.3">
      <c r="B20686" s="10"/>
      <c r="L20686" s="10"/>
      <c r="M20686" s="10"/>
    </row>
    <row r="20687" spans="2:13" s="1" customFormat="1" ht="13.8" x14ac:dyDescent="0.3">
      <c r="B20687" s="10"/>
      <c r="L20687" s="10"/>
      <c r="M20687" s="10"/>
    </row>
    <row r="20688" spans="2:13" s="1" customFormat="1" ht="13.8" x14ac:dyDescent="0.3">
      <c r="B20688" s="10"/>
      <c r="L20688" s="10"/>
      <c r="M20688" s="10"/>
    </row>
    <row r="20689" spans="2:13" s="1" customFormat="1" ht="13.8" x14ac:dyDescent="0.3">
      <c r="B20689" s="10"/>
      <c r="L20689" s="10"/>
      <c r="M20689" s="10"/>
    </row>
    <row r="20690" spans="2:13" s="1" customFormat="1" ht="13.8" x14ac:dyDescent="0.3">
      <c r="B20690" s="10"/>
      <c r="L20690" s="10"/>
      <c r="M20690" s="10"/>
    </row>
    <row r="20691" spans="2:13" s="1" customFormat="1" ht="13.8" x14ac:dyDescent="0.3">
      <c r="B20691" s="10"/>
      <c r="L20691" s="10"/>
      <c r="M20691" s="10"/>
    </row>
    <row r="20692" spans="2:13" s="1" customFormat="1" ht="13.8" x14ac:dyDescent="0.3">
      <c r="B20692" s="10"/>
      <c r="L20692" s="10"/>
      <c r="M20692" s="10"/>
    </row>
    <row r="20693" spans="2:13" s="1" customFormat="1" ht="13.8" x14ac:dyDescent="0.3">
      <c r="B20693" s="10"/>
      <c r="L20693" s="10"/>
      <c r="M20693" s="10"/>
    </row>
    <row r="20694" spans="2:13" s="1" customFormat="1" ht="13.8" x14ac:dyDescent="0.3">
      <c r="B20694" s="10"/>
      <c r="L20694" s="10"/>
      <c r="M20694" s="10"/>
    </row>
    <row r="20695" spans="2:13" s="1" customFormat="1" ht="13.8" x14ac:dyDescent="0.3">
      <c r="B20695" s="10"/>
      <c r="L20695" s="10"/>
      <c r="M20695" s="10"/>
    </row>
    <row r="20696" spans="2:13" s="1" customFormat="1" ht="13.8" x14ac:dyDescent="0.3">
      <c r="B20696" s="10"/>
      <c r="L20696" s="10"/>
      <c r="M20696" s="10"/>
    </row>
    <row r="20697" spans="2:13" s="1" customFormat="1" ht="13.8" x14ac:dyDescent="0.3">
      <c r="B20697" s="10"/>
      <c r="L20697" s="10"/>
      <c r="M20697" s="10"/>
    </row>
    <row r="20698" spans="2:13" s="1" customFormat="1" ht="13.8" x14ac:dyDescent="0.3">
      <c r="B20698" s="10"/>
      <c r="L20698" s="10"/>
      <c r="M20698" s="10"/>
    </row>
    <row r="20699" spans="2:13" s="1" customFormat="1" ht="13.8" x14ac:dyDescent="0.3">
      <c r="B20699" s="10"/>
      <c r="L20699" s="10"/>
      <c r="M20699" s="10"/>
    </row>
    <row r="20700" spans="2:13" s="1" customFormat="1" ht="13.8" x14ac:dyDescent="0.3">
      <c r="B20700" s="10"/>
      <c r="L20700" s="10"/>
      <c r="M20700" s="10"/>
    </row>
    <row r="20701" spans="2:13" s="1" customFormat="1" ht="13.8" x14ac:dyDescent="0.3">
      <c r="B20701" s="10"/>
      <c r="L20701" s="10"/>
      <c r="M20701" s="10"/>
    </row>
    <row r="20702" spans="2:13" s="1" customFormat="1" ht="13.8" x14ac:dyDescent="0.3">
      <c r="B20702" s="10"/>
      <c r="L20702" s="10"/>
      <c r="M20702" s="10"/>
    </row>
    <row r="20703" spans="2:13" s="1" customFormat="1" ht="13.8" x14ac:dyDescent="0.3">
      <c r="B20703" s="10"/>
      <c r="L20703" s="10"/>
      <c r="M20703" s="10"/>
    </row>
    <row r="20704" spans="2:13" s="1" customFormat="1" ht="13.8" x14ac:dyDescent="0.3">
      <c r="B20704" s="10"/>
      <c r="L20704" s="10"/>
      <c r="M20704" s="10"/>
    </row>
    <row r="20705" spans="2:13" s="1" customFormat="1" ht="13.8" x14ac:dyDescent="0.3">
      <c r="B20705" s="10"/>
      <c r="L20705" s="10"/>
      <c r="M20705" s="10"/>
    </row>
    <row r="20706" spans="2:13" s="1" customFormat="1" ht="13.8" x14ac:dyDescent="0.3">
      <c r="B20706" s="10"/>
      <c r="L20706" s="10"/>
      <c r="M20706" s="10"/>
    </row>
    <row r="20707" spans="2:13" s="1" customFormat="1" ht="13.8" x14ac:dyDescent="0.3">
      <c r="B20707" s="10"/>
      <c r="L20707" s="10"/>
      <c r="M20707" s="10"/>
    </row>
    <row r="20708" spans="2:13" s="1" customFormat="1" ht="13.8" x14ac:dyDescent="0.3">
      <c r="B20708" s="10"/>
      <c r="L20708" s="10"/>
      <c r="M20708" s="10"/>
    </row>
    <row r="20709" spans="2:13" s="1" customFormat="1" ht="13.8" x14ac:dyDescent="0.3">
      <c r="B20709" s="10"/>
      <c r="L20709" s="10"/>
      <c r="M20709" s="10"/>
    </row>
    <row r="20710" spans="2:13" s="1" customFormat="1" ht="13.8" x14ac:dyDescent="0.3">
      <c r="B20710" s="10"/>
      <c r="L20710" s="10"/>
      <c r="M20710" s="10"/>
    </row>
    <row r="20711" spans="2:13" s="1" customFormat="1" ht="13.8" x14ac:dyDescent="0.3">
      <c r="B20711" s="10"/>
      <c r="L20711" s="10"/>
      <c r="M20711" s="10"/>
    </row>
    <row r="20712" spans="2:13" s="1" customFormat="1" ht="13.8" x14ac:dyDescent="0.3">
      <c r="B20712" s="10"/>
      <c r="L20712" s="10"/>
      <c r="M20712" s="10"/>
    </row>
    <row r="20713" spans="2:13" s="1" customFormat="1" ht="13.8" x14ac:dyDescent="0.3">
      <c r="B20713" s="10"/>
      <c r="L20713" s="10"/>
      <c r="M20713" s="10"/>
    </row>
    <row r="20714" spans="2:13" s="1" customFormat="1" ht="13.8" x14ac:dyDescent="0.3">
      <c r="B20714" s="10"/>
      <c r="L20714" s="10"/>
      <c r="M20714" s="10"/>
    </row>
    <row r="20715" spans="2:13" s="1" customFormat="1" ht="13.8" x14ac:dyDescent="0.3">
      <c r="B20715" s="10"/>
      <c r="L20715" s="10"/>
      <c r="M20715" s="10"/>
    </row>
    <row r="20716" spans="2:13" s="1" customFormat="1" ht="13.8" x14ac:dyDescent="0.3">
      <c r="B20716" s="10"/>
      <c r="L20716" s="10"/>
      <c r="M20716" s="10"/>
    </row>
    <row r="20717" spans="2:13" s="1" customFormat="1" ht="13.8" x14ac:dyDescent="0.3">
      <c r="B20717" s="10"/>
      <c r="L20717" s="10"/>
      <c r="M20717" s="10"/>
    </row>
    <row r="20718" spans="2:13" s="1" customFormat="1" ht="13.8" x14ac:dyDescent="0.3">
      <c r="B20718" s="10"/>
      <c r="L20718" s="10"/>
      <c r="M20718" s="10"/>
    </row>
    <row r="20719" spans="2:13" s="1" customFormat="1" ht="13.8" x14ac:dyDescent="0.3">
      <c r="B20719" s="10"/>
      <c r="L20719" s="10"/>
      <c r="M20719" s="10"/>
    </row>
    <row r="20720" spans="2:13" s="1" customFormat="1" ht="13.8" x14ac:dyDescent="0.3">
      <c r="B20720" s="10"/>
      <c r="L20720" s="10"/>
      <c r="M20720" s="10"/>
    </row>
    <row r="20721" spans="2:13" s="1" customFormat="1" ht="13.8" x14ac:dyDescent="0.3">
      <c r="B20721" s="10"/>
      <c r="L20721" s="10"/>
      <c r="M20721" s="10"/>
    </row>
    <row r="20722" spans="2:13" s="1" customFormat="1" ht="13.8" x14ac:dyDescent="0.3">
      <c r="B20722" s="10"/>
      <c r="L20722" s="10"/>
      <c r="M20722" s="10"/>
    </row>
    <row r="20723" spans="2:13" s="1" customFormat="1" ht="13.8" x14ac:dyDescent="0.3">
      <c r="B20723" s="10"/>
      <c r="L20723" s="10"/>
      <c r="M20723" s="10"/>
    </row>
    <row r="20724" spans="2:13" s="1" customFormat="1" ht="13.8" x14ac:dyDescent="0.3">
      <c r="B20724" s="10"/>
      <c r="L20724" s="10"/>
      <c r="M20724" s="10"/>
    </row>
    <row r="20725" spans="2:13" s="1" customFormat="1" ht="13.8" x14ac:dyDescent="0.3">
      <c r="B20725" s="10"/>
      <c r="L20725" s="10"/>
      <c r="M20725" s="10"/>
    </row>
    <row r="20726" spans="2:13" s="1" customFormat="1" ht="13.8" x14ac:dyDescent="0.3">
      <c r="B20726" s="10"/>
      <c r="L20726" s="10"/>
      <c r="M20726" s="10"/>
    </row>
    <row r="20727" spans="2:13" s="1" customFormat="1" ht="13.8" x14ac:dyDescent="0.3">
      <c r="B20727" s="10"/>
      <c r="L20727" s="10"/>
      <c r="M20727" s="10"/>
    </row>
    <row r="20728" spans="2:13" s="1" customFormat="1" ht="13.8" x14ac:dyDescent="0.3">
      <c r="B20728" s="10"/>
      <c r="L20728" s="10"/>
      <c r="M20728" s="10"/>
    </row>
    <row r="20729" spans="2:13" s="1" customFormat="1" ht="13.8" x14ac:dyDescent="0.3">
      <c r="B20729" s="10"/>
      <c r="L20729" s="10"/>
      <c r="M20729" s="10"/>
    </row>
    <row r="20730" spans="2:13" s="1" customFormat="1" ht="13.8" x14ac:dyDescent="0.3">
      <c r="B20730" s="10"/>
      <c r="L20730" s="10"/>
      <c r="M20730" s="10"/>
    </row>
    <row r="20731" spans="2:13" s="1" customFormat="1" ht="13.8" x14ac:dyDescent="0.3">
      <c r="B20731" s="10"/>
      <c r="L20731" s="10"/>
      <c r="M20731" s="10"/>
    </row>
    <row r="20732" spans="2:13" s="1" customFormat="1" ht="13.8" x14ac:dyDescent="0.3">
      <c r="B20732" s="10"/>
      <c r="L20732" s="10"/>
      <c r="M20732" s="10"/>
    </row>
    <row r="20733" spans="2:13" s="1" customFormat="1" ht="13.8" x14ac:dyDescent="0.3">
      <c r="B20733" s="10"/>
      <c r="L20733" s="10"/>
      <c r="M20733" s="10"/>
    </row>
    <row r="20734" spans="2:13" s="1" customFormat="1" ht="13.8" x14ac:dyDescent="0.3">
      <c r="B20734" s="10"/>
      <c r="L20734" s="10"/>
      <c r="M20734" s="10"/>
    </row>
    <row r="20735" spans="2:13" s="1" customFormat="1" ht="13.8" x14ac:dyDescent="0.3">
      <c r="B20735" s="10"/>
      <c r="L20735" s="10"/>
      <c r="M20735" s="10"/>
    </row>
    <row r="20736" spans="2:13" s="1" customFormat="1" ht="13.8" x14ac:dyDescent="0.3">
      <c r="B20736" s="10"/>
      <c r="L20736" s="10"/>
      <c r="M20736" s="10"/>
    </row>
    <row r="20737" spans="2:13" s="1" customFormat="1" ht="13.8" x14ac:dyDescent="0.3">
      <c r="B20737" s="10"/>
      <c r="L20737" s="10"/>
      <c r="M20737" s="10"/>
    </row>
    <row r="20738" spans="2:13" s="1" customFormat="1" ht="13.8" x14ac:dyDescent="0.3">
      <c r="B20738" s="10"/>
      <c r="L20738" s="10"/>
      <c r="M20738" s="10"/>
    </row>
    <row r="20739" spans="2:13" s="1" customFormat="1" ht="13.8" x14ac:dyDescent="0.3">
      <c r="B20739" s="10"/>
      <c r="L20739" s="10"/>
      <c r="M20739" s="10"/>
    </row>
    <row r="20740" spans="2:13" s="1" customFormat="1" ht="13.8" x14ac:dyDescent="0.3">
      <c r="B20740" s="10"/>
      <c r="L20740" s="10"/>
      <c r="M20740" s="10"/>
    </row>
    <row r="20741" spans="2:13" s="1" customFormat="1" ht="13.8" x14ac:dyDescent="0.3">
      <c r="B20741" s="10"/>
      <c r="L20741" s="10"/>
      <c r="M20741" s="10"/>
    </row>
    <row r="20742" spans="2:13" s="1" customFormat="1" ht="13.8" x14ac:dyDescent="0.3">
      <c r="B20742" s="10"/>
      <c r="L20742" s="10"/>
      <c r="M20742" s="10"/>
    </row>
    <row r="20743" spans="2:13" s="1" customFormat="1" ht="13.8" x14ac:dyDescent="0.3">
      <c r="B20743" s="10"/>
      <c r="L20743" s="10"/>
      <c r="M20743" s="10"/>
    </row>
    <row r="20744" spans="2:13" s="1" customFormat="1" ht="13.8" x14ac:dyDescent="0.3">
      <c r="B20744" s="10"/>
      <c r="L20744" s="10"/>
      <c r="M20744" s="10"/>
    </row>
    <row r="20745" spans="2:13" s="1" customFormat="1" ht="13.8" x14ac:dyDescent="0.3">
      <c r="B20745" s="10"/>
      <c r="L20745" s="10"/>
      <c r="M20745" s="10"/>
    </row>
    <row r="20746" spans="2:13" s="1" customFormat="1" ht="13.8" x14ac:dyDescent="0.3">
      <c r="B20746" s="10"/>
      <c r="L20746" s="10"/>
      <c r="M20746" s="10"/>
    </row>
    <row r="20747" spans="2:13" s="1" customFormat="1" ht="13.8" x14ac:dyDescent="0.3">
      <c r="B20747" s="10"/>
      <c r="L20747" s="10"/>
      <c r="M20747" s="10"/>
    </row>
    <row r="20748" spans="2:13" s="1" customFormat="1" ht="13.8" x14ac:dyDescent="0.3">
      <c r="B20748" s="10"/>
      <c r="L20748" s="10"/>
      <c r="M20748" s="10"/>
    </row>
    <row r="20749" spans="2:13" s="1" customFormat="1" ht="13.8" x14ac:dyDescent="0.3">
      <c r="B20749" s="10"/>
      <c r="L20749" s="10"/>
      <c r="M20749" s="10"/>
    </row>
    <row r="20750" spans="2:13" s="1" customFormat="1" ht="13.8" x14ac:dyDescent="0.3">
      <c r="B20750" s="10"/>
      <c r="L20750" s="10"/>
      <c r="M20750" s="10"/>
    </row>
    <row r="20751" spans="2:13" s="1" customFormat="1" ht="13.8" x14ac:dyDescent="0.3">
      <c r="B20751" s="10"/>
      <c r="L20751" s="10"/>
      <c r="M20751" s="10"/>
    </row>
    <row r="20752" spans="2:13" s="1" customFormat="1" ht="13.8" x14ac:dyDescent="0.3">
      <c r="B20752" s="10"/>
      <c r="L20752" s="10"/>
      <c r="M20752" s="10"/>
    </row>
    <row r="20753" spans="2:13" s="1" customFormat="1" ht="13.8" x14ac:dyDescent="0.3">
      <c r="B20753" s="10"/>
      <c r="L20753" s="10"/>
      <c r="M20753" s="10"/>
    </row>
    <row r="20754" spans="2:13" s="1" customFormat="1" ht="13.8" x14ac:dyDescent="0.3">
      <c r="B20754" s="10"/>
      <c r="L20754" s="10"/>
      <c r="M20754" s="10"/>
    </row>
    <row r="20755" spans="2:13" s="1" customFormat="1" ht="13.8" x14ac:dyDescent="0.3">
      <c r="B20755" s="10"/>
      <c r="L20755" s="10"/>
      <c r="M20755" s="10"/>
    </row>
    <row r="20756" spans="2:13" s="1" customFormat="1" ht="13.8" x14ac:dyDescent="0.3">
      <c r="B20756" s="10"/>
      <c r="L20756" s="10"/>
      <c r="M20756" s="10"/>
    </row>
    <row r="20757" spans="2:13" s="1" customFormat="1" ht="13.8" x14ac:dyDescent="0.3">
      <c r="B20757" s="10"/>
      <c r="L20757" s="10"/>
      <c r="M20757" s="10"/>
    </row>
    <row r="20758" spans="2:13" s="1" customFormat="1" ht="13.8" x14ac:dyDescent="0.3">
      <c r="B20758" s="10"/>
      <c r="L20758" s="10"/>
      <c r="M20758" s="10"/>
    </row>
    <row r="20759" spans="2:13" s="1" customFormat="1" ht="13.8" x14ac:dyDescent="0.3">
      <c r="B20759" s="10"/>
      <c r="L20759" s="10"/>
      <c r="M20759" s="10"/>
    </row>
    <row r="20760" spans="2:13" s="1" customFormat="1" ht="13.8" x14ac:dyDescent="0.3">
      <c r="B20760" s="10"/>
      <c r="L20760" s="10"/>
      <c r="M20760" s="10"/>
    </row>
    <row r="20761" spans="2:13" s="1" customFormat="1" ht="13.8" x14ac:dyDescent="0.3">
      <c r="B20761" s="10"/>
      <c r="L20761" s="10"/>
      <c r="M20761" s="10"/>
    </row>
    <row r="20762" spans="2:13" s="1" customFormat="1" ht="13.8" x14ac:dyDescent="0.3">
      <c r="B20762" s="10"/>
      <c r="L20762" s="10"/>
      <c r="M20762" s="10"/>
    </row>
    <row r="20763" spans="2:13" s="1" customFormat="1" ht="13.8" x14ac:dyDescent="0.3">
      <c r="B20763" s="10"/>
      <c r="L20763" s="10"/>
      <c r="M20763" s="10"/>
    </row>
    <row r="20764" spans="2:13" s="1" customFormat="1" ht="13.8" x14ac:dyDescent="0.3">
      <c r="B20764" s="10"/>
      <c r="L20764" s="10"/>
      <c r="M20764" s="10"/>
    </row>
    <row r="20765" spans="2:13" s="1" customFormat="1" ht="13.8" x14ac:dyDescent="0.3">
      <c r="B20765" s="10"/>
      <c r="L20765" s="10"/>
      <c r="M20765" s="10"/>
    </row>
    <row r="20766" spans="2:13" s="1" customFormat="1" ht="13.8" x14ac:dyDescent="0.3">
      <c r="B20766" s="10"/>
      <c r="L20766" s="10"/>
      <c r="M20766" s="10"/>
    </row>
    <row r="20767" spans="2:13" s="1" customFormat="1" ht="13.8" x14ac:dyDescent="0.3">
      <c r="B20767" s="10"/>
      <c r="L20767" s="10"/>
      <c r="M20767" s="10"/>
    </row>
    <row r="20768" spans="2:13" s="1" customFormat="1" ht="13.8" x14ac:dyDescent="0.3">
      <c r="B20768" s="10"/>
      <c r="L20768" s="10"/>
      <c r="M20768" s="10"/>
    </row>
    <row r="20769" spans="2:13" s="1" customFormat="1" ht="13.8" x14ac:dyDescent="0.3">
      <c r="B20769" s="10"/>
      <c r="L20769" s="10"/>
      <c r="M20769" s="10"/>
    </row>
    <row r="20770" spans="2:13" s="1" customFormat="1" ht="13.8" x14ac:dyDescent="0.3">
      <c r="B20770" s="10"/>
      <c r="L20770" s="10"/>
      <c r="M20770" s="10"/>
    </row>
    <row r="20771" spans="2:13" s="1" customFormat="1" ht="13.8" x14ac:dyDescent="0.3">
      <c r="B20771" s="10"/>
      <c r="L20771" s="10"/>
      <c r="M20771" s="10"/>
    </row>
    <row r="20772" spans="2:13" s="1" customFormat="1" ht="13.8" x14ac:dyDescent="0.3">
      <c r="B20772" s="10"/>
      <c r="L20772" s="10"/>
      <c r="M20772" s="10"/>
    </row>
    <row r="20773" spans="2:13" s="1" customFormat="1" ht="13.8" x14ac:dyDescent="0.3">
      <c r="B20773" s="10"/>
      <c r="L20773" s="10"/>
      <c r="M20773" s="10"/>
    </row>
    <row r="20774" spans="2:13" s="1" customFormat="1" ht="13.8" x14ac:dyDescent="0.3">
      <c r="B20774" s="10"/>
      <c r="L20774" s="10"/>
      <c r="M20774" s="10"/>
    </row>
    <row r="20775" spans="2:13" s="1" customFormat="1" ht="13.8" x14ac:dyDescent="0.3">
      <c r="B20775" s="10"/>
      <c r="L20775" s="10"/>
      <c r="M20775" s="10"/>
    </row>
    <row r="20776" spans="2:13" s="1" customFormat="1" ht="13.8" x14ac:dyDescent="0.3">
      <c r="B20776" s="10"/>
      <c r="L20776" s="10"/>
      <c r="M20776" s="10"/>
    </row>
    <row r="20777" spans="2:13" s="1" customFormat="1" ht="13.8" x14ac:dyDescent="0.3">
      <c r="B20777" s="10"/>
      <c r="L20777" s="10"/>
      <c r="M20777" s="10"/>
    </row>
    <row r="20778" spans="2:13" s="1" customFormat="1" ht="13.8" x14ac:dyDescent="0.3">
      <c r="B20778" s="10"/>
      <c r="L20778" s="10"/>
      <c r="M20778" s="10"/>
    </row>
    <row r="20779" spans="2:13" s="1" customFormat="1" ht="13.8" x14ac:dyDescent="0.3">
      <c r="B20779" s="10"/>
      <c r="L20779" s="10"/>
      <c r="M20779" s="10"/>
    </row>
    <row r="20780" spans="2:13" s="1" customFormat="1" ht="13.8" x14ac:dyDescent="0.3">
      <c r="B20780" s="10"/>
      <c r="L20780" s="10"/>
      <c r="M20780" s="10"/>
    </row>
    <row r="20781" spans="2:13" s="1" customFormat="1" ht="13.8" x14ac:dyDescent="0.3">
      <c r="B20781" s="10"/>
      <c r="L20781" s="10"/>
      <c r="M20781" s="10"/>
    </row>
    <row r="20782" spans="2:13" s="1" customFormat="1" ht="13.8" x14ac:dyDescent="0.3">
      <c r="B20782" s="10"/>
      <c r="L20782" s="10"/>
      <c r="M20782" s="10"/>
    </row>
    <row r="20783" spans="2:13" s="1" customFormat="1" ht="13.8" x14ac:dyDescent="0.3">
      <c r="B20783" s="10"/>
      <c r="L20783" s="10"/>
      <c r="M20783" s="10"/>
    </row>
    <row r="20784" spans="2:13" s="1" customFormat="1" ht="13.8" x14ac:dyDescent="0.3">
      <c r="B20784" s="10"/>
      <c r="L20784" s="10"/>
      <c r="M20784" s="10"/>
    </row>
    <row r="20785" spans="2:13" s="1" customFormat="1" ht="13.8" x14ac:dyDescent="0.3">
      <c r="B20785" s="10"/>
      <c r="L20785" s="10"/>
      <c r="M20785" s="10"/>
    </row>
    <row r="20786" spans="2:13" s="1" customFormat="1" ht="13.8" x14ac:dyDescent="0.3">
      <c r="B20786" s="10"/>
      <c r="L20786" s="10"/>
      <c r="M20786" s="10"/>
    </row>
    <row r="20787" spans="2:13" s="1" customFormat="1" ht="13.8" x14ac:dyDescent="0.3">
      <c r="B20787" s="10"/>
      <c r="L20787" s="10"/>
      <c r="M20787" s="10"/>
    </row>
    <row r="20788" spans="2:13" s="1" customFormat="1" ht="13.8" x14ac:dyDescent="0.3">
      <c r="B20788" s="10"/>
      <c r="L20788" s="10"/>
      <c r="M20788" s="10"/>
    </row>
    <row r="20789" spans="2:13" s="1" customFormat="1" ht="13.8" x14ac:dyDescent="0.3">
      <c r="B20789" s="10"/>
      <c r="L20789" s="10"/>
      <c r="M20789" s="10"/>
    </row>
    <row r="20790" spans="2:13" s="1" customFormat="1" ht="13.8" x14ac:dyDescent="0.3">
      <c r="B20790" s="10"/>
      <c r="L20790" s="10"/>
      <c r="M20790" s="10"/>
    </row>
    <row r="20791" spans="2:13" s="1" customFormat="1" ht="13.8" x14ac:dyDescent="0.3">
      <c r="B20791" s="10"/>
      <c r="L20791" s="10"/>
      <c r="M20791" s="10"/>
    </row>
    <row r="20792" spans="2:13" s="1" customFormat="1" ht="13.8" x14ac:dyDescent="0.3">
      <c r="B20792" s="10"/>
      <c r="L20792" s="10"/>
      <c r="M20792" s="10"/>
    </row>
    <row r="20793" spans="2:13" s="1" customFormat="1" ht="13.8" x14ac:dyDescent="0.3">
      <c r="B20793" s="10"/>
      <c r="L20793" s="10"/>
      <c r="M20793" s="10"/>
    </row>
    <row r="20794" spans="2:13" s="1" customFormat="1" ht="13.8" x14ac:dyDescent="0.3">
      <c r="B20794" s="10"/>
      <c r="L20794" s="10"/>
      <c r="M20794" s="10"/>
    </row>
    <row r="20795" spans="2:13" s="1" customFormat="1" ht="13.8" x14ac:dyDescent="0.3">
      <c r="B20795" s="10"/>
      <c r="L20795" s="10"/>
      <c r="M20795" s="10"/>
    </row>
    <row r="20796" spans="2:13" s="1" customFormat="1" ht="13.8" x14ac:dyDescent="0.3">
      <c r="B20796" s="10"/>
      <c r="L20796" s="10"/>
      <c r="M20796" s="10"/>
    </row>
    <row r="20797" spans="2:13" s="1" customFormat="1" ht="13.8" x14ac:dyDescent="0.3">
      <c r="B20797" s="10"/>
      <c r="L20797" s="10"/>
      <c r="M20797" s="10"/>
    </row>
    <row r="20798" spans="2:13" s="1" customFormat="1" ht="13.8" x14ac:dyDescent="0.3">
      <c r="B20798" s="10"/>
      <c r="L20798" s="10"/>
      <c r="M20798" s="10"/>
    </row>
    <row r="20799" spans="2:13" s="1" customFormat="1" ht="13.8" x14ac:dyDescent="0.3">
      <c r="B20799" s="10"/>
      <c r="L20799" s="10"/>
      <c r="M20799" s="10"/>
    </row>
    <row r="20800" spans="2:13" s="1" customFormat="1" ht="13.8" x14ac:dyDescent="0.3">
      <c r="B20800" s="10"/>
      <c r="L20800" s="10"/>
      <c r="M20800" s="10"/>
    </row>
    <row r="20801" spans="2:13" s="1" customFormat="1" ht="13.8" x14ac:dyDescent="0.3">
      <c r="B20801" s="10"/>
      <c r="L20801" s="10"/>
      <c r="M20801" s="10"/>
    </row>
    <row r="20802" spans="2:13" s="1" customFormat="1" ht="13.8" x14ac:dyDescent="0.3">
      <c r="B20802" s="10"/>
      <c r="L20802" s="10"/>
      <c r="M20802" s="10"/>
    </row>
    <row r="20803" spans="2:13" s="1" customFormat="1" ht="13.8" x14ac:dyDescent="0.3">
      <c r="B20803" s="10"/>
      <c r="L20803" s="10"/>
      <c r="M20803" s="10"/>
    </row>
    <row r="20804" spans="2:13" s="1" customFormat="1" ht="13.8" x14ac:dyDescent="0.3">
      <c r="B20804" s="10"/>
      <c r="L20804" s="10"/>
      <c r="M20804" s="10"/>
    </row>
    <row r="20805" spans="2:13" s="1" customFormat="1" ht="13.8" x14ac:dyDescent="0.3">
      <c r="B20805" s="10"/>
      <c r="L20805" s="10"/>
      <c r="M20805" s="10"/>
    </row>
    <row r="20806" spans="2:13" s="1" customFormat="1" ht="13.8" x14ac:dyDescent="0.3">
      <c r="B20806" s="10"/>
      <c r="L20806" s="10"/>
      <c r="M20806" s="10"/>
    </row>
    <row r="20807" spans="2:13" s="1" customFormat="1" ht="13.8" x14ac:dyDescent="0.3">
      <c r="B20807" s="10"/>
      <c r="L20807" s="10"/>
      <c r="M20807" s="10"/>
    </row>
    <row r="20808" spans="2:13" s="1" customFormat="1" ht="13.8" x14ac:dyDescent="0.3">
      <c r="B20808" s="10"/>
      <c r="L20808" s="10"/>
      <c r="M20808" s="10"/>
    </row>
    <row r="20809" spans="2:13" s="1" customFormat="1" ht="13.8" x14ac:dyDescent="0.3">
      <c r="B20809" s="10"/>
      <c r="L20809" s="10"/>
      <c r="M20809" s="10"/>
    </row>
    <row r="20810" spans="2:13" s="1" customFormat="1" ht="13.8" x14ac:dyDescent="0.3">
      <c r="B20810" s="10"/>
      <c r="L20810" s="10"/>
      <c r="M20810" s="10"/>
    </row>
    <row r="20811" spans="2:13" s="1" customFormat="1" ht="13.8" x14ac:dyDescent="0.3">
      <c r="B20811" s="10"/>
      <c r="L20811" s="10"/>
      <c r="M20811" s="10"/>
    </row>
    <row r="20812" spans="2:13" s="1" customFormat="1" ht="13.8" x14ac:dyDescent="0.3">
      <c r="B20812" s="10"/>
      <c r="L20812" s="10"/>
      <c r="M20812" s="10"/>
    </row>
    <row r="20813" spans="2:13" s="1" customFormat="1" ht="13.8" x14ac:dyDescent="0.3">
      <c r="B20813" s="10"/>
      <c r="L20813" s="10"/>
      <c r="M20813" s="10"/>
    </row>
    <row r="20814" spans="2:13" s="1" customFormat="1" ht="13.8" x14ac:dyDescent="0.3">
      <c r="B20814" s="10"/>
      <c r="L20814" s="10"/>
      <c r="M20814" s="10"/>
    </row>
    <row r="20815" spans="2:13" s="1" customFormat="1" ht="13.8" x14ac:dyDescent="0.3">
      <c r="B20815" s="10"/>
      <c r="L20815" s="10"/>
      <c r="M20815" s="10"/>
    </row>
    <row r="20816" spans="2:13" s="1" customFormat="1" ht="13.8" x14ac:dyDescent="0.3">
      <c r="B20816" s="10"/>
      <c r="L20816" s="10"/>
      <c r="M20816" s="10"/>
    </row>
    <row r="20817" spans="2:13" s="1" customFormat="1" ht="13.8" x14ac:dyDescent="0.3">
      <c r="B20817" s="10"/>
      <c r="L20817" s="10"/>
      <c r="M20817" s="10"/>
    </row>
    <row r="20818" spans="2:13" s="1" customFormat="1" ht="13.8" x14ac:dyDescent="0.3">
      <c r="B20818" s="10"/>
      <c r="L20818" s="10"/>
      <c r="M20818" s="10"/>
    </row>
    <row r="20819" spans="2:13" s="1" customFormat="1" ht="13.8" x14ac:dyDescent="0.3">
      <c r="B20819" s="10"/>
      <c r="L20819" s="10"/>
      <c r="M20819" s="10"/>
    </row>
    <row r="20820" spans="2:13" s="1" customFormat="1" ht="13.8" x14ac:dyDescent="0.3">
      <c r="B20820" s="10"/>
      <c r="L20820" s="10"/>
      <c r="M20820" s="10"/>
    </row>
    <row r="20821" spans="2:13" s="1" customFormat="1" ht="13.8" x14ac:dyDescent="0.3">
      <c r="B20821" s="10"/>
      <c r="L20821" s="10"/>
      <c r="M20821" s="10"/>
    </row>
    <row r="20822" spans="2:13" s="1" customFormat="1" ht="13.8" x14ac:dyDescent="0.3">
      <c r="B20822" s="10"/>
      <c r="L20822" s="10"/>
      <c r="M20822" s="10"/>
    </row>
    <row r="20823" spans="2:13" s="1" customFormat="1" ht="13.8" x14ac:dyDescent="0.3">
      <c r="B20823" s="10"/>
      <c r="L20823" s="10"/>
      <c r="M20823" s="10"/>
    </row>
    <row r="20824" spans="2:13" s="1" customFormat="1" ht="13.8" x14ac:dyDescent="0.3">
      <c r="B20824" s="10"/>
      <c r="L20824" s="10"/>
      <c r="M20824" s="10"/>
    </row>
    <row r="20825" spans="2:13" s="1" customFormat="1" ht="13.8" x14ac:dyDescent="0.3">
      <c r="B20825" s="10"/>
      <c r="L20825" s="10"/>
      <c r="M20825" s="10"/>
    </row>
    <row r="20826" spans="2:13" s="1" customFormat="1" ht="13.8" x14ac:dyDescent="0.3">
      <c r="B20826" s="10"/>
      <c r="L20826" s="10"/>
      <c r="M20826" s="10"/>
    </row>
    <row r="20827" spans="2:13" s="1" customFormat="1" ht="13.8" x14ac:dyDescent="0.3">
      <c r="B20827" s="10"/>
      <c r="L20827" s="10"/>
      <c r="M20827" s="10"/>
    </row>
    <row r="20828" spans="2:13" s="1" customFormat="1" ht="13.8" x14ac:dyDescent="0.3">
      <c r="B20828" s="10"/>
      <c r="L20828" s="10"/>
      <c r="M20828" s="10"/>
    </row>
    <row r="20829" spans="2:13" s="1" customFormat="1" ht="13.8" x14ac:dyDescent="0.3">
      <c r="B20829" s="10"/>
      <c r="L20829" s="10"/>
      <c r="M20829" s="10"/>
    </row>
    <row r="20830" spans="2:13" s="1" customFormat="1" ht="13.8" x14ac:dyDescent="0.3">
      <c r="B20830" s="10"/>
      <c r="L20830" s="10"/>
      <c r="M20830" s="10"/>
    </row>
    <row r="20831" spans="2:13" s="1" customFormat="1" ht="13.8" x14ac:dyDescent="0.3">
      <c r="B20831" s="10"/>
      <c r="L20831" s="10"/>
      <c r="M20831" s="10"/>
    </row>
    <row r="20832" spans="2:13" s="1" customFormat="1" ht="13.8" x14ac:dyDescent="0.3">
      <c r="B20832" s="10"/>
      <c r="L20832" s="10"/>
      <c r="M20832" s="10"/>
    </row>
    <row r="20833" spans="2:13" s="1" customFormat="1" ht="13.8" x14ac:dyDescent="0.3">
      <c r="B20833" s="10"/>
      <c r="L20833" s="10"/>
      <c r="M20833" s="10"/>
    </row>
    <row r="20834" spans="2:13" s="1" customFormat="1" ht="13.8" x14ac:dyDescent="0.3">
      <c r="B20834" s="10"/>
      <c r="L20834" s="10"/>
      <c r="M20834" s="10"/>
    </row>
    <row r="20835" spans="2:13" s="1" customFormat="1" ht="13.8" x14ac:dyDescent="0.3">
      <c r="B20835" s="10"/>
      <c r="L20835" s="10"/>
      <c r="M20835" s="10"/>
    </row>
    <row r="20836" spans="2:13" s="1" customFormat="1" ht="13.8" x14ac:dyDescent="0.3">
      <c r="B20836" s="10"/>
      <c r="L20836" s="10"/>
      <c r="M20836" s="10"/>
    </row>
    <row r="20837" spans="2:13" s="1" customFormat="1" ht="13.8" x14ac:dyDescent="0.3">
      <c r="B20837" s="10"/>
      <c r="L20837" s="10"/>
      <c r="M20837" s="10"/>
    </row>
    <row r="20838" spans="2:13" s="1" customFormat="1" ht="13.8" x14ac:dyDescent="0.3">
      <c r="B20838" s="10"/>
      <c r="L20838" s="10"/>
      <c r="M20838" s="10"/>
    </row>
    <row r="20839" spans="2:13" s="1" customFormat="1" ht="13.8" x14ac:dyDescent="0.3">
      <c r="B20839" s="10"/>
      <c r="L20839" s="10"/>
      <c r="M20839" s="10"/>
    </row>
    <row r="20840" spans="2:13" s="1" customFormat="1" ht="13.8" x14ac:dyDescent="0.3">
      <c r="B20840" s="10"/>
      <c r="L20840" s="10"/>
      <c r="M20840" s="10"/>
    </row>
    <row r="20841" spans="2:13" s="1" customFormat="1" ht="13.8" x14ac:dyDescent="0.3">
      <c r="B20841" s="10"/>
      <c r="L20841" s="10"/>
      <c r="M20841" s="10"/>
    </row>
    <row r="20842" spans="2:13" s="1" customFormat="1" ht="13.8" x14ac:dyDescent="0.3">
      <c r="B20842" s="10"/>
      <c r="L20842" s="10"/>
      <c r="M20842" s="10"/>
    </row>
    <row r="20843" spans="2:13" s="1" customFormat="1" ht="13.8" x14ac:dyDescent="0.3">
      <c r="B20843" s="10"/>
      <c r="L20843" s="10"/>
      <c r="M20843" s="10"/>
    </row>
    <row r="20844" spans="2:13" s="1" customFormat="1" ht="13.8" x14ac:dyDescent="0.3">
      <c r="B20844" s="10"/>
      <c r="L20844" s="10"/>
      <c r="M20844" s="10"/>
    </row>
    <row r="20845" spans="2:13" s="1" customFormat="1" ht="13.8" x14ac:dyDescent="0.3">
      <c r="B20845" s="10"/>
      <c r="L20845" s="10"/>
      <c r="M20845" s="10"/>
    </row>
    <row r="20846" spans="2:13" s="1" customFormat="1" ht="13.8" x14ac:dyDescent="0.3">
      <c r="B20846" s="10"/>
      <c r="L20846" s="10"/>
      <c r="M20846" s="10"/>
    </row>
    <row r="20847" spans="2:13" s="1" customFormat="1" ht="13.8" x14ac:dyDescent="0.3">
      <c r="B20847" s="10"/>
      <c r="L20847" s="10"/>
      <c r="M20847" s="10"/>
    </row>
    <row r="20848" spans="2:13" s="1" customFormat="1" ht="13.8" x14ac:dyDescent="0.3">
      <c r="B20848" s="10"/>
      <c r="L20848" s="10"/>
      <c r="M20848" s="10"/>
    </row>
    <row r="20849" spans="2:13" s="1" customFormat="1" ht="13.8" x14ac:dyDescent="0.3">
      <c r="B20849" s="10"/>
      <c r="L20849" s="10"/>
      <c r="M20849" s="10"/>
    </row>
    <row r="20850" spans="2:13" s="1" customFormat="1" ht="13.8" x14ac:dyDescent="0.3">
      <c r="B20850" s="10"/>
      <c r="L20850" s="10"/>
      <c r="M20850" s="10"/>
    </row>
    <row r="20851" spans="2:13" s="1" customFormat="1" ht="13.8" x14ac:dyDescent="0.3">
      <c r="B20851" s="10"/>
      <c r="L20851" s="10"/>
      <c r="M20851" s="10"/>
    </row>
    <row r="20852" spans="2:13" s="1" customFormat="1" ht="13.8" x14ac:dyDescent="0.3">
      <c r="B20852" s="10"/>
      <c r="L20852" s="10"/>
      <c r="M20852" s="10"/>
    </row>
    <row r="20853" spans="2:13" s="1" customFormat="1" ht="13.8" x14ac:dyDescent="0.3">
      <c r="B20853" s="10"/>
      <c r="L20853" s="10"/>
      <c r="M20853" s="10"/>
    </row>
    <row r="20854" spans="2:13" s="1" customFormat="1" ht="13.8" x14ac:dyDescent="0.3">
      <c r="B20854" s="10"/>
      <c r="L20854" s="10"/>
      <c r="M20854" s="10"/>
    </row>
    <row r="20855" spans="2:13" s="1" customFormat="1" ht="13.8" x14ac:dyDescent="0.3">
      <c r="B20855" s="10"/>
      <c r="L20855" s="10"/>
      <c r="M20855" s="10"/>
    </row>
    <row r="20856" spans="2:13" s="1" customFormat="1" ht="13.8" x14ac:dyDescent="0.3">
      <c r="B20856" s="10"/>
      <c r="L20856" s="10"/>
      <c r="M20856" s="10"/>
    </row>
    <row r="20857" spans="2:13" s="1" customFormat="1" ht="13.8" x14ac:dyDescent="0.3">
      <c r="B20857" s="10"/>
      <c r="L20857" s="10"/>
      <c r="M20857" s="10"/>
    </row>
    <row r="20858" spans="2:13" s="1" customFormat="1" ht="13.8" x14ac:dyDescent="0.3">
      <c r="B20858" s="10"/>
      <c r="L20858" s="10"/>
      <c r="M20858" s="10"/>
    </row>
    <row r="20859" spans="2:13" s="1" customFormat="1" ht="13.8" x14ac:dyDescent="0.3">
      <c r="B20859" s="10"/>
      <c r="L20859" s="10"/>
      <c r="M20859" s="10"/>
    </row>
    <row r="20860" spans="2:13" s="1" customFormat="1" ht="13.8" x14ac:dyDescent="0.3">
      <c r="B20860" s="10"/>
      <c r="L20860" s="10"/>
      <c r="M20860" s="10"/>
    </row>
    <row r="20861" spans="2:13" s="1" customFormat="1" ht="13.8" x14ac:dyDescent="0.3">
      <c r="B20861" s="10"/>
      <c r="L20861" s="10"/>
      <c r="M20861" s="10"/>
    </row>
    <row r="20862" spans="2:13" s="1" customFormat="1" ht="13.8" x14ac:dyDescent="0.3">
      <c r="B20862" s="10"/>
      <c r="L20862" s="10"/>
      <c r="M20862" s="10"/>
    </row>
    <row r="20863" spans="2:13" s="1" customFormat="1" ht="13.8" x14ac:dyDescent="0.3">
      <c r="B20863" s="10"/>
      <c r="L20863" s="10"/>
      <c r="M20863" s="10"/>
    </row>
    <row r="20864" spans="2:13" s="1" customFormat="1" ht="13.8" x14ac:dyDescent="0.3">
      <c r="B20864" s="10"/>
      <c r="L20864" s="10"/>
      <c r="M20864" s="10"/>
    </row>
    <row r="20865" spans="2:13" s="1" customFormat="1" ht="13.8" x14ac:dyDescent="0.3">
      <c r="B20865" s="10"/>
      <c r="L20865" s="10"/>
      <c r="M20865" s="10"/>
    </row>
    <row r="20866" spans="2:13" s="1" customFormat="1" ht="13.8" x14ac:dyDescent="0.3">
      <c r="B20866" s="10"/>
      <c r="L20866" s="10"/>
      <c r="M20866" s="10"/>
    </row>
    <row r="20867" spans="2:13" s="1" customFormat="1" ht="13.8" x14ac:dyDescent="0.3">
      <c r="B20867" s="10"/>
      <c r="L20867" s="10"/>
      <c r="M20867" s="10"/>
    </row>
    <row r="20868" spans="2:13" s="1" customFormat="1" ht="13.8" x14ac:dyDescent="0.3">
      <c r="B20868" s="10"/>
      <c r="L20868" s="10"/>
      <c r="M20868" s="10"/>
    </row>
    <row r="20869" spans="2:13" s="1" customFormat="1" ht="13.8" x14ac:dyDescent="0.3">
      <c r="B20869" s="10"/>
      <c r="L20869" s="10"/>
      <c r="M20869" s="10"/>
    </row>
    <row r="20870" spans="2:13" s="1" customFormat="1" ht="13.8" x14ac:dyDescent="0.3">
      <c r="B20870" s="10"/>
      <c r="L20870" s="10"/>
      <c r="M20870" s="10"/>
    </row>
    <row r="20871" spans="2:13" s="1" customFormat="1" ht="13.8" x14ac:dyDescent="0.3">
      <c r="B20871" s="10"/>
      <c r="L20871" s="10"/>
      <c r="M20871" s="10"/>
    </row>
    <row r="20872" spans="2:13" s="1" customFormat="1" ht="13.8" x14ac:dyDescent="0.3">
      <c r="B20872" s="10"/>
      <c r="L20872" s="10"/>
      <c r="M20872" s="10"/>
    </row>
    <row r="20873" spans="2:13" s="1" customFormat="1" ht="13.8" x14ac:dyDescent="0.3">
      <c r="B20873" s="10"/>
      <c r="L20873" s="10"/>
      <c r="M20873" s="10"/>
    </row>
    <row r="20874" spans="2:13" s="1" customFormat="1" ht="13.8" x14ac:dyDescent="0.3">
      <c r="B20874" s="10"/>
      <c r="L20874" s="10"/>
      <c r="M20874" s="10"/>
    </row>
    <row r="20875" spans="2:13" s="1" customFormat="1" ht="13.8" x14ac:dyDescent="0.3">
      <c r="B20875" s="10"/>
      <c r="L20875" s="10"/>
      <c r="M20875" s="10"/>
    </row>
    <row r="20876" spans="2:13" s="1" customFormat="1" ht="13.8" x14ac:dyDescent="0.3">
      <c r="B20876" s="10"/>
      <c r="L20876" s="10"/>
      <c r="M20876" s="10"/>
    </row>
    <row r="20877" spans="2:13" s="1" customFormat="1" ht="13.8" x14ac:dyDescent="0.3">
      <c r="B20877" s="10"/>
      <c r="L20877" s="10"/>
      <c r="M20877" s="10"/>
    </row>
    <row r="20878" spans="2:13" s="1" customFormat="1" ht="13.8" x14ac:dyDescent="0.3">
      <c r="B20878" s="10"/>
      <c r="L20878" s="10"/>
      <c r="M20878" s="10"/>
    </row>
    <row r="20879" spans="2:13" s="1" customFormat="1" ht="13.8" x14ac:dyDescent="0.3">
      <c r="B20879" s="10"/>
      <c r="L20879" s="10"/>
      <c r="M20879" s="10"/>
    </row>
    <row r="20880" spans="2:13" s="1" customFormat="1" ht="13.8" x14ac:dyDescent="0.3">
      <c r="B20880" s="10"/>
      <c r="L20880" s="10"/>
      <c r="M20880" s="10"/>
    </row>
    <row r="20881" spans="2:13" s="1" customFormat="1" ht="13.8" x14ac:dyDescent="0.3">
      <c r="B20881" s="10"/>
      <c r="L20881" s="10"/>
      <c r="M20881" s="10"/>
    </row>
    <row r="20882" spans="2:13" s="1" customFormat="1" ht="13.8" x14ac:dyDescent="0.3">
      <c r="B20882" s="10"/>
      <c r="L20882" s="10"/>
      <c r="M20882" s="10"/>
    </row>
    <row r="20883" spans="2:13" s="1" customFormat="1" ht="13.8" x14ac:dyDescent="0.3">
      <c r="B20883" s="10"/>
      <c r="L20883" s="10"/>
      <c r="M20883" s="10"/>
    </row>
    <row r="20884" spans="2:13" s="1" customFormat="1" ht="13.8" x14ac:dyDescent="0.3">
      <c r="B20884" s="10"/>
      <c r="L20884" s="10"/>
      <c r="M20884" s="10"/>
    </row>
    <row r="20885" spans="2:13" s="1" customFormat="1" ht="13.8" x14ac:dyDescent="0.3">
      <c r="B20885" s="10"/>
      <c r="L20885" s="10"/>
      <c r="M20885" s="10"/>
    </row>
    <row r="20886" spans="2:13" s="1" customFormat="1" ht="13.8" x14ac:dyDescent="0.3">
      <c r="B20886" s="10"/>
      <c r="L20886" s="10"/>
      <c r="M20886" s="10"/>
    </row>
    <row r="20887" spans="2:13" s="1" customFormat="1" ht="13.8" x14ac:dyDescent="0.3">
      <c r="B20887" s="10"/>
      <c r="L20887" s="10"/>
      <c r="M20887" s="10"/>
    </row>
    <row r="20888" spans="2:13" s="1" customFormat="1" ht="13.8" x14ac:dyDescent="0.3">
      <c r="B20888" s="10"/>
      <c r="L20888" s="10"/>
      <c r="M20888" s="10"/>
    </row>
    <row r="20889" spans="2:13" s="1" customFormat="1" ht="13.8" x14ac:dyDescent="0.3">
      <c r="B20889" s="10"/>
      <c r="L20889" s="10"/>
      <c r="M20889" s="10"/>
    </row>
    <row r="20890" spans="2:13" s="1" customFormat="1" ht="13.8" x14ac:dyDescent="0.3">
      <c r="B20890" s="10"/>
      <c r="L20890" s="10"/>
      <c r="M20890" s="10"/>
    </row>
    <row r="20891" spans="2:13" s="1" customFormat="1" ht="13.8" x14ac:dyDescent="0.3">
      <c r="B20891" s="10"/>
      <c r="L20891" s="10"/>
      <c r="M20891" s="10"/>
    </row>
    <row r="20892" spans="2:13" s="1" customFormat="1" ht="13.8" x14ac:dyDescent="0.3">
      <c r="B20892" s="10"/>
      <c r="L20892" s="10"/>
      <c r="M20892" s="10"/>
    </row>
    <row r="20893" spans="2:13" s="1" customFormat="1" ht="13.8" x14ac:dyDescent="0.3">
      <c r="B20893" s="10"/>
      <c r="L20893" s="10"/>
      <c r="M20893" s="10"/>
    </row>
    <row r="20894" spans="2:13" s="1" customFormat="1" ht="13.8" x14ac:dyDescent="0.3">
      <c r="B20894" s="10"/>
      <c r="L20894" s="10"/>
      <c r="M20894" s="10"/>
    </row>
    <row r="20895" spans="2:13" s="1" customFormat="1" ht="13.8" x14ac:dyDescent="0.3">
      <c r="B20895" s="10"/>
      <c r="L20895" s="10"/>
      <c r="M20895" s="10"/>
    </row>
    <row r="20896" spans="2:13" s="1" customFormat="1" ht="13.8" x14ac:dyDescent="0.3">
      <c r="B20896" s="10"/>
      <c r="L20896" s="10"/>
      <c r="M20896" s="10"/>
    </row>
    <row r="20897" spans="2:13" s="1" customFormat="1" ht="13.8" x14ac:dyDescent="0.3">
      <c r="B20897" s="10"/>
      <c r="L20897" s="10"/>
      <c r="M20897" s="10"/>
    </row>
    <row r="20898" spans="2:13" s="1" customFormat="1" ht="13.8" x14ac:dyDescent="0.3">
      <c r="B20898" s="10"/>
      <c r="L20898" s="10"/>
      <c r="M20898" s="10"/>
    </row>
    <row r="20899" spans="2:13" s="1" customFormat="1" ht="13.8" x14ac:dyDescent="0.3">
      <c r="B20899" s="10"/>
      <c r="L20899" s="10"/>
      <c r="M20899" s="10"/>
    </row>
    <row r="20900" spans="2:13" s="1" customFormat="1" ht="13.8" x14ac:dyDescent="0.3">
      <c r="B20900" s="10"/>
      <c r="L20900" s="10"/>
      <c r="M20900" s="10"/>
    </row>
    <row r="20901" spans="2:13" s="1" customFormat="1" ht="13.8" x14ac:dyDescent="0.3">
      <c r="B20901" s="10"/>
      <c r="L20901" s="10"/>
      <c r="M20901" s="10"/>
    </row>
    <row r="20902" spans="2:13" s="1" customFormat="1" ht="13.8" x14ac:dyDescent="0.3">
      <c r="B20902" s="10"/>
      <c r="L20902" s="10"/>
      <c r="M20902" s="10"/>
    </row>
    <row r="20903" spans="2:13" s="1" customFormat="1" ht="13.8" x14ac:dyDescent="0.3">
      <c r="B20903" s="10"/>
      <c r="L20903" s="10"/>
      <c r="M20903" s="10"/>
    </row>
    <row r="20904" spans="2:13" s="1" customFormat="1" ht="13.8" x14ac:dyDescent="0.3">
      <c r="B20904" s="10"/>
      <c r="L20904" s="10"/>
      <c r="M20904" s="10"/>
    </row>
    <row r="20905" spans="2:13" s="1" customFormat="1" ht="13.8" x14ac:dyDescent="0.3">
      <c r="B20905" s="10"/>
      <c r="L20905" s="10"/>
      <c r="M20905" s="10"/>
    </row>
    <row r="20906" spans="2:13" s="1" customFormat="1" ht="13.8" x14ac:dyDescent="0.3">
      <c r="B20906" s="10"/>
      <c r="L20906" s="10"/>
      <c r="M20906" s="10"/>
    </row>
    <row r="20907" spans="2:13" s="1" customFormat="1" ht="13.8" x14ac:dyDescent="0.3">
      <c r="B20907" s="10"/>
      <c r="L20907" s="10"/>
      <c r="M20907" s="10"/>
    </row>
    <row r="20908" spans="2:13" s="1" customFormat="1" ht="13.8" x14ac:dyDescent="0.3">
      <c r="B20908" s="10"/>
      <c r="L20908" s="10"/>
      <c r="M20908" s="10"/>
    </row>
    <row r="20909" spans="2:13" s="1" customFormat="1" ht="13.8" x14ac:dyDescent="0.3">
      <c r="B20909" s="10"/>
      <c r="L20909" s="10"/>
      <c r="M20909" s="10"/>
    </row>
    <row r="20910" spans="2:13" s="1" customFormat="1" ht="13.8" x14ac:dyDescent="0.3">
      <c r="B20910" s="10"/>
      <c r="L20910" s="10"/>
      <c r="M20910" s="10"/>
    </row>
    <row r="20911" spans="2:13" s="1" customFormat="1" ht="13.8" x14ac:dyDescent="0.3">
      <c r="B20911" s="10"/>
      <c r="L20911" s="10"/>
      <c r="M20911" s="10"/>
    </row>
    <row r="20912" spans="2:13" s="1" customFormat="1" ht="13.8" x14ac:dyDescent="0.3">
      <c r="B20912" s="10"/>
      <c r="L20912" s="10"/>
      <c r="M20912" s="10"/>
    </row>
    <row r="20913" spans="2:13" s="1" customFormat="1" ht="13.8" x14ac:dyDescent="0.3">
      <c r="B20913" s="10"/>
      <c r="L20913" s="10"/>
      <c r="M20913" s="10"/>
    </row>
    <row r="20914" spans="2:13" s="1" customFormat="1" ht="13.8" x14ac:dyDescent="0.3">
      <c r="B20914" s="10"/>
      <c r="L20914" s="10"/>
      <c r="M20914" s="10"/>
    </row>
    <row r="20915" spans="2:13" s="1" customFormat="1" ht="13.8" x14ac:dyDescent="0.3">
      <c r="B20915" s="10"/>
      <c r="L20915" s="10"/>
      <c r="M20915" s="10"/>
    </row>
    <row r="20916" spans="2:13" s="1" customFormat="1" ht="13.8" x14ac:dyDescent="0.3">
      <c r="B20916" s="10"/>
      <c r="L20916" s="10"/>
      <c r="M20916" s="10"/>
    </row>
    <row r="20917" spans="2:13" s="1" customFormat="1" ht="13.8" x14ac:dyDescent="0.3">
      <c r="B20917" s="10"/>
      <c r="L20917" s="10"/>
      <c r="M20917" s="10"/>
    </row>
    <row r="20918" spans="2:13" s="1" customFormat="1" ht="13.8" x14ac:dyDescent="0.3">
      <c r="B20918" s="10"/>
      <c r="L20918" s="10"/>
      <c r="M20918" s="10"/>
    </row>
    <row r="20919" spans="2:13" s="1" customFormat="1" ht="13.8" x14ac:dyDescent="0.3">
      <c r="B20919" s="10"/>
      <c r="L20919" s="10"/>
      <c r="M20919" s="10"/>
    </row>
    <row r="20920" spans="2:13" s="1" customFormat="1" ht="13.8" x14ac:dyDescent="0.3">
      <c r="B20920" s="10"/>
      <c r="L20920" s="10"/>
      <c r="M20920" s="10"/>
    </row>
    <row r="20921" spans="2:13" s="1" customFormat="1" ht="13.8" x14ac:dyDescent="0.3">
      <c r="B20921" s="10"/>
      <c r="L20921" s="10"/>
      <c r="M20921" s="10"/>
    </row>
    <row r="20922" spans="2:13" s="1" customFormat="1" ht="13.8" x14ac:dyDescent="0.3">
      <c r="B20922" s="10"/>
      <c r="L20922" s="10"/>
      <c r="M20922" s="10"/>
    </row>
    <row r="20923" spans="2:13" s="1" customFormat="1" ht="13.8" x14ac:dyDescent="0.3">
      <c r="B20923" s="10"/>
      <c r="L20923" s="10"/>
      <c r="M20923" s="10"/>
    </row>
    <row r="20924" spans="2:13" s="1" customFormat="1" ht="13.8" x14ac:dyDescent="0.3">
      <c r="B20924" s="10"/>
      <c r="L20924" s="10"/>
      <c r="M20924" s="10"/>
    </row>
    <row r="20925" spans="2:13" s="1" customFormat="1" ht="13.8" x14ac:dyDescent="0.3">
      <c r="B20925" s="10"/>
      <c r="L20925" s="10"/>
      <c r="M20925" s="10"/>
    </row>
    <row r="20926" spans="2:13" s="1" customFormat="1" ht="13.8" x14ac:dyDescent="0.3">
      <c r="B20926" s="10"/>
      <c r="L20926" s="10"/>
      <c r="M20926" s="10"/>
    </row>
    <row r="20927" spans="2:13" s="1" customFormat="1" ht="13.8" x14ac:dyDescent="0.3">
      <c r="B20927" s="10"/>
      <c r="L20927" s="10"/>
      <c r="M20927" s="10"/>
    </row>
    <row r="20928" spans="2:13" s="1" customFormat="1" ht="13.8" x14ac:dyDescent="0.3">
      <c r="B20928" s="10"/>
      <c r="L20928" s="10"/>
      <c r="M20928" s="10"/>
    </row>
    <row r="20929" spans="2:13" s="1" customFormat="1" ht="13.8" x14ac:dyDescent="0.3">
      <c r="B20929" s="10"/>
      <c r="L20929" s="10"/>
      <c r="M20929" s="10"/>
    </row>
    <row r="20930" spans="2:13" s="1" customFormat="1" ht="13.8" x14ac:dyDescent="0.3">
      <c r="B20930" s="10"/>
      <c r="L20930" s="10"/>
      <c r="M20930" s="10"/>
    </row>
    <row r="20931" spans="2:13" s="1" customFormat="1" ht="13.8" x14ac:dyDescent="0.3">
      <c r="B20931" s="10"/>
      <c r="L20931" s="10"/>
      <c r="M20931" s="10"/>
    </row>
    <row r="20932" spans="2:13" s="1" customFormat="1" ht="13.8" x14ac:dyDescent="0.3">
      <c r="B20932" s="10"/>
      <c r="L20932" s="10"/>
      <c r="M20932" s="10"/>
    </row>
    <row r="20933" spans="2:13" s="1" customFormat="1" ht="13.8" x14ac:dyDescent="0.3">
      <c r="B20933" s="10"/>
      <c r="L20933" s="10"/>
      <c r="M20933" s="10"/>
    </row>
    <row r="20934" spans="2:13" s="1" customFormat="1" ht="13.8" x14ac:dyDescent="0.3">
      <c r="B20934" s="10"/>
      <c r="L20934" s="10"/>
      <c r="M20934" s="10"/>
    </row>
    <row r="20935" spans="2:13" s="1" customFormat="1" ht="13.8" x14ac:dyDescent="0.3">
      <c r="B20935" s="10"/>
      <c r="L20935" s="10"/>
      <c r="M20935" s="10"/>
    </row>
    <row r="20936" spans="2:13" s="1" customFormat="1" ht="13.8" x14ac:dyDescent="0.3">
      <c r="B20936" s="10"/>
      <c r="L20936" s="10"/>
      <c r="M20936" s="10"/>
    </row>
    <row r="20937" spans="2:13" s="1" customFormat="1" ht="13.8" x14ac:dyDescent="0.3">
      <c r="B20937" s="10"/>
      <c r="L20937" s="10"/>
      <c r="M20937" s="10"/>
    </row>
    <row r="20938" spans="2:13" s="1" customFormat="1" ht="13.8" x14ac:dyDescent="0.3">
      <c r="B20938" s="10"/>
      <c r="L20938" s="10"/>
      <c r="M20938" s="10"/>
    </row>
    <row r="20939" spans="2:13" s="1" customFormat="1" ht="13.8" x14ac:dyDescent="0.3">
      <c r="B20939" s="10"/>
      <c r="L20939" s="10"/>
      <c r="M20939" s="10"/>
    </row>
    <row r="20940" spans="2:13" s="1" customFormat="1" ht="13.8" x14ac:dyDescent="0.3">
      <c r="B20940" s="10"/>
      <c r="L20940" s="10"/>
      <c r="M20940" s="10"/>
    </row>
    <row r="20941" spans="2:13" s="1" customFormat="1" ht="13.8" x14ac:dyDescent="0.3">
      <c r="B20941" s="10"/>
      <c r="L20941" s="10"/>
      <c r="M20941" s="10"/>
    </row>
    <row r="20942" spans="2:13" s="1" customFormat="1" ht="13.8" x14ac:dyDescent="0.3">
      <c r="B20942" s="10"/>
      <c r="L20942" s="10"/>
      <c r="M20942" s="10"/>
    </row>
    <row r="20943" spans="2:13" s="1" customFormat="1" ht="13.8" x14ac:dyDescent="0.3">
      <c r="B20943" s="10"/>
      <c r="L20943" s="10"/>
      <c r="M20943" s="10"/>
    </row>
    <row r="20944" spans="2:13" s="1" customFormat="1" ht="13.8" x14ac:dyDescent="0.3">
      <c r="B20944" s="10"/>
      <c r="L20944" s="10"/>
      <c r="M20944" s="10"/>
    </row>
    <row r="20945" spans="2:13" s="1" customFormat="1" ht="13.8" x14ac:dyDescent="0.3">
      <c r="B20945" s="10"/>
      <c r="L20945" s="10"/>
      <c r="M20945" s="10"/>
    </row>
    <row r="20946" spans="2:13" s="1" customFormat="1" ht="13.8" x14ac:dyDescent="0.3">
      <c r="B20946" s="10"/>
      <c r="L20946" s="10"/>
      <c r="M20946" s="10"/>
    </row>
    <row r="20947" spans="2:13" s="1" customFormat="1" ht="13.8" x14ac:dyDescent="0.3">
      <c r="B20947" s="10"/>
      <c r="L20947" s="10"/>
      <c r="M20947" s="10"/>
    </row>
    <row r="20948" spans="2:13" s="1" customFormat="1" ht="13.8" x14ac:dyDescent="0.3">
      <c r="B20948" s="10"/>
      <c r="L20948" s="10"/>
      <c r="M20948" s="10"/>
    </row>
    <row r="20949" spans="2:13" s="1" customFormat="1" ht="13.8" x14ac:dyDescent="0.3">
      <c r="B20949" s="10"/>
      <c r="L20949" s="10"/>
      <c r="M20949" s="10"/>
    </row>
    <row r="20950" spans="2:13" s="1" customFormat="1" ht="13.8" x14ac:dyDescent="0.3">
      <c r="B20950" s="10"/>
      <c r="L20950" s="10"/>
      <c r="M20950" s="10"/>
    </row>
    <row r="20951" spans="2:13" s="1" customFormat="1" ht="13.8" x14ac:dyDescent="0.3">
      <c r="B20951" s="10"/>
      <c r="L20951" s="10"/>
      <c r="M20951" s="10"/>
    </row>
    <row r="20952" spans="2:13" s="1" customFormat="1" ht="13.8" x14ac:dyDescent="0.3">
      <c r="B20952" s="10"/>
      <c r="L20952" s="10"/>
      <c r="M20952" s="10"/>
    </row>
    <row r="20953" spans="2:13" s="1" customFormat="1" ht="13.8" x14ac:dyDescent="0.3">
      <c r="B20953" s="10"/>
      <c r="L20953" s="10"/>
      <c r="M20953" s="10"/>
    </row>
    <row r="20954" spans="2:13" s="1" customFormat="1" ht="13.8" x14ac:dyDescent="0.3">
      <c r="B20954" s="10"/>
      <c r="L20954" s="10"/>
      <c r="M20954" s="10"/>
    </row>
    <row r="20955" spans="2:13" s="1" customFormat="1" ht="13.8" x14ac:dyDescent="0.3">
      <c r="B20955" s="10"/>
      <c r="L20955" s="10"/>
      <c r="M20955" s="10"/>
    </row>
    <row r="20956" spans="2:13" s="1" customFormat="1" ht="13.8" x14ac:dyDescent="0.3">
      <c r="B20956" s="10"/>
      <c r="L20956" s="10"/>
      <c r="M20956" s="10"/>
    </row>
    <row r="20957" spans="2:13" s="1" customFormat="1" ht="13.8" x14ac:dyDescent="0.3">
      <c r="B20957" s="10"/>
      <c r="L20957" s="10"/>
      <c r="M20957" s="10"/>
    </row>
    <row r="20958" spans="2:13" s="1" customFormat="1" ht="13.8" x14ac:dyDescent="0.3">
      <c r="B20958" s="10"/>
      <c r="L20958" s="10"/>
      <c r="M20958" s="10"/>
    </row>
    <row r="20959" spans="2:13" s="1" customFormat="1" ht="13.8" x14ac:dyDescent="0.3">
      <c r="B20959" s="10"/>
      <c r="L20959" s="10"/>
      <c r="M20959" s="10"/>
    </row>
    <row r="20960" spans="2:13" s="1" customFormat="1" ht="13.8" x14ac:dyDescent="0.3">
      <c r="B20960" s="10"/>
      <c r="L20960" s="10"/>
      <c r="M20960" s="10"/>
    </row>
    <row r="20961" spans="2:13" s="1" customFormat="1" ht="13.8" x14ac:dyDescent="0.3">
      <c r="B20961" s="10"/>
      <c r="L20961" s="10"/>
      <c r="M20961" s="10"/>
    </row>
    <row r="20962" spans="2:13" s="1" customFormat="1" ht="13.8" x14ac:dyDescent="0.3">
      <c r="B20962" s="10"/>
      <c r="L20962" s="10"/>
      <c r="M20962" s="10"/>
    </row>
    <row r="20963" spans="2:13" s="1" customFormat="1" ht="13.8" x14ac:dyDescent="0.3">
      <c r="B20963" s="10"/>
      <c r="L20963" s="10"/>
      <c r="M20963" s="10"/>
    </row>
    <row r="20964" spans="2:13" s="1" customFormat="1" ht="13.8" x14ac:dyDescent="0.3">
      <c r="B20964" s="10"/>
      <c r="L20964" s="10"/>
      <c r="M20964" s="10"/>
    </row>
    <row r="20965" spans="2:13" s="1" customFormat="1" ht="13.8" x14ac:dyDescent="0.3">
      <c r="B20965" s="10"/>
      <c r="L20965" s="10"/>
      <c r="M20965" s="10"/>
    </row>
    <row r="20966" spans="2:13" s="1" customFormat="1" ht="13.8" x14ac:dyDescent="0.3">
      <c r="B20966" s="10"/>
      <c r="L20966" s="10"/>
      <c r="M20966" s="10"/>
    </row>
    <row r="20967" spans="2:13" s="1" customFormat="1" ht="13.8" x14ac:dyDescent="0.3">
      <c r="B20967" s="10"/>
      <c r="L20967" s="10"/>
      <c r="M20967" s="10"/>
    </row>
    <row r="20968" spans="2:13" s="1" customFormat="1" ht="13.8" x14ac:dyDescent="0.3">
      <c r="B20968" s="10"/>
      <c r="L20968" s="10"/>
      <c r="M20968" s="10"/>
    </row>
    <row r="20969" spans="2:13" s="1" customFormat="1" ht="13.8" x14ac:dyDescent="0.3">
      <c r="B20969" s="10"/>
      <c r="L20969" s="10"/>
      <c r="M20969" s="10"/>
    </row>
    <row r="20970" spans="2:13" s="1" customFormat="1" ht="13.8" x14ac:dyDescent="0.3">
      <c r="B20970" s="10"/>
      <c r="L20970" s="10"/>
      <c r="M20970" s="10"/>
    </row>
    <row r="20971" spans="2:13" s="1" customFormat="1" ht="13.8" x14ac:dyDescent="0.3">
      <c r="B20971" s="10"/>
      <c r="L20971" s="10"/>
      <c r="M20971" s="10"/>
    </row>
    <row r="20972" spans="2:13" s="1" customFormat="1" ht="13.8" x14ac:dyDescent="0.3">
      <c r="B20972" s="10"/>
      <c r="L20972" s="10"/>
      <c r="M20972" s="10"/>
    </row>
    <row r="20973" spans="2:13" s="1" customFormat="1" ht="13.8" x14ac:dyDescent="0.3">
      <c r="B20973" s="10"/>
      <c r="L20973" s="10"/>
      <c r="M20973" s="10"/>
    </row>
    <row r="20974" spans="2:13" s="1" customFormat="1" ht="13.8" x14ac:dyDescent="0.3">
      <c r="B20974" s="10"/>
      <c r="L20974" s="10"/>
      <c r="M20974" s="10"/>
    </row>
    <row r="20975" spans="2:13" s="1" customFormat="1" ht="13.8" x14ac:dyDescent="0.3">
      <c r="B20975" s="10"/>
      <c r="L20975" s="10"/>
      <c r="M20975" s="10"/>
    </row>
    <row r="20976" spans="2:13" s="1" customFormat="1" ht="13.8" x14ac:dyDescent="0.3">
      <c r="B20976" s="10"/>
      <c r="L20976" s="10"/>
      <c r="M20976" s="10"/>
    </row>
    <row r="20977" spans="2:13" s="1" customFormat="1" ht="13.8" x14ac:dyDescent="0.3">
      <c r="B20977" s="10"/>
      <c r="L20977" s="10"/>
      <c r="M20977" s="10"/>
    </row>
    <row r="20978" spans="2:13" s="1" customFormat="1" ht="13.8" x14ac:dyDescent="0.3">
      <c r="B20978" s="10"/>
      <c r="L20978" s="10"/>
      <c r="M20978" s="10"/>
    </row>
    <row r="20979" spans="2:13" s="1" customFormat="1" ht="13.8" x14ac:dyDescent="0.3">
      <c r="B20979" s="10"/>
      <c r="L20979" s="10"/>
      <c r="M20979" s="10"/>
    </row>
    <row r="20980" spans="2:13" s="1" customFormat="1" ht="13.8" x14ac:dyDescent="0.3">
      <c r="B20980" s="10"/>
      <c r="L20980" s="10"/>
      <c r="M20980" s="10"/>
    </row>
    <row r="20981" spans="2:13" s="1" customFormat="1" ht="13.8" x14ac:dyDescent="0.3">
      <c r="B20981" s="10"/>
      <c r="L20981" s="10"/>
      <c r="M20981" s="10"/>
    </row>
    <row r="20982" spans="2:13" s="1" customFormat="1" ht="13.8" x14ac:dyDescent="0.3">
      <c r="B20982" s="10"/>
      <c r="L20982" s="10"/>
      <c r="M20982" s="10"/>
    </row>
    <row r="20983" spans="2:13" s="1" customFormat="1" ht="13.8" x14ac:dyDescent="0.3">
      <c r="B20983" s="10"/>
      <c r="L20983" s="10"/>
      <c r="M20983" s="10"/>
    </row>
    <row r="20984" spans="2:13" s="1" customFormat="1" ht="13.8" x14ac:dyDescent="0.3">
      <c r="B20984" s="10"/>
      <c r="L20984" s="10"/>
      <c r="M20984" s="10"/>
    </row>
    <row r="20985" spans="2:13" s="1" customFormat="1" ht="13.8" x14ac:dyDescent="0.3">
      <c r="B20985" s="10"/>
      <c r="L20985" s="10"/>
      <c r="M20985" s="10"/>
    </row>
    <row r="20986" spans="2:13" s="1" customFormat="1" ht="13.8" x14ac:dyDescent="0.3">
      <c r="B20986" s="10"/>
      <c r="L20986" s="10"/>
      <c r="M20986" s="10"/>
    </row>
    <row r="20987" spans="2:13" s="1" customFormat="1" ht="13.8" x14ac:dyDescent="0.3">
      <c r="B20987" s="10"/>
      <c r="L20987" s="10"/>
      <c r="M20987" s="10"/>
    </row>
    <row r="20988" spans="2:13" s="1" customFormat="1" ht="13.8" x14ac:dyDescent="0.3">
      <c r="B20988" s="10"/>
      <c r="L20988" s="10"/>
      <c r="M20988" s="10"/>
    </row>
    <row r="20989" spans="2:13" s="1" customFormat="1" ht="13.8" x14ac:dyDescent="0.3">
      <c r="B20989" s="10"/>
      <c r="L20989" s="10"/>
      <c r="M20989" s="10"/>
    </row>
    <row r="20990" spans="2:13" s="1" customFormat="1" ht="13.8" x14ac:dyDescent="0.3">
      <c r="B20990" s="10"/>
      <c r="L20990" s="10"/>
      <c r="M20990" s="10"/>
    </row>
    <row r="20991" spans="2:13" s="1" customFormat="1" ht="13.8" x14ac:dyDescent="0.3">
      <c r="B20991" s="10"/>
      <c r="L20991" s="10"/>
      <c r="M20991" s="10"/>
    </row>
    <row r="20992" spans="2:13" s="1" customFormat="1" ht="13.8" x14ac:dyDescent="0.3">
      <c r="B20992" s="10"/>
      <c r="L20992" s="10"/>
      <c r="M20992" s="10"/>
    </row>
    <row r="20993" spans="2:13" s="1" customFormat="1" ht="13.8" x14ac:dyDescent="0.3">
      <c r="B20993" s="10"/>
      <c r="L20993" s="10"/>
      <c r="M20993" s="10"/>
    </row>
    <row r="20994" spans="2:13" s="1" customFormat="1" ht="13.8" x14ac:dyDescent="0.3">
      <c r="B20994" s="10"/>
      <c r="L20994" s="10"/>
      <c r="M20994" s="10"/>
    </row>
    <row r="20995" spans="2:13" s="1" customFormat="1" ht="13.8" x14ac:dyDescent="0.3">
      <c r="B20995" s="10"/>
      <c r="L20995" s="10"/>
      <c r="M20995" s="10"/>
    </row>
    <row r="20996" spans="2:13" s="1" customFormat="1" ht="13.8" x14ac:dyDescent="0.3">
      <c r="B20996" s="10"/>
      <c r="L20996" s="10"/>
      <c r="M20996" s="10"/>
    </row>
    <row r="20997" spans="2:13" s="1" customFormat="1" ht="13.8" x14ac:dyDescent="0.3">
      <c r="B20997" s="10"/>
      <c r="L20997" s="10"/>
      <c r="M20997" s="10"/>
    </row>
    <row r="20998" spans="2:13" s="1" customFormat="1" ht="13.8" x14ac:dyDescent="0.3">
      <c r="B20998" s="10"/>
      <c r="L20998" s="10"/>
      <c r="M20998" s="10"/>
    </row>
    <row r="20999" spans="2:13" s="1" customFormat="1" ht="13.8" x14ac:dyDescent="0.3">
      <c r="B20999" s="10"/>
      <c r="L20999" s="10"/>
      <c r="M20999" s="10"/>
    </row>
    <row r="21000" spans="2:13" s="1" customFormat="1" ht="13.8" x14ac:dyDescent="0.3">
      <c r="B21000" s="10"/>
      <c r="L21000" s="10"/>
      <c r="M21000" s="10"/>
    </row>
    <row r="21001" spans="2:13" s="1" customFormat="1" ht="13.8" x14ac:dyDescent="0.3">
      <c r="B21001" s="10"/>
      <c r="L21001" s="10"/>
      <c r="M21001" s="10"/>
    </row>
    <row r="21002" spans="2:13" s="1" customFormat="1" ht="13.8" x14ac:dyDescent="0.3">
      <c r="B21002" s="10"/>
      <c r="L21002" s="10"/>
      <c r="M21002" s="10"/>
    </row>
    <row r="21003" spans="2:13" s="1" customFormat="1" ht="13.8" x14ac:dyDescent="0.3">
      <c r="B21003" s="10"/>
      <c r="L21003" s="10"/>
      <c r="M21003" s="10"/>
    </row>
    <row r="21004" spans="2:13" s="1" customFormat="1" ht="13.8" x14ac:dyDescent="0.3">
      <c r="B21004" s="10"/>
      <c r="L21004" s="10"/>
      <c r="M21004" s="10"/>
    </row>
    <row r="21005" spans="2:13" s="1" customFormat="1" ht="13.8" x14ac:dyDescent="0.3">
      <c r="B21005" s="10"/>
      <c r="L21005" s="10"/>
      <c r="M21005" s="10"/>
    </row>
    <row r="21006" spans="2:13" s="1" customFormat="1" ht="13.8" x14ac:dyDescent="0.3">
      <c r="B21006" s="10"/>
      <c r="L21006" s="10"/>
      <c r="M21006" s="10"/>
    </row>
    <row r="21007" spans="2:13" s="1" customFormat="1" ht="13.8" x14ac:dyDescent="0.3">
      <c r="B21007" s="10"/>
      <c r="L21007" s="10"/>
      <c r="M21007" s="10"/>
    </row>
    <row r="21008" spans="2:13" s="1" customFormat="1" ht="13.8" x14ac:dyDescent="0.3">
      <c r="B21008" s="10"/>
      <c r="L21008" s="10"/>
      <c r="M21008" s="10"/>
    </row>
    <row r="21009" spans="2:13" s="1" customFormat="1" ht="13.8" x14ac:dyDescent="0.3">
      <c r="B21009" s="10"/>
      <c r="L21009" s="10"/>
      <c r="M21009" s="10"/>
    </row>
    <row r="21010" spans="2:13" s="1" customFormat="1" ht="13.8" x14ac:dyDescent="0.3">
      <c r="B21010" s="10"/>
      <c r="L21010" s="10"/>
      <c r="M21010" s="10"/>
    </row>
    <row r="21011" spans="2:13" s="1" customFormat="1" ht="13.8" x14ac:dyDescent="0.3">
      <c r="B21011" s="10"/>
      <c r="L21011" s="10"/>
      <c r="M21011" s="10"/>
    </row>
    <row r="21012" spans="2:13" s="1" customFormat="1" ht="13.8" x14ac:dyDescent="0.3">
      <c r="B21012" s="10"/>
      <c r="L21012" s="10"/>
      <c r="M21012" s="10"/>
    </row>
    <row r="21013" spans="2:13" s="1" customFormat="1" ht="13.8" x14ac:dyDescent="0.3">
      <c r="B21013" s="10"/>
      <c r="L21013" s="10"/>
      <c r="M21013" s="10"/>
    </row>
    <row r="21014" spans="2:13" s="1" customFormat="1" ht="13.8" x14ac:dyDescent="0.3">
      <c r="B21014" s="10"/>
      <c r="L21014" s="10"/>
      <c r="M21014" s="10"/>
    </row>
    <row r="21015" spans="2:13" s="1" customFormat="1" ht="13.8" x14ac:dyDescent="0.3">
      <c r="B21015" s="10"/>
      <c r="L21015" s="10"/>
      <c r="M21015" s="10"/>
    </row>
    <row r="21016" spans="2:13" s="1" customFormat="1" ht="13.8" x14ac:dyDescent="0.3">
      <c r="B21016" s="10"/>
      <c r="L21016" s="10"/>
      <c r="M21016" s="10"/>
    </row>
    <row r="21017" spans="2:13" s="1" customFormat="1" ht="13.8" x14ac:dyDescent="0.3">
      <c r="B21017" s="10"/>
      <c r="L21017" s="10"/>
      <c r="M21017" s="10"/>
    </row>
    <row r="21018" spans="2:13" s="1" customFormat="1" ht="13.8" x14ac:dyDescent="0.3">
      <c r="B21018" s="10"/>
      <c r="L21018" s="10"/>
      <c r="M21018" s="10"/>
    </row>
    <row r="21019" spans="2:13" s="1" customFormat="1" ht="13.8" x14ac:dyDescent="0.3">
      <c r="B21019" s="10"/>
      <c r="L21019" s="10"/>
      <c r="M21019" s="10"/>
    </row>
    <row r="21020" spans="2:13" s="1" customFormat="1" ht="13.8" x14ac:dyDescent="0.3">
      <c r="B21020" s="10"/>
      <c r="L21020" s="10"/>
      <c r="M21020" s="10"/>
    </row>
    <row r="21021" spans="2:13" s="1" customFormat="1" ht="13.8" x14ac:dyDescent="0.3">
      <c r="B21021" s="10"/>
      <c r="L21021" s="10"/>
      <c r="M21021" s="10"/>
    </row>
    <row r="21022" spans="2:13" s="1" customFormat="1" ht="13.8" x14ac:dyDescent="0.3">
      <c r="B21022" s="10"/>
      <c r="L21022" s="10"/>
      <c r="M21022" s="10"/>
    </row>
    <row r="21023" spans="2:13" s="1" customFormat="1" ht="13.8" x14ac:dyDescent="0.3">
      <c r="B21023" s="10"/>
      <c r="L21023" s="10"/>
      <c r="M21023" s="10"/>
    </row>
    <row r="21024" spans="2:13" s="1" customFormat="1" ht="13.8" x14ac:dyDescent="0.3">
      <c r="B21024" s="10"/>
      <c r="L21024" s="10"/>
      <c r="M21024" s="10"/>
    </row>
    <row r="21025" spans="2:13" s="1" customFormat="1" ht="13.8" x14ac:dyDescent="0.3">
      <c r="B21025" s="10"/>
      <c r="L21025" s="10"/>
      <c r="M21025" s="10"/>
    </row>
    <row r="21026" spans="2:13" s="1" customFormat="1" ht="13.8" x14ac:dyDescent="0.3">
      <c r="B21026" s="10"/>
      <c r="L21026" s="10"/>
      <c r="M21026" s="10"/>
    </row>
    <row r="21027" spans="2:13" s="1" customFormat="1" ht="13.8" x14ac:dyDescent="0.3">
      <c r="B21027" s="10"/>
      <c r="L21027" s="10"/>
      <c r="M21027" s="10"/>
    </row>
    <row r="21028" spans="2:13" s="1" customFormat="1" ht="13.8" x14ac:dyDescent="0.3">
      <c r="B21028" s="10"/>
      <c r="L21028" s="10"/>
      <c r="M21028" s="10"/>
    </row>
    <row r="21029" spans="2:13" s="1" customFormat="1" ht="13.8" x14ac:dyDescent="0.3">
      <c r="B21029" s="10"/>
      <c r="L21029" s="10"/>
      <c r="M21029" s="10"/>
    </row>
    <row r="21030" spans="2:13" s="1" customFormat="1" ht="13.8" x14ac:dyDescent="0.3">
      <c r="B21030" s="10"/>
      <c r="L21030" s="10"/>
      <c r="M21030" s="10"/>
    </row>
    <row r="21031" spans="2:13" s="1" customFormat="1" ht="13.8" x14ac:dyDescent="0.3">
      <c r="B21031" s="10"/>
      <c r="L21031" s="10"/>
      <c r="M21031" s="10"/>
    </row>
    <row r="21032" spans="2:13" s="1" customFormat="1" ht="13.8" x14ac:dyDescent="0.3">
      <c r="B21032" s="10"/>
      <c r="L21032" s="10"/>
      <c r="M21032" s="10"/>
    </row>
    <row r="21033" spans="2:13" s="1" customFormat="1" ht="13.8" x14ac:dyDescent="0.3">
      <c r="B21033" s="10"/>
      <c r="L21033" s="10"/>
      <c r="M21033" s="10"/>
    </row>
    <row r="21034" spans="2:13" s="1" customFormat="1" ht="13.8" x14ac:dyDescent="0.3">
      <c r="B21034" s="10"/>
      <c r="L21034" s="10"/>
      <c r="M21034" s="10"/>
    </row>
    <row r="21035" spans="2:13" s="1" customFormat="1" ht="13.8" x14ac:dyDescent="0.3">
      <c r="B21035" s="10"/>
      <c r="L21035" s="10"/>
      <c r="M21035" s="10"/>
    </row>
    <row r="21036" spans="2:13" s="1" customFormat="1" ht="13.8" x14ac:dyDescent="0.3">
      <c r="B21036" s="10"/>
      <c r="L21036" s="10"/>
      <c r="M21036" s="10"/>
    </row>
    <row r="21037" spans="2:13" s="1" customFormat="1" ht="13.8" x14ac:dyDescent="0.3">
      <c r="B21037" s="10"/>
      <c r="L21037" s="10"/>
      <c r="M21037" s="10"/>
    </row>
    <row r="21038" spans="2:13" s="1" customFormat="1" ht="13.8" x14ac:dyDescent="0.3">
      <c r="B21038" s="10"/>
      <c r="L21038" s="10"/>
      <c r="M21038" s="10"/>
    </row>
    <row r="21039" spans="2:13" s="1" customFormat="1" ht="13.8" x14ac:dyDescent="0.3">
      <c r="B21039" s="10"/>
      <c r="L21039" s="10"/>
      <c r="M21039" s="10"/>
    </row>
    <row r="21040" spans="2:13" s="1" customFormat="1" ht="13.8" x14ac:dyDescent="0.3">
      <c r="B21040" s="10"/>
      <c r="L21040" s="10"/>
      <c r="M21040" s="10"/>
    </row>
    <row r="21041" spans="2:13" s="1" customFormat="1" ht="13.8" x14ac:dyDescent="0.3">
      <c r="B21041" s="10"/>
      <c r="L21041" s="10"/>
      <c r="M21041" s="10"/>
    </row>
    <row r="21042" spans="2:13" s="1" customFormat="1" ht="13.8" x14ac:dyDescent="0.3">
      <c r="B21042" s="10"/>
      <c r="L21042" s="10"/>
      <c r="M21042" s="10"/>
    </row>
    <row r="21043" spans="2:13" s="1" customFormat="1" ht="13.8" x14ac:dyDescent="0.3">
      <c r="B21043" s="10"/>
      <c r="L21043" s="10"/>
      <c r="M21043" s="10"/>
    </row>
    <row r="21044" spans="2:13" s="1" customFormat="1" ht="13.8" x14ac:dyDescent="0.3">
      <c r="B21044" s="10"/>
      <c r="L21044" s="10"/>
      <c r="M21044" s="10"/>
    </row>
    <row r="21045" spans="2:13" s="1" customFormat="1" ht="13.8" x14ac:dyDescent="0.3">
      <c r="B21045" s="10"/>
      <c r="L21045" s="10"/>
      <c r="M21045" s="10"/>
    </row>
    <row r="21046" spans="2:13" s="1" customFormat="1" ht="13.8" x14ac:dyDescent="0.3">
      <c r="B21046" s="10"/>
      <c r="L21046" s="10"/>
      <c r="M21046" s="10"/>
    </row>
    <row r="21047" spans="2:13" s="1" customFormat="1" ht="13.8" x14ac:dyDescent="0.3">
      <c r="B21047" s="10"/>
      <c r="L21047" s="10"/>
      <c r="M21047" s="10"/>
    </row>
    <row r="21048" spans="2:13" s="1" customFormat="1" ht="13.8" x14ac:dyDescent="0.3">
      <c r="B21048" s="10"/>
      <c r="L21048" s="10"/>
      <c r="M21048" s="10"/>
    </row>
    <row r="21049" spans="2:13" s="1" customFormat="1" ht="13.8" x14ac:dyDescent="0.3">
      <c r="B21049" s="10"/>
      <c r="L21049" s="10"/>
      <c r="M21049" s="10"/>
    </row>
    <row r="21050" spans="2:13" s="1" customFormat="1" ht="13.8" x14ac:dyDescent="0.3">
      <c r="B21050" s="10"/>
      <c r="L21050" s="10"/>
      <c r="M21050" s="10"/>
    </row>
    <row r="21051" spans="2:13" s="1" customFormat="1" ht="13.8" x14ac:dyDescent="0.3">
      <c r="B21051" s="10"/>
      <c r="L21051" s="10"/>
      <c r="M21051" s="10"/>
    </row>
    <row r="21052" spans="2:13" s="1" customFormat="1" ht="13.8" x14ac:dyDescent="0.3">
      <c r="B21052" s="10"/>
      <c r="L21052" s="10"/>
      <c r="M21052" s="10"/>
    </row>
    <row r="21053" spans="2:13" s="1" customFormat="1" ht="13.8" x14ac:dyDescent="0.3">
      <c r="B21053" s="10"/>
      <c r="L21053" s="10"/>
      <c r="M21053" s="10"/>
    </row>
    <row r="21054" spans="2:13" s="1" customFormat="1" ht="13.8" x14ac:dyDescent="0.3">
      <c r="B21054" s="10"/>
      <c r="L21054" s="10"/>
      <c r="M21054" s="10"/>
    </row>
    <row r="21055" spans="2:13" s="1" customFormat="1" ht="13.8" x14ac:dyDescent="0.3">
      <c r="B21055" s="10"/>
      <c r="L21055" s="10"/>
      <c r="M21055" s="10"/>
    </row>
    <row r="21056" spans="2:13" s="1" customFormat="1" ht="13.8" x14ac:dyDescent="0.3">
      <c r="B21056" s="10"/>
      <c r="L21056" s="10"/>
      <c r="M21056" s="10"/>
    </row>
    <row r="21057" spans="2:13" s="1" customFormat="1" ht="13.8" x14ac:dyDescent="0.3">
      <c r="B21057" s="10"/>
      <c r="L21057" s="10"/>
      <c r="M21057" s="10"/>
    </row>
    <row r="21058" spans="2:13" s="1" customFormat="1" ht="13.8" x14ac:dyDescent="0.3">
      <c r="B21058" s="10"/>
      <c r="L21058" s="10"/>
      <c r="M21058" s="10"/>
    </row>
    <row r="21059" spans="2:13" s="1" customFormat="1" ht="13.8" x14ac:dyDescent="0.3">
      <c r="B21059" s="10"/>
      <c r="L21059" s="10"/>
      <c r="M21059" s="10"/>
    </row>
    <row r="21060" spans="2:13" s="1" customFormat="1" ht="13.8" x14ac:dyDescent="0.3">
      <c r="B21060" s="10"/>
      <c r="L21060" s="10"/>
      <c r="M21060" s="10"/>
    </row>
    <row r="21061" spans="2:13" s="1" customFormat="1" ht="13.8" x14ac:dyDescent="0.3">
      <c r="B21061" s="10"/>
      <c r="L21061" s="10"/>
      <c r="M21061" s="10"/>
    </row>
    <row r="21062" spans="2:13" s="1" customFormat="1" ht="13.8" x14ac:dyDescent="0.3">
      <c r="B21062" s="10"/>
      <c r="L21062" s="10"/>
      <c r="M21062" s="10"/>
    </row>
    <row r="21063" spans="2:13" s="1" customFormat="1" ht="13.8" x14ac:dyDescent="0.3">
      <c r="B21063" s="10"/>
      <c r="L21063" s="10"/>
      <c r="M21063" s="10"/>
    </row>
    <row r="21064" spans="2:13" s="1" customFormat="1" ht="13.8" x14ac:dyDescent="0.3">
      <c r="B21064" s="10"/>
      <c r="L21064" s="10"/>
      <c r="M21064" s="10"/>
    </row>
    <row r="21065" spans="2:13" s="1" customFormat="1" ht="13.8" x14ac:dyDescent="0.3">
      <c r="B21065" s="10"/>
      <c r="L21065" s="10"/>
      <c r="M21065" s="10"/>
    </row>
    <row r="21066" spans="2:13" s="1" customFormat="1" ht="13.8" x14ac:dyDescent="0.3">
      <c r="B21066" s="10"/>
      <c r="L21066" s="10"/>
      <c r="M21066" s="10"/>
    </row>
    <row r="21067" spans="2:13" s="1" customFormat="1" ht="13.8" x14ac:dyDescent="0.3">
      <c r="B21067" s="10"/>
      <c r="L21067" s="10"/>
      <c r="M21067" s="10"/>
    </row>
    <row r="21068" spans="2:13" s="1" customFormat="1" ht="13.8" x14ac:dyDescent="0.3">
      <c r="B21068" s="10"/>
      <c r="L21068" s="10"/>
      <c r="M21068" s="10"/>
    </row>
    <row r="21069" spans="2:13" s="1" customFormat="1" ht="13.8" x14ac:dyDescent="0.3">
      <c r="B21069" s="10"/>
      <c r="L21069" s="10"/>
      <c r="M21069" s="10"/>
    </row>
    <row r="21070" spans="2:13" s="1" customFormat="1" ht="13.8" x14ac:dyDescent="0.3">
      <c r="B21070" s="10"/>
      <c r="L21070" s="10"/>
      <c r="M21070" s="10"/>
    </row>
    <row r="21071" spans="2:13" s="1" customFormat="1" ht="13.8" x14ac:dyDescent="0.3">
      <c r="B21071" s="10"/>
      <c r="L21071" s="10"/>
      <c r="M21071" s="10"/>
    </row>
    <row r="21072" spans="2:13" s="1" customFormat="1" ht="13.8" x14ac:dyDescent="0.3">
      <c r="B21072" s="10"/>
      <c r="L21072" s="10"/>
      <c r="M21072" s="10"/>
    </row>
    <row r="21073" spans="2:13" s="1" customFormat="1" ht="13.8" x14ac:dyDescent="0.3">
      <c r="B21073" s="10"/>
      <c r="L21073" s="10"/>
      <c r="M21073" s="10"/>
    </row>
    <row r="21074" spans="2:13" s="1" customFormat="1" ht="13.8" x14ac:dyDescent="0.3">
      <c r="B21074" s="10"/>
      <c r="L21074" s="10"/>
      <c r="M21074" s="10"/>
    </row>
    <row r="21075" spans="2:13" s="1" customFormat="1" ht="13.8" x14ac:dyDescent="0.3">
      <c r="B21075" s="10"/>
      <c r="L21075" s="10"/>
      <c r="M21075" s="10"/>
    </row>
    <row r="21076" spans="2:13" s="1" customFormat="1" ht="13.8" x14ac:dyDescent="0.3">
      <c r="B21076" s="10"/>
      <c r="L21076" s="10"/>
      <c r="M21076" s="10"/>
    </row>
    <row r="21077" spans="2:13" s="1" customFormat="1" ht="13.8" x14ac:dyDescent="0.3">
      <c r="B21077" s="10"/>
      <c r="L21077" s="10"/>
      <c r="M21077" s="10"/>
    </row>
    <row r="21078" spans="2:13" s="1" customFormat="1" ht="13.8" x14ac:dyDescent="0.3">
      <c r="B21078" s="10"/>
      <c r="L21078" s="10"/>
      <c r="M21078" s="10"/>
    </row>
    <row r="21079" spans="2:13" s="1" customFormat="1" ht="13.8" x14ac:dyDescent="0.3">
      <c r="B21079" s="10"/>
      <c r="L21079" s="10"/>
      <c r="M21079" s="10"/>
    </row>
    <row r="21080" spans="2:13" s="1" customFormat="1" ht="13.8" x14ac:dyDescent="0.3">
      <c r="B21080" s="10"/>
      <c r="L21080" s="10"/>
      <c r="M21080" s="10"/>
    </row>
    <row r="21081" spans="2:13" s="1" customFormat="1" ht="13.8" x14ac:dyDescent="0.3">
      <c r="B21081" s="10"/>
      <c r="L21081" s="10"/>
      <c r="M21081" s="10"/>
    </row>
    <row r="21082" spans="2:13" s="1" customFormat="1" ht="13.8" x14ac:dyDescent="0.3">
      <c r="B21082" s="10"/>
      <c r="L21082" s="10"/>
      <c r="M21082" s="10"/>
    </row>
    <row r="21083" spans="2:13" s="1" customFormat="1" ht="13.8" x14ac:dyDescent="0.3">
      <c r="B21083" s="10"/>
      <c r="L21083" s="10"/>
      <c r="M21083" s="10"/>
    </row>
    <row r="21084" spans="2:13" s="1" customFormat="1" ht="13.8" x14ac:dyDescent="0.3">
      <c r="B21084" s="10"/>
      <c r="L21084" s="10"/>
      <c r="M21084" s="10"/>
    </row>
    <row r="21085" spans="2:13" s="1" customFormat="1" ht="13.8" x14ac:dyDescent="0.3">
      <c r="B21085" s="10"/>
      <c r="L21085" s="10"/>
      <c r="M21085" s="10"/>
    </row>
    <row r="21086" spans="2:13" s="1" customFormat="1" ht="13.8" x14ac:dyDescent="0.3">
      <c r="B21086" s="10"/>
      <c r="L21086" s="10"/>
      <c r="M21086" s="10"/>
    </row>
    <row r="21087" spans="2:13" s="1" customFormat="1" ht="13.8" x14ac:dyDescent="0.3">
      <c r="B21087" s="10"/>
      <c r="L21087" s="10"/>
      <c r="M21087" s="10"/>
    </row>
    <row r="21088" spans="2:13" s="1" customFormat="1" ht="13.8" x14ac:dyDescent="0.3">
      <c r="B21088" s="10"/>
      <c r="L21088" s="10"/>
      <c r="M21088" s="10"/>
    </row>
    <row r="21089" spans="2:13" s="1" customFormat="1" ht="13.8" x14ac:dyDescent="0.3">
      <c r="B21089" s="10"/>
      <c r="L21089" s="10"/>
      <c r="M21089" s="10"/>
    </row>
    <row r="21090" spans="2:13" s="1" customFormat="1" ht="13.8" x14ac:dyDescent="0.3">
      <c r="B21090" s="10"/>
      <c r="L21090" s="10"/>
      <c r="M21090" s="10"/>
    </row>
    <row r="21091" spans="2:13" s="1" customFormat="1" ht="13.8" x14ac:dyDescent="0.3">
      <c r="B21091" s="10"/>
      <c r="L21091" s="10"/>
      <c r="M21091" s="10"/>
    </row>
    <row r="21092" spans="2:13" s="1" customFormat="1" ht="13.8" x14ac:dyDescent="0.3">
      <c r="B21092" s="10"/>
      <c r="L21092" s="10"/>
      <c r="M21092" s="10"/>
    </row>
    <row r="21093" spans="2:13" s="1" customFormat="1" ht="13.8" x14ac:dyDescent="0.3">
      <c r="B21093" s="10"/>
      <c r="L21093" s="10"/>
      <c r="M21093" s="10"/>
    </row>
    <row r="21094" spans="2:13" s="1" customFormat="1" ht="13.8" x14ac:dyDescent="0.3">
      <c r="B21094" s="10"/>
      <c r="L21094" s="10"/>
      <c r="M21094" s="10"/>
    </row>
    <row r="21095" spans="2:13" s="1" customFormat="1" ht="13.8" x14ac:dyDescent="0.3">
      <c r="B21095" s="10"/>
      <c r="L21095" s="10"/>
      <c r="M21095" s="10"/>
    </row>
    <row r="21096" spans="2:13" s="1" customFormat="1" ht="13.8" x14ac:dyDescent="0.3">
      <c r="B21096" s="10"/>
      <c r="L21096" s="10"/>
      <c r="M21096" s="10"/>
    </row>
    <row r="21097" spans="2:13" s="1" customFormat="1" ht="13.8" x14ac:dyDescent="0.3">
      <c r="B21097" s="10"/>
      <c r="L21097" s="10"/>
      <c r="M21097" s="10"/>
    </row>
    <row r="21098" spans="2:13" s="1" customFormat="1" ht="13.8" x14ac:dyDescent="0.3">
      <c r="B21098" s="10"/>
      <c r="L21098" s="10"/>
      <c r="M21098" s="10"/>
    </row>
    <row r="21099" spans="2:13" s="1" customFormat="1" ht="13.8" x14ac:dyDescent="0.3">
      <c r="B21099" s="10"/>
      <c r="L21099" s="10"/>
      <c r="M21099" s="10"/>
    </row>
    <row r="21100" spans="2:13" s="1" customFormat="1" ht="13.8" x14ac:dyDescent="0.3">
      <c r="B21100" s="10"/>
      <c r="L21100" s="10"/>
      <c r="M21100" s="10"/>
    </row>
    <row r="21101" spans="2:13" s="1" customFormat="1" ht="13.8" x14ac:dyDescent="0.3">
      <c r="B21101" s="10"/>
      <c r="L21101" s="10"/>
      <c r="M21101" s="10"/>
    </row>
    <row r="21102" spans="2:13" s="1" customFormat="1" ht="13.8" x14ac:dyDescent="0.3">
      <c r="B21102" s="10"/>
      <c r="L21102" s="10"/>
      <c r="M21102" s="10"/>
    </row>
    <row r="21103" spans="2:13" s="1" customFormat="1" ht="13.8" x14ac:dyDescent="0.3">
      <c r="B21103" s="10"/>
      <c r="L21103" s="10"/>
      <c r="M21103" s="10"/>
    </row>
    <row r="21104" spans="2:13" s="1" customFormat="1" ht="13.8" x14ac:dyDescent="0.3">
      <c r="B21104" s="10"/>
      <c r="L21104" s="10"/>
      <c r="M21104" s="10"/>
    </row>
    <row r="21105" spans="2:13" s="1" customFormat="1" ht="13.8" x14ac:dyDescent="0.3">
      <c r="B21105" s="10"/>
      <c r="L21105" s="10"/>
      <c r="M21105" s="10"/>
    </row>
    <row r="21106" spans="2:13" s="1" customFormat="1" ht="13.8" x14ac:dyDescent="0.3">
      <c r="B21106" s="10"/>
      <c r="L21106" s="10"/>
      <c r="M21106" s="10"/>
    </row>
    <row r="21107" spans="2:13" s="1" customFormat="1" ht="13.8" x14ac:dyDescent="0.3">
      <c r="B21107" s="10"/>
      <c r="L21107" s="10"/>
      <c r="M21107" s="10"/>
    </row>
    <row r="21108" spans="2:13" s="1" customFormat="1" ht="13.8" x14ac:dyDescent="0.3">
      <c r="B21108" s="10"/>
      <c r="L21108" s="10"/>
      <c r="M21108" s="10"/>
    </row>
    <row r="21109" spans="2:13" s="1" customFormat="1" ht="13.8" x14ac:dyDescent="0.3">
      <c r="B21109" s="10"/>
      <c r="L21109" s="10"/>
      <c r="M21109" s="10"/>
    </row>
    <row r="21110" spans="2:13" s="1" customFormat="1" ht="13.8" x14ac:dyDescent="0.3">
      <c r="B21110" s="10"/>
      <c r="L21110" s="10"/>
      <c r="M21110" s="10"/>
    </row>
    <row r="21111" spans="2:13" s="1" customFormat="1" ht="13.8" x14ac:dyDescent="0.3">
      <c r="B21111" s="10"/>
      <c r="L21111" s="10"/>
      <c r="M21111" s="10"/>
    </row>
    <row r="21112" spans="2:13" s="1" customFormat="1" ht="13.8" x14ac:dyDescent="0.3">
      <c r="B21112" s="10"/>
      <c r="L21112" s="10"/>
      <c r="M21112" s="10"/>
    </row>
    <row r="21113" spans="2:13" s="1" customFormat="1" ht="13.8" x14ac:dyDescent="0.3">
      <c r="B21113" s="10"/>
      <c r="L21113" s="10"/>
      <c r="M21113" s="10"/>
    </row>
    <row r="21114" spans="2:13" s="1" customFormat="1" ht="13.8" x14ac:dyDescent="0.3">
      <c r="B21114" s="10"/>
      <c r="L21114" s="10"/>
      <c r="M21114" s="10"/>
    </row>
    <row r="21115" spans="2:13" s="1" customFormat="1" ht="13.8" x14ac:dyDescent="0.3">
      <c r="B21115" s="10"/>
      <c r="L21115" s="10"/>
      <c r="M21115" s="10"/>
    </row>
    <row r="21116" spans="2:13" s="1" customFormat="1" ht="13.8" x14ac:dyDescent="0.3">
      <c r="B21116" s="10"/>
      <c r="L21116" s="10"/>
      <c r="M21116" s="10"/>
    </row>
    <row r="21117" spans="2:13" s="1" customFormat="1" ht="13.8" x14ac:dyDescent="0.3">
      <c r="B21117" s="10"/>
      <c r="L21117" s="10"/>
      <c r="M21117" s="10"/>
    </row>
    <row r="21118" spans="2:13" s="1" customFormat="1" ht="13.8" x14ac:dyDescent="0.3">
      <c r="B21118" s="10"/>
      <c r="L21118" s="10"/>
      <c r="M21118" s="10"/>
    </row>
    <row r="21119" spans="2:13" s="1" customFormat="1" ht="13.8" x14ac:dyDescent="0.3">
      <c r="B21119" s="10"/>
      <c r="L21119" s="10"/>
      <c r="M21119" s="10"/>
    </row>
    <row r="21120" spans="2:13" s="1" customFormat="1" ht="13.8" x14ac:dyDescent="0.3">
      <c r="B21120" s="10"/>
      <c r="L21120" s="10"/>
      <c r="M21120" s="10"/>
    </row>
    <row r="21121" spans="2:13" s="1" customFormat="1" ht="13.8" x14ac:dyDescent="0.3">
      <c r="B21121" s="10"/>
      <c r="L21121" s="10"/>
      <c r="M21121" s="10"/>
    </row>
    <row r="21122" spans="2:13" s="1" customFormat="1" ht="13.8" x14ac:dyDescent="0.3">
      <c r="B21122" s="10"/>
      <c r="L21122" s="10"/>
      <c r="M21122" s="10"/>
    </row>
    <row r="21123" spans="2:13" s="1" customFormat="1" ht="13.8" x14ac:dyDescent="0.3">
      <c r="B21123" s="10"/>
      <c r="L21123" s="10"/>
      <c r="M21123" s="10"/>
    </row>
    <row r="21124" spans="2:13" s="1" customFormat="1" ht="13.8" x14ac:dyDescent="0.3">
      <c r="B21124" s="10"/>
      <c r="L21124" s="10"/>
      <c r="M21124" s="10"/>
    </row>
    <row r="21125" spans="2:13" s="1" customFormat="1" ht="13.8" x14ac:dyDescent="0.3">
      <c r="B21125" s="10"/>
      <c r="L21125" s="10"/>
      <c r="M21125" s="10"/>
    </row>
    <row r="21126" spans="2:13" s="1" customFormat="1" ht="13.8" x14ac:dyDescent="0.3">
      <c r="B21126" s="10"/>
      <c r="L21126" s="10"/>
      <c r="M21126" s="10"/>
    </row>
    <row r="21127" spans="2:13" s="1" customFormat="1" ht="13.8" x14ac:dyDescent="0.3">
      <c r="B21127" s="10"/>
      <c r="L21127" s="10"/>
      <c r="M21127" s="10"/>
    </row>
    <row r="21128" spans="2:13" s="1" customFormat="1" ht="13.8" x14ac:dyDescent="0.3">
      <c r="B21128" s="10"/>
      <c r="L21128" s="10"/>
      <c r="M21128" s="10"/>
    </row>
    <row r="21129" spans="2:13" s="1" customFormat="1" ht="13.8" x14ac:dyDescent="0.3">
      <c r="B21129" s="10"/>
      <c r="L21129" s="10"/>
      <c r="M21129" s="10"/>
    </row>
    <row r="21130" spans="2:13" s="1" customFormat="1" ht="13.8" x14ac:dyDescent="0.3">
      <c r="B21130" s="10"/>
      <c r="L21130" s="10"/>
      <c r="M21130" s="10"/>
    </row>
    <row r="21131" spans="2:13" s="1" customFormat="1" ht="13.8" x14ac:dyDescent="0.3">
      <c r="B21131" s="10"/>
      <c r="L21131" s="10"/>
      <c r="M21131" s="10"/>
    </row>
    <row r="21132" spans="2:13" s="1" customFormat="1" ht="13.8" x14ac:dyDescent="0.3">
      <c r="B21132" s="10"/>
      <c r="L21132" s="10"/>
      <c r="M21132" s="10"/>
    </row>
    <row r="21133" spans="2:13" s="1" customFormat="1" ht="13.8" x14ac:dyDescent="0.3">
      <c r="B21133" s="10"/>
      <c r="L21133" s="10"/>
      <c r="M21133" s="10"/>
    </row>
    <row r="21134" spans="2:13" s="1" customFormat="1" ht="13.8" x14ac:dyDescent="0.3">
      <c r="B21134" s="10"/>
      <c r="L21134" s="10"/>
      <c r="M21134" s="10"/>
    </row>
    <row r="21135" spans="2:13" s="1" customFormat="1" ht="13.8" x14ac:dyDescent="0.3">
      <c r="B21135" s="10"/>
      <c r="L21135" s="10"/>
      <c r="M21135" s="10"/>
    </row>
    <row r="21136" spans="2:13" s="1" customFormat="1" ht="13.8" x14ac:dyDescent="0.3">
      <c r="B21136" s="10"/>
      <c r="L21136" s="10"/>
      <c r="M21136" s="10"/>
    </row>
    <row r="21137" spans="2:13" s="1" customFormat="1" ht="13.8" x14ac:dyDescent="0.3">
      <c r="B21137" s="10"/>
      <c r="L21137" s="10"/>
      <c r="M21137" s="10"/>
    </row>
    <row r="21138" spans="2:13" s="1" customFormat="1" ht="13.8" x14ac:dyDescent="0.3">
      <c r="B21138" s="10"/>
      <c r="L21138" s="10"/>
      <c r="M21138" s="10"/>
    </row>
    <row r="21139" spans="2:13" s="1" customFormat="1" ht="13.8" x14ac:dyDescent="0.3">
      <c r="B21139" s="10"/>
      <c r="L21139" s="10"/>
      <c r="M21139" s="10"/>
    </row>
    <row r="21140" spans="2:13" s="1" customFormat="1" ht="13.8" x14ac:dyDescent="0.3">
      <c r="B21140" s="10"/>
      <c r="L21140" s="10"/>
      <c r="M21140" s="10"/>
    </row>
    <row r="21141" spans="2:13" s="1" customFormat="1" ht="13.8" x14ac:dyDescent="0.3">
      <c r="B21141" s="10"/>
      <c r="L21141" s="10"/>
      <c r="M21141" s="10"/>
    </row>
    <row r="21142" spans="2:13" s="1" customFormat="1" ht="13.8" x14ac:dyDescent="0.3">
      <c r="B21142" s="10"/>
      <c r="L21142" s="10"/>
      <c r="M21142" s="10"/>
    </row>
    <row r="21143" spans="2:13" s="1" customFormat="1" ht="13.8" x14ac:dyDescent="0.3">
      <c r="B21143" s="10"/>
      <c r="L21143" s="10"/>
      <c r="M21143" s="10"/>
    </row>
    <row r="21144" spans="2:13" s="1" customFormat="1" ht="13.8" x14ac:dyDescent="0.3">
      <c r="B21144" s="10"/>
      <c r="L21144" s="10"/>
      <c r="M21144" s="10"/>
    </row>
    <row r="21145" spans="2:13" s="1" customFormat="1" ht="13.8" x14ac:dyDescent="0.3">
      <c r="B21145" s="10"/>
      <c r="L21145" s="10"/>
      <c r="M21145" s="10"/>
    </row>
    <row r="21146" spans="2:13" s="1" customFormat="1" ht="13.8" x14ac:dyDescent="0.3">
      <c r="B21146" s="10"/>
      <c r="L21146" s="10"/>
      <c r="M21146" s="10"/>
    </row>
    <row r="21147" spans="2:13" s="1" customFormat="1" ht="13.8" x14ac:dyDescent="0.3">
      <c r="B21147" s="10"/>
      <c r="L21147" s="10"/>
      <c r="M21147" s="10"/>
    </row>
    <row r="21148" spans="2:13" s="1" customFormat="1" ht="13.8" x14ac:dyDescent="0.3">
      <c r="B21148" s="10"/>
      <c r="L21148" s="10"/>
      <c r="M21148" s="10"/>
    </row>
    <row r="21149" spans="2:13" s="1" customFormat="1" ht="13.8" x14ac:dyDescent="0.3">
      <c r="B21149" s="10"/>
      <c r="L21149" s="10"/>
      <c r="M21149" s="10"/>
    </row>
    <row r="21150" spans="2:13" s="1" customFormat="1" ht="13.8" x14ac:dyDescent="0.3">
      <c r="B21150" s="10"/>
      <c r="L21150" s="10"/>
      <c r="M21150" s="10"/>
    </row>
    <row r="21151" spans="2:13" s="1" customFormat="1" ht="13.8" x14ac:dyDescent="0.3">
      <c r="B21151" s="10"/>
      <c r="L21151" s="10"/>
      <c r="M21151" s="10"/>
    </row>
    <row r="21152" spans="2:13" s="1" customFormat="1" ht="13.8" x14ac:dyDescent="0.3">
      <c r="B21152" s="10"/>
      <c r="L21152" s="10"/>
      <c r="M21152" s="10"/>
    </row>
    <row r="21153" spans="2:13" s="1" customFormat="1" ht="13.8" x14ac:dyDescent="0.3">
      <c r="B21153" s="10"/>
      <c r="L21153" s="10"/>
      <c r="M21153" s="10"/>
    </row>
    <row r="21154" spans="2:13" s="1" customFormat="1" ht="13.8" x14ac:dyDescent="0.3">
      <c r="B21154" s="10"/>
      <c r="L21154" s="10"/>
      <c r="M21154" s="10"/>
    </row>
    <row r="21155" spans="2:13" s="1" customFormat="1" ht="13.8" x14ac:dyDescent="0.3">
      <c r="B21155" s="10"/>
      <c r="L21155" s="10"/>
      <c r="M21155" s="10"/>
    </row>
    <row r="21156" spans="2:13" s="1" customFormat="1" ht="13.8" x14ac:dyDescent="0.3">
      <c r="B21156" s="10"/>
      <c r="L21156" s="10"/>
      <c r="M21156" s="10"/>
    </row>
    <row r="21157" spans="2:13" s="1" customFormat="1" ht="13.8" x14ac:dyDescent="0.3">
      <c r="B21157" s="10"/>
      <c r="L21157" s="10"/>
      <c r="M21157" s="10"/>
    </row>
    <row r="21158" spans="2:13" s="1" customFormat="1" ht="13.8" x14ac:dyDescent="0.3">
      <c r="B21158" s="10"/>
      <c r="L21158" s="10"/>
      <c r="M21158" s="10"/>
    </row>
    <row r="21159" spans="2:13" s="1" customFormat="1" ht="13.8" x14ac:dyDescent="0.3">
      <c r="B21159" s="10"/>
      <c r="L21159" s="10"/>
      <c r="M21159" s="10"/>
    </row>
    <row r="21160" spans="2:13" s="1" customFormat="1" ht="13.8" x14ac:dyDescent="0.3">
      <c r="B21160" s="10"/>
      <c r="L21160" s="10"/>
      <c r="M21160" s="10"/>
    </row>
    <row r="21161" spans="2:13" s="1" customFormat="1" ht="13.8" x14ac:dyDescent="0.3">
      <c r="B21161" s="10"/>
      <c r="L21161" s="10"/>
      <c r="M21161" s="10"/>
    </row>
    <row r="21162" spans="2:13" s="1" customFormat="1" ht="13.8" x14ac:dyDescent="0.3">
      <c r="B21162" s="10"/>
      <c r="L21162" s="10"/>
      <c r="M21162" s="10"/>
    </row>
    <row r="21163" spans="2:13" s="1" customFormat="1" ht="13.8" x14ac:dyDescent="0.3">
      <c r="B21163" s="10"/>
      <c r="L21163" s="10"/>
      <c r="M21163" s="10"/>
    </row>
    <row r="21164" spans="2:13" s="1" customFormat="1" ht="13.8" x14ac:dyDescent="0.3">
      <c r="B21164" s="10"/>
      <c r="L21164" s="10"/>
      <c r="M21164" s="10"/>
    </row>
    <row r="21165" spans="2:13" s="1" customFormat="1" ht="13.8" x14ac:dyDescent="0.3">
      <c r="B21165" s="10"/>
      <c r="L21165" s="10"/>
      <c r="M21165" s="10"/>
    </row>
    <row r="21166" spans="2:13" s="1" customFormat="1" ht="13.8" x14ac:dyDescent="0.3">
      <c r="B21166" s="10"/>
      <c r="L21166" s="10"/>
      <c r="M21166" s="10"/>
    </row>
    <row r="21167" spans="2:13" s="1" customFormat="1" ht="13.8" x14ac:dyDescent="0.3">
      <c r="B21167" s="10"/>
      <c r="L21167" s="10"/>
      <c r="M21167" s="10"/>
    </row>
    <row r="21168" spans="2:13" s="1" customFormat="1" ht="13.8" x14ac:dyDescent="0.3">
      <c r="B21168" s="10"/>
      <c r="L21168" s="10"/>
      <c r="M21168" s="10"/>
    </row>
    <row r="21169" spans="2:13" s="1" customFormat="1" ht="13.8" x14ac:dyDescent="0.3">
      <c r="B21169" s="10"/>
      <c r="L21169" s="10"/>
      <c r="M21169" s="10"/>
    </row>
    <row r="21170" spans="2:13" s="1" customFormat="1" ht="13.8" x14ac:dyDescent="0.3">
      <c r="B21170" s="10"/>
      <c r="L21170" s="10"/>
      <c r="M21170" s="10"/>
    </row>
    <row r="21171" spans="2:13" s="1" customFormat="1" ht="13.8" x14ac:dyDescent="0.3">
      <c r="B21171" s="10"/>
      <c r="L21171" s="10"/>
      <c r="M21171" s="10"/>
    </row>
    <row r="21172" spans="2:13" s="1" customFormat="1" ht="13.8" x14ac:dyDescent="0.3">
      <c r="B21172" s="10"/>
      <c r="L21172" s="10"/>
      <c r="M21172" s="10"/>
    </row>
    <row r="21173" spans="2:13" s="1" customFormat="1" ht="13.8" x14ac:dyDescent="0.3">
      <c r="B21173" s="10"/>
      <c r="L21173" s="10"/>
      <c r="M21173" s="10"/>
    </row>
    <row r="21174" spans="2:13" s="1" customFormat="1" ht="13.8" x14ac:dyDescent="0.3">
      <c r="B21174" s="10"/>
      <c r="L21174" s="10"/>
      <c r="M21174" s="10"/>
    </row>
    <row r="21175" spans="2:13" s="1" customFormat="1" ht="13.8" x14ac:dyDescent="0.3">
      <c r="B21175" s="10"/>
      <c r="L21175" s="10"/>
      <c r="M21175" s="10"/>
    </row>
    <row r="21176" spans="2:13" s="1" customFormat="1" ht="13.8" x14ac:dyDescent="0.3">
      <c r="B21176" s="10"/>
      <c r="L21176" s="10"/>
      <c r="M21176" s="10"/>
    </row>
    <row r="21177" spans="2:13" s="1" customFormat="1" ht="13.8" x14ac:dyDescent="0.3">
      <c r="B21177" s="10"/>
      <c r="L21177" s="10"/>
      <c r="M21177" s="10"/>
    </row>
    <row r="21178" spans="2:13" s="1" customFormat="1" ht="13.8" x14ac:dyDescent="0.3">
      <c r="B21178" s="10"/>
      <c r="L21178" s="10"/>
      <c r="M21178" s="10"/>
    </row>
    <row r="21179" spans="2:13" s="1" customFormat="1" ht="13.8" x14ac:dyDescent="0.3">
      <c r="B21179" s="10"/>
      <c r="L21179" s="10"/>
      <c r="M21179" s="10"/>
    </row>
    <row r="21180" spans="2:13" s="1" customFormat="1" ht="13.8" x14ac:dyDescent="0.3">
      <c r="B21180" s="10"/>
      <c r="L21180" s="10"/>
      <c r="M21180" s="10"/>
    </row>
    <row r="21181" spans="2:13" s="1" customFormat="1" ht="13.8" x14ac:dyDescent="0.3">
      <c r="B21181" s="10"/>
      <c r="L21181" s="10"/>
      <c r="M21181" s="10"/>
    </row>
    <row r="21182" spans="2:13" s="1" customFormat="1" ht="13.8" x14ac:dyDescent="0.3">
      <c r="B21182" s="10"/>
      <c r="L21182" s="10"/>
      <c r="M21182" s="10"/>
    </row>
    <row r="21183" spans="2:13" s="1" customFormat="1" ht="13.8" x14ac:dyDescent="0.3">
      <c r="B21183" s="10"/>
      <c r="L21183" s="10"/>
      <c r="M21183" s="10"/>
    </row>
    <row r="21184" spans="2:13" s="1" customFormat="1" ht="13.8" x14ac:dyDescent="0.3">
      <c r="B21184" s="10"/>
      <c r="L21184" s="10"/>
      <c r="M21184" s="10"/>
    </row>
    <row r="21185" spans="2:13" s="1" customFormat="1" ht="13.8" x14ac:dyDescent="0.3">
      <c r="B21185" s="10"/>
      <c r="L21185" s="10"/>
      <c r="M21185" s="10"/>
    </row>
    <row r="21186" spans="2:13" s="1" customFormat="1" ht="13.8" x14ac:dyDescent="0.3">
      <c r="B21186" s="10"/>
      <c r="L21186" s="10"/>
      <c r="M21186" s="10"/>
    </row>
    <row r="21187" spans="2:13" s="1" customFormat="1" ht="13.8" x14ac:dyDescent="0.3">
      <c r="B21187" s="10"/>
      <c r="L21187" s="10"/>
      <c r="M21187" s="10"/>
    </row>
    <row r="21188" spans="2:13" s="1" customFormat="1" ht="13.8" x14ac:dyDescent="0.3">
      <c r="B21188" s="10"/>
      <c r="L21188" s="10"/>
      <c r="M21188" s="10"/>
    </row>
    <row r="21189" spans="2:13" s="1" customFormat="1" ht="13.8" x14ac:dyDescent="0.3">
      <c r="B21189" s="10"/>
      <c r="L21189" s="10"/>
      <c r="M21189" s="10"/>
    </row>
    <row r="21190" spans="2:13" s="1" customFormat="1" ht="13.8" x14ac:dyDescent="0.3">
      <c r="B21190" s="10"/>
      <c r="L21190" s="10"/>
      <c r="M21190" s="10"/>
    </row>
    <row r="21191" spans="2:13" s="1" customFormat="1" ht="13.8" x14ac:dyDescent="0.3">
      <c r="B21191" s="10"/>
      <c r="L21191" s="10"/>
      <c r="M21191" s="10"/>
    </row>
    <row r="21192" spans="2:13" s="1" customFormat="1" ht="13.8" x14ac:dyDescent="0.3">
      <c r="B21192" s="10"/>
      <c r="L21192" s="10"/>
      <c r="M21192" s="10"/>
    </row>
    <row r="21193" spans="2:13" s="1" customFormat="1" ht="13.8" x14ac:dyDescent="0.3">
      <c r="B21193" s="10"/>
      <c r="L21193" s="10"/>
      <c r="M21193" s="10"/>
    </row>
    <row r="21194" spans="2:13" s="1" customFormat="1" ht="13.8" x14ac:dyDescent="0.3">
      <c r="B21194" s="10"/>
      <c r="L21194" s="10"/>
      <c r="M21194" s="10"/>
    </row>
    <row r="21195" spans="2:13" s="1" customFormat="1" ht="13.8" x14ac:dyDescent="0.3">
      <c r="B21195" s="10"/>
      <c r="L21195" s="10"/>
      <c r="M21195" s="10"/>
    </row>
    <row r="21196" spans="2:13" s="1" customFormat="1" ht="13.8" x14ac:dyDescent="0.3">
      <c r="B21196" s="10"/>
      <c r="L21196" s="10"/>
      <c r="M21196" s="10"/>
    </row>
    <row r="21197" spans="2:13" s="1" customFormat="1" ht="13.8" x14ac:dyDescent="0.3">
      <c r="B21197" s="10"/>
      <c r="L21197" s="10"/>
      <c r="M21197" s="10"/>
    </row>
    <row r="21198" spans="2:13" s="1" customFormat="1" ht="13.8" x14ac:dyDescent="0.3">
      <c r="B21198" s="10"/>
      <c r="L21198" s="10"/>
      <c r="M21198" s="10"/>
    </row>
    <row r="21199" spans="2:13" s="1" customFormat="1" ht="13.8" x14ac:dyDescent="0.3">
      <c r="B21199" s="10"/>
      <c r="L21199" s="10"/>
      <c r="M21199" s="10"/>
    </row>
    <row r="21200" spans="2:13" s="1" customFormat="1" ht="13.8" x14ac:dyDescent="0.3">
      <c r="B21200" s="10"/>
      <c r="L21200" s="10"/>
      <c r="M21200" s="10"/>
    </row>
    <row r="21201" spans="2:13" s="1" customFormat="1" ht="13.8" x14ac:dyDescent="0.3">
      <c r="B21201" s="10"/>
      <c r="L21201" s="10"/>
      <c r="M21201" s="10"/>
    </row>
    <row r="21202" spans="2:13" s="1" customFormat="1" ht="13.8" x14ac:dyDescent="0.3">
      <c r="B21202" s="10"/>
      <c r="L21202" s="10"/>
      <c r="M21202" s="10"/>
    </row>
    <row r="21203" spans="2:13" s="1" customFormat="1" ht="13.8" x14ac:dyDescent="0.3">
      <c r="B21203" s="10"/>
      <c r="L21203" s="10"/>
      <c r="M21203" s="10"/>
    </row>
    <row r="21204" spans="2:13" s="1" customFormat="1" ht="13.8" x14ac:dyDescent="0.3">
      <c r="B21204" s="10"/>
      <c r="L21204" s="10"/>
      <c r="M21204" s="10"/>
    </row>
    <row r="21205" spans="2:13" s="1" customFormat="1" ht="13.8" x14ac:dyDescent="0.3">
      <c r="B21205" s="10"/>
      <c r="L21205" s="10"/>
      <c r="M21205" s="10"/>
    </row>
    <row r="21206" spans="2:13" s="1" customFormat="1" ht="13.8" x14ac:dyDescent="0.3">
      <c r="B21206" s="10"/>
      <c r="L21206" s="10"/>
      <c r="M21206" s="10"/>
    </row>
    <row r="21207" spans="2:13" s="1" customFormat="1" ht="13.8" x14ac:dyDescent="0.3">
      <c r="B21207" s="10"/>
      <c r="L21207" s="10"/>
      <c r="M21207" s="10"/>
    </row>
    <row r="21208" spans="2:13" s="1" customFormat="1" ht="13.8" x14ac:dyDescent="0.3">
      <c r="B21208" s="10"/>
      <c r="L21208" s="10"/>
      <c r="M21208" s="10"/>
    </row>
    <row r="21209" spans="2:13" s="1" customFormat="1" ht="13.8" x14ac:dyDescent="0.3">
      <c r="B21209" s="10"/>
      <c r="L21209" s="10"/>
      <c r="M21209" s="10"/>
    </row>
    <row r="21210" spans="2:13" s="1" customFormat="1" ht="13.8" x14ac:dyDescent="0.3">
      <c r="B21210" s="10"/>
      <c r="L21210" s="10"/>
      <c r="M21210" s="10"/>
    </row>
    <row r="21211" spans="2:13" s="1" customFormat="1" ht="13.8" x14ac:dyDescent="0.3">
      <c r="B21211" s="10"/>
      <c r="L21211" s="10"/>
      <c r="M21211" s="10"/>
    </row>
    <row r="21212" spans="2:13" s="1" customFormat="1" ht="13.8" x14ac:dyDescent="0.3">
      <c r="B21212" s="10"/>
      <c r="L21212" s="10"/>
      <c r="M21212" s="10"/>
    </row>
    <row r="21213" spans="2:13" s="1" customFormat="1" ht="13.8" x14ac:dyDescent="0.3">
      <c r="B21213" s="10"/>
      <c r="L21213" s="10"/>
      <c r="M21213" s="10"/>
    </row>
    <row r="21214" spans="2:13" s="1" customFormat="1" ht="13.8" x14ac:dyDescent="0.3">
      <c r="B21214" s="10"/>
      <c r="L21214" s="10"/>
      <c r="M21214" s="10"/>
    </row>
    <row r="21215" spans="2:13" s="1" customFormat="1" ht="13.8" x14ac:dyDescent="0.3">
      <c r="B21215" s="10"/>
      <c r="L21215" s="10"/>
      <c r="M21215" s="10"/>
    </row>
    <row r="21216" spans="2:13" s="1" customFormat="1" ht="13.8" x14ac:dyDescent="0.3">
      <c r="B21216" s="10"/>
      <c r="L21216" s="10"/>
      <c r="M21216" s="10"/>
    </row>
    <row r="21217" spans="2:13" s="1" customFormat="1" ht="13.8" x14ac:dyDescent="0.3">
      <c r="B21217" s="10"/>
      <c r="L21217" s="10"/>
      <c r="M21217" s="10"/>
    </row>
    <row r="21218" spans="2:13" s="1" customFormat="1" ht="13.8" x14ac:dyDescent="0.3">
      <c r="B21218" s="10"/>
      <c r="L21218" s="10"/>
      <c r="M21218" s="10"/>
    </row>
    <row r="21219" spans="2:13" s="1" customFormat="1" ht="13.8" x14ac:dyDescent="0.3">
      <c r="B21219" s="10"/>
      <c r="L21219" s="10"/>
      <c r="M21219" s="10"/>
    </row>
    <row r="21220" spans="2:13" s="1" customFormat="1" ht="13.8" x14ac:dyDescent="0.3">
      <c r="B21220" s="10"/>
      <c r="L21220" s="10"/>
      <c r="M21220" s="10"/>
    </row>
    <row r="21221" spans="2:13" s="1" customFormat="1" ht="13.8" x14ac:dyDescent="0.3">
      <c r="B21221" s="10"/>
      <c r="L21221" s="10"/>
      <c r="M21221" s="10"/>
    </row>
    <row r="21222" spans="2:13" s="1" customFormat="1" ht="13.8" x14ac:dyDescent="0.3">
      <c r="B21222" s="10"/>
      <c r="L21222" s="10"/>
      <c r="M21222" s="10"/>
    </row>
    <row r="21223" spans="2:13" s="1" customFormat="1" ht="13.8" x14ac:dyDescent="0.3">
      <c r="B21223" s="10"/>
      <c r="L21223" s="10"/>
      <c r="M21223" s="10"/>
    </row>
    <row r="21224" spans="2:13" s="1" customFormat="1" ht="13.8" x14ac:dyDescent="0.3">
      <c r="B21224" s="10"/>
      <c r="L21224" s="10"/>
      <c r="M21224" s="10"/>
    </row>
    <row r="21225" spans="2:13" s="1" customFormat="1" ht="13.8" x14ac:dyDescent="0.3">
      <c r="B21225" s="10"/>
      <c r="L21225" s="10"/>
      <c r="M21225" s="10"/>
    </row>
    <row r="21226" spans="2:13" s="1" customFormat="1" ht="13.8" x14ac:dyDescent="0.3">
      <c r="B21226" s="10"/>
      <c r="L21226" s="10"/>
      <c r="M21226" s="10"/>
    </row>
    <row r="21227" spans="2:13" s="1" customFormat="1" ht="13.8" x14ac:dyDescent="0.3">
      <c r="B21227" s="10"/>
      <c r="L21227" s="10"/>
      <c r="M21227" s="10"/>
    </row>
    <row r="21228" spans="2:13" s="1" customFormat="1" ht="13.8" x14ac:dyDescent="0.3">
      <c r="B21228" s="10"/>
      <c r="L21228" s="10"/>
      <c r="M21228" s="10"/>
    </row>
    <row r="21229" spans="2:13" s="1" customFormat="1" ht="13.8" x14ac:dyDescent="0.3">
      <c r="B21229" s="10"/>
      <c r="L21229" s="10"/>
      <c r="M21229" s="10"/>
    </row>
    <row r="21230" spans="2:13" s="1" customFormat="1" ht="13.8" x14ac:dyDescent="0.3">
      <c r="B21230" s="10"/>
      <c r="L21230" s="10"/>
      <c r="M21230" s="10"/>
    </row>
    <row r="21231" spans="2:13" s="1" customFormat="1" ht="13.8" x14ac:dyDescent="0.3">
      <c r="B21231" s="10"/>
      <c r="L21231" s="10"/>
      <c r="M21231" s="10"/>
    </row>
    <row r="21232" spans="2:13" s="1" customFormat="1" ht="13.8" x14ac:dyDescent="0.3">
      <c r="B21232" s="10"/>
      <c r="L21232" s="10"/>
      <c r="M21232" s="10"/>
    </row>
    <row r="21233" spans="2:13" s="1" customFormat="1" ht="13.8" x14ac:dyDescent="0.3">
      <c r="B21233" s="10"/>
      <c r="L21233" s="10"/>
      <c r="M21233" s="10"/>
    </row>
    <row r="21234" spans="2:13" s="1" customFormat="1" ht="13.8" x14ac:dyDescent="0.3">
      <c r="B21234" s="10"/>
      <c r="L21234" s="10"/>
      <c r="M21234" s="10"/>
    </row>
    <row r="21235" spans="2:13" s="1" customFormat="1" ht="13.8" x14ac:dyDescent="0.3">
      <c r="B21235" s="10"/>
      <c r="L21235" s="10"/>
      <c r="M21235" s="10"/>
    </row>
    <row r="21236" spans="2:13" s="1" customFormat="1" ht="13.8" x14ac:dyDescent="0.3">
      <c r="B21236" s="10"/>
      <c r="L21236" s="10"/>
      <c r="M21236" s="10"/>
    </row>
    <row r="21237" spans="2:13" s="1" customFormat="1" ht="13.8" x14ac:dyDescent="0.3">
      <c r="B21237" s="10"/>
      <c r="L21237" s="10"/>
      <c r="M21237" s="10"/>
    </row>
    <row r="21238" spans="2:13" s="1" customFormat="1" ht="13.8" x14ac:dyDescent="0.3">
      <c r="B21238" s="10"/>
      <c r="L21238" s="10"/>
      <c r="M21238" s="10"/>
    </row>
    <row r="21239" spans="2:13" s="1" customFormat="1" ht="13.8" x14ac:dyDescent="0.3">
      <c r="B21239" s="10"/>
      <c r="L21239" s="10"/>
      <c r="M21239" s="10"/>
    </row>
    <row r="21240" spans="2:13" s="1" customFormat="1" ht="13.8" x14ac:dyDescent="0.3">
      <c r="B21240" s="10"/>
      <c r="L21240" s="10"/>
      <c r="M21240" s="10"/>
    </row>
    <row r="21241" spans="2:13" s="1" customFormat="1" ht="13.8" x14ac:dyDescent="0.3">
      <c r="B21241" s="10"/>
      <c r="L21241" s="10"/>
      <c r="M21241" s="10"/>
    </row>
    <row r="21242" spans="2:13" s="1" customFormat="1" ht="13.8" x14ac:dyDescent="0.3">
      <c r="B21242" s="10"/>
      <c r="L21242" s="10"/>
      <c r="M21242" s="10"/>
    </row>
    <row r="21243" spans="2:13" s="1" customFormat="1" ht="13.8" x14ac:dyDescent="0.3">
      <c r="B21243" s="10"/>
      <c r="L21243" s="10"/>
      <c r="M21243" s="10"/>
    </row>
    <row r="21244" spans="2:13" s="1" customFormat="1" ht="13.8" x14ac:dyDescent="0.3">
      <c r="B21244" s="10"/>
      <c r="L21244" s="10"/>
      <c r="M21244" s="10"/>
    </row>
    <row r="21245" spans="2:13" s="1" customFormat="1" ht="13.8" x14ac:dyDescent="0.3">
      <c r="B21245" s="10"/>
      <c r="L21245" s="10"/>
      <c r="M21245" s="10"/>
    </row>
    <row r="21246" spans="2:13" s="1" customFormat="1" ht="13.8" x14ac:dyDescent="0.3">
      <c r="B21246" s="10"/>
      <c r="L21246" s="10"/>
      <c r="M21246" s="10"/>
    </row>
    <row r="21247" spans="2:13" s="1" customFormat="1" ht="13.8" x14ac:dyDescent="0.3">
      <c r="B21247" s="10"/>
      <c r="L21247" s="10"/>
      <c r="M21247" s="10"/>
    </row>
    <row r="21248" spans="2:13" s="1" customFormat="1" ht="13.8" x14ac:dyDescent="0.3">
      <c r="B21248" s="10"/>
      <c r="L21248" s="10"/>
      <c r="M21248" s="10"/>
    </row>
    <row r="21249" spans="2:13" s="1" customFormat="1" ht="13.8" x14ac:dyDescent="0.3">
      <c r="B21249" s="10"/>
      <c r="L21249" s="10"/>
      <c r="M21249" s="10"/>
    </row>
    <row r="21250" spans="2:13" s="1" customFormat="1" ht="13.8" x14ac:dyDescent="0.3">
      <c r="B21250" s="10"/>
      <c r="L21250" s="10"/>
      <c r="M21250" s="10"/>
    </row>
    <row r="21251" spans="2:13" s="1" customFormat="1" ht="13.8" x14ac:dyDescent="0.3">
      <c r="B21251" s="10"/>
      <c r="L21251" s="10"/>
      <c r="M21251" s="10"/>
    </row>
    <row r="21252" spans="2:13" s="1" customFormat="1" ht="13.8" x14ac:dyDescent="0.3">
      <c r="B21252" s="10"/>
      <c r="L21252" s="10"/>
      <c r="M21252" s="10"/>
    </row>
    <row r="21253" spans="2:13" s="1" customFormat="1" ht="13.8" x14ac:dyDescent="0.3">
      <c r="B21253" s="10"/>
      <c r="L21253" s="10"/>
      <c r="M21253" s="10"/>
    </row>
    <row r="21254" spans="2:13" s="1" customFormat="1" ht="13.8" x14ac:dyDescent="0.3">
      <c r="B21254" s="10"/>
      <c r="L21254" s="10"/>
      <c r="M21254" s="10"/>
    </row>
    <row r="21255" spans="2:13" s="1" customFormat="1" ht="13.8" x14ac:dyDescent="0.3">
      <c r="B21255" s="10"/>
      <c r="L21255" s="10"/>
      <c r="M21255" s="10"/>
    </row>
    <row r="21256" spans="2:13" s="1" customFormat="1" ht="13.8" x14ac:dyDescent="0.3">
      <c r="B21256" s="10"/>
      <c r="L21256" s="10"/>
      <c r="M21256" s="10"/>
    </row>
    <row r="21257" spans="2:13" s="1" customFormat="1" ht="13.8" x14ac:dyDescent="0.3">
      <c r="B21257" s="10"/>
      <c r="L21257" s="10"/>
      <c r="M21257" s="10"/>
    </row>
    <row r="21258" spans="2:13" s="1" customFormat="1" ht="13.8" x14ac:dyDescent="0.3">
      <c r="B21258" s="10"/>
      <c r="L21258" s="10"/>
      <c r="M21258" s="10"/>
    </row>
    <row r="21259" spans="2:13" s="1" customFormat="1" ht="13.8" x14ac:dyDescent="0.3">
      <c r="B21259" s="10"/>
      <c r="L21259" s="10"/>
      <c r="M21259" s="10"/>
    </row>
    <row r="21260" spans="2:13" s="1" customFormat="1" ht="13.8" x14ac:dyDescent="0.3">
      <c r="B21260" s="10"/>
      <c r="L21260" s="10"/>
      <c r="M21260" s="10"/>
    </row>
    <row r="21261" spans="2:13" s="1" customFormat="1" ht="13.8" x14ac:dyDescent="0.3">
      <c r="B21261" s="10"/>
      <c r="L21261" s="10"/>
      <c r="M21261" s="10"/>
    </row>
    <row r="21262" spans="2:13" s="1" customFormat="1" ht="13.8" x14ac:dyDescent="0.3">
      <c r="B21262" s="10"/>
      <c r="L21262" s="10"/>
      <c r="M21262" s="10"/>
    </row>
    <row r="21263" spans="2:13" s="1" customFormat="1" ht="13.8" x14ac:dyDescent="0.3">
      <c r="B21263" s="10"/>
      <c r="L21263" s="10"/>
      <c r="M21263" s="10"/>
    </row>
    <row r="21264" spans="2:13" s="1" customFormat="1" ht="13.8" x14ac:dyDescent="0.3">
      <c r="B21264" s="10"/>
      <c r="L21264" s="10"/>
      <c r="M21264" s="10"/>
    </row>
    <row r="21265" spans="2:13" s="1" customFormat="1" ht="13.8" x14ac:dyDescent="0.3">
      <c r="B21265" s="10"/>
      <c r="L21265" s="10"/>
      <c r="M21265" s="10"/>
    </row>
    <row r="21266" spans="2:13" s="1" customFormat="1" ht="13.8" x14ac:dyDescent="0.3">
      <c r="B21266" s="10"/>
      <c r="L21266" s="10"/>
      <c r="M21266" s="10"/>
    </row>
    <row r="21267" spans="2:13" s="1" customFormat="1" ht="13.8" x14ac:dyDescent="0.3">
      <c r="B21267" s="10"/>
      <c r="L21267" s="10"/>
      <c r="M21267" s="10"/>
    </row>
    <row r="21268" spans="2:13" s="1" customFormat="1" ht="13.8" x14ac:dyDescent="0.3">
      <c r="B21268" s="10"/>
      <c r="L21268" s="10"/>
      <c r="M21268" s="10"/>
    </row>
    <row r="21269" spans="2:13" s="1" customFormat="1" ht="13.8" x14ac:dyDescent="0.3">
      <c r="B21269" s="10"/>
      <c r="L21269" s="10"/>
      <c r="M21269" s="10"/>
    </row>
    <row r="21270" spans="2:13" s="1" customFormat="1" ht="13.8" x14ac:dyDescent="0.3">
      <c r="B21270" s="10"/>
      <c r="L21270" s="10"/>
      <c r="M21270" s="10"/>
    </row>
    <row r="21271" spans="2:13" s="1" customFormat="1" ht="13.8" x14ac:dyDescent="0.3">
      <c r="B21271" s="10"/>
      <c r="L21271" s="10"/>
      <c r="M21271" s="10"/>
    </row>
    <row r="21272" spans="2:13" s="1" customFormat="1" ht="13.8" x14ac:dyDescent="0.3">
      <c r="B21272" s="10"/>
      <c r="L21272" s="10"/>
      <c r="M21272" s="10"/>
    </row>
    <row r="21273" spans="2:13" s="1" customFormat="1" ht="13.8" x14ac:dyDescent="0.3">
      <c r="B21273" s="10"/>
      <c r="L21273" s="10"/>
      <c r="M21273" s="10"/>
    </row>
    <row r="21274" spans="2:13" s="1" customFormat="1" ht="13.8" x14ac:dyDescent="0.3">
      <c r="B21274" s="10"/>
      <c r="L21274" s="10"/>
      <c r="M21274" s="10"/>
    </row>
    <row r="21275" spans="2:13" s="1" customFormat="1" ht="13.8" x14ac:dyDescent="0.3">
      <c r="B21275" s="10"/>
      <c r="L21275" s="10"/>
      <c r="M21275" s="10"/>
    </row>
    <row r="21276" spans="2:13" s="1" customFormat="1" ht="13.8" x14ac:dyDescent="0.3">
      <c r="B21276" s="10"/>
      <c r="L21276" s="10"/>
      <c r="M21276" s="10"/>
    </row>
    <row r="21277" spans="2:13" s="1" customFormat="1" ht="13.8" x14ac:dyDescent="0.3">
      <c r="B21277" s="10"/>
      <c r="L21277" s="10"/>
      <c r="M21277" s="10"/>
    </row>
    <row r="21278" spans="2:13" s="1" customFormat="1" ht="13.8" x14ac:dyDescent="0.3">
      <c r="B21278" s="10"/>
      <c r="L21278" s="10"/>
      <c r="M21278" s="10"/>
    </row>
    <row r="21279" spans="2:13" s="1" customFormat="1" ht="13.8" x14ac:dyDescent="0.3">
      <c r="B21279" s="10"/>
      <c r="L21279" s="10"/>
      <c r="M21279" s="10"/>
    </row>
    <row r="21280" spans="2:13" s="1" customFormat="1" ht="13.8" x14ac:dyDescent="0.3">
      <c r="B21280" s="10"/>
      <c r="L21280" s="10"/>
      <c r="M21280" s="10"/>
    </row>
    <row r="21281" spans="2:13" s="1" customFormat="1" ht="13.8" x14ac:dyDescent="0.3">
      <c r="B21281" s="10"/>
      <c r="L21281" s="10"/>
      <c r="M21281" s="10"/>
    </row>
    <row r="21282" spans="2:13" s="1" customFormat="1" ht="13.8" x14ac:dyDescent="0.3">
      <c r="B21282" s="10"/>
      <c r="L21282" s="10"/>
      <c r="M21282" s="10"/>
    </row>
    <row r="21283" spans="2:13" s="1" customFormat="1" ht="13.8" x14ac:dyDescent="0.3">
      <c r="B21283" s="10"/>
      <c r="L21283" s="10"/>
      <c r="M21283" s="10"/>
    </row>
    <row r="21284" spans="2:13" s="1" customFormat="1" ht="13.8" x14ac:dyDescent="0.3">
      <c r="B21284" s="10"/>
      <c r="L21284" s="10"/>
      <c r="M21284" s="10"/>
    </row>
    <row r="21285" spans="2:13" s="1" customFormat="1" ht="13.8" x14ac:dyDescent="0.3">
      <c r="B21285" s="10"/>
      <c r="L21285" s="10"/>
      <c r="M21285" s="10"/>
    </row>
    <row r="21286" spans="2:13" s="1" customFormat="1" ht="13.8" x14ac:dyDescent="0.3">
      <c r="B21286" s="10"/>
      <c r="L21286" s="10"/>
      <c r="M21286" s="10"/>
    </row>
    <row r="21287" spans="2:13" s="1" customFormat="1" ht="13.8" x14ac:dyDescent="0.3">
      <c r="B21287" s="10"/>
      <c r="L21287" s="10"/>
      <c r="M21287" s="10"/>
    </row>
    <row r="21288" spans="2:13" s="1" customFormat="1" ht="13.8" x14ac:dyDescent="0.3">
      <c r="B21288" s="10"/>
      <c r="L21288" s="10"/>
      <c r="M21288" s="10"/>
    </row>
    <row r="21289" spans="2:13" s="1" customFormat="1" ht="13.8" x14ac:dyDescent="0.3">
      <c r="B21289" s="10"/>
      <c r="L21289" s="10"/>
      <c r="M21289" s="10"/>
    </row>
    <row r="21290" spans="2:13" s="1" customFormat="1" ht="13.8" x14ac:dyDescent="0.3">
      <c r="B21290" s="10"/>
      <c r="L21290" s="10"/>
      <c r="M21290" s="10"/>
    </row>
    <row r="21291" spans="2:13" s="1" customFormat="1" ht="13.8" x14ac:dyDescent="0.3">
      <c r="B21291" s="10"/>
      <c r="L21291" s="10"/>
      <c r="M21291" s="10"/>
    </row>
    <row r="21292" spans="2:13" s="1" customFormat="1" ht="13.8" x14ac:dyDescent="0.3">
      <c r="B21292" s="10"/>
      <c r="L21292" s="10"/>
      <c r="M21292" s="10"/>
    </row>
    <row r="21293" spans="2:13" s="1" customFormat="1" ht="13.8" x14ac:dyDescent="0.3">
      <c r="B21293" s="10"/>
      <c r="L21293" s="10"/>
      <c r="M21293" s="10"/>
    </row>
    <row r="21294" spans="2:13" s="1" customFormat="1" ht="13.8" x14ac:dyDescent="0.3">
      <c r="B21294" s="10"/>
      <c r="L21294" s="10"/>
      <c r="M21294" s="10"/>
    </row>
    <row r="21295" spans="2:13" s="1" customFormat="1" ht="13.8" x14ac:dyDescent="0.3">
      <c r="B21295" s="10"/>
      <c r="L21295" s="10"/>
      <c r="M21295" s="10"/>
    </row>
    <row r="21296" spans="2:13" s="1" customFormat="1" ht="13.8" x14ac:dyDescent="0.3">
      <c r="B21296" s="10"/>
      <c r="L21296" s="10"/>
      <c r="M21296" s="10"/>
    </row>
    <row r="21297" spans="2:13" s="1" customFormat="1" ht="13.8" x14ac:dyDescent="0.3">
      <c r="B21297" s="10"/>
      <c r="L21297" s="10"/>
      <c r="M21297" s="10"/>
    </row>
    <row r="21298" spans="2:13" s="1" customFormat="1" ht="13.8" x14ac:dyDescent="0.3">
      <c r="B21298" s="10"/>
      <c r="L21298" s="10"/>
      <c r="M21298" s="10"/>
    </row>
    <row r="21299" spans="2:13" s="1" customFormat="1" ht="13.8" x14ac:dyDescent="0.3">
      <c r="B21299" s="10"/>
      <c r="L21299" s="10"/>
      <c r="M21299" s="10"/>
    </row>
    <row r="21300" spans="2:13" s="1" customFormat="1" ht="13.8" x14ac:dyDescent="0.3">
      <c r="B21300" s="10"/>
      <c r="L21300" s="10"/>
      <c r="M21300" s="10"/>
    </row>
    <row r="21301" spans="2:13" s="1" customFormat="1" ht="13.8" x14ac:dyDescent="0.3">
      <c r="B21301" s="10"/>
      <c r="L21301" s="10"/>
      <c r="M21301" s="10"/>
    </row>
    <row r="21302" spans="2:13" s="1" customFormat="1" ht="13.8" x14ac:dyDescent="0.3">
      <c r="B21302" s="10"/>
      <c r="L21302" s="10"/>
      <c r="M21302" s="10"/>
    </row>
    <row r="21303" spans="2:13" s="1" customFormat="1" ht="13.8" x14ac:dyDescent="0.3">
      <c r="B21303" s="10"/>
      <c r="L21303" s="10"/>
      <c r="M21303" s="10"/>
    </row>
    <row r="21304" spans="2:13" s="1" customFormat="1" ht="13.8" x14ac:dyDescent="0.3">
      <c r="B21304" s="10"/>
      <c r="L21304" s="10"/>
      <c r="M21304" s="10"/>
    </row>
    <row r="21305" spans="2:13" s="1" customFormat="1" ht="13.8" x14ac:dyDescent="0.3">
      <c r="B21305" s="10"/>
      <c r="L21305" s="10"/>
      <c r="M21305" s="10"/>
    </row>
    <row r="21306" spans="2:13" s="1" customFormat="1" ht="13.8" x14ac:dyDescent="0.3">
      <c r="B21306" s="10"/>
      <c r="L21306" s="10"/>
      <c r="M21306" s="10"/>
    </row>
    <row r="21307" spans="2:13" s="1" customFormat="1" ht="13.8" x14ac:dyDescent="0.3">
      <c r="B21307" s="10"/>
      <c r="L21307" s="10"/>
      <c r="M21307" s="10"/>
    </row>
    <row r="21308" spans="2:13" s="1" customFormat="1" ht="13.8" x14ac:dyDescent="0.3">
      <c r="B21308" s="10"/>
      <c r="L21308" s="10"/>
      <c r="M21308" s="10"/>
    </row>
    <row r="21309" spans="2:13" s="1" customFormat="1" ht="13.8" x14ac:dyDescent="0.3">
      <c r="B21309" s="10"/>
      <c r="L21309" s="10"/>
      <c r="M21309" s="10"/>
    </row>
    <row r="21310" spans="2:13" s="1" customFormat="1" ht="13.8" x14ac:dyDescent="0.3">
      <c r="B21310" s="10"/>
      <c r="L21310" s="10"/>
      <c r="M21310" s="10"/>
    </row>
    <row r="21311" spans="2:13" s="1" customFormat="1" ht="13.8" x14ac:dyDescent="0.3">
      <c r="B21311" s="10"/>
      <c r="L21311" s="10"/>
      <c r="M21311" s="10"/>
    </row>
    <row r="21312" spans="2:13" s="1" customFormat="1" ht="13.8" x14ac:dyDescent="0.3">
      <c r="B21312" s="10"/>
      <c r="L21312" s="10"/>
      <c r="M21312" s="10"/>
    </row>
    <row r="21313" spans="2:13" s="1" customFormat="1" ht="13.8" x14ac:dyDescent="0.3">
      <c r="B21313" s="10"/>
      <c r="L21313" s="10"/>
      <c r="M21313" s="10"/>
    </row>
    <row r="21314" spans="2:13" s="1" customFormat="1" ht="13.8" x14ac:dyDescent="0.3">
      <c r="B21314" s="10"/>
      <c r="L21314" s="10"/>
      <c r="M21314" s="10"/>
    </row>
    <row r="21315" spans="2:13" s="1" customFormat="1" ht="13.8" x14ac:dyDescent="0.3">
      <c r="B21315" s="10"/>
      <c r="L21315" s="10"/>
      <c r="M21315" s="10"/>
    </row>
    <row r="21316" spans="2:13" s="1" customFormat="1" ht="13.8" x14ac:dyDescent="0.3">
      <c r="B21316" s="10"/>
      <c r="L21316" s="10"/>
      <c r="M21316" s="10"/>
    </row>
    <row r="21317" spans="2:13" s="1" customFormat="1" ht="13.8" x14ac:dyDescent="0.3">
      <c r="B21317" s="10"/>
      <c r="L21317" s="10"/>
      <c r="M21317" s="10"/>
    </row>
    <row r="21318" spans="2:13" s="1" customFormat="1" ht="13.8" x14ac:dyDescent="0.3">
      <c r="B21318" s="10"/>
      <c r="L21318" s="10"/>
      <c r="M21318" s="10"/>
    </row>
    <row r="21319" spans="2:13" s="1" customFormat="1" ht="13.8" x14ac:dyDescent="0.3">
      <c r="B21319" s="10"/>
      <c r="L21319" s="10"/>
      <c r="M21319" s="10"/>
    </row>
    <row r="21320" spans="2:13" s="1" customFormat="1" ht="13.8" x14ac:dyDescent="0.3">
      <c r="B21320" s="10"/>
      <c r="L21320" s="10"/>
      <c r="M21320" s="10"/>
    </row>
    <row r="21321" spans="2:13" s="1" customFormat="1" ht="13.8" x14ac:dyDescent="0.3">
      <c r="B21321" s="10"/>
      <c r="L21321" s="10"/>
      <c r="M21321" s="10"/>
    </row>
    <row r="21322" spans="2:13" s="1" customFormat="1" ht="13.8" x14ac:dyDescent="0.3">
      <c r="B21322" s="10"/>
      <c r="L21322" s="10"/>
      <c r="M21322" s="10"/>
    </row>
    <row r="21323" spans="2:13" s="1" customFormat="1" ht="13.8" x14ac:dyDescent="0.3">
      <c r="B21323" s="10"/>
      <c r="L21323" s="10"/>
      <c r="M21323" s="10"/>
    </row>
    <row r="21324" spans="2:13" s="1" customFormat="1" ht="13.8" x14ac:dyDescent="0.3">
      <c r="B21324" s="10"/>
      <c r="L21324" s="10"/>
      <c r="M21324" s="10"/>
    </row>
    <row r="21325" spans="2:13" s="1" customFormat="1" ht="13.8" x14ac:dyDescent="0.3">
      <c r="B21325" s="10"/>
      <c r="L21325" s="10"/>
      <c r="M21325" s="10"/>
    </row>
    <row r="21326" spans="2:13" s="1" customFormat="1" ht="13.8" x14ac:dyDescent="0.3">
      <c r="B21326" s="10"/>
      <c r="L21326" s="10"/>
      <c r="M21326" s="10"/>
    </row>
    <row r="21327" spans="2:13" s="1" customFormat="1" ht="13.8" x14ac:dyDescent="0.3">
      <c r="B21327" s="10"/>
      <c r="L21327" s="10"/>
      <c r="M21327" s="10"/>
    </row>
    <row r="21328" spans="2:13" s="1" customFormat="1" ht="13.8" x14ac:dyDescent="0.3">
      <c r="B21328" s="10"/>
      <c r="L21328" s="10"/>
      <c r="M21328" s="10"/>
    </row>
    <row r="21329" spans="2:13" s="1" customFormat="1" ht="13.8" x14ac:dyDescent="0.3">
      <c r="B21329" s="10"/>
      <c r="L21329" s="10"/>
      <c r="M21329" s="10"/>
    </row>
    <row r="21330" spans="2:13" s="1" customFormat="1" ht="13.8" x14ac:dyDescent="0.3">
      <c r="B21330" s="10"/>
      <c r="L21330" s="10"/>
      <c r="M21330" s="10"/>
    </row>
    <row r="21331" spans="2:13" s="1" customFormat="1" ht="13.8" x14ac:dyDescent="0.3">
      <c r="B21331" s="10"/>
      <c r="L21331" s="10"/>
      <c r="M21331" s="10"/>
    </row>
    <row r="21332" spans="2:13" s="1" customFormat="1" ht="13.8" x14ac:dyDescent="0.3">
      <c r="B21332" s="10"/>
      <c r="L21332" s="10"/>
      <c r="M21332" s="10"/>
    </row>
    <row r="21333" spans="2:13" s="1" customFormat="1" ht="13.8" x14ac:dyDescent="0.3">
      <c r="B21333" s="10"/>
      <c r="L21333" s="10"/>
      <c r="M21333" s="10"/>
    </row>
    <row r="21334" spans="2:13" s="1" customFormat="1" ht="13.8" x14ac:dyDescent="0.3">
      <c r="B21334" s="10"/>
      <c r="L21334" s="10"/>
      <c r="M21334" s="10"/>
    </row>
    <row r="21335" spans="2:13" s="1" customFormat="1" ht="13.8" x14ac:dyDescent="0.3">
      <c r="B21335" s="10"/>
      <c r="L21335" s="10"/>
      <c r="M21335" s="10"/>
    </row>
    <row r="21336" spans="2:13" s="1" customFormat="1" ht="13.8" x14ac:dyDescent="0.3">
      <c r="B21336" s="10"/>
      <c r="L21336" s="10"/>
      <c r="M21336" s="10"/>
    </row>
    <row r="21337" spans="2:13" s="1" customFormat="1" ht="13.8" x14ac:dyDescent="0.3">
      <c r="B21337" s="10"/>
      <c r="L21337" s="10"/>
      <c r="M21337" s="10"/>
    </row>
    <row r="21338" spans="2:13" s="1" customFormat="1" ht="13.8" x14ac:dyDescent="0.3">
      <c r="B21338" s="10"/>
      <c r="L21338" s="10"/>
      <c r="M21338" s="10"/>
    </row>
    <row r="21339" spans="2:13" s="1" customFormat="1" ht="13.8" x14ac:dyDescent="0.3">
      <c r="B21339" s="10"/>
      <c r="L21339" s="10"/>
      <c r="M21339" s="10"/>
    </row>
    <row r="21340" spans="2:13" s="1" customFormat="1" ht="13.8" x14ac:dyDescent="0.3">
      <c r="B21340" s="10"/>
      <c r="L21340" s="10"/>
      <c r="M21340" s="10"/>
    </row>
    <row r="21341" spans="2:13" s="1" customFormat="1" ht="13.8" x14ac:dyDescent="0.3">
      <c r="B21341" s="10"/>
      <c r="L21341" s="10"/>
      <c r="M21341" s="10"/>
    </row>
    <row r="21342" spans="2:13" s="1" customFormat="1" ht="13.8" x14ac:dyDescent="0.3">
      <c r="B21342" s="10"/>
      <c r="L21342" s="10"/>
      <c r="M21342" s="10"/>
    </row>
    <row r="21343" spans="2:13" s="1" customFormat="1" ht="13.8" x14ac:dyDescent="0.3">
      <c r="B21343" s="10"/>
      <c r="L21343" s="10"/>
      <c r="M21343" s="10"/>
    </row>
    <row r="21344" spans="2:13" s="1" customFormat="1" ht="13.8" x14ac:dyDescent="0.3">
      <c r="B21344" s="10"/>
      <c r="L21344" s="10"/>
      <c r="M21344" s="10"/>
    </row>
    <row r="21345" spans="2:13" s="1" customFormat="1" ht="13.8" x14ac:dyDescent="0.3">
      <c r="B21345" s="10"/>
      <c r="L21345" s="10"/>
      <c r="M21345" s="10"/>
    </row>
    <row r="21346" spans="2:13" s="1" customFormat="1" ht="13.8" x14ac:dyDescent="0.3">
      <c r="B21346" s="10"/>
      <c r="L21346" s="10"/>
      <c r="M21346" s="10"/>
    </row>
    <row r="21347" spans="2:13" s="1" customFormat="1" ht="13.8" x14ac:dyDescent="0.3">
      <c r="B21347" s="10"/>
      <c r="L21347" s="10"/>
      <c r="M21347" s="10"/>
    </row>
    <row r="21348" spans="2:13" s="1" customFormat="1" ht="13.8" x14ac:dyDescent="0.3">
      <c r="B21348" s="10"/>
      <c r="L21348" s="10"/>
      <c r="M21348" s="10"/>
    </row>
    <row r="21349" spans="2:13" s="1" customFormat="1" ht="13.8" x14ac:dyDescent="0.3">
      <c r="B21349" s="10"/>
      <c r="L21349" s="10"/>
      <c r="M21349" s="10"/>
    </row>
    <row r="21350" spans="2:13" s="1" customFormat="1" ht="13.8" x14ac:dyDescent="0.3">
      <c r="B21350" s="10"/>
      <c r="L21350" s="10"/>
      <c r="M21350" s="10"/>
    </row>
    <row r="21351" spans="2:13" s="1" customFormat="1" ht="13.8" x14ac:dyDescent="0.3">
      <c r="B21351" s="10"/>
      <c r="L21351" s="10"/>
      <c r="M21351" s="10"/>
    </row>
    <row r="21352" spans="2:13" s="1" customFormat="1" ht="13.8" x14ac:dyDescent="0.3">
      <c r="B21352" s="10"/>
      <c r="L21352" s="10"/>
      <c r="M21352" s="10"/>
    </row>
    <row r="21353" spans="2:13" s="1" customFormat="1" ht="13.8" x14ac:dyDescent="0.3">
      <c r="B21353" s="10"/>
      <c r="L21353" s="10"/>
      <c r="M21353" s="10"/>
    </row>
    <row r="21354" spans="2:13" s="1" customFormat="1" ht="13.8" x14ac:dyDescent="0.3">
      <c r="B21354" s="10"/>
      <c r="L21354" s="10"/>
      <c r="M21354" s="10"/>
    </row>
    <row r="21355" spans="2:13" s="1" customFormat="1" ht="13.8" x14ac:dyDescent="0.3">
      <c r="B21355" s="10"/>
      <c r="L21355" s="10"/>
      <c r="M21355" s="10"/>
    </row>
    <row r="21356" spans="2:13" s="1" customFormat="1" ht="13.8" x14ac:dyDescent="0.3">
      <c r="B21356" s="10"/>
      <c r="L21356" s="10"/>
      <c r="M21356" s="10"/>
    </row>
    <row r="21357" spans="2:13" s="1" customFormat="1" ht="13.8" x14ac:dyDescent="0.3">
      <c r="B21357" s="10"/>
      <c r="L21357" s="10"/>
      <c r="M21357" s="10"/>
    </row>
    <row r="21358" spans="2:13" s="1" customFormat="1" ht="13.8" x14ac:dyDescent="0.3">
      <c r="B21358" s="10"/>
      <c r="L21358" s="10"/>
      <c r="M21358" s="10"/>
    </row>
    <row r="21359" spans="2:13" s="1" customFormat="1" ht="13.8" x14ac:dyDescent="0.3">
      <c r="B21359" s="10"/>
      <c r="L21359" s="10"/>
      <c r="M21359" s="10"/>
    </row>
    <row r="21360" spans="2:13" s="1" customFormat="1" ht="13.8" x14ac:dyDescent="0.3">
      <c r="B21360" s="10"/>
      <c r="L21360" s="10"/>
      <c r="M21360" s="10"/>
    </row>
    <row r="21361" spans="2:13" s="1" customFormat="1" ht="13.8" x14ac:dyDescent="0.3">
      <c r="B21361" s="10"/>
      <c r="L21361" s="10"/>
      <c r="M21361" s="10"/>
    </row>
    <row r="21362" spans="2:13" s="1" customFormat="1" ht="13.8" x14ac:dyDescent="0.3">
      <c r="B21362" s="10"/>
      <c r="L21362" s="10"/>
      <c r="M21362" s="10"/>
    </row>
    <row r="21363" spans="2:13" s="1" customFormat="1" ht="13.8" x14ac:dyDescent="0.3">
      <c r="B21363" s="10"/>
      <c r="L21363" s="10"/>
      <c r="M21363" s="10"/>
    </row>
    <row r="21364" spans="2:13" s="1" customFormat="1" ht="13.8" x14ac:dyDescent="0.3">
      <c r="B21364" s="10"/>
      <c r="L21364" s="10"/>
      <c r="M21364" s="10"/>
    </row>
    <row r="21365" spans="2:13" s="1" customFormat="1" ht="13.8" x14ac:dyDescent="0.3">
      <c r="B21365" s="10"/>
      <c r="L21365" s="10"/>
      <c r="M21365" s="10"/>
    </row>
    <row r="21366" spans="2:13" s="1" customFormat="1" ht="13.8" x14ac:dyDescent="0.3">
      <c r="B21366" s="10"/>
      <c r="L21366" s="10"/>
      <c r="M21366" s="10"/>
    </row>
    <row r="21367" spans="2:13" s="1" customFormat="1" ht="13.8" x14ac:dyDescent="0.3">
      <c r="B21367" s="10"/>
      <c r="L21367" s="10"/>
      <c r="M21367" s="10"/>
    </row>
    <row r="21368" spans="2:13" s="1" customFormat="1" ht="13.8" x14ac:dyDescent="0.3">
      <c r="B21368" s="10"/>
      <c r="L21368" s="10"/>
      <c r="M21368" s="10"/>
    </row>
    <row r="21369" spans="2:13" s="1" customFormat="1" ht="13.8" x14ac:dyDescent="0.3">
      <c r="B21369" s="10"/>
      <c r="L21369" s="10"/>
      <c r="M21369" s="10"/>
    </row>
    <row r="21370" spans="2:13" s="1" customFormat="1" ht="13.8" x14ac:dyDescent="0.3">
      <c r="B21370" s="10"/>
      <c r="L21370" s="10"/>
      <c r="M21370" s="10"/>
    </row>
    <row r="21371" spans="2:13" s="1" customFormat="1" ht="13.8" x14ac:dyDescent="0.3">
      <c r="B21371" s="10"/>
      <c r="L21371" s="10"/>
      <c r="M21371" s="10"/>
    </row>
    <row r="21372" spans="2:13" s="1" customFormat="1" ht="13.8" x14ac:dyDescent="0.3">
      <c r="B21372" s="10"/>
      <c r="L21372" s="10"/>
      <c r="M21372" s="10"/>
    </row>
    <row r="21373" spans="2:13" s="1" customFormat="1" ht="13.8" x14ac:dyDescent="0.3">
      <c r="B21373" s="10"/>
      <c r="L21373" s="10"/>
      <c r="M21373" s="10"/>
    </row>
    <row r="21374" spans="2:13" s="1" customFormat="1" ht="13.8" x14ac:dyDescent="0.3">
      <c r="B21374" s="10"/>
      <c r="L21374" s="10"/>
      <c r="M21374" s="10"/>
    </row>
    <row r="21375" spans="2:13" s="1" customFormat="1" ht="13.8" x14ac:dyDescent="0.3">
      <c r="B21375" s="10"/>
      <c r="L21375" s="10"/>
      <c r="M21375" s="10"/>
    </row>
    <row r="21376" spans="2:13" s="1" customFormat="1" ht="13.8" x14ac:dyDescent="0.3">
      <c r="B21376" s="10"/>
      <c r="L21376" s="10"/>
      <c r="M21376" s="10"/>
    </row>
    <row r="21377" spans="2:13" s="1" customFormat="1" ht="13.8" x14ac:dyDescent="0.3">
      <c r="B21377" s="10"/>
      <c r="L21377" s="10"/>
      <c r="M21377" s="10"/>
    </row>
    <row r="21378" spans="2:13" s="1" customFormat="1" ht="13.8" x14ac:dyDescent="0.3">
      <c r="B21378" s="10"/>
      <c r="L21378" s="10"/>
      <c r="M21378" s="10"/>
    </row>
    <row r="21379" spans="2:13" s="1" customFormat="1" ht="13.8" x14ac:dyDescent="0.3">
      <c r="B21379" s="10"/>
      <c r="L21379" s="10"/>
      <c r="M21379" s="10"/>
    </row>
    <row r="21380" spans="2:13" s="1" customFormat="1" ht="13.8" x14ac:dyDescent="0.3">
      <c r="B21380" s="10"/>
      <c r="L21380" s="10"/>
      <c r="M21380" s="10"/>
    </row>
    <row r="21381" spans="2:13" s="1" customFormat="1" ht="13.8" x14ac:dyDescent="0.3">
      <c r="B21381" s="10"/>
      <c r="L21381" s="10"/>
      <c r="M21381" s="10"/>
    </row>
    <row r="21382" spans="2:13" s="1" customFormat="1" ht="13.8" x14ac:dyDescent="0.3">
      <c r="B21382" s="10"/>
      <c r="L21382" s="10"/>
      <c r="M21382" s="10"/>
    </row>
    <row r="21383" spans="2:13" s="1" customFormat="1" ht="13.8" x14ac:dyDescent="0.3">
      <c r="B21383" s="10"/>
      <c r="L21383" s="10"/>
      <c r="M21383" s="10"/>
    </row>
    <row r="21384" spans="2:13" s="1" customFormat="1" ht="13.8" x14ac:dyDescent="0.3">
      <c r="B21384" s="10"/>
      <c r="L21384" s="10"/>
      <c r="M21384" s="10"/>
    </row>
    <row r="21385" spans="2:13" s="1" customFormat="1" ht="13.8" x14ac:dyDescent="0.3">
      <c r="B21385" s="10"/>
      <c r="L21385" s="10"/>
      <c r="M21385" s="10"/>
    </row>
    <row r="21386" spans="2:13" s="1" customFormat="1" ht="13.8" x14ac:dyDescent="0.3">
      <c r="B21386" s="10"/>
      <c r="L21386" s="10"/>
      <c r="M21386" s="10"/>
    </row>
    <row r="21387" spans="2:13" s="1" customFormat="1" ht="13.8" x14ac:dyDescent="0.3">
      <c r="B21387" s="10"/>
      <c r="L21387" s="10"/>
      <c r="M21387" s="10"/>
    </row>
    <row r="21388" spans="2:13" s="1" customFormat="1" ht="13.8" x14ac:dyDescent="0.3">
      <c r="B21388" s="10"/>
      <c r="L21388" s="10"/>
      <c r="M21388" s="10"/>
    </row>
    <row r="21389" spans="2:13" s="1" customFormat="1" ht="13.8" x14ac:dyDescent="0.3">
      <c r="B21389" s="10"/>
      <c r="L21389" s="10"/>
      <c r="M21389" s="10"/>
    </row>
    <row r="21390" spans="2:13" s="1" customFormat="1" ht="13.8" x14ac:dyDescent="0.3">
      <c r="B21390" s="10"/>
      <c r="L21390" s="10"/>
      <c r="M21390" s="10"/>
    </row>
    <row r="21391" spans="2:13" s="1" customFormat="1" ht="13.8" x14ac:dyDescent="0.3">
      <c r="B21391" s="10"/>
      <c r="L21391" s="10"/>
      <c r="M21391" s="10"/>
    </row>
    <row r="21392" spans="2:13" s="1" customFormat="1" ht="13.8" x14ac:dyDescent="0.3">
      <c r="B21392" s="10"/>
      <c r="L21392" s="10"/>
      <c r="M21392" s="10"/>
    </row>
    <row r="21393" spans="2:13" s="1" customFormat="1" ht="13.8" x14ac:dyDescent="0.3">
      <c r="B21393" s="10"/>
      <c r="L21393" s="10"/>
      <c r="M21393" s="10"/>
    </row>
    <row r="21394" spans="2:13" s="1" customFormat="1" ht="13.8" x14ac:dyDescent="0.3">
      <c r="B21394" s="10"/>
      <c r="L21394" s="10"/>
      <c r="M21394" s="10"/>
    </row>
    <row r="21395" spans="2:13" s="1" customFormat="1" ht="13.8" x14ac:dyDescent="0.3">
      <c r="B21395" s="10"/>
      <c r="L21395" s="10"/>
      <c r="M21395" s="10"/>
    </row>
    <row r="21396" spans="2:13" s="1" customFormat="1" ht="13.8" x14ac:dyDescent="0.3">
      <c r="B21396" s="10"/>
      <c r="L21396" s="10"/>
      <c r="M21396" s="10"/>
    </row>
    <row r="21397" spans="2:13" s="1" customFormat="1" ht="13.8" x14ac:dyDescent="0.3">
      <c r="B21397" s="10"/>
      <c r="L21397" s="10"/>
      <c r="M21397" s="10"/>
    </row>
    <row r="21398" spans="2:13" s="1" customFormat="1" ht="13.8" x14ac:dyDescent="0.3">
      <c r="B21398" s="10"/>
      <c r="L21398" s="10"/>
      <c r="M21398" s="10"/>
    </row>
    <row r="21399" spans="2:13" s="1" customFormat="1" ht="13.8" x14ac:dyDescent="0.3">
      <c r="B21399" s="10"/>
      <c r="L21399" s="10"/>
      <c r="M21399" s="10"/>
    </row>
    <row r="21400" spans="2:13" s="1" customFormat="1" ht="13.8" x14ac:dyDescent="0.3">
      <c r="B21400" s="10"/>
      <c r="L21400" s="10"/>
      <c r="M21400" s="10"/>
    </row>
    <row r="21401" spans="2:13" s="1" customFormat="1" ht="13.8" x14ac:dyDescent="0.3">
      <c r="B21401" s="10"/>
      <c r="L21401" s="10"/>
      <c r="M21401" s="10"/>
    </row>
    <row r="21402" spans="2:13" s="1" customFormat="1" ht="13.8" x14ac:dyDescent="0.3">
      <c r="B21402" s="10"/>
      <c r="L21402" s="10"/>
      <c r="M21402" s="10"/>
    </row>
    <row r="21403" spans="2:13" s="1" customFormat="1" ht="13.8" x14ac:dyDescent="0.3">
      <c r="B21403" s="10"/>
      <c r="L21403" s="10"/>
      <c r="M21403" s="10"/>
    </row>
    <row r="21404" spans="2:13" s="1" customFormat="1" ht="13.8" x14ac:dyDescent="0.3">
      <c r="B21404" s="10"/>
      <c r="L21404" s="10"/>
      <c r="M21404" s="10"/>
    </row>
    <row r="21405" spans="2:13" s="1" customFormat="1" ht="13.8" x14ac:dyDescent="0.3">
      <c r="B21405" s="10"/>
      <c r="L21405" s="10"/>
      <c r="M21405" s="10"/>
    </row>
    <row r="21406" spans="2:13" s="1" customFormat="1" ht="13.8" x14ac:dyDescent="0.3">
      <c r="B21406" s="10"/>
      <c r="L21406" s="10"/>
      <c r="M21406" s="10"/>
    </row>
    <row r="21407" spans="2:13" s="1" customFormat="1" ht="13.8" x14ac:dyDescent="0.3">
      <c r="B21407" s="10"/>
      <c r="L21407" s="10"/>
      <c r="M21407" s="10"/>
    </row>
    <row r="21408" spans="2:13" s="1" customFormat="1" ht="13.8" x14ac:dyDescent="0.3">
      <c r="B21408" s="10"/>
      <c r="L21408" s="10"/>
      <c r="M21408" s="10"/>
    </row>
    <row r="21409" spans="2:13" s="1" customFormat="1" ht="13.8" x14ac:dyDescent="0.3">
      <c r="B21409" s="10"/>
      <c r="L21409" s="10"/>
      <c r="M21409" s="10"/>
    </row>
    <row r="21410" spans="2:13" s="1" customFormat="1" ht="13.8" x14ac:dyDescent="0.3">
      <c r="B21410" s="10"/>
      <c r="L21410" s="10"/>
      <c r="M21410" s="10"/>
    </row>
    <row r="21411" spans="2:13" s="1" customFormat="1" ht="13.8" x14ac:dyDescent="0.3">
      <c r="B21411" s="10"/>
      <c r="L21411" s="10"/>
      <c r="M21411" s="10"/>
    </row>
    <row r="21412" spans="2:13" s="1" customFormat="1" ht="13.8" x14ac:dyDescent="0.3">
      <c r="B21412" s="10"/>
      <c r="L21412" s="10"/>
      <c r="M21412" s="10"/>
    </row>
    <row r="21413" spans="2:13" s="1" customFormat="1" ht="13.8" x14ac:dyDescent="0.3">
      <c r="B21413" s="10"/>
      <c r="L21413" s="10"/>
      <c r="M21413" s="10"/>
    </row>
    <row r="21414" spans="2:13" s="1" customFormat="1" ht="13.8" x14ac:dyDescent="0.3">
      <c r="B21414" s="10"/>
      <c r="L21414" s="10"/>
      <c r="M21414" s="10"/>
    </row>
    <row r="21415" spans="2:13" s="1" customFormat="1" ht="13.8" x14ac:dyDescent="0.3">
      <c r="B21415" s="10"/>
      <c r="L21415" s="10"/>
      <c r="M21415" s="10"/>
    </row>
    <row r="21416" spans="2:13" s="1" customFormat="1" ht="13.8" x14ac:dyDescent="0.3">
      <c r="B21416" s="10"/>
      <c r="L21416" s="10"/>
      <c r="M21416" s="10"/>
    </row>
    <row r="21417" spans="2:13" s="1" customFormat="1" ht="13.8" x14ac:dyDescent="0.3">
      <c r="B21417" s="10"/>
      <c r="L21417" s="10"/>
      <c r="M21417" s="10"/>
    </row>
    <row r="21418" spans="2:13" s="1" customFormat="1" ht="13.8" x14ac:dyDescent="0.3">
      <c r="B21418" s="10"/>
      <c r="L21418" s="10"/>
      <c r="M21418" s="10"/>
    </row>
    <row r="21419" spans="2:13" s="1" customFormat="1" ht="13.8" x14ac:dyDescent="0.3">
      <c r="B21419" s="10"/>
      <c r="L21419" s="10"/>
      <c r="M21419" s="10"/>
    </row>
    <row r="21420" spans="2:13" s="1" customFormat="1" ht="13.8" x14ac:dyDescent="0.3">
      <c r="B21420" s="10"/>
      <c r="L21420" s="10"/>
      <c r="M21420" s="10"/>
    </row>
    <row r="21421" spans="2:13" s="1" customFormat="1" ht="13.8" x14ac:dyDescent="0.3">
      <c r="B21421" s="10"/>
      <c r="L21421" s="10"/>
      <c r="M21421" s="10"/>
    </row>
    <row r="21422" spans="2:13" s="1" customFormat="1" ht="13.8" x14ac:dyDescent="0.3">
      <c r="B21422" s="10"/>
      <c r="L21422" s="10"/>
      <c r="M21422" s="10"/>
    </row>
    <row r="21423" spans="2:13" s="1" customFormat="1" ht="13.8" x14ac:dyDescent="0.3">
      <c r="B21423" s="10"/>
      <c r="L21423" s="10"/>
      <c r="M21423" s="10"/>
    </row>
    <row r="21424" spans="2:13" s="1" customFormat="1" ht="13.8" x14ac:dyDescent="0.3">
      <c r="B21424" s="10"/>
      <c r="L21424" s="10"/>
      <c r="M21424" s="10"/>
    </row>
    <row r="21425" spans="2:13" s="1" customFormat="1" ht="13.8" x14ac:dyDescent="0.3">
      <c r="B21425" s="10"/>
      <c r="L21425" s="10"/>
      <c r="M21425" s="10"/>
    </row>
    <row r="21426" spans="2:13" s="1" customFormat="1" ht="13.8" x14ac:dyDescent="0.3">
      <c r="B21426" s="10"/>
      <c r="L21426" s="10"/>
      <c r="M21426" s="10"/>
    </row>
    <row r="21427" spans="2:13" s="1" customFormat="1" ht="13.8" x14ac:dyDescent="0.3">
      <c r="B21427" s="10"/>
      <c r="L21427" s="10"/>
      <c r="M21427" s="10"/>
    </row>
    <row r="21428" spans="2:13" s="1" customFormat="1" ht="13.8" x14ac:dyDescent="0.3">
      <c r="B21428" s="10"/>
      <c r="L21428" s="10"/>
      <c r="M21428" s="10"/>
    </row>
    <row r="21429" spans="2:13" s="1" customFormat="1" ht="13.8" x14ac:dyDescent="0.3">
      <c r="B21429" s="10"/>
      <c r="L21429" s="10"/>
      <c r="M21429" s="10"/>
    </row>
    <row r="21430" spans="2:13" s="1" customFormat="1" ht="13.8" x14ac:dyDescent="0.3">
      <c r="B21430" s="10"/>
      <c r="L21430" s="10"/>
      <c r="M21430" s="10"/>
    </row>
    <row r="21431" spans="2:13" s="1" customFormat="1" ht="13.8" x14ac:dyDescent="0.3">
      <c r="B21431" s="10"/>
      <c r="L21431" s="10"/>
      <c r="M21431" s="10"/>
    </row>
    <row r="21432" spans="2:13" s="1" customFormat="1" ht="13.8" x14ac:dyDescent="0.3">
      <c r="B21432" s="10"/>
      <c r="L21432" s="10"/>
      <c r="M21432" s="10"/>
    </row>
    <row r="21433" spans="2:13" s="1" customFormat="1" ht="13.8" x14ac:dyDescent="0.3">
      <c r="B21433" s="10"/>
      <c r="L21433" s="10"/>
      <c r="M21433" s="10"/>
    </row>
    <row r="21434" spans="2:13" s="1" customFormat="1" ht="13.8" x14ac:dyDescent="0.3">
      <c r="B21434" s="10"/>
      <c r="L21434" s="10"/>
      <c r="M21434" s="10"/>
    </row>
    <row r="21435" spans="2:13" s="1" customFormat="1" ht="13.8" x14ac:dyDescent="0.3">
      <c r="B21435" s="10"/>
      <c r="L21435" s="10"/>
      <c r="M21435" s="10"/>
    </row>
    <row r="21436" spans="2:13" s="1" customFormat="1" ht="13.8" x14ac:dyDescent="0.3">
      <c r="B21436" s="10"/>
      <c r="L21436" s="10"/>
      <c r="M21436" s="10"/>
    </row>
    <row r="21437" spans="2:13" s="1" customFormat="1" ht="13.8" x14ac:dyDescent="0.3">
      <c r="B21437" s="10"/>
      <c r="L21437" s="10"/>
      <c r="M21437" s="10"/>
    </row>
    <row r="21438" spans="2:13" s="1" customFormat="1" ht="13.8" x14ac:dyDescent="0.3">
      <c r="B21438" s="10"/>
      <c r="L21438" s="10"/>
      <c r="M21438" s="10"/>
    </row>
    <row r="21439" spans="2:13" s="1" customFormat="1" ht="13.8" x14ac:dyDescent="0.3">
      <c r="B21439" s="10"/>
      <c r="L21439" s="10"/>
      <c r="M21439" s="10"/>
    </row>
    <row r="21440" spans="2:13" s="1" customFormat="1" ht="13.8" x14ac:dyDescent="0.3">
      <c r="B21440" s="10"/>
      <c r="L21440" s="10"/>
      <c r="M21440" s="10"/>
    </row>
    <row r="21441" spans="2:13" s="1" customFormat="1" ht="13.8" x14ac:dyDescent="0.3">
      <c r="B21441" s="10"/>
      <c r="L21441" s="10"/>
      <c r="M21441" s="10"/>
    </row>
    <row r="21442" spans="2:13" s="1" customFormat="1" ht="13.8" x14ac:dyDescent="0.3">
      <c r="B21442" s="10"/>
      <c r="L21442" s="10"/>
      <c r="M21442" s="10"/>
    </row>
    <row r="21443" spans="2:13" s="1" customFormat="1" ht="13.8" x14ac:dyDescent="0.3">
      <c r="B21443" s="10"/>
      <c r="L21443" s="10"/>
      <c r="M21443" s="10"/>
    </row>
    <row r="21444" spans="2:13" s="1" customFormat="1" ht="13.8" x14ac:dyDescent="0.3">
      <c r="B21444" s="10"/>
      <c r="L21444" s="10"/>
      <c r="M21444" s="10"/>
    </row>
    <row r="21445" spans="2:13" s="1" customFormat="1" ht="13.8" x14ac:dyDescent="0.3">
      <c r="B21445" s="10"/>
      <c r="L21445" s="10"/>
      <c r="M21445" s="10"/>
    </row>
    <row r="21446" spans="2:13" s="1" customFormat="1" ht="13.8" x14ac:dyDescent="0.3">
      <c r="B21446" s="10"/>
      <c r="L21446" s="10"/>
      <c r="M21446" s="10"/>
    </row>
    <row r="21447" spans="2:13" s="1" customFormat="1" ht="13.8" x14ac:dyDescent="0.3">
      <c r="B21447" s="10"/>
      <c r="L21447" s="10"/>
      <c r="M21447" s="10"/>
    </row>
    <row r="21448" spans="2:13" s="1" customFormat="1" ht="13.8" x14ac:dyDescent="0.3">
      <c r="B21448" s="10"/>
      <c r="L21448" s="10"/>
      <c r="M21448" s="10"/>
    </row>
    <row r="21449" spans="2:13" s="1" customFormat="1" ht="13.8" x14ac:dyDescent="0.3">
      <c r="B21449" s="10"/>
      <c r="L21449" s="10"/>
      <c r="M21449" s="10"/>
    </row>
    <row r="21450" spans="2:13" s="1" customFormat="1" ht="13.8" x14ac:dyDescent="0.3">
      <c r="B21450" s="10"/>
      <c r="L21450" s="10"/>
      <c r="M21450" s="10"/>
    </row>
    <row r="21451" spans="2:13" s="1" customFormat="1" ht="13.8" x14ac:dyDescent="0.3">
      <c r="B21451" s="10"/>
      <c r="L21451" s="10"/>
      <c r="M21451" s="10"/>
    </row>
    <row r="21452" spans="2:13" s="1" customFormat="1" ht="13.8" x14ac:dyDescent="0.3">
      <c r="B21452" s="10"/>
      <c r="L21452" s="10"/>
      <c r="M21452" s="10"/>
    </row>
    <row r="21453" spans="2:13" s="1" customFormat="1" ht="13.8" x14ac:dyDescent="0.3">
      <c r="B21453" s="10"/>
      <c r="L21453" s="10"/>
      <c r="M21453" s="10"/>
    </row>
    <row r="21454" spans="2:13" s="1" customFormat="1" ht="13.8" x14ac:dyDescent="0.3">
      <c r="B21454" s="10"/>
      <c r="L21454" s="10"/>
      <c r="M21454" s="10"/>
    </row>
    <row r="21455" spans="2:13" s="1" customFormat="1" ht="13.8" x14ac:dyDescent="0.3">
      <c r="B21455" s="10"/>
      <c r="L21455" s="10"/>
      <c r="M21455" s="10"/>
    </row>
    <row r="21456" spans="2:13" s="1" customFormat="1" ht="13.8" x14ac:dyDescent="0.3">
      <c r="B21456" s="10"/>
      <c r="L21456" s="10"/>
      <c r="M21456" s="10"/>
    </row>
    <row r="21457" spans="2:13" s="1" customFormat="1" ht="13.8" x14ac:dyDescent="0.3">
      <c r="B21457" s="10"/>
      <c r="L21457" s="10"/>
      <c r="M21457" s="10"/>
    </row>
    <row r="21458" spans="2:13" s="1" customFormat="1" ht="13.8" x14ac:dyDescent="0.3">
      <c r="B21458" s="10"/>
      <c r="L21458" s="10"/>
      <c r="M21458" s="10"/>
    </row>
    <row r="21459" spans="2:13" s="1" customFormat="1" ht="13.8" x14ac:dyDescent="0.3">
      <c r="B21459" s="10"/>
      <c r="L21459" s="10"/>
      <c r="M21459" s="10"/>
    </row>
    <row r="21460" spans="2:13" s="1" customFormat="1" ht="13.8" x14ac:dyDescent="0.3">
      <c r="B21460" s="10"/>
      <c r="L21460" s="10"/>
      <c r="M21460" s="10"/>
    </row>
    <row r="21461" spans="2:13" s="1" customFormat="1" ht="13.8" x14ac:dyDescent="0.3">
      <c r="B21461" s="10"/>
      <c r="L21461" s="10"/>
      <c r="M21461" s="10"/>
    </row>
    <row r="21462" spans="2:13" s="1" customFormat="1" ht="13.8" x14ac:dyDescent="0.3">
      <c r="B21462" s="10"/>
      <c r="L21462" s="10"/>
      <c r="M21462" s="10"/>
    </row>
    <row r="21463" spans="2:13" s="1" customFormat="1" ht="13.8" x14ac:dyDescent="0.3">
      <c r="B21463" s="10"/>
      <c r="L21463" s="10"/>
      <c r="M21463" s="10"/>
    </row>
    <row r="21464" spans="2:13" s="1" customFormat="1" ht="13.8" x14ac:dyDescent="0.3">
      <c r="B21464" s="10"/>
      <c r="L21464" s="10"/>
      <c r="M21464" s="10"/>
    </row>
    <row r="21465" spans="2:13" s="1" customFormat="1" ht="13.8" x14ac:dyDescent="0.3">
      <c r="B21465" s="10"/>
      <c r="L21465" s="10"/>
      <c r="M21465" s="10"/>
    </row>
    <row r="21466" spans="2:13" s="1" customFormat="1" ht="13.8" x14ac:dyDescent="0.3">
      <c r="B21466" s="10"/>
      <c r="L21466" s="10"/>
      <c r="M21466" s="10"/>
    </row>
    <row r="21467" spans="2:13" s="1" customFormat="1" ht="13.8" x14ac:dyDescent="0.3">
      <c r="B21467" s="10"/>
      <c r="L21467" s="10"/>
      <c r="M21467" s="10"/>
    </row>
    <row r="21468" spans="2:13" s="1" customFormat="1" ht="13.8" x14ac:dyDescent="0.3">
      <c r="B21468" s="10"/>
      <c r="L21468" s="10"/>
      <c r="M21468" s="10"/>
    </row>
    <row r="21469" spans="2:13" s="1" customFormat="1" ht="13.8" x14ac:dyDescent="0.3">
      <c r="B21469" s="10"/>
      <c r="L21469" s="10"/>
      <c r="M21469" s="10"/>
    </row>
    <row r="21470" spans="2:13" s="1" customFormat="1" ht="13.8" x14ac:dyDescent="0.3">
      <c r="B21470" s="10"/>
      <c r="L21470" s="10"/>
      <c r="M21470" s="10"/>
    </row>
    <row r="21471" spans="2:13" s="1" customFormat="1" ht="13.8" x14ac:dyDescent="0.3">
      <c r="B21471" s="10"/>
      <c r="L21471" s="10"/>
      <c r="M21471" s="10"/>
    </row>
    <row r="21472" spans="2:13" s="1" customFormat="1" ht="13.8" x14ac:dyDescent="0.3">
      <c r="B21472" s="10"/>
      <c r="L21472" s="10"/>
      <c r="M21472" s="10"/>
    </row>
    <row r="21473" spans="2:13" s="1" customFormat="1" ht="13.8" x14ac:dyDescent="0.3">
      <c r="B21473" s="10"/>
      <c r="L21473" s="10"/>
      <c r="M21473" s="10"/>
    </row>
    <row r="21474" spans="2:13" s="1" customFormat="1" ht="13.8" x14ac:dyDescent="0.3">
      <c r="B21474" s="10"/>
      <c r="L21474" s="10"/>
      <c r="M21474" s="10"/>
    </row>
    <row r="21475" spans="2:13" s="1" customFormat="1" ht="13.8" x14ac:dyDescent="0.3">
      <c r="B21475" s="10"/>
      <c r="L21475" s="10"/>
      <c r="M21475" s="10"/>
    </row>
    <row r="21476" spans="2:13" s="1" customFormat="1" ht="13.8" x14ac:dyDescent="0.3">
      <c r="B21476" s="10"/>
      <c r="L21476" s="10"/>
      <c r="M21476" s="10"/>
    </row>
    <row r="21477" spans="2:13" s="1" customFormat="1" ht="13.8" x14ac:dyDescent="0.3">
      <c r="B21477" s="10"/>
      <c r="L21477" s="10"/>
      <c r="M21477" s="10"/>
    </row>
    <row r="21478" spans="2:13" s="1" customFormat="1" ht="13.8" x14ac:dyDescent="0.3">
      <c r="B21478" s="10"/>
      <c r="L21478" s="10"/>
      <c r="M21478" s="10"/>
    </row>
    <row r="21479" spans="2:13" s="1" customFormat="1" ht="13.8" x14ac:dyDescent="0.3">
      <c r="B21479" s="10"/>
      <c r="L21479" s="10"/>
      <c r="M21479" s="10"/>
    </row>
    <row r="21480" spans="2:13" s="1" customFormat="1" ht="13.8" x14ac:dyDescent="0.3">
      <c r="B21480" s="10"/>
      <c r="L21480" s="10"/>
      <c r="M21480" s="10"/>
    </row>
    <row r="21481" spans="2:13" s="1" customFormat="1" ht="13.8" x14ac:dyDescent="0.3">
      <c r="B21481" s="10"/>
      <c r="L21481" s="10"/>
      <c r="M21481" s="10"/>
    </row>
    <row r="21482" spans="2:13" s="1" customFormat="1" ht="13.8" x14ac:dyDescent="0.3">
      <c r="B21482" s="10"/>
      <c r="L21482" s="10"/>
      <c r="M21482" s="10"/>
    </row>
    <row r="21483" spans="2:13" s="1" customFormat="1" ht="13.8" x14ac:dyDescent="0.3">
      <c r="B21483" s="10"/>
      <c r="L21483" s="10"/>
      <c r="M21483" s="10"/>
    </row>
    <row r="21484" spans="2:13" s="1" customFormat="1" ht="13.8" x14ac:dyDescent="0.3">
      <c r="B21484" s="10"/>
      <c r="L21484" s="10"/>
      <c r="M21484" s="10"/>
    </row>
    <row r="21485" spans="2:13" s="1" customFormat="1" ht="13.8" x14ac:dyDescent="0.3">
      <c r="B21485" s="10"/>
      <c r="L21485" s="10"/>
      <c r="M21485" s="10"/>
    </row>
    <row r="21486" spans="2:13" s="1" customFormat="1" ht="13.8" x14ac:dyDescent="0.3">
      <c r="B21486" s="10"/>
      <c r="L21486" s="10"/>
      <c r="M21486" s="10"/>
    </row>
    <row r="21487" spans="2:13" s="1" customFormat="1" ht="13.8" x14ac:dyDescent="0.3">
      <c r="B21487" s="10"/>
      <c r="L21487" s="10"/>
      <c r="M21487" s="10"/>
    </row>
    <row r="21488" spans="2:13" s="1" customFormat="1" ht="13.8" x14ac:dyDescent="0.3">
      <c r="B21488" s="10"/>
      <c r="L21488" s="10"/>
      <c r="M21488" s="10"/>
    </row>
    <row r="21489" spans="2:13" s="1" customFormat="1" ht="13.8" x14ac:dyDescent="0.3">
      <c r="B21489" s="10"/>
      <c r="L21489" s="10"/>
      <c r="M21489" s="10"/>
    </row>
    <row r="21490" spans="2:13" s="1" customFormat="1" ht="13.8" x14ac:dyDescent="0.3">
      <c r="B21490" s="10"/>
      <c r="L21490" s="10"/>
      <c r="M21490" s="10"/>
    </row>
    <row r="21491" spans="2:13" s="1" customFormat="1" ht="13.8" x14ac:dyDescent="0.3">
      <c r="B21491" s="10"/>
      <c r="L21491" s="10"/>
      <c r="M21491" s="10"/>
    </row>
    <row r="21492" spans="2:13" s="1" customFormat="1" ht="13.8" x14ac:dyDescent="0.3">
      <c r="B21492" s="10"/>
      <c r="L21492" s="10"/>
      <c r="M21492" s="10"/>
    </row>
    <row r="21493" spans="2:13" s="1" customFormat="1" ht="13.8" x14ac:dyDescent="0.3">
      <c r="B21493" s="10"/>
      <c r="L21493" s="10"/>
      <c r="M21493" s="10"/>
    </row>
    <row r="21494" spans="2:13" s="1" customFormat="1" ht="13.8" x14ac:dyDescent="0.3">
      <c r="B21494" s="10"/>
      <c r="L21494" s="10"/>
      <c r="M21494" s="10"/>
    </row>
    <row r="21495" spans="2:13" s="1" customFormat="1" ht="13.8" x14ac:dyDescent="0.3">
      <c r="B21495" s="10"/>
      <c r="L21495" s="10"/>
      <c r="M21495" s="10"/>
    </row>
    <row r="21496" spans="2:13" s="1" customFormat="1" ht="13.8" x14ac:dyDescent="0.3">
      <c r="B21496" s="10"/>
      <c r="L21496" s="10"/>
      <c r="M21496" s="10"/>
    </row>
    <row r="21497" spans="2:13" s="1" customFormat="1" ht="13.8" x14ac:dyDescent="0.3">
      <c r="B21497" s="10"/>
      <c r="L21497" s="10"/>
      <c r="M21497" s="10"/>
    </row>
    <row r="21498" spans="2:13" s="1" customFormat="1" ht="13.8" x14ac:dyDescent="0.3">
      <c r="B21498" s="10"/>
      <c r="L21498" s="10"/>
      <c r="M21498" s="10"/>
    </row>
    <row r="21499" spans="2:13" s="1" customFormat="1" ht="13.8" x14ac:dyDescent="0.3">
      <c r="B21499" s="10"/>
      <c r="L21499" s="10"/>
      <c r="M21499" s="10"/>
    </row>
    <row r="21500" spans="2:13" s="1" customFormat="1" ht="13.8" x14ac:dyDescent="0.3">
      <c r="B21500" s="10"/>
      <c r="L21500" s="10"/>
      <c r="M21500" s="10"/>
    </row>
    <row r="21501" spans="2:13" s="1" customFormat="1" ht="13.8" x14ac:dyDescent="0.3">
      <c r="B21501" s="10"/>
      <c r="L21501" s="10"/>
      <c r="M21501" s="10"/>
    </row>
    <row r="21502" spans="2:13" s="1" customFormat="1" ht="13.8" x14ac:dyDescent="0.3">
      <c r="B21502" s="10"/>
      <c r="L21502" s="10"/>
      <c r="M21502" s="10"/>
    </row>
    <row r="21503" spans="2:13" s="1" customFormat="1" ht="13.8" x14ac:dyDescent="0.3">
      <c r="B21503" s="10"/>
      <c r="L21503" s="10"/>
      <c r="M21503" s="10"/>
    </row>
    <row r="21504" spans="2:13" s="1" customFormat="1" ht="13.8" x14ac:dyDescent="0.3">
      <c r="B21504" s="10"/>
      <c r="L21504" s="10"/>
      <c r="M21504" s="10"/>
    </row>
    <row r="21505" spans="2:13" s="1" customFormat="1" ht="13.8" x14ac:dyDescent="0.3">
      <c r="B21505" s="10"/>
      <c r="L21505" s="10"/>
      <c r="M21505" s="10"/>
    </row>
    <row r="21506" spans="2:13" s="1" customFormat="1" ht="13.8" x14ac:dyDescent="0.3">
      <c r="B21506" s="10"/>
      <c r="L21506" s="10"/>
      <c r="M21506" s="10"/>
    </row>
    <row r="21507" spans="2:13" s="1" customFormat="1" ht="13.8" x14ac:dyDescent="0.3">
      <c r="B21507" s="10"/>
      <c r="L21507" s="10"/>
      <c r="M21507" s="10"/>
    </row>
    <row r="21508" spans="2:13" s="1" customFormat="1" ht="13.8" x14ac:dyDescent="0.3">
      <c r="B21508" s="10"/>
      <c r="L21508" s="10"/>
      <c r="M21508" s="10"/>
    </row>
    <row r="21509" spans="2:13" s="1" customFormat="1" ht="13.8" x14ac:dyDescent="0.3">
      <c r="B21509" s="10"/>
      <c r="L21509" s="10"/>
      <c r="M21509" s="10"/>
    </row>
    <row r="21510" spans="2:13" s="1" customFormat="1" ht="13.8" x14ac:dyDescent="0.3">
      <c r="B21510" s="10"/>
      <c r="L21510" s="10"/>
      <c r="M21510" s="10"/>
    </row>
    <row r="21511" spans="2:13" s="1" customFormat="1" ht="13.8" x14ac:dyDescent="0.3">
      <c r="B21511" s="10"/>
      <c r="L21511" s="10"/>
      <c r="M21511" s="10"/>
    </row>
    <row r="21512" spans="2:13" s="1" customFormat="1" ht="13.8" x14ac:dyDescent="0.3">
      <c r="B21512" s="10"/>
      <c r="L21512" s="10"/>
      <c r="M21512" s="10"/>
    </row>
    <row r="21513" spans="2:13" s="1" customFormat="1" ht="13.8" x14ac:dyDescent="0.3">
      <c r="B21513" s="10"/>
      <c r="L21513" s="10"/>
      <c r="M21513" s="10"/>
    </row>
    <row r="21514" spans="2:13" s="1" customFormat="1" ht="13.8" x14ac:dyDescent="0.3">
      <c r="B21514" s="10"/>
      <c r="L21514" s="10"/>
      <c r="M21514" s="10"/>
    </row>
    <row r="21515" spans="2:13" s="1" customFormat="1" ht="13.8" x14ac:dyDescent="0.3">
      <c r="B21515" s="10"/>
      <c r="L21515" s="10"/>
      <c r="M21515" s="10"/>
    </row>
    <row r="21516" spans="2:13" s="1" customFormat="1" ht="13.8" x14ac:dyDescent="0.3">
      <c r="B21516" s="10"/>
      <c r="L21516" s="10"/>
      <c r="M21516" s="10"/>
    </row>
    <row r="21517" spans="2:13" s="1" customFormat="1" ht="13.8" x14ac:dyDescent="0.3">
      <c r="B21517" s="10"/>
      <c r="L21517" s="10"/>
      <c r="M21517" s="10"/>
    </row>
    <row r="21518" spans="2:13" s="1" customFormat="1" ht="13.8" x14ac:dyDescent="0.3">
      <c r="B21518" s="10"/>
      <c r="L21518" s="10"/>
      <c r="M21518" s="10"/>
    </row>
    <row r="21519" spans="2:13" s="1" customFormat="1" ht="13.8" x14ac:dyDescent="0.3">
      <c r="B21519" s="10"/>
      <c r="L21519" s="10"/>
      <c r="M21519" s="10"/>
    </row>
    <row r="21520" spans="2:13" s="1" customFormat="1" ht="13.8" x14ac:dyDescent="0.3">
      <c r="B21520" s="10"/>
      <c r="L21520" s="10"/>
      <c r="M21520" s="10"/>
    </row>
    <row r="21521" spans="2:13" s="1" customFormat="1" ht="13.8" x14ac:dyDescent="0.3">
      <c r="B21521" s="10"/>
      <c r="L21521" s="10"/>
      <c r="M21521" s="10"/>
    </row>
    <row r="21522" spans="2:13" s="1" customFormat="1" ht="13.8" x14ac:dyDescent="0.3">
      <c r="B21522" s="10"/>
      <c r="L21522" s="10"/>
      <c r="M21522" s="10"/>
    </row>
    <row r="21523" spans="2:13" s="1" customFormat="1" ht="13.8" x14ac:dyDescent="0.3">
      <c r="B21523" s="10"/>
      <c r="L21523" s="10"/>
      <c r="M21523" s="10"/>
    </row>
    <row r="21524" spans="2:13" s="1" customFormat="1" ht="13.8" x14ac:dyDescent="0.3">
      <c r="B21524" s="10"/>
      <c r="L21524" s="10"/>
      <c r="M21524" s="10"/>
    </row>
    <row r="21525" spans="2:13" s="1" customFormat="1" ht="13.8" x14ac:dyDescent="0.3">
      <c r="B21525" s="10"/>
      <c r="L21525" s="10"/>
      <c r="M21525" s="10"/>
    </row>
    <row r="21526" spans="2:13" s="1" customFormat="1" ht="13.8" x14ac:dyDescent="0.3">
      <c r="B21526" s="10"/>
      <c r="L21526" s="10"/>
      <c r="M21526" s="10"/>
    </row>
    <row r="21527" spans="2:13" s="1" customFormat="1" ht="13.8" x14ac:dyDescent="0.3">
      <c r="B21527" s="10"/>
      <c r="L21527" s="10"/>
      <c r="M21527" s="10"/>
    </row>
    <row r="21528" spans="2:13" s="1" customFormat="1" ht="13.8" x14ac:dyDescent="0.3">
      <c r="B21528" s="10"/>
      <c r="L21528" s="10"/>
      <c r="M21528" s="10"/>
    </row>
    <row r="21529" spans="2:13" s="1" customFormat="1" ht="13.8" x14ac:dyDescent="0.3">
      <c r="B21529" s="10"/>
      <c r="L21529" s="10"/>
      <c r="M21529" s="10"/>
    </row>
    <row r="21530" spans="2:13" s="1" customFormat="1" ht="13.8" x14ac:dyDescent="0.3">
      <c r="B21530" s="10"/>
      <c r="L21530" s="10"/>
      <c r="M21530" s="10"/>
    </row>
    <row r="21531" spans="2:13" s="1" customFormat="1" ht="13.8" x14ac:dyDescent="0.3">
      <c r="B21531" s="10"/>
      <c r="L21531" s="10"/>
      <c r="M21531" s="10"/>
    </row>
    <row r="21532" spans="2:13" s="1" customFormat="1" ht="13.8" x14ac:dyDescent="0.3">
      <c r="B21532" s="10"/>
      <c r="L21532" s="10"/>
      <c r="M21532" s="10"/>
    </row>
    <row r="21533" spans="2:13" s="1" customFormat="1" ht="13.8" x14ac:dyDescent="0.3">
      <c r="B21533" s="10"/>
      <c r="L21533" s="10"/>
      <c r="M21533" s="10"/>
    </row>
    <row r="21534" spans="2:13" s="1" customFormat="1" ht="13.8" x14ac:dyDescent="0.3">
      <c r="B21534" s="10"/>
      <c r="L21534" s="10"/>
      <c r="M21534" s="10"/>
    </row>
    <row r="21535" spans="2:13" s="1" customFormat="1" ht="13.8" x14ac:dyDescent="0.3">
      <c r="B21535" s="10"/>
      <c r="L21535" s="10"/>
      <c r="M21535" s="10"/>
    </row>
    <row r="21536" spans="2:13" s="1" customFormat="1" ht="13.8" x14ac:dyDescent="0.3">
      <c r="B21536" s="10"/>
      <c r="L21536" s="10"/>
      <c r="M21536" s="10"/>
    </row>
    <row r="21537" spans="2:13" s="1" customFormat="1" ht="13.8" x14ac:dyDescent="0.3">
      <c r="B21537" s="10"/>
      <c r="L21537" s="10"/>
      <c r="M21537" s="10"/>
    </row>
    <row r="21538" spans="2:13" s="1" customFormat="1" ht="13.8" x14ac:dyDescent="0.3">
      <c r="B21538" s="10"/>
      <c r="L21538" s="10"/>
      <c r="M21538" s="10"/>
    </row>
    <row r="21539" spans="2:13" s="1" customFormat="1" ht="13.8" x14ac:dyDescent="0.3">
      <c r="B21539" s="10"/>
      <c r="L21539" s="10"/>
      <c r="M21539" s="10"/>
    </row>
    <row r="21540" spans="2:13" s="1" customFormat="1" ht="13.8" x14ac:dyDescent="0.3">
      <c r="B21540" s="10"/>
      <c r="L21540" s="10"/>
      <c r="M21540" s="10"/>
    </row>
    <row r="21541" spans="2:13" s="1" customFormat="1" ht="13.8" x14ac:dyDescent="0.3">
      <c r="B21541" s="10"/>
      <c r="L21541" s="10"/>
      <c r="M21541" s="10"/>
    </row>
    <row r="21542" spans="2:13" s="1" customFormat="1" ht="13.8" x14ac:dyDescent="0.3">
      <c r="B21542" s="10"/>
      <c r="L21542" s="10"/>
      <c r="M21542" s="10"/>
    </row>
    <row r="21543" spans="2:13" s="1" customFormat="1" ht="13.8" x14ac:dyDescent="0.3">
      <c r="B21543" s="10"/>
      <c r="L21543" s="10"/>
      <c r="M21543" s="10"/>
    </row>
    <row r="21544" spans="2:13" s="1" customFormat="1" ht="13.8" x14ac:dyDescent="0.3">
      <c r="B21544" s="10"/>
      <c r="L21544" s="10"/>
      <c r="M21544" s="10"/>
    </row>
    <row r="21545" spans="2:13" s="1" customFormat="1" ht="13.8" x14ac:dyDescent="0.3">
      <c r="B21545" s="10"/>
      <c r="L21545" s="10"/>
      <c r="M21545" s="10"/>
    </row>
    <row r="21546" spans="2:13" s="1" customFormat="1" ht="13.8" x14ac:dyDescent="0.3">
      <c r="B21546" s="10"/>
      <c r="L21546" s="10"/>
      <c r="M21546" s="10"/>
    </row>
    <row r="21547" spans="2:13" s="1" customFormat="1" ht="13.8" x14ac:dyDescent="0.3">
      <c r="B21547" s="10"/>
      <c r="L21547" s="10"/>
      <c r="M21547" s="10"/>
    </row>
    <row r="21548" spans="2:13" s="1" customFormat="1" ht="13.8" x14ac:dyDescent="0.3">
      <c r="B21548" s="10"/>
      <c r="L21548" s="10"/>
      <c r="M21548" s="10"/>
    </row>
    <row r="21549" spans="2:13" s="1" customFormat="1" ht="13.8" x14ac:dyDescent="0.3">
      <c r="B21549" s="10"/>
      <c r="L21549" s="10"/>
      <c r="M21549" s="10"/>
    </row>
    <row r="21550" spans="2:13" s="1" customFormat="1" ht="13.8" x14ac:dyDescent="0.3">
      <c r="B21550" s="10"/>
      <c r="L21550" s="10"/>
      <c r="M21550" s="10"/>
    </row>
    <row r="21551" spans="2:13" s="1" customFormat="1" ht="13.8" x14ac:dyDescent="0.3">
      <c r="B21551" s="10"/>
      <c r="L21551" s="10"/>
      <c r="M21551" s="10"/>
    </row>
    <row r="21552" spans="2:13" s="1" customFormat="1" ht="13.8" x14ac:dyDescent="0.3">
      <c r="B21552" s="10"/>
      <c r="L21552" s="10"/>
      <c r="M21552" s="10"/>
    </row>
    <row r="21553" spans="2:13" s="1" customFormat="1" ht="13.8" x14ac:dyDescent="0.3">
      <c r="B21553" s="10"/>
      <c r="L21553" s="10"/>
      <c r="M21553" s="10"/>
    </row>
    <row r="21554" spans="2:13" s="1" customFormat="1" ht="13.8" x14ac:dyDescent="0.3">
      <c r="B21554" s="10"/>
      <c r="L21554" s="10"/>
      <c r="M21554" s="10"/>
    </row>
    <row r="21555" spans="2:13" s="1" customFormat="1" ht="13.8" x14ac:dyDescent="0.3">
      <c r="B21555" s="10"/>
      <c r="L21555" s="10"/>
      <c r="M21555" s="10"/>
    </row>
    <row r="21556" spans="2:13" s="1" customFormat="1" ht="13.8" x14ac:dyDescent="0.3">
      <c r="B21556" s="10"/>
      <c r="L21556" s="10"/>
      <c r="M21556" s="10"/>
    </row>
    <row r="21557" spans="2:13" s="1" customFormat="1" ht="13.8" x14ac:dyDescent="0.3">
      <c r="B21557" s="10"/>
      <c r="L21557" s="10"/>
      <c r="M21557" s="10"/>
    </row>
    <row r="21558" spans="2:13" s="1" customFormat="1" ht="13.8" x14ac:dyDescent="0.3">
      <c r="B21558" s="10"/>
      <c r="L21558" s="10"/>
      <c r="M21558" s="10"/>
    </row>
    <row r="21559" spans="2:13" s="1" customFormat="1" ht="13.8" x14ac:dyDescent="0.3">
      <c r="B21559" s="10"/>
      <c r="L21559" s="10"/>
      <c r="M21559" s="10"/>
    </row>
    <row r="21560" spans="2:13" s="1" customFormat="1" ht="13.8" x14ac:dyDescent="0.3">
      <c r="B21560" s="10"/>
      <c r="L21560" s="10"/>
      <c r="M21560" s="10"/>
    </row>
    <row r="21561" spans="2:13" s="1" customFormat="1" ht="13.8" x14ac:dyDescent="0.3">
      <c r="B21561" s="10"/>
      <c r="L21561" s="10"/>
      <c r="M21561" s="10"/>
    </row>
    <row r="21562" spans="2:13" s="1" customFormat="1" ht="13.8" x14ac:dyDescent="0.3">
      <c r="B21562" s="10"/>
      <c r="L21562" s="10"/>
      <c r="M21562" s="10"/>
    </row>
    <row r="21563" spans="2:13" s="1" customFormat="1" ht="13.8" x14ac:dyDescent="0.3">
      <c r="B21563" s="10"/>
      <c r="L21563" s="10"/>
      <c r="M21563" s="10"/>
    </row>
    <row r="21564" spans="2:13" s="1" customFormat="1" ht="13.8" x14ac:dyDescent="0.3">
      <c r="B21564" s="10"/>
      <c r="L21564" s="10"/>
      <c r="M21564" s="10"/>
    </row>
    <row r="21565" spans="2:13" s="1" customFormat="1" ht="13.8" x14ac:dyDescent="0.3">
      <c r="B21565" s="10"/>
      <c r="L21565" s="10"/>
      <c r="M21565" s="10"/>
    </row>
    <row r="21566" spans="2:13" s="1" customFormat="1" ht="13.8" x14ac:dyDescent="0.3">
      <c r="B21566" s="10"/>
      <c r="L21566" s="10"/>
      <c r="M21566" s="10"/>
    </row>
    <row r="21567" spans="2:13" s="1" customFormat="1" ht="13.8" x14ac:dyDescent="0.3">
      <c r="B21567" s="10"/>
      <c r="L21567" s="10"/>
      <c r="M21567" s="10"/>
    </row>
    <row r="21568" spans="2:13" s="1" customFormat="1" ht="13.8" x14ac:dyDescent="0.3">
      <c r="B21568" s="10"/>
      <c r="L21568" s="10"/>
      <c r="M21568" s="10"/>
    </row>
    <row r="21569" spans="2:13" s="1" customFormat="1" ht="13.8" x14ac:dyDescent="0.3">
      <c r="B21569" s="10"/>
      <c r="L21569" s="10"/>
      <c r="M21569" s="10"/>
    </row>
    <row r="21570" spans="2:13" s="1" customFormat="1" ht="13.8" x14ac:dyDescent="0.3">
      <c r="B21570" s="10"/>
      <c r="L21570" s="10"/>
      <c r="M21570" s="10"/>
    </row>
    <row r="21571" spans="2:13" s="1" customFormat="1" ht="13.8" x14ac:dyDescent="0.3">
      <c r="B21571" s="10"/>
      <c r="L21571" s="10"/>
      <c r="M21571" s="10"/>
    </row>
    <row r="21572" spans="2:13" s="1" customFormat="1" ht="13.8" x14ac:dyDescent="0.3">
      <c r="B21572" s="10"/>
      <c r="L21572" s="10"/>
      <c r="M21572" s="10"/>
    </row>
    <row r="21573" spans="2:13" s="1" customFormat="1" ht="13.8" x14ac:dyDescent="0.3">
      <c r="B21573" s="10"/>
      <c r="L21573" s="10"/>
      <c r="M21573" s="10"/>
    </row>
    <row r="21574" spans="2:13" s="1" customFormat="1" ht="13.8" x14ac:dyDescent="0.3">
      <c r="B21574" s="10"/>
      <c r="L21574" s="10"/>
      <c r="M21574" s="10"/>
    </row>
    <row r="21575" spans="2:13" s="1" customFormat="1" ht="13.8" x14ac:dyDescent="0.3">
      <c r="B21575" s="10"/>
      <c r="L21575" s="10"/>
      <c r="M21575" s="10"/>
    </row>
    <row r="21576" spans="2:13" s="1" customFormat="1" ht="13.8" x14ac:dyDescent="0.3">
      <c r="B21576" s="10"/>
      <c r="L21576" s="10"/>
      <c r="M21576" s="10"/>
    </row>
    <row r="21577" spans="2:13" s="1" customFormat="1" ht="13.8" x14ac:dyDescent="0.3">
      <c r="B21577" s="10"/>
      <c r="L21577" s="10"/>
      <c r="M21577" s="10"/>
    </row>
    <row r="21578" spans="2:13" s="1" customFormat="1" ht="13.8" x14ac:dyDescent="0.3">
      <c r="B21578" s="10"/>
      <c r="L21578" s="10"/>
      <c r="M21578" s="10"/>
    </row>
    <row r="21579" spans="2:13" s="1" customFormat="1" ht="13.8" x14ac:dyDescent="0.3">
      <c r="B21579" s="10"/>
      <c r="L21579" s="10"/>
      <c r="M21579" s="10"/>
    </row>
    <row r="21580" spans="2:13" s="1" customFormat="1" ht="13.8" x14ac:dyDescent="0.3">
      <c r="B21580" s="10"/>
      <c r="L21580" s="10"/>
      <c r="M21580" s="10"/>
    </row>
    <row r="21581" spans="2:13" s="1" customFormat="1" ht="13.8" x14ac:dyDescent="0.3">
      <c r="B21581" s="10"/>
      <c r="L21581" s="10"/>
      <c r="M21581" s="10"/>
    </row>
    <row r="21582" spans="2:13" s="1" customFormat="1" ht="13.8" x14ac:dyDescent="0.3">
      <c r="B21582" s="10"/>
      <c r="L21582" s="10"/>
      <c r="M21582" s="10"/>
    </row>
    <row r="21583" spans="2:13" s="1" customFormat="1" ht="13.8" x14ac:dyDescent="0.3">
      <c r="B21583" s="10"/>
      <c r="L21583" s="10"/>
      <c r="M21583" s="10"/>
    </row>
    <row r="21584" spans="2:13" s="1" customFormat="1" ht="13.8" x14ac:dyDescent="0.3">
      <c r="B21584" s="10"/>
      <c r="L21584" s="10"/>
      <c r="M21584" s="10"/>
    </row>
    <row r="21585" spans="2:13" s="1" customFormat="1" ht="13.8" x14ac:dyDescent="0.3">
      <c r="B21585" s="10"/>
      <c r="L21585" s="10"/>
      <c r="M21585" s="10"/>
    </row>
    <row r="21586" spans="2:13" s="1" customFormat="1" ht="13.8" x14ac:dyDescent="0.3">
      <c r="B21586" s="10"/>
      <c r="L21586" s="10"/>
      <c r="M21586" s="10"/>
    </row>
    <row r="21587" spans="2:13" s="1" customFormat="1" ht="13.8" x14ac:dyDescent="0.3">
      <c r="B21587" s="10"/>
      <c r="L21587" s="10"/>
      <c r="M21587" s="10"/>
    </row>
    <row r="21588" spans="2:13" s="1" customFormat="1" ht="13.8" x14ac:dyDescent="0.3">
      <c r="B21588" s="10"/>
      <c r="L21588" s="10"/>
      <c r="M21588" s="10"/>
    </row>
    <row r="21589" spans="2:13" s="1" customFormat="1" ht="13.8" x14ac:dyDescent="0.3">
      <c r="B21589" s="10"/>
      <c r="L21589" s="10"/>
      <c r="M21589" s="10"/>
    </row>
    <row r="21590" spans="2:13" s="1" customFormat="1" ht="13.8" x14ac:dyDescent="0.3">
      <c r="B21590" s="10"/>
      <c r="L21590" s="10"/>
      <c r="M21590" s="10"/>
    </row>
    <row r="21591" spans="2:13" s="1" customFormat="1" ht="13.8" x14ac:dyDescent="0.3">
      <c r="B21591" s="10"/>
      <c r="L21591" s="10"/>
      <c r="M21591" s="10"/>
    </row>
    <row r="21592" spans="2:13" s="1" customFormat="1" ht="13.8" x14ac:dyDescent="0.3">
      <c r="B21592" s="10"/>
      <c r="L21592" s="10"/>
      <c r="M21592" s="10"/>
    </row>
    <row r="21593" spans="2:13" s="1" customFormat="1" ht="13.8" x14ac:dyDescent="0.3">
      <c r="B21593" s="10"/>
      <c r="L21593" s="10"/>
      <c r="M21593" s="10"/>
    </row>
    <row r="21594" spans="2:13" s="1" customFormat="1" ht="13.8" x14ac:dyDescent="0.3">
      <c r="B21594" s="10"/>
      <c r="L21594" s="10"/>
      <c r="M21594" s="10"/>
    </row>
    <row r="21595" spans="2:13" s="1" customFormat="1" ht="13.8" x14ac:dyDescent="0.3">
      <c r="B21595" s="10"/>
      <c r="L21595" s="10"/>
      <c r="M21595" s="10"/>
    </row>
    <row r="21596" spans="2:13" s="1" customFormat="1" ht="13.8" x14ac:dyDescent="0.3">
      <c r="B21596" s="10"/>
      <c r="L21596" s="10"/>
      <c r="M21596" s="10"/>
    </row>
    <row r="21597" spans="2:13" s="1" customFormat="1" ht="13.8" x14ac:dyDescent="0.3">
      <c r="B21597" s="10"/>
      <c r="L21597" s="10"/>
      <c r="M21597" s="10"/>
    </row>
    <row r="21598" spans="2:13" s="1" customFormat="1" ht="13.8" x14ac:dyDescent="0.3">
      <c r="B21598" s="10"/>
      <c r="L21598" s="10"/>
      <c r="M21598" s="10"/>
    </row>
    <row r="21599" spans="2:13" s="1" customFormat="1" ht="13.8" x14ac:dyDescent="0.3">
      <c r="B21599" s="10"/>
      <c r="L21599" s="10"/>
      <c r="M21599" s="10"/>
    </row>
    <row r="21600" spans="2:13" s="1" customFormat="1" ht="13.8" x14ac:dyDescent="0.3">
      <c r="B21600" s="10"/>
      <c r="L21600" s="10"/>
      <c r="M21600" s="10"/>
    </row>
    <row r="21601" spans="2:13" s="1" customFormat="1" ht="13.8" x14ac:dyDescent="0.3">
      <c r="B21601" s="10"/>
      <c r="L21601" s="10"/>
      <c r="M21601" s="10"/>
    </row>
    <row r="21602" spans="2:13" s="1" customFormat="1" ht="13.8" x14ac:dyDescent="0.3">
      <c r="B21602" s="10"/>
      <c r="L21602" s="10"/>
      <c r="M21602" s="10"/>
    </row>
    <row r="21603" spans="2:13" s="1" customFormat="1" ht="13.8" x14ac:dyDescent="0.3">
      <c r="B21603" s="10"/>
      <c r="L21603" s="10"/>
      <c r="M21603" s="10"/>
    </row>
    <row r="21604" spans="2:13" s="1" customFormat="1" ht="13.8" x14ac:dyDescent="0.3">
      <c r="B21604" s="10"/>
      <c r="L21604" s="10"/>
      <c r="M21604" s="10"/>
    </row>
    <row r="21605" spans="2:13" s="1" customFormat="1" ht="13.8" x14ac:dyDescent="0.3">
      <c r="B21605" s="10"/>
      <c r="L21605" s="10"/>
      <c r="M21605" s="10"/>
    </row>
    <row r="21606" spans="2:13" s="1" customFormat="1" ht="13.8" x14ac:dyDescent="0.3">
      <c r="B21606" s="10"/>
      <c r="L21606" s="10"/>
      <c r="M21606" s="10"/>
    </row>
    <row r="21607" spans="2:13" s="1" customFormat="1" ht="13.8" x14ac:dyDescent="0.3">
      <c r="B21607" s="10"/>
      <c r="L21607" s="10"/>
      <c r="M21607" s="10"/>
    </row>
    <row r="21608" spans="2:13" s="1" customFormat="1" ht="13.8" x14ac:dyDescent="0.3">
      <c r="B21608" s="10"/>
      <c r="L21608" s="10"/>
      <c r="M21608" s="10"/>
    </row>
    <row r="21609" spans="2:13" s="1" customFormat="1" ht="13.8" x14ac:dyDescent="0.3">
      <c r="B21609" s="10"/>
      <c r="L21609" s="10"/>
      <c r="M21609" s="10"/>
    </row>
    <row r="21610" spans="2:13" s="1" customFormat="1" ht="13.8" x14ac:dyDescent="0.3">
      <c r="B21610" s="10"/>
      <c r="L21610" s="10"/>
      <c r="M21610" s="10"/>
    </row>
    <row r="21611" spans="2:13" s="1" customFormat="1" ht="13.8" x14ac:dyDescent="0.3">
      <c r="B21611" s="10"/>
      <c r="L21611" s="10"/>
      <c r="M21611" s="10"/>
    </row>
    <row r="21612" spans="2:13" s="1" customFormat="1" ht="13.8" x14ac:dyDescent="0.3">
      <c r="B21612" s="10"/>
      <c r="L21612" s="10"/>
      <c r="M21612" s="10"/>
    </row>
    <row r="21613" spans="2:13" s="1" customFormat="1" ht="13.8" x14ac:dyDescent="0.3">
      <c r="B21613" s="10"/>
      <c r="L21613" s="10"/>
      <c r="M21613" s="10"/>
    </row>
    <row r="21614" spans="2:13" s="1" customFormat="1" ht="13.8" x14ac:dyDescent="0.3">
      <c r="B21614" s="10"/>
      <c r="L21614" s="10"/>
      <c r="M21614" s="10"/>
    </row>
    <row r="21615" spans="2:13" s="1" customFormat="1" ht="13.8" x14ac:dyDescent="0.3">
      <c r="B21615" s="10"/>
      <c r="L21615" s="10"/>
      <c r="M21615" s="10"/>
    </row>
    <row r="21616" spans="2:13" s="1" customFormat="1" ht="13.8" x14ac:dyDescent="0.3">
      <c r="B21616" s="10"/>
      <c r="L21616" s="10"/>
      <c r="M21616" s="10"/>
    </row>
    <row r="21617" spans="2:13" s="1" customFormat="1" ht="13.8" x14ac:dyDescent="0.3">
      <c r="B21617" s="10"/>
      <c r="L21617" s="10"/>
      <c r="M21617" s="10"/>
    </row>
    <row r="21618" spans="2:13" s="1" customFormat="1" ht="13.8" x14ac:dyDescent="0.3">
      <c r="B21618" s="10"/>
      <c r="L21618" s="10"/>
      <c r="M21618" s="10"/>
    </row>
    <row r="21619" spans="2:13" s="1" customFormat="1" ht="13.8" x14ac:dyDescent="0.3">
      <c r="B21619" s="10"/>
      <c r="L21619" s="10"/>
      <c r="M21619" s="10"/>
    </row>
    <row r="21620" spans="2:13" s="1" customFormat="1" ht="13.8" x14ac:dyDescent="0.3">
      <c r="B21620" s="10"/>
      <c r="L21620" s="10"/>
      <c r="M21620" s="10"/>
    </row>
    <row r="21621" spans="2:13" s="1" customFormat="1" ht="13.8" x14ac:dyDescent="0.3">
      <c r="B21621" s="10"/>
      <c r="L21621" s="10"/>
      <c r="M21621" s="10"/>
    </row>
    <row r="21622" spans="2:13" s="1" customFormat="1" ht="13.8" x14ac:dyDescent="0.3">
      <c r="B21622" s="10"/>
      <c r="L21622" s="10"/>
      <c r="M21622" s="10"/>
    </row>
    <row r="21623" spans="2:13" s="1" customFormat="1" ht="13.8" x14ac:dyDescent="0.3">
      <c r="B21623" s="10"/>
      <c r="L21623" s="10"/>
      <c r="M21623" s="10"/>
    </row>
    <row r="21624" spans="2:13" s="1" customFormat="1" ht="13.8" x14ac:dyDescent="0.3">
      <c r="B21624" s="10"/>
      <c r="L21624" s="10"/>
      <c r="M21624" s="10"/>
    </row>
    <row r="21625" spans="2:13" s="1" customFormat="1" ht="13.8" x14ac:dyDescent="0.3">
      <c r="B21625" s="10"/>
      <c r="L21625" s="10"/>
      <c r="M21625" s="10"/>
    </row>
    <row r="21626" spans="2:13" s="1" customFormat="1" ht="13.8" x14ac:dyDescent="0.3">
      <c r="B21626" s="10"/>
      <c r="L21626" s="10"/>
      <c r="M21626" s="10"/>
    </row>
    <row r="21627" spans="2:13" s="1" customFormat="1" ht="13.8" x14ac:dyDescent="0.3">
      <c r="B21627" s="10"/>
      <c r="L21627" s="10"/>
      <c r="M21627" s="10"/>
    </row>
    <row r="21628" spans="2:13" s="1" customFormat="1" ht="13.8" x14ac:dyDescent="0.3">
      <c r="B21628" s="10"/>
      <c r="L21628" s="10"/>
      <c r="M21628" s="10"/>
    </row>
    <row r="21629" spans="2:13" s="1" customFormat="1" ht="13.8" x14ac:dyDescent="0.3">
      <c r="B21629" s="10"/>
      <c r="L21629" s="10"/>
      <c r="M21629" s="10"/>
    </row>
    <row r="21630" spans="2:13" s="1" customFormat="1" ht="13.8" x14ac:dyDescent="0.3">
      <c r="B21630" s="10"/>
      <c r="L21630" s="10"/>
      <c r="M21630" s="10"/>
    </row>
    <row r="21631" spans="2:13" s="1" customFormat="1" ht="13.8" x14ac:dyDescent="0.3">
      <c r="B21631" s="10"/>
      <c r="L21631" s="10"/>
      <c r="M21631" s="10"/>
    </row>
    <row r="21632" spans="2:13" s="1" customFormat="1" ht="13.8" x14ac:dyDescent="0.3">
      <c r="B21632" s="10"/>
      <c r="L21632" s="10"/>
      <c r="M21632" s="10"/>
    </row>
    <row r="21633" spans="2:13" s="1" customFormat="1" ht="13.8" x14ac:dyDescent="0.3">
      <c r="B21633" s="10"/>
      <c r="L21633" s="10"/>
      <c r="M21633" s="10"/>
    </row>
    <row r="21634" spans="2:13" s="1" customFormat="1" ht="13.8" x14ac:dyDescent="0.3">
      <c r="B21634" s="10"/>
      <c r="L21634" s="10"/>
      <c r="M21634" s="10"/>
    </row>
    <row r="21635" spans="2:13" s="1" customFormat="1" ht="13.8" x14ac:dyDescent="0.3">
      <c r="B21635" s="10"/>
      <c r="L21635" s="10"/>
      <c r="M21635" s="10"/>
    </row>
    <row r="21636" spans="2:13" s="1" customFormat="1" ht="13.8" x14ac:dyDescent="0.3">
      <c r="B21636" s="10"/>
      <c r="L21636" s="10"/>
      <c r="M21636" s="10"/>
    </row>
    <row r="21637" spans="2:13" s="1" customFormat="1" ht="13.8" x14ac:dyDescent="0.3">
      <c r="B21637" s="10"/>
      <c r="L21637" s="10"/>
      <c r="M21637" s="10"/>
    </row>
    <row r="21638" spans="2:13" s="1" customFormat="1" ht="13.8" x14ac:dyDescent="0.3">
      <c r="B21638" s="10"/>
      <c r="L21638" s="10"/>
      <c r="M21638" s="10"/>
    </row>
    <row r="21639" spans="2:13" s="1" customFormat="1" ht="13.8" x14ac:dyDescent="0.3">
      <c r="B21639" s="10"/>
      <c r="L21639" s="10"/>
      <c r="M21639" s="10"/>
    </row>
    <row r="21640" spans="2:13" s="1" customFormat="1" ht="13.8" x14ac:dyDescent="0.3">
      <c r="B21640" s="10"/>
      <c r="L21640" s="10"/>
      <c r="M21640" s="10"/>
    </row>
    <row r="21641" spans="2:13" s="1" customFormat="1" ht="13.8" x14ac:dyDescent="0.3">
      <c r="B21641" s="10"/>
      <c r="L21641" s="10"/>
      <c r="M21641" s="10"/>
    </row>
    <row r="21642" spans="2:13" s="1" customFormat="1" ht="13.8" x14ac:dyDescent="0.3">
      <c r="B21642" s="10"/>
      <c r="L21642" s="10"/>
      <c r="M21642" s="10"/>
    </row>
    <row r="21643" spans="2:13" s="1" customFormat="1" ht="13.8" x14ac:dyDescent="0.3">
      <c r="B21643" s="10"/>
      <c r="L21643" s="10"/>
      <c r="M21643" s="10"/>
    </row>
    <row r="21644" spans="2:13" s="1" customFormat="1" ht="13.8" x14ac:dyDescent="0.3">
      <c r="B21644" s="10"/>
      <c r="L21644" s="10"/>
      <c r="M21644" s="10"/>
    </row>
    <row r="21645" spans="2:13" s="1" customFormat="1" ht="13.8" x14ac:dyDescent="0.3">
      <c r="B21645" s="10"/>
      <c r="L21645" s="10"/>
      <c r="M21645" s="10"/>
    </row>
    <row r="21646" spans="2:13" s="1" customFormat="1" ht="13.8" x14ac:dyDescent="0.3">
      <c r="B21646" s="10"/>
      <c r="L21646" s="10"/>
      <c r="M21646" s="10"/>
    </row>
    <row r="21647" spans="2:13" s="1" customFormat="1" ht="13.8" x14ac:dyDescent="0.3">
      <c r="B21647" s="10"/>
      <c r="L21647" s="10"/>
      <c r="M21647" s="10"/>
    </row>
    <row r="21648" spans="2:13" s="1" customFormat="1" ht="13.8" x14ac:dyDescent="0.3">
      <c r="B21648" s="10"/>
      <c r="L21648" s="10"/>
      <c r="M21648" s="10"/>
    </row>
    <row r="21649" spans="2:13" s="1" customFormat="1" ht="13.8" x14ac:dyDescent="0.3">
      <c r="B21649" s="10"/>
      <c r="L21649" s="10"/>
      <c r="M21649" s="10"/>
    </row>
    <row r="21650" spans="2:13" s="1" customFormat="1" ht="13.8" x14ac:dyDescent="0.3">
      <c r="B21650" s="10"/>
      <c r="L21650" s="10"/>
      <c r="M21650" s="10"/>
    </row>
    <row r="21651" spans="2:13" s="1" customFormat="1" ht="13.8" x14ac:dyDescent="0.3">
      <c r="B21651" s="10"/>
      <c r="L21651" s="10"/>
      <c r="M21651" s="10"/>
    </row>
    <row r="21652" spans="2:13" s="1" customFormat="1" ht="13.8" x14ac:dyDescent="0.3">
      <c r="B21652" s="10"/>
      <c r="L21652" s="10"/>
      <c r="M21652" s="10"/>
    </row>
    <row r="21653" spans="2:13" s="1" customFormat="1" ht="13.8" x14ac:dyDescent="0.3">
      <c r="B21653" s="10"/>
      <c r="L21653" s="10"/>
      <c r="M21653" s="10"/>
    </row>
    <row r="21654" spans="2:13" s="1" customFormat="1" ht="13.8" x14ac:dyDescent="0.3">
      <c r="B21654" s="10"/>
      <c r="L21654" s="10"/>
      <c r="M21654" s="10"/>
    </row>
    <row r="21655" spans="2:13" s="1" customFormat="1" ht="13.8" x14ac:dyDescent="0.3">
      <c r="B21655" s="10"/>
      <c r="L21655" s="10"/>
      <c r="M21655" s="10"/>
    </row>
    <row r="21656" spans="2:13" s="1" customFormat="1" ht="13.8" x14ac:dyDescent="0.3">
      <c r="B21656" s="10"/>
      <c r="L21656" s="10"/>
      <c r="M21656" s="10"/>
    </row>
    <row r="21657" spans="2:13" s="1" customFormat="1" ht="13.8" x14ac:dyDescent="0.3">
      <c r="B21657" s="10"/>
      <c r="L21657" s="10"/>
      <c r="M21657" s="10"/>
    </row>
    <row r="21658" spans="2:13" s="1" customFormat="1" ht="13.8" x14ac:dyDescent="0.3">
      <c r="B21658" s="10"/>
      <c r="L21658" s="10"/>
      <c r="M21658" s="10"/>
    </row>
    <row r="21659" spans="2:13" s="1" customFormat="1" ht="13.8" x14ac:dyDescent="0.3">
      <c r="B21659" s="10"/>
      <c r="L21659" s="10"/>
      <c r="M21659" s="10"/>
    </row>
    <row r="21660" spans="2:13" s="1" customFormat="1" ht="13.8" x14ac:dyDescent="0.3">
      <c r="B21660" s="10"/>
      <c r="L21660" s="10"/>
      <c r="M21660" s="10"/>
    </row>
    <row r="21661" spans="2:13" s="1" customFormat="1" ht="13.8" x14ac:dyDescent="0.3">
      <c r="B21661" s="10"/>
      <c r="L21661" s="10"/>
      <c r="M21661" s="10"/>
    </row>
    <row r="21662" spans="2:13" s="1" customFormat="1" ht="13.8" x14ac:dyDescent="0.3">
      <c r="B21662" s="10"/>
      <c r="L21662" s="10"/>
      <c r="M21662" s="10"/>
    </row>
    <row r="21663" spans="2:13" s="1" customFormat="1" ht="13.8" x14ac:dyDescent="0.3">
      <c r="B21663" s="10"/>
      <c r="L21663" s="10"/>
      <c r="M21663" s="10"/>
    </row>
    <row r="21664" spans="2:13" s="1" customFormat="1" ht="13.8" x14ac:dyDescent="0.3">
      <c r="B21664" s="10"/>
      <c r="L21664" s="10"/>
      <c r="M21664" s="10"/>
    </row>
    <row r="21665" spans="2:13" s="1" customFormat="1" ht="13.8" x14ac:dyDescent="0.3">
      <c r="B21665" s="10"/>
      <c r="L21665" s="10"/>
      <c r="M21665" s="10"/>
    </row>
    <row r="21666" spans="2:13" s="1" customFormat="1" ht="13.8" x14ac:dyDescent="0.3">
      <c r="B21666" s="10"/>
      <c r="L21666" s="10"/>
      <c r="M21666" s="10"/>
    </row>
    <row r="21667" spans="2:13" s="1" customFormat="1" ht="13.8" x14ac:dyDescent="0.3">
      <c r="B21667" s="10"/>
      <c r="L21667" s="10"/>
      <c r="M21667" s="10"/>
    </row>
    <row r="21668" spans="2:13" s="1" customFormat="1" ht="13.8" x14ac:dyDescent="0.3">
      <c r="B21668" s="10"/>
      <c r="L21668" s="10"/>
      <c r="M21668" s="10"/>
    </row>
    <row r="21669" spans="2:13" s="1" customFormat="1" ht="13.8" x14ac:dyDescent="0.3">
      <c r="B21669" s="10"/>
      <c r="L21669" s="10"/>
      <c r="M21669" s="10"/>
    </row>
    <row r="21670" spans="2:13" s="1" customFormat="1" ht="13.8" x14ac:dyDescent="0.3">
      <c r="B21670" s="10"/>
      <c r="L21670" s="10"/>
      <c r="M21670" s="10"/>
    </row>
    <row r="21671" spans="2:13" s="1" customFormat="1" ht="13.8" x14ac:dyDescent="0.3">
      <c r="B21671" s="10"/>
      <c r="L21671" s="10"/>
      <c r="M21671" s="10"/>
    </row>
    <row r="21672" spans="2:13" s="1" customFormat="1" ht="13.8" x14ac:dyDescent="0.3">
      <c r="B21672" s="10"/>
      <c r="L21672" s="10"/>
      <c r="M21672" s="10"/>
    </row>
    <row r="21673" spans="2:13" s="1" customFormat="1" ht="13.8" x14ac:dyDescent="0.3">
      <c r="B21673" s="10"/>
      <c r="L21673" s="10"/>
      <c r="M21673" s="10"/>
    </row>
    <row r="21674" spans="2:13" s="1" customFormat="1" ht="13.8" x14ac:dyDescent="0.3">
      <c r="B21674" s="10"/>
      <c r="L21674" s="10"/>
      <c r="M21674" s="10"/>
    </row>
    <row r="21675" spans="2:13" s="1" customFormat="1" ht="13.8" x14ac:dyDescent="0.3">
      <c r="B21675" s="10"/>
      <c r="L21675" s="10"/>
      <c r="M21675" s="10"/>
    </row>
    <row r="21676" spans="2:13" s="1" customFormat="1" ht="13.8" x14ac:dyDescent="0.3">
      <c r="B21676" s="10"/>
      <c r="L21676" s="10"/>
      <c r="M21676" s="10"/>
    </row>
    <row r="21677" spans="2:13" s="1" customFormat="1" ht="13.8" x14ac:dyDescent="0.3">
      <c r="B21677" s="10"/>
      <c r="L21677" s="10"/>
      <c r="M21677" s="10"/>
    </row>
    <row r="21678" spans="2:13" s="1" customFormat="1" ht="13.8" x14ac:dyDescent="0.3">
      <c r="B21678" s="10"/>
      <c r="L21678" s="10"/>
      <c r="M21678" s="10"/>
    </row>
    <row r="21679" spans="2:13" s="1" customFormat="1" ht="13.8" x14ac:dyDescent="0.3">
      <c r="B21679" s="10"/>
      <c r="L21679" s="10"/>
      <c r="M21679" s="10"/>
    </row>
    <row r="21680" spans="2:13" s="1" customFormat="1" ht="13.8" x14ac:dyDescent="0.3">
      <c r="B21680" s="10"/>
      <c r="L21680" s="10"/>
      <c r="M21680" s="10"/>
    </row>
    <row r="21681" spans="2:13" s="1" customFormat="1" ht="13.8" x14ac:dyDescent="0.3">
      <c r="B21681" s="10"/>
      <c r="L21681" s="10"/>
      <c r="M21681" s="10"/>
    </row>
    <row r="21682" spans="2:13" s="1" customFormat="1" ht="13.8" x14ac:dyDescent="0.3">
      <c r="B21682" s="10"/>
      <c r="L21682" s="10"/>
      <c r="M21682" s="10"/>
    </row>
    <row r="21683" spans="2:13" s="1" customFormat="1" ht="13.8" x14ac:dyDescent="0.3">
      <c r="B21683" s="10"/>
      <c r="L21683" s="10"/>
      <c r="M21683" s="10"/>
    </row>
    <row r="21684" spans="2:13" s="1" customFormat="1" ht="13.8" x14ac:dyDescent="0.3">
      <c r="B21684" s="10"/>
      <c r="L21684" s="10"/>
      <c r="M21684" s="10"/>
    </row>
    <row r="21685" spans="2:13" s="1" customFormat="1" ht="13.8" x14ac:dyDescent="0.3">
      <c r="B21685" s="10"/>
      <c r="L21685" s="10"/>
      <c r="M21685" s="10"/>
    </row>
    <row r="21686" spans="2:13" s="1" customFormat="1" ht="13.8" x14ac:dyDescent="0.3">
      <c r="B21686" s="10"/>
      <c r="L21686" s="10"/>
      <c r="M21686" s="10"/>
    </row>
    <row r="21687" spans="2:13" s="1" customFormat="1" ht="13.8" x14ac:dyDescent="0.3">
      <c r="B21687" s="10"/>
      <c r="L21687" s="10"/>
      <c r="M21687" s="10"/>
    </row>
    <row r="21688" spans="2:13" s="1" customFormat="1" ht="13.8" x14ac:dyDescent="0.3">
      <c r="B21688" s="10"/>
      <c r="L21688" s="10"/>
      <c r="M21688" s="10"/>
    </row>
    <row r="21689" spans="2:13" s="1" customFormat="1" ht="13.8" x14ac:dyDescent="0.3">
      <c r="B21689" s="10"/>
      <c r="L21689" s="10"/>
      <c r="M21689" s="10"/>
    </row>
    <row r="21690" spans="2:13" s="1" customFormat="1" ht="13.8" x14ac:dyDescent="0.3">
      <c r="B21690" s="10"/>
      <c r="L21690" s="10"/>
      <c r="M21690" s="10"/>
    </row>
    <row r="21691" spans="2:13" s="1" customFormat="1" ht="13.8" x14ac:dyDescent="0.3">
      <c r="B21691" s="10"/>
      <c r="L21691" s="10"/>
      <c r="M21691" s="10"/>
    </row>
    <row r="21692" spans="2:13" s="1" customFormat="1" ht="13.8" x14ac:dyDescent="0.3">
      <c r="B21692" s="10"/>
      <c r="L21692" s="10"/>
      <c r="M21692" s="10"/>
    </row>
    <row r="21693" spans="2:13" s="1" customFormat="1" ht="13.8" x14ac:dyDescent="0.3">
      <c r="B21693" s="10"/>
      <c r="L21693" s="10"/>
      <c r="M21693" s="10"/>
    </row>
    <row r="21694" spans="2:13" s="1" customFormat="1" ht="13.8" x14ac:dyDescent="0.3">
      <c r="B21694" s="10"/>
      <c r="L21694" s="10"/>
      <c r="M21694" s="10"/>
    </row>
    <row r="21695" spans="2:13" s="1" customFormat="1" ht="13.8" x14ac:dyDescent="0.3">
      <c r="B21695" s="10"/>
      <c r="L21695" s="10"/>
      <c r="M21695" s="10"/>
    </row>
    <row r="21696" spans="2:13" s="1" customFormat="1" ht="13.8" x14ac:dyDescent="0.3">
      <c r="B21696" s="10"/>
      <c r="L21696" s="10"/>
      <c r="M21696" s="10"/>
    </row>
    <row r="21697" spans="2:13" s="1" customFormat="1" ht="13.8" x14ac:dyDescent="0.3">
      <c r="B21697" s="10"/>
      <c r="L21697" s="10"/>
      <c r="M21697" s="10"/>
    </row>
    <row r="21698" spans="2:13" s="1" customFormat="1" ht="13.8" x14ac:dyDescent="0.3">
      <c r="B21698" s="10"/>
      <c r="L21698" s="10"/>
      <c r="M21698" s="10"/>
    </row>
    <row r="21699" spans="2:13" s="1" customFormat="1" ht="13.8" x14ac:dyDescent="0.3">
      <c r="B21699" s="10"/>
      <c r="L21699" s="10"/>
      <c r="M21699" s="10"/>
    </row>
    <row r="21700" spans="2:13" s="1" customFormat="1" ht="13.8" x14ac:dyDescent="0.3">
      <c r="B21700" s="10"/>
      <c r="L21700" s="10"/>
      <c r="M21700" s="10"/>
    </row>
    <row r="21701" spans="2:13" s="1" customFormat="1" ht="13.8" x14ac:dyDescent="0.3">
      <c r="B21701" s="10"/>
      <c r="L21701" s="10"/>
      <c r="M21701" s="10"/>
    </row>
    <row r="21702" spans="2:13" s="1" customFormat="1" ht="13.8" x14ac:dyDescent="0.3">
      <c r="B21702" s="10"/>
      <c r="L21702" s="10"/>
      <c r="M21702" s="10"/>
    </row>
    <row r="21703" spans="2:13" s="1" customFormat="1" ht="13.8" x14ac:dyDescent="0.3">
      <c r="B21703" s="10"/>
      <c r="L21703" s="10"/>
      <c r="M21703" s="10"/>
    </row>
    <row r="21704" spans="2:13" s="1" customFormat="1" ht="13.8" x14ac:dyDescent="0.3">
      <c r="B21704" s="10"/>
      <c r="L21704" s="10"/>
      <c r="M21704" s="10"/>
    </row>
    <row r="21705" spans="2:13" s="1" customFormat="1" ht="13.8" x14ac:dyDescent="0.3">
      <c r="B21705" s="10"/>
      <c r="L21705" s="10"/>
      <c r="M21705" s="10"/>
    </row>
    <row r="21706" spans="2:13" s="1" customFormat="1" ht="13.8" x14ac:dyDescent="0.3">
      <c r="B21706" s="10"/>
      <c r="L21706" s="10"/>
      <c r="M21706" s="10"/>
    </row>
    <row r="21707" spans="2:13" s="1" customFormat="1" ht="13.8" x14ac:dyDescent="0.3">
      <c r="B21707" s="10"/>
      <c r="L21707" s="10"/>
      <c r="M21707" s="10"/>
    </row>
    <row r="21708" spans="2:13" s="1" customFormat="1" ht="13.8" x14ac:dyDescent="0.3">
      <c r="B21708" s="10"/>
      <c r="L21708" s="10"/>
      <c r="M21708" s="10"/>
    </row>
    <row r="21709" spans="2:13" s="1" customFormat="1" ht="13.8" x14ac:dyDescent="0.3">
      <c r="B21709" s="10"/>
      <c r="L21709" s="10"/>
      <c r="M21709" s="10"/>
    </row>
    <row r="21710" spans="2:13" s="1" customFormat="1" ht="13.8" x14ac:dyDescent="0.3">
      <c r="B21710" s="10"/>
      <c r="L21710" s="10"/>
      <c r="M21710" s="10"/>
    </row>
    <row r="21711" spans="2:13" s="1" customFormat="1" ht="13.8" x14ac:dyDescent="0.3">
      <c r="B21711" s="10"/>
      <c r="L21711" s="10"/>
      <c r="M21711" s="10"/>
    </row>
    <row r="21712" spans="2:13" s="1" customFormat="1" ht="13.8" x14ac:dyDescent="0.3">
      <c r="B21712" s="10"/>
      <c r="L21712" s="10"/>
      <c r="M21712" s="10"/>
    </row>
    <row r="21713" spans="2:13" s="1" customFormat="1" ht="13.8" x14ac:dyDescent="0.3">
      <c r="B21713" s="10"/>
      <c r="L21713" s="10"/>
      <c r="M21713" s="10"/>
    </row>
    <row r="21714" spans="2:13" s="1" customFormat="1" ht="13.8" x14ac:dyDescent="0.3">
      <c r="B21714" s="10"/>
      <c r="L21714" s="10"/>
      <c r="M21714" s="10"/>
    </row>
    <row r="21715" spans="2:13" s="1" customFormat="1" ht="13.8" x14ac:dyDescent="0.3">
      <c r="B21715" s="10"/>
      <c r="L21715" s="10"/>
      <c r="M21715" s="10"/>
    </row>
    <row r="21716" spans="2:13" s="1" customFormat="1" ht="13.8" x14ac:dyDescent="0.3">
      <c r="B21716" s="10"/>
      <c r="L21716" s="10"/>
      <c r="M21716" s="10"/>
    </row>
    <row r="21717" spans="2:13" s="1" customFormat="1" ht="13.8" x14ac:dyDescent="0.3">
      <c r="B21717" s="10"/>
      <c r="L21717" s="10"/>
      <c r="M21717" s="10"/>
    </row>
    <row r="21718" spans="2:13" s="1" customFormat="1" ht="13.8" x14ac:dyDescent="0.3">
      <c r="B21718" s="10"/>
      <c r="L21718" s="10"/>
      <c r="M21718" s="10"/>
    </row>
    <row r="21719" spans="2:13" s="1" customFormat="1" ht="13.8" x14ac:dyDescent="0.3">
      <c r="B21719" s="10"/>
      <c r="L21719" s="10"/>
      <c r="M21719" s="10"/>
    </row>
    <row r="21720" spans="2:13" s="1" customFormat="1" ht="13.8" x14ac:dyDescent="0.3">
      <c r="B21720" s="10"/>
      <c r="L21720" s="10"/>
      <c r="M21720" s="10"/>
    </row>
    <row r="21721" spans="2:13" s="1" customFormat="1" ht="13.8" x14ac:dyDescent="0.3">
      <c r="B21721" s="10"/>
      <c r="L21721" s="10"/>
      <c r="M21721" s="10"/>
    </row>
    <row r="21722" spans="2:13" s="1" customFormat="1" ht="13.8" x14ac:dyDescent="0.3">
      <c r="B21722" s="10"/>
      <c r="L21722" s="10"/>
      <c r="M21722" s="10"/>
    </row>
    <row r="21723" spans="2:13" s="1" customFormat="1" ht="13.8" x14ac:dyDescent="0.3">
      <c r="B21723" s="10"/>
      <c r="L21723" s="10"/>
      <c r="M21723" s="10"/>
    </row>
    <row r="21724" spans="2:13" s="1" customFormat="1" ht="13.8" x14ac:dyDescent="0.3">
      <c r="B21724" s="10"/>
      <c r="L21724" s="10"/>
      <c r="M21724" s="10"/>
    </row>
    <row r="21725" spans="2:13" s="1" customFormat="1" ht="13.8" x14ac:dyDescent="0.3">
      <c r="B21725" s="10"/>
      <c r="L21725" s="10"/>
      <c r="M21725" s="10"/>
    </row>
    <row r="21726" spans="2:13" s="1" customFormat="1" ht="13.8" x14ac:dyDescent="0.3">
      <c r="B21726" s="10"/>
      <c r="L21726" s="10"/>
      <c r="M21726" s="10"/>
    </row>
    <row r="21727" spans="2:13" s="1" customFormat="1" ht="13.8" x14ac:dyDescent="0.3">
      <c r="B21727" s="10"/>
      <c r="L21727" s="10"/>
      <c r="M21727" s="10"/>
    </row>
    <row r="21728" spans="2:13" s="1" customFormat="1" ht="13.8" x14ac:dyDescent="0.3">
      <c r="B21728" s="10"/>
      <c r="L21728" s="10"/>
      <c r="M21728" s="10"/>
    </row>
    <row r="21729" spans="2:13" s="1" customFormat="1" ht="13.8" x14ac:dyDescent="0.3">
      <c r="B21729" s="10"/>
      <c r="L21729" s="10"/>
      <c r="M21729" s="10"/>
    </row>
    <row r="21730" spans="2:13" s="1" customFormat="1" ht="13.8" x14ac:dyDescent="0.3">
      <c r="B21730" s="10"/>
      <c r="L21730" s="10"/>
      <c r="M21730" s="10"/>
    </row>
    <row r="21731" spans="2:13" s="1" customFormat="1" ht="13.8" x14ac:dyDescent="0.3">
      <c r="B21731" s="10"/>
      <c r="L21731" s="10"/>
      <c r="M21731" s="10"/>
    </row>
    <row r="21732" spans="2:13" s="1" customFormat="1" ht="13.8" x14ac:dyDescent="0.3">
      <c r="B21732" s="10"/>
      <c r="L21732" s="10"/>
      <c r="M21732" s="10"/>
    </row>
    <row r="21733" spans="2:13" s="1" customFormat="1" ht="13.8" x14ac:dyDescent="0.3">
      <c r="B21733" s="10"/>
      <c r="L21733" s="10"/>
      <c r="M21733" s="10"/>
    </row>
    <row r="21734" spans="2:13" s="1" customFormat="1" ht="13.8" x14ac:dyDescent="0.3">
      <c r="B21734" s="10"/>
      <c r="L21734" s="10"/>
      <c r="M21734" s="10"/>
    </row>
    <row r="21735" spans="2:13" s="1" customFormat="1" ht="13.8" x14ac:dyDescent="0.3">
      <c r="B21735" s="10"/>
      <c r="L21735" s="10"/>
      <c r="M21735" s="10"/>
    </row>
    <row r="21736" spans="2:13" s="1" customFormat="1" ht="13.8" x14ac:dyDescent="0.3">
      <c r="B21736" s="10"/>
      <c r="L21736" s="10"/>
      <c r="M21736" s="10"/>
    </row>
    <row r="21737" spans="2:13" s="1" customFormat="1" ht="13.8" x14ac:dyDescent="0.3">
      <c r="B21737" s="10"/>
      <c r="L21737" s="10"/>
      <c r="M21737" s="10"/>
    </row>
    <row r="21738" spans="2:13" s="1" customFormat="1" ht="13.8" x14ac:dyDescent="0.3">
      <c r="B21738" s="10"/>
      <c r="L21738" s="10"/>
      <c r="M21738" s="10"/>
    </row>
    <row r="21739" spans="2:13" s="1" customFormat="1" ht="13.8" x14ac:dyDescent="0.3">
      <c r="B21739" s="10"/>
      <c r="L21739" s="10"/>
      <c r="M21739" s="10"/>
    </row>
    <row r="21740" spans="2:13" s="1" customFormat="1" ht="13.8" x14ac:dyDescent="0.3">
      <c r="B21740" s="10"/>
      <c r="L21740" s="10"/>
      <c r="M21740" s="10"/>
    </row>
    <row r="21741" spans="2:13" s="1" customFormat="1" ht="13.8" x14ac:dyDescent="0.3">
      <c r="B21741" s="10"/>
      <c r="L21741" s="10"/>
      <c r="M21741" s="10"/>
    </row>
    <row r="21742" spans="2:13" s="1" customFormat="1" ht="13.8" x14ac:dyDescent="0.3">
      <c r="B21742" s="10"/>
      <c r="L21742" s="10"/>
      <c r="M21742" s="10"/>
    </row>
    <row r="21743" spans="2:13" s="1" customFormat="1" ht="13.8" x14ac:dyDescent="0.3">
      <c r="B21743" s="10"/>
      <c r="L21743" s="10"/>
      <c r="M21743" s="10"/>
    </row>
    <row r="21744" spans="2:13" s="1" customFormat="1" ht="13.8" x14ac:dyDescent="0.3">
      <c r="B21744" s="10"/>
      <c r="L21744" s="10"/>
      <c r="M21744" s="10"/>
    </row>
    <row r="21745" spans="2:13" s="1" customFormat="1" ht="13.8" x14ac:dyDescent="0.3">
      <c r="B21745" s="10"/>
      <c r="L21745" s="10"/>
      <c r="M21745" s="10"/>
    </row>
    <row r="21746" spans="2:13" s="1" customFormat="1" ht="13.8" x14ac:dyDescent="0.3">
      <c r="B21746" s="10"/>
      <c r="L21746" s="10"/>
      <c r="M21746" s="10"/>
    </row>
    <row r="21747" spans="2:13" s="1" customFormat="1" ht="13.8" x14ac:dyDescent="0.3">
      <c r="B21747" s="10"/>
      <c r="L21747" s="10"/>
      <c r="M21747" s="10"/>
    </row>
    <row r="21748" spans="2:13" s="1" customFormat="1" ht="13.8" x14ac:dyDescent="0.3">
      <c r="B21748" s="10"/>
      <c r="L21748" s="10"/>
      <c r="M21748" s="10"/>
    </row>
    <row r="21749" spans="2:13" s="1" customFormat="1" ht="13.8" x14ac:dyDescent="0.3">
      <c r="B21749" s="10"/>
      <c r="L21749" s="10"/>
      <c r="M21749" s="10"/>
    </row>
    <row r="21750" spans="2:13" s="1" customFormat="1" ht="13.8" x14ac:dyDescent="0.3">
      <c r="B21750" s="10"/>
      <c r="L21750" s="10"/>
      <c r="M21750" s="10"/>
    </row>
    <row r="21751" spans="2:13" s="1" customFormat="1" ht="13.8" x14ac:dyDescent="0.3">
      <c r="B21751" s="10"/>
      <c r="L21751" s="10"/>
      <c r="M21751" s="10"/>
    </row>
    <row r="21752" spans="2:13" s="1" customFormat="1" ht="13.8" x14ac:dyDescent="0.3">
      <c r="B21752" s="10"/>
      <c r="L21752" s="10"/>
      <c r="M21752" s="10"/>
    </row>
    <row r="21753" spans="2:13" s="1" customFormat="1" ht="13.8" x14ac:dyDescent="0.3">
      <c r="B21753" s="10"/>
      <c r="L21753" s="10"/>
      <c r="M21753" s="10"/>
    </row>
    <row r="21754" spans="2:13" s="1" customFormat="1" ht="13.8" x14ac:dyDescent="0.3">
      <c r="B21754" s="10"/>
      <c r="L21754" s="10"/>
      <c r="M21754" s="10"/>
    </row>
    <row r="21755" spans="2:13" s="1" customFormat="1" ht="13.8" x14ac:dyDescent="0.3">
      <c r="B21755" s="10"/>
      <c r="L21755" s="10"/>
      <c r="M21755" s="10"/>
    </row>
    <row r="21756" spans="2:13" s="1" customFormat="1" ht="13.8" x14ac:dyDescent="0.3">
      <c r="B21756" s="10"/>
      <c r="L21756" s="10"/>
      <c r="M21756" s="10"/>
    </row>
    <row r="21757" spans="2:13" s="1" customFormat="1" ht="13.8" x14ac:dyDescent="0.3">
      <c r="B21757" s="10"/>
      <c r="L21757" s="10"/>
      <c r="M21757" s="10"/>
    </row>
    <row r="21758" spans="2:13" s="1" customFormat="1" ht="13.8" x14ac:dyDescent="0.3">
      <c r="B21758" s="10"/>
      <c r="L21758" s="10"/>
      <c r="M21758" s="10"/>
    </row>
    <row r="21759" spans="2:13" s="1" customFormat="1" ht="13.8" x14ac:dyDescent="0.3">
      <c r="B21759" s="10"/>
      <c r="L21759" s="10"/>
      <c r="M21759" s="10"/>
    </row>
    <row r="21760" spans="2:13" s="1" customFormat="1" ht="13.8" x14ac:dyDescent="0.3">
      <c r="B21760" s="10"/>
      <c r="L21760" s="10"/>
      <c r="M21760" s="10"/>
    </row>
    <row r="21761" spans="2:13" s="1" customFormat="1" ht="13.8" x14ac:dyDescent="0.3">
      <c r="B21761" s="10"/>
      <c r="L21761" s="10"/>
      <c r="M21761" s="10"/>
    </row>
    <row r="21762" spans="2:13" s="1" customFormat="1" ht="13.8" x14ac:dyDescent="0.3">
      <c r="B21762" s="10"/>
      <c r="L21762" s="10"/>
      <c r="M21762" s="10"/>
    </row>
    <row r="21763" spans="2:13" s="1" customFormat="1" ht="13.8" x14ac:dyDescent="0.3">
      <c r="B21763" s="10"/>
      <c r="L21763" s="10"/>
      <c r="M21763" s="10"/>
    </row>
    <row r="21764" spans="2:13" s="1" customFormat="1" ht="13.8" x14ac:dyDescent="0.3">
      <c r="B21764" s="10"/>
      <c r="L21764" s="10"/>
      <c r="M21764" s="10"/>
    </row>
    <row r="21765" spans="2:13" s="1" customFormat="1" ht="13.8" x14ac:dyDescent="0.3">
      <c r="B21765" s="10"/>
      <c r="L21765" s="10"/>
      <c r="M21765" s="10"/>
    </row>
    <row r="21766" spans="2:13" s="1" customFormat="1" ht="13.8" x14ac:dyDescent="0.3">
      <c r="B21766" s="10"/>
      <c r="L21766" s="10"/>
      <c r="M21766" s="10"/>
    </row>
    <row r="21767" spans="2:13" s="1" customFormat="1" ht="13.8" x14ac:dyDescent="0.3">
      <c r="B21767" s="10"/>
      <c r="L21767" s="10"/>
      <c r="M21767" s="10"/>
    </row>
    <row r="21768" spans="2:13" s="1" customFormat="1" ht="13.8" x14ac:dyDescent="0.3">
      <c r="B21768" s="10"/>
      <c r="L21768" s="10"/>
      <c r="M21768" s="10"/>
    </row>
    <row r="21769" spans="2:13" s="1" customFormat="1" ht="13.8" x14ac:dyDescent="0.3">
      <c r="B21769" s="10"/>
      <c r="L21769" s="10"/>
      <c r="M21769" s="10"/>
    </row>
    <row r="21770" spans="2:13" s="1" customFormat="1" ht="13.8" x14ac:dyDescent="0.3">
      <c r="B21770" s="10"/>
      <c r="L21770" s="10"/>
      <c r="M21770" s="10"/>
    </row>
    <row r="21771" spans="2:13" s="1" customFormat="1" ht="13.8" x14ac:dyDescent="0.3">
      <c r="B21771" s="10"/>
      <c r="L21771" s="10"/>
      <c r="M21771" s="10"/>
    </row>
    <row r="21772" spans="2:13" s="1" customFormat="1" ht="13.8" x14ac:dyDescent="0.3">
      <c r="B21772" s="10"/>
      <c r="L21772" s="10"/>
      <c r="M21772" s="10"/>
    </row>
    <row r="21773" spans="2:13" s="1" customFormat="1" ht="13.8" x14ac:dyDescent="0.3">
      <c r="B21773" s="10"/>
      <c r="L21773" s="10"/>
      <c r="M21773" s="10"/>
    </row>
    <row r="21774" spans="2:13" s="1" customFormat="1" ht="13.8" x14ac:dyDescent="0.3">
      <c r="B21774" s="10"/>
      <c r="L21774" s="10"/>
      <c r="M21774" s="10"/>
    </row>
    <row r="21775" spans="2:13" s="1" customFormat="1" ht="13.8" x14ac:dyDescent="0.3">
      <c r="B21775" s="10"/>
      <c r="L21775" s="10"/>
      <c r="M21775" s="10"/>
    </row>
    <row r="21776" spans="2:13" s="1" customFormat="1" ht="13.8" x14ac:dyDescent="0.3">
      <c r="B21776" s="10"/>
      <c r="L21776" s="10"/>
      <c r="M21776" s="10"/>
    </row>
    <row r="21777" spans="2:13" s="1" customFormat="1" ht="13.8" x14ac:dyDescent="0.3">
      <c r="B21777" s="10"/>
      <c r="L21777" s="10"/>
      <c r="M21777" s="10"/>
    </row>
    <row r="21778" spans="2:13" s="1" customFormat="1" ht="13.8" x14ac:dyDescent="0.3">
      <c r="B21778" s="10"/>
      <c r="L21778" s="10"/>
      <c r="M21778" s="10"/>
    </row>
    <row r="21779" spans="2:13" s="1" customFormat="1" ht="13.8" x14ac:dyDescent="0.3">
      <c r="B21779" s="10"/>
      <c r="L21779" s="10"/>
      <c r="M21779" s="10"/>
    </row>
    <row r="21780" spans="2:13" s="1" customFormat="1" ht="13.8" x14ac:dyDescent="0.3">
      <c r="B21780" s="10"/>
      <c r="L21780" s="10"/>
      <c r="M21780" s="10"/>
    </row>
    <row r="21781" spans="2:13" s="1" customFormat="1" ht="13.8" x14ac:dyDescent="0.3">
      <c r="B21781" s="10"/>
      <c r="L21781" s="10"/>
      <c r="M21781" s="10"/>
    </row>
    <row r="21782" spans="2:13" s="1" customFormat="1" ht="13.8" x14ac:dyDescent="0.3">
      <c r="B21782" s="10"/>
      <c r="L21782" s="10"/>
      <c r="M21782" s="10"/>
    </row>
    <row r="21783" spans="2:13" s="1" customFormat="1" ht="13.8" x14ac:dyDescent="0.3">
      <c r="B21783" s="10"/>
      <c r="L21783" s="10"/>
      <c r="M21783" s="10"/>
    </row>
    <row r="21784" spans="2:13" s="1" customFormat="1" ht="13.8" x14ac:dyDescent="0.3">
      <c r="B21784" s="10"/>
      <c r="L21784" s="10"/>
      <c r="M21784" s="10"/>
    </row>
    <row r="21785" spans="2:13" s="1" customFormat="1" ht="13.8" x14ac:dyDescent="0.3">
      <c r="B21785" s="10"/>
      <c r="L21785" s="10"/>
      <c r="M21785" s="10"/>
    </row>
    <row r="21786" spans="2:13" s="1" customFormat="1" ht="13.8" x14ac:dyDescent="0.3">
      <c r="B21786" s="10"/>
      <c r="L21786" s="10"/>
      <c r="M21786" s="10"/>
    </row>
    <row r="21787" spans="2:13" s="1" customFormat="1" ht="13.8" x14ac:dyDescent="0.3">
      <c r="B21787" s="10"/>
      <c r="L21787" s="10"/>
      <c r="M21787" s="10"/>
    </row>
    <row r="21788" spans="2:13" s="1" customFormat="1" ht="13.8" x14ac:dyDescent="0.3">
      <c r="B21788" s="10"/>
      <c r="L21788" s="10"/>
      <c r="M21788" s="10"/>
    </row>
    <row r="21789" spans="2:13" s="1" customFormat="1" ht="13.8" x14ac:dyDescent="0.3">
      <c r="B21789" s="10"/>
      <c r="L21789" s="10"/>
      <c r="M21789" s="10"/>
    </row>
    <row r="21790" spans="2:13" s="1" customFormat="1" ht="13.8" x14ac:dyDescent="0.3">
      <c r="B21790" s="10"/>
      <c r="L21790" s="10"/>
      <c r="M21790" s="10"/>
    </row>
    <row r="21791" spans="2:13" s="1" customFormat="1" ht="13.8" x14ac:dyDescent="0.3">
      <c r="B21791" s="10"/>
      <c r="L21791" s="10"/>
      <c r="M21791" s="10"/>
    </row>
    <row r="21792" spans="2:13" s="1" customFormat="1" ht="13.8" x14ac:dyDescent="0.3">
      <c r="B21792" s="10"/>
      <c r="L21792" s="10"/>
      <c r="M21792" s="10"/>
    </row>
    <row r="21793" spans="2:13" s="1" customFormat="1" ht="13.8" x14ac:dyDescent="0.3">
      <c r="B21793" s="10"/>
      <c r="L21793" s="10"/>
      <c r="M21793" s="10"/>
    </row>
    <row r="21794" spans="2:13" s="1" customFormat="1" ht="13.8" x14ac:dyDescent="0.3">
      <c r="B21794" s="10"/>
      <c r="L21794" s="10"/>
      <c r="M21794" s="10"/>
    </row>
    <row r="21795" spans="2:13" s="1" customFormat="1" ht="13.8" x14ac:dyDescent="0.3">
      <c r="B21795" s="10"/>
      <c r="L21795" s="10"/>
      <c r="M21795" s="10"/>
    </row>
    <row r="21796" spans="2:13" s="1" customFormat="1" ht="13.8" x14ac:dyDescent="0.3">
      <c r="B21796" s="10"/>
      <c r="L21796" s="10"/>
      <c r="M21796" s="10"/>
    </row>
    <row r="21797" spans="2:13" s="1" customFormat="1" ht="13.8" x14ac:dyDescent="0.3">
      <c r="B21797" s="10"/>
      <c r="L21797" s="10"/>
      <c r="M21797" s="10"/>
    </row>
    <row r="21798" spans="2:13" s="1" customFormat="1" ht="13.8" x14ac:dyDescent="0.3">
      <c r="B21798" s="10"/>
      <c r="L21798" s="10"/>
      <c r="M21798" s="10"/>
    </row>
    <row r="21799" spans="2:13" s="1" customFormat="1" ht="13.8" x14ac:dyDescent="0.3">
      <c r="B21799" s="10"/>
      <c r="L21799" s="10"/>
      <c r="M21799" s="10"/>
    </row>
    <row r="21800" spans="2:13" s="1" customFormat="1" ht="13.8" x14ac:dyDescent="0.3">
      <c r="B21800" s="10"/>
      <c r="L21800" s="10"/>
      <c r="M21800" s="10"/>
    </row>
    <row r="21801" spans="2:13" s="1" customFormat="1" ht="13.8" x14ac:dyDescent="0.3">
      <c r="B21801" s="10"/>
      <c r="L21801" s="10"/>
      <c r="M21801" s="10"/>
    </row>
    <row r="21802" spans="2:13" s="1" customFormat="1" ht="13.8" x14ac:dyDescent="0.3">
      <c r="B21802" s="10"/>
      <c r="L21802" s="10"/>
      <c r="M21802" s="10"/>
    </row>
    <row r="21803" spans="2:13" s="1" customFormat="1" ht="13.8" x14ac:dyDescent="0.3">
      <c r="B21803" s="10"/>
      <c r="L21803" s="10"/>
      <c r="M21803" s="10"/>
    </row>
    <row r="21804" spans="2:13" s="1" customFormat="1" ht="13.8" x14ac:dyDescent="0.3">
      <c r="B21804" s="10"/>
      <c r="L21804" s="10"/>
      <c r="M21804" s="10"/>
    </row>
    <row r="21805" spans="2:13" s="1" customFormat="1" ht="13.8" x14ac:dyDescent="0.3">
      <c r="B21805" s="10"/>
      <c r="L21805" s="10"/>
      <c r="M21805" s="10"/>
    </row>
    <row r="21806" spans="2:13" s="1" customFormat="1" ht="13.8" x14ac:dyDescent="0.3">
      <c r="B21806" s="10"/>
      <c r="L21806" s="10"/>
      <c r="M21806" s="10"/>
    </row>
    <row r="21807" spans="2:13" s="1" customFormat="1" ht="13.8" x14ac:dyDescent="0.3">
      <c r="B21807" s="10"/>
      <c r="L21807" s="10"/>
      <c r="M21807" s="10"/>
    </row>
    <row r="21808" spans="2:13" s="1" customFormat="1" ht="13.8" x14ac:dyDescent="0.3">
      <c r="B21808" s="10"/>
      <c r="L21808" s="10"/>
      <c r="M21808" s="10"/>
    </row>
    <row r="21809" spans="2:13" s="1" customFormat="1" ht="13.8" x14ac:dyDescent="0.3">
      <c r="B21809" s="10"/>
      <c r="L21809" s="10"/>
      <c r="M21809" s="10"/>
    </row>
    <row r="21810" spans="2:13" s="1" customFormat="1" ht="13.8" x14ac:dyDescent="0.3">
      <c r="B21810" s="10"/>
      <c r="L21810" s="10"/>
      <c r="M21810" s="10"/>
    </row>
    <row r="21811" spans="2:13" s="1" customFormat="1" ht="13.8" x14ac:dyDescent="0.3">
      <c r="B21811" s="10"/>
      <c r="L21811" s="10"/>
      <c r="M21811" s="10"/>
    </row>
    <row r="21812" spans="2:13" s="1" customFormat="1" ht="13.8" x14ac:dyDescent="0.3">
      <c r="B21812" s="10"/>
      <c r="L21812" s="10"/>
      <c r="M21812" s="10"/>
    </row>
    <row r="21813" spans="2:13" s="1" customFormat="1" ht="13.8" x14ac:dyDescent="0.3">
      <c r="B21813" s="10"/>
      <c r="L21813" s="10"/>
      <c r="M21813" s="10"/>
    </row>
    <row r="21814" spans="2:13" s="1" customFormat="1" ht="13.8" x14ac:dyDescent="0.3">
      <c r="B21814" s="10"/>
      <c r="L21814" s="10"/>
      <c r="M21814" s="10"/>
    </row>
    <row r="21815" spans="2:13" s="1" customFormat="1" ht="13.8" x14ac:dyDescent="0.3">
      <c r="B21815" s="10"/>
      <c r="L21815" s="10"/>
      <c r="M21815" s="10"/>
    </row>
    <row r="21816" spans="2:13" s="1" customFormat="1" ht="13.8" x14ac:dyDescent="0.3">
      <c r="B21816" s="10"/>
      <c r="L21816" s="10"/>
      <c r="M21816" s="10"/>
    </row>
    <row r="21817" spans="2:13" s="1" customFormat="1" ht="13.8" x14ac:dyDescent="0.3">
      <c r="B21817" s="10"/>
      <c r="L21817" s="10"/>
      <c r="M21817" s="10"/>
    </row>
    <row r="21818" spans="2:13" s="1" customFormat="1" ht="13.8" x14ac:dyDescent="0.3">
      <c r="B21818" s="10"/>
      <c r="L21818" s="10"/>
      <c r="M21818" s="10"/>
    </row>
    <row r="21819" spans="2:13" s="1" customFormat="1" ht="13.8" x14ac:dyDescent="0.3">
      <c r="B21819" s="10"/>
      <c r="L21819" s="10"/>
      <c r="M21819" s="10"/>
    </row>
    <row r="21820" spans="2:13" s="1" customFormat="1" ht="13.8" x14ac:dyDescent="0.3">
      <c r="B21820" s="10"/>
      <c r="L21820" s="10"/>
      <c r="M21820" s="10"/>
    </row>
    <row r="21821" spans="2:13" s="1" customFormat="1" ht="13.8" x14ac:dyDescent="0.3">
      <c r="B21821" s="10"/>
      <c r="L21821" s="10"/>
      <c r="M21821" s="10"/>
    </row>
    <row r="21822" spans="2:13" s="1" customFormat="1" ht="13.8" x14ac:dyDescent="0.3">
      <c r="B21822" s="10"/>
      <c r="L21822" s="10"/>
      <c r="M21822" s="10"/>
    </row>
    <row r="21823" spans="2:13" s="1" customFormat="1" ht="13.8" x14ac:dyDescent="0.3">
      <c r="B21823" s="10"/>
      <c r="L21823" s="10"/>
      <c r="M21823" s="10"/>
    </row>
    <row r="21824" spans="2:13" s="1" customFormat="1" ht="13.8" x14ac:dyDescent="0.3">
      <c r="B21824" s="10"/>
      <c r="L21824" s="10"/>
      <c r="M21824" s="10"/>
    </row>
    <row r="21825" spans="2:13" s="1" customFormat="1" ht="13.8" x14ac:dyDescent="0.3">
      <c r="B21825" s="10"/>
      <c r="L21825" s="10"/>
      <c r="M21825" s="10"/>
    </row>
    <row r="21826" spans="2:13" s="1" customFormat="1" ht="13.8" x14ac:dyDescent="0.3">
      <c r="B21826" s="10"/>
      <c r="L21826" s="10"/>
      <c r="M21826" s="10"/>
    </row>
    <row r="21827" spans="2:13" s="1" customFormat="1" ht="13.8" x14ac:dyDescent="0.3">
      <c r="B21827" s="10"/>
      <c r="L21827" s="10"/>
      <c r="M21827" s="10"/>
    </row>
    <row r="21828" spans="2:13" s="1" customFormat="1" ht="13.8" x14ac:dyDescent="0.3">
      <c r="B21828" s="10"/>
      <c r="L21828" s="10"/>
      <c r="M21828" s="10"/>
    </row>
    <row r="21829" spans="2:13" s="1" customFormat="1" ht="13.8" x14ac:dyDescent="0.3">
      <c r="B21829" s="10"/>
      <c r="L21829" s="10"/>
      <c r="M21829" s="10"/>
    </row>
    <row r="21830" spans="2:13" s="1" customFormat="1" ht="13.8" x14ac:dyDescent="0.3">
      <c r="B21830" s="10"/>
      <c r="L21830" s="10"/>
      <c r="M21830" s="10"/>
    </row>
    <row r="21831" spans="2:13" s="1" customFormat="1" ht="13.8" x14ac:dyDescent="0.3">
      <c r="B21831" s="10"/>
      <c r="L21831" s="10"/>
      <c r="M21831" s="10"/>
    </row>
    <row r="21832" spans="2:13" s="1" customFormat="1" ht="13.8" x14ac:dyDescent="0.3">
      <c r="B21832" s="10"/>
      <c r="L21832" s="10"/>
      <c r="M21832" s="10"/>
    </row>
    <row r="21833" spans="2:13" s="1" customFormat="1" ht="13.8" x14ac:dyDescent="0.3">
      <c r="B21833" s="10"/>
      <c r="L21833" s="10"/>
      <c r="M21833" s="10"/>
    </row>
    <row r="21834" spans="2:13" s="1" customFormat="1" ht="13.8" x14ac:dyDescent="0.3">
      <c r="B21834" s="10"/>
      <c r="L21834" s="10"/>
      <c r="M21834" s="10"/>
    </row>
    <row r="21835" spans="2:13" s="1" customFormat="1" ht="13.8" x14ac:dyDescent="0.3">
      <c r="B21835" s="10"/>
      <c r="L21835" s="10"/>
      <c r="M21835" s="10"/>
    </row>
    <row r="21836" spans="2:13" s="1" customFormat="1" ht="13.8" x14ac:dyDescent="0.3">
      <c r="B21836" s="10"/>
      <c r="L21836" s="10"/>
      <c r="M21836" s="10"/>
    </row>
    <row r="21837" spans="2:13" s="1" customFormat="1" ht="13.8" x14ac:dyDescent="0.3">
      <c r="B21837" s="10"/>
      <c r="L21837" s="10"/>
      <c r="M21837" s="10"/>
    </row>
    <row r="21838" spans="2:13" s="1" customFormat="1" ht="13.8" x14ac:dyDescent="0.3">
      <c r="B21838" s="10"/>
      <c r="L21838" s="10"/>
      <c r="M21838" s="10"/>
    </row>
    <row r="21839" spans="2:13" s="1" customFormat="1" ht="13.8" x14ac:dyDescent="0.3">
      <c r="B21839" s="10"/>
      <c r="L21839" s="10"/>
      <c r="M21839" s="10"/>
    </row>
    <row r="21840" spans="2:13" s="1" customFormat="1" ht="13.8" x14ac:dyDescent="0.3">
      <c r="B21840" s="10"/>
      <c r="L21840" s="10"/>
      <c r="M21840" s="10"/>
    </row>
    <row r="21841" spans="2:13" s="1" customFormat="1" ht="13.8" x14ac:dyDescent="0.3">
      <c r="B21841" s="10"/>
      <c r="L21841" s="10"/>
      <c r="M21841" s="10"/>
    </row>
    <row r="21842" spans="2:13" s="1" customFormat="1" ht="13.8" x14ac:dyDescent="0.3">
      <c r="B21842" s="10"/>
      <c r="L21842" s="10"/>
      <c r="M21842" s="10"/>
    </row>
    <row r="21843" spans="2:13" s="1" customFormat="1" ht="13.8" x14ac:dyDescent="0.3">
      <c r="B21843" s="10"/>
      <c r="L21843" s="10"/>
      <c r="M21843" s="10"/>
    </row>
    <row r="21844" spans="2:13" s="1" customFormat="1" ht="13.8" x14ac:dyDescent="0.3">
      <c r="B21844" s="10"/>
      <c r="L21844" s="10"/>
      <c r="M21844" s="10"/>
    </row>
    <row r="21845" spans="2:13" s="1" customFormat="1" ht="13.8" x14ac:dyDescent="0.3">
      <c r="B21845" s="10"/>
      <c r="L21845" s="10"/>
      <c r="M21845" s="10"/>
    </row>
    <row r="21846" spans="2:13" s="1" customFormat="1" ht="13.8" x14ac:dyDescent="0.3">
      <c r="B21846" s="10"/>
      <c r="L21846" s="10"/>
      <c r="M21846" s="10"/>
    </row>
    <row r="21847" spans="2:13" s="1" customFormat="1" ht="13.8" x14ac:dyDescent="0.3">
      <c r="B21847" s="10"/>
      <c r="L21847" s="10"/>
      <c r="M21847" s="10"/>
    </row>
    <row r="21848" spans="2:13" s="1" customFormat="1" ht="13.8" x14ac:dyDescent="0.3">
      <c r="B21848" s="10"/>
      <c r="L21848" s="10"/>
      <c r="M21848" s="10"/>
    </row>
    <row r="21849" spans="2:13" s="1" customFormat="1" ht="13.8" x14ac:dyDescent="0.3">
      <c r="B21849" s="10"/>
      <c r="L21849" s="10"/>
      <c r="M21849" s="10"/>
    </row>
    <row r="21850" spans="2:13" s="1" customFormat="1" ht="13.8" x14ac:dyDescent="0.3">
      <c r="B21850" s="10"/>
      <c r="L21850" s="10"/>
      <c r="M21850" s="10"/>
    </row>
    <row r="21851" spans="2:13" s="1" customFormat="1" ht="13.8" x14ac:dyDescent="0.3">
      <c r="B21851" s="10"/>
      <c r="L21851" s="10"/>
      <c r="M21851" s="10"/>
    </row>
    <row r="21852" spans="2:13" s="1" customFormat="1" ht="13.8" x14ac:dyDescent="0.3">
      <c r="B21852" s="10"/>
      <c r="L21852" s="10"/>
      <c r="M21852" s="10"/>
    </row>
    <row r="21853" spans="2:13" s="1" customFormat="1" ht="13.8" x14ac:dyDescent="0.3">
      <c r="B21853" s="10"/>
      <c r="L21853" s="10"/>
      <c r="M21853" s="10"/>
    </row>
    <row r="21854" spans="2:13" s="1" customFormat="1" ht="13.8" x14ac:dyDescent="0.3">
      <c r="B21854" s="10"/>
      <c r="L21854" s="10"/>
      <c r="M21854" s="10"/>
    </row>
    <row r="21855" spans="2:13" s="1" customFormat="1" ht="13.8" x14ac:dyDescent="0.3">
      <c r="B21855" s="10"/>
      <c r="L21855" s="10"/>
      <c r="M21855" s="10"/>
    </row>
    <row r="21856" spans="2:13" s="1" customFormat="1" ht="13.8" x14ac:dyDescent="0.3">
      <c r="B21856" s="10"/>
      <c r="L21856" s="10"/>
      <c r="M21856" s="10"/>
    </row>
    <row r="21857" spans="2:13" s="1" customFormat="1" ht="13.8" x14ac:dyDescent="0.3">
      <c r="B21857" s="10"/>
      <c r="L21857" s="10"/>
      <c r="M21857" s="10"/>
    </row>
    <row r="21858" spans="2:13" s="1" customFormat="1" ht="13.8" x14ac:dyDescent="0.3">
      <c r="B21858" s="10"/>
      <c r="L21858" s="10"/>
      <c r="M21858" s="10"/>
    </row>
    <row r="21859" spans="2:13" s="1" customFormat="1" ht="13.8" x14ac:dyDescent="0.3">
      <c r="B21859" s="10"/>
      <c r="L21859" s="10"/>
      <c r="M21859" s="10"/>
    </row>
    <row r="21860" spans="2:13" s="1" customFormat="1" ht="13.8" x14ac:dyDescent="0.3">
      <c r="B21860" s="10"/>
      <c r="L21860" s="10"/>
      <c r="M21860" s="10"/>
    </row>
    <row r="21861" spans="2:13" s="1" customFormat="1" ht="13.8" x14ac:dyDescent="0.3">
      <c r="B21861" s="10"/>
      <c r="L21861" s="10"/>
      <c r="M21861" s="10"/>
    </row>
    <row r="21862" spans="2:13" s="1" customFormat="1" ht="13.8" x14ac:dyDescent="0.3">
      <c r="B21862" s="10"/>
      <c r="L21862" s="10"/>
      <c r="M21862" s="10"/>
    </row>
    <row r="21863" spans="2:13" s="1" customFormat="1" ht="13.8" x14ac:dyDescent="0.3">
      <c r="B21863" s="10"/>
      <c r="L21863" s="10"/>
      <c r="M21863" s="10"/>
    </row>
    <row r="21864" spans="2:13" s="1" customFormat="1" ht="13.8" x14ac:dyDescent="0.3">
      <c r="B21864" s="10"/>
      <c r="L21864" s="10"/>
      <c r="M21864" s="10"/>
    </row>
    <row r="21865" spans="2:13" s="1" customFormat="1" ht="13.8" x14ac:dyDescent="0.3">
      <c r="B21865" s="10"/>
      <c r="L21865" s="10"/>
      <c r="M21865" s="10"/>
    </row>
    <row r="21866" spans="2:13" s="1" customFormat="1" ht="13.8" x14ac:dyDescent="0.3">
      <c r="B21866" s="10"/>
      <c r="L21866" s="10"/>
      <c r="M21866" s="10"/>
    </row>
    <row r="21867" spans="2:13" s="1" customFormat="1" ht="13.8" x14ac:dyDescent="0.3">
      <c r="B21867" s="10"/>
      <c r="L21867" s="10"/>
      <c r="M21867" s="10"/>
    </row>
    <row r="21868" spans="2:13" s="1" customFormat="1" ht="13.8" x14ac:dyDescent="0.3">
      <c r="B21868" s="10"/>
      <c r="L21868" s="10"/>
      <c r="M21868" s="10"/>
    </row>
    <row r="21869" spans="2:13" s="1" customFormat="1" ht="13.8" x14ac:dyDescent="0.3">
      <c r="B21869" s="10"/>
      <c r="L21869" s="10"/>
      <c r="M21869" s="10"/>
    </row>
    <row r="21870" spans="2:13" s="1" customFormat="1" ht="13.8" x14ac:dyDescent="0.3">
      <c r="B21870" s="10"/>
      <c r="L21870" s="10"/>
      <c r="M21870" s="10"/>
    </row>
    <row r="21871" spans="2:13" s="1" customFormat="1" ht="13.8" x14ac:dyDescent="0.3">
      <c r="B21871" s="10"/>
      <c r="L21871" s="10"/>
      <c r="M21871" s="10"/>
    </row>
    <row r="21872" spans="2:13" s="1" customFormat="1" ht="13.8" x14ac:dyDescent="0.3">
      <c r="B21872" s="10"/>
      <c r="L21872" s="10"/>
      <c r="M21872" s="10"/>
    </row>
    <row r="21873" spans="2:13" s="1" customFormat="1" ht="13.8" x14ac:dyDescent="0.3">
      <c r="B21873" s="10"/>
      <c r="L21873" s="10"/>
      <c r="M21873" s="10"/>
    </row>
    <row r="21874" spans="2:13" s="1" customFormat="1" ht="13.8" x14ac:dyDescent="0.3">
      <c r="B21874" s="10"/>
      <c r="L21874" s="10"/>
      <c r="M21874" s="10"/>
    </row>
    <row r="21875" spans="2:13" s="1" customFormat="1" ht="13.8" x14ac:dyDescent="0.3">
      <c r="B21875" s="10"/>
      <c r="L21875" s="10"/>
      <c r="M21875" s="10"/>
    </row>
    <row r="21876" spans="2:13" s="1" customFormat="1" ht="13.8" x14ac:dyDescent="0.3">
      <c r="B21876" s="10"/>
      <c r="L21876" s="10"/>
      <c r="M21876" s="10"/>
    </row>
    <row r="21877" spans="2:13" s="1" customFormat="1" ht="13.8" x14ac:dyDescent="0.3">
      <c r="B21877" s="10"/>
      <c r="L21877" s="10"/>
      <c r="M21877" s="10"/>
    </row>
    <row r="21878" spans="2:13" s="1" customFormat="1" ht="13.8" x14ac:dyDescent="0.3">
      <c r="B21878" s="10"/>
      <c r="L21878" s="10"/>
      <c r="M21878" s="10"/>
    </row>
    <row r="21879" spans="2:13" s="1" customFormat="1" ht="13.8" x14ac:dyDescent="0.3">
      <c r="B21879" s="10"/>
      <c r="L21879" s="10"/>
      <c r="M21879" s="10"/>
    </row>
    <row r="21880" spans="2:13" s="1" customFormat="1" ht="13.8" x14ac:dyDescent="0.3">
      <c r="B21880" s="10"/>
      <c r="L21880" s="10"/>
      <c r="M21880" s="10"/>
    </row>
    <row r="21881" spans="2:13" s="1" customFormat="1" ht="13.8" x14ac:dyDescent="0.3">
      <c r="B21881" s="10"/>
      <c r="L21881" s="10"/>
      <c r="M21881" s="10"/>
    </row>
    <row r="21882" spans="2:13" s="1" customFormat="1" ht="13.8" x14ac:dyDescent="0.3">
      <c r="B21882" s="10"/>
      <c r="L21882" s="10"/>
      <c r="M21882" s="10"/>
    </row>
    <row r="21883" spans="2:13" s="1" customFormat="1" ht="13.8" x14ac:dyDescent="0.3">
      <c r="B21883" s="10"/>
      <c r="L21883" s="10"/>
      <c r="M21883" s="10"/>
    </row>
    <row r="21884" spans="2:13" s="1" customFormat="1" ht="13.8" x14ac:dyDescent="0.3">
      <c r="B21884" s="10"/>
      <c r="L21884" s="10"/>
      <c r="M21884" s="10"/>
    </row>
    <row r="21885" spans="2:13" s="1" customFormat="1" ht="13.8" x14ac:dyDescent="0.3">
      <c r="B21885" s="10"/>
      <c r="L21885" s="10"/>
      <c r="M21885" s="10"/>
    </row>
    <row r="21886" spans="2:13" s="1" customFormat="1" ht="13.8" x14ac:dyDescent="0.3">
      <c r="B21886" s="10"/>
      <c r="L21886" s="10"/>
      <c r="M21886" s="10"/>
    </row>
    <row r="21887" spans="2:13" s="1" customFormat="1" ht="13.8" x14ac:dyDescent="0.3">
      <c r="B21887" s="10"/>
      <c r="L21887" s="10"/>
      <c r="M21887" s="10"/>
    </row>
    <row r="21888" spans="2:13" s="1" customFormat="1" ht="13.8" x14ac:dyDescent="0.3">
      <c r="B21888" s="10"/>
      <c r="L21888" s="10"/>
      <c r="M21888" s="10"/>
    </row>
    <row r="21889" spans="2:13" s="1" customFormat="1" ht="13.8" x14ac:dyDescent="0.3">
      <c r="B21889" s="10"/>
      <c r="L21889" s="10"/>
      <c r="M21889" s="10"/>
    </row>
    <row r="21890" spans="2:13" s="1" customFormat="1" ht="13.8" x14ac:dyDescent="0.3">
      <c r="B21890" s="10"/>
      <c r="L21890" s="10"/>
      <c r="M21890" s="10"/>
    </row>
    <row r="21891" spans="2:13" s="1" customFormat="1" ht="13.8" x14ac:dyDescent="0.3">
      <c r="B21891" s="10"/>
      <c r="L21891" s="10"/>
      <c r="M21891" s="10"/>
    </row>
    <row r="21892" spans="2:13" s="1" customFormat="1" ht="13.8" x14ac:dyDescent="0.3">
      <c r="B21892" s="10"/>
      <c r="L21892" s="10"/>
      <c r="M21892" s="10"/>
    </row>
    <row r="21893" spans="2:13" s="1" customFormat="1" ht="13.8" x14ac:dyDescent="0.3">
      <c r="B21893" s="10"/>
      <c r="L21893" s="10"/>
      <c r="M21893" s="10"/>
    </row>
    <row r="21894" spans="2:13" s="1" customFormat="1" ht="13.8" x14ac:dyDescent="0.3">
      <c r="B21894" s="10"/>
      <c r="L21894" s="10"/>
      <c r="M21894" s="10"/>
    </row>
    <row r="21895" spans="2:13" s="1" customFormat="1" ht="13.8" x14ac:dyDescent="0.3">
      <c r="B21895" s="10"/>
      <c r="L21895" s="10"/>
      <c r="M21895" s="10"/>
    </row>
    <row r="21896" spans="2:13" s="1" customFormat="1" ht="13.8" x14ac:dyDescent="0.3">
      <c r="B21896" s="10"/>
      <c r="L21896" s="10"/>
      <c r="M21896" s="10"/>
    </row>
    <row r="21897" spans="2:13" s="1" customFormat="1" ht="13.8" x14ac:dyDescent="0.3">
      <c r="B21897" s="10"/>
      <c r="L21897" s="10"/>
      <c r="M21897" s="10"/>
    </row>
    <row r="21898" spans="2:13" s="1" customFormat="1" ht="13.8" x14ac:dyDescent="0.3">
      <c r="B21898" s="10"/>
      <c r="L21898" s="10"/>
      <c r="M21898" s="10"/>
    </row>
    <row r="21899" spans="2:13" s="1" customFormat="1" ht="13.8" x14ac:dyDescent="0.3">
      <c r="B21899" s="10"/>
      <c r="L21899" s="10"/>
      <c r="M21899" s="10"/>
    </row>
    <row r="21900" spans="2:13" s="1" customFormat="1" ht="13.8" x14ac:dyDescent="0.3">
      <c r="B21900" s="10"/>
      <c r="L21900" s="10"/>
      <c r="M21900" s="10"/>
    </row>
    <row r="21901" spans="2:13" s="1" customFormat="1" ht="13.8" x14ac:dyDescent="0.3">
      <c r="B21901" s="10"/>
      <c r="L21901" s="10"/>
      <c r="M21901" s="10"/>
    </row>
    <row r="21902" spans="2:13" s="1" customFormat="1" ht="13.8" x14ac:dyDescent="0.3">
      <c r="B21902" s="10"/>
      <c r="L21902" s="10"/>
      <c r="M21902" s="10"/>
    </row>
    <row r="21903" spans="2:13" s="1" customFormat="1" ht="13.8" x14ac:dyDescent="0.3">
      <c r="B21903" s="10"/>
      <c r="L21903" s="10"/>
      <c r="M21903" s="10"/>
    </row>
    <row r="21904" spans="2:13" s="1" customFormat="1" ht="13.8" x14ac:dyDescent="0.3">
      <c r="B21904" s="10"/>
      <c r="L21904" s="10"/>
      <c r="M21904" s="10"/>
    </row>
    <row r="21905" spans="2:13" s="1" customFormat="1" ht="13.8" x14ac:dyDescent="0.3">
      <c r="B21905" s="10"/>
      <c r="L21905" s="10"/>
      <c r="M21905" s="10"/>
    </row>
    <row r="21906" spans="2:13" s="1" customFormat="1" ht="13.8" x14ac:dyDescent="0.3">
      <c r="B21906" s="10"/>
      <c r="L21906" s="10"/>
      <c r="M21906" s="10"/>
    </row>
    <row r="21907" spans="2:13" s="1" customFormat="1" ht="13.8" x14ac:dyDescent="0.3">
      <c r="B21907" s="10"/>
      <c r="L21907" s="10"/>
      <c r="M21907" s="10"/>
    </row>
    <row r="21908" spans="2:13" s="1" customFormat="1" ht="13.8" x14ac:dyDescent="0.3">
      <c r="B21908" s="10"/>
      <c r="L21908" s="10"/>
      <c r="M21908" s="10"/>
    </row>
    <row r="21909" spans="2:13" s="1" customFormat="1" ht="13.8" x14ac:dyDescent="0.3">
      <c r="B21909" s="10"/>
      <c r="L21909" s="10"/>
      <c r="M21909" s="10"/>
    </row>
    <row r="21910" spans="2:13" s="1" customFormat="1" ht="13.8" x14ac:dyDescent="0.3">
      <c r="B21910" s="10"/>
      <c r="L21910" s="10"/>
      <c r="M21910" s="10"/>
    </row>
    <row r="21911" spans="2:13" s="1" customFormat="1" ht="13.8" x14ac:dyDescent="0.3">
      <c r="B21911" s="10"/>
      <c r="L21911" s="10"/>
      <c r="M21911" s="10"/>
    </row>
    <row r="21912" spans="2:13" s="1" customFormat="1" ht="13.8" x14ac:dyDescent="0.3">
      <c r="B21912" s="10"/>
      <c r="L21912" s="10"/>
      <c r="M21912" s="10"/>
    </row>
    <row r="21913" spans="2:13" s="1" customFormat="1" ht="13.8" x14ac:dyDescent="0.3">
      <c r="B21913" s="10"/>
      <c r="L21913" s="10"/>
      <c r="M21913" s="10"/>
    </row>
    <row r="21914" spans="2:13" s="1" customFormat="1" ht="13.8" x14ac:dyDescent="0.3">
      <c r="B21914" s="10"/>
      <c r="L21914" s="10"/>
      <c r="M21914" s="10"/>
    </row>
    <row r="21915" spans="2:13" s="1" customFormat="1" ht="13.8" x14ac:dyDescent="0.3">
      <c r="B21915" s="10"/>
      <c r="L21915" s="10"/>
      <c r="M21915" s="10"/>
    </row>
    <row r="21916" spans="2:13" s="1" customFormat="1" ht="13.8" x14ac:dyDescent="0.3">
      <c r="B21916" s="10"/>
      <c r="L21916" s="10"/>
      <c r="M21916" s="10"/>
    </row>
    <row r="21917" spans="2:13" s="1" customFormat="1" ht="13.8" x14ac:dyDescent="0.3">
      <c r="B21917" s="10"/>
      <c r="L21917" s="10"/>
      <c r="M21917" s="10"/>
    </row>
    <row r="21918" spans="2:13" s="1" customFormat="1" ht="13.8" x14ac:dyDescent="0.3">
      <c r="B21918" s="10"/>
      <c r="L21918" s="10"/>
      <c r="M21918" s="10"/>
    </row>
    <row r="21919" spans="2:13" s="1" customFormat="1" ht="13.8" x14ac:dyDescent="0.3">
      <c r="B21919" s="10"/>
      <c r="L21919" s="10"/>
      <c r="M21919" s="10"/>
    </row>
    <row r="21920" spans="2:13" s="1" customFormat="1" ht="13.8" x14ac:dyDescent="0.3">
      <c r="B21920" s="10"/>
      <c r="L21920" s="10"/>
      <c r="M21920" s="10"/>
    </row>
    <row r="21921" spans="2:13" s="1" customFormat="1" ht="13.8" x14ac:dyDescent="0.3">
      <c r="B21921" s="10"/>
      <c r="L21921" s="10"/>
      <c r="M21921" s="10"/>
    </row>
    <row r="21922" spans="2:13" s="1" customFormat="1" ht="13.8" x14ac:dyDescent="0.3">
      <c r="B21922" s="10"/>
      <c r="L21922" s="10"/>
      <c r="M21922" s="10"/>
    </row>
    <row r="21923" spans="2:13" s="1" customFormat="1" ht="13.8" x14ac:dyDescent="0.3">
      <c r="B21923" s="10"/>
      <c r="L21923" s="10"/>
      <c r="M21923" s="10"/>
    </row>
    <row r="21924" spans="2:13" s="1" customFormat="1" ht="13.8" x14ac:dyDescent="0.3">
      <c r="B21924" s="10"/>
      <c r="L21924" s="10"/>
      <c r="M21924" s="10"/>
    </row>
    <row r="21925" spans="2:13" s="1" customFormat="1" ht="13.8" x14ac:dyDescent="0.3">
      <c r="B21925" s="10"/>
      <c r="L21925" s="10"/>
      <c r="M21925" s="10"/>
    </row>
    <row r="21926" spans="2:13" s="1" customFormat="1" ht="13.8" x14ac:dyDescent="0.3">
      <c r="B21926" s="10"/>
      <c r="L21926" s="10"/>
      <c r="M21926" s="10"/>
    </row>
    <row r="21927" spans="2:13" s="1" customFormat="1" ht="13.8" x14ac:dyDescent="0.3">
      <c r="B21927" s="10"/>
      <c r="L21927" s="10"/>
      <c r="M21927" s="10"/>
    </row>
    <row r="21928" spans="2:13" s="1" customFormat="1" ht="13.8" x14ac:dyDescent="0.3">
      <c r="B21928" s="10"/>
      <c r="L21928" s="10"/>
      <c r="M21928" s="10"/>
    </row>
    <row r="21929" spans="2:13" s="1" customFormat="1" ht="13.8" x14ac:dyDescent="0.3">
      <c r="B21929" s="10"/>
      <c r="L21929" s="10"/>
      <c r="M21929" s="10"/>
    </row>
    <row r="21930" spans="2:13" s="1" customFormat="1" ht="13.8" x14ac:dyDescent="0.3">
      <c r="B21930" s="10"/>
      <c r="L21930" s="10"/>
      <c r="M21930" s="10"/>
    </row>
    <row r="21931" spans="2:13" s="1" customFormat="1" ht="13.8" x14ac:dyDescent="0.3">
      <c r="B21931" s="10"/>
      <c r="L21931" s="10"/>
      <c r="M21931" s="10"/>
    </row>
    <row r="21932" spans="2:13" s="1" customFormat="1" ht="13.8" x14ac:dyDescent="0.3">
      <c r="B21932" s="10"/>
      <c r="L21932" s="10"/>
      <c r="M21932" s="10"/>
    </row>
    <row r="21933" spans="2:13" s="1" customFormat="1" ht="13.8" x14ac:dyDescent="0.3">
      <c r="B21933" s="10"/>
      <c r="L21933" s="10"/>
      <c r="M21933" s="10"/>
    </row>
    <row r="21934" spans="2:13" s="1" customFormat="1" ht="13.8" x14ac:dyDescent="0.3">
      <c r="B21934" s="10"/>
      <c r="L21934" s="10"/>
      <c r="M21934" s="10"/>
    </row>
    <row r="21935" spans="2:13" s="1" customFormat="1" ht="13.8" x14ac:dyDescent="0.3">
      <c r="B21935" s="10"/>
      <c r="L21935" s="10"/>
      <c r="M21935" s="10"/>
    </row>
    <row r="21936" spans="2:13" s="1" customFormat="1" ht="13.8" x14ac:dyDescent="0.3">
      <c r="B21936" s="10"/>
      <c r="L21936" s="10"/>
      <c r="M21936" s="10"/>
    </row>
    <row r="21937" spans="2:13" s="1" customFormat="1" ht="13.8" x14ac:dyDescent="0.3">
      <c r="B21937" s="10"/>
      <c r="L21937" s="10"/>
      <c r="M21937" s="10"/>
    </row>
    <row r="21938" spans="2:13" s="1" customFormat="1" ht="13.8" x14ac:dyDescent="0.3">
      <c r="B21938" s="10"/>
      <c r="L21938" s="10"/>
      <c r="M21938" s="10"/>
    </row>
    <row r="21939" spans="2:13" s="1" customFormat="1" ht="13.8" x14ac:dyDescent="0.3">
      <c r="B21939" s="10"/>
      <c r="L21939" s="10"/>
      <c r="M21939" s="10"/>
    </row>
    <row r="21940" spans="2:13" s="1" customFormat="1" ht="13.8" x14ac:dyDescent="0.3">
      <c r="B21940" s="10"/>
      <c r="L21940" s="10"/>
      <c r="M21940" s="10"/>
    </row>
    <row r="21941" spans="2:13" s="1" customFormat="1" ht="13.8" x14ac:dyDescent="0.3">
      <c r="B21941" s="10"/>
      <c r="L21941" s="10"/>
      <c r="M21941" s="10"/>
    </row>
    <row r="21942" spans="2:13" s="1" customFormat="1" ht="13.8" x14ac:dyDescent="0.3">
      <c r="B21942" s="10"/>
      <c r="L21942" s="10"/>
      <c r="M21942" s="10"/>
    </row>
    <row r="21943" spans="2:13" s="1" customFormat="1" ht="13.8" x14ac:dyDescent="0.3">
      <c r="B21943" s="10"/>
      <c r="L21943" s="10"/>
      <c r="M21943" s="10"/>
    </row>
    <row r="21944" spans="2:13" s="1" customFormat="1" ht="13.8" x14ac:dyDescent="0.3">
      <c r="B21944" s="10"/>
      <c r="L21944" s="10"/>
      <c r="M21944" s="10"/>
    </row>
    <row r="21945" spans="2:13" s="1" customFormat="1" ht="13.8" x14ac:dyDescent="0.3">
      <c r="B21945" s="10"/>
      <c r="L21945" s="10"/>
      <c r="M21945" s="10"/>
    </row>
    <row r="21946" spans="2:13" s="1" customFormat="1" ht="13.8" x14ac:dyDescent="0.3">
      <c r="B21946" s="10"/>
      <c r="L21946" s="10"/>
      <c r="M21946" s="10"/>
    </row>
    <row r="21947" spans="2:13" s="1" customFormat="1" ht="13.8" x14ac:dyDescent="0.3">
      <c r="B21947" s="10"/>
      <c r="L21947" s="10"/>
      <c r="M21947" s="10"/>
    </row>
    <row r="21948" spans="2:13" s="1" customFormat="1" ht="13.8" x14ac:dyDescent="0.3">
      <c r="B21948" s="10"/>
      <c r="L21948" s="10"/>
      <c r="M21948" s="10"/>
    </row>
    <row r="21949" spans="2:13" s="1" customFormat="1" ht="13.8" x14ac:dyDescent="0.3">
      <c r="B21949" s="10"/>
      <c r="L21949" s="10"/>
      <c r="M21949" s="10"/>
    </row>
    <row r="21950" spans="2:13" s="1" customFormat="1" ht="13.8" x14ac:dyDescent="0.3">
      <c r="B21950" s="10"/>
      <c r="L21950" s="10"/>
      <c r="M21950" s="10"/>
    </row>
    <row r="21951" spans="2:13" s="1" customFormat="1" ht="13.8" x14ac:dyDescent="0.3">
      <c r="B21951" s="10"/>
      <c r="L21951" s="10"/>
      <c r="M21951" s="10"/>
    </row>
    <row r="21952" spans="2:13" s="1" customFormat="1" ht="13.8" x14ac:dyDescent="0.3">
      <c r="B21952" s="10"/>
      <c r="L21952" s="10"/>
      <c r="M21952" s="10"/>
    </row>
    <row r="21953" spans="2:13" s="1" customFormat="1" ht="13.8" x14ac:dyDescent="0.3">
      <c r="B21953" s="10"/>
      <c r="L21953" s="10"/>
      <c r="M21953" s="10"/>
    </row>
    <row r="21954" spans="2:13" s="1" customFormat="1" ht="13.8" x14ac:dyDescent="0.3">
      <c r="B21954" s="10"/>
      <c r="L21954" s="10"/>
      <c r="M21954" s="10"/>
    </row>
    <row r="21955" spans="2:13" s="1" customFormat="1" ht="13.8" x14ac:dyDescent="0.3">
      <c r="B21955" s="10"/>
      <c r="L21955" s="10"/>
      <c r="M21955" s="10"/>
    </row>
    <row r="21956" spans="2:13" s="1" customFormat="1" ht="13.8" x14ac:dyDescent="0.3">
      <c r="B21956" s="10"/>
      <c r="L21956" s="10"/>
      <c r="M21956" s="10"/>
    </row>
    <row r="21957" spans="2:13" s="1" customFormat="1" ht="13.8" x14ac:dyDescent="0.3">
      <c r="B21957" s="10"/>
      <c r="L21957" s="10"/>
      <c r="M21957" s="10"/>
    </row>
    <row r="21958" spans="2:13" s="1" customFormat="1" ht="13.8" x14ac:dyDescent="0.3">
      <c r="B21958" s="10"/>
      <c r="L21958" s="10"/>
      <c r="M21958" s="10"/>
    </row>
    <row r="21959" spans="2:13" s="1" customFormat="1" ht="13.8" x14ac:dyDescent="0.3">
      <c r="B21959" s="10"/>
      <c r="L21959" s="10"/>
      <c r="M21959" s="10"/>
    </row>
    <row r="21960" spans="2:13" s="1" customFormat="1" ht="13.8" x14ac:dyDescent="0.3">
      <c r="B21960" s="10"/>
      <c r="L21960" s="10"/>
      <c r="M21960" s="10"/>
    </row>
    <row r="21961" spans="2:13" s="1" customFormat="1" ht="13.8" x14ac:dyDescent="0.3">
      <c r="B21961" s="10"/>
      <c r="L21961" s="10"/>
      <c r="M21961" s="10"/>
    </row>
    <row r="21962" spans="2:13" s="1" customFormat="1" ht="13.8" x14ac:dyDescent="0.3">
      <c r="B21962" s="10"/>
      <c r="L21962" s="10"/>
      <c r="M21962" s="10"/>
    </row>
    <row r="21963" spans="2:13" s="1" customFormat="1" ht="13.8" x14ac:dyDescent="0.3">
      <c r="B21963" s="10"/>
      <c r="L21963" s="10"/>
      <c r="M21963" s="10"/>
    </row>
    <row r="21964" spans="2:13" s="1" customFormat="1" ht="13.8" x14ac:dyDescent="0.3">
      <c r="B21964" s="10"/>
      <c r="L21964" s="10"/>
      <c r="M21964" s="10"/>
    </row>
    <row r="21965" spans="2:13" s="1" customFormat="1" ht="13.8" x14ac:dyDescent="0.3">
      <c r="B21965" s="10"/>
      <c r="L21965" s="10"/>
      <c r="M21965" s="10"/>
    </row>
    <row r="21966" spans="2:13" s="1" customFormat="1" ht="13.8" x14ac:dyDescent="0.3">
      <c r="B21966" s="10"/>
      <c r="L21966" s="10"/>
      <c r="M21966" s="10"/>
    </row>
    <row r="21967" spans="2:13" s="1" customFormat="1" ht="13.8" x14ac:dyDescent="0.3">
      <c r="B21967" s="10"/>
      <c r="L21967" s="10"/>
      <c r="M21967" s="10"/>
    </row>
    <row r="21968" spans="2:13" s="1" customFormat="1" ht="13.8" x14ac:dyDescent="0.3">
      <c r="B21968" s="10"/>
      <c r="L21968" s="10"/>
      <c r="M21968" s="10"/>
    </row>
    <row r="21969" spans="2:13" s="1" customFormat="1" ht="13.8" x14ac:dyDescent="0.3">
      <c r="B21969" s="10"/>
      <c r="L21969" s="10"/>
      <c r="M21969" s="10"/>
    </row>
    <row r="21970" spans="2:13" s="1" customFormat="1" ht="13.8" x14ac:dyDescent="0.3">
      <c r="B21970" s="10"/>
      <c r="L21970" s="10"/>
      <c r="M21970" s="10"/>
    </row>
    <row r="21971" spans="2:13" s="1" customFormat="1" ht="13.8" x14ac:dyDescent="0.3">
      <c r="B21971" s="10"/>
      <c r="L21971" s="10"/>
      <c r="M21971" s="10"/>
    </row>
    <row r="21972" spans="2:13" s="1" customFormat="1" ht="13.8" x14ac:dyDescent="0.3">
      <c r="B21972" s="10"/>
      <c r="L21972" s="10"/>
      <c r="M21972" s="10"/>
    </row>
    <row r="21973" spans="2:13" s="1" customFormat="1" ht="13.8" x14ac:dyDescent="0.3">
      <c r="B21973" s="10"/>
      <c r="L21973" s="10"/>
      <c r="M21973" s="10"/>
    </row>
    <row r="21974" spans="2:13" s="1" customFormat="1" ht="13.8" x14ac:dyDescent="0.3">
      <c r="B21974" s="10"/>
      <c r="L21974" s="10"/>
      <c r="M21974" s="10"/>
    </row>
    <row r="21975" spans="2:13" s="1" customFormat="1" ht="13.8" x14ac:dyDescent="0.3">
      <c r="B21975" s="10"/>
      <c r="L21975" s="10"/>
      <c r="M21975" s="10"/>
    </row>
    <row r="21976" spans="2:13" s="1" customFormat="1" ht="13.8" x14ac:dyDescent="0.3">
      <c r="B21976" s="10"/>
      <c r="L21976" s="10"/>
      <c r="M21976" s="10"/>
    </row>
    <row r="21977" spans="2:13" s="1" customFormat="1" ht="13.8" x14ac:dyDescent="0.3">
      <c r="B21977" s="10"/>
      <c r="L21977" s="10"/>
      <c r="M21977" s="10"/>
    </row>
    <row r="21978" spans="2:13" s="1" customFormat="1" ht="13.8" x14ac:dyDescent="0.3">
      <c r="B21978" s="10"/>
      <c r="L21978" s="10"/>
      <c r="M21978" s="10"/>
    </row>
    <row r="21979" spans="2:13" s="1" customFormat="1" ht="13.8" x14ac:dyDescent="0.3">
      <c r="B21979" s="10"/>
      <c r="L21979" s="10"/>
      <c r="M21979" s="10"/>
    </row>
    <row r="21980" spans="2:13" s="1" customFormat="1" ht="13.8" x14ac:dyDescent="0.3">
      <c r="B21980" s="10"/>
      <c r="L21980" s="10"/>
      <c r="M21980" s="10"/>
    </row>
    <row r="21981" spans="2:13" s="1" customFormat="1" ht="13.8" x14ac:dyDescent="0.3">
      <c r="B21981" s="10"/>
      <c r="L21981" s="10"/>
      <c r="M21981" s="10"/>
    </row>
    <row r="21982" spans="2:13" s="1" customFormat="1" ht="13.8" x14ac:dyDescent="0.3">
      <c r="B21982" s="10"/>
      <c r="L21982" s="10"/>
      <c r="M21982" s="10"/>
    </row>
    <row r="21983" spans="2:13" s="1" customFormat="1" ht="13.8" x14ac:dyDescent="0.3">
      <c r="B21983" s="10"/>
      <c r="L21983" s="10"/>
      <c r="M21983" s="10"/>
    </row>
    <row r="21984" spans="2:13" s="1" customFormat="1" ht="13.8" x14ac:dyDescent="0.3">
      <c r="B21984" s="10"/>
      <c r="L21984" s="10"/>
      <c r="M21984" s="10"/>
    </row>
    <row r="21985" spans="2:13" s="1" customFormat="1" ht="13.8" x14ac:dyDescent="0.3">
      <c r="B21985" s="10"/>
      <c r="L21985" s="10"/>
      <c r="M21985" s="10"/>
    </row>
    <row r="21986" spans="2:13" s="1" customFormat="1" ht="13.8" x14ac:dyDescent="0.3">
      <c r="B21986" s="10"/>
      <c r="L21986" s="10"/>
      <c r="M21986" s="10"/>
    </row>
    <row r="21987" spans="2:13" s="1" customFormat="1" ht="13.8" x14ac:dyDescent="0.3">
      <c r="B21987" s="10"/>
      <c r="L21987" s="10"/>
      <c r="M21987" s="10"/>
    </row>
    <row r="21988" spans="2:13" s="1" customFormat="1" ht="13.8" x14ac:dyDescent="0.3">
      <c r="B21988" s="10"/>
      <c r="L21988" s="10"/>
      <c r="M21988" s="10"/>
    </row>
    <row r="21989" spans="2:13" s="1" customFormat="1" ht="13.8" x14ac:dyDescent="0.3">
      <c r="B21989" s="10"/>
      <c r="L21989" s="10"/>
      <c r="M21989" s="10"/>
    </row>
    <row r="21990" spans="2:13" s="1" customFormat="1" ht="13.8" x14ac:dyDescent="0.3">
      <c r="B21990" s="10"/>
      <c r="L21990" s="10"/>
      <c r="M21990" s="10"/>
    </row>
    <row r="21991" spans="2:13" s="1" customFormat="1" ht="13.8" x14ac:dyDescent="0.3">
      <c r="B21991" s="10"/>
      <c r="L21991" s="10"/>
      <c r="M21991" s="10"/>
    </row>
    <row r="21992" spans="2:13" s="1" customFormat="1" ht="13.8" x14ac:dyDescent="0.3">
      <c r="B21992" s="10"/>
      <c r="L21992" s="10"/>
      <c r="M21992" s="10"/>
    </row>
    <row r="21993" spans="2:13" s="1" customFormat="1" ht="13.8" x14ac:dyDescent="0.3">
      <c r="B21993" s="10"/>
      <c r="L21993" s="10"/>
      <c r="M21993" s="10"/>
    </row>
    <row r="21994" spans="2:13" s="1" customFormat="1" ht="13.8" x14ac:dyDescent="0.3">
      <c r="B21994" s="10"/>
      <c r="L21994" s="10"/>
      <c r="M21994" s="10"/>
    </row>
    <row r="21995" spans="2:13" s="1" customFormat="1" ht="13.8" x14ac:dyDescent="0.3">
      <c r="B21995" s="10"/>
      <c r="L21995" s="10"/>
      <c r="M21995" s="10"/>
    </row>
    <row r="21996" spans="2:13" s="1" customFormat="1" ht="13.8" x14ac:dyDescent="0.3">
      <c r="B21996" s="10"/>
      <c r="L21996" s="10"/>
      <c r="M21996" s="10"/>
    </row>
    <row r="21997" spans="2:13" s="1" customFormat="1" ht="13.8" x14ac:dyDescent="0.3">
      <c r="B21997" s="10"/>
      <c r="L21997" s="10"/>
      <c r="M21997" s="10"/>
    </row>
    <row r="21998" spans="2:13" s="1" customFormat="1" ht="13.8" x14ac:dyDescent="0.3">
      <c r="B21998" s="10"/>
      <c r="L21998" s="10"/>
      <c r="M21998" s="10"/>
    </row>
    <row r="21999" spans="2:13" s="1" customFormat="1" ht="13.8" x14ac:dyDescent="0.3">
      <c r="B21999" s="10"/>
      <c r="L21999" s="10"/>
      <c r="M21999" s="10"/>
    </row>
    <row r="22000" spans="2:13" s="1" customFormat="1" ht="13.8" x14ac:dyDescent="0.3">
      <c r="B22000" s="10"/>
      <c r="L22000" s="10"/>
      <c r="M22000" s="10"/>
    </row>
    <row r="22001" spans="2:13" s="1" customFormat="1" ht="13.8" x14ac:dyDescent="0.3">
      <c r="B22001" s="10"/>
      <c r="L22001" s="10"/>
      <c r="M22001" s="10"/>
    </row>
    <row r="22002" spans="2:13" s="1" customFormat="1" ht="13.8" x14ac:dyDescent="0.3">
      <c r="B22002" s="10"/>
      <c r="L22002" s="10"/>
      <c r="M22002" s="10"/>
    </row>
    <row r="22003" spans="2:13" s="1" customFormat="1" ht="13.8" x14ac:dyDescent="0.3">
      <c r="B22003" s="10"/>
      <c r="L22003" s="10"/>
      <c r="M22003" s="10"/>
    </row>
    <row r="22004" spans="2:13" s="1" customFormat="1" ht="13.8" x14ac:dyDescent="0.3">
      <c r="B22004" s="10"/>
      <c r="L22004" s="10"/>
      <c r="M22004" s="10"/>
    </row>
    <row r="22005" spans="2:13" s="1" customFormat="1" ht="13.8" x14ac:dyDescent="0.3">
      <c r="B22005" s="10"/>
      <c r="L22005" s="10"/>
      <c r="M22005" s="10"/>
    </row>
    <row r="22006" spans="2:13" s="1" customFormat="1" ht="13.8" x14ac:dyDescent="0.3">
      <c r="B22006" s="10"/>
      <c r="L22006" s="10"/>
      <c r="M22006" s="10"/>
    </row>
    <row r="22007" spans="2:13" s="1" customFormat="1" ht="13.8" x14ac:dyDescent="0.3">
      <c r="B22007" s="10"/>
      <c r="L22007" s="10"/>
      <c r="M22007" s="10"/>
    </row>
    <row r="22008" spans="2:13" s="1" customFormat="1" ht="13.8" x14ac:dyDescent="0.3">
      <c r="B22008" s="10"/>
      <c r="L22008" s="10"/>
      <c r="M22008" s="10"/>
    </row>
    <row r="22009" spans="2:13" s="1" customFormat="1" ht="13.8" x14ac:dyDescent="0.3">
      <c r="B22009" s="10"/>
      <c r="L22009" s="10"/>
      <c r="M22009" s="10"/>
    </row>
    <row r="22010" spans="2:13" s="1" customFormat="1" ht="13.8" x14ac:dyDescent="0.3">
      <c r="B22010" s="10"/>
      <c r="L22010" s="10"/>
      <c r="M22010" s="10"/>
    </row>
    <row r="22011" spans="2:13" s="1" customFormat="1" ht="13.8" x14ac:dyDescent="0.3">
      <c r="B22011" s="10"/>
      <c r="L22011" s="10"/>
      <c r="M22011" s="10"/>
    </row>
    <row r="22012" spans="2:13" s="1" customFormat="1" ht="13.8" x14ac:dyDescent="0.3">
      <c r="B22012" s="10"/>
      <c r="L22012" s="10"/>
      <c r="M22012" s="10"/>
    </row>
    <row r="22013" spans="2:13" s="1" customFormat="1" ht="13.8" x14ac:dyDescent="0.3">
      <c r="B22013" s="10"/>
      <c r="L22013" s="10"/>
      <c r="M22013" s="10"/>
    </row>
    <row r="22014" spans="2:13" s="1" customFormat="1" ht="13.8" x14ac:dyDescent="0.3">
      <c r="B22014" s="10"/>
      <c r="L22014" s="10"/>
      <c r="M22014" s="10"/>
    </row>
    <row r="22015" spans="2:13" s="1" customFormat="1" ht="13.8" x14ac:dyDescent="0.3">
      <c r="B22015" s="10"/>
      <c r="L22015" s="10"/>
      <c r="M22015" s="10"/>
    </row>
    <row r="22016" spans="2:13" s="1" customFormat="1" ht="13.8" x14ac:dyDescent="0.3">
      <c r="B22016" s="10"/>
      <c r="L22016" s="10"/>
      <c r="M22016" s="10"/>
    </row>
    <row r="22017" spans="2:13" s="1" customFormat="1" ht="13.8" x14ac:dyDescent="0.3">
      <c r="B22017" s="10"/>
      <c r="L22017" s="10"/>
      <c r="M22017" s="10"/>
    </row>
    <row r="22018" spans="2:13" s="1" customFormat="1" ht="13.8" x14ac:dyDescent="0.3">
      <c r="B22018" s="10"/>
      <c r="L22018" s="10"/>
      <c r="M22018" s="10"/>
    </row>
    <row r="22019" spans="2:13" s="1" customFormat="1" ht="13.8" x14ac:dyDescent="0.3">
      <c r="B22019" s="10"/>
      <c r="L22019" s="10"/>
      <c r="M22019" s="10"/>
    </row>
    <row r="22020" spans="2:13" s="1" customFormat="1" ht="13.8" x14ac:dyDescent="0.3">
      <c r="B22020" s="10"/>
      <c r="L22020" s="10"/>
      <c r="M22020" s="10"/>
    </row>
    <row r="22021" spans="2:13" s="1" customFormat="1" ht="13.8" x14ac:dyDescent="0.3">
      <c r="B22021" s="10"/>
      <c r="L22021" s="10"/>
      <c r="M22021" s="10"/>
    </row>
    <row r="22022" spans="2:13" s="1" customFormat="1" ht="13.8" x14ac:dyDescent="0.3">
      <c r="B22022" s="10"/>
      <c r="L22022" s="10"/>
      <c r="M22022" s="10"/>
    </row>
    <row r="22023" spans="2:13" s="1" customFormat="1" ht="13.8" x14ac:dyDescent="0.3">
      <c r="B22023" s="10"/>
      <c r="L22023" s="10"/>
      <c r="M22023" s="10"/>
    </row>
    <row r="22024" spans="2:13" s="1" customFormat="1" ht="13.8" x14ac:dyDescent="0.3">
      <c r="B22024" s="10"/>
      <c r="L22024" s="10"/>
      <c r="M22024" s="10"/>
    </row>
    <row r="22025" spans="2:13" s="1" customFormat="1" ht="13.8" x14ac:dyDescent="0.3">
      <c r="B22025" s="10"/>
      <c r="L22025" s="10"/>
      <c r="M22025" s="10"/>
    </row>
    <row r="22026" spans="2:13" s="1" customFormat="1" ht="13.8" x14ac:dyDescent="0.3">
      <c r="B22026" s="10"/>
      <c r="L22026" s="10"/>
      <c r="M22026" s="10"/>
    </row>
    <row r="22027" spans="2:13" s="1" customFormat="1" ht="13.8" x14ac:dyDescent="0.3">
      <c r="B22027" s="10"/>
      <c r="L22027" s="10"/>
      <c r="M22027" s="10"/>
    </row>
    <row r="22028" spans="2:13" s="1" customFormat="1" ht="13.8" x14ac:dyDescent="0.3">
      <c r="B22028" s="10"/>
      <c r="L22028" s="10"/>
      <c r="M22028" s="10"/>
    </row>
    <row r="22029" spans="2:13" s="1" customFormat="1" ht="13.8" x14ac:dyDescent="0.3">
      <c r="B22029" s="10"/>
      <c r="L22029" s="10"/>
      <c r="M22029" s="10"/>
    </row>
    <row r="22030" spans="2:13" s="1" customFormat="1" ht="13.8" x14ac:dyDescent="0.3">
      <c r="B22030" s="10"/>
      <c r="L22030" s="10"/>
      <c r="M22030" s="10"/>
    </row>
    <row r="22031" spans="2:13" s="1" customFormat="1" ht="13.8" x14ac:dyDescent="0.3">
      <c r="B22031" s="10"/>
      <c r="L22031" s="10"/>
      <c r="M22031" s="10"/>
    </row>
    <row r="22032" spans="2:13" s="1" customFormat="1" ht="13.8" x14ac:dyDescent="0.3">
      <c r="B22032" s="10"/>
      <c r="L22032" s="10"/>
      <c r="M22032" s="10"/>
    </row>
    <row r="22033" spans="2:13" s="1" customFormat="1" ht="13.8" x14ac:dyDescent="0.3">
      <c r="B22033" s="10"/>
      <c r="L22033" s="10"/>
      <c r="M22033" s="10"/>
    </row>
    <row r="22034" spans="2:13" s="1" customFormat="1" ht="13.8" x14ac:dyDescent="0.3">
      <c r="B22034" s="10"/>
      <c r="L22034" s="10"/>
      <c r="M22034" s="10"/>
    </row>
    <row r="22035" spans="2:13" s="1" customFormat="1" ht="13.8" x14ac:dyDescent="0.3">
      <c r="B22035" s="10"/>
      <c r="L22035" s="10"/>
      <c r="M22035" s="10"/>
    </row>
    <row r="22036" spans="2:13" s="1" customFormat="1" ht="13.8" x14ac:dyDescent="0.3">
      <c r="B22036" s="10"/>
      <c r="L22036" s="10"/>
      <c r="M22036" s="10"/>
    </row>
    <row r="22037" spans="2:13" s="1" customFormat="1" ht="13.8" x14ac:dyDescent="0.3">
      <c r="B22037" s="10"/>
      <c r="L22037" s="10"/>
      <c r="M22037" s="10"/>
    </row>
    <row r="22038" spans="2:13" s="1" customFormat="1" ht="13.8" x14ac:dyDescent="0.3">
      <c r="B22038" s="10"/>
      <c r="L22038" s="10"/>
      <c r="M22038" s="10"/>
    </row>
    <row r="22039" spans="2:13" s="1" customFormat="1" ht="13.8" x14ac:dyDescent="0.3">
      <c r="B22039" s="10"/>
      <c r="L22039" s="10"/>
      <c r="M22039" s="10"/>
    </row>
    <row r="22040" spans="2:13" s="1" customFormat="1" ht="13.8" x14ac:dyDescent="0.3">
      <c r="B22040" s="10"/>
      <c r="L22040" s="10"/>
      <c r="M22040" s="10"/>
    </row>
    <row r="22041" spans="2:13" s="1" customFormat="1" ht="13.8" x14ac:dyDescent="0.3">
      <c r="B22041" s="10"/>
      <c r="L22041" s="10"/>
      <c r="M22041" s="10"/>
    </row>
    <row r="22042" spans="2:13" s="1" customFormat="1" ht="13.8" x14ac:dyDescent="0.3">
      <c r="B22042" s="10"/>
      <c r="L22042" s="10"/>
      <c r="M22042" s="10"/>
    </row>
    <row r="22043" spans="2:13" s="1" customFormat="1" ht="13.8" x14ac:dyDescent="0.3">
      <c r="B22043" s="10"/>
      <c r="L22043" s="10"/>
      <c r="M22043" s="10"/>
    </row>
    <row r="22044" spans="2:13" s="1" customFormat="1" ht="13.8" x14ac:dyDescent="0.3">
      <c r="B22044" s="10"/>
      <c r="L22044" s="10"/>
      <c r="M22044" s="10"/>
    </row>
    <row r="22045" spans="2:13" s="1" customFormat="1" ht="13.8" x14ac:dyDescent="0.3">
      <c r="B22045" s="10"/>
      <c r="L22045" s="10"/>
      <c r="M22045" s="10"/>
    </row>
    <row r="22046" spans="2:13" s="1" customFormat="1" ht="13.8" x14ac:dyDescent="0.3">
      <c r="B22046" s="10"/>
      <c r="L22046" s="10"/>
      <c r="M22046" s="10"/>
    </row>
    <row r="22047" spans="2:13" s="1" customFormat="1" ht="13.8" x14ac:dyDescent="0.3">
      <c r="B22047" s="10"/>
      <c r="L22047" s="10"/>
      <c r="M22047" s="10"/>
    </row>
    <row r="22048" spans="2:13" s="1" customFormat="1" ht="13.8" x14ac:dyDescent="0.3">
      <c r="B22048" s="10"/>
      <c r="L22048" s="10"/>
      <c r="M22048" s="10"/>
    </row>
    <row r="22049" spans="2:13" s="1" customFormat="1" ht="13.8" x14ac:dyDescent="0.3">
      <c r="B22049" s="10"/>
      <c r="L22049" s="10"/>
      <c r="M22049" s="10"/>
    </row>
    <row r="22050" spans="2:13" s="1" customFormat="1" ht="13.8" x14ac:dyDescent="0.3">
      <c r="B22050" s="10"/>
      <c r="L22050" s="10"/>
      <c r="M22050" s="10"/>
    </row>
    <row r="22051" spans="2:13" s="1" customFormat="1" ht="13.8" x14ac:dyDescent="0.3">
      <c r="B22051" s="10"/>
      <c r="L22051" s="10"/>
      <c r="M22051" s="10"/>
    </row>
    <row r="22052" spans="2:13" s="1" customFormat="1" ht="13.8" x14ac:dyDescent="0.3">
      <c r="B22052" s="10"/>
      <c r="L22052" s="10"/>
      <c r="M22052" s="10"/>
    </row>
    <row r="22053" spans="2:13" s="1" customFormat="1" ht="13.8" x14ac:dyDescent="0.3">
      <c r="B22053" s="10"/>
      <c r="L22053" s="10"/>
      <c r="M22053" s="10"/>
    </row>
    <row r="22054" spans="2:13" s="1" customFormat="1" ht="13.8" x14ac:dyDescent="0.3">
      <c r="B22054" s="10"/>
      <c r="L22054" s="10"/>
      <c r="M22054" s="10"/>
    </row>
    <row r="22055" spans="2:13" s="1" customFormat="1" ht="13.8" x14ac:dyDescent="0.3">
      <c r="B22055" s="10"/>
      <c r="L22055" s="10"/>
      <c r="M22055" s="10"/>
    </row>
    <row r="22056" spans="2:13" s="1" customFormat="1" ht="13.8" x14ac:dyDescent="0.3">
      <c r="B22056" s="10"/>
      <c r="L22056" s="10"/>
      <c r="M22056" s="10"/>
    </row>
    <row r="22057" spans="2:13" s="1" customFormat="1" ht="13.8" x14ac:dyDescent="0.3">
      <c r="B22057" s="10"/>
      <c r="L22057" s="10"/>
      <c r="M22057" s="10"/>
    </row>
    <row r="22058" spans="2:13" s="1" customFormat="1" ht="13.8" x14ac:dyDescent="0.3">
      <c r="B22058" s="10"/>
      <c r="L22058" s="10"/>
      <c r="M22058" s="10"/>
    </row>
    <row r="22059" spans="2:13" s="1" customFormat="1" ht="13.8" x14ac:dyDescent="0.3">
      <c r="B22059" s="10"/>
      <c r="L22059" s="10"/>
      <c r="M22059" s="10"/>
    </row>
    <row r="22060" spans="2:13" s="1" customFormat="1" ht="13.8" x14ac:dyDescent="0.3">
      <c r="B22060" s="10"/>
      <c r="L22060" s="10"/>
      <c r="M22060" s="10"/>
    </row>
    <row r="22061" spans="2:13" s="1" customFormat="1" ht="13.8" x14ac:dyDescent="0.3">
      <c r="B22061" s="10"/>
      <c r="L22061" s="10"/>
      <c r="M22061" s="10"/>
    </row>
    <row r="22062" spans="2:13" s="1" customFormat="1" ht="13.8" x14ac:dyDescent="0.3">
      <c r="B22062" s="10"/>
      <c r="L22062" s="10"/>
      <c r="M22062" s="10"/>
    </row>
    <row r="22063" spans="2:13" s="1" customFormat="1" ht="13.8" x14ac:dyDescent="0.3">
      <c r="B22063" s="10"/>
      <c r="L22063" s="10"/>
      <c r="M22063" s="10"/>
    </row>
    <row r="22064" spans="2:13" s="1" customFormat="1" ht="13.8" x14ac:dyDescent="0.3">
      <c r="B22064" s="10"/>
      <c r="L22064" s="10"/>
      <c r="M22064" s="10"/>
    </row>
    <row r="22065" spans="2:13" s="1" customFormat="1" ht="13.8" x14ac:dyDescent="0.3">
      <c r="B22065" s="10"/>
      <c r="L22065" s="10"/>
      <c r="M22065" s="10"/>
    </row>
    <row r="22066" spans="2:13" s="1" customFormat="1" ht="13.8" x14ac:dyDescent="0.3">
      <c r="B22066" s="10"/>
      <c r="L22066" s="10"/>
      <c r="M22066" s="10"/>
    </row>
    <row r="22067" spans="2:13" s="1" customFormat="1" ht="13.8" x14ac:dyDescent="0.3">
      <c r="B22067" s="10"/>
      <c r="L22067" s="10"/>
      <c r="M22067" s="10"/>
    </row>
    <row r="22068" spans="2:13" s="1" customFormat="1" ht="13.8" x14ac:dyDescent="0.3">
      <c r="B22068" s="10"/>
      <c r="L22068" s="10"/>
      <c r="M22068" s="10"/>
    </row>
    <row r="22069" spans="2:13" s="1" customFormat="1" ht="13.8" x14ac:dyDescent="0.3">
      <c r="B22069" s="10"/>
      <c r="L22069" s="10"/>
      <c r="M22069" s="10"/>
    </row>
    <row r="22070" spans="2:13" s="1" customFormat="1" ht="13.8" x14ac:dyDescent="0.3">
      <c r="B22070" s="10"/>
      <c r="L22070" s="10"/>
      <c r="M22070" s="10"/>
    </row>
    <row r="22071" spans="2:13" s="1" customFormat="1" ht="13.8" x14ac:dyDescent="0.3">
      <c r="B22071" s="10"/>
      <c r="L22071" s="10"/>
      <c r="M22071" s="10"/>
    </row>
    <row r="22072" spans="2:13" s="1" customFormat="1" ht="13.8" x14ac:dyDescent="0.3">
      <c r="B22072" s="10"/>
      <c r="L22072" s="10"/>
      <c r="M22072" s="10"/>
    </row>
    <row r="22073" spans="2:13" s="1" customFormat="1" ht="13.8" x14ac:dyDescent="0.3">
      <c r="B22073" s="10"/>
      <c r="L22073" s="10"/>
      <c r="M22073" s="10"/>
    </row>
    <row r="22074" spans="2:13" s="1" customFormat="1" ht="13.8" x14ac:dyDescent="0.3">
      <c r="B22074" s="10"/>
      <c r="L22074" s="10"/>
      <c r="M22074" s="10"/>
    </row>
    <row r="22075" spans="2:13" s="1" customFormat="1" ht="13.8" x14ac:dyDescent="0.3">
      <c r="B22075" s="10"/>
      <c r="L22075" s="10"/>
      <c r="M22075" s="10"/>
    </row>
    <row r="22076" spans="2:13" s="1" customFormat="1" ht="13.8" x14ac:dyDescent="0.3">
      <c r="B22076" s="10"/>
      <c r="L22076" s="10"/>
      <c r="M22076" s="10"/>
    </row>
    <row r="22077" spans="2:13" s="1" customFormat="1" ht="13.8" x14ac:dyDescent="0.3">
      <c r="B22077" s="10"/>
      <c r="L22077" s="10"/>
      <c r="M22077" s="10"/>
    </row>
    <row r="22078" spans="2:13" s="1" customFormat="1" ht="13.8" x14ac:dyDescent="0.3">
      <c r="B22078" s="10"/>
      <c r="L22078" s="10"/>
      <c r="M22078" s="10"/>
    </row>
    <row r="22079" spans="2:13" s="1" customFormat="1" ht="13.8" x14ac:dyDescent="0.3">
      <c r="B22079" s="10"/>
      <c r="L22079" s="10"/>
      <c r="M22079" s="10"/>
    </row>
    <row r="22080" spans="2:13" s="1" customFormat="1" ht="13.8" x14ac:dyDescent="0.3">
      <c r="B22080" s="10"/>
      <c r="L22080" s="10"/>
      <c r="M22080" s="10"/>
    </row>
    <row r="22081" spans="2:13" s="1" customFormat="1" ht="13.8" x14ac:dyDescent="0.3">
      <c r="B22081" s="10"/>
      <c r="L22081" s="10"/>
      <c r="M22081" s="10"/>
    </row>
    <row r="22082" spans="2:13" s="1" customFormat="1" ht="13.8" x14ac:dyDescent="0.3">
      <c r="B22082" s="10"/>
      <c r="L22082" s="10"/>
      <c r="M22082" s="10"/>
    </row>
    <row r="22083" spans="2:13" s="1" customFormat="1" ht="13.8" x14ac:dyDescent="0.3">
      <c r="B22083" s="10"/>
      <c r="L22083" s="10"/>
      <c r="M22083" s="10"/>
    </row>
    <row r="22084" spans="2:13" s="1" customFormat="1" ht="13.8" x14ac:dyDescent="0.3">
      <c r="B22084" s="10"/>
      <c r="L22084" s="10"/>
      <c r="M22084" s="10"/>
    </row>
    <row r="22085" spans="2:13" s="1" customFormat="1" ht="13.8" x14ac:dyDescent="0.3">
      <c r="B22085" s="10"/>
      <c r="L22085" s="10"/>
      <c r="M22085" s="10"/>
    </row>
    <row r="22086" spans="2:13" s="1" customFormat="1" ht="13.8" x14ac:dyDescent="0.3">
      <c r="B22086" s="10"/>
      <c r="L22086" s="10"/>
      <c r="M22086" s="10"/>
    </row>
    <row r="22087" spans="2:13" s="1" customFormat="1" ht="13.8" x14ac:dyDescent="0.3">
      <c r="B22087" s="10"/>
      <c r="L22087" s="10"/>
      <c r="M22087" s="10"/>
    </row>
    <row r="22088" spans="2:13" s="1" customFormat="1" ht="13.8" x14ac:dyDescent="0.3">
      <c r="B22088" s="10"/>
      <c r="L22088" s="10"/>
      <c r="M22088" s="10"/>
    </row>
    <row r="22089" spans="2:13" s="1" customFormat="1" ht="13.8" x14ac:dyDescent="0.3">
      <c r="B22089" s="10"/>
      <c r="L22089" s="10"/>
      <c r="M22089" s="10"/>
    </row>
    <row r="22090" spans="2:13" s="1" customFormat="1" ht="13.8" x14ac:dyDescent="0.3">
      <c r="B22090" s="10"/>
      <c r="L22090" s="10"/>
      <c r="M22090" s="10"/>
    </row>
    <row r="22091" spans="2:13" s="1" customFormat="1" ht="13.8" x14ac:dyDescent="0.3">
      <c r="B22091" s="10"/>
      <c r="L22091" s="10"/>
      <c r="M22091" s="10"/>
    </row>
    <row r="22092" spans="2:13" s="1" customFormat="1" ht="13.8" x14ac:dyDescent="0.3">
      <c r="B22092" s="10"/>
      <c r="L22092" s="10"/>
      <c r="M22092" s="10"/>
    </row>
    <row r="22093" spans="2:13" s="1" customFormat="1" ht="13.8" x14ac:dyDescent="0.3">
      <c r="B22093" s="10"/>
      <c r="L22093" s="10"/>
      <c r="M22093" s="10"/>
    </row>
    <row r="22094" spans="2:13" s="1" customFormat="1" ht="13.8" x14ac:dyDescent="0.3">
      <c r="B22094" s="10"/>
      <c r="L22094" s="10"/>
      <c r="M22094" s="10"/>
    </row>
    <row r="22095" spans="2:13" s="1" customFormat="1" ht="13.8" x14ac:dyDescent="0.3">
      <c r="B22095" s="10"/>
      <c r="L22095" s="10"/>
      <c r="M22095" s="10"/>
    </row>
    <row r="22096" spans="2:13" s="1" customFormat="1" ht="13.8" x14ac:dyDescent="0.3">
      <c r="B22096" s="10"/>
      <c r="L22096" s="10"/>
      <c r="M22096" s="10"/>
    </row>
    <row r="22097" spans="2:13" s="1" customFormat="1" ht="13.8" x14ac:dyDescent="0.3">
      <c r="B22097" s="10"/>
      <c r="L22097" s="10"/>
      <c r="M22097" s="10"/>
    </row>
    <row r="22098" spans="2:13" s="1" customFormat="1" ht="13.8" x14ac:dyDescent="0.3">
      <c r="B22098" s="10"/>
      <c r="L22098" s="10"/>
      <c r="M22098" s="10"/>
    </row>
    <row r="22099" spans="2:13" s="1" customFormat="1" ht="13.8" x14ac:dyDescent="0.3">
      <c r="B22099" s="10"/>
      <c r="L22099" s="10"/>
      <c r="M22099" s="10"/>
    </row>
    <row r="22100" spans="2:13" s="1" customFormat="1" ht="13.8" x14ac:dyDescent="0.3">
      <c r="B22100" s="10"/>
      <c r="L22100" s="10"/>
      <c r="M22100" s="10"/>
    </row>
    <row r="22101" spans="2:13" s="1" customFormat="1" ht="13.8" x14ac:dyDescent="0.3">
      <c r="B22101" s="10"/>
      <c r="L22101" s="10"/>
      <c r="M22101" s="10"/>
    </row>
    <row r="22102" spans="2:13" s="1" customFormat="1" ht="13.8" x14ac:dyDescent="0.3">
      <c r="B22102" s="10"/>
      <c r="L22102" s="10"/>
      <c r="M22102" s="10"/>
    </row>
    <row r="22103" spans="2:13" s="1" customFormat="1" ht="13.8" x14ac:dyDescent="0.3">
      <c r="B22103" s="10"/>
      <c r="L22103" s="10"/>
      <c r="M22103" s="10"/>
    </row>
    <row r="22104" spans="2:13" s="1" customFormat="1" ht="13.8" x14ac:dyDescent="0.3">
      <c r="B22104" s="10"/>
      <c r="L22104" s="10"/>
      <c r="M22104" s="10"/>
    </row>
    <row r="22105" spans="2:13" s="1" customFormat="1" ht="13.8" x14ac:dyDescent="0.3">
      <c r="B22105" s="10"/>
      <c r="L22105" s="10"/>
      <c r="M22105" s="10"/>
    </row>
    <row r="22106" spans="2:13" s="1" customFormat="1" ht="13.8" x14ac:dyDescent="0.3">
      <c r="B22106" s="10"/>
      <c r="L22106" s="10"/>
      <c r="M22106" s="10"/>
    </row>
    <row r="22107" spans="2:13" s="1" customFormat="1" ht="13.8" x14ac:dyDescent="0.3">
      <c r="B22107" s="10"/>
      <c r="L22107" s="10"/>
      <c r="M22107" s="10"/>
    </row>
    <row r="22108" spans="2:13" s="1" customFormat="1" ht="13.8" x14ac:dyDescent="0.3">
      <c r="B22108" s="10"/>
      <c r="L22108" s="10"/>
      <c r="M22108" s="10"/>
    </row>
    <row r="22109" spans="2:13" s="1" customFormat="1" ht="13.8" x14ac:dyDescent="0.3">
      <c r="B22109" s="10"/>
      <c r="L22109" s="10"/>
      <c r="M22109" s="10"/>
    </row>
    <row r="22110" spans="2:13" s="1" customFormat="1" ht="13.8" x14ac:dyDescent="0.3">
      <c r="B22110" s="10"/>
      <c r="L22110" s="10"/>
      <c r="M22110" s="10"/>
    </row>
    <row r="22111" spans="2:13" s="1" customFormat="1" ht="13.8" x14ac:dyDescent="0.3">
      <c r="B22111" s="10"/>
      <c r="L22111" s="10"/>
      <c r="M22111" s="10"/>
    </row>
    <row r="22112" spans="2:13" s="1" customFormat="1" ht="13.8" x14ac:dyDescent="0.3">
      <c r="B22112" s="10"/>
      <c r="L22112" s="10"/>
      <c r="M22112" s="10"/>
    </row>
    <row r="22113" spans="2:13" s="1" customFormat="1" ht="13.8" x14ac:dyDescent="0.3">
      <c r="B22113" s="10"/>
      <c r="L22113" s="10"/>
      <c r="M22113" s="10"/>
    </row>
    <row r="22114" spans="2:13" s="1" customFormat="1" ht="13.8" x14ac:dyDescent="0.3">
      <c r="B22114" s="10"/>
      <c r="L22114" s="10"/>
      <c r="M22114" s="10"/>
    </row>
    <row r="22115" spans="2:13" s="1" customFormat="1" ht="13.8" x14ac:dyDescent="0.3">
      <c r="B22115" s="10"/>
      <c r="L22115" s="10"/>
      <c r="M22115" s="10"/>
    </row>
    <row r="22116" spans="2:13" s="1" customFormat="1" ht="13.8" x14ac:dyDescent="0.3">
      <c r="B22116" s="10"/>
      <c r="L22116" s="10"/>
      <c r="M22116" s="10"/>
    </row>
    <row r="22117" spans="2:13" s="1" customFormat="1" ht="13.8" x14ac:dyDescent="0.3">
      <c r="B22117" s="10"/>
      <c r="L22117" s="10"/>
      <c r="M22117" s="10"/>
    </row>
    <row r="22118" spans="2:13" s="1" customFormat="1" ht="13.8" x14ac:dyDescent="0.3">
      <c r="B22118" s="10"/>
      <c r="L22118" s="10"/>
      <c r="M22118" s="10"/>
    </row>
    <row r="22119" spans="2:13" s="1" customFormat="1" ht="13.8" x14ac:dyDescent="0.3">
      <c r="B22119" s="10"/>
      <c r="L22119" s="10"/>
      <c r="M22119" s="10"/>
    </row>
    <row r="22120" spans="2:13" s="1" customFormat="1" ht="13.8" x14ac:dyDescent="0.3">
      <c r="B22120" s="10"/>
      <c r="L22120" s="10"/>
      <c r="M22120" s="10"/>
    </row>
    <row r="22121" spans="2:13" s="1" customFormat="1" ht="13.8" x14ac:dyDescent="0.3">
      <c r="B22121" s="10"/>
      <c r="L22121" s="10"/>
      <c r="M22121" s="10"/>
    </row>
    <row r="22122" spans="2:13" s="1" customFormat="1" ht="13.8" x14ac:dyDescent="0.3">
      <c r="B22122" s="10"/>
      <c r="L22122" s="10"/>
      <c r="M22122" s="10"/>
    </row>
    <row r="22123" spans="2:13" s="1" customFormat="1" ht="13.8" x14ac:dyDescent="0.3">
      <c r="B22123" s="10"/>
      <c r="L22123" s="10"/>
      <c r="M22123" s="10"/>
    </row>
    <row r="22124" spans="2:13" s="1" customFormat="1" ht="13.8" x14ac:dyDescent="0.3">
      <c r="B22124" s="10"/>
      <c r="L22124" s="10"/>
      <c r="M22124" s="10"/>
    </row>
    <row r="22125" spans="2:13" s="1" customFormat="1" ht="13.8" x14ac:dyDescent="0.3">
      <c r="B22125" s="10"/>
      <c r="L22125" s="10"/>
      <c r="M22125" s="10"/>
    </row>
    <row r="22126" spans="2:13" s="1" customFormat="1" ht="13.8" x14ac:dyDescent="0.3">
      <c r="B22126" s="10"/>
      <c r="L22126" s="10"/>
      <c r="M22126" s="10"/>
    </row>
    <row r="22127" spans="2:13" s="1" customFormat="1" ht="13.8" x14ac:dyDescent="0.3">
      <c r="B22127" s="10"/>
      <c r="L22127" s="10"/>
      <c r="M22127" s="10"/>
    </row>
    <row r="22128" spans="2:13" s="1" customFormat="1" ht="13.8" x14ac:dyDescent="0.3">
      <c r="B22128" s="10"/>
      <c r="L22128" s="10"/>
      <c r="M22128" s="10"/>
    </row>
    <row r="22129" spans="2:13" s="1" customFormat="1" ht="13.8" x14ac:dyDescent="0.3">
      <c r="B22129" s="10"/>
      <c r="L22129" s="10"/>
      <c r="M22129" s="10"/>
    </row>
    <row r="22130" spans="2:13" s="1" customFormat="1" ht="13.8" x14ac:dyDescent="0.3">
      <c r="B22130" s="10"/>
      <c r="L22130" s="10"/>
      <c r="M22130" s="10"/>
    </row>
    <row r="22131" spans="2:13" s="1" customFormat="1" ht="13.8" x14ac:dyDescent="0.3">
      <c r="B22131" s="10"/>
      <c r="L22131" s="10"/>
      <c r="M22131" s="10"/>
    </row>
    <row r="22132" spans="2:13" s="1" customFormat="1" ht="13.8" x14ac:dyDescent="0.3">
      <c r="B22132" s="10"/>
      <c r="L22132" s="10"/>
      <c r="M22132" s="10"/>
    </row>
    <row r="22133" spans="2:13" s="1" customFormat="1" ht="13.8" x14ac:dyDescent="0.3">
      <c r="B22133" s="10"/>
      <c r="L22133" s="10"/>
      <c r="M22133" s="10"/>
    </row>
    <row r="22134" spans="2:13" s="1" customFormat="1" ht="13.8" x14ac:dyDescent="0.3">
      <c r="B22134" s="10"/>
      <c r="L22134" s="10"/>
      <c r="M22134" s="10"/>
    </row>
    <row r="22135" spans="2:13" s="1" customFormat="1" ht="13.8" x14ac:dyDescent="0.3">
      <c r="B22135" s="10"/>
      <c r="L22135" s="10"/>
      <c r="M22135" s="10"/>
    </row>
    <row r="22136" spans="2:13" s="1" customFormat="1" ht="13.8" x14ac:dyDescent="0.3">
      <c r="B22136" s="10"/>
      <c r="L22136" s="10"/>
      <c r="M22136" s="10"/>
    </row>
    <row r="22137" spans="2:13" s="1" customFormat="1" ht="13.8" x14ac:dyDescent="0.3">
      <c r="B22137" s="10"/>
      <c r="L22137" s="10"/>
      <c r="M22137" s="10"/>
    </row>
    <row r="22138" spans="2:13" s="1" customFormat="1" ht="13.8" x14ac:dyDescent="0.3">
      <c r="B22138" s="10"/>
      <c r="L22138" s="10"/>
      <c r="M22138" s="10"/>
    </row>
    <row r="22139" spans="2:13" s="1" customFormat="1" ht="13.8" x14ac:dyDescent="0.3">
      <c r="B22139" s="10"/>
      <c r="L22139" s="10"/>
      <c r="M22139" s="10"/>
    </row>
    <row r="22140" spans="2:13" s="1" customFormat="1" ht="13.8" x14ac:dyDescent="0.3">
      <c r="B22140" s="10"/>
      <c r="L22140" s="10"/>
      <c r="M22140" s="10"/>
    </row>
    <row r="22141" spans="2:13" s="1" customFormat="1" ht="13.8" x14ac:dyDescent="0.3">
      <c r="B22141" s="10"/>
      <c r="L22141" s="10"/>
      <c r="M22141" s="10"/>
    </row>
    <row r="22142" spans="2:13" s="1" customFormat="1" ht="13.8" x14ac:dyDescent="0.3">
      <c r="B22142" s="10"/>
      <c r="L22142" s="10"/>
      <c r="M22142" s="10"/>
    </row>
    <row r="22143" spans="2:13" s="1" customFormat="1" ht="13.8" x14ac:dyDescent="0.3">
      <c r="B22143" s="10"/>
      <c r="L22143" s="10"/>
      <c r="M22143" s="10"/>
    </row>
    <row r="22144" spans="2:13" s="1" customFormat="1" ht="13.8" x14ac:dyDescent="0.3">
      <c r="B22144" s="10"/>
      <c r="L22144" s="10"/>
      <c r="M22144" s="10"/>
    </row>
    <row r="22145" spans="2:13" s="1" customFormat="1" ht="13.8" x14ac:dyDescent="0.3">
      <c r="B22145" s="10"/>
      <c r="L22145" s="10"/>
      <c r="M22145" s="10"/>
    </row>
    <row r="22146" spans="2:13" s="1" customFormat="1" ht="13.8" x14ac:dyDescent="0.3">
      <c r="B22146" s="10"/>
      <c r="L22146" s="10"/>
      <c r="M22146" s="10"/>
    </row>
    <row r="22147" spans="2:13" s="1" customFormat="1" ht="13.8" x14ac:dyDescent="0.3">
      <c r="B22147" s="10"/>
      <c r="L22147" s="10"/>
      <c r="M22147" s="10"/>
    </row>
    <row r="22148" spans="2:13" s="1" customFormat="1" ht="13.8" x14ac:dyDescent="0.3">
      <c r="B22148" s="10"/>
      <c r="L22148" s="10"/>
      <c r="M22148" s="10"/>
    </row>
    <row r="22149" spans="2:13" s="1" customFormat="1" ht="13.8" x14ac:dyDescent="0.3">
      <c r="B22149" s="10"/>
      <c r="L22149" s="10"/>
      <c r="M22149" s="10"/>
    </row>
    <row r="22150" spans="2:13" s="1" customFormat="1" ht="13.8" x14ac:dyDescent="0.3">
      <c r="B22150" s="10"/>
      <c r="L22150" s="10"/>
      <c r="M22150" s="10"/>
    </row>
    <row r="22151" spans="2:13" s="1" customFormat="1" ht="13.8" x14ac:dyDescent="0.3">
      <c r="B22151" s="10"/>
      <c r="L22151" s="10"/>
      <c r="M22151" s="10"/>
    </row>
    <row r="22152" spans="2:13" s="1" customFormat="1" ht="13.8" x14ac:dyDescent="0.3">
      <c r="B22152" s="10"/>
      <c r="L22152" s="10"/>
      <c r="M22152" s="10"/>
    </row>
    <row r="22153" spans="2:13" s="1" customFormat="1" ht="13.8" x14ac:dyDescent="0.3">
      <c r="B22153" s="10"/>
      <c r="L22153" s="10"/>
      <c r="M22153" s="10"/>
    </row>
    <row r="22154" spans="2:13" s="1" customFormat="1" ht="13.8" x14ac:dyDescent="0.3">
      <c r="B22154" s="10"/>
      <c r="L22154" s="10"/>
      <c r="M22154" s="10"/>
    </row>
    <row r="22155" spans="2:13" s="1" customFormat="1" ht="13.8" x14ac:dyDescent="0.3">
      <c r="B22155" s="10"/>
      <c r="L22155" s="10"/>
      <c r="M22155" s="10"/>
    </row>
    <row r="22156" spans="2:13" s="1" customFormat="1" ht="13.8" x14ac:dyDescent="0.3">
      <c r="B22156" s="10"/>
      <c r="L22156" s="10"/>
      <c r="M22156" s="10"/>
    </row>
    <row r="22157" spans="2:13" s="1" customFormat="1" ht="13.8" x14ac:dyDescent="0.3">
      <c r="B22157" s="10"/>
      <c r="L22157" s="10"/>
      <c r="M22157" s="10"/>
    </row>
    <row r="22158" spans="2:13" s="1" customFormat="1" ht="13.8" x14ac:dyDescent="0.3">
      <c r="B22158" s="10"/>
      <c r="L22158" s="10"/>
      <c r="M22158" s="10"/>
    </row>
    <row r="22159" spans="2:13" s="1" customFormat="1" ht="13.8" x14ac:dyDescent="0.3">
      <c r="B22159" s="10"/>
      <c r="L22159" s="10"/>
      <c r="M22159" s="10"/>
    </row>
    <row r="22160" spans="2:13" s="1" customFormat="1" ht="13.8" x14ac:dyDescent="0.3">
      <c r="B22160" s="10"/>
      <c r="L22160" s="10"/>
      <c r="M22160" s="10"/>
    </row>
    <row r="22161" spans="2:13" s="1" customFormat="1" ht="13.8" x14ac:dyDescent="0.3">
      <c r="B22161" s="10"/>
      <c r="L22161" s="10"/>
      <c r="M22161" s="10"/>
    </row>
    <row r="22162" spans="2:13" s="1" customFormat="1" ht="13.8" x14ac:dyDescent="0.3">
      <c r="B22162" s="10"/>
      <c r="L22162" s="10"/>
      <c r="M22162" s="10"/>
    </row>
    <row r="22163" spans="2:13" s="1" customFormat="1" ht="13.8" x14ac:dyDescent="0.3">
      <c r="B22163" s="10"/>
      <c r="L22163" s="10"/>
      <c r="M22163" s="10"/>
    </row>
    <row r="22164" spans="2:13" s="1" customFormat="1" ht="13.8" x14ac:dyDescent="0.3">
      <c r="B22164" s="10"/>
      <c r="L22164" s="10"/>
      <c r="M22164" s="10"/>
    </row>
    <row r="22165" spans="2:13" s="1" customFormat="1" ht="13.8" x14ac:dyDescent="0.3">
      <c r="B22165" s="10"/>
      <c r="L22165" s="10"/>
      <c r="M22165" s="10"/>
    </row>
    <row r="22166" spans="2:13" s="1" customFormat="1" ht="13.8" x14ac:dyDescent="0.3">
      <c r="B22166" s="10"/>
      <c r="L22166" s="10"/>
      <c r="M22166" s="10"/>
    </row>
    <row r="22167" spans="2:13" s="1" customFormat="1" ht="13.8" x14ac:dyDescent="0.3">
      <c r="B22167" s="10"/>
      <c r="L22167" s="10"/>
      <c r="M22167" s="10"/>
    </row>
    <row r="22168" spans="2:13" s="1" customFormat="1" ht="13.8" x14ac:dyDescent="0.3">
      <c r="B22168" s="10"/>
      <c r="L22168" s="10"/>
      <c r="M22168" s="10"/>
    </row>
    <row r="22169" spans="2:13" s="1" customFormat="1" ht="13.8" x14ac:dyDescent="0.3">
      <c r="B22169" s="10"/>
      <c r="L22169" s="10"/>
      <c r="M22169" s="10"/>
    </row>
    <row r="22170" spans="2:13" s="1" customFormat="1" ht="13.8" x14ac:dyDescent="0.3">
      <c r="B22170" s="10"/>
      <c r="L22170" s="10"/>
      <c r="M22170" s="10"/>
    </row>
    <row r="22171" spans="2:13" s="1" customFormat="1" ht="13.8" x14ac:dyDescent="0.3">
      <c r="B22171" s="10"/>
      <c r="L22171" s="10"/>
      <c r="M22171" s="10"/>
    </row>
    <row r="22172" spans="2:13" s="1" customFormat="1" ht="13.8" x14ac:dyDescent="0.3">
      <c r="B22172" s="10"/>
      <c r="L22172" s="10"/>
      <c r="M22172" s="10"/>
    </row>
    <row r="22173" spans="2:13" s="1" customFormat="1" ht="13.8" x14ac:dyDescent="0.3">
      <c r="B22173" s="10"/>
      <c r="L22173" s="10"/>
      <c r="M22173" s="10"/>
    </row>
    <row r="22174" spans="2:13" s="1" customFormat="1" ht="13.8" x14ac:dyDescent="0.3">
      <c r="B22174" s="10"/>
      <c r="L22174" s="10"/>
      <c r="M22174" s="10"/>
    </row>
    <row r="22175" spans="2:13" s="1" customFormat="1" ht="13.8" x14ac:dyDescent="0.3">
      <c r="B22175" s="10"/>
      <c r="L22175" s="10"/>
      <c r="M22175" s="10"/>
    </row>
    <row r="22176" spans="2:13" s="1" customFormat="1" ht="13.8" x14ac:dyDescent="0.3">
      <c r="B22176" s="10"/>
      <c r="L22176" s="10"/>
      <c r="M22176" s="10"/>
    </row>
    <row r="22177" spans="2:13" s="1" customFormat="1" ht="13.8" x14ac:dyDescent="0.3">
      <c r="B22177" s="10"/>
      <c r="L22177" s="10"/>
      <c r="M22177" s="10"/>
    </row>
    <row r="22178" spans="2:13" s="1" customFormat="1" ht="13.8" x14ac:dyDescent="0.3">
      <c r="B22178" s="10"/>
      <c r="L22178" s="10"/>
      <c r="M22178" s="10"/>
    </row>
    <row r="22179" spans="2:13" s="1" customFormat="1" ht="13.8" x14ac:dyDescent="0.3">
      <c r="B22179" s="10"/>
      <c r="L22179" s="10"/>
      <c r="M22179" s="10"/>
    </row>
    <row r="22180" spans="2:13" s="1" customFormat="1" ht="13.8" x14ac:dyDescent="0.3">
      <c r="B22180" s="10"/>
      <c r="L22180" s="10"/>
      <c r="M22180" s="10"/>
    </row>
    <row r="22181" spans="2:13" s="1" customFormat="1" ht="13.8" x14ac:dyDescent="0.3">
      <c r="B22181" s="10"/>
      <c r="L22181" s="10"/>
      <c r="M22181" s="10"/>
    </row>
    <row r="22182" spans="2:13" s="1" customFormat="1" ht="13.8" x14ac:dyDescent="0.3">
      <c r="B22182" s="10"/>
      <c r="L22182" s="10"/>
      <c r="M22182" s="10"/>
    </row>
    <row r="22183" spans="2:13" s="1" customFormat="1" ht="13.8" x14ac:dyDescent="0.3">
      <c r="B22183" s="10"/>
      <c r="L22183" s="10"/>
      <c r="M22183" s="10"/>
    </row>
    <row r="22184" spans="2:13" s="1" customFormat="1" ht="13.8" x14ac:dyDescent="0.3">
      <c r="B22184" s="10"/>
      <c r="L22184" s="10"/>
      <c r="M22184" s="10"/>
    </row>
    <row r="22185" spans="2:13" s="1" customFormat="1" ht="13.8" x14ac:dyDescent="0.3">
      <c r="B22185" s="10"/>
      <c r="L22185" s="10"/>
      <c r="M22185" s="10"/>
    </row>
    <row r="22186" spans="2:13" s="1" customFormat="1" ht="13.8" x14ac:dyDescent="0.3">
      <c r="B22186" s="10"/>
      <c r="L22186" s="10"/>
      <c r="M22186" s="10"/>
    </row>
    <row r="22187" spans="2:13" s="1" customFormat="1" ht="13.8" x14ac:dyDescent="0.3">
      <c r="B22187" s="10"/>
      <c r="L22187" s="10"/>
      <c r="M22187" s="10"/>
    </row>
    <row r="22188" spans="2:13" s="1" customFormat="1" ht="13.8" x14ac:dyDescent="0.3">
      <c r="B22188" s="10"/>
      <c r="L22188" s="10"/>
      <c r="M22188" s="10"/>
    </row>
    <row r="22189" spans="2:13" s="1" customFormat="1" ht="13.8" x14ac:dyDescent="0.3">
      <c r="B22189" s="10"/>
      <c r="L22189" s="10"/>
      <c r="M22189" s="10"/>
    </row>
    <row r="22190" spans="2:13" s="1" customFormat="1" ht="13.8" x14ac:dyDescent="0.3">
      <c r="B22190" s="10"/>
      <c r="L22190" s="10"/>
      <c r="M22190" s="10"/>
    </row>
    <row r="22191" spans="2:13" s="1" customFormat="1" ht="13.8" x14ac:dyDescent="0.3">
      <c r="B22191" s="10"/>
      <c r="L22191" s="10"/>
      <c r="M22191" s="10"/>
    </row>
    <row r="22192" spans="2:13" s="1" customFormat="1" ht="13.8" x14ac:dyDescent="0.3">
      <c r="B22192" s="10"/>
      <c r="L22192" s="10"/>
      <c r="M22192" s="10"/>
    </row>
    <row r="22193" spans="2:13" s="1" customFormat="1" ht="13.8" x14ac:dyDescent="0.3">
      <c r="B22193" s="10"/>
      <c r="L22193" s="10"/>
      <c r="M22193" s="10"/>
    </row>
    <row r="22194" spans="2:13" s="1" customFormat="1" ht="13.8" x14ac:dyDescent="0.3">
      <c r="B22194" s="10"/>
      <c r="L22194" s="10"/>
      <c r="M22194" s="10"/>
    </row>
    <row r="22195" spans="2:13" s="1" customFormat="1" ht="13.8" x14ac:dyDescent="0.3">
      <c r="B22195" s="10"/>
      <c r="L22195" s="10"/>
      <c r="M22195" s="10"/>
    </row>
    <row r="22196" spans="2:13" s="1" customFormat="1" ht="13.8" x14ac:dyDescent="0.3">
      <c r="B22196" s="10"/>
      <c r="L22196" s="10"/>
      <c r="M22196" s="10"/>
    </row>
    <row r="22197" spans="2:13" s="1" customFormat="1" ht="13.8" x14ac:dyDescent="0.3">
      <c r="B22197" s="10"/>
      <c r="L22197" s="10"/>
      <c r="M22197" s="10"/>
    </row>
    <row r="22198" spans="2:13" s="1" customFormat="1" ht="13.8" x14ac:dyDescent="0.3">
      <c r="B22198" s="10"/>
      <c r="L22198" s="10"/>
      <c r="M22198" s="10"/>
    </row>
    <row r="22199" spans="2:13" s="1" customFormat="1" ht="13.8" x14ac:dyDescent="0.3">
      <c r="B22199" s="10"/>
      <c r="L22199" s="10"/>
      <c r="M22199" s="10"/>
    </row>
    <row r="22200" spans="2:13" s="1" customFormat="1" ht="13.8" x14ac:dyDescent="0.3">
      <c r="B22200" s="10"/>
      <c r="L22200" s="10"/>
      <c r="M22200" s="10"/>
    </row>
    <row r="22201" spans="2:13" s="1" customFormat="1" ht="13.8" x14ac:dyDescent="0.3">
      <c r="B22201" s="10"/>
      <c r="L22201" s="10"/>
      <c r="M22201" s="10"/>
    </row>
    <row r="22202" spans="2:13" s="1" customFormat="1" ht="13.8" x14ac:dyDescent="0.3">
      <c r="B22202" s="10"/>
      <c r="L22202" s="10"/>
      <c r="M22202" s="10"/>
    </row>
    <row r="22203" spans="2:13" s="1" customFormat="1" ht="13.8" x14ac:dyDescent="0.3">
      <c r="B22203" s="10"/>
      <c r="L22203" s="10"/>
      <c r="M22203" s="10"/>
    </row>
    <row r="22204" spans="2:13" s="1" customFormat="1" ht="13.8" x14ac:dyDescent="0.3">
      <c r="B22204" s="10"/>
      <c r="L22204" s="10"/>
      <c r="M22204" s="10"/>
    </row>
    <row r="22205" spans="2:13" s="1" customFormat="1" ht="13.8" x14ac:dyDescent="0.3">
      <c r="B22205" s="10"/>
      <c r="L22205" s="10"/>
      <c r="M22205" s="10"/>
    </row>
    <row r="22206" spans="2:13" s="1" customFormat="1" ht="13.8" x14ac:dyDescent="0.3">
      <c r="B22206" s="10"/>
      <c r="L22206" s="10"/>
      <c r="M22206" s="10"/>
    </row>
    <row r="22207" spans="2:13" s="1" customFormat="1" ht="13.8" x14ac:dyDescent="0.3">
      <c r="B22207" s="10"/>
      <c r="L22207" s="10"/>
      <c r="M22207" s="10"/>
    </row>
    <row r="22208" spans="2:13" s="1" customFormat="1" ht="13.8" x14ac:dyDescent="0.3">
      <c r="B22208" s="10"/>
      <c r="L22208" s="10"/>
      <c r="M22208" s="10"/>
    </row>
    <row r="22209" spans="2:13" s="1" customFormat="1" ht="13.8" x14ac:dyDescent="0.3">
      <c r="B22209" s="10"/>
      <c r="L22209" s="10"/>
      <c r="M22209" s="10"/>
    </row>
    <row r="22210" spans="2:13" s="1" customFormat="1" ht="13.8" x14ac:dyDescent="0.3">
      <c r="B22210" s="10"/>
      <c r="L22210" s="10"/>
      <c r="M22210" s="10"/>
    </row>
    <row r="22211" spans="2:13" s="1" customFormat="1" ht="13.8" x14ac:dyDescent="0.3">
      <c r="B22211" s="10"/>
      <c r="L22211" s="10"/>
      <c r="M22211" s="10"/>
    </row>
    <row r="22212" spans="2:13" s="1" customFormat="1" ht="13.8" x14ac:dyDescent="0.3">
      <c r="B22212" s="10"/>
      <c r="L22212" s="10"/>
      <c r="M22212" s="10"/>
    </row>
    <row r="22213" spans="2:13" s="1" customFormat="1" ht="13.8" x14ac:dyDescent="0.3">
      <c r="B22213" s="10"/>
      <c r="L22213" s="10"/>
      <c r="M22213" s="10"/>
    </row>
    <row r="22214" spans="2:13" s="1" customFormat="1" ht="13.8" x14ac:dyDescent="0.3">
      <c r="B22214" s="10"/>
      <c r="L22214" s="10"/>
      <c r="M22214" s="10"/>
    </row>
    <row r="22215" spans="2:13" s="1" customFormat="1" ht="13.8" x14ac:dyDescent="0.3">
      <c r="B22215" s="10"/>
      <c r="L22215" s="10"/>
      <c r="M22215" s="10"/>
    </row>
    <row r="22216" spans="2:13" s="1" customFormat="1" ht="13.8" x14ac:dyDescent="0.3">
      <c r="B22216" s="10"/>
      <c r="L22216" s="10"/>
      <c r="M22216" s="10"/>
    </row>
    <row r="22217" spans="2:13" s="1" customFormat="1" ht="13.8" x14ac:dyDescent="0.3">
      <c r="B22217" s="10"/>
      <c r="L22217" s="10"/>
      <c r="M22217" s="10"/>
    </row>
    <row r="22218" spans="2:13" s="1" customFormat="1" ht="13.8" x14ac:dyDescent="0.3">
      <c r="B22218" s="10"/>
      <c r="L22218" s="10"/>
      <c r="M22218" s="10"/>
    </row>
    <row r="22219" spans="2:13" s="1" customFormat="1" ht="13.8" x14ac:dyDescent="0.3">
      <c r="B22219" s="10"/>
      <c r="L22219" s="10"/>
      <c r="M22219" s="10"/>
    </row>
    <row r="22220" spans="2:13" s="1" customFormat="1" ht="13.8" x14ac:dyDescent="0.3">
      <c r="B22220" s="10"/>
      <c r="L22220" s="10"/>
      <c r="M22220" s="10"/>
    </row>
    <row r="22221" spans="2:13" s="1" customFormat="1" ht="13.8" x14ac:dyDescent="0.3">
      <c r="B22221" s="10"/>
      <c r="L22221" s="10"/>
      <c r="M22221" s="10"/>
    </row>
    <row r="22222" spans="2:13" s="1" customFormat="1" ht="13.8" x14ac:dyDescent="0.3">
      <c r="B22222" s="10"/>
      <c r="L22222" s="10"/>
      <c r="M22222" s="10"/>
    </row>
    <row r="22223" spans="2:13" s="1" customFormat="1" ht="13.8" x14ac:dyDescent="0.3">
      <c r="B22223" s="10"/>
      <c r="L22223" s="10"/>
      <c r="M22223" s="10"/>
    </row>
    <row r="22224" spans="2:13" s="1" customFormat="1" ht="13.8" x14ac:dyDescent="0.3">
      <c r="B22224" s="10"/>
      <c r="L22224" s="10"/>
      <c r="M22224" s="10"/>
    </row>
    <row r="22225" spans="2:13" s="1" customFormat="1" ht="13.8" x14ac:dyDescent="0.3">
      <c r="B22225" s="10"/>
      <c r="L22225" s="10"/>
      <c r="M22225" s="10"/>
    </row>
    <row r="22226" spans="2:13" s="1" customFormat="1" ht="13.8" x14ac:dyDescent="0.3">
      <c r="B22226" s="10"/>
      <c r="L22226" s="10"/>
      <c r="M22226" s="10"/>
    </row>
    <row r="22227" spans="2:13" s="1" customFormat="1" ht="13.8" x14ac:dyDescent="0.3">
      <c r="B22227" s="10"/>
      <c r="L22227" s="10"/>
      <c r="M22227" s="10"/>
    </row>
    <row r="22228" spans="2:13" s="1" customFormat="1" ht="13.8" x14ac:dyDescent="0.3">
      <c r="B22228" s="10"/>
      <c r="L22228" s="10"/>
      <c r="M22228" s="10"/>
    </row>
    <row r="22229" spans="2:13" s="1" customFormat="1" ht="13.8" x14ac:dyDescent="0.3">
      <c r="B22229" s="10"/>
      <c r="L22229" s="10"/>
      <c r="M22229" s="10"/>
    </row>
    <row r="22230" spans="2:13" s="1" customFormat="1" ht="13.8" x14ac:dyDescent="0.3">
      <c r="B22230" s="10"/>
      <c r="L22230" s="10"/>
      <c r="M22230" s="10"/>
    </row>
    <row r="22231" spans="2:13" s="1" customFormat="1" ht="13.8" x14ac:dyDescent="0.3">
      <c r="B22231" s="10"/>
      <c r="L22231" s="10"/>
      <c r="M22231" s="10"/>
    </row>
    <row r="22232" spans="2:13" s="1" customFormat="1" ht="13.8" x14ac:dyDescent="0.3">
      <c r="B22232" s="10"/>
      <c r="L22232" s="10"/>
      <c r="M22232" s="10"/>
    </row>
    <row r="22233" spans="2:13" s="1" customFormat="1" ht="13.8" x14ac:dyDescent="0.3">
      <c r="B22233" s="10"/>
      <c r="L22233" s="10"/>
      <c r="M22233" s="10"/>
    </row>
    <row r="22234" spans="2:13" s="1" customFormat="1" ht="13.8" x14ac:dyDescent="0.3">
      <c r="B22234" s="10"/>
      <c r="L22234" s="10"/>
      <c r="M22234" s="10"/>
    </row>
    <row r="22235" spans="2:13" s="1" customFormat="1" ht="13.8" x14ac:dyDescent="0.3">
      <c r="B22235" s="10"/>
      <c r="L22235" s="10"/>
      <c r="M22235" s="10"/>
    </row>
    <row r="22236" spans="2:13" s="1" customFormat="1" ht="13.8" x14ac:dyDescent="0.3">
      <c r="B22236" s="10"/>
      <c r="L22236" s="10"/>
      <c r="M22236" s="10"/>
    </row>
    <row r="22237" spans="2:13" s="1" customFormat="1" ht="13.8" x14ac:dyDescent="0.3">
      <c r="B22237" s="10"/>
      <c r="L22237" s="10"/>
      <c r="M22237" s="10"/>
    </row>
    <row r="22238" spans="2:13" s="1" customFormat="1" ht="13.8" x14ac:dyDescent="0.3">
      <c r="B22238" s="10"/>
      <c r="L22238" s="10"/>
      <c r="M22238" s="10"/>
    </row>
    <row r="22239" spans="2:13" s="1" customFormat="1" ht="13.8" x14ac:dyDescent="0.3">
      <c r="B22239" s="10"/>
      <c r="L22239" s="10"/>
      <c r="M22239" s="10"/>
    </row>
    <row r="22240" spans="2:13" s="1" customFormat="1" ht="13.8" x14ac:dyDescent="0.3">
      <c r="B22240" s="10"/>
      <c r="L22240" s="10"/>
      <c r="M22240" s="10"/>
    </row>
    <row r="22241" spans="2:13" s="1" customFormat="1" ht="13.8" x14ac:dyDescent="0.3">
      <c r="B22241" s="10"/>
      <c r="L22241" s="10"/>
      <c r="M22241" s="10"/>
    </row>
    <row r="22242" spans="2:13" s="1" customFormat="1" ht="13.8" x14ac:dyDescent="0.3">
      <c r="B22242" s="10"/>
      <c r="L22242" s="10"/>
      <c r="M22242" s="10"/>
    </row>
    <row r="22243" spans="2:13" s="1" customFormat="1" ht="13.8" x14ac:dyDescent="0.3">
      <c r="B22243" s="10"/>
      <c r="L22243" s="10"/>
      <c r="M22243" s="10"/>
    </row>
    <row r="22244" spans="2:13" s="1" customFormat="1" ht="13.8" x14ac:dyDescent="0.3">
      <c r="B22244" s="10"/>
      <c r="L22244" s="10"/>
      <c r="M22244" s="10"/>
    </row>
    <row r="22245" spans="2:13" s="1" customFormat="1" ht="13.8" x14ac:dyDescent="0.3">
      <c r="B22245" s="10"/>
      <c r="L22245" s="10"/>
      <c r="M22245" s="10"/>
    </row>
    <row r="22246" spans="2:13" s="1" customFormat="1" ht="13.8" x14ac:dyDescent="0.3">
      <c r="B22246" s="10"/>
      <c r="L22246" s="10"/>
      <c r="M22246" s="10"/>
    </row>
    <row r="22247" spans="2:13" s="1" customFormat="1" ht="13.8" x14ac:dyDescent="0.3">
      <c r="B22247" s="10"/>
      <c r="L22247" s="10"/>
      <c r="M22247" s="10"/>
    </row>
    <row r="22248" spans="2:13" s="1" customFormat="1" ht="13.8" x14ac:dyDescent="0.3">
      <c r="B22248" s="10"/>
      <c r="L22248" s="10"/>
      <c r="M22248" s="10"/>
    </row>
    <row r="22249" spans="2:13" s="1" customFormat="1" ht="13.8" x14ac:dyDescent="0.3">
      <c r="B22249" s="10"/>
      <c r="L22249" s="10"/>
      <c r="M22249" s="10"/>
    </row>
    <row r="22250" spans="2:13" s="1" customFormat="1" ht="13.8" x14ac:dyDescent="0.3">
      <c r="B22250" s="10"/>
      <c r="L22250" s="10"/>
      <c r="M22250" s="10"/>
    </row>
    <row r="22251" spans="2:13" s="1" customFormat="1" ht="13.8" x14ac:dyDescent="0.3">
      <c r="B22251" s="10"/>
      <c r="L22251" s="10"/>
      <c r="M22251" s="10"/>
    </row>
    <row r="22252" spans="2:13" s="1" customFormat="1" ht="13.8" x14ac:dyDescent="0.3">
      <c r="B22252" s="10"/>
      <c r="L22252" s="10"/>
      <c r="M22252" s="10"/>
    </row>
    <row r="22253" spans="2:13" s="1" customFormat="1" ht="13.8" x14ac:dyDescent="0.3">
      <c r="B22253" s="10"/>
      <c r="L22253" s="10"/>
      <c r="M22253" s="10"/>
    </row>
    <row r="22254" spans="2:13" s="1" customFormat="1" ht="13.8" x14ac:dyDescent="0.3">
      <c r="B22254" s="10"/>
      <c r="L22254" s="10"/>
      <c r="M22254" s="10"/>
    </row>
    <row r="22255" spans="2:13" s="1" customFormat="1" ht="13.8" x14ac:dyDescent="0.3">
      <c r="B22255" s="10"/>
      <c r="L22255" s="10"/>
      <c r="M22255" s="10"/>
    </row>
    <row r="22256" spans="2:13" s="1" customFormat="1" ht="13.8" x14ac:dyDescent="0.3">
      <c r="B22256" s="10"/>
      <c r="L22256" s="10"/>
      <c r="M22256" s="10"/>
    </row>
    <row r="22257" spans="2:13" s="1" customFormat="1" ht="13.8" x14ac:dyDescent="0.3">
      <c r="B22257" s="10"/>
      <c r="L22257" s="10"/>
      <c r="M22257" s="10"/>
    </row>
    <row r="22258" spans="2:13" s="1" customFormat="1" ht="13.8" x14ac:dyDescent="0.3">
      <c r="B22258" s="10"/>
      <c r="L22258" s="10"/>
      <c r="M22258" s="10"/>
    </row>
    <row r="22259" spans="2:13" s="1" customFormat="1" ht="13.8" x14ac:dyDescent="0.3">
      <c r="B22259" s="10"/>
      <c r="L22259" s="10"/>
      <c r="M22259" s="10"/>
    </row>
    <row r="22260" spans="2:13" s="1" customFormat="1" ht="13.8" x14ac:dyDescent="0.3">
      <c r="B22260" s="10"/>
      <c r="L22260" s="10"/>
      <c r="M22260" s="10"/>
    </row>
    <row r="22261" spans="2:13" s="1" customFormat="1" ht="13.8" x14ac:dyDescent="0.3">
      <c r="B22261" s="10"/>
      <c r="L22261" s="10"/>
      <c r="M22261" s="10"/>
    </row>
    <row r="22262" spans="2:13" s="1" customFormat="1" ht="13.8" x14ac:dyDescent="0.3">
      <c r="B22262" s="10"/>
      <c r="L22262" s="10"/>
      <c r="M22262" s="10"/>
    </row>
    <row r="22263" spans="2:13" s="1" customFormat="1" ht="13.8" x14ac:dyDescent="0.3">
      <c r="B22263" s="10"/>
      <c r="L22263" s="10"/>
      <c r="M22263" s="10"/>
    </row>
    <row r="22264" spans="2:13" s="1" customFormat="1" ht="13.8" x14ac:dyDescent="0.3">
      <c r="B22264" s="10"/>
      <c r="L22264" s="10"/>
      <c r="M22264" s="10"/>
    </row>
    <row r="22265" spans="2:13" s="1" customFormat="1" ht="13.8" x14ac:dyDescent="0.3">
      <c r="B22265" s="10"/>
      <c r="L22265" s="10"/>
      <c r="M22265" s="10"/>
    </row>
    <row r="22266" spans="2:13" s="1" customFormat="1" ht="13.8" x14ac:dyDescent="0.3">
      <c r="B22266" s="10"/>
      <c r="L22266" s="10"/>
      <c r="M22266" s="10"/>
    </row>
    <row r="22267" spans="2:13" s="1" customFormat="1" ht="13.8" x14ac:dyDescent="0.3">
      <c r="B22267" s="10"/>
      <c r="L22267" s="10"/>
      <c r="M22267" s="10"/>
    </row>
    <row r="22268" spans="2:13" s="1" customFormat="1" ht="13.8" x14ac:dyDescent="0.3">
      <c r="B22268" s="10"/>
      <c r="L22268" s="10"/>
      <c r="M22268" s="10"/>
    </row>
    <row r="22269" spans="2:13" s="1" customFormat="1" ht="13.8" x14ac:dyDescent="0.3">
      <c r="B22269" s="10"/>
      <c r="L22269" s="10"/>
      <c r="M22269" s="10"/>
    </row>
    <row r="22270" spans="2:13" s="1" customFormat="1" ht="13.8" x14ac:dyDescent="0.3">
      <c r="B22270" s="10"/>
      <c r="L22270" s="10"/>
      <c r="M22270" s="10"/>
    </row>
    <row r="22271" spans="2:13" s="1" customFormat="1" ht="13.8" x14ac:dyDescent="0.3">
      <c r="B22271" s="10"/>
      <c r="L22271" s="10"/>
      <c r="M22271" s="10"/>
    </row>
    <row r="22272" spans="2:13" s="1" customFormat="1" ht="13.8" x14ac:dyDescent="0.3">
      <c r="B22272" s="10"/>
      <c r="L22272" s="10"/>
      <c r="M22272" s="10"/>
    </row>
    <row r="22273" spans="2:13" s="1" customFormat="1" ht="13.8" x14ac:dyDescent="0.3">
      <c r="B22273" s="10"/>
      <c r="L22273" s="10"/>
      <c r="M22273" s="10"/>
    </row>
    <row r="22274" spans="2:13" s="1" customFormat="1" ht="13.8" x14ac:dyDescent="0.3">
      <c r="B22274" s="10"/>
      <c r="L22274" s="10"/>
      <c r="M22274" s="10"/>
    </row>
    <row r="22275" spans="2:13" s="1" customFormat="1" ht="13.8" x14ac:dyDescent="0.3">
      <c r="B22275" s="10"/>
      <c r="L22275" s="10"/>
      <c r="M22275" s="10"/>
    </row>
    <row r="22276" spans="2:13" s="1" customFormat="1" ht="13.8" x14ac:dyDescent="0.3">
      <c r="B22276" s="10"/>
      <c r="L22276" s="10"/>
      <c r="M22276" s="10"/>
    </row>
    <row r="22277" spans="2:13" s="1" customFormat="1" ht="13.8" x14ac:dyDescent="0.3">
      <c r="B22277" s="10"/>
      <c r="L22277" s="10"/>
      <c r="M22277" s="10"/>
    </row>
    <row r="22278" spans="2:13" s="1" customFormat="1" ht="13.8" x14ac:dyDescent="0.3">
      <c r="B22278" s="10"/>
      <c r="L22278" s="10"/>
      <c r="M22278" s="10"/>
    </row>
    <row r="22279" spans="2:13" s="1" customFormat="1" ht="13.8" x14ac:dyDescent="0.3">
      <c r="B22279" s="10"/>
      <c r="L22279" s="10"/>
      <c r="M22279" s="10"/>
    </row>
    <row r="22280" spans="2:13" s="1" customFormat="1" ht="13.8" x14ac:dyDescent="0.3">
      <c r="B22280" s="10"/>
      <c r="L22280" s="10"/>
      <c r="M22280" s="10"/>
    </row>
    <row r="22281" spans="2:13" s="1" customFormat="1" ht="13.8" x14ac:dyDescent="0.3">
      <c r="B22281" s="10"/>
      <c r="L22281" s="10"/>
      <c r="M22281" s="10"/>
    </row>
    <row r="22282" spans="2:13" s="1" customFormat="1" ht="13.8" x14ac:dyDescent="0.3">
      <c r="B22282" s="10"/>
      <c r="L22282" s="10"/>
      <c r="M22282" s="10"/>
    </row>
    <row r="22283" spans="2:13" s="1" customFormat="1" ht="13.8" x14ac:dyDescent="0.3">
      <c r="B22283" s="10"/>
      <c r="L22283" s="10"/>
      <c r="M22283" s="10"/>
    </row>
    <row r="22284" spans="2:13" s="1" customFormat="1" ht="13.8" x14ac:dyDescent="0.3">
      <c r="B22284" s="10"/>
      <c r="L22284" s="10"/>
      <c r="M22284" s="10"/>
    </row>
    <row r="22285" spans="2:13" s="1" customFormat="1" ht="13.8" x14ac:dyDescent="0.3">
      <c r="B22285" s="10"/>
      <c r="L22285" s="10"/>
      <c r="M22285" s="10"/>
    </row>
    <row r="22286" spans="2:13" s="1" customFormat="1" ht="13.8" x14ac:dyDescent="0.3">
      <c r="B22286" s="10"/>
      <c r="L22286" s="10"/>
      <c r="M22286" s="10"/>
    </row>
    <row r="22287" spans="2:13" s="1" customFormat="1" ht="13.8" x14ac:dyDescent="0.3">
      <c r="B22287" s="10"/>
      <c r="L22287" s="10"/>
      <c r="M22287" s="10"/>
    </row>
    <row r="22288" spans="2:13" s="1" customFormat="1" ht="13.8" x14ac:dyDescent="0.3">
      <c r="B22288" s="10"/>
      <c r="L22288" s="10"/>
      <c r="M22288" s="10"/>
    </row>
    <row r="22289" spans="2:13" s="1" customFormat="1" ht="13.8" x14ac:dyDescent="0.3">
      <c r="B22289" s="10"/>
      <c r="L22289" s="10"/>
      <c r="M22289" s="10"/>
    </row>
    <row r="22290" spans="2:13" s="1" customFormat="1" ht="13.8" x14ac:dyDescent="0.3">
      <c r="B22290" s="10"/>
      <c r="L22290" s="10"/>
      <c r="M22290" s="10"/>
    </row>
    <row r="22291" spans="2:13" s="1" customFormat="1" ht="13.8" x14ac:dyDescent="0.3">
      <c r="B22291" s="10"/>
      <c r="L22291" s="10"/>
      <c r="M22291" s="10"/>
    </row>
    <row r="22292" spans="2:13" s="1" customFormat="1" ht="13.8" x14ac:dyDescent="0.3">
      <c r="B22292" s="10"/>
      <c r="L22292" s="10"/>
      <c r="M22292" s="10"/>
    </row>
    <row r="22293" spans="2:13" s="1" customFormat="1" ht="13.8" x14ac:dyDescent="0.3">
      <c r="B22293" s="10"/>
      <c r="L22293" s="10"/>
      <c r="M22293" s="10"/>
    </row>
    <row r="22294" spans="2:13" s="1" customFormat="1" ht="13.8" x14ac:dyDescent="0.3">
      <c r="B22294" s="10"/>
      <c r="L22294" s="10"/>
      <c r="M22294" s="10"/>
    </row>
    <row r="22295" spans="2:13" s="1" customFormat="1" ht="13.8" x14ac:dyDescent="0.3">
      <c r="B22295" s="10"/>
      <c r="L22295" s="10"/>
      <c r="M22295" s="10"/>
    </row>
    <row r="22296" spans="2:13" s="1" customFormat="1" ht="13.8" x14ac:dyDescent="0.3">
      <c r="B22296" s="10"/>
      <c r="L22296" s="10"/>
      <c r="M22296" s="10"/>
    </row>
    <row r="22297" spans="2:13" s="1" customFormat="1" ht="13.8" x14ac:dyDescent="0.3">
      <c r="B22297" s="10"/>
      <c r="L22297" s="10"/>
      <c r="M22297" s="10"/>
    </row>
    <row r="22298" spans="2:13" s="1" customFormat="1" ht="13.8" x14ac:dyDescent="0.3">
      <c r="B22298" s="10"/>
      <c r="L22298" s="10"/>
      <c r="M22298" s="10"/>
    </row>
    <row r="22299" spans="2:13" s="1" customFormat="1" ht="13.8" x14ac:dyDescent="0.3">
      <c r="B22299" s="10"/>
      <c r="L22299" s="10"/>
      <c r="M22299" s="10"/>
    </row>
    <row r="22300" spans="2:13" s="1" customFormat="1" ht="13.8" x14ac:dyDescent="0.3">
      <c r="B22300" s="10"/>
      <c r="L22300" s="10"/>
      <c r="M22300" s="10"/>
    </row>
    <row r="22301" spans="2:13" s="1" customFormat="1" ht="13.8" x14ac:dyDescent="0.3">
      <c r="B22301" s="10"/>
      <c r="L22301" s="10"/>
      <c r="M22301" s="10"/>
    </row>
    <row r="22302" spans="2:13" s="1" customFormat="1" ht="13.8" x14ac:dyDescent="0.3">
      <c r="B22302" s="10"/>
      <c r="L22302" s="10"/>
      <c r="M22302" s="10"/>
    </row>
    <row r="22303" spans="2:13" s="1" customFormat="1" ht="13.8" x14ac:dyDescent="0.3">
      <c r="B22303" s="10"/>
      <c r="L22303" s="10"/>
      <c r="M22303" s="10"/>
    </row>
    <row r="22304" spans="2:13" s="1" customFormat="1" ht="13.8" x14ac:dyDescent="0.3">
      <c r="B22304" s="10"/>
      <c r="L22304" s="10"/>
      <c r="M22304" s="10"/>
    </row>
    <row r="22305" spans="2:13" s="1" customFormat="1" ht="13.8" x14ac:dyDescent="0.3">
      <c r="B22305" s="10"/>
      <c r="L22305" s="10"/>
      <c r="M22305" s="10"/>
    </row>
    <row r="22306" spans="2:13" s="1" customFormat="1" ht="13.8" x14ac:dyDescent="0.3">
      <c r="B22306" s="10"/>
      <c r="L22306" s="10"/>
      <c r="M22306" s="10"/>
    </row>
    <row r="22307" spans="2:13" s="1" customFormat="1" ht="13.8" x14ac:dyDescent="0.3">
      <c r="B22307" s="10"/>
      <c r="L22307" s="10"/>
      <c r="M22307" s="10"/>
    </row>
    <row r="22308" spans="2:13" s="1" customFormat="1" ht="13.8" x14ac:dyDescent="0.3">
      <c r="B22308" s="10"/>
      <c r="L22308" s="10"/>
      <c r="M22308" s="10"/>
    </row>
    <row r="22309" spans="2:13" s="1" customFormat="1" ht="13.8" x14ac:dyDescent="0.3">
      <c r="B22309" s="10"/>
      <c r="L22309" s="10"/>
      <c r="M22309" s="10"/>
    </row>
    <row r="22310" spans="2:13" s="1" customFormat="1" ht="13.8" x14ac:dyDescent="0.3">
      <c r="B22310" s="10"/>
      <c r="L22310" s="10"/>
      <c r="M22310" s="10"/>
    </row>
    <row r="22311" spans="2:13" s="1" customFormat="1" ht="13.8" x14ac:dyDescent="0.3">
      <c r="B22311" s="10"/>
      <c r="L22311" s="10"/>
      <c r="M22311" s="10"/>
    </row>
    <row r="22312" spans="2:13" s="1" customFormat="1" ht="13.8" x14ac:dyDescent="0.3">
      <c r="B22312" s="10"/>
      <c r="L22312" s="10"/>
      <c r="M22312" s="10"/>
    </row>
    <row r="22313" spans="2:13" s="1" customFormat="1" ht="13.8" x14ac:dyDescent="0.3">
      <c r="B22313" s="10"/>
      <c r="L22313" s="10"/>
      <c r="M22313" s="10"/>
    </row>
    <row r="22314" spans="2:13" s="1" customFormat="1" ht="13.8" x14ac:dyDescent="0.3">
      <c r="B22314" s="10"/>
      <c r="L22314" s="10"/>
      <c r="M22314" s="10"/>
    </row>
    <row r="22315" spans="2:13" s="1" customFormat="1" ht="13.8" x14ac:dyDescent="0.3">
      <c r="B22315" s="10"/>
      <c r="L22315" s="10"/>
      <c r="M22315" s="10"/>
    </row>
    <row r="22316" spans="2:13" s="1" customFormat="1" ht="13.8" x14ac:dyDescent="0.3">
      <c r="B22316" s="10"/>
      <c r="L22316" s="10"/>
      <c r="M22316" s="10"/>
    </row>
    <row r="22317" spans="2:13" s="1" customFormat="1" ht="13.8" x14ac:dyDescent="0.3">
      <c r="B22317" s="10"/>
      <c r="L22317" s="10"/>
      <c r="M22317" s="10"/>
    </row>
    <row r="22318" spans="2:13" s="1" customFormat="1" ht="13.8" x14ac:dyDescent="0.3">
      <c r="B22318" s="10"/>
      <c r="L22318" s="10"/>
      <c r="M22318" s="10"/>
    </row>
    <row r="22319" spans="2:13" s="1" customFormat="1" ht="13.8" x14ac:dyDescent="0.3">
      <c r="B22319" s="10"/>
      <c r="L22319" s="10"/>
      <c r="M22319" s="10"/>
    </row>
    <row r="22320" spans="2:13" s="1" customFormat="1" ht="13.8" x14ac:dyDescent="0.3">
      <c r="B22320" s="10"/>
      <c r="L22320" s="10"/>
      <c r="M22320" s="10"/>
    </row>
    <row r="22321" spans="2:13" s="1" customFormat="1" ht="13.8" x14ac:dyDescent="0.3">
      <c r="B22321" s="10"/>
      <c r="L22321" s="10"/>
      <c r="M22321" s="10"/>
    </row>
    <row r="22322" spans="2:13" s="1" customFormat="1" ht="13.8" x14ac:dyDescent="0.3">
      <c r="B22322" s="10"/>
      <c r="L22322" s="10"/>
      <c r="M22322" s="10"/>
    </row>
    <row r="22323" spans="2:13" s="1" customFormat="1" ht="13.8" x14ac:dyDescent="0.3">
      <c r="B22323" s="10"/>
      <c r="L22323" s="10"/>
      <c r="M22323" s="10"/>
    </row>
    <row r="22324" spans="2:13" s="1" customFormat="1" ht="13.8" x14ac:dyDescent="0.3">
      <c r="B22324" s="10"/>
      <c r="L22324" s="10"/>
      <c r="M22324" s="10"/>
    </row>
    <row r="22325" spans="2:13" s="1" customFormat="1" ht="13.8" x14ac:dyDescent="0.3">
      <c r="B22325" s="10"/>
      <c r="L22325" s="10"/>
      <c r="M22325" s="10"/>
    </row>
    <row r="22326" spans="2:13" s="1" customFormat="1" ht="13.8" x14ac:dyDescent="0.3">
      <c r="B22326" s="10"/>
      <c r="L22326" s="10"/>
      <c r="M22326" s="10"/>
    </row>
    <row r="22327" spans="2:13" s="1" customFormat="1" ht="13.8" x14ac:dyDescent="0.3">
      <c r="B22327" s="10"/>
      <c r="L22327" s="10"/>
      <c r="M22327" s="10"/>
    </row>
    <row r="22328" spans="2:13" s="1" customFormat="1" ht="13.8" x14ac:dyDescent="0.3">
      <c r="B22328" s="10"/>
      <c r="L22328" s="10"/>
      <c r="M22328" s="10"/>
    </row>
    <row r="22329" spans="2:13" s="1" customFormat="1" ht="13.8" x14ac:dyDescent="0.3">
      <c r="B22329" s="10"/>
      <c r="L22329" s="10"/>
      <c r="M22329" s="10"/>
    </row>
    <row r="22330" spans="2:13" s="1" customFormat="1" ht="13.8" x14ac:dyDescent="0.3">
      <c r="B22330" s="10"/>
      <c r="L22330" s="10"/>
      <c r="M22330" s="10"/>
    </row>
    <row r="22331" spans="2:13" s="1" customFormat="1" ht="13.8" x14ac:dyDescent="0.3">
      <c r="B22331" s="10"/>
      <c r="L22331" s="10"/>
      <c r="M22331" s="10"/>
    </row>
    <row r="22332" spans="2:13" s="1" customFormat="1" ht="13.8" x14ac:dyDescent="0.3">
      <c r="B22332" s="10"/>
      <c r="L22332" s="10"/>
      <c r="M22332" s="10"/>
    </row>
    <row r="22333" spans="2:13" s="1" customFormat="1" ht="13.8" x14ac:dyDescent="0.3">
      <c r="B22333" s="10"/>
      <c r="L22333" s="10"/>
      <c r="M22333" s="10"/>
    </row>
    <row r="22334" spans="2:13" s="1" customFormat="1" ht="13.8" x14ac:dyDescent="0.3">
      <c r="B22334" s="10"/>
      <c r="L22334" s="10"/>
      <c r="M22334" s="10"/>
    </row>
    <row r="22335" spans="2:13" s="1" customFormat="1" ht="13.8" x14ac:dyDescent="0.3">
      <c r="B22335" s="10"/>
      <c r="L22335" s="10"/>
      <c r="M22335" s="10"/>
    </row>
    <row r="22336" spans="2:13" s="1" customFormat="1" ht="13.8" x14ac:dyDescent="0.3">
      <c r="B22336" s="10"/>
      <c r="L22336" s="10"/>
      <c r="M22336" s="10"/>
    </row>
    <row r="22337" spans="2:13" s="1" customFormat="1" ht="13.8" x14ac:dyDescent="0.3">
      <c r="B22337" s="10"/>
      <c r="L22337" s="10"/>
      <c r="M22337" s="10"/>
    </row>
    <row r="22338" spans="2:13" s="1" customFormat="1" ht="13.8" x14ac:dyDescent="0.3">
      <c r="B22338" s="10"/>
      <c r="L22338" s="10"/>
      <c r="M22338" s="10"/>
    </row>
    <row r="22339" spans="2:13" s="1" customFormat="1" ht="13.8" x14ac:dyDescent="0.3">
      <c r="B22339" s="10"/>
      <c r="L22339" s="10"/>
      <c r="M22339" s="10"/>
    </row>
    <row r="22340" spans="2:13" s="1" customFormat="1" ht="13.8" x14ac:dyDescent="0.3">
      <c r="B22340" s="10"/>
      <c r="L22340" s="10"/>
      <c r="M22340" s="10"/>
    </row>
    <row r="22341" spans="2:13" s="1" customFormat="1" ht="13.8" x14ac:dyDescent="0.3">
      <c r="B22341" s="10"/>
      <c r="L22341" s="10"/>
      <c r="M22341" s="10"/>
    </row>
    <row r="22342" spans="2:13" s="1" customFormat="1" ht="13.8" x14ac:dyDescent="0.3">
      <c r="B22342" s="10"/>
      <c r="L22342" s="10"/>
      <c r="M22342" s="10"/>
    </row>
    <row r="22343" spans="2:13" s="1" customFormat="1" ht="13.8" x14ac:dyDescent="0.3">
      <c r="B22343" s="10"/>
      <c r="L22343" s="10"/>
      <c r="M22343" s="10"/>
    </row>
    <row r="22344" spans="2:13" s="1" customFormat="1" ht="13.8" x14ac:dyDescent="0.3">
      <c r="B22344" s="10"/>
      <c r="L22344" s="10"/>
      <c r="M22344" s="10"/>
    </row>
    <row r="22345" spans="2:13" s="1" customFormat="1" ht="13.8" x14ac:dyDescent="0.3">
      <c r="B22345" s="10"/>
      <c r="L22345" s="10"/>
      <c r="M22345" s="10"/>
    </row>
    <row r="22346" spans="2:13" s="1" customFormat="1" ht="13.8" x14ac:dyDescent="0.3">
      <c r="B22346" s="10"/>
      <c r="L22346" s="10"/>
      <c r="M22346" s="10"/>
    </row>
    <row r="22347" spans="2:13" s="1" customFormat="1" ht="13.8" x14ac:dyDescent="0.3">
      <c r="B22347" s="10"/>
      <c r="L22347" s="10"/>
      <c r="M22347" s="10"/>
    </row>
    <row r="22348" spans="2:13" s="1" customFormat="1" ht="13.8" x14ac:dyDescent="0.3">
      <c r="B22348" s="10"/>
      <c r="L22348" s="10"/>
      <c r="M22348" s="10"/>
    </row>
    <row r="22349" spans="2:13" s="1" customFormat="1" ht="13.8" x14ac:dyDescent="0.3">
      <c r="B22349" s="10"/>
      <c r="L22349" s="10"/>
      <c r="M22349" s="10"/>
    </row>
    <row r="22350" spans="2:13" s="1" customFormat="1" ht="13.8" x14ac:dyDescent="0.3">
      <c r="B22350" s="10"/>
      <c r="L22350" s="10"/>
      <c r="M22350" s="10"/>
    </row>
    <row r="22351" spans="2:13" s="1" customFormat="1" ht="13.8" x14ac:dyDescent="0.3">
      <c r="B22351" s="10"/>
      <c r="L22351" s="10"/>
      <c r="M22351" s="10"/>
    </row>
    <row r="22352" spans="2:13" s="1" customFormat="1" ht="13.8" x14ac:dyDescent="0.3">
      <c r="B22352" s="10"/>
      <c r="L22352" s="10"/>
      <c r="M22352" s="10"/>
    </row>
    <row r="22353" spans="2:13" s="1" customFormat="1" ht="13.8" x14ac:dyDescent="0.3">
      <c r="B22353" s="10"/>
      <c r="L22353" s="10"/>
      <c r="M22353" s="10"/>
    </row>
    <row r="22354" spans="2:13" s="1" customFormat="1" ht="13.8" x14ac:dyDescent="0.3">
      <c r="B22354" s="10"/>
      <c r="L22354" s="10"/>
      <c r="M22354" s="10"/>
    </row>
    <row r="22355" spans="2:13" s="1" customFormat="1" ht="13.8" x14ac:dyDescent="0.3">
      <c r="B22355" s="10"/>
      <c r="L22355" s="10"/>
      <c r="M22355" s="10"/>
    </row>
    <row r="22356" spans="2:13" s="1" customFormat="1" ht="13.8" x14ac:dyDescent="0.3">
      <c r="B22356" s="10"/>
      <c r="L22356" s="10"/>
      <c r="M22356" s="10"/>
    </row>
    <row r="22357" spans="2:13" s="1" customFormat="1" ht="13.8" x14ac:dyDescent="0.3">
      <c r="B22357" s="10"/>
      <c r="L22357" s="10"/>
      <c r="M22357" s="10"/>
    </row>
    <row r="22358" spans="2:13" s="1" customFormat="1" ht="13.8" x14ac:dyDescent="0.3">
      <c r="B22358" s="10"/>
      <c r="L22358" s="10"/>
      <c r="M22358" s="10"/>
    </row>
    <row r="22359" spans="2:13" s="1" customFormat="1" ht="13.8" x14ac:dyDescent="0.3">
      <c r="B22359" s="10"/>
      <c r="L22359" s="10"/>
      <c r="M22359" s="10"/>
    </row>
    <row r="22360" spans="2:13" s="1" customFormat="1" ht="13.8" x14ac:dyDescent="0.3">
      <c r="B22360" s="10"/>
      <c r="L22360" s="10"/>
      <c r="M22360" s="10"/>
    </row>
    <row r="22361" spans="2:13" s="1" customFormat="1" ht="13.8" x14ac:dyDescent="0.3">
      <c r="B22361" s="10"/>
      <c r="L22361" s="10"/>
      <c r="M22361" s="10"/>
    </row>
    <row r="22362" spans="2:13" s="1" customFormat="1" ht="13.8" x14ac:dyDescent="0.3">
      <c r="B22362" s="10"/>
      <c r="L22362" s="10"/>
      <c r="M22362" s="10"/>
    </row>
    <row r="22363" spans="2:13" s="1" customFormat="1" ht="13.8" x14ac:dyDescent="0.3">
      <c r="B22363" s="10"/>
      <c r="L22363" s="10"/>
      <c r="M22363" s="10"/>
    </row>
    <row r="22364" spans="2:13" s="1" customFormat="1" ht="13.8" x14ac:dyDescent="0.3">
      <c r="B22364" s="10"/>
      <c r="L22364" s="10"/>
      <c r="M22364" s="10"/>
    </row>
    <row r="22365" spans="2:13" s="1" customFormat="1" ht="13.8" x14ac:dyDescent="0.3">
      <c r="B22365" s="10"/>
      <c r="L22365" s="10"/>
      <c r="M22365" s="10"/>
    </row>
    <row r="22366" spans="2:13" s="1" customFormat="1" ht="13.8" x14ac:dyDescent="0.3">
      <c r="B22366" s="10"/>
      <c r="L22366" s="10"/>
      <c r="M22366" s="10"/>
    </row>
    <row r="22367" spans="2:13" s="1" customFormat="1" ht="13.8" x14ac:dyDescent="0.3">
      <c r="B22367" s="10"/>
      <c r="L22367" s="10"/>
      <c r="M22367" s="10"/>
    </row>
    <row r="22368" spans="2:13" s="1" customFormat="1" ht="13.8" x14ac:dyDescent="0.3">
      <c r="B22368" s="10"/>
      <c r="L22368" s="10"/>
      <c r="M22368" s="10"/>
    </row>
    <row r="22369" spans="2:13" s="1" customFormat="1" ht="13.8" x14ac:dyDescent="0.3">
      <c r="B22369" s="10"/>
      <c r="L22369" s="10"/>
      <c r="M22369" s="10"/>
    </row>
    <row r="22370" spans="2:13" s="1" customFormat="1" ht="13.8" x14ac:dyDescent="0.3">
      <c r="B22370" s="10"/>
      <c r="L22370" s="10"/>
      <c r="M22370" s="10"/>
    </row>
    <row r="22371" spans="2:13" s="1" customFormat="1" ht="13.8" x14ac:dyDescent="0.3">
      <c r="B22371" s="10"/>
      <c r="L22371" s="10"/>
      <c r="M22371" s="10"/>
    </row>
    <row r="22372" spans="2:13" s="1" customFormat="1" ht="13.8" x14ac:dyDescent="0.3">
      <c r="B22372" s="10"/>
      <c r="L22372" s="10"/>
      <c r="M22372" s="10"/>
    </row>
    <row r="22373" spans="2:13" s="1" customFormat="1" ht="13.8" x14ac:dyDescent="0.3">
      <c r="B22373" s="10"/>
      <c r="L22373" s="10"/>
      <c r="M22373" s="10"/>
    </row>
    <row r="22374" spans="2:13" s="1" customFormat="1" ht="13.8" x14ac:dyDescent="0.3">
      <c r="B22374" s="10"/>
      <c r="L22374" s="10"/>
      <c r="M22374" s="10"/>
    </row>
    <row r="22375" spans="2:13" s="1" customFormat="1" ht="13.8" x14ac:dyDescent="0.3">
      <c r="B22375" s="10"/>
      <c r="L22375" s="10"/>
      <c r="M22375" s="10"/>
    </row>
    <row r="22376" spans="2:13" s="1" customFormat="1" ht="13.8" x14ac:dyDescent="0.3">
      <c r="B22376" s="10"/>
      <c r="L22376" s="10"/>
      <c r="M22376" s="10"/>
    </row>
    <row r="22377" spans="2:13" s="1" customFormat="1" ht="13.8" x14ac:dyDescent="0.3">
      <c r="B22377" s="10"/>
      <c r="L22377" s="10"/>
      <c r="M22377" s="10"/>
    </row>
    <row r="22378" spans="2:13" s="1" customFormat="1" ht="13.8" x14ac:dyDescent="0.3">
      <c r="B22378" s="10"/>
      <c r="L22378" s="10"/>
      <c r="M22378" s="10"/>
    </row>
    <row r="22379" spans="2:13" s="1" customFormat="1" ht="13.8" x14ac:dyDescent="0.3">
      <c r="B22379" s="10"/>
      <c r="L22379" s="10"/>
      <c r="M22379" s="10"/>
    </row>
    <row r="22380" spans="2:13" s="1" customFormat="1" ht="13.8" x14ac:dyDescent="0.3">
      <c r="B22380" s="10"/>
      <c r="L22380" s="10"/>
      <c r="M22380" s="10"/>
    </row>
    <row r="22381" spans="2:13" s="1" customFormat="1" ht="13.8" x14ac:dyDescent="0.3">
      <c r="B22381" s="10"/>
      <c r="L22381" s="10"/>
      <c r="M22381" s="10"/>
    </row>
    <row r="22382" spans="2:13" s="1" customFormat="1" ht="13.8" x14ac:dyDescent="0.3">
      <c r="B22382" s="10"/>
      <c r="L22382" s="10"/>
      <c r="M22382" s="10"/>
    </row>
    <row r="22383" spans="2:13" s="1" customFormat="1" ht="13.8" x14ac:dyDescent="0.3">
      <c r="B22383" s="10"/>
      <c r="L22383" s="10"/>
      <c r="M22383" s="10"/>
    </row>
    <row r="22384" spans="2:13" s="1" customFormat="1" ht="13.8" x14ac:dyDescent="0.3">
      <c r="B22384" s="10"/>
      <c r="L22384" s="10"/>
      <c r="M22384" s="10"/>
    </row>
    <row r="22385" spans="2:13" s="1" customFormat="1" ht="13.8" x14ac:dyDescent="0.3">
      <c r="B22385" s="10"/>
      <c r="L22385" s="10"/>
      <c r="M22385" s="10"/>
    </row>
    <row r="22386" spans="2:13" s="1" customFormat="1" ht="13.8" x14ac:dyDescent="0.3">
      <c r="B22386" s="10"/>
      <c r="L22386" s="10"/>
      <c r="M22386" s="10"/>
    </row>
    <row r="22387" spans="2:13" s="1" customFormat="1" ht="13.8" x14ac:dyDescent="0.3">
      <c r="B22387" s="10"/>
      <c r="L22387" s="10"/>
      <c r="M22387" s="10"/>
    </row>
    <row r="22388" spans="2:13" s="1" customFormat="1" ht="13.8" x14ac:dyDescent="0.3">
      <c r="B22388" s="10"/>
      <c r="L22388" s="10"/>
      <c r="M22388" s="10"/>
    </row>
    <row r="22389" spans="2:13" s="1" customFormat="1" ht="13.8" x14ac:dyDescent="0.3">
      <c r="B22389" s="10"/>
      <c r="L22389" s="10"/>
      <c r="M22389" s="10"/>
    </row>
    <row r="22390" spans="2:13" s="1" customFormat="1" ht="13.8" x14ac:dyDescent="0.3">
      <c r="B22390" s="10"/>
      <c r="L22390" s="10"/>
      <c r="M22390" s="10"/>
    </row>
    <row r="22391" spans="2:13" s="1" customFormat="1" ht="13.8" x14ac:dyDescent="0.3">
      <c r="B22391" s="10"/>
      <c r="L22391" s="10"/>
      <c r="M22391" s="10"/>
    </row>
    <row r="22392" spans="2:13" s="1" customFormat="1" ht="13.8" x14ac:dyDescent="0.3">
      <c r="B22392" s="10"/>
      <c r="L22392" s="10"/>
      <c r="M22392" s="10"/>
    </row>
    <row r="22393" spans="2:13" s="1" customFormat="1" ht="13.8" x14ac:dyDescent="0.3">
      <c r="B22393" s="10"/>
      <c r="L22393" s="10"/>
      <c r="M22393" s="10"/>
    </row>
    <row r="22394" spans="2:13" s="1" customFormat="1" ht="13.8" x14ac:dyDescent="0.3">
      <c r="B22394" s="10"/>
      <c r="L22394" s="10"/>
      <c r="M22394" s="10"/>
    </row>
    <row r="22395" spans="2:13" s="1" customFormat="1" ht="13.8" x14ac:dyDescent="0.3">
      <c r="B22395" s="10"/>
      <c r="L22395" s="10"/>
      <c r="M22395" s="10"/>
    </row>
    <row r="22396" spans="2:13" s="1" customFormat="1" ht="13.8" x14ac:dyDescent="0.3">
      <c r="B22396" s="10"/>
      <c r="L22396" s="10"/>
      <c r="M22396" s="10"/>
    </row>
    <row r="22397" spans="2:13" s="1" customFormat="1" ht="13.8" x14ac:dyDescent="0.3">
      <c r="B22397" s="10"/>
      <c r="L22397" s="10"/>
      <c r="M22397" s="10"/>
    </row>
    <row r="22398" spans="2:13" s="1" customFormat="1" ht="13.8" x14ac:dyDescent="0.3">
      <c r="B22398" s="10"/>
      <c r="L22398" s="10"/>
      <c r="M22398" s="10"/>
    </row>
    <row r="22399" spans="2:13" s="1" customFormat="1" ht="13.8" x14ac:dyDescent="0.3">
      <c r="B22399" s="10"/>
      <c r="L22399" s="10"/>
      <c r="M22399" s="10"/>
    </row>
    <row r="22400" spans="2:13" s="1" customFormat="1" ht="13.8" x14ac:dyDescent="0.3">
      <c r="B22400" s="10"/>
      <c r="L22400" s="10"/>
      <c r="M22400" s="10"/>
    </row>
    <row r="22401" spans="2:13" s="1" customFormat="1" ht="13.8" x14ac:dyDescent="0.3">
      <c r="B22401" s="10"/>
      <c r="L22401" s="10"/>
      <c r="M22401" s="10"/>
    </row>
    <row r="22402" spans="2:13" s="1" customFormat="1" ht="13.8" x14ac:dyDescent="0.3">
      <c r="B22402" s="10"/>
      <c r="L22402" s="10"/>
      <c r="M22402" s="10"/>
    </row>
    <row r="22403" spans="2:13" s="1" customFormat="1" ht="13.8" x14ac:dyDescent="0.3">
      <c r="B22403" s="10"/>
      <c r="L22403" s="10"/>
      <c r="M22403" s="10"/>
    </row>
    <row r="22404" spans="2:13" s="1" customFormat="1" ht="13.8" x14ac:dyDescent="0.3">
      <c r="B22404" s="10"/>
      <c r="L22404" s="10"/>
      <c r="M22404" s="10"/>
    </row>
    <row r="22405" spans="2:13" s="1" customFormat="1" ht="13.8" x14ac:dyDescent="0.3">
      <c r="B22405" s="10"/>
      <c r="L22405" s="10"/>
      <c r="M22405" s="10"/>
    </row>
    <row r="22406" spans="2:13" s="1" customFormat="1" ht="13.8" x14ac:dyDescent="0.3">
      <c r="B22406" s="10"/>
      <c r="L22406" s="10"/>
      <c r="M22406" s="10"/>
    </row>
    <row r="22407" spans="2:13" s="1" customFormat="1" ht="13.8" x14ac:dyDescent="0.3">
      <c r="B22407" s="10"/>
      <c r="L22407" s="10"/>
      <c r="M22407" s="10"/>
    </row>
    <row r="22408" spans="2:13" s="1" customFormat="1" ht="13.8" x14ac:dyDescent="0.3">
      <c r="B22408" s="10"/>
      <c r="L22408" s="10"/>
      <c r="M22408" s="10"/>
    </row>
    <row r="22409" spans="2:13" s="1" customFormat="1" ht="13.8" x14ac:dyDescent="0.3">
      <c r="B22409" s="10"/>
      <c r="L22409" s="10"/>
      <c r="M22409" s="10"/>
    </row>
    <row r="22410" spans="2:13" s="1" customFormat="1" ht="13.8" x14ac:dyDescent="0.3">
      <c r="B22410" s="10"/>
      <c r="L22410" s="10"/>
      <c r="M22410" s="10"/>
    </row>
    <row r="22411" spans="2:13" s="1" customFormat="1" ht="13.8" x14ac:dyDescent="0.3">
      <c r="B22411" s="10"/>
      <c r="L22411" s="10"/>
      <c r="M22411" s="10"/>
    </row>
    <row r="22412" spans="2:13" s="1" customFormat="1" ht="13.8" x14ac:dyDescent="0.3">
      <c r="B22412" s="10"/>
      <c r="L22412" s="10"/>
      <c r="M22412" s="10"/>
    </row>
    <row r="22413" spans="2:13" s="1" customFormat="1" ht="13.8" x14ac:dyDescent="0.3">
      <c r="B22413" s="10"/>
      <c r="L22413" s="10"/>
      <c r="M22413" s="10"/>
    </row>
    <row r="22414" spans="2:13" s="1" customFormat="1" ht="13.8" x14ac:dyDescent="0.3">
      <c r="B22414" s="10"/>
      <c r="L22414" s="10"/>
      <c r="M22414" s="10"/>
    </row>
    <row r="22415" spans="2:13" s="1" customFormat="1" ht="13.8" x14ac:dyDescent="0.3">
      <c r="B22415" s="10"/>
      <c r="L22415" s="10"/>
      <c r="M22415" s="10"/>
    </row>
    <row r="22416" spans="2:13" s="1" customFormat="1" ht="13.8" x14ac:dyDescent="0.3">
      <c r="B22416" s="10"/>
      <c r="L22416" s="10"/>
      <c r="M22416" s="10"/>
    </row>
    <row r="22417" spans="2:13" s="1" customFormat="1" ht="13.8" x14ac:dyDescent="0.3">
      <c r="B22417" s="10"/>
      <c r="L22417" s="10"/>
      <c r="M22417" s="10"/>
    </row>
    <row r="22418" spans="2:13" s="1" customFormat="1" ht="13.8" x14ac:dyDescent="0.3">
      <c r="B22418" s="10"/>
      <c r="L22418" s="10"/>
      <c r="M22418" s="10"/>
    </row>
    <row r="22419" spans="2:13" s="1" customFormat="1" ht="13.8" x14ac:dyDescent="0.3">
      <c r="B22419" s="10"/>
      <c r="L22419" s="10"/>
      <c r="M22419" s="10"/>
    </row>
    <row r="22420" spans="2:13" s="1" customFormat="1" ht="13.8" x14ac:dyDescent="0.3">
      <c r="B22420" s="10"/>
      <c r="L22420" s="10"/>
      <c r="M22420" s="10"/>
    </row>
    <row r="22421" spans="2:13" s="1" customFormat="1" ht="13.8" x14ac:dyDescent="0.3">
      <c r="B22421" s="10"/>
      <c r="L22421" s="10"/>
      <c r="M22421" s="10"/>
    </row>
    <row r="22422" spans="2:13" s="1" customFormat="1" ht="13.8" x14ac:dyDescent="0.3">
      <c r="B22422" s="10"/>
      <c r="L22422" s="10"/>
      <c r="M22422" s="10"/>
    </row>
    <row r="22423" spans="2:13" s="1" customFormat="1" ht="13.8" x14ac:dyDescent="0.3">
      <c r="B22423" s="10"/>
      <c r="L22423" s="10"/>
      <c r="M22423" s="10"/>
    </row>
    <row r="22424" spans="2:13" s="1" customFormat="1" ht="13.8" x14ac:dyDescent="0.3">
      <c r="B22424" s="10"/>
      <c r="L22424" s="10"/>
      <c r="M22424" s="10"/>
    </row>
    <row r="22425" spans="2:13" s="1" customFormat="1" ht="13.8" x14ac:dyDescent="0.3">
      <c r="B22425" s="10"/>
      <c r="L22425" s="10"/>
      <c r="M22425" s="10"/>
    </row>
    <row r="22426" spans="2:13" s="1" customFormat="1" ht="13.8" x14ac:dyDescent="0.3">
      <c r="B22426" s="10"/>
      <c r="L22426" s="10"/>
      <c r="M22426" s="10"/>
    </row>
    <row r="22427" spans="2:13" s="1" customFormat="1" ht="13.8" x14ac:dyDescent="0.3">
      <c r="B22427" s="10"/>
      <c r="L22427" s="10"/>
      <c r="M22427" s="10"/>
    </row>
    <row r="22428" spans="2:13" s="1" customFormat="1" ht="13.8" x14ac:dyDescent="0.3">
      <c r="B22428" s="10"/>
      <c r="L22428" s="10"/>
      <c r="M22428" s="10"/>
    </row>
    <row r="22429" spans="2:13" s="1" customFormat="1" ht="13.8" x14ac:dyDescent="0.3">
      <c r="B22429" s="10"/>
      <c r="L22429" s="10"/>
      <c r="M22429" s="10"/>
    </row>
    <row r="22430" spans="2:13" s="1" customFormat="1" ht="13.8" x14ac:dyDescent="0.3">
      <c r="B22430" s="10"/>
      <c r="L22430" s="10"/>
      <c r="M22430" s="10"/>
    </row>
    <row r="22431" spans="2:13" s="1" customFormat="1" ht="13.8" x14ac:dyDescent="0.3">
      <c r="B22431" s="10"/>
      <c r="L22431" s="10"/>
      <c r="M22431" s="10"/>
    </row>
    <row r="22432" spans="2:13" s="1" customFormat="1" ht="13.8" x14ac:dyDescent="0.3">
      <c r="B22432" s="10"/>
      <c r="L22432" s="10"/>
      <c r="M22432" s="10"/>
    </row>
    <row r="22433" spans="2:13" s="1" customFormat="1" ht="13.8" x14ac:dyDescent="0.3">
      <c r="B22433" s="10"/>
      <c r="L22433" s="10"/>
      <c r="M22433" s="10"/>
    </row>
    <row r="22434" spans="2:13" s="1" customFormat="1" ht="13.8" x14ac:dyDescent="0.3">
      <c r="B22434" s="10"/>
      <c r="L22434" s="10"/>
      <c r="M22434" s="10"/>
    </row>
    <row r="22435" spans="2:13" s="1" customFormat="1" ht="13.8" x14ac:dyDescent="0.3">
      <c r="B22435" s="10"/>
      <c r="L22435" s="10"/>
      <c r="M22435" s="10"/>
    </row>
    <row r="22436" spans="2:13" s="1" customFormat="1" ht="13.8" x14ac:dyDescent="0.3">
      <c r="B22436" s="10"/>
      <c r="L22436" s="10"/>
      <c r="M22436" s="10"/>
    </row>
    <row r="22437" spans="2:13" s="1" customFormat="1" ht="13.8" x14ac:dyDescent="0.3">
      <c r="B22437" s="10"/>
      <c r="L22437" s="10"/>
      <c r="M22437" s="10"/>
    </row>
    <row r="22438" spans="2:13" s="1" customFormat="1" ht="13.8" x14ac:dyDescent="0.3">
      <c r="B22438" s="10"/>
      <c r="L22438" s="10"/>
      <c r="M22438" s="10"/>
    </row>
    <row r="22439" spans="2:13" s="1" customFormat="1" ht="13.8" x14ac:dyDescent="0.3">
      <c r="B22439" s="10"/>
      <c r="L22439" s="10"/>
      <c r="M22439" s="10"/>
    </row>
    <row r="22440" spans="2:13" s="1" customFormat="1" ht="13.8" x14ac:dyDescent="0.3">
      <c r="B22440" s="10"/>
      <c r="L22440" s="10"/>
      <c r="M22440" s="10"/>
    </row>
    <row r="22441" spans="2:13" s="1" customFormat="1" ht="13.8" x14ac:dyDescent="0.3">
      <c r="B22441" s="10"/>
      <c r="L22441" s="10"/>
      <c r="M22441" s="10"/>
    </row>
    <row r="22442" spans="2:13" s="1" customFormat="1" ht="13.8" x14ac:dyDescent="0.3">
      <c r="B22442" s="10"/>
      <c r="L22442" s="10"/>
      <c r="M22442" s="10"/>
    </row>
    <row r="22443" spans="2:13" s="1" customFormat="1" ht="13.8" x14ac:dyDescent="0.3">
      <c r="B22443" s="10"/>
      <c r="L22443" s="10"/>
      <c r="M22443" s="10"/>
    </row>
    <row r="22444" spans="2:13" s="1" customFormat="1" ht="13.8" x14ac:dyDescent="0.3">
      <c r="B22444" s="10"/>
      <c r="L22444" s="10"/>
      <c r="M22444" s="10"/>
    </row>
    <row r="22445" spans="2:13" s="1" customFormat="1" ht="13.8" x14ac:dyDescent="0.3">
      <c r="B22445" s="10"/>
      <c r="L22445" s="10"/>
      <c r="M22445" s="10"/>
    </row>
    <row r="22446" spans="2:13" s="1" customFormat="1" ht="13.8" x14ac:dyDescent="0.3">
      <c r="B22446" s="10"/>
      <c r="L22446" s="10"/>
      <c r="M22446" s="10"/>
    </row>
    <row r="22447" spans="2:13" s="1" customFormat="1" ht="13.8" x14ac:dyDescent="0.3">
      <c r="B22447" s="10"/>
      <c r="L22447" s="10"/>
      <c r="M22447" s="10"/>
    </row>
    <row r="22448" spans="2:13" s="1" customFormat="1" ht="13.8" x14ac:dyDescent="0.3">
      <c r="B22448" s="10"/>
      <c r="L22448" s="10"/>
      <c r="M22448" s="10"/>
    </row>
    <row r="22449" spans="2:13" s="1" customFormat="1" ht="13.8" x14ac:dyDescent="0.3">
      <c r="B22449" s="10"/>
      <c r="L22449" s="10"/>
      <c r="M22449" s="10"/>
    </row>
    <row r="22450" spans="2:13" s="1" customFormat="1" ht="13.8" x14ac:dyDescent="0.3">
      <c r="B22450" s="10"/>
      <c r="L22450" s="10"/>
      <c r="M22450" s="10"/>
    </row>
    <row r="22451" spans="2:13" s="1" customFormat="1" ht="13.8" x14ac:dyDescent="0.3">
      <c r="B22451" s="10"/>
      <c r="L22451" s="10"/>
      <c r="M22451" s="10"/>
    </row>
    <row r="22452" spans="2:13" s="1" customFormat="1" ht="13.8" x14ac:dyDescent="0.3">
      <c r="B22452" s="10"/>
      <c r="L22452" s="10"/>
      <c r="M22452" s="10"/>
    </row>
    <row r="22453" spans="2:13" s="1" customFormat="1" ht="13.8" x14ac:dyDescent="0.3">
      <c r="B22453" s="10"/>
      <c r="L22453" s="10"/>
      <c r="M22453" s="10"/>
    </row>
    <row r="22454" spans="2:13" s="1" customFormat="1" ht="13.8" x14ac:dyDescent="0.3">
      <c r="B22454" s="10"/>
      <c r="L22454" s="10"/>
      <c r="M22454" s="10"/>
    </row>
    <row r="22455" spans="2:13" s="1" customFormat="1" ht="13.8" x14ac:dyDescent="0.3">
      <c r="B22455" s="10"/>
      <c r="L22455" s="10"/>
      <c r="M22455" s="10"/>
    </row>
    <row r="22456" spans="2:13" s="1" customFormat="1" ht="13.8" x14ac:dyDescent="0.3">
      <c r="B22456" s="10"/>
      <c r="L22456" s="10"/>
      <c r="M22456" s="10"/>
    </row>
    <row r="22457" spans="2:13" s="1" customFormat="1" ht="13.8" x14ac:dyDescent="0.3">
      <c r="B22457" s="10"/>
      <c r="L22457" s="10"/>
      <c r="M22457" s="10"/>
    </row>
    <row r="22458" spans="2:13" s="1" customFormat="1" ht="13.8" x14ac:dyDescent="0.3">
      <c r="B22458" s="10"/>
      <c r="L22458" s="10"/>
      <c r="M22458" s="10"/>
    </row>
    <row r="22459" spans="2:13" s="1" customFormat="1" ht="13.8" x14ac:dyDescent="0.3">
      <c r="B22459" s="10"/>
      <c r="L22459" s="10"/>
      <c r="M22459" s="10"/>
    </row>
    <row r="22460" spans="2:13" s="1" customFormat="1" ht="13.8" x14ac:dyDescent="0.3">
      <c r="B22460" s="10"/>
      <c r="L22460" s="10"/>
      <c r="M22460" s="10"/>
    </row>
    <row r="22461" spans="2:13" s="1" customFormat="1" ht="13.8" x14ac:dyDescent="0.3">
      <c r="B22461" s="10"/>
      <c r="L22461" s="10"/>
      <c r="M22461" s="10"/>
    </row>
    <row r="22462" spans="2:13" s="1" customFormat="1" ht="13.8" x14ac:dyDescent="0.3">
      <c r="B22462" s="10"/>
      <c r="L22462" s="10"/>
      <c r="M22462" s="10"/>
    </row>
    <row r="22463" spans="2:13" s="1" customFormat="1" ht="13.8" x14ac:dyDescent="0.3">
      <c r="B22463" s="10"/>
      <c r="L22463" s="10"/>
      <c r="M22463" s="10"/>
    </row>
    <row r="22464" spans="2:13" s="1" customFormat="1" ht="13.8" x14ac:dyDescent="0.3">
      <c r="B22464" s="10"/>
      <c r="L22464" s="10"/>
      <c r="M22464" s="10"/>
    </row>
    <row r="22465" spans="2:13" s="1" customFormat="1" ht="13.8" x14ac:dyDescent="0.3">
      <c r="B22465" s="10"/>
      <c r="L22465" s="10"/>
      <c r="M22465" s="10"/>
    </row>
    <row r="22466" spans="2:13" s="1" customFormat="1" ht="13.8" x14ac:dyDescent="0.3">
      <c r="B22466" s="10"/>
      <c r="L22466" s="10"/>
      <c r="M22466" s="10"/>
    </row>
    <row r="22467" spans="2:13" s="1" customFormat="1" ht="13.8" x14ac:dyDescent="0.3">
      <c r="B22467" s="10"/>
      <c r="L22467" s="10"/>
      <c r="M22467" s="10"/>
    </row>
    <row r="22468" spans="2:13" s="1" customFormat="1" ht="13.8" x14ac:dyDescent="0.3">
      <c r="B22468" s="10"/>
      <c r="L22468" s="10"/>
      <c r="M22468" s="10"/>
    </row>
    <row r="22469" spans="2:13" s="1" customFormat="1" ht="13.8" x14ac:dyDescent="0.3">
      <c r="B22469" s="10"/>
      <c r="L22469" s="10"/>
      <c r="M22469" s="10"/>
    </row>
    <row r="22470" spans="2:13" s="1" customFormat="1" ht="13.8" x14ac:dyDescent="0.3">
      <c r="B22470" s="10"/>
      <c r="L22470" s="10"/>
      <c r="M22470" s="10"/>
    </row>
    <row r="22471" spans="2:13" s="1" customFormat="1" ht="13.8" x14ac:dyDescent="0.3">
      <c r="B22471" s="10"/>
      <c r="L22471" s="10"/>
      <c r="M22471" s="10"/>
    </row>
    <row r="22472" spans="2:13" s="1" customFormat="1" ht="13.8" x14ac:dyDescent="0.3">
      <c r="B22472" s="10"/>
      <c r="L22472" s="10"/>
      <c r="M22472" s="10"/>
    </row>
    <row r="22473" spans="2:13" s="1" customFormat="1" ht="13.8" x14ac:dyDescent="0.3">
      <c r="B22473" s="10"/>
      <c r="L22473" s="10"/>
      <c r="M22473" s="10"/>
    </row>
    <row r="22474" spans="2:13" s="1" customFormat="1" ht="13.8" x14ac:dyDescent="0.3">
      <c r="B22474" s="10"/>
      <c r="L22474" s="10"/>
      <c r="M22474" s="10"/>
    </row>
    <row r="22475" spans="2:13" s="1" customFormat="1" ht="13.8" x14ac:dyDescent="0.3">
      <c r="B22475" s="10"/>
      <c r="L22475" s="10"/>
      <c r="M22475" s="10"/>
    </row>
    <row r="22476" spans="2:13" s="1" customFormat="1" ht="13.8" x14ac:dyDescent="0.3">
      <c r="B22476" s="10"/>
      <c r="L22476" s="10"/>
      <c r="M22476" s="10"/>
    </row>
    <row r="22477" spans="2:13" s="1" customFormat="1" ht="13.8" x14ac:dyDescent="0.3">
      <c r="B22477" s="10"/>
      <c r="L22477" s="10"/>
      <c r="M22477" s="10"/>
    </row>
    <row r="22478" spans="2:13" s="1" customFormat="1" ht="13.8" x14ac:dyDescent="0.3">
      <c r="B22478" s="10"/>
      <c r="L22478" s="10"/>
      <c r="M22478" s="10"/>
    </row>
    <row r="22479" spans="2:13" s="1" customFormat="1" ht="13.8" x14ac:dyDescent="0.3">
      <c r="B22479" s="10"/>
      <c r="L22479" s="10"/>
      <c r="M22479" s="10"/>
    </row>
    <row r="22480" spans="2:13" s="1" customFormat="1" ht="13.8" x14ac:dyDescent="0.3">
      <c r="B22480" s="10"/>
      <c r="L22480" s="10"/>
      <c r="M22480" s="10"/>
    </row>
    <row r="22481" spans="2:13" s="1" customFormat="1" ht="13.8" x14ac:dyDescent="0.3">
      <c r="B22481" s="10"/>
      <c r="L22481" s="10"/>
      <c r="M22481" s="10"/>
    </row>
    <row r="22482" spans="2:13" s="1" customFormat="1" ht="13.8" x14ac:dyDescent="0.3">
      <c r="B22482" s="10"/>
      <c r="L22482" s="10"/>
      <c r="M22482" s="10"/>
    </row>
    <row r="22483" spans="2:13" s="1" customFormat="1" ht="13.8" x14ac:dyDescent="0.3">
      <c r="B22483" s="10"/>
      <c r="L22483" s="10"/>
      <c r="M22483" s="10"/>
    </row>
    <row r="22484" spans="2:13" s="1" customFormat="1" ht="13.8" x14ac:dyDescent="0.3">
      <c r="B22484" s="10"/>
      <c r="L22484" s="10"/>
      <c r="M22484" s="10"/>
    </row>
    <row r="22485" spans="2:13" s="1" customFormat="1" ht="13.8" x14ac:dyDescent="0.3">
      <c r="B22485" s="10"/>
      <c r="L22485" s="10"/>
      <c r="M22485" s="10"/>
    </row>
    <row r="22486" spans="2:13" s="1" customFormat="1" ht="13.8" x14ac:dyDescent="0.3">
      <c r="B22486" s="10"/>
      <c r="L22486" s="10"/>
      <c r="M22486" s="10"/>
    </row>
    <row r="22487" spans="2:13" s="1" customFormat="1" ht="13.8" x14ac:dyDescent="0.3">
      <c r="B22487" s="10"/>
      <c r="L22487" s="10"/>
      <c r="M22487" s="10"/>
    </row>
    <row r="22488" spans="2:13" s="1" customFormat="1" ht="13.8" x14ac:dyDescent="0.3">
      <c r="B22488" s="10"/>
      <c r="L22488" s="10"/>
      <c r="M22488" s="10"/>
    </row>
    <row r="22489" spans="2:13" s="1" customFormat="1" ht="13.8" x14ac:dyDescent="0.3">
      <c r="B22489" s="10"/>
      <c r="L22489" s="10"/>
      <c r="M22489" s="10"/>
    </row>
    <row r="22490" spans="2:13" s="1" customFormat="1" ht="13.8" x14ac:dyDescent="0.3">
      <c r="B22490" s="10"/>
      <c r="L22490" s="10"/>
      <c r="M22490" s="10"/>
    </row>
    <row r="22491" spans="2:13" s="1" customFormat="1" ht="13.8" x14ac:dyDescent="0.3">
      <c r="B22491" s="10"/>
      <c r="L22491" s="10"/>
      <c r="M22491" s="10"/>
    </row>
    <row r="22492" spans="2:13" s="1" customFormat="1" ht="13.8" x14ac:dyDescent="0.3">
      <c r="B22492" s="10"/>
      <c r="L22492" s="10"/>
      <c r="M22492" s="10"/>
    </row>
    <row r="22493" spans="2:13" s="1" customFormat="1" ht="13.8" x14ac:dyDescent="0.3">
      <c r="B22493" s="10"/>
      <c r="L22493" s="10"/>
      <c r="M22493" s="10"/>
    </row>
    <row r="22494" spans="2:13" s="1" customFormat="1" ht="13.8" x14ac:dyDescent="0.3">
      <c r="B22494" s="10"/>
      <c r="L22494" s="10"/>
      <c r="M22494" s="10"/>
    </row>
    <row r="22495" spans="2:13" s="1" customFormat="1" ht="13.8" x14ac:dyDescent="0.3">
      <c r="B22495" s="10"/>
      <c r="L22495" s="10"/>
      <c r="M22495" s="10"/>
    </row>
    <row r="22496" spans="2:13" s="1" customFormat="1" ht="13.8" x14ac:dyDescent="0.3">
      <c r="B22496" s="10"/>
      <c r="L22496" s="10"/>
      <c r="M22496" s="10"/>
    </row>
    <row r="22497" spans="2:13" s="1" customFormat="1" ht="13.8" x14ac:dyDescent="0.3">
      <c r="B22497" s="10"/>
      <c r="L22497" s="10"/>
      <c r="M22497" s="10"/>
    </row>
    <row r="22498" spans="2:13" s="1" customFormat="1" ht="13.8" x14ac:dyDescent="0.3">
      <c r="B22498" s="10"/>
      <c r="L22498" s="10"/>
      <c r="M22498" s="10"/>
    </row>
    <row r="22499" spans="2:13" s="1" customFormat="1" ht="13.8" x14ac:dyDescent="0.3">
      <c r="B22499" s="10"/>
      <c r="L22499" s="10"/>
      <c r="M22499" s="10"/>
    </row>
    <row r="22500" spans="2:13" s="1" customFormat="1" ht="13.8" x14ac:dyDescent="0.3">
      <c r="B22500" s="10"/>
      <c r="L22500" s="10"/>
      <c r="M22500" s="10"/>
    </row>
    <row r="22501" spans="2:13" s="1" customFormat="1" ht="13.8" x14ac:dyDescent="0.3">
      <c r="B22501" s="10"/>
      <c r="L22501" s="10"/>
      <c r="M22501" s="10"/>
    </row>
    <row r="22502" spans="2:13" s="1" customFormat="1" ht="13.8" x14ac:dyDescent="0.3">
      <c r="B22502" s="10"/>
      <c r="L22502" s="10"/>
      <c r="M22502" s="10"/>
    </row>
    <row r="22503" spans="2:13" s="1" customFormat="1" ht="13.8" x14ac:dyDescent="0.3">
      <c r="B22503" s="10"/>
      <c r="L22503" s="10"/>
      <c r="M22503" s="10"/>
    </row>
    <row r="22504" spans="2:13" s="1" customFormat="1" ht="13.8" x14ac:dyDescent="0.3">
      <c r="B22504" s="10"/>
      <c r="L22504" s="10"/>
      <c r="M22504" s="10"/>
    </row>
    <row r="22505" spans="2:13" s="1" customFormat="1" ht="13.8" x14ac:dyDescent="0.3">
      <c r="B22505" s="10"/>
      <c r="L22505" s="10"/>
      <c r="M22505" s="10"/>
    </row>
    <row r="22506" spans="2:13" s="1" customFormat="1" ht="13.8" x14ac:dyDescent="0.3">
      <c r="B22506" s="10"/>
      <c r="L22506" s="10"/>
      <c r="M22506" s="10"/>
    </row>
    <row r="22507" spans="2:13" s="1" customFormat="1" ht="13.8" x14ac:dyDescent="0.3">
      <c r="B22507" s="10"/>
      <c r="L22507" s="10"/>
      <c r="M22507" s="10"/>
    </row>
    <row r="22508" spans="2:13" s="1" customFormat="1" ht="13.8" x14ac:dyDescent="0.3">
      <c r="B22508" s="10"/>
      <c r="L22508" s="10"/>
      <c r="M22508" s="10"/>
    </row>
    <row r="22509" spans="2:13" s="1" customFormat="1" ht="13.8" x14ac:dyDescent="0.3">
      <c r="B22509" s="10"/>
      <c r="L22509" s="10"/>
      <c r="M22509" s="10"/>
    </row>
    <row r="22510" spans="2:13" s="1" customFormat="1" ht="13.8" x14ac:dyDescent="0.3">
      <c r="B22510" s="10"/>
      <c r="L22510" s="10"/>
      <c r="M22510" s="10"/>
    </row>
    <row r="22511" spans="2:13" s="1" customFormat="1" ht="13.8" x14ac:dyDescent="0.3">
      <c r="B22511" s="10"/>
      <c r="L22511" s="10"/>
      <c r="M22511" s="10"/>
    </row>
    <row r="22512" spans="2:13" s="1" customFormat="1" ht="13.8" x14ac:dyDescent="0.3">
      <c r="B22512" s="10"/>
      <c r="L22512" s="10"/>
      <c r="M22512" s="10"/>
    </row>
    <row r="22513" spans="2:13" s="1" customFormat="1" ht="13.8" x14ac:dyDescent="0.3">
      <c r="B22513" s="10"/>
      <c r="L22513" s="10"/>
      <c r="M22513" s="10"/>
    </row>
    <row r="22514" spans="2:13" s="1" customFormat="1" ht="13.8" x14ac:dyDescent="0.3">
      <c r="B22514" s="10"/>
      <c r="L22514" s="10"/>
      <c r="M22514" s="10"/>
    </row>
    <row r="22515" spans="2:13" s="1" customFormat="1" ht="13.8" x14ac:dyDescent="0.3">
      <c r="B22515" s="10"/>
      <c r="L22515" s="10"/>
      <c r="M22515" s="10"/>
    </row>
    <row r="22516" spans="2:13" s="1" customFormat="1" ht="13.8" x14ac:dyDescent="0.3">
      <c r="B22516" s="10"/>
      <c r="L22516" s="10"/>
      <c r="M22516" s="10"/>
    </row>
    <row r="22517" spans="2:13" s="1" customFormat="1" ht="13.8" x14ac:dyDescent="0.3">
      <c r="B22517" s="10"/>
      <c r="L22517" s="10"/>
      <c r="M22517" s="10"/>
    </row>
    <row r="22518" spans="2:13" s="1" customFormat="1" ht="13.8" x14ac:dyDescent="0.3">
      <c r="B22518" s="10"/>
      <c r="L22518" s="10"/>
      <c r="M22518" s="10"/>
    </row>
    <row r="22519" spans="2:13" s="1" customFormat="1" ht="13.8" x14ac:dyDescent="0.3">
      <c r="B22519" s="10"/>
      <c r="L22519" s="10"/>
      <c r="M22519" s="10"/>
    </row>
    <row r="22520" spans="2:13" s="1" customFormat="1" ht="13.8" x14ac:dyDescent="0.3">
      <c r="B22520" s="10"/>
      <c r="L22520" s="10"/>
      <c r="M22520" s="10"/>
    </row>
    <row r="22521" spans="2:13" s="1" customFormat="1" ht="13.8" x14ac:dyDescent="0.3">
      <c r="B22521" s="10"/>
      <c r="L22521" s="10"/>
      <c r="M22521" s="10"/>
    </row>
    <row r="22522" spans="2:13" s="1" customFormat="1" ht="13.8" x14ac:dyDescent="0.3">
      <c r="B22522" s="10"/>
      <c r="L22522" s="10"/>
      <c r="M22522" s="10"/>
    </row>
    <row r="22523" spans="2:13" s="1" customFormat="1" ht="13.8" x14ac:dyDescent="0.3">
      <c r="B22523" s="10"/>
      <c r="L22523" s="10"/>
      <c r="M22523" s="10"/>
    </row>
    <row r="22524" spans="2:13" s="1" customFormat="1" ht="13.8" x14ac:dyDescent="0.3">
      <c r="B22524" s="10"/>
      <c r="L22524" s="10"/>
      <c r="M22524" s="10"/>
    </row>
    <row r="22525" spans="2:13" s="1" customFormat="1" ht="13.8" x14ac:dyDescent="0.3">
      <c r="B22525" s="10"/>
      <c r="L22525" s="10"/>
      <c r="M22525" s="10"/>
    </row>
    <row r="22526" spans="2:13" s="1" customFormat="1" ht="13.8" x14ac:dyDescent="0.3">
      <c r="B22526" s="10"/>
      <c r="L22526" s="10"/>
      <c r="M22526" s="10"/>
    </row>
    <row r="22527" spans="2:13" s="1" customFormat="1" ht="13.8" x14ac:dyDescent="0.3">
      <c r="B22527" s="10"/>
      <c r="L22527" s="10"/>
      <c r="M22527" s="10"/>
    </row>
    <row r="22528" spans="2:13" s="1" customFormat="1" ht="13.8" x14ac:dyDescent="0.3">
      <c r="B22528" s="10"/>
      <c r="L22528" s="10"/>
      <c r="M22528" s="10"/>
    </row>
    <row r="22529" spans="2:13" s="1" customFormat="1" ht="13.8" x14ac:dyDescent="0.3">
      <c r="B22529" s="10"/>
      <c r="L22529" s="10"/>
      <c r="M22529" s="10"/>
    </row>
    <row r="22530" spans="2:13" s="1" customFormat="1" ht="13.8" x14ac:dyDescent="0.3">
      <c r="B22530" s="10"/>
      <c r="L22530" s="10"/>
      <c r="M22530" s="10"/>
    </row>
    <row r="22531" spans="2:13" s="1" customFormat="1" ht="13.8" x14ac:dyDescent="0.3">
      <c r="B22531" s="10"/>
      <c r="L22531" s="10"/>
      <c r="M22531" s="10"/>
    </row>
    <row r="22532" spans="2:13" s="1" customFormat="1" ht="13.8" x14ac:dyDescent="0.3">
      <c r="B22532" s="10"/>
      <c r="L22532" s="10"/>
      <c r="M22532" s="10"/>
    </row>
    <row r="22533" spans="2:13" s="1" customFormat="1" ht="13.8" x14ac:dyDescent="0.3">
      <c r="B22533" s="10"/>
      <c r="L22533" s="10"/>
      <c r="M22533" s="10"/>
    </row>
    <row r="22534" spans="2:13" s="1" customFormat="1" ht="13.8" x14ac:dyDescent="0.3">
      <c r="B22534" s="10"/>
      <c r="L22534" s="10"/>
      <c r="M22534" s="10"/>
    </row>
    <row r="22535" spans="2:13" s="1" customFormat="1" ht="13.8" x14ac:dyDescent="0.3">
      <c r="B22535" s="10"/>
      <c r="L22535" s="10"/>
      <c r="M22535" s="10"/>
    </row>
    <row r="22536" spans="2:13" s="1" customFormat="1" ht="13.8" x14ac:dyDescent="0.3">
      <c r="B22536" s="10"/>
      <c r="L22536" s="10"/>
      <c r="M22536" s="10"/>
    </row>
    <row r="22537" spans="2:13" s="1" customFormat="1" ht="13.8" x14ac:dyDescent="0.3">
      <c r="B22537" s="10"/>
      <c r="L22537" s="10"/>
      <c r="M22537" s="10"/>
    </row>
    <row r="22538" spans="2:13" s="1" customFormat="1" ht="13.8" x14ac:dyDescent="0.3">
      <c r="B22538" s="10"/>
      <c r="L22538" s="10"/>
      <c r="M22538" s="10"/>
    </row>
    <row r="22539" spans="2:13" s="1" customFormat="1" ht="13.8" x14ac:dyDescent="0.3">
      <c r="B22539" s="10"/>
      <c r="L22539" s="10"/>
      <c r="M22539" s="10"/>
    </row>
    <row r="22540" spans="2:13" s="1" customFormat="1" ht="13.8" x14ac:dyDescent="0.3">
      <c r="B22540" s="10"/>
      <c r="L22540" s="10"/>
      <c r="M22540" s="10"/>
    </row>
    <row r="22541" spans="2:13" s="1" customFormat="1" ht="13.8" x14ac:dyDescent="0.3">
      <c r="B22541" s="10"/>
      <c r="L22541" s="10"/>
      <c r="M22541" s="10"/>
    </row>
    <row r="22542" spans="2:13" s="1" customFormat="1" ht="13.8" x14ac:dyDescent="0.3">
      <c r="B22542" s="10"/>
      <c r="L22542" s="10"/>
      <c r="M22542" s="10"/>
    </row>
    <row r="22543" spans="2:13" s="1" customFormat="1" ht="13.8" x14ac:dyDescent="0.3">
      <c r="B22543" s="10"/>
      <c r="L22543" s="10"/>
      <c r="M22543" s="10"/>
    </row>
    <row r="22544" spans="2:13" s="1" customFormat="1" ht="13.8" x14ac:dyDescent="0.3">
      <c r="B22544" s="10"/>
      <c r="L22544" s="10"/>
      <c r="M22544" s="10"/>
    </row>
    <row r="22545" spans="2:13" s="1" customFormat="1" ht="13.8" x14ac:dyDescent="0.3">
      <c r="B22545" s="10"/>
      <c r="L22545" s="10"/>
      <c r="M22545" s="10"/>
    </row>
    <row r="22546" spans="2:13" s="1" customFormat="1" ht="13.8" x14ac:dyDescent="0.3">
      <c r="B22546" s="10"/>
      <c r="L22546" s="10"/>
      <c r="M22546" s="10"/>
    </row>
    <row r="22547" spans="2:13" s="1" customFormat="1" ht="13.8" x14ac:dyDescent="0.3">
      <c r="B22547" s="10"/>
      <c r="L22547" s="10"/>
      <c r="M22547" s="10"/>
    </row>
    <row r="22548" spans="2:13" s="1" customFormat="1" ht="13.8" x14ac:dyDescent="0.3">
      <c r="B22548" s="10"/>
      <c r="L22548" s="10"/>
      <c r="M22548" s="10"/>
    </row>
    <row r="22549" spans="2:13" s="1" customFormat="1" ht="13.8" x14ac:dyDescent="0.3">
      <c r="B22549" s="10"/>
      <c r="L22549" s="10"/>
      <c r="M22549" s="10"/>
    </row>
    <row r="22550" spans="2:13" s="1" customFormat="1" ht="13.8" x14ac:dyDescent="0.3">
      <c r="B22550" s="10"/>
      <c r="L22550" s="10"/>
      <c r="M22550" s="10"/>
    </row>
    <row r="22551" spans="2:13" s="1" customFormat="1" ht="13.8" x14ac:dyDescent="0.3">
      <c r="B22551" s="10"/>
      <c r="L22551" s="10"/>
      <c r="M22551" s="10"/>
    </row>
    <row r="22552" spans="2:13" s="1" customFormat="1" ht="13.8" x14ac:dyDescent="0.3">
      <c r="B22552" s="10"/>
      <c r="L22552" s="10"/>
      <c r="M22552" s="10"/>
    </row>
    <row r="22553" spans="2:13" s="1" customFormat="1" ht="13.8" x14ac:dyDescent="0.3">
      <c r="B22553" s="10"/>
      <c r="L22553" s="10"/>
      <c r="M22553" s="10"/>
    </row>
    <row r="22554" spans="2:13" s="1" customFormat="1" ht="13.8" x14ac:dyDescent="0.3">
      <c r="B22554" s="10"/>
      <c r="L22554" s="10"/>
      <c r="M22554" s="10"/>
    </row>
    <row r="22555" spans="2:13" s="1" customFormat="1" ht="13.8" x14ac:dyDescent="0.3">
      <c r="B22555" s="10"/>
      <c r="L22555" s="10"/>
      <c r="M22555" s="10"/>
    </row>
    <row r="22556" spans="2:13" s="1" customFormat="1" ht="13.8" x14ac:dyDescent="0.3">
      <c r="B22556" s="10"/>
      <c r="L22556" s="10"/>
      <c r="M22556" s="10"/>
    </row>
    <row r="22557" spans="2:13" s="1" customFormat="1" ht="13.8" x14ac:dyDescent="0.3">
      <c r="B22557" s="10"/>
      <c r="L22557" s="10"/>
      <c r="M22557" s="10"/>
    </row>
    <row r="22558" spans="2:13" s="1" customFormat="1" ht="13.8" x14ac:dyDescent="0.3">
      <c r="B22558" s="10"/>
      <c r="L22558" s="10"/>
      <c r="M22558" s="10"/>
    </row>
    <row r="22559" spans="2:13" s="1" customFormat="1" ht="13.8" x14ac:dyDescent="0.3">
      <c r="B22559" s="10"/>
      <c r="L22559" s="10"/>
      <c r="M22559" s="10"/>
    </row>
    <row r="22560" spans="2:13" s="1" customFormat="1" ht="13.8" x14ac:dyDescent="0.3">
      <c r="B22560" s="10"/>
      <c r="L22560" s="10"/>
      <c r="M22560" s="10"/>
    </row>
    <row r="22561" spans="2:13" s="1" customFormat="1" ht="13.8" x14ac:dyDescent="0.3">
      <c r="B22561" s="10"/>
      <c r="L22561" s="10"/>
      <c r="M22561" s="10"/>
    </row>
    <row r="22562" spans="2:13" s="1" customFormat="1" ht="13.8" x14ac:dyDescent="0.3">
      <c r="B22562" s="10"/>
      <c r="L22562" s="10"/>
      <c r="M22562" s="10"/>
    </row>
    <row r="22563" spans="2:13" s="1" customFormat="1" ht="13.8" x14ac:dyDescent="0.3">
      <c r="B22563" s="10"/>
      <c r="L22563" s="10"/>
      <c r="M22563" s="10"/>
    </row>
    <row r="22564" spans="2:13" s="1" customFormat="1" ht="13.8" x14ac:dyDescent="0.3">
      <c r="B22564" s="10"/>
      <c r="L22564" s="10"/>
      <c r="M22564" s="10"/>
    </row>
    <row r="22565" spans="2:13" s="1" customFormat="1" ht="13.8" x14ac:dyDescent="0.3">
      <c r="B22565" s="10"/>
      <c r="L22565" s="10"/>
      <c r="M22565" s="10"/>
    </row>
    <row r="22566" spans="2:13" s="1" customFormat="1" ht="13.8" x14ac:dyDescent="0.3">
      <c r="B22566" s="10"/>
      <c r="L22566" s="10"/>
      <c r="M22566" s="10"/>
    </row>
    <row r="22567" spans="2:13" s="1" customFormat="1" ht="13.8" x14ac:dyDescent="0.3">
      <c r="B22567" s="10"/>
      <c r="L22567" s="10"/>
      <c r="M22567" s="10"/>
    </row>
    <row r="22568" spans="2:13" s="1" customFormat="1" ht="13.8" x14ac:dyDescent="0.3">
      <c r="B22568" s="10"/>
      <c r="L22568" s="10"/>
      <c r="M22568" s="10"/>
    </row>
    <row r="22569" spans="2:13" s="1" customFormat="1" ht="13.8" x14ac:dyDescent="0.3">
      <c r="B22569" s="10"/>
      <c r="L22569" s="10"/>
      <c r="M22569" s="10"/>
    </row>
    <row r="22570" spans="2:13" s="1" customFormat="1" ht="13.8" x14ac:dyDescent="0.3">
      <c r="B22570" s="10"/>
      <c r="L22570" s="10"/>
      <c r="M22570" s="10"/>
    </row>
    <row r="22571" spans="2:13" s="1" customFormat="1" ht="13.8" x14ac:dyDescent="0.3">
      <c r="B22571" s="10"/>
      <c r="L22571" s="10"/>
      <c r="M22571" s="10"/>
    </row>
    <row r="22572" spans="2:13" s="1" customFormat="1" ht="13.8" x14ac:dyDescent="0.3">
      <c r="B22572" s="10"/>
      <c r="L22572" s="10"/>
      <c r="M22572" s="10"/>
    </row>
    <row r="22573" spans="2:13" s="1" customFormat="1" ht="13.8" x14ac:dyDescent="0.3">
      <c r="B22573" s="10"/>
      <c r="L22573" s="10"/>
      <c r="M22573" s="10"/>
    </row>
    <row r="22574" spans="2:13" s="1" customFormat="1" ht="13.8" x14ac:dyDescent="0.3">
      <c r="B22574" s="10"/>
      <c r="L22574" s="10"/>
      <c r="M22574" s="10"/>
    </row>
    <row r="22575" spans="2:13" s="1" customFormat="1" ht="13.8" x14ac:dyDescent="0.3">
      <c r="B22575" s="10"/>
      <c r="L22575" s="10"/>
      <c r="M22575" s="10"/>
    </row>
    <row r="22576" spans="2:13" s="1" customFormat="1" ht="13.8" x14ac:dyDescent="0.3">
      <c r="B22576" s="10"/>
      <c r="L22576" s="10"/>
      <c r="M22576" s="10"/>
    </row>
    <row r="22577" spans="2:13" s="1" customFormat="1" ht="13.8" x14ac:dyDescent="0.3">
      <c r="B22577" s="10"/>
      <c r="L22577" s="10"/>
      <c r="M22577" s="10"/>
    </row>
    <row r="22578" spans="2:13" s="1" customFormat="1" ht="13.8" x14ac:dyDescent="0.3">
      <c r="B22578" s="10"/>
      <c r="L22578" s="10"/>
      <c r="M22578" s="10"/>
    </row>
    <row r="22579" spans="2:13" s="1" customFormat="1" ht="13.8" x14ac:dyDescent="0.3">
      <c r="B22579" s="10"/>
      <c r="L22579" s="10"/>
      <c r="M22579" s="10"/>
    </row>
    <row r="22580" spans="2:13" s="1" customFormat="1" ht="13.8" x14ac:dyDescent="0.3">
      <c r="B22580" s="10"/>
      <c r="L22580" s="10"/>
      <c r="M22580" s="10"/>
    </row>
    <row r="22581" spans="2:13" s="1" customFormat="1" ht="13.8" x14ac:dyDescent="0.3">
      <c r="B22581" s="10"/>
      <c r="L22581" s="10"/>
      <c r="M22581" s="10"/>
    </row>
    <row r="22582" spans="2:13" s="1" customFormat="1" ht="13.8" x14ac:dyDescent="0.3">
      <c r="B22582" s="10"/>
      <c r="L22582" s="10"/>
      <c r="M22582" s="10"/>
    </row>
    <row r="22583" spans="2:13" s="1" customFormat="1" ht="13.8" x14ac:dyDescent="0.3">
      <c r="B22583" s="10"/>
      <c r="L22583" s="10"/>
      <c r="M22583" s="10"/>
    </row>
    <row r="22584" spans="2:13" s="1" customFormat="1" ht="13.8" x14ac:dyDescent="0.3">
      <c r="B22584" s="10"/>
      <c r="L22584" s="10"/>
      <c r="M22584" s="10"/>
    </row>
    <row r="22585" spans="2:13" s="1" customFormat="1" ht="13.8" x14ac:dyDescent="0.3">
      <c r="B22585" s="10"/>
      <c r="L22585" s="10"/>
      <c r="M22585" s="10"/>
    </row>
    <row r="22586" spans="2:13" s="1" customFormat="1" ht="13.8" x14ac:dyDescent="0.3">
      <c r="B22586" s="10"/>
      <c r="L22586" s="10"/>
      <c r="M22586" s="10"/>
    </row>
    <row r="22587" spans="2:13" s="1" customFormat="1" ht="13.8" x14ac:dyDescent="0.3">
      <c r="B22587" s="10"/>
      <c r="L22587" s="10"/>
      <c r="M22587" s="10"/>
    </row>
    <row r="22588" spans="2:13" s="1" customFormat="1" ht="13.8" x14ac:dyDescent="0.3">
      <c r="B22588" s="10"/>
      <c r="L22588" s="10"/>
      <c r="M22588" s="10"/>
    </row>
    <row r="22589" spans="2:13" s="1" customFormat="1" ht="13.8" x14ac:dyDescent="0.3">
      <c r="B22589" s="10"/>
      <c r="L22589" s="10"/>
      <c r="M22589" s="10"/>
    </row>
    <row r="22590" spans="2:13" s="1" customFormat="1" ht="13.8" x14ac:dyDescent="0.3">
      <c r="B22590" s="10"/>
      <c r="L22590" s="10"/>
      <c r="M22590" s="10"/>
    </row>
    <row r="22591" spans="2:13" s="1" customFormat="1" ht="13.8" x14ac:dyDescent="0.3">
      <c r="B22591" s="10"/>
      <c r="L22591" s="10"/>
      <c r="M22591" s="10"/>
    </row>
    <row r="22592" spans="2:13" s="1" customFormat="1" ht="13.8" x14ac:dyDescent="0.3">
      <c r="B22592" s="10"/>
      <c r="L22592" s="10"/>
      <c r="M22592" s="10"/>
    </row>
    <row r="22593" spans="2:13" s="1" customFormat="1" ht="13.8" x14ac:dyDescent="0.3">
      <c r="B22593" s="10"/>
      <c r="L22593" s="10"/>
      <c r="M22593" s="10"/>
    </row>
    <row r="22594" spans="2:13" s="1" customFormat="1" ht="13.8" x14ac:dyDescent="0.3">
      <c r="B22594" s="10"/>
      <c r="L22594" s="10"/>
      <c r="M22594" s="10"/>
    </row>
    <row r="22595" spans="2:13" s="1" customFormat="1" ht="13.8" x14ac:dyDescent="0.3">
      <c r="B22595" s="10"/>
      <c r="L22595" s="10"/>
      <c r="M22595" s="10"/>
    </row>
    <row r="22596" spans="2:13" s="1" customFormat="1" ht="13.8" x14ac:dyDescent="0.3">
      <c r="B22596" s="10"/>
      <c r="L22596" s="10"/>
      <c r="M22596" s="10"/>
    </row>
    <row r="22597" spans="2:13" s="1" customFormat="1" ht="13.8" x14ac:dyDescent="0.3">
      <c r="B22597" s="10"/>
      <c r="L22597" s="10"/>
      <c r="M22597" s="10"/>
    </row>
    <row r="22598" spans="2:13" s="1" customFormat="1" ht="13.8" x14ac:dyDescent="0.3">
      <c r="B22598" s="10"/>
      <c r="L22598" s="10"/>
      <c r="M22598" s="10"/>
    </row>
    <row r="22599" spans="2:13" s="1" customFormat="1" ht="13.8" x14ac:dyDescent="0.3">
      <c r="B22599" s="10"/>
      <c r="L22599" s="10"/>
      <c r="M22599" s="10"/>
    </row>
    <row r="22600" spans="2:13" s="1" customFormat="1" ht="13.8" x14ac:dyDescent="0.3">
      <c r="B22600" s="10"/>
      <c r="L22600" s="10"/>
      <c r="M22600" s="10"/>
    </row>
    <row r="22601" spans="2:13" s="1" customFormat="1" ht="13.8" x14ac:dyDescent="0.3">
      <c r="B22601" s="10"/>
      <c r="L22601" s="10"/>
      <c r="M22601" s="10"/>
    </row>
    <row r="22602" spans="2:13" s="1" customFormat="1" ht="13.8" x14ac:dyDescent="0.3">
      <c r="B22602" s="10"/>
      <c r="L22602" s="10"/>
      <c r="M22602" s="10"/>
    </row>
    <row r="22603" spans="2:13" s="1" customFormat="1" ht="13.8" x14ac:dyDescent="0.3">
      <c r="B22603" s="10"/>
      <c r="L22603" s="10"/>
      <c r="M22603" s="10"/>
    </row>
    <row r="22604" spans="2:13" s="1" customFormat="1" ht="13.8" x14ac:dyDescent="0.3">
      <c r="B22604" s="10"/>
      <c r="L22604" s="10"/>
      <c r="M22604" s="10"/>
    </row>
    <row r="22605" spans="2:13" s="1" customFormat="1" ht="13.8" x14ac:dyDescent="0.3">
      <c r="B22605" s="10"/>
      <c r="L22605" s="10"/>
      <c r="M22605" s="10"/>
    </row>
    <row r="22606" spans="2:13" s="1" customFormat="1" ht="13.8" x14ac:dyDescent="0.3">
      <c r="B22606" s="10"/>
      <c r="L22606" s="10"/>
      <c r="M22606" s="10"/>
    </row>
    <row r="22607" spans="2:13" s="1" customFormat="1" ht="13.8" x14ac:dyDescent="0.3">
      <c r="B22607" s="10"/>
      <c r="L22607" s="10"/>
      <c r="M22607" s="10"/>
    </row>
    <row r="22608" spans="2:13" s="1" customFormat="1" ht="13.8" x14ac:dyDescent="0.3">
      <c r="B22608" s="10"/>
      <c r="L22608" s="10"/>
      <c r="M22608" s="10"/>
    </row>
    <row r="22609" spans="2:13" s="1" customFormat="1" ht="13.8" x14ac:dyDescent="0.3">
      <c r="B22609" s="10"/>
      <c r="L22609" s="10"/>
      <c r="M22609" s="10"/>
    </row>
    <row r="22610" spans="2:13" s="1" customFormat="1" ht="13.8" x14ac:dyDescent="0.3">
      <c r="B22610" s="10"/>
      <c r="L22610" s="10"/>
      <c r="M22610" s="10"/>
    </row>
    <row r="22611" spans="2:13" s="1" customFormat="1" ht="13.8" x14ac:dyDescent="0.3">
      <c r="B22611" s="10"/>
      <c r="L22611" s="10"/>
      <c r="M22611" s="10"/>
    </row>
    <row r="22612" spans="2:13" s="1" customFormat="1" ht="13.8" x14ac:dyDescent="0.3">
      <c r="B22612" s="10"/>
      <c r="L22612" s="10"/>
      <c r="M22612" s="10"/>
    </row>
    <row r="22613" spans="2:13" s="1" customFormat="1" ht="13.8" x14ac:dyDescent="0.3">
      <c r="B22613" s="10"/>
      <c r="L22613" s="10"/>
      <c r="M22613" s="10"/>
    </row>
    <row r="22614" spans="2:13" s="1" customFormat="1" ht="13.8" x14ac:dyDescent="0.3">
      <c r="B22614" s="10"/>
      <c r="L22614" s="10"/>
      <c r="M22614" s="10"/>
    </row>
    <row r="22615" spans="2:13" s="1" customFormat="1" ht="13.8" x14ac:dyDescent="0.3">
      <c r="B22615" s="10"/>
      <c r="L22615" s="10"/>
      <c r="M22615" s="10"/>
    </row>
    <row r="22616" spans="2:13" s="1" customFormat="1" ht="13.8" x14ac:dyDescent="0.3">
      <c r="B22616" s="10"/>
      <c r="L22616" s="10"/>
      <c r="M22616" s="10"/>
    </row>
    <row r="22617" spans="2:13" s="1" customFormat="1" ht="13.8" x14ac:dyDescent="0.3">
      <c r="B22617" s="10"/>
      <c r="L22617" s="10"/>
      <c r="M22617" s="10"/>
    </row>
    <row r="22618" spans="2:13" s="1" customFormat="1" ht="13.8" x14ac:dyDescent="0.3">
      <c r="B22618" s="10"/>
      <c r="L22618" s="10"/>
      <c r="M22618" s="10"/>
    </row>
    <row r="22619" spans="2:13" s="1" customFormat="1" ht="13.8" x14ac:dyDescent="0.3">
      <c r="B22619" s="10"/>
      <c r="L22619" s="10"/>
      <c r="M22619" s="10"/>
    </row>
    <row r="22620" spans="2:13" s="1" customFormat="1" ht="13.8" x14ac:dyDescent="0.3">
      <c r="B22620" s="10"/>
      <c r="L22620" s="10"/>
      <c r="M22620" s="10"/>
    </row>
    <row r="22621" spans="2:13" s="1" customFormat="1" ht="13.8" x14ac:dyDescent="0.3">
      <c r="B22621" s="10"/>
      <c r="L22621" s="10"/>
      <c r="M22621" s="10"/>
    </row>
    <row r="22622" spans="2:13" s="1" customFormat="1" ht="13.8" x14ac:dyDescent="0.3">
      <c r="B22622" s="10"/>
      <c r="L22622" s="10"/>
      <c r="M22622" s="10"/>
    </row>
    <row r="22623" spans="2:13" s="1" customFormat="1" ht="13.8" x14ac:dyDescent="0.3">
      <c r="B22623" s="10"/>
      <c r="L22623" s="10"/>
      <c r="M22623" s="10"/>
    </row>
    <row r="22624" spans="2:13" s="1" customFormat="1" ht="13.8" x14ac:dyDescent="0.3">
      <c r="B22624" s="10"/>
      <c r="L22624" s="10"/>
      <c r="M22624" s="10"/>
    </row>
    <row r="22625" spans="2:13" s="1" customFormat="1" ht="13.8" x14ac:dyDescent="0.3">
      <c r="B22625" s="10"/>
      <c r="L22625" s="10"/>
      <c r="M22625" s="10"/>
    </row>
    <row r="22626" spans="2:13" s="1" customFormat="1" ht="13.8" x14ac:dyDescent="0.3">
      <c r="B22626" s="10"/>
      <c r="L22626" s="10"/>
      <c r="M22626" s="10"/>
    </row>
    <row r="22627" spans="2:13" s="1" customFormat="1" ht="13.8" x14ac:dyDescent="0.3">
      <c r="B22627" s="10"/>
      <c r="L22627" s="10"/>
      <c r="M22627" s="10"/>
    </row>
    <row r="22628" spans="2:13" s="1" customFormat="1" ht="13.8" x14ac:dyDescent="0.3">
      <c r="B22628" s="10"/>
      <c r="L22628" s="10"/>
      <c r="M22628" s="10"/>
    </row>
    <row r="22629" spans="2:13" s="1" customFormat="1" ht="13.8" x14ac:dyDescent="0.3">
      <c r="B22629" s="10"/>
      <c r="L22629" s="10"/>
      <c r="M22629" s="10"/>
    </row>
    <row r="22630" spans="2:13" s="1" customFormat="1" ht="13.8" x14ac:dyDescent="0.3">
      <c r="B22630" s="10"/>
      <c r="L22630" s="10"/>
      <c r="M22630" s="10"/>
    </row>
    <row r="22631" spans="2:13" s="1" customFormat="1" ht="13.8" x14ac:dyDescent="0.3">
      <c r="B22631" s="10"/>
      <c r="L22631" s="10"/>
      <c r="M22631" s="10"/>
    </row>
    <row r="22632" spans="2:13" s="1" customFormat="1" ht="13.8" x14ac:dyDescent="0.3">
      <c r="B22632" s="10"/>
      <c r="L22632" s="10"/>
      <c r="M22632" s="10"/>
    </row>
    <row r="22633" spans="2:13" s="1" customFormat="1" ht="13.8" x14ac:dyDescent="0.3">
      <c r="B22633" s="10"/>
      <c r="L22633" s="10"/>
      <c r="M22633" s="10"/>
    </row>
    <row r="22634" spans="2:13" s="1" customFormat="1" ht="13.8" x14ac:dyDescent="0.3">
      <c r="B22634" s="10"/>
      <c r="L22634" s="10"/>
      <c r="M22634" s="10"/>
    </row>
    <row r="22635" spans="2:13" s="1" customFormat="1" ht="13.8" x14ac:dyDescent="0.3">
      <c r="B22635" s="10"/>
      <c r="L22635" s="10"/>
      <c r="M22635" s="10"/>
    </row>
    <row r="22636" spans="2:13" s="1" customFormat="1" ht="13.8" x14ac:dyDescent="0.3">
      <c r="B22636" s="10"/>
      <c r="L22636" s="10"/>
      <c r="M22636" s="10"/>
    </row>
    <row r="22637" spans="2:13" s="1" customFormat="1" ht="13.8" x14ac:dyDescent="0.3">
      <c r="B22637" s="10"/>
      <c r="L22637" s="10"/>
      <c r="M22637" s="10"/>
    </row>
    <row r="22638" spans="2:13" s="1" customFormat="1" ht="13.8" x14ac:dyDescent="0.3">
      <c r="B22638" s="10"/>
      <c r="L22638" s="10"/>
      <c r="M22638" s="10"/>
    </row>
    <row r="22639" spans="2:13" s="1" customFormat="1" ht="13.8" x14ac:dyDescent="0.3">
      <c r="B22639" s="10"/>
      <c r="L22639" s="10"/>
      <c r="M22639" s="10"/>
    </row>
    <row r="22640" spans="2:13" s="1" customFormat="1" ht="13.8" x14ac:dyDescent="0.3">
      <c r="B22640" s="10"/>
      <c r="L22640" s="10"/>
      <c r="M22640" s="10"/>
    </row>
    <row r="22641" spans="2:13" s="1" customFormat="1" ht="13.8" x14ac:dyDescent="0.3">
      <c r="B22641" s="10"/>
      <c r="L22641" s="10"/>
      <c r="M22641" s="10"/>
    </row>
    <row r="22642" spans="2:13" s="1" customFormat="1" ht="13.8" x14ac:dyDescent="0.3">
      <c r="B22642" s="10"/>
      <c r="L22642" s="10"/>
      <c r="M22642" s="10"/>
    </row>
    <row r="22643" spans="2:13" s="1" customFormat="1" ht="13.8" x14ac:dyDescent="0.3">
      <c r="B22643" s="10"/>
      <c r="L22643" s="10"/>
      <c r="M22643" s="10"/>
    </row>
    <row r="22644" spans="2:13" s="1" customFormat="1" ht="13.8" x14ac:dyDescent="0.3">
      <c r="B22644" s="10"/>
      <c r="L22644" s="10"/>
      <c r="M22644" s="10"/>
    </row>
    <row r="22645" spans="2:13" s="1" customFormat="1" ht="13.8" x14ac:dyDescent="0.3">
      <c r="B22645" s="10"/>
      <c r="L22645" s="10"/>
      <c r="M22645" s="10"/>
    </row>
    <row r="22646" spans="2:13" s="1" customFormat="1" ht="13.8" x14ac:dyDescent="0.3">
      <c r="B22646" s="10"/>
      <c r="L22646" s="10"/>
      <c r="M22646" s="10"/>
    </row>
    <row r="22647" spans="2:13" s="1" customFormat="1" ht="13.8" x14ac:dyDescent="0.3">
      <c r="B22647" s="10"/>
      <c r="L22647" s="10"/>
      <c r="M22647" s="10"/>
    </row>
    <row r="22648" spans="2:13" s="1" customFormat="1" ht="13.8" x14ac:dyDescent="0.3">
      <c r="B22648" s="10"/>
      <c r="L22648" s="10"/>
      <c r="M22648" s="10"/>
    </row>
    <row r="22649" spans="2:13" s="1" customFormat="1" ht="13.8" x14ac:dyDescent="0.3">
      <c r="B22649" s="10"/>
      <c r="L22649" s="10"/>
      <c r="M22649" s="10"/>
    </row>
    <row r="22650" spans="2:13" s="1" customFormat="1" ht="13.8" x14ac:dyDescent="0.3">
      <c r="B22650" s="10"/>
      <c r="L22650" s="10"/>
      <c r="M22650" s="10"/>
    </row>
    <row r="22651" spans="2:13" s="1" customFormat="1" ht="13.8" x14ac:dyDescent="0.3">
      <c r="B22651" s="10"/>
      <c r="L22651" s="10"/>
      <c r="M22651" s="10"/>
    </row>
    <row r="22652" spans="2:13" s="1" customFormat="1" ht="13.8" x14ac:dyDescent="0.3">
      <c r="B22652" s="10"/>
      <c r="L22652" s="10"/>
      <c r="M22652" s="10"/>
    </row>
    <row r="22653" spans="2:13" s="1" customFormat="1" ht="13.8" x14ac:dyDescent="0.3">
      <c r="B22653" s="10"/>
      <c r="L22653" s="10"/>
      <c r="M22653" s="10"/>
    </row>
    <row r="22654" spans="2:13" s="1" customFormat="1" ht="13.8" x14ac:dyDescent="0.3">
      <c r="B22654" s="10"/>
      <c r="L22654" s="10"/>
      <c r="M22654" s="10"/>
    </row>
    <row r="22655" spans="2:13" s="1" customFormat="1" ht="13.8" x14ac:dyDescent="0.3">
      <c r="B22655" s="10"/>
      <c r="L22655" s="10"/>
      <c r="M22655" s="10"/>
    </row>
    <row r="22656" spans="2:13" s="1" customFormat="1" ht="13.8" x14ac:dyDescent="0.3">
      <c r="B22656" s="10"/>
      <c r="L22656" s="10"/>
      <c r="M22656" s="10"/>
    </row>
    <row r="22657" spans="2:13" s="1" customFormat="1" ht="13.8" x14ac:dyDescent="0.3">
      <c r="B22657" s="10"/>
      <c r="L22657" s="10"/>
      <c r="M22657" s="10"/>
    </row>
    <row r="22658" spans="2:13" s="1" customFormat="1" ht="13.8" x14ac:dyDescent="0.3">
      <c r="B22658" s="10"/>
      <c r="L22658" s="10"/>
      <c r="M22658" s="10"/>
    </row>
    <row r="22659" spans="2:13" s="1" customFormat="1" ht="13.8" x14ac:dyDescent="0.3">
      <c r="B22659" s="10"/>
      <c r="L22659" s="10"/>
      <c r="M22659" s="10"/>
    </row>
    <row r="22660" spans="2:13" s="1" customFormat="1" ht="13.8" x14ac:dyDescent="0.3">
      <c r="B22660" s="10"/>
      <c r="L22660" s="10"/>
      <c r="M22660" s="10"/>
    </row>
    <row r="22661" spans="2:13" s="1" customFormat="1" ht="13.8" x14ac:dyDescent="0.3">
      <c r="B22661" s="10"/>
      <c r="L22661" s="10"/>
      <c r="M22661" s="10"/>
    </row>
    <row r="22662" spans="2:13" s="1" customFormat="1" ht="13.8" x14ac:dyDescent="0.3">
      <c r="B22662" s="10"/>
      <c r="L22662" s="10"/>
      <c r="M22662" s="10"/>
    </row>
    <row r="22663" spans="2:13" s="1" customFormat="1" ht="13.8" x14ac:dyDescent="0.3">
      <c r="B22663" s="10"/>
      <c r="L22663" s="10"/>
      <c r="M22663" s="10"/>
    </row>
    <row r="22664" spans="2:13" s="1" customFormat="1" ht="13.8" x14ac:dyDescent="0.3">
      <c r="B22664" s="10"/>
      <c r="L22664" s="10"/>
      <c r="M22664" s="10"/>
    </row>
    <row r="22665" spans="2:13" s="1" customFormat="1" ht="13.8" x14ac:dyDescent="0.3">
      <c r="B22665" s="10"/>
      <c r="L22665" s="10"/>
      <c r="M22665" s="10"/>
    </row>
    <row r="22666" spans="2:13" s="1" customFormat="1" ht="13.8" x14ac:dyDescent="0.3">
      <c r="B22666" s="10"/>
      <c r="L22666" s="10"/>
      <c r="M22666" s="10"/>
    </row>
    <row r="22667" spans="2:13" s="1" customFormat="1" ht="13.8" x14ac:dyDescent="0.3">
      <c r="B22667" s="10"/>
      <c r="L22667" s="10"/>
      <c r="M22667" s="10"/>
    </row>
    <row r="22668" spans="2:13" s="1" customFormat="1" ht="13.8" x14ac:dyDescent="0.3">
      <c r="B22668" s="10"/>
      <c r="L22668" s="10"/>
      <c r="M22668" s="10"/>
    </row>
    <row r="22669" spans="2:13" s="1" customFormat="1" ht="13.8" x14ac:dyDescent="0.3">
      <c r="B22669" s="10"/>
      <c r="L22669" s="10"/>
      <c r="M22669" s="10"/>
    </row>
    <row r="22670" spans="2:13" s="1" customFormat="1" ht="13.8" x14ac:dyDescent="0.3">
      <c r="B22670" s="10"/>
      <c r="L22670" s="10"/>
      <c r="M22670" s="10"/>
    </row>
    <row r="22671" spans="2:13" s="1" customFormat="1" ht="13.8" x14ac:dyDescent="0.3">
      <c r="B22671" s="10"/>
      <c r="L22671" s="10"/>
      <c r="M22671" s="10"/>
    </row>
    <row r="22672" spans="2:13" s="1" customFormat="1" ht="13.8" x14ac:dyDescent="0.3">
      <c r="B22672" s="10"/>
      <c r="L22672" s="10"/>
      <c r="M22672" s="10"/>
    </row>
    <row r="22673" spans="2:13" s="1" customFormat="1" ht="13.8" x14ac:dyDescent="0.3">
      <c r="B22673" s="10"/>
      <c r="L22673" s="10"/>
      <c r="M22673" s="10"/>
    </row>
    <row r="22674" spans="2:13" s="1" customFormat="1" ht="13.8" x14ac:dyDescent="0.3">
      <c r="B22674" s="10"/>
      <c r="L22674" s="10"/>
      <c r="M22674" s="10"/>
    </row>
    <row r="22675" spans="2:13" s="1" customFormat="1" ht="13.8" x14ac:dyDescent="0.3">
      <c r="B22675" s="10"/>
      <c r="L22675" s="10"/>
      <c r="M22675" s="10"/>
    </row>
    <row r="22676" spans="2:13" s="1" customFormat="1" ht="13.8" x14ac:dyDescent="0.3">
      <c r="B22676" s="10"/>
      <c r="L22676" s="10"/>
      <c r="M22676" s="10"/>
    </row>
    <row r="22677" spans="2:13" s="1" customFormat="1" ht="13.8" x14ac:dyDescent="0.3">
      <c r="B22677" s="10"/>
      <c r="L22677" s="10"/>
      <c r="M22677" s="10"/>
    </row>
    <row r="22678" spans="2:13" s="1" customFormat="1" ht="13.8" x14ac:dyDescent="0.3">
      <c r="B22678" s="10"/>
      <c r="L22678" s="10"/>
      <c r="M22678" s="10"/>
    </row>
    <row r="22679" spans="2:13" s="1" customFormat="1" ht="13.8" x14ac:dyDescent="0.3">
      <c r="B22679" s="10"/>
      <c r="L22679" s="10"/>
      <c r="M22679" s="10"/>
    </row>
    <row r="22680" spans="2:13" s="1" customFormat="1" ht="13.8" x14ac:dyDescent="0.3">
      <c r="B22680" s="10"/>
      <c r="L22680" s="10"/>
      <c r="M22680" s="10"/>
    </row>
    <row r="22681" spans="2:13" s="1" customFormat="1" ht="13.8" x14ac:dyDescent="0.3">
      <c r="B22681" s="10"/>
      <c r="L22681" s="10"/>
      <c r="M22681" s="10"/>
    </row>
    <row r="22682" spans="2:13" s="1" customFormat="1" ht="13.8" x14ac:dyDescent="0.3">
      <c r="B22682" s="10"/>
      <c r="L22682" s="10"/>
      <c r="M22682" s="10"/>
    </row>
    <row r="22683" spans="2:13" s="1" customFormat="1" ht="13.8" x14ac:dyDescent="0.3">
      <c r="B22683" s="10"/>
      <c r="L22683" s="10"/>
      <c r="M22683" s="10"/>
    </row>
    <row r="22684" spans="2:13" s="1" customFormat="1" ht="13.8" x14ac:dyDescent="0.3">
      <c r="B22684" s="10"/>
      <c r="L22684" s="10"/>
      <c r="M22684" s="10"/>
    </row>
    <row r="22685" spans="2:13" s="1" customFormat="1" ht="13.8" x14ac:dyDescent="0.3">
      <c r="B22685" s="10"/>
      <c r="L22685" s="10"/>
      <c r="M22685" s="10"/>
    </row>
    <row r="22686" spans="2:13" s="1" customFormat="1" ht="13.8" x14ac:dyDescent="0.3">
      <c r="B22686" s="10"/>
      <c r="L22686" s="10"/>
      <c r="M22686" s="10"/>
    </row>
    <row r="22687" spans="2:13" s="1" customFormat="1" ht="13.8" x14ac:dyDescent="0.3">
      <c r="B22687" s="10"/>
      <c r="L22687" s="10"/>
      <c r="M22687" s="10"/>
    </row>
    <row r="22688" spans="2:13" s="1" customFormat="1" ht="13.8" x14ac:dyDescent="0.3">
      <c r="B22688" s="10"/>
      <c r="L22688" s="10"/>
      <c r="M22688" s="10"/>
    </row>
    <row r="22689" spans="2:13" s="1" customFormat="1" ht="13.8" x14ac:dyDescent="0.3">
      <c r="B22689" s="10"/>
      <c r="L22689" s="10"/>
      <c r="M22689" s="10"/>
    </row>
    <row r="22690" spans="2:13" s="1" customFormat="1" ht="13.8" x14ac:dyDescent="0.3">
      <c r="B22690" s="10"/>
      <c r="L22690" s="10"/>
      <c r="M22690" s="10"/>
    </row>
    <row r="22691" spans="2:13" s="1" customFormat="1" ht="13.8" x14ac:dyDescent="0.3">
      <c r="B22691" s="10"/>
      <c r="L22691" s="10"/>
      <c r="M22691" s="10"/>
    </row>
    <row r="22692" spans="2:13" s="1" customFormat="1" ht="13.8" x14ac:dyDescent="0.3">
      <c r="B22692" s="10"/>
      <c r="L22692" s="10"/>
      <c r="M22692" s="10"/>
    </row>
    <row r="22693" spans="2:13" s="1" customFormat="1" ht="13.8" x14ac:dyDescent="0.3">
      <c r="B22693" s="10"/>
      <c r="L22693" s="10"/>
      <c r="M22693" s="10"/>
    </row>
    <row r="22694" spans="2:13" s="1" customFormat="1" ht="13.8" x14ac:dyDescent="0.3">
      <c r="B22694" s="10"/>
      <c r="L22694" s="10"/>
      <c r="M22694" s="10"/>
    </row>
    <row r="22695" spans="2:13" s="1" customFormat="1" ht="13.8" x14ac:dyDescent="0.3">
      <c r="B22695" s="10"/>
      <c r="L22695" s="10"/>
      <c r="M22695" s="10"/>
    </row>
    <row r="22696" spans="2:13" s="1" customFormat="1" ht="13.8" x14ac:dyDescent="0.3">
      <c r="B22696" s="10"/>
      <c r="L22696" s="10"/>
      <c r="M22696" s="10"/>
    </row>
    <row r="22697" spans="2:13" s="1" customFormat="1" ht="13.8" x14ac:dyDescent="0.3">
      <c r="B22697" s="10"/>
      <c r="L22697" s="10"/>
      <c r="M22697" s="10"/>
    </row>
    <row r="22698" spans="2:13" s="1" customFormat="1" ht="13.8" x14ac:dyDescent="0.3">
      <c r="B22698" s="10"/>
      <c r="L22698" s="10"/>
      <c r="M22698" s="10"/>
    </row>
    <row r="22699" spans="2:13" s="1" customFormat="1" ht="13.8" x14ac:dyDescent="0.3">
      <c r="B22699" s="10"/>
      <c r="L22699" s="10"/>
      <c r="M22699" s="10"/>
    </row>
    <row r="22700" spans="2:13" s="1" customFormat="1" ht="13.8" x14ac:dyDescent="0.3">
      <c r="B22700" s="10"/>
      <c r="L22700" s="10"/>
      <c r="M22700" s="10"/>
    </row>
    <row r="22701" spans="2:13" s="1" customFormat="1" ht="13.8" x14ac:dyDescent="0.3">
      <c r="B22701" s="10"/>
      <c r="L22701" s="10"/>
      <c r="M22701" s="10"/>
    </row>
    <row r="22702" spans="2:13" s="1" customFormat="1" ht="13.8" x14ac:dyDescent="0.3">
      <c r="B22702" s="10"/>
      <c r="L22702" s="10"/>
      <c r="M22702" s="10"/>
    </row>
    <row r="22703" spans="2:13" s="1" customFormat="1" ht="13.8" x14ac:dyDescent="0.3">
      <c r="B22703" s="10"/>
      <c r="L22703" s="10"/>
      <c r="M22703" s="10"/>
    </row>
    <row r="22704" spans="2:13" s="1" customFormat="1" ht="13.8" x14ac:dyDescent="0.3">
      <c r="B22704" s="10"/>
      <c r="L22704" s="10"/>
      <c r="M22704" s="10"/>
    </row>
    <row r="22705" spans="2:13" s="1" customFormat="1" ht="13.8" x14ac:dyDescent="0.3">
      <c r="B22705" s="10"/>
      <c r="L22705" s="10"/>
      <c r="M22705" s="10"/>
    </row>
    <row r="22706" spans="2:13" s="1" customFormat="1" ht="13.8" x14ac:dyDescent="0.3">
      <c r="B22706" s="10"/>
      <c r="L22706" s="10"/>
      <c r="M22706" s="10"/>
    </row>
    <row r="22707" spans="2:13" s="1" customFormat="1" ht="13.8" x14ac:dyDescent="0.3">
      <c r="B22707" s="10"/>
      <c r="L22707" s="10"/>
      <c r="M22707" s="10"/>
    </row>
    <row r="22708" spans="2:13" s="1" customFormat="1" ht="13.8" x14ac:dyDescent="0.3">
      <c r="B22708" s="10"/>
      <c r="L22708" s="10"/>
      <c r="M22708" s="10"/>
    </row>
    <row r="22709" spans="2:13" s="1" customFormat="1" ht="13.8" x14ac:dyDescent="0.3">
      <c r="B22709" s="10"/>
      <c r="L22709" s="10"/>
      <c r="M22709" s="10"/>
    </row>
    <row r="22710" spans="2:13" s="1" customFormat="1" ht="13.8" x14ac:dyDescent="0.3">
      <c r="B22710" s="10"/>
      <c r="L22710" s="10"/>
      <c r="M22710" s="10"/>
    </row>
    <row r="22711" spans="2:13" s="1" customFormat="1" ht="13.8" x14ac:dyDescent="0.3">
      <c r="B22711" s="10"/>
      <c r="L22711" s="10"/>
      <c r="M22711" s="10"/>
    </row>
    <row r="22712" spans="2:13" s="1" customFormat="1" ht="13.8" x14ac:dyDescent="0.3">
      <c r="B22712" s="10"/>
      <c r="L22712" s="10"/>
      <c r="M22712" s="10"/>
    </row>
    <row r="22713" spans="2:13" s="1" customFormat="1" ht="13.8" x14ac:dyDescent="0.3">
      <c r="B22713" s="10"/>
      <c r="L22713" s="10"/>
      <c r="M22713" s="10"/>
    </row>
    <row r="22714" spans="2:13" s="1" customFormat="1" ht="13.8" x14ac:dyDescent="0.3">
      <c r="B22714" s="10"/>
      <c r="L22714" s="10"/>
      <c r="M22714" s="10"/>
    </row>
    <row r="22715" spans="2:13" s="1" customFormat="1" ht="13.8" x14ac:dyDescent="0.3">
      <c r="B22715" s="10"/>
      <c r="L22715" s="10"/>
      <c r="M22715" s="10"/>
    </row>
    <row r="22716" spans="2:13" s="1" customFormat="1" ht="13.8" x14ac:dyDescent="0.3">
      <c r="B22716" s="10"/>
      <c r="L22716" s="10"/>
      <c r="M22716" s="10"/>
    </row>
    <row r="22717" spans="2:13" s="1" customFormat="1" ht="13.8" x14ac:dyDescent="0.3">
      <c r="B22717" s="10"/>
      <c r="L22717" s="10"/>
      <c r="M22717" s="10"/>
    </row>
    <row r="22718" spans="2:13" s="1" customFormat="1" ht="13.8" x14ac:dyDescent="0.3">
      <c r="B22718" s="10"/>
      <c r="L22718" s="10"/>
      <c r="M22718" s="10"/>
    </row>
    <row r="22719" spans="2:13" s="1" customFormat="1" ht="13.8" x14ac:dyDescent="0.3">
      <c r="B22719" s="10"/>
      <c r="L22719" s="10"/>
      <c r="M22719" s="10"/>
    </row>
    <row r="22720" spans="2:13" s="1" customFormat="1" ht="13.8" x14ac:dyDescent="0.3">
      <c r="B22720" s="10"/>
      <c r="L22720" s="10"/>
      <c r="M22720" s="10"/>
    </row>
    <row r="22721" spans="2:13" s="1" customFormat="1" ht="13.8" x14ac:dyDescent="0.3">
      <c r="B22721" s="10"/>
      <c r="L22721" s="10"/>
      <c r="M22721" s="10"/>
    </row>
    <row r="22722" spans="2:13" s="1" customFormat="1" ht="13.8" x14ac:dyDescent="0.3">
      <c r="B22722" s="10"/>
      <c r="L22722" s="10"/>
      <c r="M22722" s="10"/>
    </row>
    <row r="22723" spans="2:13" s="1" customFormat="1" ht="13.8" x14ac:dyDescent="0.3">
      <c r="B22723" s="10"/>
      <c r="L22723" s="10"/>
      <c r="M22723" s="10"/>
    </row>
    <row r="22724" spans="2:13" s="1" customFormat="1" ht="13.8" x14ac:dyDescent="0.3">
      <c r="B22724" s="10"/>
      <c r="L22724" s="10"/>
      <c r="M22724" s="10"/>
    </row>
    <row r="22725" spans="2:13" s="1" customFormat="1" ht="13.8" x14ac:dyDescent="0.3">
      <c r="B22725" s="10"/>
      <c r="L22725" s="10"/>
      <c r="M22725" s="10"/>
    </row>
    <row r="22726" spans="2:13" s="1" customFormat="1" ht="13.8" x14ac:dyDescent="0.3">
      <c r="B22726" s="10"/>
      <c r="L22726" s="10"/>
      <c r="M22726" s="10"/>
    </row>
    <row r="22727" spans="2:13" s="1" customFormat="1" ht="13.8" x14ac:dyDescent="0.3">
      <c r="B22727" s="10"/>
      <c r="L22727" s="10"/>
      <c r="M22727" s="10"/>
    </row>
    <row r="22728" spans="2:13" s="1" customFormat="1" ht="13.8" x14ac:dyDescent="0.3">
      <c r="B22728" s="10"/>
      <c r="L22728" s="10"/>
      <c r="M22728" s="10"/>
    </row>
    <row r="22729" spans="2:13" s="1" customFormat="1" ht="13.8" x14ac:dyDescent="0.3">
      <c r="B22729" s="10"/>
      <c r="L22729" s="10"/>
      <c r="M22729" s="10"/>
    </row>
    <row r="22730" spans="2:13" s="1" customFormat="1" ht="13.8" x14ac:dyDescent="0.3">
      <c r="B22730" s="10"/>
      <c r="L22730" s="10"/>
      <c r="M22730" s="10"/>
    </row>
    <row r="22731" spans="2:13" s="1" customFormat="1" ht="13.8" x14ac:dyDescent="0.3">
      <c r="B22731" s="10"/>
      <c r="L22731" s="10"/>
      <c r="M22731" s="10"/>
    </row>
    <row r="22732" spans="2:13" s="1" customFormat="1" ht="13.8" x14ac:dyDescent="0.3">
      <c r="B22732" s="10"/>
      <c r="L22732" s="10"/>
      <c r="M22732" s="10"/>
    </row>
    <row r="22733" spans="2:13" s="1" customFormat="1" ht="13.8" x14ac:dyDescent="0.3">
      <c r="B22733" s="10"/>
      <c r="L22733" s="10"/>
      <c r="M22733" s="10"/>
    </row>
    <row r="22734" spans="2:13" s="1" customFormat="1" ht="13.8" x14ac:dyDescent="0.3">
      <c r="B22734" s="10"/>
      <c r="L22734" s="10"/>
      <c r="M22734" s="10"/>
    </row>
    <row r="22735" spans="2:13" s="1" customFormat="1" ht="13.8" x14ac:dyDescent="0.3">
      <c r="B22735" s="10"/>
      <c r="L22735" s="10"/>
      <c r="M22735" s="10"/>
    </row>
    <row r="22736" spans="2:13" s="1" customFormat="1" ht="13.8" x14ac:dyDescent="0.3">
      <c r="B22736" s="10"/>
      <c r="L22736" s="10"/>
      <c r="M22736" s="10"/>
    </row>
    <row r="22737" spans="2:13" s="1" customFormat="1" ht="13.8" x14ac:dyDescent="0.3">
      <c r="B22737" s="10"/>
      <c r="L22737" s="10"/>
      <c r="M22737" s="10"/>
    </row>
    <row r="22738" spans="2:13" s="1" customFormat="1" ht="13.8" x14ac:dyDescent="0.3">
      <c r="B22738" s="10"/>
      <c r="L22738" s="10"/>
      <c r="M22738" s="10"/>
    </row>
    <row r="22739" spans="2:13" s="1" customFormat="1" ht="13.8" x14ac:dyDescent="0.3">
      <c r="B22739" s="10"/>
      <c r="L22739" s="10"/>
      <c r="M22739" s="10"/>
    </row>
    <row r="22740" spans="2:13" s="1" customFormat="1" ht="13.8" x14ac:dyDescent="0.3">
      <c r="B22740" s="10"/>
      <c r="L22740" s="10"/>
      <c r="M22740" s="10"/>
    </row>
    <row r="22741" spans="2:13" s="1" customFormat="1" ht="13.8" x14ac:dyDescent="0.3">
      <c r="B22741" s="10"/>
      <c r="L22741" s="10"/>
      <c r="M22741" s="10"/>
    </row>
    <row r="22742" spans="2:13" s="1" customFormat="1" ht="13.8" x14ac:dyDescent="0.3">
      <c r="B22742" s="10"/>
      <c r="L22742" s="10"/>
      <c r="M22742" s="10"/>
    </row>
    <row r="22743" spans="2:13" s="1" customFormat="1" ht="13.8" x14ac:dyDescent="0.3">
      <c r="B22743" s="10"/>
      <c r="L22743" s="10"/>
      <c r="M22743" s="10"/>
    </row>
    <row r="22744" spans="2:13" s="1" customFormat="1" ht="13.8" x14ac:dyDescent="0.3">
      <c r="B22744" s="10"/>
      <c r="L22744" s="10"/>
      <c r="M22744" s="10"/>
    </row>
    <row r="22745" spans="2:13" s="1" customFormat="1" ht="13.8" x14ac:dyDescent="0.3">
      <c r="B22745" s="10"/>
      <c r="L22745" s="10"/>
      <c r="M22745" s="10"/>
    </row>
    <row r="22746" spans="2:13" s="1" customFormat="1" ht="13.8" x14ac:dyDescent="0.3">
      <c r="B22746" s="10"/>
      <c r="L22746" s="10"/>
      <c r="M22746" s="10"/>
    </row>
    <row r="22747" spans="2:13" s="1" customFormat="1" ht="13.8" x14ac:dyDescent="0.3">
      <c r="B22747" s="10"/>
      <c r="L22747" s="10"/>
      <c r="M22747" s="10"/>
    </row>
    <row r="22748" spans="2:13" s="1" customFormat="1" ht="13.8" x14ac:dyDescent="0.3">
      <c r="B22748" s="10"/>
      <c r="L22748" s="10"/>
      <c r="M22748" s="10"/>
    </row>
    <row r="22749" spans="2:13" s="1" customFormat="1" ht="13.8" x14ac:dyDescent="0.3">
      <c r="B22749" s="10"/>
      <c r="L22749" s="10"/>
      <c r="M22749" s="10"/>
    </row>
    <row r="22750" spans="2:13" s="1" customFormat="1" ht="13.8" x14ac:dyDescent="0.3">
      <c r="B22750" s="10"/>
      <c r="L22750" s="10"/>
      <c r="M22750" s="10"/>
    </row>
    <row r="22751" spans="2:13" s="1" customFormat="1" ht="13.8" x14ac:dyDescent="0.3">
      <c r="B22751" s="10"/>
      <c r="L22751" s="10"/>
      <c r="M22751" s="10"/>
    </row>
    <row r="22752" spans="2:13" s="1" customFormat="1" ht="13.8" x14ac:dyDescent="0.3">
      <c r="B22752" s="10"/>
      <c r="L22752" s="10"/>
      <c r="M22752" s="10"/>
    </row>
    <row r="22753" spans="2:13" s="1" customFormat="1" ht="13.8" x14ac:dyDescent="0.3">
      <c r="B22753" s="10"/>
      <c r="L22753" s="10"/>
      <c r="M22753" s="10"/>
    </row>
    <row r="22754" spans="2:13" s="1" customFormat="1" ht="13.8" x14ac:dyDescent="0.3">
      <c r="B22754" s="10"/>
      <c r="L22754" s="10"/>
      <c r="M22754" s="10"/>
    </row>
    <row r="22755" spans="2:13" s="1" customFormat="1" ht="13.8" x14ac:dyDescent="0.3">
      <c r="B22755" s="10"/>
      <c r="L22755" s="10"/>
      <c r="M22755" s="10"/>
    </row>
    <row r="22756" spans="2:13" s="1" customFormat="1" ht="13.8" x14ac:dyDescent="0.3">
      <c r="B22756" s="10"/>
      <c r="L22756" s="10"/>
      <c r="M22756" s="10"/>
    </row>
    <row r="22757" spans="2:13" s="1" customFormat="1" ht="13.8" x14ac:dyDescent="0.3">
      <c r="B22757" s="10"/>
      <c r="L22757" s="10"/>
      <c r="M22757" s="10"/>
    </row>
    <row r="22758" spans="2:13" s="1" customFormat="1" ht="13.8" x14ac:dyDescent="0.3">
      <c r="B22758" s="10"/>
      <c r="L22758" s="10"/>
      <c r="M22758" s="10"/>
    </row>
    <row r="22759" spans="2:13" s="1" customFormat="1" ht="13.8" x14ac:dyDescent="0.3">
      <c r="B22759" s="10"/>
      <c r="L22759" s="10"/>
      <c r="M22759" s="10"/>
    </row>
    <row r="22760" spans="2:13" s="1" customFormat="1" ht="13.8" x14ac:dyDescent="0.3">
      <c r="B22760" s="10"/>
      <c r="L22760" s="10"/>
      <c r="M22760" s="10"/>
    </row>
    <row r="22761" spans="2:13" s="1" customFormat="1" ht="13.8" x14ac:dyDescent="0.3">
      <c r="B22761" s="10"/>
      <c r="L22761" s="10"/>
      <c r="M22761" s="10"/>
    </row>
    <row r="22762" spans="2:13" s="1" customFormat="1" ht="13.8" x14ac:dyDescent="0.3">
      <c r="B22762" s="10"/>
      <c r="L22762" s="10"/>
      <c r="M22762" s="10"/>
    </row>
    <row r="22763" spans="2:13" s="1" customFormat="1" ht="13.8" x14ac:dyDescent="0.3">
      <c r="B22763" s="10"/>
      <c r="L22763" s="10"/>
      <c r="M22763" s="10"/>
    </row>
    <row r="22764" spans="2:13" s="1" customFormat="1" ht="13.8" x14ac:dyDescent="0.3">
      <c r="B22764" s="10"/>
      <c r="L22764" s="10"/>
      <c r="M22764" s="10"/>
    </row>
    <row r="22765" spans="2:13" s="1" customFormat="1" ht="13.8" x14ac:dyDescent="0.3">
      <c r="B22765" s="10"/>
      <c r="L22765" s="10"/>
      <c r="M22765" s="10"/>
    </row>
    <row r="22766" spans="2:13" s="1" customFormat="1" ht="13.8" x14ac:dyDescent="0.3">
      <c r="B22766" s="10"/>
      <c r="L22766" s="10"/>
      <c r="M22766" s="10"/>
    </row>
    <row r="22767" spans="2:13" s="1" customFormat="1" ht="13.8" x14ac:dyDescent="0.3">
      <c r="B22767" s="10"/>
      <c r="L22767" s="10"/>
      <c r="M22767" s="10"/>
    </row>
    <row r="22768" spans="2:13" s="1" customFormat="1" ht="13.8" x14ac:dyDescent="0.3">
      <c r="B22768" s="10"/>
      <c r="L22768" s="10"/>
      <c r="M22768" s="10"/>
    </row>
    <row r="22769" spans="2:13" s="1" customFormat="1" ht="13.8" x14ac:dyDescent="0.3">
      <c r="B22769" s="10"/>
      <c r="L22769" s="10"/>
      <c r="M22769" s="10"/>
    </row>
    <row r="22770" spans="2:13" s="1" customFormat="1" ht="13.8" x14ac:dyDescent="0.3">
      <c r="B22770" s="10"/>
      <c r="L22770" s="10"/>
      <c r="M22770" s="10"/>
    </row>
    <row r="22771" spans="2:13" s="1" customFormat="1" ht="13.8" x14ac:dyDescent="0.3">
      <c r="B22771" s="10"/>
      <c r="L22771" s="10"/>
      <c r="M22771" s="10"/>
    </row>
    <row r="22772" spans="2:13" s="1" customFormat="1" ht="13.8" x14ac:dyDescent="0.3">
      <c r="B22772" s="10"/>
      <c r="L22772" s="10"/>
      <c r="M22772" s="10"/>
    </row>
    <row r="22773" spans="2:13" s="1" customFormat="1" ht="13.8" x14ac:dyDescent="0.3">
      <c r="B22773" s="10"/>
      <c r="L22773" s="10"/>
      <c r="M22773" s="10"/>
    </row>
    <row r="22774" spans="2:13" s="1" customFormat="1" ht="13.8" x14ac:dyDescent="0.3">
      <c r="B22774" s="10"/>
      <c r="L22774" s="10"/>
      <c r="M22774" s="10"/>
    </row>
    <row r="22775" spans="2:13" s="1" customFormat="1" ht="13.8" x14ac:dyDescent="0.3">
      <c r="B22775" s="10"/>
      <c r="L22775" s="10"/>
      <c r="M22775" s="10"/>
    </row>
    <row r="22776" spans="2:13" s="1" customFormat="1" ht="13.8" x14ac:dyDescent="0.3">
      <c r="B22776" s="10"/>
      <c r="L22776" s="10"/>
      <c r="M22776" s="10"/>
    </row>
    <row r="22777" spans="2:13" s="1" customFormat="1" ht="13.8" x14ac:dyDescent="0.3">
      <c r="B22777" s="10"/>
      <c r="L22777" s="10"/>
      <c r="M22777" s="10"/>
    </row>
    <row r="22778" spans="2:13" s="1" customFormat="1" ht="13.8" x14ac:dyDescent="0.3">
      <c r="B22778" s="10"/>
      <c r="L22778" s="10"/>
      <c r="M22778" s="10"/>
    </row>
    <row r="22779" spans="2:13" s="1" customFormat="1" ht="13.8" x14ac:dyDescent="0.3">
      <c r="B22779" s="10"/>
      <c r="L22779" s="10"/>
      <c r="M22779" s="10"/>
    </row>
    <row r="22780" spans="2:13" s="1" customFormat="1" ht="13.8" x14ac:dyDescent="0.3">
      <c r="B22780" s="10"/>
      <c r="L22780" s="10"/>
      <c r="M22780" s="10"/>
    </row>
    <row r="22781" spans="2:13" s="1" customFormat="1" ht="13.8" x14ac:dyDescent="0.3">
      <c r="B22781" s="10"/>
      <c r="L22781" s="10"/>
      <c r="M22781" s="10"/>
    </row>
    <row r="22782" spans="2:13" s="1" customFormat="1" ht="13.8" x14ac:dyDescent="0.3">
      <c r="B22782" s="10"/>
      <c r="L22782" s="10"/>
      <c r="M22782" s="10"/>
    </row>
    <row r="22783" spans="2:13" s="1" customFormat="1" ht="13.8" x14ac:dyDescent="0.3">
      <c r="B22783" s="10"/>
      <c r="L22783" s="10"/>
      <c r="M22783" s="10"/>
    </row>
    <row r="22784" spans="2:13" s="1" customFormat="1" ht="13.8" x14ac:dyDescent="0.3">
      <c r="B22784" s="10"/>
      <c r="L22784" s="10"/>
      <c r="M22784" s="10"/>
    </row>
    <row r="22785" spans="2:13" s="1" customFormat="1" ht="13.8" x14ac:dyDescent="0.3">
      <c r="B22785" s="10"/>
      <c r="L22785" s="10"/>
      <c r="M22785" s="10"/>
    </row>
    <row r="22786" spans="2:13" s="1" customFormat="1" ht="13.8" x14ac:dyDescent="0.3">
      <c r="B22786" s="10"/>
      <c r="L22786" s="10"/>
      <c r="M22786" s="10"/>
    </row>
    <row r="22787" spans="2:13" s="1" customFormat="1" ht="13.8" x14ac:dyDescent="0.3">
      <c r="B22787" s="10"/>
      <c r="L22787" s="10"/>
      <c r="M22787" s="10"/>
    </row>
    <row r="22788" spans="2:13" s="1" customFormat="1" ht="13.8" x14ac:dyDescent="0.3">
      <c r="B22788" s="10"/>
      <c r="L22788" s="10"/>
      <c r="M22788" s="10"/>
    </row>
    <row r="22789" spans="2:13" s="1" customFormat="1" ht="13.8" x14ac:dyDescent="0.3">
      <c r="B22789" s="10"/>
      <c r="L22789" s="10"/>
      <c r="M22789" s="10"/>
    </row>
    <row r="22790" spans="2:13" s="1" customFormat="1" ht="13.8" x14ac:dyDescent="0.3">
      <c r="B22790" s="10"/>
      <c r="L22790" s="10"/>
      <c r="M22790" s="10"/>
    </row>
    <row r="22791" spans="2:13" s="1" customFormat="1" ht="13.8" x14ac:dyDescent="0.3">
      <c r="B22791" s="10"/>
      <c r="L22791" s="10"/>
      <c r="M22791" s="10"/>
    </row>
    <row r="22792" spans="2:13" s="1" customFormat="1" ht="13.8" x14ac:dyDescent="0.3">
      <c r="B22792" s="10"/>
      <c r="L22792" s="10"/>
      <c r="M22792" s="10"/>
    </row>
    <row r="22793" spans="2:13" s="1" customFormat="1" ht="13.8" x14ac:dyDescent="0.3">
      <c r="B22793" s="10"/>
      <c r="L22793" s="10"/>
      <c r="M22793" s="10"/>
    </row>
    <row r="22794" spans="2:13" s="1" customFormat="1" ht="13.8" x14ac:dyDescent="0.3">
      <c r="B22794" s="10"/>
      <c r="L22794" s="10"/>
      <c r="M22794" s="10"/>
    </row>
    <row r="22795" spans="2:13" s="1" customFormat="1" ht="13.8" x14ac:dyDescent="0.3">
      <c r="B22795" s="10"/>
      <c r="L22795" s="10"/>
      <c r="M22795" s="10"/>
    </row>
    <row r="22796" spans="2:13" s="1" customFormat="1" ht="13.8" x14ac:dyDescent="0.3">
      <c r="B22796" s="10"/>
      <c r="L22796" s="10"/>
      <c r="M22796" s="10"/>
    </row>
    <row r="22797" spans="2:13" s="1" customFormat="1" ht="13.8" x14ac:dyDescent="0.3">
      <c r="B22797" s="10"/>
      <c r="L22797" s="10"/>
      <c r="M22797" s="10"/>
    </row>
    <row r="22798" spans="2:13" s="1" customFormat="1" ht="13.8" x14ac:dyDescent="0.3">
      <c r="B22798" s="10"/>
      <c r="L22798" s="10"/>
      <c r="M22798" s="10"/>
    </row>
    <row r="22799" spans="2:13" s="1" customFormat="1" ht="13.8" x14ac:dyDescent="0.3">
      <c r="B22799" s="10"/>
      <c r="L22799" s="10"/>
      <c r="M22799" s="10"/>
    </row>
    <row r="22800" spans="2:13" s="1" customFormat="1" ht="13.8" x14ac:dyDescent="0.3">
      <c r="B22800" s="10"/>
      <c r="L22800" s="10"/>
      <c r="M22800" s="10"/>
    </row>
    <row r="22801" spans="2:13" s="1" customFormat="1" ht="13.8" x14ac:dyDescent="0.3">
      <c r="B22801" s="10"/>
      <c r="L22801" s="10"/>
      <c r="M22801" s="10"/>
    </row>
    <row r="22802" spans="2:13" s="1" customFormat="1" ht="13.8" x14ac:dyDescent="0.3">
      <c r="B22802" s="10"/>
      <c r="L22802" s="10"/>
      <c r="M22802" s="10"/>
    </row>
    <row r="22803" spans="2:13" s="1" customFormat="1" ht="13.8" x14ac:dyDescent="0.3">
      <c r="B22803" s="10"/>
      <c r="L22803" s="10"/>
      <c r="M22803" s="10"/>
    </row>
    <row r="22804" spans="2:13" s="1" customFormat="1" ht="13.8" x14ac:dyDescent="0.3">
      <c r="B22804" s="10"/>
      <c r="L22804" s="10"/>
      <c r="M22804" s="10"/>
    </row>
    <row r="22805" spans="2:13" s="1" customFormat="1" ht="13.8" x14ac:dyDescent="0.3">
      <c r="B22805" s="10"/>
      <c r="L22805" s="10"/>
      <c r="M22805" s="10"/>
    </row>
    <row r="22806" spans="2:13" s="1" customFormat="1" ht="13.8" x14ac:dyDescent="0.3">
      <c r="B22806" s="10"/>
      <c r="L22806" s="10"/>
      <c r="M22806" s="10"/>
    </row>
    <row r="22807" spans="2:13" s="1" customFormat="1" ht="13.8" x14ac:dyDescent="0.3">
      <c r="B22807" s="10"/>
      <c r="L22807" s="10"/>
      <c r="M22807" s="10"/>
    </row>
    <row r="22808" spans="2:13" s="1" customFormat="1" ht="13.8" x14ac:dyDescent="0.3">
      <c r="B22808" s="10"/>
      <c r="L22808" s="10"/>
      <c r="M22808" s="10"/>
    </row>
    <row r="22809" spans="2:13" s="1" customFormat="1" ht="13.8" x14ac:dyDescent="0.3">
      <c r="B22809" s="10"/>
      <c r="L22809" s="10"/>
      <c r="M22809" s="10"/>
    </row>
    <row r="22810" spans="2:13" s="1" customFormat="1" ht="13.8" x14ac:dyDescent="0.3">
      <c r="B22810" s="10"/>
      <c r="L22810" s="10"/>
      <c r="M22810" s="10"/>
    </row>
    <row r="22811" spans="2:13" s="1" customFormat="1" ht="13.8" x14ac:dyDescent="0.3">
      <c r="B22811" s="10"/>
      <c r="L22811" s="10"/>
      <c r="M22811" s="10"/>
    </row>
    <row r="22812" spans="2:13" s="1" customFormat="1" ht="13.8" x14ac:dyDescent="0.3">
      <c r="B22812" s="10"/>
      <c r="L22812" s="10"/>
      <c r="M22812" s="10"/>
    </row>
    <row r="22813" spans="2:13" s="1" customFormat="1" ht="13.8" x14ac:dyDescent="0.3">
      <c r="B22813" s="10"/>
      <c r="L22813" s="10"/>
      <c r="M22813" s="10"/>
    </row>
    <row r="22814" spans="2:13" s="1" customFormat="1" ht="13.8" x14ac:dyDescent="0.3">
      <c r="B22814" s="10"/>
      <c r="L22814" s="10"/>
      <c r="M22814" s="10"/>
    </row>
    <row r="22815" spans="2:13" s="1" customFormat="1" ht="13.8" x14ac:dyDescent="0.3">
      <c r="B22815" s="10"/>
      <c r="L22815" s="10"/>
      <c r="M22815" s="10"/>
    </row>
    <row r="22816" spans="2:13" s="1" customFormat="1" ht="13.8" x14ac:dyDescent="0.3">
      <c r="B22816" s="10"/>
      <c r="L22816" s="10"/>
      <c r="M22816" s="10"/>
    </row>
    <row r="22817" spans="2:13" s="1" customFormat="1" ht="13.8" x14ac:dyDescent="0.3">
      <c r="B22817" s="10"/>
      <c r="L22817" s="10"/>
      <c r="M22817" s="10"/>
    </row>
    <row r="22818" spans="2:13" s="1" customFormat="1" ht="13.8" x14ac:dyDescent="0.3">
      <c r="B22818" s="10"/>
      <c r="L22818" s="10"/>
      <c r="M22818" s="10"/>
    </row>
    <row r="22819" spans="2:13" s="1" customFormat="1" ht="13.8" x14ac:dyDescent="0.3">
      <c r="B22819" s="10"/>
      <c r="L22819" s="10"/>
      <c r="M22819" s="10"/>
    </row>
    <row r="22820" spans="2:13" s="1" customFormat="1" ht="13.8" x14ac:dyDescent="0.3">
      <c r="B22820" s="10"/>
      <c r="L22820" s="10"/>
      <c r="M22820" s="10"/>
    </row>
    <row r="22821" spans="2:13" s="1" customFormat="1" ht="13.8" x14ac:dyDescent="0.3">
      <c r="B22821" s="10"/>
      <c r="L22821" s="10"/>
      <c r="M22821" s="10"/>
    </row>
    <row r="22822" spans="2:13" s="1" customFormat="1" ht="13.8" x14ac:dyDescent="0.3">
      <c r="B22822" s="10"/>
      <c r="L22822" s="10"/>
      <c r="M22822" s="10"/>
    </row>
    <row r="22823" spans="2:13" s="1" customFormat="1" ht="13.8" x14ac:dyDescent="0.3">
      <c r="B22823" s="10"/>
      <c r="L22823" s="10"/>
      <c r="M22823" s="10"/>
    </row>
    <row r="22824" spans="2:13" s="1" customFormat="1" ht="13.8" x14ac:dyDescent="0.3">
      <c r="B22824" s="10"/>
      <c r="L22824" s="10"/>
      <c r="M22824" s="10"/>
    </row>
    <row r="22825" spans="2:13" s="1" customFormat="1" ht="13.8" x14ac:dyDescent="0.3">
      <c r="B22825" s="10"/>
      <c r="L22825" s="10"/>
      <c r="M22825" s="10"/>
    </row>
    <row r="22826" spans="2:13" s="1" customFormat="1" ht="13.8" x14ac:dyDescent="0.3">
      <c r="B22826" s="10"/>
      <c r="L22826" s="10"/>
      <c r="M22826" s="10"/>
    </row>
    <row r="22827" spans="2:13" s="1" customFormat="1" ht="13.8" x14ac:dyDescent="0.3">
      <c r="B22827" s="10"/>
      <c r="L22827" s="10"/>
      <c r="M22827" s="10"/>
    </row>
    <row r="22828" spans="2:13" s="1" customFormat="1" ht="13.8" x14ac:dyDescent="0.3">
      <c r="B22828" s="10"/>
      <c r="L22828" s="10"/>
      <c r="M22828" s="10"/>
    </row>
    <row r="22829" spans="2:13" s="1" customFormat="1" ht="13.8" x14ac:dyDescent="0.3">
      <c r="B22829" s="10"/>
      <c r="L22829" s="10"/>
      <c r="M22829" s="10"/>
    </row>
    <row r="22830" spans="2:13" s="1" customFormat="1" ht="13.8" x14ac:dyDescent="0.3">
      <c r="B22830" s="10"/>
      <c r="L22830" s="10"/>
      <c r="M22830" s="10"/>
    </row>
    <row r="22831" spans="2:13" s="1" customFormat="1" ht="13.8" x14ac:dyDescent="0.3">
      <c r="B22831" s="10"/>
      <c r="L22831" s="10"/>
      <c r="M22831" s="10"/>
    </row>
    <row r="22832" spans="2:13" s="1" customFormat="1" ht="13.8" x14ac:dyDescent="0.3">
      <c r="B22832" s="10"/>
      <c r="L22832" s="10"/>
      <c r="M22832" s="10"/>
    </row>
    <row r="22833" spans="2:13" s="1" customFormat="1" ht="13.8" x14ac:dyDescent="0.3">
      <c r="B22833" s="10"/>
      <c r="L22833" s="10"/>
      <c r="M22833" s="10"/>
    </row>
    <row r="22834" spans="2:13" s="1" customFormat="1" ht="13.8" x14ac:dyDescent="0.3">
      <c r="B22834" s="10"/>
      <c r="L22834" s="10"/>
      <c r="M22834" s="10"/>
    </row>
    <row r="22835" spans="2:13" s="1" customFormat="1" ht="13.8" x14ac:dyDescent="0.3">
      <c r="B22835" s="10"/>
      <c r="L22835" s="10"/>
      <c r="M22835" s="10"/>
    </row>
    <row r="22836" spans="2:13" s="1" customFormat="1" ht="13.8" x14ac:dyDescent="0.3">
      <c r="B22836" s="10"/>
      <c r="L22836" s="10"/>
      <c r="M22836" s="10"/>
    </row>
    <row r="22837" spans="2:13" s="1" customFormat="1" ht="13.8" x14ac:dyDescent="0.3">
      <c r="B22837" s="10"/>
      <c r="L22837" s="10"/>
      <c r="M22837" s="10"/>
    </row>
    <row r="22838" spans="2:13" s="1" customFormat="1" ht="13.8" x14ac:dyDescent="0.3">
      <c r="B22838" s="10"/>
      <c r="L22838" s="10"/>
      <c r="M22838" s="10"/>
    </row>
    <row r="22839" spans="2:13" s="1" customFormat="1" ht="13.8" x14ac:dyDescent="0.3">
      <c r="B22839" s="10"/>
      <c r="L22839" s="10"/>
      <c r="M22839" s="10"/>
    </row>
    <row r="22840" spans="2:13" s="1" customFormat="1" ht="13.8" x14ac:dyDescent="0.3">
      <c r="B22840" s="10"/>
      <c r="L22840" s="10"/>
      <c r="M22840" s="10"/>
    </row>
    <row r="22841" spans="2:13" s="1" customFormat="1" ht="13.8" x14ac:dyDescent="0.3">
      <c r="B22841" s="10"/>
      <c r="L22841" s="10"/>
      <c r="M22841" s="10"/>
    </row>
    <row r="22842" spans="2:13" s="1" customFormat="1" ht="13.8" x14ac:dyDescent="0.3">
      <c r="B22842" s="10"/>
      <c r="L22842" s="10"/>
      <c r="M22842" s="10"/>
    </row>
    <row r="22843" spans="2:13" s="1" customFormat="1" ht="13.8" x14ac:dyDescent="0.3">
      <c r="B22843" s="10"/>
      <c r="L22843" s="10"/>
      <c r="M22843" s="10"/>
    </row>
    <row r="22844" spans="2:13" s="1" customFormat="1" ht="13.8" x14ac:dyDescent="0.3">
      <c r="B22844" s="10"/>
      <c r="L22844" s="10"/>
      <c r="M22844" s="10"/>
    </row>
    <row r="22845" spans="2:13" s="1" customFormat="1" ht="13.8" x14ac:dyDescent="0.3">
      <c r="B22845" s="10"/>
      <c r="L22845" s="10"/>
      <c r="M22845" s="10"/>
    </row>
    <row r="22846" spans="2:13" s="1" customFormat="1" ht="13.8" x14ac:dyDescent="0.3">
      <c r="B22846" s="10"/>
      <c r="L22846" s="10"/>
      <c r="M22846" s="10"/>
    </row>
    <row r="22847" spans="2:13" s="1" customFormat="1" ht="13.8" x14ac:dyDescent="0.3">
      <c r="B22847" s="10"/>
      <c r="L22847" s="10"/>
      <c r="M22847" s="10"/>
    </row>
    <row r="22848" spans="2:13" s="1" customFormat="1" ht="13.8" x14ac:dyDescent="0.3">
      <c r="B22848" s="10"/>
      <c r="L22848" s="10"/>
      <c r="M22848" s="10"/>
    </row>
    <row r="22849" spans="2:13" s="1" customFormat="1" ht="13.8" x14ac:dyDescent="0.3">
      <c r="B22849" s="10"/>
      <c r="L22849" s="10"/>
      <c r="M22849" s="10"/>
    </row>
    <row r="22850" spans="2:13" s="1" customFormat="1" ht="13.8" x14ac:dyDescent="0.3">
      <c r="B22850" s="10"/>
      <c r="L22850" s="10"/>
      <c r="M22850" s="10"/>
    </row>
    <row r="22851" spans="2:13" s="1" customFormat="1" ht="13.8" x14ac:dyDescent="0.3">
      <c r="B22851" s="10"/>
      <c r="L22851" s="10"/>
      <c r="M22851" s="10"/>
    </row>
    <row r="22852" spans="2:13" s="1" customFormat="1" ht="13.8" x14ac:dyDescent="0.3">
      <c r="B22852" s="10"/>
      <c r="L22852" s="10"/>
      <c r="M22852" s="10"/>
    </row>
    <row r="22853" spans="2:13" s="1" customFormat="1" ht="13.8" x14ac:dyDescent="0.3">
      <c r="B22853" s="10"/>
      <c r="L22853" s="10"/>
      <c r="M22853" s="10"/>
    </row>
    <row r="22854" spans="2:13" s="1" customFormat="1" ht="13.8" x14ac:dyDescent="0.3">
      <c r="B22854" s="10"/>
      <c r="L22854" s="10"/>
      <c r="M22854" s="10"/>
    </row>
    <row r="22855" spans="2:13" s="1" customFormat="1" ht="13.8" x14ac:dyDescent="0.3">
      <c r="B22855" s="10"/>
      <c r="L22855" s="10"/>
      <c r="M22855" s="10"/>
    </row>
    <row r="22856" spans="2:13" s="1" customFormat="1" ht="13.8" x14ac:dyDescent="0.3">
      <c r="B22856" s="10"/>
      <c r="L22856" s="10"/>
      <c r="M22856" s="10"/>
    </row>
    <row r="22857" spans="2:13" s="1" customFormat="1" ht="13.8" x14ac:dyDescent="0.3">
      <c r="B22857" s="10"/>
      <c r="L22857" s="10"/>
      <c r="M22857" s="10"/>
    </row>
    <row r="22858" spans="2:13" s="1" customFormat="1" ht="13.8" x14ac:dyDescent="0.3">
      <c r="B22858" s="10"/>
      <c r="L22858" s="10"/>
      <c r="M22858" s="10"/>
    </row>
    <row r="22859" spans="2:13" s="1" customFormat="1" ht="13.8" x14ac:dyDescent="0.3">
      <c r="B22859" s="10"/>
      <c r="L22859" s="10"/>
      <c r="M22859" s="10"/>
    </row>
    <row r="22860" spans="2:13" s="1" customFormat="1" ht="13.8" x14ac:dyDescent="0.3">
      <c r="B22860" s="10"/>
      <c r="L22860" s="10"/>
      <c r="M22860" s="10"/>
    </row>
    <row r="22861" spans="2:13" s="1" customFormat="1" ht="13.8" x14ac:dyDescent="0.3">
      <c r="B22861" s="10"/>
      <c r="L22861" s="10"/>
      <c r="M22861" s="10"/>
    </row>
    <row r="22862" spans="2:13" s="1" customFormat="1" ht="13.8" x14ac:dyDescent="0.3">
      <c r="B22862" s="10"/>
      <c r="L22862" s="10"/>
      <c r="M22862" s="10"/>
    </row>
    <row r="22863" spans="2:13" s="1" customFormat="1" ht="13.8" x14ac:dyDescent="0.3">
      <c r="B22863" s="10"/>
      <c r="L22863" s="10"/>
      <c r="M22863" s="10"/>
    </row>
    <row r="22864" spans="2:13" s="1" customFormat="1" ht="13.8" x14ac:dyDescent="0.3">
      <c r="B22864" s="10"/>
      <c r="L22864" s="10"/>
      <c r="M22864" s="10"/>
    </row>
    <row r="22865" spans="2:13" s="1" customFormat="1" ht="13.8" x14ac:dyDescent="0.3">
      <c r="B22865" s="10"/>
      <c r="L22865" s="10"/>
      <c r="M22865" s="10"/>
    </row>
    <row r="22866" spans="2:13" s="1" customFormat="1" ht="13.8" x14ac:dyDescent="0.3">
      <c r="B22866" s="10"/>
      <c r="L22866" s="10"/>
      <c r="M22866" s="10"/>
    </row>
    <row r="22867" spans="2:13" s="1" customFormat="1" ht="13.8" x14ac:dyDescent="0.3">
      <c r="B22867" s="10"/>
      <c r="L22867" s="10"/>
      <c r="M22867" s="10"/>
    </row>
    <row r="22868" spans="2:13" s="1" customFormat="1" ht="13.8" x14ac:dyDescent="0.3">
      <c r="B22868" s="10"/>
      <c r="L22868" s="10"/>
      <c r="M22868" s="10"/>
    </row>
    <row r="22869" spans="2:13" s="1" customFormat="1" ht="13.8" x14ac:dyDescent="0.3">
      <c r="B22869" s="10"/>
      <c r="L22869" s="10"/>
      <c r="M22869" s="10"/>
    </row>
    <row r="22870" spans="2:13" s="1" customFormat="1" ht="13.8" x14ac:dyDescent="0.3">
      <c r="B22870" s="10"/>
      <c r="L22870" s="10"/>
      <c r="M22870" s="10"/>
    </row>
    <row r="22871" spans="2:13" s="1" customFormat="1" ht="13.8" x14ac:dyDescent="0.3">
      <c r="B22871" s="10"/>
      <c r="L22871" s="10"/>
      <c r="M22871" s="10"/>
    </row>
    <row r="22872" spans="2:13" s="1" customFormat="1" ht="13.8" x14ac:dyDescent="0.3">
      <c r="B22872" s="10"/>
      <c r="L22872" s="10"/>
      <c r="M22872" s="10"/>
    </row>
    <row r="22873" spans="2:13" s="1" customFormat="1" ht="13.8" x14ac:dyDescent="0.3">
      <c r="B22873" s="10"/>
      <c r="L22873" s="10"/>
      <c r="M22873" s="10"/>
    </row>
    <row r="22874" spans="2:13" s="1" customFormat="1" ht="13.8" x14ac:dyDescent="0.3">
      <c r="B22874" s="10"/>
      <c r="L22874" s="10"/>
      <c r="M22874" s="10"/>
    </row>
    <row r="22875" spans="2:13" s="1" customFormat="1" ht="13.8" x14ac:dyDescent="0.3">
      <c r="B22875" s="10"/>
      <c r="L22875" s="10"/>
      <c r="M22875" s="10"/>
    </row>
    <row r="22876" spans="2:13" s="1" customFormat="1" ht="13.8" x14ac:dyDescent="0.3">
      <c r="B22876" s="10"/>
      <c r="L22876" s="10"/>
      <c r="M22876" s="10"/>
    </row>
    <row r="22877" spans="2:13" s="1" customFormat="1" ht="13.8" x14ac:dyDescent="0.3">
      <c r="B22877" s="10"/>
      <c r="L22877" s="10"/>
      <c r="M22877" s="10"/>
    </row>
    <row r="22878" spans="2:13" s="1" customFormat="1" ht="13.8" x14ac:dyDescent="0.3">
      <c r="B22878" s="10"/>
      <c r="L22878" s="10"/>
      <c r="M22878" s="10"/>
    </row>
    <row r="22879" spans="2:13" s="1" customFormat="1" ht="13.8" x14ac:dyDescent="0.3">
      <c r="B22879" s="10"/>
      <c r="L22879" s="10"/>
      <c r="M22879" s="10"/>
    </row>
    <row r="22880" spans="2:13" s="1" customFormat="1" ht="13.8" x14ac:dyDescent="0.3">
      <c r="B22880" s="10"/>
      <c r="L22880" s="10"/>
      <c r="M22880" s="10"/>
    </row>
    <row r="22881" spans="2:13" s="1" customFormat="1" ht="13.8" x14ac:dyDescent="0.3">
      <c r="B22881" s="10"/>
      <c r="L22881" s="10"/>
      <c r="M22881" s="10"/>
    </row>
    <row r="22882" spans="2:13" s="1" customFormat="1" ht="13.8" x14ac:dyDescent="0.3">
      <c r="B22882" s="10"/>
      <c r="L22882" s="10"/>
      <c r="M22882" s="10"/>
    </row>
    <row r="22883" spans="2:13" s="1" customFormat="1" ht="13.8" x14ac:dyDescent="0.3">
      <c r="B22883" s="10"/>
      <c r="L22883" s="10"/>
      <c r="M22883" s="10"/>
    </row>
    <row r="22884" spans="2:13" s="1" customFormat="1" ht="13.8" x14ac:dyDescent="0.3">
      <c r="B22884" s="10"/>
      <c r="L22884" s="10"/>
      <c r="M22884" s="10"/>
    </row>
    <row r="22885" spans="2:13" s="1" customFormat="1" ht="13.8" x14ac:dyDescent="0.3">
      <c r="B22885" s="10"/>
      <c r="L22885" s="10"/>
      <c r="M22885" s="10"/>
    </row>
    <row r="22886" spans="2:13" s="1" customFormat="1" ht="13.8" x14ac:dyDescent="0.3">
      <c r="B22886" s="10"/>
      <c r="L22886" s="10"/>
      <c r="M22886" s="10"/>
    </row>
    <row r="22887" spans="2:13" s="1" customFormat="1" ht="13.8" x14ac:dyDescent="0.3">
      <c r="B22887" s="10"/>
      <c r="L22887" s="10"/>
      <c r="M22887" s="10"/>
    </row>
    <row r="22888" spans="2:13" s="1" customFormat="1" ht="13.8" x14ac:dyDescent="0.3">
      <c r="B22888" s="10"/>
      <c r="L22888" s="10"/>
      <c r="M22888" s="10"/>
    </row>
    <row r="22889" spans="2:13" s="1" customFormat="1" ht="13.8" x14ac:dyDescent="0.3">
      <c r="B22889" s="10"/>
      <c r="L22889" s="10"/>
      <c r="M22889" s="10"/>
    </row>
    <row r="22890" spans="2:13" s="1" customFormat="1" ht="13.8" x14ac:dyDescent="0.3">
      <c r="B22890" s="10"/>
      <c r="L22890" s="10"/>
      <c r="M22890" s="10"/>
    </row>
    <row r="22891" spans="2:13" s="1" customFormat="1" ht="13.8" x14ac:dyDescent="0.3">
      <c r="B22891" s="10"/>
      <c r="L22891" s="10"/>
      <c r="M22891" s="10"/>
    </row>
    <row r="22892" spans="2:13" s="1" customFormat="1" ht="13.8" x14ac:dyDescent="0.3">
      <c r="B22892" s="10"/>
      <c r="L22892" s="10"/>
      <c r="M22892" s="10"/>
    </row>
    <row r="22893" spans="2:13" s="1" customFormat="1" ht="13.8" x14ac:dyDescent="0.3">
      <c r="B22893" s="10"/>
      <c r="L22893" s="10"/>
      <c r="M22893" s="10"/>
    </row>
    <row r="22894" spans="2:13" s="1" customFormat="1" ht="13.8" x14ac:dyDescent="0.3">
      <c r="B22894" s="10"/>
      <c r="L22894" s="10"/>
      <c r="M22894" s="10"/>
    </row>
    <row r="22895" spans="2:13" s="1" customFormat="1" ht="13.8" x14ac:dyDescent="0.3">
      <c r="B22895" s="10"/>
      <c r="L22895" s="10"/>
      <c r="M22895" s="10"/>
    </row>
    <row r="22896" spans="2:13" s="1" customFormat="1" ht="13.8" x14ac:dyDescent="0.3">
      <c r="B22896" s="10"/>
      <c r="L22896" s="10"/>
      <c r="M22896" s="10"/>
    </row>
    <row r="22897" spans="2:13" s="1" customFormat="1" ht="13.8" x14ac:dyDescent="0.3">
      <c r="B22897" s="10"/>
      <c r="L22897" s="10"/>
      <c r="M22897" s="10"/>
    </row>
    <row r="22898" spans="2:13" s="1" customFormat="1" ht="13.8" x14ac:dyDescent="0.3">
      <c r="B22898" s="10"/>
      <c r="L22898" s="10"/>
      <c r="M22898" s="10"/>
    </row>
    <row r="22899" spans="2:13" s="1" customFormat="1" ht="13.8" x14ac:dyDescent="0.3">
      <c r="B22899" s="10"/>
      <c r="L22899" s="10"/>
      <c r="M22899" s="10"/>
    </row>
    <row r="22900" spans="2:13" s="1" customFormat="1" ht="13.8" x14ac:dyDescent="0.3">
      <c r="B22900" s="10"/>
      <c r="L22900" s="10"/>
      <c r="M22900" s="10"/>
    </row>
    <row r="22901" spans="2:13" s="1" customFormat="1" ht="13.8" x14ac:dyDescent="0.3">
      <c r="B22901" s="10"/>
      <c r="L22901" s="10"/>
      <c r="M22901" s="10"/>
    </row>
    <row r="22902" spans="2:13" s="1" customFormat="1" ht="13.8" x14ac:dyDescent="0.3">
      <c r="B22902" s="10"/>
      <c r="L22902" s="10"/>
      <c r="M22902" s="10"/>
    </row>
    <row r="22903" spans="2:13" s="1" customFormat="1" ht="13.8" x14ac:dyDescent="0.3">
      <c r="B22903" s="10"/>
      <c r="L22903" s="10"/>
      <c r="M22903" s="10"/>
    </row>
    <row r="22904" spans="2:13" s="1" customFormat="1" ht="13.8" x14ac:dyDescent="0.3">
      <c r="B22904" s="10"/>
      <c r="L22904" s="10"/>
      <c r="M22904" s="10"/>
    </row>
    <row r="22905" spans="2:13" s="1" customFormat="1" ht="13.8" x14ac:dyDescent="0.3">
      <c r="B22905" s="10"/>
      <c r="L22905" s="10"/>
      <c r="M22905" s="10"/>
    </row>
    <row r="22906" spans="2:13" s="1" customFormat="1" ht="13.8" x14ac:dyDescent="0.3">
      <c r="B22906" s="10"/>
      <c r="L22906" s="10"/>
      <c r="M22906" s="10"/>
    </row>
    <row r="22907" spans="2:13" s="1" customFormat="1" ht="13.8" x14ac:dyDescent="0.3">
      <c r="B22907" s="10"/>
      <c r="L22907" s="10"/>
      <c r="M22907" s="10"/>
    </row>
    <row r="22908" spans="2:13" s="1" customFormat="1" ht="13.8" x14ac:dyDescent="0.3">
      <c r="B22908" s="10"/>
      <c r="L22908" s="10"/>
      <c r="M22908" s="10"/>
    </row>
    <row r="22909" spans="2:13" s="1" customFormat="1" ht="13.8" x14ac:dyDescent="0.3">
      <c r="B22909" s="10"/>
      <c r="L22909" s="10"/>
      <c r="M22909" s="10"/>
    </row>
    <row r="22910" spans="2:13" s="1" customFormat="1" ht="13.8" x14ac:dyDescent="0.3">
      <c r="B22910" s="10"/>
      <c r="L22910" s="10"/>
      <c r="M22910" s="10"/>
    </row>
    <row r="22911" spans="2:13" s="1" customFormat="1" ht="13.8" x14ac:dyDescent="0.3">
      <c r="B22911" s="10"/>
      <c r="L22911" s="10"/>
      <c r="M22911" s="10"/>
    </row>
    <row r="22912" spans="2:13" s="1" customFormat="1" ht="13.8" x14ac:dyDescent="0.3">
      <c r="B22912" s="10"/>
      <c r="L22912" s="10"/>
      <c r="M22912" s="10"/>
    </row>
    <row r="22913" spans="2:13" s="1" customFormat="1" ht="13.8" x14ac:dyDescent="0.3">
      <c r="B22913" s="10"/>
      <c r="L22913" s="10"/>
      <c r="M22913" s="10"/>
    </row>
    <row r="22914" spans="2:13" s="1" customFormat="1" ht="13.8" x14ac:dyDescent="0.3">
      <c r="B22914" s="10"/>
      <c r="L22914" s="10"/>
      <c r="M22914" s="10"/>
    </row>
    <row r="22915" spans="2:13" s="1" customFormat="1" ht="13.8" x14ac:dyDescent="0.3">
      <c r="B22915" s="10"/>
      <c r="L22915" s="10"/>
      <c r="M22915" s="10"/>
    </row>
    <row r="22916" spans="2:13" s="1" customFormat="1" ht="13.8" x14ac:dyDescent="0.3">
      <c r="B22916" s="10"/>
      <c r="L22916" s="10"/>
      <c r="M22916" s="10"/>
    </row>
    <row r="22917" spans="2:13" s="1" customFormat="1" ht="13.8" x14ac:dyDescent="0.3">
      <c r="B22917" s="10"/>
      <c r="L22917" s="10"/>
      <c r="M22917" s="10"/>
    </row>
    <row r="22918" spans="2:13" s="1" customFormat="1" ht="13.8" x14ac:dyDescent="0.3">
      <c r="B22918" s="10"/>
      <c r="L22918" s="10"/>
      <c r="M22918" s="10"/>
    </row>
    <row r="22919" spans="2:13" s="1" customFormat="1" ht="13.8" x14ac:dyDescent="0.3">
      <c r="B22919" s="10"/>
      <c r="L22919" s="10"/>
      <c r="M22919" s="10"/>
    </row>
    <row r="22920" spans="2:13" s="1" customFormat="1" ht="13.8" x14ac:dyDescent="0.3">
      <c r="B22920" s="10"/>
      <c r="L22920" s="10"/>
      <c r="M22920" s="10"/>
    </row>
    <row r="22921" spans="2:13" s="1" customFormat="1" ht="13.8" x14ac:dyDescent="0.3">
      <c r="B22921" s="10"/>
      <c r="L22921" s="10"/>
      <c r="M22921" s="10"/>
    </row>
    <row r="22922" spans="2:13" s="1" customFormat="1" ht="13.8" x14ac:dyDescent="0.3">
      <c r="B22922" s="10"/>
      <c r="L22922" s="10"/>
      <c r="M22922" s="10"/>
    </row>
    <row r="22923" spans="2:13" s="1" customFormat="1" ht="13.8" x14ac:dyDescent="0.3">
      <c r="B22923" s="10"/>
      <c r="L22923" s="10"/>
      <c r="M22923" s="10"/>
    </row>
    <row r="22924" spans="2:13" s="1" customFormat="1" ht="13.8" x14ac:dyDescent="0.3">
      <c r="B22924" s="10"/>
      <c r="L22924" s="10"/>
      <c r="M22924" s="10"/>
    </row>
    <row r="22925" spans="2:13" s="1" customFormat="1" ht="13.8" x14ac:dyDescent="0.3">
      <c r="B22925" s="10"/>
      <c r="L22925" s="10"/>
      <c r="M22925" s="10"/>
    </row>
    <row r="22926" spans="2:13" s="1" customFormat="1" ht="13.8" x14ac:dyDescent="0.3">
      <c r="B22926" s="10"/>
      <c r="L22926" s="10"/>
      <c r="M22926" s="10"/>
    </row>
    <row r="22927" spans="2:13" s="1" customFormat="1" ht="13.8" x14ac:dyDescent="0.3">
      <c r="B22927" s="10"/>
      <c r="L22927" s="10"/>
      <c r="M22927" s="10"/>
    </row>
    <row r="22928" spans="2:13" s="1" customFormat="1" ht="13.8" x14ac:dyDescent="0.3">
      <c r="B22928" s="10"/>
      <c r="L22928" s="10"/>
      <c r="M22928" s="10"/>
    </row>
    <row r="22929" spans="2:13" s="1" customFormat="1" ht="13.8" x14ac:dyDescent="0.3">
      <c r="B22929" s="10"/>
      <c r="L22929" s="10"/>
      <c r="M22929" s="10"/>
    </row>
    <row r="22930" spans="2:13" s="1" customFormat="1" ht="13.8" x14ac:dyDescent="0.3">
      <c r="B22930" s="10"/>
      <c r="L22930" s="10"/>
      <c r="M22930" s="10"/>
    </row>
    <row r="22931" spans="2:13" s="1" customFormat="1" ht="13.8" x14ac:dyDescent="0.3">
      <c r="B22931" s="10"/>
      <c r="L22931" s="10"/>
      <c r="M22931" s="10"/>
    </row>
    <row r="22932" spans="2:13" s="1" customFormat="1" ht="13.8" x14ac:dyDescent="0.3">
      <c r="B22932" s="10"/>
      <c r="L22932" s="10"/>
      <c r="M22932" s="10"/>
    </row>
    <row r="22933" spans="2:13" s="1" customFormat="1" ht="13.8" x14ac:dyDescent="0.3">
      <c r="B22933" s="10"/>
      <c r="L22933" s="10"/>
      <c r="M22933" s="10"/>
    </row>
    <row r="22934" spans="2:13" s="1" customFormat="1" ht="13.8" x14ac:dyDescent="0.3">
      <c r="B22934" s="10"/>
      <c r="L22934" s="10"/>
      <c r="M22934" s="10"/>
    </row>
    <row r="22935" spans="2:13" s="1" customFormat="1" ht="13.8" x14ac:dyDescent="0.3">
      <c r="B22935" s="10"/>
      <c r="L22935" s="10"/>
      <c r="M22935" s="10"/>
    </row>
    <row r="22936" spans="2:13" s="1" customFormat="1" ht="13.8" x14ac:dyDescent="0.3">
      <c r="B22936" s="10"/>
      <c r="L22936" s="10"/>
      <c r="M22936" s="10"/>
    </row>
    <row r="22937" spans="2:13" s="1" customFormat="1" ht="13.8" x14ac:dyDescent="0.3">
      <c r="B22937" s="10"/>
      <c r="L22937" s="10"/>
      <c r="M22937" s="10"/>
    </row>
    <row r="22938" spans="2:13" s="1" customFormat="1" ht="13.8" x14ac:dyDescent="0.3">
      <c r="B22938" s="10"/>
      <c r="L22938" s="10"/>
      <c r="M22938" s="10"/>
    </row>
    <row r="22939" spans="2:13" s="1" customFormat="1" ht="13.8" x14ac:dyDescent="0.3">
      <c r="B22939" s="10"/>
      <c r="L22939" s="10"/>
      <c r="M22939" s="10"/>
    </row>
    <row r="22940" spans="2:13" s="1" customFormat="1" ht="13.8" x14ac:dyDescent="0.3">
      <c r="B22940" s="10"/>
      <c r="L22940" s="10"/>
      <c r="M22940" s="10"/>
    </row>
    <row r="22941" spans="2:13" s="1" customFormat="1" ht="13.8" x14ac:dyDescent="0.3">
      <c r="B22941" s="10"/>
      <c r="L22941" s="10"/>
      <c r="M22941" s="10"/>
    </row>
    <row r="22942" spans="2:13" s="1" customFormat="1" ht="13.8" x14ac:dyDescent="0.3">
      <c r="B22942" s="10"/>
      <c r="L22942" s="10"/>
      <c r="M22942" s="10"/>
    </row>
    <row r="22943" spans="2:13" s="1" customFormat="1" ht="13.8" x14ac:dyDescent="0.3">
      <c r="B22943" s="10"/>
      <c r="L22943" s="10"/>
      <c r="M22943" s="10"/>
    </row>
    <row r="22944" spans="2:13" s="1" customFormat="1" ht="13.8" x14ac:dyDescent="0.3">
      <c r="B22944" s="10"/>
      <c r="L22944" s="10"/>
      <c r="M22944" s="10"/>
    </row>
    <row r="22945" spans="2:13" s="1" customFormat="1" ht="13.8" x14ac:dyDescent="0.3">
      <c r="B22945" s="10"/>
      <c r="L22945" s="10"/>
      <c r="M22945" s="10"/>
    </row>
    <row r="22946" spans="2:13" s="1" customFormat="1" ht="13.8" x14ac:dyDescent="0.3">
      <c r="B22946" s="10"/>
      <c r="L22946" s="10"/>
      <c r="M22946" s="10"/>
    </row>
    <row r="22947" spans="2:13" s="1" customFormat="1" ht="13.8" x14ac:dyDescent="0.3">
      <c r="B22947" s="10"/>
      <c r="L22947" s="10"/>
      <c r="M22947" s="10"/>
    </row>
    <row r="22948" spans="2:13" s="1" customFormat="1" ht="13.8" x14ac:dyDescent="0.3">
      <c r="B22948" s="10"/>
      <c r="L22948" s="10"/>
      <c r="M22948" s="10"/>
    </row>
    <row r="22949" spans="2:13" s="1" customFormat="1" ht="13.8" x14ac:dyDescent="0.3">
      <c r="B22949" s="10"/>
      <c r="L22949" s="10"/>
      <c r="M22949" s="10"/>
    </row>
    <row r="22950" spans="2:13" s="1" customFormat="1" ht="13.8" x14ac:dyDescent="0.3">
      <c r="B22950" s="10"/>
      <c r="L22950" s="10"/>
      <c r="M22950" s="10"/>
    </row>
    <row r="22951" spans="2:13" s="1" customFormat="1" ht="13.8" x14ac:dyDescent="0.3">
      <c r="B22951" s="10"/>
      <c r="L22951" s="10"/>
      <c r="M22951" s="10"/>
    </row>
    <row r="22952" spans="2:13" s="1" customFormat="1" ht="13.8" x14ac:dyDescent="0.3">
      <c r="B22952" s="10"/>
      <c r="L22952" s="10"/>
      <c r="M22952" s="10"/>
    </row>
    <row r="22953" spans="2:13" s="1" customFormat="1" ht="13.8" x14ac:dyDescent="0.3">
      <c r="B22953" s="10"/>
      <c r="L22953" s="10"/>
      <c r="M22953" s="10"/>
    </row>
    <row r="22954" spans="2:13" s="1" customFormat="1" ht="13.8" x14ac:dyDescent="0.3">
      <c r="B22954" s="10"/>
      <c r="L22954" s="10"/>
      <c r="M22954" s="10"/>
    </row>
    <row r="22955" spans="2:13" s="1" customFormat="1" ht="13.8" x14ac:dyDescent="0.3">
      <c r="B22955" s="10"/>
      <c r="L22955" s="10"/>
      <c r="M22955" s="10"/>
    </row>
    <row r="22956" spans="2:13" s="1" customFormat="1" ht="13.8" x14ac:dyDescent="0.3">
      <c r="B22956" s="10"/>
      <c r="L22956" s="10"/>
      <c r="M22956" s="10"/>
    </row>
    <row r="22957" spans="2:13" s="1" customFormat="1" ht="13.8" x14ac:dyDescent="0.3">
      <c r="B22957" s="10"/>
      <c r="L22957" s="10"/>
      <c r="M22957" s="10"/>
    </row>
    <row r="22958" spans="2:13" s="1" customFormat="1" ht="13.8" x14ac:dyDescent="0.3">
      <c r="B22958" s="10"/>
      <c r="L22958" s="10"/>
      <c r="M22958" s="10"/>
    </row>
    <row r="22959" spans="2:13" s="1" customFormat="1" ht="13.8" x14ac:dyDescent="0.3">
      <c r="B22959" s="10"/>
      <c r="L22959" s="10"/>
      <c r="M22959" s="10"/>
    </row>
    <row r="22960" spans="2:13" s="1" customFormat="1" ht="13.8" x14ac:dyDescent="0.3">
      <c r="B22960" s="10"/>
      <c r="L22960" s="10"/>
      <c r="M22960" s="10"/>
    </row>
    <row r="22961" spans="2:13" s="1" customFormat="1" ht="13.8" x14ac:dyDescent="0.3">
      <c r="B22961" s="10"/>
      <c r="L22961" s="10"/>
      <c r="M22961" s="10"/>
    </row>
    <row r="22962" spans="2:13" s="1" customFormat="1" ht="13.8" x14ac:dyDescent="0.3">
      <c r="B22962" s="10"/>
      <c r="L22962" s="10"/>
      <c r="M22962" s="10"/>
    </row>
    <row r="22963" spans="2:13" s="1" customFormat="1" ht="13.8" x14ac:dyDescent="0.3">
      <c r="B22963" s="10"/>
      <c r="L22963" s="10"/>
      <c r="M22963" s="10"/>
    </row>
    <row r="22964" spans="2:13" s="1" customFormat="1" ht="13.8" x14ac:dyDescent="0.3">
      <c r="B22964" s="10"/>
      <c r="L22964" s="10"/>
      <c r="M22964" s="10"/>
    </row>
    <row r="22965" spans="2:13" s="1" customFormat="1" ht="13.8" x14ac:dyDescent="0.3">
      <c r="B22965" s="10"/>
      <c r="L22965" s="10"/>
      <c r="M22965" s="10"/>
    </row>
    <row r="22966" spans="2:13" s="1" customFormat="1" ht="13.8" x14ac:dyDescent="0.3">
      <c r="B22966" s="10"/>
      <c r="L22966" s="10"/>
      <c r="M22966" s="10"/>
    </row>
    <row r="22967" spans="2:13" s="1" customFormat="1" ht="13.8" x14ac:dyDescent="0.3">
      <c r="B22967" s="10"/>
      <c r="L22967" s="10"/>
      <c r="M22967" s="10"/>
    </row>
    <row r="22968" spans="2:13" s="1" customFormat="1" ht="13.8" x14ac:dyDescent="0.3">
      <c r="B22968" s="10"/>
      <c r="L22968" s="10"/>
      <c r="M22968" s="10"/>
    </row>
    <row r="22969" spans="2:13" s="1" customFormat="1" ht="13.8" x14ac:dyDescent="0.3">
      <c r="B22969" s="10"/>
      <c r="L22969" s="10"/>
      <c r="M22969" s="10"/>
    </row>
    <row r="22970" spans="2:13" s="1" customFormat="1" ht="13.8" x14ac:dyDescent="0.3">
      <c r="B22970" s="10"/>
      <c r="L22970" s="10"/>
      <c r="M22970" s="10"/>
    </row>
    <row r="22971" spans="2:13" s="1" customFormat="1" ht="13.8" x14ac:dyDescent="0.3">
      <c r="B22971" s="10"/>
      <c r="L22971" s="10"/>
      <c r="M22971" s="10"/>
    </row>
    <row r="22972" spans="2:13" s="1" customFormat="1" ht="13.8" x14ac:dyDescent="0.3">
      <c r="B22972" s="10"/>
      <c r="L22972" s="10"/>
      <c r="M22972" s="10"/>
    </row>
    <row r="22973" spans="2:13" s="1" customFormat="1" ht="13.8" x14ac:dyDescent="0.3">
      <c r="B22973" s="10"/>
      <c r="L22973" s="10"/>
      <c r="M22973" s="10"/>
    </row>
    <row r="22974" spans="2:13" s="1" customFormat="1" ht="13.8" x14ac:dyDescent="0.3">
      <c r="B22974" s="10"/>
      <c r="L22974" s="10"/>
      <c r="M22974" s="10"/>
    </row>
    <row r="22975" spans="2:13" s="1" customFormat="1" ht="13.8" x14ac:dyDescent="0.3">
      <c r="B22975" s="10"/>
      <c r="L22975" s="10"/>
      <c r="M22975" s="10"/>
    </row>
    <row r="22976" spans="2:13" s="1" customFormat="1" ht="13.8" x14ac:dyDescent="0.3">
      <c r="B22976" s="10"/>
      <c r="L22976" s="10"/>
      <c r="M22976" s="10"/>
    </row>
    <row r="22977" spans="2:13" s="1" customFormat="1" ht="13.8" x14ac:dyDescent="0.3">
      <c r="B22977" s="10"/>
      <c r="L22977" s="10"/>
      <c r="M22977" s="10"/>
    </row>
    <row r="22978" spans="2:13" s="1" customFormat="1" ht="13.8" x14ac:dyDescent="0.3">
      <c r="B22978" s="10"/>
      <c r="L22978" s="10"/>
      <c r="M22978" s="10"/>
    </row>
    <row r="22979" spans="2:13" s="1" customFormat="1" ht="13.8" x14ac:dyDescent="0.3">
      <c r="B22979" s="10"/>
      <c r="L22979" s="10"/>
      <c r="M22979" s="10"/>
    </row>
    <row r="22980" spans="2:13" s="1" customFormat="1" ht="13.8" x14ac:dyDescent="0.3">
      <c r="B22980" s="10"/>
      <c r="L22980" s="10"/>
      <c r="M22980" s="10"/>
    </row>
    <row r="22981" spans="2:13" s="1" customFormat="1" ht="13.8" x14ac:dyDescent="0.3">
      <c r="B22981" s="10"/>
      <c r="L22981" s="10"/>
      <c r="M22981" s="10"/>
    </row>
    <row r="22982" spans="2:13" s="1" customFormat="1" ht="13.8" x14ac:dyDescent="0.3">
      <c r="B22982" s="10"/>
      <c r="L22982" s="10"/>
      <c r="M22982" s="10"/>
    </row>
    <row r="22983" spans="2:13" s="1" customFormat="1" ht="13.8" x14ac:dyDescent="0.3">
      <c r="B22983" s="10"/>
      <c r="L22983" s="10"/>
      <c r="M22983" s="10"/>
    </row>
    <row r="22984" spans="2:13" s="1" customFormat="1" ht="13.8" x14ac:dyDescent="0.3">
      <c r="B22984" s="10"/>
      <c r="L22984" s="10"/>
      <c r="M22984" s="10"/>
    </row>
    <row r="22985" spans="2:13" s="1" customFormat="1" ht="13.8" x14ac:dyDescent="0.3">
      <c r="B22985" s="10"/>
      <c r="L22985" s="10"/>
      <c r="M22985" s="10"/>
    </row>
    <row r="22986" spans="2:13" s="1" customFormat="1" ht="13.8" x14ac:dyDescent="0.3">
      <c r="B22986" s="10"/>
      <c r="L22986" s="10"/>
      <c r="M22986" s="10"/>
    </row>
    <row r="22987" spans="2:13" s="1" customFormat="1" ht="13.8" x14ac:dyDescent="0.3">
      <c r="B22987" s="10"/>
      <c r="L22987" s="10"/>
      <c r="M22987" s="10"/>
    </row>
    <row r="22988" spans="2:13" s="1" customFormat="1" ht="13.8" x14ac:dyDescent="0.3">
      <c r="B22988" s="10"/>
      <c r="L22988" s="10"/>
      <c r="M22988" s="10"/>
    </row>
    <row r="22989" spans="2:13" s="1" customFormat="1" ht="13.8" x14ac:dyDescent="0.3">
      <c r="B22989" s="10"/>
      <c r="L22989" s="10"/>
      <c r="M22989" s="10"/>
    </row>
    <row r="22990" spans="2:13" s="1" customFormat="1" ht="13.8" x14ac:dyDescent="0.3">
      <c r="B22990" s="10"/>
      <c r="L22990" s="10"/>
      <c r="M22990" s="10"/>
    </row>
    <row r="22991" spans="2:13" s="1" customFormat="1" ht="13.8" x14ac:dyDescent="0.3">
      <c r="B22991" s="10"/>
      <c r="L22991" s="10"/>
      <c r="M22991" s="10"/>
    </row>
    <row r="22992" spans="2:13" s="1" customFormat="1" ht="13.8" x14ac:dyDescent="0.3">
      <c r="B22992" s="10"/>
      <c r="L22992" s="10"/>
      <c r="M22992" s="10"/>
    </row>
    <row r="22993" spans="2:13" s="1" customFormat="1" ht="13.8" x14ac:dyDescent="0.3">
      <c r="B22993" s="10"/>
      <c r="L22993" s="10"/>
      <c r="M22993" s="10"/>
    </row>
    <row r="22994" spans="2:13" s="1" customFormat="1" ht="13.8" x14ac:dyDescent="0.3">
      <c r="B22994" s="10"/>
      <c r="L22994" s="10"/>
      <c r="M22994" s="10"/>
    </row>
    <row r="22995" spans="2:13" s="1" customFormat="1" ht="13.8" x14ac:dyDescent="0.3">
      <c r="B22995" s="10"/>
      <c r="L22995" s="10"/>
      <c r="M22995" s="10"/>
    </row>
    <row r="22996" spans="2:13" s="1" customFormat="1" ht="13.8" x14ac:dyDescent="0.3">
      <c r="B22996" s="10"/>
      <c r="L22996" s="10"/>
      <c r="M22996" s="10"/>
    </row>
    <row r="22997" spans="2:13" s="1" customFormat="1" ht="13.8" x14ac:dyDescent="0.3">
      <c r="B22997" s="10"/>
      <c r="L22997" s="10"/>
      <c r="M22997" s="10"/>
    </row>
    <row r="22998" spans="2:13" s="1" customFormat="1" ht="13.8" x14ac:dyDescent="0.3">
      <c r="B22998" s="10"/>
      <c r="L22998" s="10"/>
      <c r="M22998" s="10"/>
    </row>
    <row r="22999" spans="2:13" s="1" customFormat="1" ht="13.8" x14ac:dyDescent="0.3">
      <c r="B22999" s="10"/>
      <c r="L22999" s="10"/>
      <c r="M22999" s="10"/>
    </row>
    <row r="23000" spans="2:13" s="1" customFormat="1" ht="13.8" x14ac:dyDescent="0.3">
      <c r="B23000" s="10"/>
      <c r="L23000" s="10"/>
      <c r="M23000" s="10"/>
    </row>
    <row r="23001" spans="2:13" s="1" customFormat="1" ht="13.8" x14ac:dyDescent="0.3">
      <c r="B23001" s="10"/>
      <c r="L23001" s="10"/>
      <c r="M23001" s="10"/>
    </row>
    <row r="23002" spans="2:13" s="1" customFormat="1" ht="13.8" x14ac:dyDescent="0.3">
      <c r="B23002" s="10"/>
      <c r="L23002" s="10"/>
      <c r="M23002" s="10"/>
    </row>
    <row r="23003" spans="2:13" s="1" customFormat="1" ht="13.8" x14ac:dyDescent="0.3">
      <c r="B23003" s="10"/>
      <c r="L23003" s="10"/>
      <c r="M23003" s="10"/>
    </row>
    <row r="23004" spans="2:13" s="1" customFormat="1" ht="13.8" x14ac:dyDescent="0.3">
      <c r="B23004" s="10"/>
      <c r="L23004" s="10"/>
      <c r="M23004" s="10"/>
    </row>
    <row r="23005" spans="2:13" s="1" customFormat="1" ht="13.8" x14ac:dyDescent="0.3">
      <c r="B23005" s="10"/>
      <c r="L23005" s="10"/>
      <c r="M23005" s="10"/>
    </row>
    <row r="23006" spans="2:13" s="1" customFormat="1" ht="13.8" x14ac:dyDescent="0.3">
      <c r="B23006" s="10"/>
      <c r="L23006" s="10"/>
      <c r="M23006" s="10"/>
    </row>
    <row r="23007" spans="2:13" s="1" customFormat="1" ht="13.8" x14ac:dyDescent="0.3">
      <c r="B23007" s="10"/>
      <c r="L23007" s="10"/>
      <c r="M23007" s="10"/>
    </row>
    <row r="23008" spans="2:13" s="1" customFormat="1" ht="13.8" x14ac:dyDescent="0.3">
      <c r="B23008" s="10"/>
      <c r="L23008" s="10"/>
      <c r="M23008" s="10"/>
    </row>
    <row r="23009" spans="2:13" s="1" customFormat="1" ht="13.8" x14ac:dyDescent="0.3">
      <c r="B23009" s="10"/>
      <c r="L23009" s="10"/>
      <c r="M23009" s="10"/>
    </row>
    <row r="23010" spans="2:13" s="1" customFormat="1" ht="13.8" x14ac:dyDescent="0.3">
      <c r="B23010" s="10"/>
      <c r="L23010" s="10"/>
      <c r="M23010" s="10"/>
    </row>
    <row r="23011" spans="2:13" s="1" customFormat="1" ht="13.8" x14ac:dyDescent="0.3">
      <c r="B23011" s="10"/>
      <c r="L23011" s="10"/>
      <c r="M23011" s="10"/>
    </row>
    <row r="23012" spans="2:13" s="1" customFormat="1" ht="13.8" x14ac:dyDescent="0.3">
      <c r="B23012" s="10"/>
      <c r="L23012" s="10"/>
      <c r="M23012" s="10"/>
    </row>
    <row r="23013" spans="2:13" s="1" customFormat="1" ht="13.8" x14ac:dyDescent="0.3">
      <c r="B23013" s="10"/>
      <c r="L23013" s="10"/>
      <c r="M23013" s="10"/>
    </row>
    <row r="23014" spans="2:13" s="1" customFormat="1" ht="13.8" x14ac:dyDescent="0.3">
      <c r="B23014" s="10"/>
      <c r="L23014" s="10"/>
      <c r="M23014" s="10"/>
    </row>
    <row r="23015" spans="2:13" s="1" customFormat="1" ht="13.8" x14ac:dyDescent="0.3">
      <c r="B23015" s="10"/>
      <c r="L23015" s="10"/>
      <c r="M23015" s="10"/>
    </row>
    <row r="23016" spans="2:13" s="1" customFormat="1" ht="13.8" x14ac:dyDescent="0.3">
      <c r="B23016" s="10"/>
      <c r="L23016" s="10"/>
      <c r="M23016" s="10"/>
    </row>
    <row r="23017" spans="2:13" s="1" customFormat="1" ht="13.8" x14ac:dyDescent="0.3">
      <c r="B23017" s="10"/>
      <c r="L23017" s="10"/>
      <c r="M23017" s="10"/>
    </row>
    <row r="23018" spans="2:13" s="1" customFormat="1" ht="13.8" x14ac:dyDescent="0.3">
      <c r="B23018" s="10"/>
      <c r="L23018" s="10"/>
      <c r="M23018" s="10"/>
    </row>
    <row r="23019" spans="2:13" s="1" customFormat="1" ht="13.8" x14ac:dyDescent="0.3">
      <c r="B23019" s="10"/>
      <c r="L23019" s="10"/>
      <c r="M23019" s="10"/>
    </row>
    <row r="23020" spans="2:13" s="1" customFormat="1" ht="13.8" x14ac:dyDescent="0.3">
      <c r="B23020" s="10"/>
      <c r="L23020" s="10"/>
      <c r="M23020" s="10"/>
    </row>
    <row r="23021" spans="2:13" s="1" customFormat="1" ht="13.8" x14ac:dyDescent="0.3">
      <c r="B23021" s="10"/>
      <c r="L23021" s="10"/>
      <c r="M23021" s="10"/>
    </row>
    <row r="23022" spans="2:13" s="1" customFormat="1" ht="13.8" x14ac:dyDescent="0.3">
      <c r="B23022" s="10"/>
      <c r="L23022" s="10"/>
      <c r="M23022" s="10"/>
    </row>
    <row r="23023" spans="2:13" s="1" customFormat="1" ht="13.8" x14ac:dyDescent="0.3">
      <c r="B23023" s="10"/>
      <c r="L23023" s="10"/>
      <c r="M23023" s="10"/>
    </row>
    <row r="23024" spans="2:13" s="1" customFormat="1" ht="13.8" x14ac:dyDescent="0.3">
      <c r="B23024" s="10"/>
      <c r="L23024" s="10"/>
      <c r="M23024" s="10"/>
    </row>
    <row r="23025" spans="2:13" s="1" customFormat="1" ht="13.8" x14ac:dyDescent="0.3">
      <c r="B23025" s="10"/>
      <c r="L23025" s="10"/>
      <c r="M23025" s="10"/>
    </row>
    <row r="23026" spans="2:13" s="1" customFormat="1" ht="13.8" x14ac:dyDescent="0.3">
      <c r="B23026" s="10"/>
      <c r="L23026" s="10"/>
      <c r="M23026" s="10"/>
    </row>
    <row r="23027" spans="2:13" s="1" customFormat="1" ht="13.8" x14ac:dyDescent="0.3">
      <c r="B23027" s="10"/>
      <c r="L23027" s="10"/>
      <c r="M23027" s="10"/>
    </row>
    <row r="23028" spans="2:13" s="1" customFormat="1" ht="13.8" x14ac:dyDescent="0.3">
      <c r="B23028" s="10"/>
      <c r="L23028" s="10"/>
      <c r="M23028" s="10"/>
    </row>
    <row r="23029" spans="2:13" s="1" customFormat="1" ht="13.8" x14ac:dyDescent="0.3">
      <c r="B23029" s="10"/>
      <c r="L23029" s="10"/>
      <c r="M23029" s="10"/>
    </row>
    <row r="23030" spans="2:13" s="1" customFormat="1" ht="13.8" x14ac:dyDescent="0.3">
      <c r="B23030" s="10"/>
      <c r="L23030" s="10"/>
      <c r="M23030" s="10"/>
    </row>
    <row r="23031" spans="2:13" s="1" customFormat="1" ht="13.8" x14ac:dyDescent="0.3">
      <c r="B23031" s="10"/>
      <c r="L23031" s="10"/>
      <c r="M23031" s="10"/>
    </row>
    <row r="23032" spans="2:13" s="1" customFormat="1" ht="13.8" x14ac:dyDescent="0.3">
      <c r="B23032" s="10"/>
      <c r="L23032" s="10"/>
      <c r="M23032" s="10"/>
    </row>
    <row r="23033" spans="2:13" s="1" customFormat="1" ht="13.8" x14ac:dyDescent="0.3">
      <c r="B23033" s="10"/>
      <c r="L23033" s="10"/>
      <c r="M23033" s="10"/>
    </row>
    <row r="23034" spans="2:13" s="1" customFormat="1" ht="13.8" x14ac:dyDescent="0.3">
      <c r="B23034" s="10"/>
      <c r="L23034" s="10"/>
      <c r="M23034" s="10"/>
    </row>
    <row r="23035" spans="2:13" s="1" customFormat="1" ht="13.8" x14ac:dyDescent="0.3">
      <c r="B23035" s="10"/>
      <c r="L23035" s="10"/>
      <c r="M23035" s="10"/>
    </row>
    <row r="23036" spans="2:13" s="1" customFormat="1" ht="13.8" x14ac:dyDescent="0.3">
      <c r="B23036" s="10"/>
      <c r="L23036" s="10"/>
      <c r="M23036" s="10"/>
    </row>
    <row r="23037" spans="2:13" s="1" customFormat="1" ht="13.8" x14ac:dyDescent="0.3">
      <c r="B23037" s="10"/>
      <c r="L23037" s="10"/>
      <c r="M23037" s="10"/>
    </row>
    <row r="23038" spans="2:13" s="1" customFormat="1" ht="13.8" x14ac:dyDescent="0.3">
      <c r="B23038" s="10"/>
      <c r="L23038" s="10"/>
      <c r="M23038" s="10"/>
    </row>
    <row r="23039" spans="2:13" s="1" customFormat="1" ht="13.8" x14ac:dyDescent="0.3">
      <c r="B23039" s="10"/>
      <c r="L23039" s="10"/>
      <c r="M23039" s="10"/>
    </row>
    <row r="23040" spans="2:13" s="1" customFormat="1" ht="13.8" x14ac:dyDescent="0.3">
      <c r="B23040" s="10"/>
      <c r="L23040" s="10"/>
      <c r="M23040" s="10"/>
    </row>
    <row r="23041" spans="2:13" s="1" customFormat="1" ht="13.8" x14ac:dyDescent="0.3">
      <c r="B23041" s="10"/>
      <c r="L23041" s="10"/>
      <c r="M23041" s="10"/>
    </row>
    <row r="23042" spans="2:13" s="1" customFormat="1" ht="13.8" x14ac:dyDescent="0.3">
      <c r="B23042" s="10"/>
      <c r="L23042" s="10"/>
      <c r="M23042" s="10"/>
    </row>
    <row r="23043" spans="2:13" s="1" customFormat="1" ht="13.8" x14ac:dyDescent="0.3">
      <c r="B23043" s="10"/>
      <c r="L23043" s="10"/>
      <c r="M23043" s="10"/>
    </row>
    <row r="23044" spans="2:13" s="1" customFormat="1" ht="13.8" x14ac:dyDescent="0.3">
      <c r="B23044" s="10"/>
      <c r="L23044" s="10"/>
      <c r="M23044" s="10"/>
    </row>
    <row r="23045" spans="2:13" s="1" customFormat="1" ht="13.8" x14ac:dyDescent="0.3">
      <c r="B23045" s="10"/>
      <c r="L23045" s="10"/>
      <c r="M23045" s="10"/>
    </row>
    <row r="23046" spans="2:13" s="1" customFormat="1" ht="13.8" x14ac:dyDescent="0.3">
      <c r="B23046" s="10"/>
      <c r="L23046" s="10"/>
      <c r="M23046" s="10"/>
    </row>
    <row r="23047" spans="2:13" s="1" customFormat="1" ht="13.8" x14ac:dyDescent="0.3">
      <c r="B23047" s="10"/>
      <c r="L23047" s="10"/>
      <c r="M23047" s="10"/>
    </row>
    <row r="23048" spans="2:13" s="1" customFormat="1" ht="13.8" x14ac:dyDescent="0.3">
      <c r="B23048" s="10"/>
      <c r="L23048" s="10"/>
      <c r="M23048" s="10"/>
    </row>
    <row r="23049" spans="2:13" s="1" customFormat="1" ht="13.8" x14ac:dyDescent="0.3">
      <c r="B23049" s="10"/>
      <c r="L23049" s="10"/>
      <c r="M23049" s="10"/>
    </row>
    <row r="23050" spans="2:13" s="1" customFormat="1" ht="13.8" x14ac:dyDescent="0.3">
      <c r="B23050" s="10"/>
      <c r="L23050" s="10"/>
      <c r="M23050" s="10"/>
    </row>
    <row r="23051" spans="2:13" s="1" customFormat="1" ht="13.8" x14ac:dyDescent="0.3">
      <c r="B23051" s="10"/>
      <c r="L23051" s="10"/>
      <c r="M23051" s="10"/>
    </row>
    <row r="23052" spans="2:13" s="1" customFormat="1" ht="13.8" x14ac:dyDescent="0.3">
      <c r="B23052" s="10"/>
      <c r="L23052" s="10"/>
      <c r="M23052" s="10"/>
    </row>
    <row r="23053" spans="2:13" s="1" customFormat="1" ht="13.8" x14ac:dyDescent="0.3">
      <c r="B23053" s="10"/>
      <c r="L23053" s="10"/>
      <c r="M23053" s="10"/>
    </row>
    <row r="23054" spans="2:13" s="1" customFormat="1" ht="13.8" x14ac:dyDescent="0.3">
      <c r="B23054" s="10"/>
      <c r="L23054" s="10"/>
      <c r="M23054" s="10"/>
    </row>
    <row r="23055" spans="2:13" s="1" customFormat="1" ht="13.8" x14ac:dyDescent="0.3">
      <c r="B23055" s="10"/>
      <c r="L23055" s="10"/>
      <c r="M23055" s="10"/>
    </row>
    <row r="23056" spans="2:13" s="1" customFormat="1" ht="13.8" x14ac:dyDescent="0.3">
      <c r="B23056" s="10"/>
      <c r="L23056" s="10"/>
      <c r="M23056" s="10"/>
    </row>
    <row r="23057" spans="2:13" s="1" customFormat="1" ht="13.8" x14ac:dyDescent="0.3">
      <c r="B23057" s="10"/>
      <c r="L23057" s="10"/>
      <c r="M23057" s="10"/>
    </row>
    <row r="23058" spans="2:13" s="1" customFormat="1" ht="13.8" x14ac:dyDescent="0.3">
      <c r="B23058" s="10"/>
      <c r="L23058" s="10"/>
      <c r="M23058" s="10"/>
    </row>
    <row r="23059" spans="2:13" s="1" customFormat="1" ht="13.8" x14ac:dyDescent="0.3">
      <c r="B23059" s="10"/>
      <c r="L23059" s="10"/>
      <c r="M23059" s="10"/>
    </row>
    <row r="23060" spans="2:13" s="1" customFormat="1" ht="13.8" x14ac:dyDescent="0.3">
      <c r="B23060" s="10"/>
      <c r="L23060" s="10"/>
      <c r="M23060" s="10"/>
    </row>
    <row r="23061" spans="2:13" s="1" customFormat="1" ht="13.8" x14ac:dyDescent="0.3">
      <c r="B23061" s="10"/>
      <c r="L23061" s="10"/>
      <c r="M23061" s="10"/>
    </row>
    <row r="23062" spans="2:13" s="1" customFormat="1" ht="13.8" x14ac:dyDescent="0.3">
      <c r="B23062" s="10"/>
      <c r="L23062" s="10"/>
      <c r="M23062" s="10"/>
    </row>
    <row r="23063" spans="2:13" s="1" customFormat="1" ht="13.8" x14ac:dyDescent="0.3">
      <c r="B23063" s="10"/>
      <c r="L23063" s="10"/>
      <c r="M23063" s="10"/>
    </row>
    <row r="23064" spans="2:13" s="1" customFormat="1" ht="13.8" x14ac:dyDescent="0.3">
      <c r="B23064" s="10"/>
      <c r="L23064" s="10"/>
      <c r="M23064" s="10"/>
    </row>
    <row r="23065" spans="2:13" s="1" customFormat="1" ht="13.8" x14ac:dyDescent="0.3">
      <c r="B23065" s="10"/>
      <c r="L23065" s="10"/>
      <c r="M23065" s="10"/>
    </row>
    <row r="23066" spans="2:13" s="1" customFormat="1" ht="13.8" x14ac:dyDescent="0.3">
      <c r="B23066" s="10"/>
      <c r="L23066" s="10"/>
      <c r="M23066" s="10"/>
    </row>
    <row r="23067" spans="2:13" s="1" customFormat="1" ht="13.8" x14ac:dyDescent="0.3">
      <c r="B23067" s="10"/>
      <c r="L23067" s="10"/>
      <c r="M23067" s="10"/>
    </row>
    <row r="23068" spans="2:13" s="1" customFormat="1" ht="13.8" x14ac:dyDescent="0.3">
      <c r="B23068" s="10"/>
      <c r="L23068" s="10"/>
      <c r="M23068" s="10"/>
    </row>
    <row r="23069" spans="2:13" s="1" customFormat="1" ht="13.8" x14ac:dyDescent="0.3">
      <c r="B23069" s="10"/>
      <c r="L23069" s="10"/>
      <c r="M23069" s="10"/>
    </row>
    <row r="23070" spans="2:13" s="1" customFormat="1" ht="13.8" x14ac:dyDescent="0.3">
      <c r="B23070" s="10"/>
      <c r="L23070" s="10"/>
      <c r="M23070" s="10"/>
    </row>
    <row r="23071" spans="2:13" s="1" customFormat="1" ht="13.8" x14ac:dyDescent="0.3">
      <c r="B23071" s="10"/>
      <c r="L23071" s="10"/>
      <c r="M23071" s="10"/>
    </row>
    <row r="23072" spans="2:13" s="1" customFormat="1" ht="13.8" x14ac:dyDescent="0.3">
      <c r="B23072" s="10"/>
      <c r="L23072" s="10"/>
      <c r="M23072" s="10"/>
    </row>
    <row r="23073" spans="2:13" s="1" customFormat="1" ht="13.8" x14ac:dyDescent="0.3">
      <c r="B23073" s="10"/>
      <c r="L23073" s="10"/>
      <c r="M23073" s="10"/>
    </row>
    <row r="23074" spans="2:13" s="1" customFormat="1" ht="13.8" x14ac:dyDescent="0.3">
      <c r="B23074" s="10"/>
      <c r="L23074" s="10"/>
      <c r="M23074" s="10"/>
    </row>
    <row r="23075" spans="2:13" s="1" customFormat="1" ht="13.8" x14ac:dyDescent="0.3">
      <c r="B23075" s="10"/>
      <c r="L23075" s="10"/>
      <c r="M23075" s="10"/>
    </row>
    <row r="23076" spans="2:13" s="1" customFormat="1" ht="13.8" x14ac:dyDescent="0.3">
      <c r="B23076" s="10"/>
      <c r="L23076" s="10"/>
      <c r="M23076" s="10"/>
    </row>
    <row r="23077" spans="2:13" s="1" customFormat="1" ht="13.8" x14ac:dyDescent="0.3">
      <c r="B23077" s="10"/>
      <c r="L23077" s="10"/>
      <c r="M23077" s="10"/>
    </row>
    <row r="23078" spans="2:13" s="1" customFormat="1" ht="13.8" x14ac:dyDescent="0.3">
      <c r="B23078" s="10"/>
      <c r="L23078" s="10"/>
      <c r="M23078" s="10"/>
    </row>
    <row r="23079" spans="2:13" s="1" customFormat="1" ht="13.8" x14ac:dyDescent="0.3">
      <c r="B23079" s="10"/>
      <c r="L23079" s="10"/>
      <c r="M23079" s="10"/>
    </row>
    <row r="23080" spans="2:13" s="1" customFormat="1" ht="13.8" x14ac:dyDescent="0.3">
      <c r="B23080" s="10"/>
      <c r="L23080" s="10"/>
      <c r="M23080" s="10"/>
    </row>
    <row r="23081" spans="2:13" s="1" customFormat="1" ht="13.8" x14ac:dyDescent="0.3">
      <c r="B23081" s="10"/>
      <c r="L23081" s="10"/>
      <c r="M23081" s="10"/>
    </row>
    <row r="23082" spans="2:13" s="1" customFormat="1" ht="13.8" x14ac:dyDescent="0.3">
      <c r="B23082" s="10"/>
      <c r="L23082" s="10"/>
      <c r="M23082" s="10"/>
    </row>
    <row r="23083" spans="2:13" s="1" customFormat="1" ht="13.8" x14ac:dyDescent="0.3">
      <c r="B23083" s="10"/>
      <c r="L23083" s="10"/>
      <c r="M23083" s="10"/>
    </row>
    <row r="23084" spans="2:13" s="1" customFormat="1" ht="13.8" x14ac:dyDescent="0.3">
      <c r="B23084" s="10"/>
      <c r="L23084" s="10"/>
      <c r="M23084" s="10"/>
    </row>
    <row r="23085" spans="2:13" s="1" customFormat="1" ht="13.8" x14ac:dyDescent="0.3">
      <c r="B23085" s="10"/>
      <c r="L23085" s="10"/>
      <c r="M23085" s="10"/>
    </row>
    <row r="23086" spans="2:13" s="1" customFormat="1" ht="13.8" x14ac:dyDescent="0.3">
      <c r="B23086" s="10"/>
      <c r="L23086" s="10"/>
      <c r="M23086" s="10"/>
    </row>
    <row r="23087" spans="2:13" s="1" customFormat="1" ht="13.8" x14ac:dyDescent="0.3">
      <c r="B23087" s="10"/>
      <c r="L23087" s="10"/>
      <c r="M23087" s="10"/>
    </row>
    <row r="23088" spans="2:13" s="1" customFormat="1" ht="13.8" x14ac:dyDescent="0.3">
      <c r="B23088" s="10"/>
      <c r="L23088" s="10"/>
      <c r="M23088" s="10"/>
    </row>
    <row r="23089" spans="2:13" s="1" customFormat="1" ht="13.8" x14ac:dyDescent="0.3">
      <c r="B23089" s="10"/>
      <c r="L23089" s="10"/>
      <c r="M23089" s="10"/>
    </row>
    <row r="23090" spans="2:13" s="1" customFormat="1" ht="13.8" x14ac:dyDescent="0.3">
      <c r="B23090" s="10"/>
      <c r="L23090" s="10"/>
      <c r="M23090" s="10"/>
    </row>
    <row r="23091" spans="2:13" s="1" customFormat="1" ht="13.8" x14ac:dyDescent="0.3">
      <c r="B23091" s="10"/>
      <c r="L23091" s="10"/>
      <c r="M23091" s="10"/>
    </row>
    <row r="23092" spans="2:13" s="1" customFormat="1" ht="13.8" x14ac:dyDescent="0.3">
      <c r="B23092" s="10"/>
      <c r="L23092" s="10"/>
      <c r="M23092" s="10"/>
    </row>
    <row r="23093" spans="2:13" s="1" customFormat="1" ht="13.8" x14ac:dyDescent="0.3">
      <c r="B23093" s="10"/>
      <c r="L23093" s="10"/>
      <c r="M23093" s="10"/>
    </row>
    <row r="23094" spans="2:13" s="1" customFormat="1" ht="13.8" x14ac:dyDescent="0.3">
      <c r="B23094" s="10"/>
      <c r="L23094" s="10"/>
      <c r="M23094" s="10"/>
    </row>
    <row r="23095" spans="2:13" s="1" customFormat="1" ht="13.8" x14ac:dyDescent="0.3">
      <c r="B23095" s="10"/>
      <c r="L23095" s="10"/>
      <c r="M23095" s="10"/>
    </row>
    <row r="23096" spans="2:13" s="1" customFormat="1" ht="13.8" x14ac:dyDescent="0.3">
      <c r="B23096" s="10"/>
      <c r="L23096" s="10"/>
      <c r="M23096" s="10"/>
    </row>
    <row r="23097" spans="2:13" s="1" customFormat="1" ht="13.8" x14ac:dyDescent="0.3">
      <c r="B23097" s="10"/>
      <c r="L23097" s="10"/>
      <c r="M23097" s="10"/>
    </row>
    <row r="23098" spans="2:13" s="1" customFormat="1" ht="13.8" x14ac:dyDescent="0.3">
      <c r="B23098" s="10"/>
      <c r="L23098" s="10"/>
      <c r="M23098" s="10"/>
    </row>
    <row r="23099" spans="2:13" s="1" customFormat="1" ht="13.8" x14ac:dyDescent="0.3">
      <c r="B23099" s="10"/>
      <c r="L23099" s="10"/>
      <c r="M23099" s="10"/>
    </row>
    <row r="23100" spans="2:13" s="1" customFormat="1" ht="13.8" x14ac:dyDescent="0.3">
      <c r="B23100" s="10"/>
      <c r="L23100" s="10"/>
      <c r="M23100" s="10"/>
    </row>
    <row r="23101" spans="2:13" s="1" customFormat="1" ht="13.8" x14ac:dyDescent="0.3">
      <c r="B23101" s="10"/>
      <c r="L23101" s="10"/>
      <c r="M23101" s="10"/>
    </row>
    <row r="23102" spans="2:13" s="1" customFormat="1" ht="13.8" x14ac:dyDescent="0.3">
      <c r="B23102" s="10"/>
      <c r="L23102" s="10"/>
      <c r="M23102" s="10"/>
    </row>
    <row r="23103" spans="2:13" s="1" customFormat="1" ht="13.8" x14ac:dyDescent="0.3">
      <c r="B23103" s="10"/>
      <c r="L23103" s="10"/>
      <c r="M23103" s="10"/>
    </row>
    <row r="23104" spans="2:13" s="1" customFormat="1" ht="13.8" x14ac:dyDescent="0.3">
      <c r="B23104" s="10"/>
      <c r="L23104" s="10"/>
      <c r="M23104" s="10"/>
    </row>
    <row r="23105" spans="2:13" s="1" customFormat="1" ht="13.8" x14ac:dyDescent="0.3">
      <c r="B23105" s="10"/>
      <c r="L23105" s="10"/>
      <c r="M23105" s="10"/>
    </row>
    <row r="23106" spans="2:13" s="1" customFormat="1" ht="13.8" x14ac:dyDescent="0.3">
      <c r="B23106" s="10"/>
      <c r="L23106" s="10"/>
      <c r="M23106" s="10"/>
    </row>
    <row r="23107" spans="2:13" s="1" customFormat="1" ht="13.8" x14ac:dyDescent="0.3">
      <c r="B23107" s="10"/>
      <c r="L23107" s="10"/>
      <c r="M23107" s="10"/>
    </row>
    <row r="23108" spans="2:13" s="1" customFormat="1" ht="13.8" x14ac:dyDescent="0.3">
      <c r="B23108" s="10"/>
      <c r="L23108" s="10"/>
      <c r="M23108" s="10"/>
    </row>
    <row r="23109" spans="2:13" s="1" customFormat="1" ht="13.8" x14ac:dyDescent="0.3">
      <c r="B23109" s="10"/>
      <c r="L23109" s="10"/>
      <c r="M23109" s="10"/>
    </row>
    <row r="23110" spans="2:13" s="1" customFormat="1" ht="13.8" x14ac:dyDescent="0.3">
      <c r="B23110" s="10"/>
      <c r="L23110" s="10"/>
      <c r="M23110" s="10"/>
    </row>
    <row r="23111" spans="2:13" s="1" customFormat="1" ht="13.8" x14ac:dyDescent="0.3">
      <c r="B23111" s="10"/>
      <c r="L23111" s="10"/>
      <c r="M23111" s="10"/>
    </row>
    <row r="23112" spans="2:13" s="1" customFormat="1" ht="13.8" x14ac:dyDescent="0.3">
      <c r="B23112" s="10"/>
      <c r="L23112" s="10"/>
      <c r="M23112" s="10"/>
    </row>
    <row r="23113" spans="2:13" s="1" customFormat="1" ht="13.8" x14ac:dyDescent="0.3">
      <c r="B23113" s="10"/>
      <c r="L23113" s="10"/>
      <c r="M23113" s="10"/>
    </row>
    <row r="23114" spans="2:13" s="1" customFormat="1" ht="13.8" x14ac:dyDescent="0.3">
      <c r="B23114" s="10"/>
      <c r="L23114" s="10"/>
      <c r="M23114" s="10"/>
    </row>
    <row r="23115" spans="2:13" s="1" customFormat="1" ht="13.8" x14ac:dyDescent="0.3">
      <c r="B23115" s="10"/>
      <c r="L23115" s="10"/>
      <c r="M23115" s="10"/>
    </row>
    <row r="23116" spans="2:13" s="1" customFormat="1" ht="13.8" x14ac:dyDescent="0.3">
      <c r="B23116" s="10"/>
      <c r="L23116" s="10"/>
      <c r="M23116" s="10"/>
    </row>
    <row r="23117" spans="2:13" s="1" customFormat="1" ht="13.8" x14ac:dyDescent="0.3">
      <c r="B23117" s="10"/>
      <c r="L23117" s="10"/>
      <c r="M23117" s="10"/>
    </row>
    <row r="23118" spans="2:13" s="1" customFormat="1" ht="13.8" x14ac:dyDescent="0.3">
      <c r="B23118" s="10"/>
      <c r="L23118" s="10"/>
      <c r="M23118" s="10"/>
    </row>
    <row r="23119" spans="2:13" s="1" customFormat="1" ht="13.8" x14ac:dyDescent="0.3">
      <c r="B23119" s="10"/>
      <c r="L23119" s="10"/>
      <c r="M23119" s="10"/>
    </row>
    <row r="23120" spans="2:13" s="1" customFormat="1" ht="13.8" x14ac:dyDescent="0.3">
      <c r="B23120" s="10"/>
      <c r="L23120" s="10"/>
      <c r="M23120" s="10"/>
    </row>
    <row r="23121" spans="2:13" s="1" customFormat="1" ht="13.8" x14ac:dyDescent="0.3">
      <c r="B23121" s="10"/>
      <c r="L23121" s="10"/>
      <c r="M23121" s="10"/>
    </row>
    <row r="23122" spans="2:13" s="1" customFormat="1" ht="13.8" x14ac:dyDescent="0.3">
      <c r="B23122" s="10"/>
      <c r="L23122" s="10"/>
      <c r="M23122" s="10"/>
    </row>
    <row r="23123" spans="2:13" s="1" customFormat="1" ht="13.8" x14ac:dyDescent="0.3">
      <c r="B23123" s="10"/>
      <c r="L23123" s="10"/>
      <c r="M23123" s="10"/>
    </row>
    <row r="23124" spans="2:13" s="1" customFormat="1" ht="13.8" x14ac:dyDescent="0.3">
      <c r="B23124" s="10"/>
      <c r="L23124" s="10"/>
      <c r="M23124" s="10"/>
    </row>
    <row r="23125" spans="2:13" s="1" customFormat="1" ht="13.8" x14ac:dyDescent="0.3">
      <c r="B23125" s="10"/>
      <c r="L23125" s="10"/>
      <c r="M23125" s="10"/>
    </row>
    <row r="23126" spans="2:13" s="1" customFormat="1" ht="13.8" x14ac:dyDescent="0.3">
      <c r="B23126" s="10"/>
      <c r="L23126" s="10"/>
      <c r="M23126" s="10"/>
    </row>
    <row r="23127" spans="2:13" s="1" customFormat="1" ht="13.8" x14ac:dyDescent="0.3">
      <c r="B23127" s="10"/>
      <c r="L23127" s="10"/>
      <c r="M23127" s="10"/>
    </row>
    <row r="23128" spans="2:13" s="1" customFormat="1" ht="13.8" x14ac:dyDescent="0.3">
      <c r="B23128" s="10"/>
      <c r="L23128" s="10"/>
      <c r="M23128" s="10"/>
    </row>
    <row r="23129" spans="2:13" s="1" customFormat="1" ht="13.8" x14ac:dyDescent="0.3">
      <c r="B23129" s="10"/>
      <c r="L23129" s="10"/>
      <c r="M23129" s="10"/>
    </row>
    <row r="23130" spans="2:13" s="1" customFormat="1" ht="13.8" x14ac:dyDescent="0.3">
      <c r="B23130" s="10"/>
      <c r="L23130" s="10"/>
      <c r="M23130" s="10"/>
    </row>
    <row r="23131" spans="2:13" s="1" customFormat="1" ht="13.8" x14ac:dyDescent="0.3">
      <c r="B23131" s="10"/>
      <c r="L23131" s="10"/>
      <c r="M23131" s="10"/>
    </row>
    <row r="23132" spans="2:13" s="1" customFormat="1" ht="13.8" x14ac:dyDescent="0.3">
      <c r="B23132" s="10"/>
      <c r="L23132" s="10"/>
      <c r="M23132" s="10"/>
    </row>
    <row r="23133" spans="2:13" s="1" customFormat="1" ht="13.8" x14ac:dyDescent="0.3">
      <c r="B23133" s="10"/>
      <c r="L23133" s="10"/>
      <c r="M23133" s="10"/>
    </row>
    <row r="23134" spans="2:13" s="1" customFormat="1" ht="13.8" x14ac:dyDescent="0.3">
      <c r="B23134" s="10"/>
      <c r="L23134" s="10"/>
      <c r="M23134" s="10"/>
    </row>
    <row r="23135" spans="2:13" s="1" customFormat="1" ht="13.8" x14ac:dyDescent="0.3">
      <c r="B23135" s="10"/>
      <c r="L23135" s="10"/>
      <c r="M23135" s="10"/>
    </row>
    <row r="23136" spans="2:13" s="1" customFormat="1" ht="13.8" x14ac:dyDescent="0.3">
      <c r="B23136" s="10"/>
      <c r="L23136" s="10"/>
      <c r="M23136" s="10"/>
    </row>
    <row r="23137" spans="2:13" s="1" customFormat="1" ht="13.8" x14ac:dyDescent="0.3">
      <c r="B23137" s="10"/>
      <c r="L23137" s="10"/>
      <c r="M23137" s="10"/>
    </row>
    <row r="23138" spans="2:13" s="1" customFormat="1" ht="13.8" x14ac:dyDescent="0.3">
      <c r="B23138" s="10"/>
      <c r="L23138" s="10"/>
      <c r="M23138" s="10"/>
    </row>
    <row r="23139" spans="2:13" s="1" customFormat="1" ht="13.8" x14ac:dyDescent="0.3">
      <c r="B23139" s="10"/>
      <c r="L23139" s="10"/>
      <c r="M23139" s="10"/>
    </row>
    <row r="23140" spans="2:13" s="1" customFormat="1" ht="13.8" x14ac:dyDescent="0.3">
      <c r="B23140" s="10"/>
      <c r="L23140" s="10"/>
      <c r="M23140" s="10"/>
    </row>
    <row r="23141" spans="2:13" s="1" customFormat="1" ht="13.8" x14ac:dyDescent="0.3">
      <c r="B23141" s="10"/>
      <c r="L23141" s="10"/>
      <c r="M23141" s="10"/>
    </row>
    <row r="23142" spans="2:13" s="1" customFormat="1" ht="13.8" x14ac:dyDescent="0.3">
      <c r="B23142" s="10"/>
      <c r="L23142" s="10"/>
      <c r="M23142" s="10"/>
    </row>
    <row r="23143" spans="2:13" s="1" customFormat="1" ht="13.8" x14ac:dyDescent="0.3">
      <c r="B23143" s="10"/>
      <c r="L23143" s="10"/>
      <c r="M23143" s="10"/>
    </row>
    <row r="23144" spans="2:13" s="1" customFormat="1" ht="13.8" x14ac:dyDescent="0.3">
      <c r="B23144" s="10"/>
      <c r="L23144" s="10"/>
      <c r="M23144" s="10"/>
    </row>
    <row r="23145" spans="2:13" s="1" customFormat="1" ht="13.8" x14ac:dyDescent="0.3">
      <c r="B23145" s="10"/>
      <c r="L23145" s="10"/>
      <c r="M23145" s="10"/>
    </row>
    <row r="23146" spans="2:13" s="1" customFormat="1" ht="13.8" x14ac:dyDescent="0.3">
      <c r="B23146" s="10"/>
      <c r="L23146" s="10"/>
      <c r="M23146" s="10"/>
    </row>
    <row r="23147" spans="2:13" s="1" customFormat="1" ht="13.8" x14ac:dyDescent="0.3">
      <c r="B23147" s="10"/>
      <c r="L23147" s="10"/>
      <c r="M23147" s="10"/>
    </row>
    <row r="23148" spans="2:13" s="1" customFormat="1" ht="13.8" x14ac:dyDescent="0.3">
      <c r="B23148" s="10"/>
      <c r="L23148" s="10"/>
      <c r="M23148" s="10"/>
    </row>
    <row r="23149" spans="2:13" s="1" customFormat="1" ht="13.8" x14ac:dyDescent="0.3">
      <c r="B23149" s="10"/>
      <c r="L23149" s="10"/>
      <c r="M23149" s="10"/>
    </row>
    <row r="23150" spans="2:13" s="1" customFormat="1" ht="13.8" x14ac:dyDescent="0.3">
      <c r="B23150" s="10"/>
      <c r="L23150" s="10"/>
      <c r="M23150" s="10"/>
    </row>
    <row r="23151" spans="2:13" s="1" customFormat="1" ht="13.8" x14ac:dyDescent="0.3">
      <c r="B23151" s="10"/>
      <c r="L23151" s="10"/>
      <c r="M23151" s="10"/>
    </row>
    <row r="23152" spans="2:13" s="1" customFormat="1" ht="13.8" x14ac:dyDescent="0.3">
      <c r="B23152" s="10"/>
      <c r="L23152" s="10"/>
      <c r="M23152" s="10"/>
    </row>
    <row r="23153" spans="2:13" s="1" customFormat="1" ht="13.8" x14ac:dyDescent="0.3">
      <c r="B23153" s="10"/>
      <c r="L23153" s="10"/>
      <c r="M23153" s="10"/>
    </row>
    <row r="23154" spans="2:13" s="1" customFormat="1" ht="13.8" x14ac:dyDescent="0.3">
      <c r="B23154" s="10"/>
      <c r="L23154" s="10"/>
      <c r="M23154" s="10"/>
    </row>
    <row r="23155" spans="2:13" s="1" customFormat="1" ht="13.8" x14ac:dyDescent="0.3">
      <c r="B23155" s="10"/>
      <c r="L23155" s="10"/>
      <c r="M23155" s="10"/>
    </row>
    <row r="23156" spans="2:13" s="1" customFormat="1" ht="13.8" x14ac:dyDescent="0.3">
      <c r="B23156" s="10"/>
      <c r="L23156" s="10"/>
      <c r="M23156" s="10"/>
    </row>
    <row r="23157" spans="2:13" s="1" customFormat="1" ht="13.8" x14ac:dyDescent="0.3">
      <c r="B23157" s="10"/>
      <c r="L23157" s="10"/>
      <c r="M23157" s="10"/>
    </row>
    <row r="23158" spans="2:13" s="1" customFormat="1" ht="13.8" x14ac:dyDescent="0.3">
      <c r="B23158" s="10"/>
      <c r="L23158" s="10"/>
      <c r="M23158" s="10"/>
    </row>
    <row r="23159" spans="2:13" s="1" customFormat="1" ht="13.8" x14ac:dyDescent="0.3">
      <c r="B23159" s="10"/>
      <c r="L23159" s="10"/>
      <c r="M23159" s="10"/>
    </row>
    <row r="23160" spans="2:13" s="1" customFormat="1" ht="13.8" x14ac:dyDescent="0.3">
      <c r="B23160" s="10"/>
      <c r="L23160" s="10"/>
      <c r="M23160" s="10"/>
    </row>
    <row r="23161" spans="2:13" s="1" customFormat="1" ht="13.8" x14ac:dyDescent="0.3">
      <c r="B23161" s="10"/>
      <c r="L23161" s="10"/>
      <c r="M23161" s="10"/>
    </row>
    <row r="23162" spans="2:13" s="1" customFormat="1" ht="13.8" x14ac:dyDescent="0.3">
      <c r="B23162" s="10"/>
      <c r="L23162" s="10"/>
      <c r="M23162" s="10"/>
    </row>
    <row r="23163" spans="2:13" s="1" customFormat="1" ht="13.8" x14ac:dyDescent="0.3">
      <c r="B23163" s="10"/>
      <c r="L23163" s="10"/>
      <c r="M23163" s="10"/>
    </row>
    <row r="23164" spans="2:13" s="1" customFormat="1" ht="13.8" x14ac:dyDescent="0.3">
      <c r="B23164" s="10"/>
      <c r="L23164" s="10"/>
      <c r="M23164" s="10"/>
    </row>
    <row r="23165" spans="2:13" s="1" customFormat="1" ht="13.8" x14ac:dyDescent="0.3">
      <c r="B23165" s="10"/>
      <c r="L23165" s="10"/>
      <c r="M23165" s="10"/>
    </row>
    <row r="23166" spans="2:13" s="1" customFormat="1" ht="13.8" x14ac:dyDescent="0.3">
      <c r="B23166" s="10"/>
      <c r="L23166" s="10"/>
      <c r="M23166" s="10"/>
    </row>
    <row r="23167" spans="2:13" s="1" customFormat="1" ht="13.8" x14ac:dyDescent="0.3">
      <c r="B23167" s="10"/>
      <c r="L23167" s="10"/>
      <c r="M23167" s="10"/>
    </row>
    <row r="23168" spans="2:13" s="1" customFormat="1" ht="13.8" x14ac:dyDescent="0.3">
      <c r="B23168" s="10"/>
      <c r="L23168" s="10"/>
      <c r="M23168" s="10"/>
    </row>
    <row r="23169" spans="2:13" s="1" customFormat="1" ht="13.8" x14ac:dyDescent="0.3">
      <c r="B23169" s="10"/>
      <c r="L23169" s="10"/>
      <c r="M23169" s="10"/>
    </row>
    <row r="23170" spans="2:13" s="1" customFormat="1" ht="13.8" x14ac:dyDescent="0.3">
      <c r="B23170" s="10"/>
      <c r="L23170" s="10"/>
      <c r="M23170" s="10"/>
    </row>
    <row r="23171" spans="2:13" s="1" customFormat="1" ht="13.8" x14ac:dyDescent="0.3">
      <c r="B23171" s="10"/>
      <c r="L23171" s="10"/>
      <c r="M23171" s="10"/>
    </row>
    <row r="23172" spans="2:13" s="1" customFormat="1" ht="13.8" x14ac:dyDescent="0.3">
      <c r="B23172" s="10"/>
      <c r="L23172" s="10"/>
      <c r="M23172" s="10"/>
    </row>
    <row r="23173" spans="2:13" s="1" customFormat="1" ht="13.8" x14ac:dyDescent="0.3">
      <c r="B23173" s="10"/>
      <c r="L23173" s="10"/>
      <c r="M23173" s="10"/>
    </row>
    <row r="23174" spans="2:13" s="1" customFormat="1" ht="13.8" x14ac:dyDescent="0.3">
      <c r="B23174" s="10"/>
      <c r="L23174" s="10"/>
      <c r="M23174" s="10"/>
    </row>
    <row r="23175" spans="2:13" s="1" customFormat="1" ht="13.8" x14ac:dyDescent="0.3">
      <c r="B23175" s="10"/>
      <c r="L23175" s="10"/>
      <c r="M23175" s="10"/>
    </row>
    <row r="23176" spans="2:13" s="1" customFormat="1" ht="13.8" x14ac:dyDescent="0.3">
      <c r="B23176" s="10"/>
      <c r="L23176" s="10"/>
      <c r="M23176" s="10"/>
    </row>
    <row r="23177" spans="2:13" s="1" customFormat="1" ht="13.8" x14ac:dyDescent="0.3">
      <c r="B23177" s="10"/>
      <c r="L23177" s="10"/>
      <c r="M23177" s="10"/>
    </row>
    <row r="23178" spans="2:13" s="1" customFormat="1" ht="13.8" x14ac:dyDescent="0.3">
      <c r="B23178" s="10"/>
      <c r="L23178" s="10"/>
      <c r="M23178" s="10"/>
    </row>
    <row r="23179" spans="2:13" s="1" customFormat="1" ht="13.8" x14ac:dyDescent="0.3">
      <c r="B23179" s="10"/>
      <c r="L23179" s="10"/>
      <c r="M23179" s="10"/>
    </row>
    <row r="23180" spans="2:13" s="1" customFormat="1" ht="13.8" x14ac:dyDescent="0.3">
      <c r="B23180" s="10"/>
      <c r="L23180" s="10"/>
      <c r="M23180" s="10"/>
    </row>
    <row r="23181" spans="2:13" s="1" customFormat="1" ht="13.8" x14ac:dyDescent="0.3">
      <c r="B23181" s="10"/>
      <c r="L23181" s="10"/>
      <c r="M23181" s="10"/>
    </row>
    <row r="23182" spans="2:13" s="1" customFormat="1" ht="13.8" x14ac:dyDescent="0.3">
      <c r="B23182" s="10"/>
      <c r="L23182" s="10"/>
      <c r="M23182" s="10"/>
    </row>
    <row r="23183" spans="2:13" s="1" customFormat="1" ht="13.8" x14ac:dyDescent="0.3">
      <c r="B23183" s="10"/>
      <c r="L23183" s="10"/>
      <c r="M23183" s="10"/>
    </row>
    <row r="23184" spans="2:13" s="1" customFormat="1" ht="13.8" x14ac:dyDescent="0.3">
      <c r="B23184" s="10"/>
      <c r="L23184" s="10"/>
      <c r="M23184" s="10"/>
    </row>
    <row r="23185" spans="2:13" s="1" customFormat="1" ht="13.8" x14ac:dyDescent="0.3">
      <c r="B23185" s="10"/>
      <c r="L23185" s="10"/>
      <c r="M23185" s="10"/>
    </row>
    <row r="23186" spans="2:13" s="1" customFormat="1" ht="13.8" x14ac:dyDescent="0.3">
      <c r="B23186" s="10"/>
      <c r="L23186" s="10"/>
      <c r="M23186" s="10"/>
    </row>
    <row r="23187" spans="2:13" s="1" customFormat="1" ht="13.8" x14ac:dyDescent="0.3">
      <c r="B23187" s="10"/>
      <c r="L23187" s="10"/>
      <c r="M23187" s="10"/>
    </row>
    <row r="23188" spans="2:13" s="1" customFormat="1" ht="13.8" x14ac:dyDescent="0.3">
      <c r="B23188" s="10"/>
      <c r="L23188" s="10"/>
      <c r="M23188" s="10"/>
    </row>
    <row r="23189" spans="2:13" s="1" customFormat="1" ht="13.8" x14ac:dyDescent="0.3">
      <c r="B23189" s="10"/>
      <c r="L23189" s="10"/>
      <c r="M23189" s="10"/>
    </row>
    <row r="23190" spans="2:13" s="1" customFormat="1" ht="13.8" x14ac:dyDescent="0.3">
      <c r="B23190" s="10"/>
      <c r="L23190" s="10"/>
      <c r="M23190" s="10"/>
    </row>
    <row r="23191" spans="2:13" s="1" customFormat="1" ht="13.8" x14ac:dyDescent="0.3">
      <c r="B23191" s="10"/>
      <c r="L23191" s="10"/>
      <c r="M23191" s="10"/>
    </row>
    <row r="23192" spans="2:13" s="1" customFormat="1" ht="13.8" x14ac:dyDescent="0.3">
      <c r="B23192" s="10"/>
      <c r="L23192" s="10"/>
      <c r="M23192" s="10"/>
    </row>
    <row r="23193" spans="2:13" s="1" customFormat="1" ht="13.8" x14ac:dyDescent="0.3">
      <c r="B23193" s="10"/>
      <c r="L23193" s="10"/>
      <c r="M23193" s="10"/>
    </row>
    <row r="23194" spans="2:13" s="1" customFormat="1" ht="13.8" x14ac:dyDescent="0.3">
      <c r="B23194" s="10"/>
      <c r="L23194" s="10"/>
      <c r="M23194" s="10"/>
    </row>
    <row r="23195" spans="2:13" s="1" customFormat="1" ht="13.8" x14ac:dyDescent="0.3">
      <c r="B23195" s="10"/>
      <c r="L23195" s="10"/>
      <c r="M23195" s="10"/>
    </row>
    <row r="23196" spans="2:13" s="1" customFormat="1" ht="13.8" x14ac:dyDescent="0.3">
      <c r="B23196" s="10"/>
      <c r="L23196" s="10"/>
      <c r="M23196" s="10"/>
    </row>
    <row r="23197" spans="2:13" s="1" customFormat="1" ht="13.8" x14ac:dyDescent="0.3">
      <c r="B23197" s="10"/>
      <c r="L23197" s="10"/>
      <c r="M23197" s="10"/>
    </row>
    <row r="23198" spans="2:13" s="1" customFormat="1" ht="13.8" x14ac:dyDescent="0.3">
      <c r="B23198" s="10"/>
      <c r="L23198" s="10"/>
      <c r="M23198" s="10"/>
    </row>
    <row r="23199" spans="2:13" s="1" customFormat="1" ht="13.8" x14ac:dyDescent="0.3">
      <c r="B23199" s="10"/>
      <c r="L23199" s="10"/>
      <c r="M23199" s="10"/>
    </row>
    <row r="23200" spans="2:13" s="1" customFormat="1" ht="13.8" x14ac:dyDescent="0.3">
      <c r="B23200" s="10"/>
      <c r="L23200" s="10"/>
      <c r="M23200" s="10"/>
    </row>
    <row r="23201" spans="2:13" s="1" customFormat="1" ht="13.8" x14ac:dyDescent="0.3">
      <c r="B23201" s="10"/>
      <c r="L23201" s="10"/>
      <c r="M23201" s="10"/>
    </row>
    <row r="23202" spans="2:13" s="1" customFormat="1" ht="13.8" x14ac:dyDescent="0.3">
      <c r="B23202" s="10"/>
      <c r="L23202" s="10"/>
      <c r="M23202" s="10"/>
    </row>
    <row r="23203" spans="2:13" s="1" customFormat="1" ht="13.8" x14ac:dyDescent="0.3">
      <c r="B23203" s="10"/>
      <c r="L23203" s="10"/>
      <c r="M23203" s="10"/>
    </row>
    <row r="23204" spans="2:13" s="1" customFormat="1" ht="13.8" x14ac:dyDescent="0.3">
      <c r="B23204" s="10"/>
      <c r="L23204" s="10"/>
      <c r="M23204" s="10"/>
    </row>
    <row r="23205" spans="2:13" s="1" customFormat="1" ht="13.8" x14ac:dyDescent="0.3">
      <c r="B23205" s="10"/>
      <c r="L23205" s="10"/>
      <c r="M23205" s="10"/>
    </row>
    <row r="23206" spans="2:13" s="1" customFormat="1" ht="13.8" x14ac:dyDescent="0.3">
      <c r="B23206" s="10"/>
      <c r="L23206" s="10"/>
      <c r="M23206" s="10"/>
    </row>
    <row r="23207" spans="2:13" s="1" customFormat="1" ht="13.8" x14ac:dyDescent="0.3">
      <c r="B23207" s="10"/>
      <c r="L23207" s="10"/>
      <c r="M23207" s="10"/>
    </row>
    <row r="23208" spans="2:13" s="1" customFormat="1" ht="13.8" x14ac:dyDescent="0.3">
      <c r="B23208" s="10"/>
      <c r="L23208" s="10"/>
      <c r="M23208" s="10"/>
    </row>
    <row r="23209" spans="2:13" s="1" customFormat="1" ht="13.8" x14ac:dyDescent="0.3">
      <c r="B23209" s="10"/>
      <c r="L23209" s="10"/>
      <c r="M23209" s="10"/>
    </row>
    <row r="23210" spans="2:13" s="1" customFormat="1" ht="13.8" x14ac:dyDescent="0.3">
      <c r="B23210" s="10"/>
      <c r="L23210" s="10"/>
      <c r="M23210" s="10"/>
    </row>
    <row r="23211" spans="2:13" s="1" customFormat="1" ht="13.8" x14ac:dyDescent="0.3">
      <c r="B23211" s="10"/>
      <c r="L23211" s="10"/>
      <c r="M23211" s="10"/>
    </row>
    <row r="23212" spans="2:13" s="1" customFormat="1" ht="13.8" x14ac:dyDescent="0.3">
      <c r="B23212" s="10"/>
      <c r="L23212" s="10"/>
      <c r="M23212" s="10"/>
    </row>
    <row r="23213" spans="2:13" s="1" customFormat="1" ht="13.8" x14ac:dyDescent="0.3">
      <c r="B23213" s="10"/>
      <c r="L23213" s="10"/>
      <c r="M23213" s="10"/>
    </row>
    <row r="23214" spans="2:13" s="1" customFormat="1" ht="13.8" x14ac:dyDescent="0.3">
      <c r="B23214" s="10"/>
      <c r="L23214" s="10"/>
      <c r="M23214" s="10"/>
    </row>
    <row r="23215" spans="2:13" s="1" customFormat="1" ht="13.8" x14ac:dyDescent="0.3">
      <c r="B23215" s="10"/>
      <c r="L23215" s="10"/>
      <c r="M23215" s="10"/>
    </row>
    <row r="23216" spans="2:13" s="1" customFormat="1" ht="13.8" x14ac:dyDescent="0.3">
      <c r="B23216" s="10"/>
      <c r="L23216" s="10"/>
      <c r="M23216" s="10"/>
    </row>
    <row r="23217" spans="2:13" s="1" customFormat="1" ht="13.8" x14ac:dyDescent="0.3">
      <c r="B23217" s="10"/>
      <c r="L23217" s="10"/>
      <c r="M23217" s="10"/>
    </row>
    <row r="23218" spans="2:13" s="1" customFormat="1" ht="13.8" x14ac:dyDescent="0.3">
      <c r="B23218" s="10"/>
      <c r="L23218" s="10"/>
      <c r="M23218" s="10"/>
    </row>
    <row r="23219" spans="2:13" s="1" customFormat="1" ht="13.8" x14ac:dyDescent="0.3">
      <c r="B23219" s="10"/>
      <c r="L23219" s="10"/>
      <c r="M23219" s="10"/>
    </row>
    <row r="23220" spans="2:13" s="1" customFormat="1" ht="13.8" x14ac:dyDescent="0.3">
      <c r="B23220" s="10"/>
      <c r="L23220" s="10"/>
      <c r="M23220" s="10"/>
    </row>
    <row r="23221" spans="2:13" s="1" customFormat="1" ht="13.8" x14ac:dyDescent="0.3">
      <c r="B23221" s="10"/>
      <c r="L23221" s="10"/>
      <c r="M23221" s="10"/>
    </row>
    <row r="23222" spans="2:13" s="1" customFormat="1" ht="13.8" x14ac:dyDescent="0.3">
      <c r="B23222" s="10"/>
      <c r="L23222" s="10"/>
      <c r="M23222" s="10"/>
    </row>
    <row r="23223" spans="2:13" s="1" customFormat="1" ht="13.8" x14ac:dyDescent="0.3">
      <c r="B23223" s="10"/>
      <c r="L23223" s="10"/>
      <c r="M23223" s="10"/>
    </row>
    <row r="23224" spans="2:13" s="1" customFormat="1" ht="13.8" x14ac:dyDescent="0.3">
      <c r="B23224" s="10"/>
      <c r="L23224" s="10"/>
      <c r="M23224" s="10"/>
    </row>
    <row r="23225" spans="2:13" s="1" customFormat="1" ht="13.8" x14ac:dyDescent="0.3">
      <c r="B23225" s="10"/>
      <c r="L23225" s="10"/>
      <c r="M23225" s="10"/>
    </row>
    <row r="23226" spans="2:13" s="1" customFormat="1" ht="13.8" x14ac:dyDescent="0.3">
      <c r="B23226" s="10"/>
      <c r="L23226" s="10"/>
      <c r="M23226" s="10"/>
    </row>
    <row r="23227" spans="2:13" s="1" customFormat="1" ht="13.8" x14ac:dyDescent="0.3">
      <c r="B23227" s="10"/>
      <c r="L23227" s="10"/>
      <c r="M23227" s="10"/>
    </row>
    <row r="23228" spans="2:13" s="1" customFormat="1" ht="13.8" x14ac:dyDescent="0.3">
      <c r="B23228" s="10"/>
      <c r="L23228" s="10"/>
      <c r="M23228" s="10"/>
    </row>
    <row r="23229" spans="2:13" s="1" customFormat="1" ht="13.8" x14ac:dyDescent="0.3">
      <c r="B23229" s="10"/>
      <c r="L23229" s="10"/>
      <c r="M23229" s="10"/>
    </row>
    <row r="23230" spans="2:13" s="1" customFormat="1" ht="13.8" x14ac:dyDescent="0.3">
      <c r="B23230" s="10"/>
      <c r="L23230" s="10"/>
      <c r="M23230" s="10"/>
    </row>
    <row r="23231" spans="2:13" s="1" customFormat="1" ht="13.8" x14ac:dyDescent="0.3">
      <c r="B23231" s="10"/>
      <c r="L23231" s="10"/>
      <c r="M23231" s="10"/>
    </row>
    <row r="23232" spans="2:13" s="1" customFormat="1" ht="13.8" x14ac:dyDescent="0.3">
      <c r="B23232" s="10"/>
      <c r="L23232" s="10"/>
      <c r="M23232" s="10"/>
    </row>
    <row r="23233" spans="2:13" s="1" customFormat="1" ht="13.8" x14ac:dyDescent="0.3">
      <c r="B23233" s="10"/>
      <c r="L23233" s="10"/>
      <c r="M23233" s="10"/>
    </row>
    <row r="23234" spans="2:13" s="1" customFormat="1" ht="13.8" x14ac:dyDescent="0.3">
      <c r="B23234" s="10"/>
      <c r="L23234" s="10"/>
      <c r="M23234" s="10"/>
    </row>
    <row r="23235" spans="2:13" s="1" customFormat="1" ht="13.8" x14ac:dyDescent="0.3">
      <c r="B23235" s="10"/>
      <c r="L23235" s="10"/>
      <c r="M23235" s="10"/>
    </row>
    <row r="23236" spans="2:13" s="1" customFormat="1" ht="13.8" x14ac:dyDescent="0.3">
      <c r="B23236" s="10"/>
      <c r="L23236" s="10"/>
      <c r="M23236" s="10"/>
    </row>
    <row r="23237" spans="2:13" s="1" customFormat="1" ht="13.8" x14ac:dyDescent="0.3">
      <c r="B23237" s="10"/>
      <c r="L23237" s="10"/>
      <c r="M23237" s="10"/>
    </row>
    <row r="23238" spans="2:13" s="1" customFormat="1" ht="13.8" x14ac:dyDescent="0.3">
      <c r="B23238" s="10"/>
      <c r="L23238" s="10"/>
      <c r="M23238" s="10"/>
    </row>
    <row r="23239" spans="2:13" s="1" customFormat="1" ht="13.8" x14ac:dyDescent="0.3">
      <c r="B23239" s="10"/>
      <c r="L23239" s="10"/>
      <c r="M23239" s="10"/>
    </row>
    <row r="23240" spans="2:13" s="1" customFormat="1" ht="13.8" x14ac:dyDescent="0.3">
      <c r="B23240" s="10"/>
      <c r="L23240" s="10"/>
      <c r="M23240" s="10"/>
    </row>
    <row r="23241" spans="2:13" s="1" customFormat="1" ht="13.8" x14ac:dyDescent="0.3">
      <c r="B23241" s="10"/>
      <c r="L23241" s="10"/>
      <c r="M23241" s="10"/>
    </row>
    <row r="23242" spans="2:13" s="1" customFormat="1" ht="13.8" x14ac:dyDescent="0.3">
      <c r="B23242" s="10"/>
      <c r="L23242" s="10"/>
      <c r="M23242" s="10"/>
    </row>
    <row r="23243" spans="2:13" s="1" customFormat="1" ht="13.8" x14ac:dyDescent="0.3">
      <c r="B23243" s="10"/>
      <c r="L23243" s="10"/>
      <c r="M23243" s="10"/>
    </row>
    <row r="23244" spans="2:13" s="1" customFormat="1" ht="13.8" x14ac:dyDescent="0.3">
      <c r="B23244" s="10"/>
      <c r="L23244" s="10"/>
      <c r="M23244" s="10"/>
    </row>
    <row r="23245" spans="2:13" s="1" customFormat="1" ht="13.8" x14ac:dyDescent="0.3">
      <c r="B23245" s="10"/>
      <c r="L23245" s="10"/>
      <c r="M23245" s="10"/>
    </row>
    <row r="23246" spans="2:13" s="1" customFormat="1" ht="13.8" x14ac:dyDescent="0.3">
      <c r="B23246" s="10"/>
      <c r="L23246" s="10"/>
      <c r="M23246" s="10"/>
    </row>
    <row r="23247" spans="2:13" s="1" customFormat="1" ht="13.8" x14ac:dyDescent="0.3">
      <c r="B23247" s="10"/>
      <c r="L23247" s="10"/>
      <c r="M23247" s="10"/>
    </row>
    <row r="23248" spans="2:13" s="1" customFormat="1" ht="13.8" x14ac:dyDescent="0.3">
      <c r="B23248" s="10"/>
      <c r="L23248" s="10"/>
      <c r="M23248" s="10"/>
    </row>
    <row r="23249" spans="2:13" s="1" customFormat="1" ht="13.8" x14ac:dyDescent="0.3">
      <c r="B23249" s="10"/>
      <c r="L23249" s="10"/>
      <c r="M23249" s="10"/>
    </row>
    <row r="23250" spans="2:13" s="1" customFormat="1" ht="13.8" x14ac:dyDescent="0.3">
      <c r="B23250" s="10"/>
      <c r="L23250" s="10"/>
      <c r="M23250" s="10"/>
    </row>
    <row r="23251" spans="2:13" s="1" customFormat="1" ht="13.8" x14ac:dyDescent="0.3">
      <c r="B23251" s="10"/>
      <c r="L23251" s="10"/>
      <c r="M23251" s="10"/>
    </row>
    <row r="23252" spans="2:13" s="1" customFormat="1" ht="13.8" x14ac:dyDescent="0.3">
      <c r="B23252" s="10"/>
      <c r="L23252" s="10"/>
      <c r="M23252" s="10"/>
    </row>
    <row r="23253" spans="2:13" s="1" customFormat="1" ht="13.8" x14ac:dyDescent="0.3">
      <c r="B23253" s="10"/>
      <c r="L23253" s="10"/>
      <c r="M23253" s="10"/>
    </row>
    <row r="23254" spans="2:13" s="1" customFormat="1" ht="13.8" x14ac:dyDescent="0.3">
      <c r="B23254" s="10"/>
      <c r="L23254" s="10"/>
      <c r="M23254" s="10"/>
    </row>
    <row r="23255" spans="2:13" s="1" customFormat="1" ht="13.8" x14ac:dyDescent="0.3">
      <c r="B23255" s="10"/>
      <c r="L23255" s="10"/>
      <c r="M23255" s="10"/>
    </row>
    <row r="23256" spans="2:13" s="1" customFormat="1" ht="13.8" x14ac:dyDescent="0.3">
      <c r="B23256" s="10"/>
      <c r="L23256" s="10"/>
      <c r="M23256" s="10"/>
    </row>
    <row r="23257" spans="2:13" s="1" customFormat="1" ht="13.8" x14ac:dyDescent="0.3">
      <c r="B23257" s="10"/>
      <c r="L23257" s="10"/>
      <c r="M23257" s="10"/>
    </row>
    <row r="23258" spans="2:13" s="1" customFormat="1" ht="13.8" x14ac:dyDescent="0.3">
      <c r="B23258" s="10"/>
      <c r="L23258" s="10"/>
      <c r="M23258" s="10"/>
    </row>
    <row r="23259" spans="2:13" s="1" customFormat="1" ht="13.8" x14ac:dyDescent="0.3">
      <c r="B23259" s="10"/>
      <c r="L23259" s="10"/>
      <c r="M23259" s="10"/>
    </row>
    <row r="23260" spans="2:13" s="1" customFormat="1" ht="13.8" x14ac:dyDescent="0.3">
      <c r="B23260" s="10"/>
      <c r="L23260" s="10"/>
      <c r="M23260" s="10"/>
    </row>
    <row r="23261" spans="2:13" s="1" customFormat="1" ht="13.8" x14ac:dyDescent="0.3">
      <c r="B23261" s="10"/>
      <c r="L23261" s="10"/>
      <c r="M23261" s="10"/>
    </row>
    <row r="23262" spans="2:13" s="1" customFormat="1" ht="13.8" x14ac:dyDescent="0.3">
      <c r="B23262" s="10"/>
      <c r="L23262" s="10"/>
      <c r="M23262" s="10"/>
    </row>
    <row r="23263" spans="2:13" s="1" customFormat="1" ht="13.8" x14ac:dyDescent="0.3">
      <c r="B23263" s="10"/>
      <c r="L23263" s="10"/>
      <c r="M23263" s="10"/>
    </row>
    <row r="23264" spans="2:13" s="1" customFormat="1" ht="13.8" x14ac:dyDescent="0.3">
      <c r="B23264" s="10"/>
      <c r="L23264" s="10"/>
      <c r="M23264" s="10"/>
    </row>
    <row r="23265" spans="2:13" s="1" customFormat="1" ht="13.8" x14ac:dyDescent="0.3">
      <c r="B23265" s="10"/>
      <c r="L23265" s="10"/>
      <c r="M23265" s="10"/>
    </row>
    <row r="23266" spans="2:13" s="1" customFormat="1" ht="13.8" x14ac:dyDescent="0.3">
      <c r="B23266" s="10"/>
      <c r="L23266" s="10"/>
      <c r="M23266" s="10"/>
    </row>
    <row r="23267" spans="2:13" s="1" customFormat="1" ht="13.8" x14ac:dyDescent="0.3">
      <c r="B23267" s="10"/>
      <c r="L23267" s="10"/>
      <c r="M23267" s="10"/>
    </row>
    <row r="23268" spans="2:13" s="1" customFormat="1" ht="13.8" x14ac:dyDescent="0.3">
      <c r="B23268" s="10"/>
      <c r="L23268" s="10"/>
      <c r="M23268" s="10"/>
    </row>
    <row r="23269" spans="2:13" s="1" customFormat="1" ht="13.8" x14ac:dyDescent="0.3">
      <c r="B23269" s="10"/>
      <c r="L23269" s="10"/>
      <c r="M23269" s="10"/>
    </row>
    <row r="23270" spans="2:13" s="1" customFormat="1" ht="13.8" x14ac:dyDescent="0.3">
      <c r="B23270" s="10"/>
      <c r="L23270" s="10"/>
      <c r="M23270" s="10"/>
    </row>
    <row r="23271" spans="2:13" s="1" customFormat="1" ht="13.8" x14ac:dyDescent="0.3">
      <c r="B23271" s="10"/>
      <c r="L23271" s="10"/>
      <c r="M23271" s="10"/>
    </row>
    <row r="23272" spans="2:13" s="1" customFormat="1" ht="13.8" x14ac:dyDescent="0.3">
      <c r="B23272" s="10"/>
      <c r="L23272" s="10"/>
      <c r="M23272" s="10"/>
    </row>
    <row r="23273" spans="2:13" s="1" customFormat="1" ht="13.8" x14ac:dyDescent="0.3">
      <c r="B23273" s="10"/>
      <c r="L23273" s="10"/>
      <c r="M23273" s="10"/>
    </row>
    <row r="23274" spans="2:13" s="1" customFormat="1" ht="13.8" x14ac:dyDescent="0.3">
      <c r="B23274" s="10"/>
      <c r="L23274" s="10"/>
      <c r="M23274" s="10"/>
    </row>
    <row r="23275" spans="2:13" s="1" customFormat="1" ht="13.8" x14ac:dyDescent="0.3">
      <c r="B23275" s="10"/>
      <c r="L23275" s="10"/>
      <c r="M23275" s="10"/>
    </row>
    <row r="23276" spans="2:13" s="1" customFormat="1" ht="13.8" x14ac:dyDescent="0.3">
      <c r="B23276" s="10"/>
      <c r="L23276" s="10"/>
      <c r="M23276" s="10"/>
    </row>
    <row r="23277" spans="2:13" s="1" customFormat="1" ht="13.8" x14ac:dyDescent="0.3">
      <c r="B23277" s="10"/>
      <c r="L23277" s="10"/>
      <c r="M23277" s="10"/>
    </row>
    <row r="23278" spans="2:13" s="1" customFormat="1" ht="13.8" x14ac:dyDescent="0.3">
      <c r="B23278" s="10"/>
      <c r="L23278" s="10"/>
      <c r="M23278" s="10"/>
    </row>
    <row r="23279" spans="2:13" s="1" customFormat="1" ht="13.8" x14ac:dyDescent="0.3">
      <c r="B23279" s="10"/>
      <c r="L23279" s="10"/>
      <c r="M23279" s="10"/>
    </row>
    <row r="23280" spans="2:13" s="1" customFormat="1" ht="13.8" x14ac:dyDescent="0.3">
      <c r="B23280" s="10"/>
      <c r="L23280" s="10"/>
      <c r="M23280" s="10"/>
    </row>
    <row r="23281" spans="2:13" s="1" customFormat="1" ht="13.8" x14ac:dyDescent="0.3">
      <c r="B23281" s="10"/>
      <c r="L23281" s="10"/>
      <c r="M23281" s="10"/>
    </row>
    <row r="23282" spans="2:13" s="1" customFormat="1" ht="13.8" x14ac:dyDescent="0.3">
      <c r="B23282" s="10"/>
      <c r="L23282" s="10"/>
      <c r="M23282" s="10"/>
    </row>
    <row r="23283" spans="2:13" s="1" customFormat="1" ht="13.8" x14ac:dyDescent="0.3">
      <c r="B23283" s="10"/>
      <c r="L23283" s="10"/>
      <c r="M23283" s="10"/>
    </row>
    <row r="23284" spans="2:13" s="1" customFormat="1" ht="13.8" x14ac:dyDescent="0.3">
      <c r="B23284" s="10"/>
      <c r="L23284" s="10"/>
      <c r="M23284" s="10"/>
    </row>
    <row r="23285" spans="2:13" s="1" customFormat="1" ht="13.8" x14ac:dyDescent="0.3">
      <c r="B23285" s="10"/>
      <c r="L23285" s="10"/>
      <c r="M23285" s="10"/>
    </row>
    <row r="23286" spans="2:13" s="1" customFormat="1" ht="13.8" x14ac:dyDescent="0.3">
      <c r="B23286" s="10"/>
      <c r="L23286" s="10"/>
      <c r="M23286" s="10"/>
    </row>
    <row r="23287" spans="2:13" s="1" customFormat="1" ht="13.8" x14ac:dyDescent="0.3">
      <c r="B23287" s="10"/>
      <c r="L23287" s="10"/>
      <c r="M23287" s="10"/>
    </row>
    <row r="23288" spans="2:13" s="1" customFormat="1" ht="13.8" x14ac:dyDescent="0.3">
      <c r="B23288" s="10"/>
      <c r="L23288" s="10"/>
      <c r="M23288" s="10"/>
    </row>
    <row r="23289" spans="2:13" s="1" customFormat="1" ht="13.8" x14ac:dyDescent="0.3">
      <c r="B23289" s="10"/>
      <c r="L23289" s="10"/>
      <c r="M23289" s="10"/>
    </row>
    <row r="23290" spans="2:13" s="1" customFormat="1" ht="13.8" x14ac:dyDescent="0.3">
      <c r="B23290" s="10"/>
      <c r="L23290" s="10"/>
      <c r="M23290" s="10"/>
    </row>
    <row r="23291" spans="2:13" s="1" customFormat="1" ht="13.8" x14ac:dyDescent="0.3">
      <c r="B23291" s="10"/>
      <c r="L23291" s="10"/>
      <c r="M23291" s="10"/>
    </row>
    <row r="23292" spans="2:13" s="1" customFormat="1" ht="13.8" x14ac:dyDescent="0.3">
      <c r="B23292" s="10"/>
      <c r="L23292" s="10"/>
      <c r="M23292" s="10"/>
    </row>
    <row r="23293" spans="2:13" s="1" customFormat="1" ht="13.8" x14ac:dyDescent="0.3">
      <c r="B23293" s="10"/>
      <c r="L23293" s="10"/>
      <c r="M23293" s="10"/>
    </row>
    <row r="23294" spans="2:13" s="1" customFormat="1" ht="13.8" x14ac:dyDescent="0.3">
      <c r="B23294" s="10"/>
      <c r="L23294" s="10"/>
      <c r="M23294" s="10"/>
    </row>
    <row r="23295" spans="2:13" s="1" customFormat="1" ht="13.8" x14ac:dyDescent="0.3">
      <c r="B23295" s="10"/>
      <c r="L23295" s="10"/>
      <c r="M23295" s="10"/>
    </row>
    <row r="23296" spans="2:13" s="1" customFormat="1" ht="13.8" x14ac:dyDescent="0.3">
      <c r="B23296" s="10"/>
      <c r="L23296" s="10"/>
      <c r="M23296" s="10"/>
    </row>
    <row r="23297" spans="2:13" s="1" customFormat="1" ht="13.8" x14ac:dyDescent="0.3">
      <c r="B23297" s="10"/>
      <c r="L23297" s="10"/>
      <c r="M23297" s="10"/>
    </row>
    <row r="23298" spans="2:13" s="1" customFormat="1" ht="13.8" x14ac:dyDescent="0.3">
      <c r="B23298" s="10"/>
      <c r="L23298" s="10"/>
      <c r="M23298" s="10"/>
    </row>
    <row r="23299" spans="2:13" s="1" customFormat="1" ht="13.8" x14ac:dyDescent="0.3">
      <c r="B23299" s="10"/>
      <c r="L23299" s="10"/>
      <c r="M23299" s="10"/>
    </row>
    <row r="23300" spans="2:13" s="1" customFormat="1" ht="13.8" x14ac:dyDescent="0.3">
      <c r="B23300" s="10"/>
      <c r="L23300" s="10"/>
      <c r="M23300" s="10"/>
    </row>
    <row r="23301" spans="2:13" s="1" customFormat="1" ht="13.8" x14ac:dyDescent="0.3">
      <c r="B23301" s="10"/>
      <c r="L23301" s="10"/>
      <c r="M23301" s="10"/>
    </row>
    <row r="23302" spans="2:13" s="1" customFormat="1" ht="13.8" x14ac:dyDescent="0.3">
      <c r="B23302" s="10"/>
      <c r="L23302" s="10"/>
      <c r="M23302" s="10"/>
    </row>
    <row r="23303" spans="2:13" s="1" customFormat="1" ht="13.8" x14ac:dyDescent="0.3">
      <c r="B23303" s="10"/>
      <c r="L23303" s="10"/>
      <c r="M23303" s="10"/>
    </row>
    <row r="23304" spans="2:13" s="1" customFormat="1" ht="13.8" x14ac:dyDescent="0.3">
      <c r="B23304" s="10"/>
      <c r="L23304" s="10"/>
      <c r="M23304" s="10"/>
    </row>
    <row r="23305" spans="2:13" s="1" customFormat="1" ht="13.8" x14ac:dyDescent="0.3">
      <c r="B23305" s="10"/>
      <c r="L23305" s="10"/>
      <c r="M23305" s="10"/>
    </row>
    <row r="23306" spans="2:13" s="1" customFormat="1" ht="13.8" x14ac:dyDescent="0.3">
      <c r="B23306" s="10"/>
      <c r="L23306" s="10"/>
      <c r="M23306" s="10"/>
    </row>
    <row r="23307" spans="2:13" s="1" customFormat="1" ht="13.8" x14ac:dyDescent="0.3">
      <c r="B23307" s="10"/>
      <c r="L23307" s="10"/>
      <c r="M23307" s="10"/>
    </row>
    <row r="23308" spans="2:13" s="1" customFormat="1" ht="13.8" x14ac:dyDescent="0.3">
      <c r="B23308" s="10"/>
      <c r="L23308" s="10"/>
      <c r="M23308" s="10"/>
    </row>
    <row r="23309" spans="2:13" s="1" customFormat="1" ht="13.8" x14ac:dyDescent="0.3">
      <c r="B23309" s="10"/>
      <c r="L23309" s="10"/>
      <c r="M23309" s="10"/>
    </row>
    <row r="23310" spans="2:13" s="1" customFormat="1" ht="13.8" x14ac:dyDescent="0.3">
      <c r="B23310" s="10"/>
      <c r="L23310" s="10"/>
      <c r="M23310" s="10"/>
    </row>
    <row r="23311" spans="2:13" s="1" customFormat="1" ht="13.8" x14ac:dyDescent="0.3">
      <c r="B23311" s="10"/>
      <c r="L23311" s="10"/>
      <c r="M23311" s="10"/>
    </row>
    <row r="23312" spans="2:13" s="1" customFormat="1" ht="13.8" x14ac:dyDescent="0.3">
      <c r="B23312" s="10"/>
      <c r="L23312" s="10"/>
      <c r="M23312" s="10"/>
    </row>
    <row r="23313" spans="2:13" s="1" customFormat="1" ht="13.8" x14ac:dyDescent="0.3">
      <c r="B23313" s="10"/>
      <c r="L23313" s="10"/>
      <c r="M23313" s="10"/>
    </row>
    <row r="23314" spans="2:13" s="1" customFormat="1" ht="13.8" x14ac:dyDescent="0.3">
      <c r="B23314" s="10"/>
      <c r="L23314" s="10"/>
      <c r="M23314" s="10"/>
    </row>
    <row r="23315" spans="2:13" s="1" customFormat="1" ht="13.8" x14ac:dyDescent="0.3">
      <c r="B23315" s="10"/>
      <c r="L23315" s="10"/>
      <c r="M23315" s="10"/>
    </row>
    <row r="23316" spans="2:13" s="1" customFormat="1" ht="13.8" x14ac:dyDescent="0.3">
      <c r="B23316" s="10"/>
      <c r="L23316" s="10"/>
      <c r="M23316" s="10"/>
    </row>
    <row r="23317" spans="2:13" s="1" customFormat="1" ht="13.8" x14ac:dyDescent="0.3">
      <c r="B23317" s="10"/>
      <c r="L23317" s="10"/>
      <c r="M23317" s="10"/>
    </row>
    <row r="23318" spans="2:13" s="1" customFormat="1" ht="13.8" x14ac:dyDescent="0.3">
      <c r="B23318" s="10"/>
      <c r="L23318" s="10"/>
      <c r="M23318" s="10"/>
    </row>
    <row r="23319" spans="2:13" s="1" customFormat="1" ht="13.8" x14ac:dyDescent="0.3">
      <c r="B23319" s="10"/>
      <c r="L23319" s="10"/>
      <c r="M23319" s="10"/>
    </row>
    <row r="23320" spans="2:13" s="1" customFormat="1" ht="13.8" x14ac:dyDescent="0.3">
      <c r="B23320" s="10"/>
      <c r="L23320" s="10"/>
      <c r="M23320" s="10"/>
    </row>
    <row r="23321" spans="2:13" s="1" customFormat="1" ht="13.8" x14ac:dyDescent="0.3">
      <c r="B23321" s="10"/>
      <c r="L23321" s="10"/>
      <c r="M23321" s="10"/>
    </row>
    <row r="23322" spans="2:13" s="1" customFormat="1" ht="13.8" x14ac:dyDescent="0.3">
      <c r="B23322" s="10"/>
      <c r="L23322" s="10"/>
      <c r="M23322" s="10"/>
    </row>
    <row r="23323" spans="2:13" s="1" customFormat="1" ht="13.8" x14ac:dyDescent="0.3">
      <c r="B23323" s="10"/>
      <c r="L23323" s="10"/>
      <c r="M23323" s="10"/>
    </row>
    <row r="23324" spans="2:13" s="1" customFormat="1" ht="13.8" x14ac:dyDescent="0.3">
      <c r="B23324" s="10"/>
      <c r="L23324" s="10"/>
      <c r="M23324" s="10"/>
    </row>
    <row r="23325" spans="2:13" s="1" customFormat="1" ht="13.8" x14ac:dyDescent="0.3">
      <c r="B23325" s="10"/>
      <c r="L23325" s="10"/>
      <c r="M23325" s="10"/>
    </row>
    <row r="23326" spans="2:13" s="1" customFormat="1" ht="13.8" x14ac:dyDescent="0.3">
      <c r="B23326" s="10"/>
      <c r="L23326" s="10"/>
      <c r="M23326" s="10"/>
    </row>
    <row r="23327" spans="2:13" s="1" customFormat="1" ht="13.8" x14ac:dyDescent="0.3">
      <c r="B23327" s="10"/>
      <c r="L23327" s="10"/>
      <c r="M23327" s="10"/>
    </row>
    <row r="23328" spans="2:13" s="1" customFormat="1" ht="13.8" x14ac:dyDescent="0.3">
      <c r="B23328" s="10"/>
      <c r="L23328" s="10"/>
      <c r="M23328" s="10"/>
    </row>
    <row r="23329" spans="2:13" s="1" customFormat="1" ht="13.8" x14ac:dyDescent="0.3">
      <c r="B23329" s="10"/>
      <c r="L23329" s="10"/>
      <c r="M23329" s="10"/>
    </row>
    <row r="23330" spans="2:13" s="1" customFormat="1" ht="13.8" x14ac:dyDescent="0.3">
      <c r="B23330" s="10"/>
      <c r="L23330" s="10"/>
      <c r="M23330" s="10"/>
    </row>
    <row r="23331" spans="2:13" s="1" customFormat="1" ht="13.8" x14ac:dyDescent="0.3">
      <c r="B23331" s="10"/>
      <c r="L23331" s="10"/>
      <c r="M23331" s="10"/>
    </row>
    <row r="23332" spans="2:13" s="1" customFormat="1" ht="13.8" x14ac:dyDescent="0.3">
      <c r="B23332" s="10"/>
      <c r="L23332" s="10"/>
      <c r="M23332" s="10"/>
    </row>
    <row r="23333" spans="2:13" s="1" customFormat="1" ht="13.8" x14ac:dyDescent="0.3">
      <c r="B23333" s="10"/>
      <c r="L23333" s="10"/>
      <c r="M23333" s="10"/>
    </row>
    <row r="23334" spans="2:13" s="1" customFormat="1" ht="13.8" x14ac:dyDescent="0.3">
      <c r="B23334" s="10"/>
      <c r="L23334" s="10"/>
      <c r="M23334" s="10"/>
    </row>
    <row r="23335" spans="2:13" s="1" customFormat="1" ht="13.8" x14ac:dyDescent="0.3">
      <c r="B23335" s="10"/>
      <c r="L23335" s="10"/>
      <c r="M23335" s="10"/>
    </row>
    <row r="23336" spans="2:13" s="1" customFormat="1" ht="13.8" x14ac:dyDescent="0.3">
      <c r="B23336" s="10"/>
      <c r="L23336" s="10"/>
      <c r="M23336" s="10"/>
    </row>
    <row r="23337" spans="2:13" s="1" customFormat="1" ht="13.8" x14ac:dyDescent="0.3">
      <c r="B23337" s="10"/>
      <c r="L23337" s="10"/>
      <c r="M23337" s="10"/>
    </row>
    <row r="23338" spans="2:13" s="1" customFormat="1" ht="13.8" x14ac:dyDescent="0.3">
      <c r="B23338" s="10"/>
      <c r="L23338" s="10"/>
      <c r="M23338" s="10"/>
    </row>
    <row r="23339" spans="2:13" s="1" customFormat="1" ht="13.8" x14ac:dyDescent="0.3">
      <c r="B23339" s="10"/>
      <c r="L23339" s="10"/>
      <c r="M23339" s="10"/>
    </row>
    <row r="23340" spans="2:13" s="1" customFormat="1" ht="13.8" x14ac:dyDescent="0.3">
      <c r="B23340" s="10"/>
      <c r="L23340" s="10"/>
      <c r="M23340" s="10"/>
    </row>
    <row r="23341" spans="2:13" s="1" customFormat="1" ht="13.8" x14ac:dyDescent="0.3">
      <c r="B23341" s="10"/>
      <c r="L23341" s="10"/>
      <c r="M23341" s="10"/>
    </row>
    <row r="23342" spans="2:13" s="1" customFormat="1" ht="13.8" x14ac:dyDescent="0.3">
      <c r="B23342" s="10"/>
      <c r="L23342" s="10"/>
      <c r="M23342" s="10"/>
    </row>
    <row r="23343" spans="2:13" s="1" customFormat="1" ht="13.8" x14ac:dyDescent="0.3">
      <c r="B23343" s="10"/>
      <c r="L23343" s="10"/>
      <c r="M23343" s="10"/>
    </row>
    <row r="23344" spans="2:13" s="1" customFormat="1" ht="13.8" x14ac:dyDescent="0.3">
      <c r="B23344" s="10"/>
      <c r="L23344" s="10"/>
      <c r="M23344" s="10"/>
    </row>
    <row r="23345" spans="2:13" s="1" customFormat="1" ht="13.8" x14ac:dyDescent="0.3">
      <c r="B23345" s="10"/>
      <c r="L23345" s="10"/>
      <c r="M23345" s="10"/>
    </row>
    <row r="23346" spans="2:13" s="1" customFormat="1" ht="13.8" x14ac:dyDescent="0.3">
      <c r="B23346" s="10"/>
      <c r="L23346" s="10"/>
      <c r="M23346" s="10"/>
    </row>
    <row r="23347" spans="2:13" s="1" customFormat="1" ht="13.8" x14ac:dyDescent="0.3">
      <c r="B23347" s="10"/>
      <c r="L23347" s="10"/>
      <c r="M23347" s="10"/>
    </row>
    <row r="23348" spans="2:13" s="1" customFormat="1" ht="13.8" x14ac:dyDescent="0.3">
      <c r="B23348" s="10"/>
      <c r="L23348" s="10"/>
      <c r="M23348" s="10"/>
    </row>
    <row r="23349" spans="2:13" s="1" customFormat="1" ht="13.8" x14ac:dyDescent="0.3">
      <c r="B23349" s="10"/>
      <c r="L23349" s="10"/>
      <c r="M23349" s="10"/>
    </row>
    <row r="23350" spans="2:13" s="1" customFormat="1" ht="13.8" x14ac:dyDescent="0.3">
      <c r="B23350" s="10"/>
      <c r="L23350" s="10"/>
      <c r="M23350" s="10"/>
    </row>
    <row r="23351" spans="2:13" s="1" customFormat="1" ht="13.8" x14ac:dyDescent="0.3">
      <c r="B23351" s="10"/>
      <c r="L23351" s="10"/>
      <c r="M23351" s="10"/>
    </row>
    <row r="23352" spans="2:13" s="1" customFormat="1" ht="13.8" x14ac:dyDescent="0.3">
      <c r="B23352" s="10"/>
      <c r="L23352" s="10"/>
      <c r="M23352" s="10"/>
    </row>
    <row r="23353" spans="2:13" s="1" customFormat="1" ht="13.8" x14ac:dyDescent="0.3">
      <c r="B23353" s="10"/>
      <c r="L23353" s="10"/>
      <c r="M23353" s="10"/>
    </row>
    <row r="23354" spans="2:13" s="1" customFormat="1" ht="13.8" x14ac:dyDescent="0.3">
      <c r="B23354" s="10"/>
      <c r="L23354" s="10"/>
      <c r="M23354" s="10"/>
    </row>
    <row r="23355" spans="2:13" s="1" customFormat="1" ht="13.8" x14ac:dyDescent="0.3">
      <c r="B23355" s="10"/>
      <c r="L23355" s="10"/>
      <c r="M23355" s="10"/>
    </row>
    <row r="23356" spans="2:13" s="1" customFormat="1" ht="13.8" x14ac:dyDescent="0.3">
      <c r="B23356" s="10"/>
      <c r="L23356" s="10"/>
      <c r="M23356" s="10"/>
    </row>
    <row r="23357" spans="2:13" s="1" customFormat="1" ht="13.8" x14ac:dyDescent="0.3">
      <c r="B23357" s="10"/>
      <c r="L23357" s="10"/>
      <c r="M23357" s="10"/>
    </row>
    <row r="23358" spans="2:13" s="1" customFormat="1" ht="13.8" x14ac:dyDescent="0.3">
      <c r="B23358" s="10"/>
      <c r="L23358" s="10"/>
      <c r="M23358" s="10"/>
    </row>
    <row r="23359" spans="2:13" s="1" customFormat="1" ht="13.8" x14ac:dyDescent="0.3">
      <c r="B23359" s="10"/>
      <c r="L23359" s="10"/>
      <c r="M23359" s="10"/>
    </row>
    <row r="23360" spans="2:13" s="1" customFormat="1" ht="13.8" x14ac:dyDescent="0.3">
      <c r="B23360" s="10"/>
      <c r="L23360" s="10"/>
      <c r="M23360" s="10"/>
    </row>
    <row r="23361" spans="2:13" s="1" customFormat="1" ht="13.8" x14ac:dyDescent="0.3">
      <c r="B23361" s="10"/>
      <c r="L23361" s="10"/>
      <c r="M23361" s="10"/>
    </row>
    <row r="23362" spans="2:13" s="1" customFormat="1" ht="13.8" x14ac:dyDescent="0.3">
      <c r="B23362" s="10"/>
      <c r="L23362" s="10"/>
      <c r="M23362" s="10"/>
    </row>
    <row r="23363" spans="2:13" s="1" customFormat="1" ht="13.8" x14ac:dyDescent="0.3">
      <c r="B23363" s="10"/>
      <c r="L23363" s="10"/>
      <c r="M23363" s="10"/>
    </row>
    <row r="23364" spans="2:13" s="1" customFormat="1" ht="13.8" x14ac:dyDescent="0.3">
      <c r="B23364" s="10"/>
      <c r="L23364" s="10"/>
      <c r="M23364" s="10"/>
    </row>
    <row r="23365" spans="2:13" s="1" customFormat="1" ht="13.8" x14ac:dyDescent="0.3">
      <c r="B23365" s="10"/>
      <c r="L23365" s="10"/>
      <c r="M23365" s="10"/>
    </row>
    <row r="23366" spans="2:13" s="1" customFormat="1" ht="13.8" x14ac:dyDescent="0.3">
      <c r="B23366" s="10"/>
      <c r="L23366" s="10"/>
      <c r="M23366" s="10"/>
    </row>
    <row r="23367" spans="2:13" s="1" customFormat="1" ht="13.8" x14ac:dyDescent="0.3">
      <c r="B23367" s="10"/>
      <c r="L23367" s="10"/>
      <c r="M23367" s="10"/>
    </row>
    <row r="23368" spans="2:13" s="1" customFormat="1" ht="13.8" x14ac:dyDescent="0.3">
      <c r="B23368" s="10"/>
      <c r="L23368" s="10"/>
      <c r="M23368" s="10"/>
    </row>
    <row r="23369" spans="2:13" s="1" customFormat="1" ht="13.8" x14ac:dyDescent="0.3">
      <c r="B23369" s="10"/>
      <c r="L23369" s="10"/>
      <c r="M23369" s="10"/>
    </row>
    <row r="23370" spans="2:13" s="1" customFormat="1" ht="13.8" x14ac:dyDescent="0.3">
      <c r="B23370" s="10"/>
      <c r="L23370" s="10"/>
      <c r="M23370" s="10"/>
    </row>
    <row r="23371" spans="2:13" s="1" customFormat="1" ht="13.8" x14ac:dyDescent="0.3">
      <c r="B23371" s="10"/>
      <c r="L23371" s="10"/>
      <c r="M23371" s="10"/>
    </row>
    <row r="23372" spans="2:13" s="1" customFormat="1" ht="13.8" x14ac:dyDescent="0.3">
      <c r="B23372" s="10"/>
      <c r="L23372" s="10"/>
      <c r="M23372" s="10"/>
    </row>
    <row r="23373" spans="2:13" s="1" customFormat="1" ht="13.8" x14ac:dyDescent="0.3">
      <c r="B23373" s="10"/>
      <c r="L23373" s="10"/>
      <c r="M23373" s="10"/>
    </row>
    <row r="23374" spans="2:13" s="1" customFormat="1" ht="13.8" x14ac:dyDescent="0.3">
      <c r="B23374" s="10"/>
      <c r="L23374" s="10"/>
      <c r="M23374" s="10"/>
    </row>
    <row r="23375" spans="2:13" s="1" customFormat="1" ht="13.8" x14ac:dyDescent="0.3">
      <c r="B23375" s="10"/>
      <c r="L23375" s="10"/>
      <c r="M23375" s="10"/>
    </row>
    <row r="23376" spans="2:13" s="1" customFormat="1" ht="13.8" x14ac:dyDescent="0.3">
      <c r="B23376" s="10"/>
      <c r="L23376" s="10"/>
      <c r="M23376" s="10"/>
    </row>
    <row r="23377" spans="2:13" s="1" customFormat="1" ht="13.8" x14ac:dyDescent="0.3">
      <c r="B23377" s="10"/>
      <c r="L23377" s="10"/>
      <c r="M23377" s="10"/>
    </row>
    <row r="23378" spans="2:13" s="1" customFormat="1" ht="13.8" x14ac:dyDescent="0.3">
      <c r="B23378" s="10"/>
      <c r="L23378" s="10"/>
      <c r="M23378" s="10"/>
    </row>
    <row r="23379" spans="2:13" s="1" customFormat="1" ht="13.8" x14ac:dyDescent="0.3">
      <c r="B23379" s="10"/>
      <c r="L23379" s="10"/>
      <c r="M23379" s="10"/>
    </row>
    <row r="23380" spans="2:13" s="1" customFormat="1" ht="13.8" x14ac:dyDescent="0.3">
      <c r="B23380" s="10"/>
      <c r="L23380" s="10"/>
      <c r="M23380" s="10"/>
    </row>
    <row r="23381" spans="2:13" s="1" customFormat="1" ht="13.8" x14ac:dyDescent="0.3">
      <c r="B23381" s="10"/>
      <c r="L23381" s="10"/>
      <c r="M23381" s="10"/>
    </row>
    <row r="23382" spans="2:13" s="1" customFormat="1" ht="13.8" x14ac:dyDescent="0.3">
      <c r="B23382" s="10"/>
      <c r="L23382" s="10"/>
      <c r="M23382" s="10"/>
    </row>
    <row r="23383" spans="2:13" s="1" customFormat="1" ht="13.8" x14ac:dyDescent="0.3">
      <c r="B23383" s="10"/>
      <c r="L23383" s="10"/>
      <c r="M23383" s="10"/>
    </row>
    <row r="23384" spans="2:13" s="1" customFormat="1" ht="13.8" x14ac:dyDescent="0.3">
      <c r="B23384" s="10"/>
      <c r="L23384" s="10"/>
      <c r="M23384" s="10"/>
    </row>
    <row r="23385" spans="2:13" s="1" customFormat="1" ht="13.8" x14ac:dyDescent="0.3">
      <c r="B23385" s="10"/>
      <c r="L23385" s="10"/>
      <c r="M23385" s="10"/>
    </row>
    <row r="23386" spans="2:13" s="1" customFormat="1" ht="13.8" x14ac:dyDescent="0.3">
      <c r="B23386" s="10"/>
      <c r="L23386" s="10"/>
      <c r="M23386" s="10"/>
    </row>
    <row r="23387" spans="2:13" s="1" customFormat="1" ht="13.8" x14ac:dyDescent="0.3">
      <c r="B23387" s="10"/>
      <c r="L23387" s="10"/>
      <c r="M23387" s="10"/>
    </row>
    <row r="23388" spans="2:13" s="1" customFormat="1" ht="13.8" x14ac:dyDescent="0.3">
      <c r="B23388" s="10"/>
      <c r="L23388" s="10"/>
      <c r="M23388" s="10"/>
    </row>
    <row r="23389" spans="2:13" s="1" customFormat="1" ht="13.8" x14ac:dyDescent="0.3">
      <c r="B23389" s="10"/>
      <c r="L23389" s="10"/>
      <c r="M23389" s="10"/>
    </row>
    <row r="23390" spans="2:13" s="1" customFormat="1" ht="13.8" x14ac:dyDescent="0.3">
      <c r="B23390" s="10"/>
      <c r="L23390" s="10"/>
      <c r="M23390" s="10"/>
    </row>
    <row r="23391" spans="2:13" s="1" customFormat="1" ht="13.8" x14ac:dyDescent="0.3">
      <c r="B23391" s="10"/>
      <c r="L23391" s="10"/>
      <c r="M23391" s="10"/>
    </row>
    <row r="23392" spans="2:13" s="1" customFormat="1" ht="13.8" x14ac:dyDescent="0.3">
      <c r="B23392" s="10"/>
      <c r="L23392" s="10"/>
      <c r="M23392" s="10"/>
    </row>
    <row r="23393" spans="2:13" s="1" customFormat="1" ht="13.8" x14ac:dyDescent="0.3">
      <c r="B23393" s="10"/>
      <c r="L23393" s="10"/>
      <c r="M23393" s="10"/>
    </row>
    <row r="23394" spans="2:13" s="1" customFormat="1" ht="13.8" x14ac:dyDescent="0.3">
      <c r="B23394" s="10"/>
      <c r="L23394" s="10"/>
      <c r="M23394" s="10"/>
    </row>
    <row r="23395" spans="2:13" s="1" customFormat="1" ht="13.8" x14ac:dyDescent="0.3">
      <c r="B23395" s="10"/>
      <c r="L23395" s="10"/>
      <c r="M23395" s="10"/>
    </row>
    <row r="23396" spans="2:13" s="1" customFormat="1" ht="13.8" x14ac:dyDescent="0.3">
      <c r="B23396" s="10"/>
      <c r="L23396" s="10"/>
      <c r="M23396" s="10"/>
    </row>
    <row r="23397" spans="2:13" s="1" customFormat="1" ht="13.8" x14ac:dyDescent="0.3">
      <c r="B23397" s="10"/>
      <c r="L23397" s="10"/>
      <c r="M23397" s="10"/>
    </row>
    <row r="23398" spans="2:13" s="1" customFormat="1" ht="13.8" x14ac:dyDescent="0.3">
      <c r="B23398" s="10"/>
      <c r="L23398" s="10"/>
      <c r="M23398" s="10"/>
    </row>
    <row r="23399" spans="2:13" s="1" customFormat="1" ht="13.8" x14ac:dyDescent="0.3">
      <c r="B23399" s="10"/>
      <c r="L23399" s="10"/>
      <c r="M23399" s="10"/>
    </row>
    <row r="23400" spans="2:13" s="1" customFormat="1" ht="13.8" x14ac:dyDescent="0.3">
      <c r="B23400" s="10"/>
      <c r="L23400" s="10"/>
      <c r="M23400" s="10"/>
    </row>
    <row r="23401" spans="2:13" s="1" customFormat="1" ht="13.8" x14ac:dyDescent="0.3">
      <c r="B23401" s="10"/>
      <c r="L23401" s="10"/>
      <c r="M23401" s="10"/>
    </row>
    <row r="23402" spans="2:13" s="1" customFormat="1" ht="13.8" x14ac:dyDescent="0.3">
      <c r="B23402" s="10"/>
      <c r="L23402" s="10"/>
      <c r="M23402" s="10"/>
    </row>
    <row r="23403" spans="2:13" s="1" customFormat="1" ht="13.8" x14ac:dyDescent="0.3">
      <c r="B23403" s="10"/>
      <c r="L23403" s="10"/>
      <c r="M23403" s="10"/>
    </row>
    <row r="23404" spans="2:13" s="1" customFormat="1" ht="13.8" x14ac:dyDescent="0.3">
      <c r="B23404" s="10"/>
      <c r="L23404" s="10"/>
      <c r="M23404" s="10"/>
    </row>
    <row r="23405" spans="2:13" s="1" customFormat="1" ht="13.8" x14ac:dyDescent="0.3">
      <c r="B23405" s="10"/>
      <c r="L23405" s="10"/>
      <c r="M23405" s="10"/>
    </row>
    <row r="23406" spans="2:13" s="1" customFormat="1" ht="13.8" x14ac:dyDescent="0.3">
      <c r="B23406" s="10"/>
      <c r="L23406" s="10"/>
      <c r="M23406" s="10"/>
    </row>
    <row r="23407" spans="2:13" s="1" customFormat="1" ht="13.8" x14ac:dyDescent="0.3">
      <c r="B23407" s="10"/>
      <c r="L23407" s="10"/>
      <c r="M23407" s="10"/>
    </row>
    <row r="23408" spans="2:13" s="1" customFormat="1" ht="13.8" x14ac:dyDescent="0.3">
      <c r="B23408" s="10"/>
      <c r="L23408" s="10"/>
      <c r="M23408" s="10"/>
    </row>
    <row r="23409" spans="2:13" s="1" customFormat="1" ht="13.8" x14ac:dyDescent="0.3">
      <c r="B23409" s="10"/>
      <c r="L23409" s="10"/>
      <c r="M23409" s="10"/>
    </row>
    <row r="23410" spans="2:13" s="1" customFormat="1" ht="13.8" x14ac:dyDescent="0.3">
      <c r="B23410" s="10"/>
      <c r="L23410" s="10"/>
      <c r="M23410" s="10"/>
    </row>
    <row r="23411" spans="2:13" s="1" customFormat="1" ht="13.8" x14ac:dyDescent="0.3">
      <c r="B23411" s="10"/>
      <c r="L23411" s="10"/>
      <c r="M23411" s="10"/>
    </row>
    <row r="23412" spans="2:13" s="1" customFormat="1" ht="13.8" x14ac:dyDescent="0.3">
      <c r="B23412" s="10"/>
      <c r="L23412" s="10"/>
      <c r="M23412" s="10"/>
    </row>
    <row r="23413" spans="2:13" s="1" customFormat="1" ht="13.8" x14ac:dyDescent="0.3">
      <c r="B23413" s="10"/>
      <c r="L23413" s="10"/>
      <c r="M23413" s="10"/>
    </row>
    <row r="23414" spans="2:13" s="1" customFormat="1" ht="13.8" x14ac:dyDescent="0.3">
      <c r="B23414" s="10"/>
      <c r="L23414" s="10"/>
      <c r="M23414" s="10"/>
    </row>
    <row r="23415" spans="2:13" s="1" customFormat="1" ht="13.8" x14ac:dyDescent="0.3">
      <c r="B23415" s="10"/>
      <c r="L23415" s="10"/>
      <c r="M23415" s="10"/>
    </row>
    <row r="23416" spans="2:13" s="1" customFormat="1" ht="13.8" x14ac:dyDescent="0.3">
      <c r="B23416" s="10"/>
      <c r="L23416" s="10"/>
      <c r="M23416" s="10"/>
    </row>
    <row r="23417" spans="2:13" s="1" customFormat="1" ht="13.8" x14ac:dyDescent="0.3">
      <c r="B23417" s="10"/>
      <c r="L23417" s="10"/>
      <c r="M23417" s="10"/>
    </row>
    <row r="23418" spans="2:13" s="1" customFormat="1" ht="13.8" x14ac:dyDescent="0.3">
      <c r="B23418" s="10"/>
      <c r="L23418" s="10"/>
      <c r="M23418" s="10"/>
    </row>
    <row r="23419" spans="2:13" s="1" customFormat="1" ht="13.8" x14ac:dyDescent="0.3">
      <c r="B23419" s="10"/>
      <c r="L23419" s="10"/>
      <c r="M23419" s="10"/>
    </row>
    <row r="23420" spans="2:13" s="1" customFormat="1" ht="13.8" x14ac:dyDescent="0.3">
      <c r="B23420" s="10"/>
      <c r="L23420" s="10"/>
      <c r="M23420" s="10"/>
    </row>
    <row r="23421" spans="2:13" s="1" customFormat="1" ht="13.8" x14ac:dyDescent="0.3">
      <c r="B23421" s="10"/>
      <c r="L23421" s="10"/>
      <c r="M23421" s="10"/>
    </row>
    <row r="23422" spans="2:13" s="1" customFormat="1" ht="13.8" x14ac:dyDescent="0.3">
      <c r="B23422" s="10"/>
      <c r="L23422" s="10"/>
      <c r="M23422" s="10"/>
    </row>
    <row r="23423" spans="2:13" s="1" customFormat="1" ht="13.8" x14ac:dyDescent="0.3">
      <c r="B23423" s="10"/>
      <c r="L23423" s="10"/>
      <c r="M23423" s="10"/>
    </row>
    <row r="23424" spans="2:13" s="1" customFormat="1" ht="13.8" x14ac:dyDescent="0.3">
      <c r="B23424" s="10"/>
      <c r="L23424" s="10"/>
      <c r="M23424" s="10"/>
    </row>
    <row r="23425" spans="2:13" s="1" customFormat="1" ht="13.8" x14ac:dyDescent="0.3">
      <c r="B23425" s="10"/>
      <c r="L23425" s="10"/>
      <c r="M23425" s="10"/>
    </row>
    <row r="23426" spans="2:13" s="1" customFormat="1" ht="13.8" x14ac:dyDescent="0.3">
      <c r="B23426" s="10"/>
      <c r="L23426" s="10"/>
      <c r="M23426" s="10"/>
    </row>
    <row r="23427" spans="2:13" s="1" customFormat="1" ht="13.8" x14ac:dyDescent="0.3">
      <c r="B23427" s="10"/>
      <c r="L23427" s="10"/>
      <c r="M23427" s="10"/>
    </row>
    <row r="23428" spans="2:13" s="1" customFormat="1" ht="13.8" x14ac:dyDescent="0.3">
      <c r="B23428" s="10"/>
      <c r="L23428" s="10"/>
      <c r="M23428" s="10"/>
    </row>
    <row r="23429" spans="2:13" s="1" customFormat="1" ht="13.8" x14ac:dyDescent="0.3">
      <c r="B23429" s="10"/>
      <c r="L23429" s="10"/>
      <c r="M23429" s="10"/>
    </row>
    <row r="23430" spans="2:13" s="1" customFormat="1" ht="13.8" x14ac:dyDescent="0.3">
      <c r="B23430" s="10"/>
      <c r="L23430" s="10"/>
      <c r="M23430" s="10"/>
    </row>
    <row r="23431" spans="2:13" s="1" customFormat="1" ht="13.8" x14ac:dyDescent="0.3">
      <c r="B23431" s="10"/>
      <c r="L23431" s="10"/>
      <c r="M23431" s="10"/>
    </row>
    <row r="23432" spans="2:13" s="1" customFormat="1" ht="13.8" x14ac:dyDescent="0.3">
      <c r="B23432" s="10"/>
      <c r="L23432" s="10"/>
      <c r="M23432" s="10"/>
    </row>
    <row r="23433" spans="2:13" s="1" customFormat="1" ht="13.8" x14ac:dyDescent="0.3">
      <c r="B23433" s="10"/>
      <c r="L23433" s="10"/>
      <c r="M23433" s="10"/>
    </row>
    <row r="23434" spans="2:13" s="1" customFormat="1" ht="13.8" x14ac:dyDescent="0.3">
      <c r="B23434" s="10"/>
      <c r="L23434" s="10"/>
      <c r="M23434" s="10"/>
    </row>
    <row r="23435" spans="2:13" s="1" customFormat="1" ht="13.8" x14ac:dyDescent="0.3">
      <c r="B23435" s="10"/>
      <c r="L23435" s="10"/>
      <c r="M23435" s="10"/>
    </row>
    <row r="23436" spans="2:13" s="1" customFormat="1" ht="13.8" x14ac:dyDescent="0.3">
      <c r="B23436" s="10"/>
      <c r="L23436" s="10"/>
      <c r="M23436" s="10"/>
    </row>
    <row r="23437" spans="2:13" s="1" customFormat="1" ht="13.8" x14ac:dyDescent="0.3">
      <c r="B23437" s="10"/>
      <c r="L23437" s="10"/>
      <c r="M23437" s="10"/>
    </row>
    <row r="23438" spans="2:13" s="1" customFormat="1" ht="13.8" x14ac:dyDescent="0.3">
      <c r="B23438" s="10"/>
      <c r="L23438" s="10"/>
      <c r="M23438" s="10"/>
    </row>
    <row r="23439" spans="2:13" s="1" customFormat="1" ht="13.8" x14ac:dyDescent="0.3">
      <c r="B23439" s="10"/>
      <c r="L23439" s="10"/>
      <c r="M23439" s="10"/>
    </row>
    <row r="23440" spans="2:13" s="1" customFormat="1" ht="13.8" x14ac:dyDescent="0.3">
      <c r="B23440" s="10"/>
      <c r="L23440" s="10"/>
      <c r="M23440" s="10"/>
    </row>
    <row r="23441" spans="2:13" s="1" customFormat="1" ht="13.8" x14ac:dyDescent="0.3">
      <c r="B23441" s="10"/>
      <c r="L23441" s="10"/>
      <c r="M23441" s="10"/>
    </row>
    <row r="23442" spans="2:13" s="1" customFormat="1" ht="13.8" x14ac:dyDescent="0.3">
      <c r="B23442" s="10"/>
      <c r="L23442" s="10"/>
      <c r="M23442" s="10"/>
    </row>
    <row r="23443" spans="2:13" s="1" customFormat="1" ht="13.8" x14ac:dyDescent="0.3">
      <c r="B23443" s="10"/>
      <c r="L23443" s="10"/>
      <c r="M23443" s="10"/>
    </row>
    <row r="23444" spans="2:13" s="1" customFormat="1" ht="13.8" x14ac:dyDescent="0.3">
      <c r="B23444" s="10"/>
      <c r="L23444" s="10"/>
      <c r="M23444" s="10"/>
    </row>
    <row r="23445" spans="2:13" s="1" customFormat="1" ht="13.8" x14ac:dyDescent="0.3">
      <c r="B23445" s="10"/>
      <c r="L23445" s="10"/>
      <c r="M23445" s="10"/>
    </row>
    <row r="23446" spans="2:13" s="1" customFormat="1" ht="13.8" x14ac:dyDescent="0.3">
      <c r="B23446" s="10"/>
      <c r="L23446" s="10"/>
      <c r="M23446" s="10"/>
    </row>
    <row r="23447" spans="2:13" s="1" customFormat="1" ht="13.8" x14ac:dyDescent="0.3">
      <c r="B23447" s="10"/>
      <c r="L23447" s="10"/>
      <c r="M23447" s="10"/>
    </row>
    <row r="23448" spans="2:13" s="1" customFormat="1" ht="13.8" x14ac:dyDescent="0.3">
      <c r="B23448" s="10"/>
      <c r="L23448" s="10"/>
      <c r="M23448" s="10"/>
    </row>
    <row r="23449" spans="2:13" s="1" customFormat="1" ht="13.8" x14ac:dyDescent="0.3">
      <c r="B23449" s="10"/>
      <c r="L23449" s="10"/>
      <c r="M23449" s="10"/>
    </row>
    <row r="23450" spans="2:13" s="1" customFormat="1" ht="13.8" x14ac:dyDescent="0.3">
      <c r="B23450" s="10"/>
      <c r="L23450" s="10"/>
      <c r="M23450" s="10"/>
    </row>
    <row r="23451" spans="2:13" s="1" customFormat="1" ht="13.8" x14ac:dyDescent="0.3">
      <c r="B23451" s="10"/>
      <c r="L23451" s="10"/>
      <c r="M23451" s="10"/>
    </row>
    <row r="23452" spans="2:13" s="1" customFormat="1" ht="13.8" x14ac:dyDescent="0.3">
      <c r="B23452" s="10"/>
      <c r="L23452" s="10"/>
      <c r="M23452" s="10"/>
    </row>
    <row r="23453" spans="2:13" s="1" customFormat="1" ht="13.8" x14ac:dyDescent="0.3">
      <c r="B23453" s="10"/>
      <c r="L23453" s="10"/>
      <c r="M23453" s="10"/>
    </row>
    <row r="23454" spans="2:13" s="1" customFormat="1" ht="13.8" x14ac:dyDescent="0.3">
      <c r="B23454" s="10"/>
      <c r="L23454" s="10"/>
      <c r="M23454" s="10"/>
    </row>
    <row r="23455" spans="2:13" s="1" customFormat="1" ht="13.8" x14ac:dyDescent="0.3">
      <c r="B23455" s="10"/>
      <c r="L23455" s="10"/>
      <c r="M23455" s="10"/>
    </row>
    <row r="23456" spans="2:13" s="1" customFormat="1" ht="13.8" x14ac:dyDescent="0.3">
      <c r="B23456" s="10"/>
      <c r="L23456" s="10"/>
      <c r="M23456" s="10"/>
    </row>
    <row r="23457" spans="2:13" s="1" customFormat="1" ht="13.8" x14ac:dyDescent="0.3">
      <c r="B23457" s="10"/>
      <c r="L23457" s="10"/>
      <c r="M23457" s="10"/>
    </row>
    <row r="23458" spans="2:13" s="1" customFormat="1" ht="13.8" x14ac:dyDescent="0.3">
      <c r="B23458" s="10"/>
      <c r="L23458" s="10"/>
      <c r="M23458" s="10"/>
    </row>
    <row r="23459" spans="2:13" s="1" customFormat="1" ht="13.8" x14ac:dyDescent="0.3">
      <c r="B23459" s="10"/>
      <c r="L23459" s="10"/>
      <c r="M23459" s="10"/>
    </row>
    <row r="23460" spans="2:13" s="1" customFormat="1" ht="13.8" x14ac:dyDescent="0.3">
      <c r="B23460" s="10"/>
      <c r="L23460" s="10"/>
      <c r="M23460" s="10"/>
    </row>
    <row r="23461" spans="2:13" s="1" customFormat="1" ht="13.8" x14ac:dyDescent="0.3">
      <c r="B23461" s="10"/>
      <c r="L23461" s="10"/>
      <c r="M23461" s="10"/>
    </row>
    <row r="23462" spans="2:13" s="1" customFormat="1" ht="13.8" x14ac:dyDescent="0.3">
      <c r="B23462" s="10"/>
      <c r="L23462" s="10"/>
      <c r="M23462" s="10"/>
    </row>
    <row r="23463" spans="2:13" s="1" customFormat="1" ht="13.8" x14ac:dyDescent="0.3">
      <c r="B23463" s="10"/>
      <c r="L23463" s="10"/>
      <c r="M23463" s="10"/>
    </row>
    <row r="23464" spans="2:13" s="1" customFormat="1" ht="13.8" x14ac:dyDescent="0.3">
      <c r="B23464" s="10"/>
      <c r="L23464" s="10"/>
      <c r="M23464" s="10"/>
    </row>
    <row r="23465" spans="2:13" s="1" customFormat="1" ht="13.8" x14ac:dyDescent="0.3">
      <c r="B23465" s="10"/>
      <c r="L23465" s="10"/>
      <c r="M23465" s="10"/>
    </row>
    <row r="23466" spans="2:13" s="1" customFormat="1" ht="13.8" x14ac:dyDescent="0.3">
      <c r="B23466" s="10"/>
      <c r="L23466" s="10"/>
      <c r="M23466" s="10"/>
    </row>
    <row r="23467" spans="2:13" s="1" customFormat="1" ht="13.8" x14ac:dyDescent="0.3">
      <c r="B23467" s="10"/>
      <c r="L23467" s="10"/>
      <c r="M23467" s="10"/>
    </row>
    <row r="23468" spans="2:13" s="1" customFormat="1" ht="13.8" x14ac:dyDescent="0.3">
      <c r="B23468" s="10"/>
      <c r="L23468" s="10"/>
      <c r="M23468" s="10"/>
    </row>
    <row r="23469" spans="2:13" s="1" customFormat="1" ht="13.8" x14ac:dyDescent="0.3">
      <c r="B23469" s="10"/>
      <c r="L23469" s="10"/>
      <c r="M23469" s="10"/>
    </row>
    <row r="23470" spans="2:13" s="1" customFormat="1" ht="13.8" x14ac:dyDescent="0.3">
      <c r="B23470" s="10"/>
      <c r="L23470" s="10"/>
      <c r="M23470" s="10"/>
    </row>
    <row r="23471" spans="2:13" s="1" customFormat="1" ht="13.8" x14ac:dyDescent="0.3">
      <c r="B23471" s="10"/>
      <c r="L23471" s="10"/>
      <c r="M23471" s="10"/>
    </row>
    <row r="23472" spans="2:13" s="1" customFormat="1" ht="13.8" x14ac:dyDescent="0.3">
      <c r="B23472" s="10"/>
      <c r="L23472" s="10"/>
      <c r="M23472" s="10"/>
    </row>
    <row r="23473" spans="2:13" s="1" customFormat="1" ht="13.8" x14ac:dyDescent="0.3">
      <c r="B23473" s="10"/>
      <c r="L23473" s="10"/>
      <c r="M23473" s="10"/>
    </row>
    <row r="23474" spans="2:13" s="1" customFormat="1" ht="13.8" x14ac:dyDescent="0.3">
      <c r="B23474" s="10"/>
      <c r="L23474" s="10"/>
      <c r="M23474" s="10"/>
    </row>
    <row r="23475" spans="2:13" s="1" customFormat="1" ht="13.8" x14ac:dyDescent="0.3">
      <c r="B23475" s="10"/>
      <c r="L23475" s="10"/>
      <c r="M23475" s="10"/>
    </row>
    <row r="23476" spans="2:13" s="1" customFormat="1" ht="13.8" x14ac:dyDescent="0.3">
      <c r="B23476" s="10"/>
      <c r="L23476" s="10"/>
      <c r="M23476" s="10"/>
    </row>
    <row r="23477" spans="2:13" s="1" customFormat="1" ht="13.8" x14ac:dyDescent="0.3">
      <c r="B23477" s="10"/>
      <c r="L23477" s="10"/>
      <c r="M23477" s="10"/>
    </row>
    <row r="23478" spans="2:13" s="1" customFormat="1" ht="13.8" x14ac:dyDescent="0.3">
      <c r="B23478" s="10"/>
      <c r="L23478" s="10"/>
      <c r="M23478" s="10"/>
    </row>
    <row r="23479" spans="2:13" s="1" customFormat="1" ht="13.8" x14ac:dyDescent="0.3">
      <c r="B23479" s="10"/>
      <c r="L23479" s="10"/>
      <c r="M23479" s="10"/>
    </row>
    <row r="23480" spans="2:13" s="1" customFormat="1" ht="13.8" x14ac:dyDescent="0.3">
      <c r="B23480" s="10"/>
      <c r="L23480" s="10"/>
      <c r="M23480" s="10"/>
    </row>
    <row r="23481" spans="2:13" s="1" customFormat="1" ht="13.8" x14ac:dyDescent="0.3">
      <c r="B23481" s="10"/>
      <c r="L23481" s="10"/>
      <c r="M23481" s="10"/>
    </row>
    <row r="23482" spans="2:13" s="1" customFormat="1" ht="13.8" x14ac:dyDescent="0.3">
      <c r="B23482" s="10"/>
      <c r="L23482" s="10"/>
      <c r="M23482" s="10"/>
    </row>
    <row r="23483" spans="2:13" s="1" customFormat="1" ht="13.8" x14ac:dyDescent="0.3">
      <c r="B23483" s="10"/>
      <c r="L23483" s="10"/>
      <c r="M23483" s="10"/>
    </row>
    <row r="23484" spans="2:13" s="1" customFormat="1" ht="13.8" x14ac:dyDescent="0.3">
      <c r="B23484" s="10"/>
      <c r="L23484" s="10"/>
      <c r="M23484" s="10"/>
    </row>
    <row r="23485" spans="2:13" s="1" customFormat="1" ht="13.8" x14ac:dyDescent="0.3">
      <c r="B23485" s="10"/>
      <c r="L23485" s="10"/>
      <c r="M23485" s="10"/>
    </row>
    <row r="23486" spans="2:13" s="1" customFormat="1" ht="13.8" x14ac:dyDescent="0.3">
      <c r="B23486" s="10"/>
      <c r="L23486" s="10"/>
      <c r="M23486" s="10"/>
    </row>
    <row r="23487" spans="2:13" s="1" customFormat="1" ht="13.8" x14ac:dyDescent="0.3">
      <c r="B23487" s="10"/>
      <c r="L23487" s="10"/>
      <c r="M23487" s="10"/>
    </row>
    <row r="23488" spans="2:13" s="1" customFormat="1" ht="13.8" x14ac:dyDescent="0.3">
      <c r="B23488" s="10"/>
      <c r="L23488" s="10"/>
      <c r="M23488" s="10"/>
    </row>
    <row r="23489" spans="2:13" s="1" customFormat="1" ht="13.8" x14ac:dyDescent="0.3">
      <c r="B23489" s="10"/>
      <c r="L23489" s="10"/>
      <c r="M23489" s="10"/>
    </row>
    <row r="23490" spans="2:13" s="1" customFormat="1" ht="13.8" x14ac:dyDescent="0.3">
      <c r="B23490" s="10"/>
      <c r="L23490" s="10"/>
      <c r="M23490" s="10"/>
    </row>
    <row r="23491" spans="2:13" s="1" customFormat="1" ht="13.8" x14ac:dyDescent="0.3">
      <c r="B23491" s="10"/>
      <c r="L23491" s="10"/>
      <c r="M23491" s="10"/>
    </row>
    <row r="23492" spans="2:13" s="1" customFormat="1" ht="13.8" x14ac:dyDescent="0.3">
      <c r="B23492" s="10"/>
      <c r="L23492" s="10"/>
      <c r="M23492" s="10"/>
    </row>
    <row r="23493" spans="2:13" s="1" customFormat="1" ht="13.8" x14ac:dyDescent="0.3">
      <c r="B23493" s="10"/>
      <c r="L23493" s="10"/>
      <c r="M23493" s="10"/>
    </row>
    <row r="23494" spans="2:13" s="1" customFormat="1" ht="13.8" x14ac:dyDescent="0.3">
      <c r="B23494" s="10"/>
      <c r="L23494" s="10"/>
      <c r="M23494" s="10"/>
    </row>
    <row r="23495" spans="2:13" s="1" customFormat="1" ht="13.8" x14ac:dyDescent="0.3">
      <c r="B23495" s="10"/>
      <c r="L23495" s="10"/>
      <c r="M23495" s="10"/>
    </row>
    <row r="23496" spans="2:13" s="1" customFormat="1" ht="13.8" x14ac:dyDescent="0.3">
      <c r="B23496" s="10"/>
      <c r="L23496" s="10"/>
      <c r="M23496" s="10"/>
    </row>
    <row r="23497" spans="2:13" s="1" customFormat="1" ht="13.8" x14ac:dyDescent="0.3">
      <c r="B23497" s="10"/>
      <c r="L23497" s="10"/>
      <c r="M23497" s="10"/>
    </row>
    <row r="23498" spans="2:13" s="1" customFormat="1" ht="13.8" x14ac:dyDescent="0.3">
      <c r="B23498" s="10"/>
      <c r="L23498" s="10"/>
      <c r="M23498" s="10"/>
    </row>
    <row r="23499" spans="2:13" s="1" customFormat="1" ht="13.8" x14ac:dyDescent="0.3">
      <c r="B23499" s="10"/>
      <c r="L23499" s="10"/>
      <c r="M23499" s="10"/>
    </row>
    <row r="23500" spans="2:13" s="1" customFormat="1" ht="13.8" x14ac:dyDescent="0.3">
      <c r="B23500" s="10"/>
      <c r="L23500" s="10"/>
      <c r="M23500" s="10"/>
    </row>
    <row r="23501" spans="2:13" s="1" customFormat="1" ht="13.8" x14ac:dyDescent="0.3">
      <c r="B23501" s="10"/>
      <c r="L23501" s="10"/>
      <c r="M23501" s="10"/>
    </row>
    <row r="23502" spans="2:13" s="1" customFormat="1" ht="13.8" x14ac:dyDescent="0.3">
      <c r="B23502" s="10"/>
      <c r="L23502" s="10"/>
      <c r="M23502" s="10"/>
    </row>
    <row r="23503" spans="2:13" s="1" customFormat="1" ht="13.8" x14ac:dyDescent="0.3">
      <c r="B23503" s="10"/>
      <c r="L23503" s="10"/>
      <c r="M23503" s="10"/>
    </row>
    <row r="23504" spans="2:13" s="1" customFormat="1" ht="13.8" x14ac:dyDescent="0.3">
      <c r="B23504" s="10"/>
      <c r="L23504" s="10"/>
      <c r="M23504" s="10"/>
    </row>
    <row r="23505" spans="2:13" s="1" customFormat="1" ht="13.8" x14ac:dyDescent="0.3">
      <c r="B23505" s="10"/>
      <c r="L23505" s="10"/>
      <c r="M23505" s="10"/>
    </row>
    <row r="23506" spans="2:13" s="1" customFormat="1" ht="13.8" x14ac:dyDescent="0.3">
      <c r="B23506" s="10"/>
      <c r="L23506" s="10"/>
      <c r="M23506" s="10"/>
    </row>
    <row r="23507" spans="2:13" s="1" customFormat="1" ht="13.8" x14ac:dyDescent="0.3">
      <c r="B23507" s="10"/>
      <c r="L23507" s="10"/>
      <c r="M23507" s="10"/>
    </row>
    <row r="23508" spans="2:13" s="1" customFormat="1" ht="13.8" x14ac:dyDescent="0.3">
      <c r="B23508" s="10"/>
      <c r="L23508" s="10"/>
      <c r="M23508" s="10"/>
    </row>
    <row r="23509" spans="2:13" s="1" customFormat="1" ht="13.8" x14ac:dyDescent="0.3">
      <c r="B23509" s="10"/>
      <c r="L23509" s="10"/>
      <c r="M23509" s="10"/>
    </row>
    <row r="23510" spans="2:13" s="1" customFormat="1" ht="13.8" x14ac:dyDescent="0.3">
      <c r="B23510" s="10"/>
      <c r="L23510" s="10"/>
      <c r="M23510" s="10"/>
    </row>
    <row r="23511" spans="2:13" s="1" customFormat="1" ht="13.8" x14ac:dyDescent="0.3">
      <c r="B23511" s="10"/>
      <c r="L23511" s="10"/>
      <c r="M23511" s="10"/>
    </row>
    <row r="23512" spans="2:13" s="1" customFormat="1" ht="13.8" x14ac:dyDescent="0.3">
      <c r="B23512" s="10"/>
      <c r="L23512" s="10"/>
      <c r="M23512" s="10"/>
    </row>
    <row r="23513" spans="2:13" s="1" customFormat="1" ht="13.8" x14ac:dyDescent="0.3">
      <c r="B23513" s="10"/>
      <c r="L23513" s="10"/>
      <c r="M23513" s="10"/>
    </row>
    <row r="23514" spans="2:13" s="1" customFormat="1" ht="13.8" x14ac:dyDescent="0.3">
      <c r="B23514" s="10"/>
      <c r="L23514" s="10"/>
      <c r="M23514" s="10"/>
    </row>
    <row r="23515" spans="2:13" s="1" customFormat="1" ht="13.8" x14ac:dyDescent="0.3">
      <c r="B23515" s="10"/>
      <c r="L23515" s="10"/>
      <c r="M23515" s="10"/>
    </row>
    <row r="23516" spans="2:13" s="1" customFormat="1" ht="13.8" x14ac:dyDescent="0.3">
      <c r="B23516" s="10"/>
      <c r="L23516" s="10"/>
      <c r="M23516" s="10"/>
    </row>
    <row r="23517" spans="2:13" s="1" customFormat="1" ht="13.8" x14ac:dyDescent="0.3">
      <c r="B23517" s="10"/>
      <c r="L23517" s="10"/>
      <c r="M23517" s="10"/>
    </row>
    <row r="23518" spans="2:13" s="1" customFormat="1" ht="13.8" x14ac:dyDescent="0.3">
      <c r="B23518" s="10"/>
      <c r="L23518" s="10"/>
      <c r="M23518" s="10"/>
    </row>
    <row r="23519" spans="2:13" s="1" customFormat="1" ht="13.8" x14ac:dyDescent="0.3">
      <c r="B23519" s="10"/>
      <c r="L23519" s="10"/>
      <c r="M23519" s="10"/>
    </row>
    <row r="23520" spans="2:13" s="1" customFormat="1" ht="13.8" x14ac:dyDescent="0.3">
      <c r="B23520" s="10"/>
      <c r="L23520" s="10"/>
      <c r="M23520" s="10"/>
    </row>
    <row r="23521" spans="2:13" s="1" customFormat="1" ht="13.8" x14ac:dyDescent="0.3">
      <c r="B23521" s="10"/>
      <c r="L23521" s="10"/>
      <c r="M23521" s="10"/>
    </row>
    <row r="23522" spans="2:13" s="1" customFormat="1" ht="13.8" x14ac:dyDescent="0.3">
      <c r="B23522" s="10"/>
      <c r="L23522" s="10"/>
      <c r="M23522" s="10"/>
    </row>
    <row r="23523" spans="2:13" s="1" customFormat="1" ht="13.8" x14ac:dyDescent="0.3">
      <c r="B23523" s="10"/>
      <c r="L23523" s="10"/>
      <c r="M23523" s="10"/>
    </row>
    <row r="23524" spans="2:13" s="1" customFormat="1" ht="13.8" x14ac:dyDescent="0.3">
      <c r="B23524" s="10"/>
      <c r="L23524" s="10"/>
      <c r="M23524" s="10"/>
    </row>
    <row r="23525" spans="2:13" s="1" customFormat="1" ht="13.8" x14ac:dyDescent="0.3">
      <c r="B23525" s="10"/>
      <c r="L23525" s="10"/>
      <c r="M23525" s="10"/>
    </row>
    <row r="23526" spans="2:13" s="1" customFormat="1" ht="13.8" x14ac:dyDescent="0.3">
      <c r="B23526" s="10"/>
      <c r="L23526" s="10"/>
      <c r="M23526" s="10"/>
    </row>
    <row r="23527" spans="2:13" s="1" customFormat="1" ht="13.8" x14ac:dyDescent="0.3">
      <c r="B23527" s="10"/>
      <c r="L23527" s="10"/>
      <c r="M23527" s="10"/>
    </row>
    <row r="23528" spans="2:13" s="1" customFormat="1" ht="13.8" x14ac:dyDescent="0.3">
      <c r="B23528" s="10"/>
      <c r="L23528" s="10"/>
      <c r="M23528" s="10"/>
    </row>
    <row r="23529" spans="2:13" s="1" customFormat="1" ht="13.8" x14ac:dyDescent="0.3">
      <c r="B23529" s="10"/>
      <c r="L23529" s="10"/>
      <c r="M23529" s="10"/>
    </row>
    <row r="23530" spans="2:13" s="1" customFormat="1" ht="13.8" x14ac:dyDescent="0.3">
      <c r="B23530" s="10"/>
      <c r="L23530" s="10"/>
      <c r="M23530" s="10"/>
    </row>
    <row r="23531" spans="2:13" s="1" customFormat="1" ht="13.8" x14ac:dyDescent="0.3">
      <c r="B23531" s="10"/>
      <c r="L23531" s="10"/>
      <c r="M23531" s="10"/>
    </row>
    <row r="23532" spans="2:13" s="1" customFormat="1" ht="13.8" x14ac:dyDescent="0.3">
      <c r="B23532" s="10"/>
      <c r="L23532" s="10"/>
      <c r="M23532" s="10"/>
    </row>
    <row r="23533" spans="2:13" s="1" customFormat="1" ht="13.8" x14ac:dyDescent="0.3">
      <c r="B23533" s="10"/>
      <c r="L23533" s="10"/>
      <c r="M23533" s="10"/>
    </row>
    <row r="23534" spans="2:13" s="1" customFormat="1" ht="13.8" x14ac:dyDescent="0.3">
      <c r="B23534" s="10"/>
      <c r="L23534" s="10"/>
      <c r="M23534" s="10"/>
    </row>
    <row r="23535" spans="2:13" s="1" customFormat="1" ht="13.8" x14ac:dyDescent="0.3">
      <c r="B23535" s="10"/>
      <c r="L23535" s="10"/>
      <c r="M23535" s="10"/>
    </row>
    <row r="23536" spans="2:13" s="1" customFormat="1" ht="13.8" x14ac:dyDescent="0.3">
      <c r="B23536" s="10"/>
      <c r="L23536" s="10"/>
      <c r="M23536" s="10"/>
    </row>
    <row r="23537" spans="2:13" s="1" customFormat="1" ht="13.8" x14ac:dyDescent="0.3">
      <c r="B23537" s="10"/>
      <c r="L23537" s="10"/>
      <c r="M23537" s="10"/>
    </row>
    <row r="23538" spans="2:13" s="1" customFormat="1" ht="13.8" x14ac:dyDescent="0.3">
      <c r="B23538" s="10"/>
      <c r="L23538" s="10"/>
      <c r="M23538" s="10"/>
    </row>
    <row r="23539" spans="2:13" s="1" customFormat="1" ht="13.8" x14ac:dyDescent="0.3">
      <c r="B23539" s="10"/>
      <c r="L23539" s="10"/>
      <c r="M23539" s="10"/>
    </row>
    <row r="23540" spans="2:13" s="1" customFormat="1" ht="13.8" x14ac:dyDescent="0.3">
      <c r="B23540" s="10"/>
      <c r="L23540" s="10"/>
      <c r="M23540" s="10"/>
    </row>
    <row r="23541" spans="2:13" s="1" customFormat="1" ht="13.8" x14ac:dyDescent="0.3">
      <c r="B23541" s="10"/>
      <c r="L23541" s="10"/>
      <c r="M23541" s="10"/>
    </row>
    <row r="23542" spans="2:13" s="1" customFormat="1" ht="13.8" x14ac:dyDescent="0.3">
      <c r="B23542" s="10"/>
      <c r="L23542" s="10"/>
      <c r="M23542" s="10"/>
    </row>
    <row r="23543" spans="2:13" s="1" customFormat="1" ht="13.8" x14ac:dyDescent="0.3">
      <c r="B23543" s="10"/>
      <c r="L23543" s="10"/>
      <c r="M23543" s="10"/>
    </row>
    <row r="23544" spans="2:13" s="1" customFormat="1" ht="13.8" x14ac:dyDescent="0.3">
      <c r="B23544" s="10"/>
      <c r="L23544" s="10"/>
      <c r="M23544" s="10"/>
    </row>
    <row r="23545" spans="2:13" s="1" customFormat="1" ht="13.8" x14ac:dyDescent="0.3">
      <c r="B23545" s="10"/>
      <c r="L23545" s="10"/>
      <c r="M23545" s="10"/>
    </row>
    <row r="23546" spans="2:13" s="1" customFormat="1" ht="13.8" x14ac:dyDescent="0.3">
      <c r="B23546" s="10"/>
      <c r="L23546" s="10"/>
      <c r="M23546" s="10"/>
    </row>
    <row r="23547" spans="2:13" s="1" customFormat="1" ht="13.8" x14ac:dyDescent="0.3">
      <c r="B23547" s="10"/>
      <c r="L23547" s="10"/>
      <c r="M23547" s="10"/>
    </row>
    <row r="23548" spans="2:13" s="1" customFormat="1" ht="13.8" x14ac:dyDescent="0.3">
      <c r="B23548" s="10"/>
      <c r="L23548" s="10"/>
      <c r="M23548" s="10"/>
    </row>
    <row r="23549" spans="2:13" s="1" customFormat="1" ht="13.8" x14ac:dyDescent="0.3">
      <c r="B23549" s="10"/>
      <c r="L23549" s="10"/>
      <c r="M23549" s="10"/>
    </row>
    <row r="23550" spans="2:13" s="1" customFormat="1" ht="13.8" x14ac:dyDescent="0.3">
      <c r="B23550" s="10"/>
      <c r="L23550" s="10"/>
      <c r="M23550" s="10"/>
    </row>
    <row r="23551" spans="2:13" s="1" customFormat="1" ht="13.8" x14ac:dyDescent="0.3">
      <c r="B23551" s="10"/>
      <c r="L23551" s="10"/>
      <c r="M23551" s="10"/>
    </row>
    <row r="23552" spans="2:13" s="1" customFormat="1" ht="13.8" x14ac:dyDescent="0.3">
      <c r="B23552" s="10"/>
      <c r="L23552" s="10"/>
      <c r="M23552" s="10"/>
    </row>
    <row r="23553" spans="2:13" s="1" customFormat="1" ht="13.8" x14ac:dyDescent="0.3">
      <c r="B23553" s="10"/>
      <c r="L23553" s="10"/>
      <c r="M23553" s="10"/>
    </row>
    <row r="23554" spans="2:13" s="1" customFormat="1" ht="13.8" x14ac:dyDescent="0.3">
      <c r="B23554" s="10"/>
      <c r="L23554" s="10"/>
      <c r="M23554" s="10"/>
    </row>
    <row r="23555" spans="2:13" s="1" customFormat="1" ht="13.8" x14ac:dyDescent="0.3">
      <c r="B23555" s="10"/>
      <c r="L23555" s="10"/>
      <c r="M23555" s="10"/>
    </row>
    <row r="23556" spans="2:13" s="1" customFormat="1" ht="13.8" x14ac:dyDescent="0.3">
      <c r="B23556" s="10"/>
      <c r="L23556" s="10"/>
      <c r="M23556" s="10"/>
    </row>
    <row r="23557" spans="2:13" s="1" customFormat="1" ht="13.8" x14ac:dyDescent="0.3">
      <c r="B23557" s="10"/>
      <c r="L23557" s="10"/>
      <c r="M23557" s="10"/>
    </row>
    <row r="23558" spans="2:13" s="1" customFormat="1" ht="13.8" x14ac:dyDescent="0.3">
      <c r="B23558" s="10"/>
      <c r="L23558" s="10"/>
      <c r="M23558" s="10"/>
    </row>
    <row r="23559" spans="2:13" s="1" customFormat="1" ht="13.8" x14ac:dyDescent="0.3">
      <c r="B23559" s="10"/>
      <c r="L23559" s="10"/>
      <c r="M23559" s="10"/>
    </row>
    <row r="23560" spans="2:13" s="1" customFormat="1" ht="13.8" x14ac:dyDescent="0.3">
      <c r="B23560" s="10"/>
      <c r="L23560" s="10"/>
      <c r="M23560" s="10"/>
    </row>
    <row r="23561" spans="2:13" s="1" customFormat="1" ht="13.8" x14ac:dyDescent="0.3">
      <c r="B23561" s="10"/>
      <c r="L23561" s="10"/>
      <c r="M23561" s="10"/>
    </row>
    <row r="23562" spans="2:13" s="1" customFormat="1" ht="13.8" x14ac:dyDescent="0.3">
      <c r="B23562" s="10"/>
      <c r="L23562" s="10"/>
      <c r="M23562" s="10"/>
    </row>
    <row r="23563" spans="2:13" s="1" customFormat="1" ht="13.8" x14ac:dyDescent="0.3">
      <c r="B23563" s="10"/>
      <c r="L23563" s="10"/>
      <c r="M23563" s="10"/>
    </row>
    <row r="23564" spans="2:13" s="1" customFormat="1" ht="13.8" x14ac:dyDescent="0.3">
      <c r="B23564" s="10"/>
      <c r="L23564" s="10"/>
      <c r="M23564" s="10"/>
    </row>
    <row r="23565" spans="2:13" s="1" customFormat="1" ht="13.8" x14ac:dyDescent="0.3">
      <c r="B23565" s="10"/>
      <c r="L23565" s="10"/>
      <c r="M23565" s="10"/>
    </row>
    <row r="23566" spans="2:13" s="1" customFormat="1" ht="13.8" x14ac:dyDescent="0.3">
      <c r="B23566" s="10"/>
      <c r="L23566" s="10"/>
      <c r="M23566" s="10"/>
    </row>
    <row r="23567" spans="2:13" s="1" customFormat="1" ht="13.8" x14ac:dyDescent="0.3">
      <c r="B23567" s="10"/>
      <c r="L23567" s="10"/>
      <c r="M23567" s="10"/>
    </row>
    <row r="23568" spans="2:13" s="1" customFormat="1" ht="13.8" x14ac:dyDescent="0.3">
      <c r="B23568" s="10"/>
      <c r="L23568" s="10"/>
      <c r="M23568" s="10"/>
    </row>
    <row r="23569" spans="2:13" s="1" customFormat="1" ht="13.8" x14ac:dyDescent="0.3">
      <c r="B23569" s="10"/>
      <c r="L23569" s="10"/>
      <c r="M23569" s="10"/>
    </row>
    <row r="23570" spans="2:13" s="1" customFormat="1" ht="13.8" x14ac:dyDescent="0.3">
      <c r="B23570" s="10"/>
      <c r="L23570" s="10"/>
      <c r="M23570" s="10"/>
    </row>
    <row r="23571" spans="2:13" s="1" customFormat="1" ht="13.8" x14ac:dyDescent="0.3">
      <c r="B23571" s="10"/>
      <c r="L23571" s="10"/>
      <c r="M23571" s="10"/>
    </row>
    <row r="23572" spans="2:13" s="1" customFormat="1" ht="13.8" x14ac:dyDescent="0.3">
      <c r="B23572" s="10"/>
      <c r="L23572" s="10"/>
      <c r="M23572" s="10"/>
    </row>
    <row r="23573" spans="2:13" s="1" customFormat="1" ht="13.8" x14ac:dyDescent="0.3">
      <c r="B23573" s="10"/>
      <c r="L23573" s="10"/>
      <c r="M23573" s="10"/>
    </row>
    <row r="23574" spans="2:13" s="1" customFormat="1" ht="13.8" x14ac:dyDescent="0.3">
      <c r="B23574" s="10"/>
      <c r="L23574" s="10"/>
      <c r="M23574" s="10"/>
    </row>
    <row r="23575" spans="2:13" s="1" customFormat="1" ht="13.8" x14ac:dyDescent="0.3">
      <c r="B23575" s="10"/>
      <c r="L23575" s="10"/>
      <c r="M23575" s="10"/>
    </row>
    <row r="23576" spans="2:13" s="1" customFormat="1" ht="13.8" x14ac:dyDescent="0.3">
      <c r="B23576" s="10"/>
      <c r="L23576" s="10"/>
      <c r="M23576" s="10"/>
    </row>
    <row r="23577" spans="2:13" s="1" customFormat="1" ht="13.8" x14ac:dyDescent="0.3">
      <c r="B23577" s="10"/>
      <c r="L23577" s="10"/>
      <c r="M23577" s="10"/>
    </row>
    <row r="23578" spans="2:13" s="1" customFormat="1" ht="13.8" x14ac:dyDescent="0.3">
      <c r="B23578" s="10"/>
      <c r="L23578" s="10"/>
      <c r="M23578" s="10"/>
    </row>
    <row r="23579" spans="2:13" s="1" customFormat="1" ht="13.8" x14ac:dyDescent="0.3">
      <c r="B23579" s="10"/>
      <c r="L23579" s="10"/>
      <c r="M23579" s="10"/>
    </row>
    <row r="23580" spans="2:13" s="1" customFormat="1" ht="13.8" x14ac:dyDescent="0.3">
      <c r="B23580" s="10"/>
      <c r="L23580" s="10"/>
      <c r="M23580" s="10"/>
    </row>
    <row r="23581" spans="2:13" s="1" customFormat="1" ht="13.8" x14ac:dyDescent="0.3">
      <c r="B23581" s="10"/>
      <c r="L23581" s="10"/>
      <c r="M23581" s="10"/>
    </row>
    <row r="23582" spans="2:13" s="1" customFormat="1" ht="13.8" x14ac:dyDescent="0.3">
      <c r="B23582" s="10"/>
      <c r="L23582" s="10"/>
      <c r="M23582" s="10"/>
    </row>
    <row r="23583" spans="2:13" s="1" customFormat="1" ht="13.8" x14ac:dyDescent="0.3">
      <c r="B23583" s="10"/>
      <c r="L23583" s="10"/>
      <c r="M23583" s="10"/>
    </row>
    <row r="23584" spans="2:13" s="1" customFormat="1" ht="13.8" x14ac:dyDescent="0.3">
      <c r="B23584" s="10"/>
      <c r="L23584" s="10"/>
      <c r="M23584" s="10"/>
    </row>
    <row r="23585" spans="2:13" s="1" customFormat="1" ht="13.8" x14ac:dyDescent="0.3">
      <c r="B23585" s="10"/>
      <c r="L23585" s="10"/>
      <c r="M23585" s="10"/>
    </row>
    <row r="23586" spans="2:13" s="1" customFormat="1" ht="13.8" x14ac:dyDescent="0.3">
      <c r="B23586" s="10"/>
      <c r="L23586" s="10"/>
      <c r="M23586" s="10"/>
    </row>
    <row r="23587" spans="2:13" s="1" customFormat="1" ht="13.8" x14ac:dyDescent="0.3">
      <c r="B23587" s="10"/>
      <c r="L23587" s="10"/>
      <c r="M23587" s="10"/>
    </row>
    <row r="23588" spans="2:13" s="1" customFormat="1" ht="13.8" x14ac:dyDescent="0.3">
      <c r="B23588" s="10"/>
      <c r="L23588" s="10"/>
      <c r="M23588" s="10"/>
    </row>
    <row r="23589" spans="2:13" s="1" customFormat="1" ht="13.8" x14ac:dyDescent="0.3">
      <c r="B23589" s="10"/>
      <c r="L23589" s="10"/>
      <c r="M23589" s="10"/>
    </row>
    <row r="23590" spans="2:13" s="1" customFormat="1" ht="13.8" x14ac:dyDescent="0.3">
      <c r="B23590" s="10"/>
      <c r="L23590" s="10"/>
      <c r="M23590" s="10"/>
    </row>
    <row r="23591" spans="2:13" s="1" customFormat="1" ht="13.8" x14ac:dyDescent="0.3">
      <c r="B23591" s="10"/>
      <c r="L23591" s="10"/>
      <c r="M23591" s="10"/>
    </row>
    <row r="23592" spans="2:13" s="1" customFormat="1" ht="13.8" x14ac:dyDescent="0.3">
      <c r="B23592" s="10"/>
      <c r="L23592" s="10"/>
      <c r="M23592" s="10"/>
    </row>
    <row r="23593" spans="2:13" s="1" customFormat="1" ht="13.8" x14ac:dyDescent="0.3">
      <c r="B23593" s="10"/>
      <c r="L23593" s="10"/>
      <c r="M23593" s="10"/>
    </row>
    <row r="23594" spans="2:13" s="1" customFormat="1" ht="13.8" x14ac:dyDescent="0.3">
      <c r="B23594" s="10"/>
      <c r="L23594" s="10"/>
      <c r="M23594" s="10"/>
    </row>
    <row r="23595" spans="2:13" s="1" customFormat="1" ht="13.8" x14ac:dyDescent="0.3">
      <c r="B23595" s="10"/>
      <c r="L23595" s="10"/>
      <c r="M23595" s="10"/>
    </row>
    <row r="23596" spans="2:13" s="1" customFormat="1" ht="13.8" x14ac:dyDescent="0.3">
      <c r="B23596" s="10"/>
      <c r="L23596" s="10"/>
      <c r="M23596" s="10"/>
    </row>
    <row r="23597" spans="2:13" s="1" customFormat="1" ht="13.8" x14ac:dyDescent="0.3">
      <c r="B23597" s="10"/>
      <c r="L23597" s="10"/>
      <c r="M23597" s="10"/>
    </row>
    <row r="23598" spans="2:13" s="1" customFormat="1" ht="13.8" x14ac:dyDescent="0.3">
      <c r="B23598" s="10"/>
      <c r="L23598" s="10"/>
      <c r="M23598" s="10"/>
    </row>
    <row r="23599" spans="2:13" s="1" customFormat="1" ht="13.8" x14ac:dyDescent="0.3">
      <c r="B23599" s="10"/>
      <c r="L23599" s="10"/>
      <c r="M23599" s="10"/>
    </row>
    <row r="23600" spans="2:13" s="1" customFormat="1" ht="13.8" x14ac:dyDescent="0.3">
      <c r="B23600" s="10"/>
      <c r="L23600" s="10"/>
      <c r="M23600" s="10"/>
    </row>
    <row r="23601" spans="2:13" s="1" customFormat="1" ht="13.8" x14ac:dyDescent="0.3">
      <c r="B23601" s="10"/>
      <c r="L23601" s="10"/>
      <c r="M23601" s="10"/>
    </row>
    <row r="23602" spans="2:13" s="1" customFormat="1" ht="13.8" x14ac:dyDescent="0.3">
      <c r="B23602" s="10"/>
      <c r="L23602" s="10"/>
      <c r="M23602" s="10"/>
    </row>
    <row r="23603" spans="2:13" s="1" customFormat="1" ht="13.8" x14ac:dyDescent="0.3">
      <c r="B23603" s="10"/>
      <c r="L23603" s="10"/>
      <c r="M23603" s="10"/>
    </row>
    <row r="23604" spans="2:13" s="1" customFormat="1" ht="13.8" x14ac:dyDescent="0.3">
      <c r="B23604" s="10"/>
      <c r="L23604" s="10"/>
      <c r="M23604" s="10"/>
    </row>
    <row r="23605" spans="2:13" s="1" customFormat="1" ht="13.8" x14ac:dyDescent="0.3">
      <c r="B23605" s="10"/>
      <c r="L23605" s="10"/>
      <c r="M23605" s="10"/>
    </row>
    <row r="23606" spans="2:13" s="1" customFormat="1" ht="13.8" x14ac:dyDescent="0.3">
      <c r="B23606" s="10"/>
      <c r="L23606" s="10"/>
      <c r="M23606" s="10"/>
    </row>
    <row r="23607" spans="2:13" s="1" customFormat="1" ht="13.8" x14ac:dyDescent="0.3">
      <c r="B23607" s="10"/>
      <c r="L23607" s="10"/>
      <c r="M23607" s="10"/>
    </row>
    <row r="23608" spans="2:13" s="1" customFormat="1" ht="13.8" x14ac:dyDescent="0.3">
      <c r="B23608" s="10"/>
      <c r="L23608" s="10"/>
      <c r="M23608" s="10"/>
    </row>
    <row r="23609" spans="2:13" s="1" customFormat="1" ht="13.8" x14ac:dyDescent="0.3">
      <c r="B23609" s="10"/>
      <c r="L23609" s="10"/>
      <c r="M23609" s="10"/>
    </row>
    <row r="23610" spans="2:13" s="1" customFormat="1" ht="13.8" x14ac:dyDescent="0.3">
      <c r="B23610" s="10"/>
      <c r="L23610" s="10"/>
      <c r="M23610" s="10"/>
    </row>
    <row r="23611" spans="2:13" s="1" customFormat="1" ht="13.8" x14ac:dyDescent="0.3">
      <c r="B23611" s="10"/>
      <c r="L23611" s="10"/>
      <c r="M23611" s="10"/>
    </row>
    <row r="23612" spans="2:13" s="1" customFormat="1" ht="13.8" x14ac:dyDescent="0.3">
      <c r="B23612" s="10"/>
      <c r="L23612" s="10"/>
      <c r="M23612" s="10"/>
    </row>
    <row r="23613" spans="2:13" s="1" customFormat="1" ht="13.8" x14ac:dyDescent="0.3">
      <c r="B23613" s="10"/>
      <c r="L23613" s="10"/>
      <c r="M23613" s="10"/>
    </row>
    <row r="23614" spans="2:13" s="1" customFormat="1" ht="13.8" x14ac:dyDescent="0.3">
      <c r="B23614" s="10"/>
      <c r="L23614" s="10"/>
      <c r="M23614" s="10"/>
    </row>
    <row r="23615" spans="2:13" s="1" customFormat="1" ht="13.8" x14ac:dyDescent="0.3">
      <c r="B23615" s="10"/>
      <c r="L23615" s="10"/>
      <c r="M23615" s="10"/>
    </row>
    <row r="23616" spans="2:13" s="1" customFormat="1" ht="13.8" x14ac:dyDescent="0.3">
      <c r="B23616" s="10"/>
      <c r="L23616" s="10"/>
      <c r="M23616" s="10"/>
    </row>
    <row r="23617" spans="2:13" s="1" customFormat="1" ht="13.8" x14ac:dyDescent="0.3">
      <c r="B23617" s="10"/>
      <c r="L23617" s="10"/>
      <c r="M23617" s="10"/>
    </row>
    <row r="23618" spans="2:13" s="1" customFormat="1" ht="13.8" x14ac:dyDescent="0.3">
      <c r="B23618" s="10"/>
      <c r="L23618" s="10"/>
      <c r="M23618" s="10"/>
    </row>
    <row r="23619" spans="2:13" s="1" customFormat="1" ht="13.8" x14ac:dyDescent="0.3">
      <c r="B23619" s="10"/>
      <c r="L23619" s="10"/>
      <c r="M23619" s="10"/>
    </row>
    <row r="23620" spans="2:13" s="1" customFormat="1" ht="13.8" x14ac:dyDescent="0.3">
      <c r="B23620" s="10"/>
      <c r="L23620" s="10"/>
      <c r="M23620" s="10"/>
    </row>
    <row r="23621" spans="2:13" s="1" customFormat="1" ht="13.8" x14ac:dyDescent="0.3">
      <c r="B23621" s="10"/>
      <c r="L23621" s="10"/>
      <c r="M23621" s="10"/>
    </row>
    <row r="23622" spans="2:13" s="1" customFormat="1" ht="13.8" x14ac:dyDescent="0.3">
      <c r="B23622" s="10"/>
      <c r="L23622" s="10"/>
      <c r="M23622" s="10"/>
    </row>
    <row r="23623" spans="2:13" s="1" customFormat="1" ht="13.8" x14ac:dyDescent="0.3">
      <c r="B23623" s="10"/>
      <c r="L23623" s="10"/>
      <c r="M23623" s="10"/>
    </row>
    <row r="23624" spans="2:13" s="1" customFormat="1" ht="13.8" x14ac:dyDescent="0.3">
      <c r="B23624" s="10"/>
      <c r="L23624" s="10"/>
      <c r="M23624" s="10"/>
    </row>
    <row r="23625" spans="2:13" s="1" customFormat="1" ht="13.8" x14ac:dyDescent="0.3">
      <c r="B23625" s="10"/>
      <c r="L23625" s="10"/>
      <c r="M23625" s="10"/>
    </row>
    <row r="23626" spans="2:13" s="1" customFormat="1" ht="13.8" x14ac:dyDescent="0.3">
      <c r="B23626" s="10"/>
      <c r="L23626" s="10"/>
      <c r="M23626" s="10"/>
    </row>
    <row r="23627" spans="2:13" s="1" customFormat="1" ht="13.8" x14ac:dyDescent="0.3">
      <c r="B23627" s="10"/>
      <c r="L23627" s="10"/>
      <c r="M23627" s="10"/>
    </row>
    <row r="23628" spans="2:13" s="1" customFormat="1" ht="13.8" x14ac:dyDescent="0.3">
      <c r="B23628" s="10"/>
      <c r="L23628" s="10"/>
      <c r="M23628" s="10"/>
    </row>
    <row r="23629" spans="2:13" s="1" customFormat="1" ht="13.8" x14ac:dyDescent="0.3">
      <c r="B23629" s="10"/>
      <c r="L23629" s="10"/>
      <c r="M23629" s="10"/>
    </row>
    <row r="23630" spans="2:13" s="1" customFormat="1" ht="13.8" x14ac:dyDescent="0.3">
      <c r="B23630" s="10"/>
      <c r="L23630" s="10"/>
      <c r="M23630" s="10"/>
    </row>
    <row r="23631" spans="2:13" s="1" customFormat="1" ht="13.8" x14ac:dyDescent="0.3">
      <c r="B23631" s="10"/>
      <c r="L23631" s="10"/>
      <c r="M23631" s="10"/>
    </row>
    <row r="23632" spans="2:13" s="1" customFormat="1" ht="13.8" x14ac:dyDescent="0.3">
      <c r="B23632" s="10"/>
      <c r="L23632" s="10"/>
      <c r="M23632" s="10"/>
    </row>
    <row r="23633" spans="2:13" s="1" customFormat="1" ht="13.8" x14ac:dyDescent="0.3">
      <c r="B23633" s="10"/>
      <c r="L23633" s="10"/>
      <c r="M23633" s="10"/>
    </row>
    <row r="23634" spans="2:13" s="1" customFormat="1" ht="13.8" x14ac:dyDescent="0.3">
      <c r="B23634" s="10"/>
      <c r="L23634" s="10"/>
      <c r="M23634" s="10"/>
    </row>
    <row r="23635" spans="2:13" s="1" customFormat="1" ht="13.8" x14ac:dyDescent="0.3">
      <c r="B23635" s="10"/>
      <c r="L23635" s="10"/>
      <c r="M23635" s="10"/>
    </row>
    <row r="23636" spans="2:13" s="1" customFormat="1" ht="13.8" x14ac:dyDescent="0.3">
      <c r="B23636" s="10"/>
      <c r="L23636" s="10"/>
      <c r="M23636" s="10"/>
    </row>
    <row r="23637" spans="2:13" s="1" customFormat="1" ht="13.8" x14ac:dyDescent="0.3">
      <c r="B23637" s="10"/>
      <c r="L23637" s="10"/>
      <c r="M23637" s="10"/>
    </row>
    <row r="23638" spans="2:13" s="1" customFormat="1" ht="13.8" x14ac:dyDescent="0.3">
      <c r="B23638" s="10"/>
      <c r="L23638" s="10"/>
      <c r="M23638" s="10"/>
    </row>
    <row r="23639" spans="2:13" s="1" customFormat="1" ht="13.8" x14ac:dyDescent="0.3">
      <c r="B23639" s="10"/>
      <c r="L23639" s="10"/>
      <c r="M23639" s="10"/>
    </row>
    <row r="23640" spans="2:13" s="1" customFormat="1" ht="13.8" x14ac:dyDescent="0.3">
      <c r="B23640" s="10"/>
      <c r="L23640" s="10"/>
      <c r="M23640" s="10"/>
    </row>
    <row r="23641" spans="2:13" s="1" customFormat="1" ht="13.8" x14ac:dyDescent="0.3">
      <c r="B23641" s="10"/>
      <c r="L23641" s="10"/>
      <c r="M23641" s="10"/>
    </row>
    <row r="23642" spans="2:13" s="1" customFormat="1" ht="13.8" x14ac:dyDescent="0.3">
      <c r="B23642" s="10"/>
      <c r="L23642" s="10"/>
      <c r="M23642" s="10"/>
    </row>
    <row r="23643" spans="2:13" s="1" customFormat="1" ht="13.8" x14ac:dyDescent="0.3">
      <c r="B23643" s="10"/>
      <c r="L23643" s="10"/>
      <c r="M23643" s="10"/>
    </row>
    <row r="23644" spans="2:13" s="1" customFormat="1" ht="13.8" x14ac:dyDescent="0.3">
      <c r="B23644" s="10"/>
      <c r="L23644" s="10"/>
      <c r="M23644" s="10"/>
    </row>
    <row r="23645" spans="2:13" s="1" customFormat="1" ht="13.8" x14ac:dyDescent="0.3">
      <c r="B23645" s="10"/>
      <c r="L23645" s="10"/>
      <c r="M23645" s="10"/>
    </row>
    <row r="23646" spans="2:13" s="1" customFormat="1" ht="13.8" x14ac:dyDescent="0.3">
      <c r="B23646" s="10"/>
      <c r="L23646" s="10"/>
      <c r="M23646" s="10"/>
    </row>
    <row r="23647" spans="2:13" s="1" customFormat="1" ht="13.8" x14ac:dyDescent="0.3">
      <c r="B23647" s="10"/>
      <c r="L23647" s="10"/>
      <c r="M23647" s="10"/>
    </row>
    <row r="23648" spans="2:13" s="1" customFormat="1" ht="13.8" x14ac:dyDescent="0.3">
      <c r="B23648" s="10"/>
      <c r="L23648" s="10"/>
      <c r="M23648" s="10"/>
    </row>
    <row r="23649" spans="2:13" s="1" customFormat="1" ht="13.8" x14ac:dyDescent="0.3">
      <c r="B23649" s="10"/>
      <c r="L23649" s="10"/>
      <c r="M23649" s="10"/>
    </row>
    <row r="23650" spans="2:13" s="1" customFormat="1" ht="13.8" x14ac:dyDescent="0.3">
      <c r="B23650" s="10"/>
      <c r="L23650" s="10"/>
      <c r="M23650" s="10"/>
    </row>
    <row r="23651" spans="2:13" s="1" customFormat="1" ht="13.8" x14ac:dyDescent="0.3">
      <c r="B23651" s="10"/>
      <c r="L23651" s="10"/>
      <c r="M23651" s="10"/>
    </row>
    <row r="23652" spans="2:13" s="1" customFormat="1" ht="13.8" x14ac:dyDescent="0.3">
      <c r="B23652" s="10"/>
      <c r="L23652" s="10"/>
      <c r="M23652" s="10"/>
    </row>
    <row r="23653" spans="2:13" s="1" customFormat="1" ht="13.8" x14ac:dyDescent="0.3">
      <c r="B23653" s="10"/>
      <c r="L23653" s="10"/>
      <c r="M23653" s="10"/>
    </row>
    <row r="23654" spans="2:13" s="1" customFormat="1" ht="13.8" x14ac:dyDescent="0.3">
      <c r="B23654" s="10"/>
      <c r="L23654" s="10"/>
      <c r="M23654" s="10"/>
    </row>
    <row r="23655" spans="2:13" s="1" customFormat="1" ht="13.8" x14ac:dyDescent="0.3">
      <c r="B23655" s="10"/>
      <c r="L23655" s="10"/>
      <c r="M23655" s="10"/>
    </row>
    <row r="23656" spans="2:13" s="1" customFormat="1" ht="13.8" x14ac:dyDescent="0.3">
      <c r="B23656" s="10"/>
      <c r="L23656" s="10"/>
      <c r="M23656" s="10"/>
    </row>
    <row r="23657" spans="2:13" s="1" customFormat="1" ht="13.8" x14ac:dyDescent="0.3">
      <c r="B23657" s="10"/>
      <c r="L23657" s="10"/>
      <c r="M23657" s="10"/>
    </row>
    <row r="23658" spans="2:13" s="1" customFormat="1" ht="13.8" x14ac:dyDescent="0.3">
      <c r="B23658" s="10"/>
      <c r="L23658" s="10"/>
      <c r="M23658" s="10"/>
    </row>
    <row r="23659" spans="2:13" s="1" customFormat="1" ht="13.8" x14ac:dyDescent="0.3">
      <c r="B23659" s="10"/>
      <c r="L23659" s="10"/>
      <c r="M23659" s="10"/>
    </row>
    <row r="23660" spans="2:13" s="1" customFormat="1" ht="13.8" x14ac:dyDescent="0.3">
      <c r="B23660" s="10"/>
      <c r="L23660" s="10"/>
      <c r="M23660" s="10"/>
    </row>
    <row r="23661" spans="2:13" s="1" customFormat="1" ht="13.8" x14ac:dyDescent="0.3">
      <c r="B23661" s="10"/>
      <c r="L23661" s="10"/>
      <c r="M23661" s="10"/>
    </row>
    <row r="23662" spans="2:13" s="1" customFormat="1" ht="13.8" x14ac:dyDescent="0.3">
      <c r="B23662" s="10"/>
      <c r="L23662" s="10"/>
      <c r="M23662" s="10"/>
    </row>
    <row r="23663" spans="2:13" s="1" customFormat="1" ht="13.8" x14ac:dyDescent="0.3">
      <c r="B23663" s="10"/>
      <c r="L23663" s="10"/>
      <c r="M23663" s="10"/>
    </row>
    <row r="23664" spans="2:13" s="1" customFormat="1" ht="13.8" x14ac:dyDescent="0.3">
      <c r="B23664" s="10"/>
      <c r="L23664" s="10"/>
      <c r="M23664" s="10"/>
    </row>
    <row r="23665" spans="2:13" s="1" customFormat="1" ht="13.8" x14ac:dyDescent="0.3">
      <c r="B23665" s="10"/>
      <c r="L23665" s="10"/>
      <c r="M23665" s="10"/>
    </row>
    <row r="23666" spans="2:13" s="1" customFormat="1" ht="13.8" x14ac:dyDescent="0.3">
      <c r="B23666" s="10"/>
      <c r="L23666" s="10"/>
      <c r="M23666" s="10"/>
    </row>
    <row r="23667" spans="2:13" s="1" customFormat="1" ht="13.8" x14ac:dyDescent="0.3">
      <c r="B23667" s="10"/>
      <c r="L23667" s="10"/>
      <c r="M23667" s="10"/>
    </row>
    <row r="23668" spans="2:13" s="1" customFormat="1" ht="13.8" x14ac:dyDescent="0.3">
      <c r="B23668" s="10"/>
      <c r="L23668" s="10"/>
      <c r="M23668" s="10"/>
    </row>
    <row r="23669" spans="2:13" s="1" customFormat="1" ht="13.8" x14ac:dyDescent="0.3">
      <c r="B23669" s="10"/>
      <c r="L23669" s="10"/>
      <c r="M23669" s="10"/>
    </row>
    <row r="23670" spans="2:13" s="1" customFormat="1" ht="13.8" x14ac:dyDescent="0.3">
      <c r="B23670" s="10"/>
      <c r="L23670" s="10"/>
      <c r="M23670" s="10"/>
    </row>
    <row r="23671" spans="2:13" s="1" customFormat="1" ht="13.8" x14ac:dyDescent="0.3">
      <c r="B23671" s="10"/>
      <c r="L23671" s="10"/>
      <c r="M23671" s="10"/>
    </row>
    <row r="23672" spans="2:13" s="1" customFormat="1" ht="13.8" x14ac:dyDescent="0.3">
      <c r="B23672" s="10"/>
      <c r="L23672" s="10"/>
      <c r="M23672" s="10"/>
    </row>
    <row r="23673" spans="2:13" s="1" customFormat="1" ht="13.8" x14ac:dyDescent="0.3">
      <c r="B23673" s="10"/>
      <c r="L23673" s="10"/>
      <c r="M23673" s="10"/>
    </row>
    <row r="23674" spans="2:13" s="1" customFormat="1" ht="13.8" x14ac:dyDescent="0.3">
      <c r="B23674" s="10"/>
      <c r="L23674" s="10"/>
      <c r="M23674" s="10"/>
    </row>
    <row r="23675" spans="2:13" s="1" customFormat="1" ht="13.8" x14ac:dyDescent="0.3">
      <c r="B23675" s="10"/>
      <c r="L23675" s="10"/>
      <c r="M23675" s="10"/>
    </row>
    <row r="23676" spans="2:13" s="1" customFormat="1" ht="13.8" x14ac:dyDescent="0.3">
      <c r="B23676" s="10"/>
      <c r="L23676" s="10"/>
      <c r="M23676" s="10"/>
    </row>
    <row r="23677" spans="2:13" s="1" customFormat="1" ht="13.8" x14ac:dyDescent="0.3">
      <c r="B23677" s="10"/>
      <c r="L23677" s="10"/>
      <c r="M23677" s="10"/>
    </row>
    <row r="23678" spans="2:13" s="1" customFormat="1" ht="13.8" x14ac:dyDescent="0.3">
      <c r="B23678" s="10"/>
      <c r="L23678" s="10"/>
      <c r="M23678" s="10"/>
    </row>
    <row r="23679" spans="2:13" s="1" customFormat="1" ht="13.8" x14ac:dyDescent="0.3">
      <c r="B23679" s="10"/>
      <c r="L23679" s="10"/>
      <c r="M23679" s="10"/>
    </row>
    <row r="23680" spans="2:13" s="1" customFormat="1" ht="13.8" x14ac:dyDescent="0.3">
      <c r="B23680" s="10"/>
      <c r="L23680" s="10"/>
      <c r="M23680" s="10"/>
    </row>
    <row r="23681" spans="2:13" s="1" customFormat="1" ht="13.8" x14ac:dyDescent="0.3">
      <c r="B23681" s="10"/>
      <c r="L23681" s="10"/>
      <c r="M23681" s="10"/>
    </row>
    <row r="23682" spans="2:13" s="1" customFormat="1" ht="13.8" x14ac:dyDescent="0.3">
      <c r="B23682" s="10"/>
      <c r="L23682" s="10"/>
      <c r="M23682" s="10"/>
    </row>
    <row r="23683" spans="2:13" s="1" customFormat="1" ht="13.8" x14ac:dyDescent="0.3">
      <c r="B23683" s="10"/>
      <c r="L23683" s="10"/>
      <c r="M23683" s="10"/>
    </row>
    <row r="23684" spans="2:13" s="1" customFormat="1" ht="13.8" x14ac:dyDescent="0.3">
      <c r="B23684" s="10"/>
      <c r="L23684" s="10"/>
      <c r="M23684" s="10"/>
    </row>
    <row r="23685" spans="2:13" s="1" customFormat="1" ht="13.8" x14ac:dyDescent="0.3">
      <c r="B23685" s="10"/>
      <c r="L23685" s="10"/>
      <c r="M23685" s="10"/>
    </row>
    <row r="23686" spans="2:13" s="1" customFormat="1" ht="13.8" x14ac:dyDescent="0.3">
      <c r="B23686" s="10"/>
      <c r="L23686" s="10"/>
      <c r="M23686" s="10"/>
    </row>
    <row r="23687" spans="2:13" s="1" customFormat="1" ht="13.8" x14ac:dyDescent="0.3">
      <c r="B23687" s="10"/>
      <c r="L23687" s="10"/>
      <c r="M23687" s="10"/>
    </row>
    <row r="23688" spans="2:13" s="1" customFormat="1" ht="13.8" x14ac:dyDescent="0.3">
      <c r="B23688" s="10"/>
      <c r="L23688" s="10"/>
      <c r="M23688" s="10"/>
    </row>
    <row r="23689" spans="2:13" s="1" customFormat="1" ht="13.8" x14ac:dyDescent="0.3">
      <c r="B23689" s="10"/>
      <c r="L23689" s="10"/>
      <c r="M23689" s="10"/>
    </row>
    <row r="23690" spans="2:13" s="1" customFormat="1" ht="13.8" x14ac:dyDescent="0.3">
      <c r="B23690" s="10"/>
      <c r="L23690" s="10"/>
      <c r="M23690" s="10"/>
    </row>
    <row r="23691" spans="2:13" s="1" customFormat="1" ht="13.8" x14ac:dyDescent="0.3">
      <c r="B23691" s="10"/>
      <c r="L23691" s="10"/>
      <c r="M23691" s="10"/>
    </row>
    <row r="23692" spans="2:13" s="1" customFormat="1" ht="13.8" x14ac:dyDescent="0.3">
      <c r="B23692" s="10"/>
      <c r="L23692" s="10"/>
      <c r="M23692" s="10"/>
    </row>
    <row r="23693" spans="2:13" s="1" customFormat="1" ht="13.8" x14ac:dyDescent="0.3">
      <c r="B23693" s="10"/>
      <c r="L23693" s="10"/>
      <c r="M23693" s="10"/>
    </row>
    <row r="23694" spans="2:13" s="1" customFormat="1" ht="13.8" x14ac:dyDescent="0.3">
      <c r="B23694" s="10"/>
      <c r="L23694" s="10"/>
      <c r="M23694" s="10"/>
    </row>
    <row r="23695" spans="2:13" s="1" customFormat="1" ht="13.8" x14ac:dyDescent="0.3">
      <c r="B23695" s="10"/>
      <c r="L23695" s="10"/>
      <c r="M23695" s="10"/>
    </row>
    <row r="23696" spans="2:13" s="1" customFormat="1" ht="13.8" x14ac:dyDescent="0.3">
      <c r="B23696" s="10"/>
      <c r="L23696" s="10"/>
      <c r="M23696" s="10"/>
    </row>
    <row r="23697" spans="2:13" s="1" customFormat="1" ht="13.8" x14ac:dyDescent="0.3">
      <c r="B23697" s="10"/>
      <c r="L23697" s="10"/>
      <c r="M23697" s="10"/>
    </row>
    <row r="23698" spans="2:13" s="1" customFormat="1" ht="13.8" x14ac:dyDescent="0.3">
      <c r="B23698" s="10"/>
      <c r="L23698" s="10"/>
      <c r="M23698" s="10"/>
    </row>
    <row r="23699" spans="2:13" s="1" customFormat="1" ht="13.8" x14ac:dyDescent="0.3">
      <c r="B23699" s="10"/>
      <c r="L23699" s="10"/>
      <c r="M23699" s="10"/>
    </row>
    <row r="23700" spans="2:13" s="1" customFormat="1" ht="13.8" x14ac:dyDescent="0.3">
      <c r="B23700" s="10"/>
      <c r="L23700" s="10"/>
      <c r="M23700" s="10"/>
    </row>
    <row r="23701" spans="2:13" s="1" customFormat="1" ht="13.8" x14ac:dyDescent="0.3">
      <c r="B23701" s="10"/>
      <c r="L23701" s="10"/>
      <c r="M23701" s="10"/>
    </row>
    <row r="23702" spans="2:13" s="1" customFormat="1" ht="13.8" x14ac:dyDescent="0.3">
      <c r="B23702" s="10"/>
      <c r="L23702" s="10"/>
      <c r="M23702" s="10"/>
    </row>
    <row r="23703" spans="2:13" s="1" customFormat="1" ht="13.8" x14ac:dyDescent="0.3">
      <c r="B23703" s="10"/>
      <c r="L23703" s="10"/>
      <c r="M23703" s="10"/>
    </row>
    <row r="23704" spans="2:13" s="1" customFormat="1" ht="13.8" x14ac:dyDescent="0.3">
      <c r="B23704" s="10"/>
      <c r="L23704" s="10"/>
      <c r="M23704" s="10"/>
    </row>
    <row r="23705" spans="2:13" s="1" customFormat="1" ht="13.8" x14ac:dyDescent="0.3">
      <c r="B23705" s="10"/>
      <c r="L23705" s="10"/>
      <c r="M23705" s="10"/>
    </row>
    <row r="23706" spans="2:13" s="1" customFormat="1" ht="13.8" x14ac:dyDescent="0.3">
      <c r="B23706" s="10"/>
      <c r="L23706" s="10"/>
      <c r="M23706" s="10"/>
    </row>
    <row r="23707" spans="2:13" s="1" customFormat="1" ht="13.8" x14ac:dyDescent="0.3">
      <c r="B23707" s="10"/>
      <c r="L23707" s="10"/>
      <c r="M23707" s="10"/>
    </row>
    <row r="23708" spans="2:13" s="1" customFormat="1" ht="13.8" x14ac:dyDescent="0.3">
      <c r="B23708" s="10"/>
      <c r="L23708" s="10"/>
      <c r="M23708" s="10"/>
    </row>
    <row r="23709" spans="2:13" s="1" customFormat="1" ht="13.8" x14ac:dyDescent="0.3">
      <c r="B23709" s="10"/>
      <c r="L23709" s="10"/>
      <c r="M23709" s="10"/>
    </row>
    <row r="23710" spans="2:13" s="1" customFormat="1" ht="13.8" x14ac:dyDescent="0.3">
      <c r="B23710" s="10"/>
      <c r="L23710" s="10"/>
      <c r="M23710" s="10"/>
    </row>
    <row r="23711" spans="2:13" s="1" customFormat="1" ht="13.8" x14ac:dyDescent="0.3">
      <c r="B23711" s="10"/>
      <c r="L23711" s="10"/>
      <c r="M23711" s="10"/>
    </row>
    <row r="23712" spans="2:13" s="1" customFormat="1" ht="13.8" x14ac:dyDescent="0.3">
      <c r="B23712" s="10"/>
      <c r="L23712" s="10"/>
      <c r="M23712" s="10"/>
    </row>
    <row r="23713" spans="2:13" s="1" customFormat="1" ht="13.8" x14ac:dyDescent="0.3">
      <c r="B23713" s="10"/>
      <c r="L23713" s="10"/>
      <c r="M23713" s="10"/>
    </row>
    <row r="23714" spans="2:13" s="1" customFormat="1" ht="13.8" x14ac:dyDescent="0.3">
      <c r="B23714" s="10"/>
      <c r="L23714" s="10"/>
      <c r="M23714" s="10"/>
    </row>
    <row r="23715" spans="2:13" s="1" customFormat="1" ht="13.8" x14ac:dyDescent="0.3">
      <c r="B23715" s="10"/>
      <c r="L23715" s="10"/>
      <c r="M23715" s="10"/>
    </row>
    <row r="23716" spans="2:13" s="1" customFormat="1" ht="13.8" x14ac:dyDescent="0.3">
      <c r="B23716" s="10"/>
      <c r="L23716" s="10"/>
      <c r="M23716" s="10"/>
    </row>
    <row r="23717" spans="2:13" s="1" customFormat="1" ht="13.8" x14ac:dyDescent="0.3">
      <c r="B23717" s="10"/>
      <c r="L23717" s="10"/>
      <c r="M23717" s="10"/>
    </row>
    <row r="23718" spans="2:13" s="1" customFormat="1" ht="13.8" x14ac:dyDescent="0.3">
      <c r="B23718" s="10"/>
      <c r="L23718" s="10"/>
      <c r="M23718" s="10"/>
    </row>
    <row r="23719" spans="2:13" s="1" customFormat="1" ht="13.8" x14ac:dyDescent="0.3">
      <c r="B23719" s="10"/>
      <c r="L23719" s="10"/>
      <c r="M23719" s="10"/>
    </row>
    <row r="23720" spans="2:13" s="1" customFormat="1" ht="13.8" x14ac:dyDescent="0.3">
      <c r="B23720" s="10"/>
      <c r="L23720" s="10"/>
      <c r="M23720" s="10"/>
    </row>
    <row r="23721" spans="2:13" s="1" customFormat="1" ht="13.8" x14ac:dyDescent="0.3">
      <c r="B23721" s="10"/>
      <c r="L23721" s="10"/>
      <c r="M23721" s="10"/>
    </row>
    <row r="23722" spans="2:13" s="1" customFormat="1" ht="13.8" x14ac:dyDescent="0.3">
      <c r="B23722" s="10"/>
      <c r="L23722" s="10"/>
      <c r="M23722" s="10"/>
    </row>
    <row r="23723" spans="2:13" s="1" customFormat="1" ht="13.8" x14ac:dyDescent="0.3">
      <c r="B23723" s="10"/>
      <c r="L23723" s="10"/>
      <c r="M23723" s="10"/>
    </row>
    <row r="23724" spans="2:13" s="1" customFormat="1" ht="13.8" x14ac:dyDescent="0.3">
      <c r="B23724" s="10"/>
      <c r="L23724" s="10"/>
      <c r="M23724" s="10"/>
    </row>
    <row r="23725" spans="2:13" s="1" customFormat="1" ht="13.8" x14ac:dyDescent="0.3">
      <c r="B23725" s="10"/>
      <c r="L23725" s="10"/>
      <c r="M23725" s="10"/>
    </row>
    <row r="23726" spans="2:13" s="1" customFormat="1" ht="13.8" x14ac:dyDescent="0.3">
      <c r="B23726" s="10"/>
      <c r="L23726" s="10"/>
      <c r="M23726" s="10"/>
    </row>
    <row r="23727" spans="2:13" s="1" customFormat="1" ht="13.8" x14ac:dyDescent="0.3">
      <c r="B23727" s="10"/>
      <c r="L23727" s="10"/>
      <c r="M23727" s="10"/>
    </row>
    <row r="23728" spans="2:13" s="1" customFormat="1" ht="13.8" x14ac:dyDescent="0.3">
      <c r="B23728" s="10"/>
      <c r="L23728" s="10"/>
      <c r="M23728" s="10"/>
    </row>
    <row r="23729" spans="2:13" s="1" customFormat="1" ht="13.8" x14ac:dyDescent="0.3">
      <c r="B23729" s="10"/>
      <c r="L23729" s="10"/>
      <c r="M23729" s="10"/>
    </row>
    <row r="23730" spans="2:13" s="1" customFormat="1" ht="13.8" x14ac:dyDescent="0.3">
      <c r="B23730" s="10"/>
      <c r="L23730" s="10"/>
      <c r="M23730" s="10"/>
    </row>
    <row r="23731" spans="2:13" s="1" customFormat="1" ht="13.8" x14ac:dyDescent="0.3">
      <c r="B23731" s="10"/>
      <c r="L23731" s="10"/>
      <c r="M23731" s="10"/>
    </row>
    <row r="23732" spans="2:13" s="1" customFormat="1" ht="13.8" x14ac:dyDescent="0.3">
      <c r="B23732" s="10"/>
      <c r="L23732" s="10"/>
      <c r="M23732" s="10"/>
    </row>
    <row r="23733" spans="2:13" s="1" customFormat="1" ht="13.8" x14ac:dyDescent="0.3">
      <c r="B23733" s="10"/>
      <c r="L23733" s="10"/>
      <c r="M23733" s="10"/>
    </row>
    <row r="23734" spans="2:13" s="1" customFormat="1" ht="13.8" x14ac:dyDescent="0.3">
      <c r="B23734" s="10"/>
      <c r="L23734" s="10"/>
      <c r="M23734" s="10"/>
    </row>
    <row r="23735" spans="2:13" s="1" customFormat="1" ht="13.8" x14ac:dyDescent="0.3">
      <c r="B23735" s="10"/>
      <c r="L23735" s="10"/>
      <c r="M23735" s="10"/>
    </row>
    <row r="23736" spans="2:13" s="1" customFormat="1" ht="13.8" x14ac:dyDescent="0.3">
      <c r="B23736" s="10"/>
      <c r="L23736" s="10"/>
      <c r="M23736" s="10"/>
    </row>
    <row r="23737" spans="2:13" s="1" customFormat="1" ht="13.8" x14ac:dyDescent="0.3">
      <c r="B23737" s="10"/>
      <c r="L23737" s="10"/>
      <c r="M23737" s="10"/>
    </row>
    <row r="23738" spans="2:13" s="1" customFormat="1" ht="13.8" x14ac:dyDescent="0.3">
      <c r="B23738" s="10"/>
      <c r="L23738" s="10"/>
      <c r="M23738" s="10"/>
    </row>
    <row r="23739" spans="2:13" s="1" customFormat="1" ht="13.8" x14ac:dyDescent="0.3">
      <c r="B23739" s="10"/>
      <c r="L23739" s="10"/>
      <c r="M23739" s="10"/>
    </row>
    <row r="23740" spans="2:13" s="1" customFormat="1" ht="13.8" x14ac:dyDescent="0.3">
      <c r="B23740" s="10"/>
      <c r="L23740" s="10"/>
      <c r="M23740" s="10"/>
    </row>
    <row r="23741" spans="2:13" s="1" customFormat="1" ht="13.8" x14ac:dyDescent="0.3">
      <c r="B23741" s="10"/>
      <c r="L23741" s="10"/>
      <c r="M23741" s="10"/>
    </row>
    <row r="23742" spans="2:13" s="1" customFormat="1" ht="13.8" x14ac:dyDescent="0.3">
      <c r="B23742" s="10"/>
      <c r="L23742" s="10"/>
      <c r="M23742" s="10"/>
    </row>
    <row r="23743" spans="2:13" s="1" customFormat="1" ht="13.8" x14ac:dyDescent="0.3">
      <c r="B23743" s="10"/>
      <c r="L23743" s="10"/>
      <c r="M23743" s="10"/>
    </row>
    <row r="23744" spans="2:13" s="1" customFormat="1" ht="13.8" x14ac:dyDescent="0.3">
      <c r="B23744" s="10"/>
      <c r="L23744" s="10"/>
      <c r="M23744" s="10"/>
    </row>
    <row r="23745" spans="2:13" s="1" customFormat="1" ht="13.8" x14ac:dyDescent="0.3">
      <c r="B23745" s="10"/>
      <c r="L23745" s="10"/>
      <c r="M23745" s="10"/>
    </row>
    <row r="23746" spans="2:13" s="1" customFormat="1" ht="13.8" x14ac:dyDescent="0.3">
      <c r="B23746" s="10"/>
      <c r="L23746" s="10"/>
      <c r="M23746" s="10"/>
    </row>
    <row r="23747" spans="2:13" s="1" customFormat="1" ht="13.8" x14ac:dyDescent="0.3">
      <c r="B23747" s="10"/>
      <c r="L23747" s="10"/>
      <c r="M23747" s="10"/>
    </row>
    <row r="23748" spans="2:13" s="1" customFormat="1" ht="13.8" x14ac:dyDescent="0.3">
      <c r="B23748" s="10"/>
      <c r="L23748" s="10"/>
      <c r="M23748" s="10"/>
    </row>
    <row r="23749" spans="2:13" s="1" customFormat="1" ht="13.8" x14ac:dyDescent="0.3">
      <c r="B23749" s="10"/>
      <c r="L23749" s="10"/>
      <c r="M23749" s="10"/>
    </row>
    <row r="23750" spans="2:13" s="1" customFormat="1" ht="13.8" x14ac:dyDescent="0.3">
      <c r="B23750" s="10"/>
      <c r="L23750" s="10"/>
      <c r="M23750" s="10"/>
    </row>
    <row r="23751" spans="2:13" s="1" customFormat="1" ht="13.8" x14ac:dyDescent="0.3">
      <c r="B23751" s="10"/>
      <c r="L23751" s="10"/>
      <c r="M23751" s="10"/>
    </row>
    <row r="23752" spans="2:13" s="1" customFormat="1" ht="13.8" x14ac:dyDescent="0.3">
      <c r="B23752" s="10"/>
      <c r="L23752" s="10"/>
      <c r="M23752" s="10"/>
    </row>
    <row r="23753" spans="2:13" s="1" customFormat="1" ht="13.8" x14ac:dyDescent="0.3">
      <c r="B23753" s="10"/>
      <c r="L23753" s="10"/>
      <c r="M23753" s="10"/>
    </row>
    <row r="23754" spans="2:13" s="1" customFormat="1" ht="13.8" x14ac:dyDescent="0.3">
      <c r="B23754" s="10"/>
      <c r="L23754" s="10"/>
      <c r="M23754" s="10"/>
    </row>
    <row r="23755" spans="2:13" s="1" customFormat="1" ht="13.8" x14ac:dyDescent="0.3">
      <c r="B23755" s="10"/>
      <c r="L23755" s="10"/>
      <c r="M23755" s="10"/>
    </row>
    <row r="23756" spans="2:13" s="1" customFormat="1" ht="13.8" x14ac:dyDescent="0.3">
      <c r="B23756" s="10"/>
      <c r="L23756" s="10"/>
      <c r="M23756" s="10"/>
    </row>
    <row r="23757" spans="2:13" s="1" customFormat="1" ht="13.8" x14ac:dyDescent="0.3">
      <c r="B23757" s="10"/>
      <c r="L23757" s="10"/>
      <c r="M23757" s="10"/>
    </row>
    <row r="23758" spans="2:13" s="1" customFormat="1" ht="13.8" x14ac:dyDescent="0.3">
      <c r="B23758" s="10"/>
      <c r="L23758" s="10"/>
      <c r="M23758" s="10"/>
    </row>
    <row r="23759" spans="2:13" s="1" customFormat="1" ht="13.8" x14ac:dyDescent="0.3">
      <c r="B23759" s="10"/>
      <c r="L23759" s="10"/>
      <c r="M23759" s="10"/>
    </row>
    <row r="23760" spans="2:13" s="1" customFormat="1" ht="13.8" x14ac:dyDescent="0.3">
      <c r="B23760" s="10"/>
      <c r="L23760" s="10"/>
      <c r="M23760" s="10"/>
    </row>
    <row r="23761" spans="2:13" s="1" customFormat="1" ht="13.8" x14ac:dyDescent="0.3">
      <c r="B23761" s="10"/>
      <c r="L23761" s="10"/>
      <c r="M23761" s="10"/>
    </row>
    <row r="23762" spans="2:13" s="1" customFormat="1" ht="13.8" x14ac:dyDescent="0.3">
      <c r="B23762" s="10"/>
      <c r="L23762" s="10"/>
      <c r="M23762" s="10"/>
    </row>
    <row r="23763" spans="2:13" s="1" customFormat="1" ht="13.8" x14ac:dyDescent="0.3">
      <c r="B23763" s="10"/>
      <c r="L23763" s="10"/>
      <c r="M23763" s="10"/>
    </row>
    <row r="23764" spans="2:13" s="1" customFormat="1" ht="13.8" x14ac:dyDescent="0.3">
      <c r="B23764" s="10"/>
      <c r="L23764" s="10"/>
      <c r="M23764" s="10"/>
    </row>
    <row r="23765" spans="2:13" s="1" customFormat="1" ht="13.8" x14ac:dyDescent="0.3">
      <c r="B23765" s="10"/>
      <c r="L23765" s="10"/>
      <c r="M23765" s="10"/>
    </row>
    <row r="23766" spans="2:13" s="1" customFormat="1" ht="13.8" x14ac:dyDescent="0.3">
      <c r="B23766" s="10"/>
      <c r="L23766" s="10"/>
      <c r="M23766" s="10"/>
    </row>
    <row r="23767" spans="2:13" s="1" customFormat="1" ht="13.8" x14ac:dyDescent="0.3">
      <c r="B23767" s="10"/>
      <c r="L23767" s="10"/>
      <c r="M23767" s="10"/>
    </row>
    <row r="23768" spans="2:13" s="1" customFormat="1" ht="13.8" x14ac:dyDescent="0.3">
      <c r="B23768" s="10"/>
      <c r="L23768" s="10"/>
      <c r="M23768" s="10"/>
    </row>
    <row r="23769" spans="2:13" s="1" customFormat="1" ht="13.8" x14ac:dyDescent="0.3">
      <c r="B23769" s="10"/>
      <c r="L23769" s="10"/>
      <c r="M23769" s="10"/>
    </row>
    <row r="23770" spans="2:13" s="1" customFormat="1" ht="13.8" x14ac:dyDescent="0.3">
      <c r="B23770" s="10"/>
      <c r="L23770" s="10"/>
      <c r="M23770" s="10"/>
    </row>
    <row r="23771" spans="2:13" s="1" customFormat="1" ht="13.8" x14ac:dyDescent="0.3">
      <c r="B23771" s="10"/>
      <c r="L23771" s="10"/>
      <c r="M23771" s="10"/>
    </row>
    <row r="23772" spans="2:13" s="1" customFormat="1" ht="13.8" x14ac:dyDescent="0.3">
      <c r="B23772" s="10"/>
      <c r="L23772" s="10"/>
      <c r="M23772" s="10"/>
    </row>
    <row r="23773" spans="2:13" s="1" customFormat="1" ht="13.8" x14ac:dyDescent="0.3">
      <c r="B23773" s="10"/>
      <c r="L23773" s="10"/>
      <c r="M23773" s="10"/>
    </row>
    <row r="23774" spans="2:13" s="1" customFormat="1" ht="13.8" x14ac:dyDescent="0.3">
      <c r="B23774" s="10"/>
      <c r="L23774" s="10"/>
      <c r="M23774" s="10"/>
    </row>
    <row r="23775" spans="2:13" s="1" customFormat="1" ht="13.8" x14ac:dyDescent="0.3">
      <c r="B23775" s="10"/>
      <c r="L23775" s="10"/>
      <c r="M23775" s="10"/>
    </row>
    <row r="23776" spans="2:13" s="1" customFormat="1" ht="13.8" x14ac:dyDescent="0.3">
      <c r="B23776" s="10"/>
      <c r="L23776" s="10"/>
      <c r="M23776" s="10"/>
    </row>
    <row r="23777" spans="2:13" s="1" customFormat="1" ht="13.8" x14ac:dyDescent="0.3">
      <c r="B23777" s="10"/>
      <c r="L23777" s="10"/>
      <c r="M23777" s="10"/>
    </row>
    <row r="23778" spans="2:13" s="1" customFormat="1" ht="13.8" x14ac:dyDescent="0.3">
      <c r="B23778" s="10"/>
      <c r="L23778" s="10"/>
      <c r="M23778" s="10"/>
    </row>
    <row r="23779" spans="2:13" s="1" customFormat="1" ht="13.8" x14ac:dyDescent="0.3">
      <c r="B23779" s="10"/>
      <c r="L23779" s="10"/>
      <c r="M23779" s="10"/>
    </row>
    <row r="23780" spans="2:13" s="1" customFormat="1" ht="13.8" x14ac:dyDescent="0.3">
      <c r="B23780" s="10"/>
      <c r="L23780" s="10"/>
      <c r="M23780" s="10"/>
    </row>
    <row r="23781" spans="2:13" s="1" customFormat="1" ht="13.8" x14ac:dyDescent="0.3">
      <c r="B23781" s="10"/>
      <c r="L23781" s="10"/>
      <c r="M23781" s="10"/>
    </row>
    <row r="23782" spans="2:13" s="1" customFormat="1" ht="13.8" x14ac:dyDescent="0.3">
      <c r="B23782" s="10"/>
      <c r="L23782" s="10"/>
      <c r="M23782" s="10"/>
    </row>
    <row r="23783" spans="2:13" s="1" customFormat="1" ht="13.8" x14ac:dyDescent="0.3">
      <c r="B23783" s="10"/>
      <c r="L23783" s="10"/>
      <c r="M23783" s="10"/>
    </row>
    <row r="23784" spans="2:13" s="1" customFormat="1" ht="13.8" x14ac:dyDescent="0.3">
      <c r="B23784" s="10"/>
      <c r="L23784" s="10"/>
      <c r="M23784" s="10"/>
    </row>
    <row r="23785" spans="2:13" s="1" customFormat="1" ht="13.8" x14ac:dyDescent="0.3">
      <c r="B23785" s="10"/>
      <c r="L23785" s="10"/>
      <c r="M23785" s="10"/>
    </row>
    <row r="23786" spans="2:13" s="1" customFormat="1" ht="13.8" x14ac:dyDescent="0.3">
      <c r="B23786" s="10"/>
      <c r="L23786" s="10"/>
      <c r="M23786" s="10"/>
    </row>
    <row r="23787" spans="2:13" s="1" customFormat="1" ht="13.8" x14ac:dyDescent="0.3">
      <c r="B23787" s="10"/>
      <c r="L23787" s="10"/>
      <c r="M23787" s="10"/>
    </row>
    <row r="23788" spans="2:13" s="1" customFormat="1" ht="13.8" x14ac:dyDescent="0.3">
      <c r="B23788" s="10"/>
      <c r="L23788" s="10"/>
      <c r="M23788" s="10"/>
    </row>
    <row r="23789" spans="2:13" s="1" customFormat="1" ht="13.8" x14ac:dyDescent="0.3">
      <c r="B23789" s="10"/>
      <c r="L23789" s="10"/>
      <c r="M23789" s="10"/>
    </row>
    <row r="23790" spans="2:13" s="1" customFormat="1" ht="13.8" x14ac:dyDescent="0.3">
      <c r="B23790" s="10"/>
      <c r="L23790" s="10"/>
      <c r="M23790" s="10"/>
    </row>
    <row r="23791" spans="2:13" s="1" customFormat="1" ht="13.8" x14ac:dyDescent="0.3">
      <c r="B23791" s="10"/>
      <c r="L23791" s="10"/>
      <c r="M23791" s="10"/>
    </row>
    <row r="23792" spans="2:13" s="1" customFormat="1" ht="13.8" x14ac:dyDescent="0.3">
      <c r="B23792" s="10"/>
      <c r="L23792" s="10"/>
      <c r="M23792" s="10"/>
    </row>
    <row r="23793" spans="2:13" s="1" customFormat="1" ht="13.8" x14ac:dyDescent="0.3">
      <c r="B23793" s="10"/>
      <c r="L23793" s="10"/>
      <c r="M23793" s="10"/>
    </row>
    <row r="23794" spans="2:13" s="1" customFormat="1" ht="13.8" x14ac:dyDescent="0.3">
      <c r="B23794" s="10"/>
      <c r="L23794" s="10"/>
      <c r="M23794" s="10"/>
    </row>
    <row r="23795" spans="2:13" s="1" customFormat="1" ht="13.8" x14ac:dyDescent="0.3">
      <c r="B23795" s="10"/>
      <c r="L23795" s="10"/>
      <c r="M23795" s="10"/>
    </row>
    <row r="23796" spans="2:13" s="1" customFormat="1" ht="13.8" x14ac:dyDescent="0.3">
      <c r="B23796" s="10"/>
      <c r="L23796" s="10"/>
      <c r="M23796" s="10"/>
    </row>
    <row r="23797" spans="2:13" s="1" customFormat="1" ht="13.8" x14ac:dyDescent="0.3">
      <c r="B23797" s="10"/>
      <c r="L23797" s="10"/>
      <c r="M23797" s="10"/>
    </row>
    <row r="23798" spans="2:13" s="1" customFormat="1" ht="13.8" x14ac:dyDescent="0.3">
      <c r="B23798" s="10"/>
      <c r="L23798" s="10"/>
      <c r="M23798" s="10"/>
    </row>
    <row r="23799" spans="2:13" s="1" customFormat="1" ht="13.8" x14ac:dyDescent="0.3">
      <c r="B23799" s="10"/>
      <c r="L23799" s="10"/>
      <c r="M23799" s="10"/>
    </row>
    <row r="23800" spans="2:13" s="1" customFormat="1" ht="13.8" x14ac:dyDescent="0.3">
      <c r="B23800" s="10"/>
      <c r="L23800" s="10"/>
      <c r="M23800" s="10"/>
    </row>
    <row r="23801" spans="2:13" s="1" customFormat="1" ht="13.8" x14ac:dyDescent="0.3">
      <c r="B23801" s="10"/>
      <c r="L23801" s="10"/>
      <c r="M23801" s="10"/>
    </row>
    <row r="23802" spans="2:13" s="1" customFormat="1" ht="13.8" x14ac:dyDescent="0.3">
      <c r="B23802" s="10"/>
      <c r="L23802" s="10"/>
      <c r="M23802" s="10"/>
    </row>
    <row r="23803" spans="2:13" s="1" customFormat="1" ht="13.8" x14ac:dyDescent="0.3">
      <c r="B23803" s="10"/>
      <c r="L23803" s="10"/>
      <c r="M23803" s="10"/>
    </row>
    <row r="23804" spans="2:13" s="1" customFormat="1" ht="13.8" x14ac:dyDescent="0.3">
      <c r="B23804" s="10"/>
      <c r="L23804" s="10"/>
      <c r="M23804" s="10"/>
    </row>
    <row r="23805" spans="2:13" s="1" customFormat="1" ht="13.8" x14ac:dyDescent="0.3">
      <c r="B23805" s="10"/>
      <c r="L23805" s="10"/>
      <c r="M23805" s="10"/>
    </row>
    <row r="23806" spans="2:13" s="1" customFormat="1" ht="13.8" x14ac:dyDescent="0.3">
      <c r="B23806" s="10"/>
      <c r="L23806" s="10"/>
      <c r="M23806" s="10"/>
    </row>
    <row r="23807" spans="2:13" s="1" customFormat="1" ht="13.8" x14ac:dyDescent="0.3">
      <c r="B23807" s="10"/>
      <c r="L23807" s="10"/>
      <c r="M23807" s="10"/>
    </row>
    <row r="23808" spans="2:13" s="1" customFormat="1" ht="13.8" x14ac:dyDescent="0.3">
      <c r="B23808" s="10"/>
      <c r="L23808" s="10"/>
      <c r="M23808" s="10"/>
    </row>
    <row r="23809" spans="2:13" s="1" customFormat="1" ht="13.8" x14ac:dyDescent="0.3">
      <c r="B23809" s="10"/>
      <c r="L23809" s="10"/>
      <c r="M23809" s="10"/>
    </row>
    <row r="23810" spans="2:13" s="1" customFormat="1" ht="13.8" x14ac:dyDescent="0.3">
      <c r="B23810" s="10"/>
      <c r="L23810" s="10"/>
      <c r="M23810" s="10"/>
    </row>
    <row r="23811" spans="2:13" s="1" customFormat="1" ht="13.8" x14ac:dyDescent="0.3">
      <c r="B23811" s="10"/>
      <c r="L23811" s="10"/>
      <c r="M23811" s="10"/>
    </row>
    <row r="23812" spans="2:13" s="1" customFormat="1" ht="13.8" x14ac:dyDescent="0.3">
      <c r="B23812" s="10"/>
      <c r="L23812" s="10"/>
      <c r="M23812" s="10"/>
    </row>
    <row r="23813" spans="2:13" s="1" customFormat="1" ht="13.8" x14ac:dyDescent="0.3">
      <c r="B23813" s="10"/>
      <c r="L23813" s="10"/>
      <c r="M23813" s="10"/>
    </row>
    <row r="23814" spans="2:13" s="1" customFormat="1" ht="13.8" x14ac:dyDescent="0.3">
      <c r="B23814" s="10"/>
      <c r="L23814" s="10"/>
      <c r="M23814" s="10"/>
    </row>
    <row r="23815" spans="2:13" s="1" customFormat="1" ht="13.8" x14ac:dyDescent="0.3">
      <c r="B23815" s="10"/>
      <c r="L23815" s="10"/>
      <c r="M23815" s="10"/>
    </row>
    <row r="23816" spans="2:13" s="1" customFormat="1" ht="13.8" x14ac:dyDescent="0.3">
      <c r="B23816" s="10"/>
      <c r="L23816" s="10"/>
      <c r="M23816" s="10"/>
    </row>
    <row r="23817" spans="2:13" s="1" customFormat="1" ht="13.8" x14ac:dyDescent="0.3">
      <c r="B23817" s="10"/>
      <c r="L23817" s="10"/>
      <c r="M23817" s="10"/>
    </row>
    <row r="23818" spans="2:13" s="1" customFormat="1" ht="13.8" x14ac:dyDescent="0.3">
      <c r="B23818" s="10"/>
      <c r="L23818" s="10"/>
      <c r="M23818" s="10"/>
    </row>
    <row r="23819" spans="2:13" s="1" customFormat="1" ht="13.8" x14ac:dyDescent="0.3">
      <c r="B23819" s="10"/>
      <c r="L23819" s="10"/>
      <c r="M23819" s="10"/>
    </row>
    <row r="23820" spans="2:13" s="1" customFormat="1" ht="13.8" x14ac:dyDescent="0.3">
      <c r="B23820" s="10"/>
      <c r="L23820" s="10"/>
      <c r="M23820" s="10"/>
    </row>
    <row r="23821" spans="2:13" s="1" customFormat="1" ht="13.8" x14ac:dyDescent="0.3">
      <c r="B23821" s="10"/>
      <c r="L23821" s="10"/>
      <c r="M23821" s="10"/>
    </row>
    <row r="23822" spans="2:13" s="1" customFormat="1" ht="13.8" x14ac:dyDescent="0.3">
      <c r="B23822" s="10"/>
      <c r="L23822" s="10"/>
      <c r="M23822" s="10"/>
    </row>
    <row r="23823" spans="2:13" s="1" customFormat="1" ht="13.8" x14ac:dyDescent="0.3">
      <c r="B23823" s="10"/>
      <c r="L23823" s="10"/>
      <c r="M23823" s="10"/>
    </row>
    <row r="23824" spans="2:13" s="1" customFormat="1" ht="13.8" x14ac:dyDescent="0.3">
      <c r="B23824" s="10"/>
      <c r="L23824" s="10"/>
      <c r="M23824" s="10"/>
    </row>
    <row r="23825" spans="2:13" s="1" customFormat="1" ht="13.8" x14ac:dyDescent="0.3">
      <c r="B23825" s="10"/>
      <c r="L23825" s="10"/>
      <c r="M23825" s="10"/>
    </row>
    <row r="23826" spans="2:13" s="1" customFormat="1" ht="13.8" x14ac:dyDescent="0.3">
      <c r="B23826" s="10"/>
      <c r="L23826" s="10"/>
      <c r="M23826" s="10"/>
    </row>
    <row r="23827" spans="2:13" s="1" customFormat="1" ht="13.8" x14ac:dyDescent="0.3">
      <c r="B23827" s="10"/>
      <c r="L23827" s="10"/>
      <c r="M23827" s="10"/>
    </row>
    <row r="23828" spans="2:13" s="1" customFormat="1" ht="13.8" x14ac:dyDescent="0.3">
      <c r="B23828" s="10"/>
      <c r="L23828" s="10"/>
      <c r="M23828" s="10"/>
    </row>
    <row r="23829" spans="2:13" s="1" customFormat="1" ht="13.8" x14ac:dyDescent="0.3">
      <c r="B23829" s="10"/>
      <c r="L23829" s="10"/>
      <c r="M23829" s="10"/>
    </row>
    <row r="23830" spans="2:13" s="1" customFormat="1" ht="13.8" x14ac:dyDescent="0.3">
      <c r="B23830" s="10"/>
      <c r="L23830" s="10"/>
      <c r="M23830" s="10"/>
    </row>
    <row r="23831" spans="2:13" s="1" customFormat="1" ht="13.8" x14ac:dyDescent="0.3">
      <c r="B23831" s="10"/>
      <c r="L23831" s="10"/>
      <c r="M23831" s="10"/>
    </row>
    <row r="23832" spans="2:13" s="1" customFormat="1" ht="13.8" x14ac:dyDescent="0.3">
      <c r="B23832" s="10"/>
      <c r="L23832" s="10"/>
      <c r="M23832" s="10"/>
    </row>
    <row r="23833" spans="2:13" s="1" customFormat="1" ht="13.8" x14ac:dyDescent="0.3">
      <c r="B23833" s="10"/>
      <c r="L23833" s="10"/>
      <c r="M23833" s="10"/>
    </row>
    <row r="23834" spans="2:13" s="1" customFormat="1" ht="13.8" x14ac:dyDescent="0.3">
      <c r="B23834" s="10"/>
      <c r="L23834" s="10"/>
      <c r="M23834" s="10"/>
    </row>
    <row r="23835" spans="2:13" s="1" customFormat="1" ht="13.8" x14ac:dyDescent="0.3">
      <c r="B23835" s="10"/>
      <c r="L23835" s="10"/>
      <c r="M23835" s="10"/>
    </row>
    <row r="23836" spans="2:13" s="1" customFormat="1" ht="13.8" x14ac:dyDescent="0.3">
      <c r="B23836" s="10"/>
      <c r="L23836" s="10"/>
      <c r="M23836" s="10"/>
    </row>
    <row r="23837" spans="2:13" s="1" customFormat="1" ht="13.8" x14ac:dyDescent="0.3">
      <c r="B23837" s="10"/>
      <c r="L23837" s="10"/>
      <c r="M23837" s="10"/>
    </row>
    <row r="23838" spans="2:13" s="1" customFormat="1" ht="13.8" x14ac:dyDescent="0.3">
      <c r="B23838" s="10"/>
      <c r="L23838" s="10"/>
      <c r="M23838" s="10"/>
    </row>
    <row r="23839" spans="2:13" s="1" customFormat="1" ht="13.8" x14ac:dyDescent="0.3">
      <c r="B23839" s="10"/>
      <c r="L23839" s="10"/>
      <c r="M23839" s="10"/>
    </row>
    <row r="23840" spans="2:13" s="1" customFormat="1" ht="13.8" x14ac:dyDescent="0.3">
      <c r="B23840" s="10"/>
      <c r="L23840" s="10"/>
      <c r="M23840" s="10"/>
    </row>
    <row r="23841" spans="2:13" s="1" customFormat="1" ht="13.8" x14ac:dyDescent="0.3">
      <c r="B23841" s="10"/>
      <c r="L23841" s="10"/>
      <c r="M23841" s="10"/>
    </row>
    <row r="23842" spans="2:13" s="1" customFormat="1" ht="13.8" x14ac:dyDescent="0.3">
      <c r="B23842" s="10"/>
      <c r="L23842" s="10"/>
      <c r="M23842" s="10"/>
    </row>
    <row r="23843" spans="2:13" s="1" customFormat="1" ht="13.8" x14ac:dyDescent="0.3">
      <c r="B23843" s="10"/>
      <c r="L23843" s="10"/>
      <c r="M23843" s="10"/>
    </row>
    <row r="23844" spans="2:13" s="1" customFormat="1" ht="13.8" x14ac:dyDescent="0.3">
      <c r="B23844" s="10"/>
      <c r="L23844" s="10"/>
      <c r="M23844" s="10"/>
    </row>
    <row r="23845" spans="2:13" s="1" customFormat="1" ht="13.8" x14ac:dyDescent="0.3">
      <c r="B23845" s="10"/>
      <c r="L23845" s="10"/>
      <c r="M23845" s="10"/>
    </row>
    <row r="23846" spans="2:13" s="1" customFormat="1" ht="13.8" x14ac:dyDescent="0.3">
      <c r="B23846" s="10"/>
      <c r="L23846" s="10"/>
      <c r="M23846" s="10"/>
    </row>
    <row r="23847" spans="2:13" s="1" customFormat="1" ht="13.8" x14ac:dyDescent="0.3">
      <c r="B23847" s="10"/>
      <c r="L23847" s="10"/>
      <c r="M23847" s="10"/>
    </row>
    <row r="23848" spans="2:13" s="1" customFormat="1" ht="13.8" x14ac:dyDescent="0.3">
      <c r="B23848" s="10"/>
      <c r="L23848" s="10"/>
      <c r="M23848" s="10"/>
    </row>
    <row r="23849" spans="2:13" s="1" customFormat="1" ht="13.8" x14ac:dyDescent="0.3">
      <c r="B23849" s="10"/>
      <c r="L23849" s="10"/>
      <c r="M23849" s="10"/>
    </row>
    <row r="23850" spans="2:13" s="1" customFormat="1" ht="13.8" x14ac:dyDescent="0.3">
      <c r="B23850" s="10"/>
      <c r="L23850" s="10"/>
      <c r="M23850" s="10"/>
    </row>
    <row r="23851" spans="2:13" s="1" customFormat="1" ht="13.8" x14ac:dyDescent="0.3">
      <c r="B23851" s="10"/>
      <c r="L23851" s="10"/>
      <c r="M23851" s="10"/>
    </row>
    <row r="23852" spans="2:13" s="1" customFormat="1" ht="13.8" x14ac:dyDescent="0.3">
      <c r="B23852" s="10"/>
      <c r="L23852" s="10"/>
      <c r="M23852" s="10"/>
    </row>
    <row r="23853" spans="2:13" s="1" customFormat="1" ht="13.8" x14ac:dyDescent="0.3">
      <c r="B23853" s="10"/>
      <c r="L23853" s="10"/>
      <c r="M23853" s="10"/>
    </row>
    <row r="23854" spans="2:13" s="1" customFormat="1" ht="13.8" x14ac:dyDescent="0.3">
      <c r="B23854" s="10"/>
      <c r="L23854" s="10"/>
      <c r="M23854" s="10"/>
    </row>
    <row r="23855" spans="2:13" s="1" customFormat="1" ht="13.8" x14ac:dyDescent="0.3">
      <c r="B23855" s="10"/>
      <c r="L23855" s="10"/>
      <c r="M23855" s="10"/>
    </row>
    <row r="23856" spans="2:13" s="1" customFormat="1" ht="13.8" x14ac:dyDescent="0.3">
      <c r="B23856" s="10"/>
      <c r="L23856" s="10"/>
      <c r="M23856" s="10"/>
    </row>
    <row r="23857" spans="2:13" s="1" customFormat="1" ht="13.8" x14ac:dyDescent="0.3">
      <c r="B23857" s="10"/>
      <c r="L23857" s="10"/>
      <c r="M23857" s="10"/>
    </row>
    <row r="23858" spans="2:13" s="1" customFormat="1" ht="13.8" x14ac:dyDescent="0.3">
      <c r="B23858" s="10"/>
      <c r="L23858" s="10"/>
      <c r="M23858" s="10"/>
    </row>
    <row r="23859" spans="2:13" s="1" customFormat="1" ht="13.8" x14ac:dyDescent="0.3">
      <c r="B23859" s="10"/>
      <c r="L23859" s="10"/>
      <c r="M23859" s="10"/>
    </row>
    <row r="23860" spans="2:13" s="1" customFormat="1" ht="13.8" x14ac:dyDescent="0.3">
      <c r="B23860" s="10"/>
      <c r="L23860" s="10"/>
      <c r="M23860" s="10"/>
    </row>
    <row r="23861" spans="2:13" s="1" customFormat="1" ht="13.8" x14ac:dyDescent="0.3">
      <c r="B23861" s="10"/>
      <c r="L23861" s="10"/>
      <c r="M23861" s="10"/>
    </row>
    <row r="23862" spans="2:13" s="1" customFormat="1" ht="13.8" x14ac:dyDescent="0.3">
      <c r="B23862" s="10"/>
      <c r="L23862" s="10"/>
      <c r="M23862" s="10"/>
    </row>
    <row r="23863" spans="2:13" s="1" customFormat="1" ht="13.8" x14ac:dyDescent="0.3">
      <c r="B23863" s="10"/>
      <c r="L23863" s="10"/>
      <c r="M23863" s="10"/>
    </row>
    <row r="23864" spans="2:13" s="1" customFormat="1" ht="13.8" x14ac:dyDescent="0.3">
      <c r="B23864" s="10"/>
      <c r="L23864" s="10"/>
      <c r="M23864" s="10"/>
    </row>
    <row r="23865" spans="2:13" s="1" customFormat="1" ht="13.8" x14ac:dyDescent="0.3">
      <c r="B23865" s="10"/>
      <c r="L23865" s="10"/>
      <c r="M23865" s="10"/>
    </row>
    <row r="23866" spans="2:13" s="1" customFormat="1" ht="13.8" x14ac:dyDescent="0.3">
      <c r="B23866" s="10"/>
      <c r="L23866" s="10"/>
      <c r="M23866" s="10"/>
    </row>
    <row r="23867" spans="2:13" s="1" customFormat="1" ht="13.8" x14ac:dyDescent="0.3">
      <c r="B23867" s="10"/>
      <c r="L23867" s="10"/>
      <c r="M23867" s="10"/>
    </row>
    <row r="23868" spans="2:13" s="1" customFormat="1" ht="13.8" x14ac:dyDescent="0.3">
      <c r="B23868" s="10"/>
      <c r="L23868" s="10"/>
      <c r="M23868" s="10"/>
    </row>
    <row r="23869" spans="2:13" s="1" customFormat="1" ht="13.8" x14ac:dyDescent="0.3">
      <c r="B23869" s="10"/>
      <c r="L23869" s="10"/>
      <c r="M23869" s="10"/>
    </row>
    <row r="23870" spans="2:13" s="1" customFormat="1" ht="13.8" x14ac:dyDescent="0.3">
      <c r="B23870" s="10"/>
      <c r="L23870" s="10"/>
      <c r="M23870" s="10"/>
    </row>
    <row r="23871" spans="2:13" s="1" customFormat="1" ht="13.8" x14ac:dyDescent="0.3">
      <c r="B23871" s="10"/>
      <c r="L23871" s="10"/>
      <c r="M23871" s="10"/>
    </row>
    <row r="23872" spans="2:13" s="1" customFormat="1" ht="13.8" x14ac:dyDescent="0.3">
      <c r="B23872" s="10"/>
      <c r="L23872" s="10"/>
      <c r="M23872" s="10"/>
    </row>
    <row r="23873" spans="2:13" s="1" customFormat="1" ht="13.8" x14ac:dyDescent="0.3">
      <c r="B23873" s="10"/>
      <c r="L23873" s="10"/>
      <c r="M23873" s="10"/>
    </row>
    <row r="23874" spans="2:13" s="1" customFormat="1" ht="13.8" x14ac:dyDescent="0.3">
      <c r="B23874" s="10"/>
      <c r="L23874" s="10"/>
      <c r="M23874" s="10"/>
    </row>
    <row r="23875" spans="2:13" s="1" customFormat="1" ht="13.8" x14ac:dyDescent="0.3">
      <c r="B23875" s="10"/>
      <c r="L23875" s="10"/>
      <c r="M23875" s="10"/>
    </row>
    <row r="23876" spans="2:13" s="1" customFormat="1" ht="13.8" x14ac:dyDescent="0.3">
      <c r="B23876" s="10"/>
      <c r="L23876" s="10"/>
      <c r="M23876" s="10"/>
    </row>
    <row r="23877" spans="2:13" s="1" customFormat="1" ht="13.8" x14ac:dyDescent="0.3">
      <c r="B23877" s="10"/>
      <c r="L23877" s="10"/>
      <c r="M23877" s="10"/>
    </row>
    <row r="23878" spans="2:13" s="1" customFormat="1" ht="13.8" x14ac:dyDescent="0.3">
      <c r="B23878" s="10"/>
      <c r="L23878" s="10"/>
      <c r="M23878" s="10"/>
    </row>
    <row r="23879" spans="2:13" s="1" customFormat="1" ht="13.8" x14ac:dyDescent="0.3">
      <c r="B23879" s="10"/>
      <c r="L23879" s="10"/>
      <c r="M23879" s="10"/>
    </row>
    <row r="23880" spans="2:13" s="1" customFormat="1" ht="13.8" x14ac:dyDescent="0.3">
      <c r="B23880" s="10"/>
      <c r="L23880" s="10"/>
      <c r="M23880" s="10"/>
    </row>
    <row r="23881" spans="2:13" s="1" customFormat="1" ht="13.8" x14ac:dyDescent="0.3">
      <c r="B23881" s="10"/>
      <c r="L23881" s="10"/>
      <c r="M23881" s="10"/>
    </row>
    <row r="23882" spans="2:13" s="1" customFormat="1" ht="13.8" x14ac:dyDescent="0.3">
      <c r="B23882" s="10"/>
      <c r="L23882" s="10"/>
      <c r="M23882" s="10"/>
    </row>
    <row r="23883" spans="2:13" s="1" customFormat="1" ht="13.8" x14ac:dyDescent="0.3">
      <c r="B23883" s="10"/>
      <c r="L23883" s="10"/>
      <c r="M23883" s="10"/>
    </row>
    <row r="23884" spans="2:13" s="1" customFormat="1" ht="13.8" x14ac:dyDescent="0.3">
      <c r="B23884" s="10"/>
      <c r="L23884" s="10"/>
      <c r="M23884" s="10"/>
    </row>
    <row r="23885" spans="2:13" s="1" customFormat="1" ht="13.8" x14ac:dyDescent="0.3">
      <c r="B23885" s="10"/>
      <c r="L23885" s="10"/>
      <c r="M23885" s="10"/>
    </row>
    <row r="23886" spans="2:13" s="1" customFormat="1" ht="13.8" x14ac:dyDescent="0.3">
      <c r="B23886" s="10"/>
      <c r="L23886" s="10"/>
      <c r="M23886" s="10"/>
    </row>
    <row r="23887" spans="2:13" s="1" customFormat="1" ht="13.8" x14ac:dyDescent="0.3">
      <c r="B23887" s="10"/>
      <c r="L23887" s="10"/>
      <c r="M23887" s="10"/>
    </row>
    <row r="23888" spans="2:13" s="1" customFormat="1" ht="13.8" x14ac:dyDescent="0.3">
      <c r="B23888" s="10"/>
      <c r="L23888" s="10"/>
      <c r="M23888" s="10"/>
    </row>
    <row r="23889" spans="2:13" s="1" customFormat="1" ht="13.8" x14ac:dyDescent="0.3">
      <c r="B23889" s="10"/>
      <c r="L23889" s="10"/>
      <c r="M23889" s="10"/>
    </row>
    <row r="23890" spans="2:13" s="1" customFormat="1" ht="13.8" x14ac:dyDescent="0.3">
      <c r="B23890" s="10"/>
      <c r="L23890" s="10"/>
      <c r="M23890" s="10"/>
    </row>
    <row r="23891" spans="2:13" s="1" customFormat="1" ht="13.8" x14ac:dyDescent="0.3">
      <c r="B23891" s="10"/>
      <c r="L23891" s="10"/>
      <c r="M23891" s="10"/>
    </row>
    <row r="23892" spans="2:13" s="1" customFormat="1" ht="13.8" x14ac:dyDescent="0.3">
      <c r="B23892" s="10"/>
      <c r="L23892" s="10"/>
      <c r="M23892" s="10"/>
    </row>
    <row r="23893" spans="2:13" s="1" customFormat="1" ht="13.8" x14ac:dyDescent="0.3">
      <c r="B23893" s="10"/>
      <c r="L23893" s="10"/>
      <c r="M23893" s="10"/>
    </row>
    <row r="23894" spans="2:13" s="1" customFormat="1" ht="13.8" x14ac:dyDescent="0.3">
      <c r="B23894" s="10"/>
      <c r="L23894" s="10"/>
      <c r="M23894" s="10"/>
    </row>
    <row r="23895" spans="2:13" s="1" customFormat="1" ht="13.8" x14ac:dyDescent="0.3">
      <c r="B23895" s="10"/>
      <c r="L23895" s="10"/>
      <c r="M23895" s="10"/>
    </row>
    <row r="23896" spans="2:13" s="1" customFormat="1" ht="13.8" x14ac:dyDescent="0.3">
      <c r="B23896" s="10"/>
      <c r="L23896" s="10"/>
      <c r="M23896" s="10"/>
    </row>
    <row r="23897" spans="2:13" s="1" customFormat="1" ht="13.8" x14ac:dyDescent="0.3">
      <c r="B23897" s="10"/>
      <c r="L23897" s="10"/>
      <c r="M23897" s="10"/>
    </row>
    <row r="23898" spans="2:13" s="1" customFormat="1" ht="13.8" x14ac:dyDescent="0.3">
      <c r="B23898" s="10"/>
      <c r="L23898" s="10"/>
      <c r="M23898" s="10"/>
    </row>
    <row r="23899" spans="2:13" s="1" customFormat="1" ht="13.8" x14ac:dyDescent="0.3">
      <c r="B23899" s="10"/>
      <c r="L23899" s="10"/>
      <c r="M23899" s="10"/>
    </row>
    <row r="23900" spans="2:13" s="1" customFormat="1" ht="13.8" x14ac:dyDescent="0.3">
      <c r="B23900" s="10"/>
      <c r="L23900" s="10"/>
      <c r="M23900" s="10"/>
    </row>
    <row r="23901" spans="2:13" s="1" customFormat="1" ht="13.8" x14ac:dyDescent="0.3">
      <c r="B23901" s="10"/>
      <c r="L23901" s="10"/>
      <c r="M23901" s="10"/>
    </row>
    <row r="23902" spans="2:13" s="1" customFormat="1" ht="13.8" x14ac:dyDescent="0.3">
      <c r="B23902" s="10"/>
      <c r="L23902" s="10"/>
      <c r="M23902" s="10"/>
    </row>
    <row r="23903" spans="2:13" s="1" customFormat="1" ht="13.8" x14ac:dyDescent="0.3">
      <c r="B23903" s="10"/>
      <c r="L23903" s="10"/>
      <c r="M23903" s="10"/>
    </row>
    <row r="23904" spans="2:13" s="1" customFormat="1" ht="13.8" x14ac:dyDescent="0.3">
      <c r="B23904" s="10"/>
      <c r="L23904" s="10"/>
      <c r="M23904" s="10"/>
    </row>
    <row r="23905" spans="2:13" s="1" customFormat="1" ht="13.8" x14ac:dyDescent="0.3">
      <c r="B23905" s="10"/>
      <c r="L23905" s="10"/>
      <c r="M23905" s="10"/>
    </row>
    <row r="23906" spans="2:13" s="1" customFormat="1" ht="13.8" x14ac:dyDescent="0.3">
      <c r="B23906" s="10"/>
      <c r="L23906" s="10"/>
      <c r="M23906" s="10"/>
    </row>
    <row r="23907" spans="2:13" s="1" customFormat="1" ht="13.8" x14ac:dyDescent="0.3">
      <c r="B23907" s="10"/>
      <c r="L23907" s="10"/>
      <c r="M23907" s="10"/>
    </row>
    <row r="23908" spans="2:13" s="1" customFormat="1" ht="13.8" x14ac:dyDescent="0.3">
      <c r="B23908" s="10"/>
      <c r="L23908" s="10"/>
      <c r="M23908" s="10"/>
    </row>
    <row r="23909" spans="2:13" s="1" customFormat="1" ht="13.8" x14ac:dyDescent="0.3">
      <c r="B23909" s="10"/>
      <c r="L23909" s="10"/>
      <c r="M23909" s="10"/>
    </row>
    <row r="23910" spans="2:13" s="1" customFormat="1" ht="13.8" x14ac:dyDescent="0.3">
      <c r="B23910" s="10"/>
      <c r="L23910" s="10"/>
      <c r="M23910" s="10"/>
    </row>
    <row r="23911" spans="2:13" s="1" customFormat="1" ht="13.8" x14ac:dyDescent="0.3">
      <c r="B23911" s="10"/>
      <c r="L23911" s="10"/>
      <c r="M23911" s="10"/>
    </row>
    <row r="23912" spans="2:13" s="1" customFormat="1" ht="13.8" x14ac:dyDescent="0.3">
      <c r="B23912" s="10"/>
      <c r="L23912" s="10"/>
      <c r="M23912" s="10"/>
    </row>
    <row r="23913" spans="2:13" s="1" customFormat="1" ht="13.8" x14ac:dyDescent="0.3">
      <c r="B23913" s="10"/>
      <c r="L23913" s="10"/>
      <c r="M23913" s="10"/>
    </row>
    <row r="23914" spans="2:13" s="1" customFormat="1" ht="13.8" x14ac:dyDescent="0.3">
      <c r="B23914" s="10"/>
      <c r="L23914" s="10"/>
      <c r="M23914" s="10"/>
    </row>
    <row r="23915" spans="2:13" s="1" customFormat="1" ht="13.8" x14ac:dyDescent="0.3">
      <c r="B23915" s="10"/>
      <c r="L23915" s="10"/>
      <c r="M23915" s="10"/>
    </row>
    <row r="23916" spans="2:13" s="1" customFormat="1" ht="13.8" x14ac:dyDescent="0.3">
      <c r="B23916" s="10"/>
      <c r="L23916" s="10"/>
      <c r="M23916" s="10"/>
    </row>
    <row r="23917" spans="2:13" s="1" customFormat="1" ht="13.8" x14ac:dyDescent="0.3">
      <c r="B23917" s="10"/>
      <c r="L23917" s="10"/>
      <c r="M23917" s="10"/>
    </row>
    <row r="23918" spans="2:13" s="1" customFormat="1" ht="13.8" x14ac:dyDescent="0.3">
      <c r="B23918" s="10"/>
      <c r="L23918" s="10"/>
      <c r="M23918" s="10"/>
    </row>
    <row r="23919" spans="2:13" s="1" customFormat="1" ht="13.8" x14ac:dyDescent="0.3">
      <c r="B23919" s="10"/>
      <c r="L23919" s="10"/>
      <c r="M23919" s="10"/>
    </row>
    <row r="23920" spans="2:13" s="1" customFormat="1" ht="13.8" x14ac:dyDescent="0.3">
      <c r="B23920" s="10"/>
      <c r="L23920" s="10"/>
      <c r="M23920" s="10"/>
    </row>
    <row r="23921" spans="2:13" s="1" customFormat="1" ht="13.8" x14ac:dyDescent="0.3">
      <c r="B23921" s="10"/>
      <c r="L23921" s="10"/>
      <c r="M23921" s="10"/>
    </row>
    <row r="23922" spans="2:13" s="1" customFormat="1" ht="13.8" x14ac:dyDescent="0.3">
      <c r="B23922" s="10"/>
      <c r="L23922" s="10"/>
      <c r="M23922" s="10"/>
    </row>
    <row r="23923" spans="2:13" s="1" customFormat="1" ht="13.8" x14ac:dyDescent="0.3">
      <c r="B23923" s="10"/>
      <c r="L23923" s="10"/>
      <c r="M23923" s="10"/>
    </row>
    <row r="23924" spans="2:13" s="1" customFormat="1" ht="13.8" x14ac:dyDescent="0.3">
      <c r="B23924" s="10"/>
      <c r="L23924" s="10"/>
      <c r="M23924" s="10"/>
    </row>
    <row r="23925" spans="2:13" s="1" customFormat="1" ht="13.8" x14ac:dyDescent="0.3">
      <c r="B23925" s="10"/>
      <c r="L23925" s="10"/>
      <c r="M23925" s="10"/>
    </row>
    <row r="23926" spans="2:13" s="1" customFormat="1" ht="13.8" x14ac:dyDescent="0.3">
      <c r="B23926" s="10"/>
      <c r="L23926" s="10"/>
      <c r="M23926" s="10"/>
    </row>
    <row r="23927" spans="2:13" s="1" customFormat="1" ht="13.8" x14ac:dyDescent="0.3">
      <c r="B23927" s="10"/>
      <c r="L23927" s="10"/>
      <c r="M23927" s="10"/>
    </row>
    <row r="23928" spans="2:13" s="1" customFormat="1" ht="13.8" x14ac:dyDescent="0.3">
      <c r="B23928" s="10"/>
      <c r="L23928" s="10"/>
      <c r="M23928" s="10"/>
    </row>
    <row r="23929" spans="2:13" s="1" customFormat="1" ht="13.8" x14ac:dyDescent="0.3">
      <c r="B23929" s="10"/>
      <c r="L23929" s="10"/>
      <c r="M23929" s="10"/>
    </row>
    <row r="23930" spans="2:13" s="1" customFormat="1" ht="13.8" x14ac:dyDescent="0.3">
      <c r="B23930" s="10"/>
      <c r="L23930" s="10"/>
      <c r="M23930" s="10"/>
    </row>
    <row r="23931" spans="2:13" s="1" customFormat="1" ht="13.8" x14ac:dyDescent="0.3">
      <c r="B23931" s="10"/>
      <c r="L23931" s="10"/>
      <c r="M23931" s="10"/>
    </row>
    <row r="23932" spans="2:13" s="1" customFormat="1" ht="13.8" x14ac:dyDescent="0.3">
      <c r="B23932" s="10"/>
      <c r="L23932" s="10"/>
      <c r="M23932" s="10"/>
    </row>
    <row r="23933" spans="2:13" s="1" customFormat="1" ht="13.8" x14ac:dyDescent="0.3">
      <c r="B23933" s="10"/>
      <c r="L23933" s="10"/>
      <c r="M23933" s="10"/>
    </row>
    <row r="23934" spans="2:13" s="1" customFormat="1" ht="13.8" x14ac:dyDescent="0.3">
      <c r="B23934" s="10"/>
      <c r="L23934" s="10"/>
      <c r="M23934" s="10"/>
    </row>
    <row r="23935" spans="2:13" s="1" customFormat="1" ht="13.8" x14ac:dyDescent="0.3">
      <c r="B23935" s="10"/>
      <c r="L23935" s="10"/>
      <c r="M23935" s="10"/>
    </row>
    <row r="23936" spans="2:13" s="1" customFormat="1" ht="13.8" x14ac:dyDescent="0.3">
      <c r="B23936" s="10"/>
      <c r="L23936" s="10"/>
      <c r="M23936" s="10"/>
    </row>
    <row r="23937" spans="2:13" s="1" customFormat="1" ht="13.8" x14ac:dyDescent="0.3">
      <c r="B23937" s="10"/>
      <c r="L23937" s="10"/>
      <c r="M23937" s="10"/>
    </row>
    <row r="23938" spans="2:13" s="1" customFormat="1" ht="13.8" x14ac:dyDescent="0.3">
      <c r="B23938" s="10"/>
      <c r="L23938" s="10"/>
      <c r="M23938" s="10"/>
    </row>
    <row r="23939" spans="2:13" s="1" customFormat="1" ht="13.8" x14ac:dyDescent="0.3">
      <c r="B23939" s="10"/>
      <c r="L23939" s="10"/>
      <c r="M23939" s="10"/>
    </row>
    <row r="23940" spans="2:13" s="1" customFormat="1" ht="13.8" x14ac:dyDescent="0.3">
      <c r="B23940" s="10"/>
      <c r="L23940" s="10"/>
      <c r="M23940" s="10"/>
    </row>
    <row r="23941" spans="2:13" s="1" customFormat="1" ht="13.8" x14ac:dyDescent="0.3">
      <c r="B23941" s="10"/>
      <c r="L23941" s="10"/>
      <c r="M23941" s="10"/>
    </row>
    <row r="23942" spans="2:13" s="1" customFormat="1" ht="13.8" x14ac:dyDescent="0.3">
      <c r="B23942" s="10"/>
      <c r="L23942" s="10"/>
      <c r="M23942" s="10"/>
    </row>
    <row r="23943" spans="2:13" s="1" customFormat="1" ht="13.8" x14ac:dyDescent="0.3">
      <c r="B23943" s="10"/>
      <c r="L23943" s="10"/>
      <c r="M23943" s="10"/>
    </row>
    <row r="23944" spans="2:13" s="1" customFormat="1" ht="13.8" x14ac:dyDescent="0.3">
      <c r="B23944" s="10"/>
      <c r="L23944" s="10"/>
      <c r="M23944" s="10"/>
    </row>
    <row r="23945" spans="2:13" s="1" customFormat="1" ht="13.8" x14ac:dyDescent="0.3">
      <c r="B23945" s="10"/>
      <c r="L23945" s="10"/>
      <c r="M23945" s="10"/>
    </row>
    <row r="23946" spans="2:13" s="1" customFormat="1" ht="13.8" x14ac:dyDescent="0.3">
      <c r="B23946" s="10"/>
      <c r="L23946" s="10"/>
      <c r="M23946" s="10"/>
    </row>
    <row r="23947" spans="2:13" s="1" customFormat="1" ht="13.8" x14ac:dyDescent="0.3">
      <c r="B23947" s="10"/>
      <c r="L23947" s="10"/>
      <c r="M23947" s="10"/>
    </row>
    <row r="23948" spans="2:13" s="1" customFormat="1" ht="13.8" x14ac:dyDescent="0.3">
      <c r="B23948" s="10"/>
      <c r="L23948" s="10"/>
      <c r="M23948" s="10"/>
    </row>
    <row r="23949" spans="2:13" s="1" customFormat="1" ht="13.8" x14ac:dyDescent="0.3">
      <c r="B23949" s="10"/>
      <c r="L23949" s="10"/>
      <c r="M23949" s="10"/>
    </row>
    <row r="23950" spans="2:13" s="1" customFormat="1" ht="13.8" x14ac:dyDescent="0.3">
      <c r="B23950" s="10"/>
      <c r="L23950" s="10"/>
      <c r="M23950" s="10"/>
    </row>
    <row r="23951" spans="2:13" s="1" customFormat="1" ht="13.8" x14ac:dyDescent="0.3">
      <c r="B23951" s="10"/>
      <c r="L23951" s="10"/>
      <c r="M23951" s="10"/>
    </row>
    <row r="23952" spans="2:13" s="1" customFormat="1" ht="13.8" x14ac:dyDescent="0.3">
      <c r="B23952" s="10"/>
      <c r="L23952" s="10"/>
      <c r="M23952" s="10"/>
    </row>
    <row r="23953" spans="2:13" s="1" customFormat="1" ht="13.8" x14ac:dyDescent="0.3">
      <c r="B23953" s="10"/>
      <c r="L23953" s="10"/>
      <c r="M23953" s="10"/>
    </row>
    <row r="23954" spans="2:13" s="1" customFormat="1" ht="13.8" x14ac:dyDescent="0.3">
      <c r="B23954" s="10"/>
      <c r="L23954" s="10"/>
      <c r="M23954" s="10"/>
    </row>
    <row r="23955" spans="2:13" s="1" customFormat="1" ht="13.8" x14ac:dyDescent="0.3">
      <c r="B23955" s="10"/>
      <c r="L23955" s="10"/>
      <c r="M23955" s="10"/>
    </row>
    <row r="23956" spans="2:13" s="1" customFormat="1" ht="13.8" x14ac:dyDescent="0.3">
      <c r="B23956" s="10"/>
      <c r="L23956" s="10"/>
      <c r="M23956" s="10"/>
    </row>
    <row r="23957" spans="2:13" s="1" customFormat="1" ht="13.8" x14ac:dyDescent="0.3">
      <c r="B23957" s="10"/>
      <c r="L23957" s="10"/>
      <c r="M23957" s="10"/>
    </row>
    <row r="23958" spans="2:13" s="1" customFormat="1" ht="13.8" x14ac:dyDescent="0.3">
      <c r="B23958" s="10"/>
      <c r="L23958" s="10"/>
      <c r="M23958" s="10"/>
    </row>
    <row r="23959" spans="2:13" s="1" customFormat="1" ht="13.8" x14ac:dyDescent="0.3">
      <c r="B23959" s="10"/>
      <c r="L23959" s="10"/>
      <c r="M23959" s="10"/>
    </row>
    <row r="23960" spans="2:13" s="1" customFormat="1" ht="13.8" x14ac:dyDescent="0.3">
      <c r="B23960" s="10"/>
      <c r="L23960" s="10"/>
      <c r="M23960" s="10"/>
    </row>
    <row r="23961" spans="2:13" s="1" customFormat="1" ht="13.8" x14ac:dyDescent="0.3">
      <c r="B23961" s="10"/>
      <c r="L23961" s="10"/>
      <c r="M23961" s="10"/>
    </row>
    <row r="23962" spans="2:13" s="1" customFormat="1" ht="13.8" x14ac:dyDescent="0.3">
      <c r="B23962" s="10"/>
      <c r="L23962" s="10"/>
      <c r="M23962" s="10"/>
    </row>
    <row r="23963" spans="2:13" s="1" customFormat="1" ht="13.8" x14ac:dyDescent="0.3">
      <c r="B23963" s="10"/>
      <c r="L23963" s="10"/>
      <c r="M23963" s="10"/>
    </row>
    <row r="23964" spans="2:13" s="1" customFormat="1" ht="13.8" x14ac:dyDescent="0.3">
      <c r="B23964" s="10"/>
      <c r="L23964" s="10"/>
      <c r="M23964" s="10"/>
    </row>
    <row r="23965" spans="2:13" s="1" customFormat="1" ht="13.8" x14ac:dyDescent="0.3">
      <c r="B23965" s="10"/>
      <c r="L23965" s="10"/>
      <c r="M23965" s="10"/>
    </row>
    <row r="23966" spans="2:13" s="1" customFormat="1" ht="13.8" x14ac:dyDescent="0.3">
      <c r="B23966" s="10"/>
      <c r="L23966" s="10"/>
      <c r="M23966" s="10"/>
    </row>
    <row r="23967" spans="2:13" s="1" customFormat="1" ht="13.8" x14ac:dyDescent="0.3">
      <c r="B23967" s="10"/>
      <c r="L23967" s="10"/>
      <c r="M23967" s="10"/>
    </row>
    <row r="23968" spans="2:13" s="1" customFormat="1" ht="13.8" x14ac:dyDescent="0.3">
      <c r="B23968" s="10"/>
      <c r="L23968" s="10"/>
      <c r="M23968" s="10"/>
    </row>
    <row r="23969" spans="2:13" s="1" customFormat="1" ht="13.8" x14ac:dyDescent="0.3">
      <c r="B23969" s="10"/>
      <c r="L23969" s="10"/>
      <c r="M23969" s="10"/>
    </row>
    <row r="23970" spans="2:13" s="1" customFormat="1" ht="13.8" x14ac:dyDescent="0.3">
      <c r="B23970" s="10"/>
      <c r="L23970" s="10"/>
      <c r="M23970" s="10"/>
    </row>
    <row r="23971" spans="2:13" s="1" customFormat="1" ht="13.8" x14ac:dyDescent="0.3">
      <c r="B23971" s="10"/>
      <c r="L23971" s="10"/>
      <c r="M23971" s="10"/>
    </row>
    <row r="23972" spans="2:13" s="1" customFormat="1" ht="13.8" x14ac:dyDescent="0.3">
      <c r="B23972" s="10"/>
      <c r="L23972" s="10"/>
      <c r="M23972" s="10"/>
    </row>
    <row r="23973" spans="2:13" s="1" customFormat="1" ht="13.8" x14ac:dyDescent="0.3">
      <c r="B23973" s="10"/>
      <c r="L23973" s="10"/>
      <c r="M23973" s="10"/>
    </row>
    <row r="23974" spans="2:13" s="1" customFormat="1" ht="13.8" x14ac:dyDescent="0.3">
      <c r="B23974" s="10"/>
      <c r="L23974" s="10"/>
      <c r="M23974" s="10"/>
    </row>
    <row r="23975" spans="2:13" s="1" customFormat="1" ht="13.8" x14ac:dyDescent="0.3">
      <c r="B23975" s="10"/>
      <c r="L23975" s="10"/>
      <c r="M23975" s="10"/>
    </row>
    <row r="23976" spans="2:13" s="1" customFormat="1" ht="13.8" x14ac:dyDescent="0.3">
      <c r="B23976" s="10"/>
      <c r="L23976" s="10"/>
      <c r="M23976" s="10"/>
    </row>
    <row r="23977" spans="2:13" s="1" customFormat="1" ht="13.8" x14ac:dyDescent="0.3">
      <c r="B23977" s="10"/>
      <c r="L23977" s="10"/>
      <c r="M23977" s="10"/>
    </row>
    <row r="23978" spans="2:13" s="1" customFormat="1" ht="13.8" x14ac:dyDescent="0.3">
      <c r="B23978" s="10"/>
      <c r="L23978" s="10"/>
      <c r="M23978" s="10"/>
    </row>
    <row r="23979" spans="2:13" s="1" customFormat="1" ht="13.8" x14ac:dyDescent="0.3">
      <c r="B23979" s="10"/>
      <c r="L23979" s="10"/>
      <c r="M23979" s="10"/>
    </row>
    <row r="23980" spans="2:13" s="1" customFormat="1" ht="13.8" x14ac:dyDescent="0.3">
      <c r="B23980" s="10"/>
      <c r="L23980" s="10"/>
      <c r="M23980" s="10"/>
    </row>
    <row r="23981" spans="2:13" s="1" customFormat="1" ht="13.8" x14ac:dyDescent="0.3">
      <c r="B23981" s="10"/>
      <c r="L23981" s="10"/>
      <c r="M23981" s="10"/>
    </row>
    <row r="23982" spans="2:13" s="1" customFormat="1" ht="13.8" x14ac:dyDescent="0.3">
      <c r="B23982" s="10"/>
      <c r="L23982" s="10"/>
      <c r="M23982" s="10"/>
    </row>
    <row r="23983" spans="2:13" s="1" customFormat="1" ht="13.8" x14ac:dyDescent="0.3">
      <c r="B23983" s="10"/>
      <c r="L23983" s="10"/>
      <c r="M23983" s="10"/>
    </row>
    <row r="23984" spans="2:13" s="1" customFormat="1" ht="13.8" x14ac:dyDescent="0.3">
      <c r="B23984" s="10"/>
      <c r="L23984" s="10"/>
      <c r="M23984" s="10"/>
    </row>
    <row r="23985" spans="2:13" s="1" customFormat="1" ht="13.8" x14ac:dyDescent="0.3">
      <c r="B23985" s="10"/>
      <c r="L23985" s="10"/>
      <c r="M23985" s="10"/>
    </row>
    <row r="23986" spans="2:13" s="1" customFormat="1" ht="13.8" x14ac:dyDescent="0.3">
      <c r="B23986" s="10"/>
      <c r="L23986" s="10"/>
      <c r="M23986" s="10"/>
    </row>
    <row r="23987" spans="2:13" s="1" customFormat="1" ht="13.8" x14ac:dyDescent="0.3">
      <c r="B23987" s="10"/>
      <c r="L23987" s="10"/>
      <c r="M23987" s="10"/>
    </row>
    <row r="23988" spans="2:13" s="1" customFormat="1" ht="13.8" x14ac:dyDescent="0.3">
      <c r="B23988" s="10"/>
      <c r="L23988" s="10"/>
      <c r="M23988" s="10"/>
    </row>
    <row r="23989" spans="2:13" s="1" customFormat="1" ht="13.8" x14ac:dyDescent="0.3">
      <c r="B23989" s="10"/>
      <c r="L23989" s="10"/>
      <c r="M23989" s="10"/>
    </row>
    <row r="23990" spans="2:13" s="1" customFormat="1" ht="13.8" x14ac:dyDescent="0.3">
      <c r="B23990" s="10"/>
      <c r="L23990" s="10"/>
      <c r="M23990" s="10"/>
    </row>
    <row r="23991" spans="2:13" s="1" customFormat="1" ht="13.8" x14ac:dyDescent="0.3">
      <c r="B23991" s="10"/>
      <c r="L23991" s="10"/>
      <c r="M23991" s="10"/>
    </row>
    <row r="23992" spans="2:13" s="1" customFormat="1" ht="13.8" x14ac:dyDescent="0.3">
      <c r="B23992" s="10"/>
      <c r="L23992" s="10"/>
      <c r="M23992" s="10"/>
    </row>
    <row r="23993" spans="2:13" s="1" customFormat="1" ht="13.8" x14ac:dyDescent="0.3">
      <c r="B23993" s="10"/>
      <c r="L23993" s="10"/>
      <c r="M23993" s="10"/>
    </row>
    <row r="23994" spans="2:13" s="1" customFormat="1" ht="13.8" x14ac:dyDescent="0.3">
      <c r="B23994" s="10"/>
      <c r="L23994" s="10"/>
      <c r="M23994" s="10"/>
    </row>
    <row r="23995" spans="2:13" s="1" customFormat="1" ht="13.8" x14ac:dyDescent="0.3">
      <c r="B23995" s="10"/>
      <c r="L23995" s="10"/>
      <c r="M23995" s="10"/>
    </row>
    <row r="23996" spans="2:13" s="1" customFormat="1" ht="13.8" x14ac:dyDescent="0.3">
      <c r="B23996" s="10"/>
      <c r="L23996" s="10"/>
      <c r="M23996" s="10"/>
    </row>
    <row r="23997" spans="2:13" s="1" customFormat="1" ht="13.8" x14ac:dyDescent="0.3">
      <c r="B23997" s="10"/>
      <c r="L23997" s="10"/>
      <c r="M23997" s="10"/>
    </row>
    <row r="23998" spans="2:13" s="1" customFormat="1" ht="13.8" x14ac:dyDescent="0.3">
      <c r="B23998" s="10"/>
      <c r="L23998" s="10"/>
      <c r="M23998" s="10"/>
    </row>
    <row r="23999" spans="2:13" s="1" customFormat="1" ht="13.8" x14ac:dyDescent="0.3">
      <c r="B23999" s="10"/>
      <c r="L23999" s="10"/>
      <c r="M23999" s="10"/>
    </row>
    <row r="24000" spans="2:13" s="1" customFormat="1" ht="13.8" x14ac:dyDescent="0.3">
      <c r="B24000" s="10"/>
      <c r="L24000" s="10"/>
      <c r="M24000" s="10"/>
    </row>
    <row r="24001" spans="2:13" s="1" customFormat="1" ht="13.8" x14ac:dyDescent="0.3">
      <c r="B24001" s="10"/>
      <c r="L24001" s="10"/>
      <c r="M24001" s="10"/>
    </row>
    <row r="24002" spans="2:13" s="1" customFormat="1" ht="13.8" x14ac:dyDescent="0.3">
      <c r="B24002" s="10"/>
      <c r="L24002" s="10"/>
      <c r="M24002" s="10"/>
    </row>
    <row r="24003" spans="2:13" s="1" customFormat="1" ht="13.8" x14ac:dyDescent="0.3">
      <c r="B24003" s="10"/>
      <c r="L24003" s="10"/>
      <c r="M24003" s="10"/>
    </row>
    <row r="24004" spans="2:13" s="1" customFormat="1" ht="13.8" x14ac:dyDescent="0.3">
      <c r="B24004" s="10"/>
      <c r="L24004" s="10"/>
      <c r="M24004" s="10"/>
    </row>
    <row r="24005" spans="2:13" s="1" customFormat="1" ht="13.8" x14ac:dyDescent="0.3">
      <c r="B24005" s="10"/>
      <c r="L24005" s="10"/>
      <c r="M24005" s="10"/>
    </row>
    <row r="24006" spans="2:13" s="1" customFormat="1" ht="13.8" x14ac:dyDescent="0.3">
      <c r="B24006" s="10"/>
      <c r="L24006" s="10"/>
      <c r="M24006" s="10"/>
    </row>
    <row r="24007" spans="2:13" s="1" customFormat="1" ht="13.8" x14ac:dyDescent="0.3">
      <c r="B24007" s="10"/>
      <c r="L24007" s="10"/>
      <c r="M24007" s="10"/>
    </row>
    <row r="24008" spans="2:13" s="1" customFormat="1" ht="13.8" x14ac:dyDescent="0.3">
      <c r="B24008" s="10"/>
      <c r="L24008" s="10"/>
      <c r="M24008" s="10"/>
    </row>
    <row r="24009" spans="2:13" s="1" customFormat="1" ht="13.8" x14ac:dyDescent="0.3">
      <c r="B24009" s="10"/>
      <c r="L24009" s="10"/>
      <c r="M24009" s="10"/>
    </row>
    <row r="24010" spans="2:13" s="1" customFormat="1" ht="13.8" x14ac:dyDescent="0.3">
      <c r="B24010" s="10"/>
      <c r="L24010" s="10"/>
      <c r="M24010" s="10"/>
    </row>
    <row r="24011" spans="2:13" s="1" customFormat="1" ht="13.8" x14ac:dyDescent="0.3">
      <c r="B24011" s="10"/>
      <c r="L24011" s="10"/>
      <c r="M24011" s="10"/>
    </row>
    <row r="24012" spans="2:13" s="1" customFormat="1" ht="13.8" x14ac:dyDescent="0.3">
      <c r="B24012" s="10"/>
      <c r="L24012" s="10"/>
      <c r="M24012" s="10"/>
    </row>
    <row r="24013" spans="2:13" s="1" customFormat="1" ht="13.8" x14ac:dyDescent="0.3">
      <c r="B24013" s="10"/>
      <c r="L24013" s="10"/>
      <c r="M24013" s="10"/>
    </row>
    <row r="24014" spans="2:13" s="1" customFormat="1" ht="13.8" x14ac:dyDescent="0.3">
      <c r="B24014" s="10"/>
      <c r="L24014" s="10"/>
      <c r="M24014" s="10"/>
    </row>
    <row r="24015" spans="2:13" s="1" customFormat="1" ht="13.8" x14ac:dyDescent="0.3">
      <c r="B24015" s="10"/>
      <c r="L24015" s="10"/>
      <c r="M24015" s="10"/>
    </row>
    <row r="24016" spans="2:13" s="1" customFormat="1" ht="13.8" x14ac:dyDescent="0.3">
      <c r="B24016" s="10"/>
      <c r="L24016" s="10"/>
      <c r="M24016" s="10"/>
    </row>
    <row r="24017" spans="2:13" s="1" customFormat="1" ht="13.8" x14ac:dyDescent="0.3">
      <c r="B24017" s="10"/>
      <c r="L24017" s="10"/>
      <c r="M24017" s="10"/>
    </row>
    <row r="24018" spans="2:13" s="1" customFormat="1" ht="13.8" x14ac:dyDescent="0.3">
      <c r="B24018" s="10"/>
      <c r="L24018" s="10"/>
      <c r="M24018" s="10"/>
    </row>
    <row r="24019" spans="2:13" s="1" customFormat="1" ht="13.8" x14ac:dyDescent="0.3">
      <c r="B24019" s="10"/>
      <c r="L24019" s="10"/>
      <c r="M24019" s="10"/>
    </row>
    <row r="24020" spans="2:13" s="1" customFormat="1" ht="13.8" x14ac:dyDescent="0.3">
      <c r="B24020" s="10"/>
      <c r="L24020" s="10"/>
      <c r="M24020" s="10"/>
    </row>
    <row r="24021" spans="2:13" s="1" customFormat="1" ht="13.8" x14ac:dyDescent="0.3">
      <c r="B24021" s="10"/>
      <c r="L24021" s="10"/>
      <c r="M24021" s="10"/>
    </row>
    <row r="24022" spans="2:13" s="1" customFormat="1" ht="13.8" x14ac:dyDescent="0.3">
      <c r="B24022" s="10"/>
      <c r="L24022" s="10"/>
      <c r="M24022" s="10"/>
    </row>
    <row r="24023" spans="2:13" s="1" customFormat="1" ht="13.8" x14ac:dyDescent="0.3">
      <c r="B24023" s="10"/>
      <c r="L24023" s="10"/>
      <c r="M24023" s="10"/>
    </row>
    <row r="24024" spans="2:13" s="1" customFormat="1" ht="13.8" x14ac:dyDescent="0.3">
      <c r="B24024" s="10"/>
      <c r="L24024" s="10"/>
      <c r="M24024" s="10"/>
    </row>
    <row r="24025" spans="2:13" s="1" customFormat="1" ht="13.8" x14ac:dyDescent="0.3">
      <c r="B24025" s="10"/>
      <c r="L24025" s="10"/>
      <c r="M24025" s="10"/>
    </row>
    <row r="24026" spans="2:13" s="1" customFormat="1" ht="13.8" x14ac:dyDescent="0.3">
      <c r="B24026" s="10"/>
      <c r="L24026" s="10"/>
      <c r="M24026" s="10"/>
    </row>
    <row r="24027" spans="2:13" s="1" customFormat="1" ht="13.8" x14ac:dyDescent="0.3">
      <c r="B24027" s="10"/>
      <c r="L24027" s="10"/>
      <c r="M24027" s="10"/>
    </row>
    <row r="24028" spans="2:13" s="1" customFormat="1" ht="13.8" x14ac:dyDescent="0.3">
      <c r="B24028" s="10"/>
      <c r="L24028" s="10"/>
      <c r="M24028" s="10"/>
    </row>
    <row r="24029" spans="2:13" s="1" customFormat="1" ht="13.8" x14ac:dyDescent="0.3">
      <c r="B24029" s="10"/>
      <c r="L24029" s="10"/>
      <c r="M24029" s="10"/>
    </row>
    <row r="24030" spans="2:13" s="1" customFormat="1" ht="13.8" x14ac:dyDescent="0.3">
      <c r="B24030" s="10"/>
      <c r="L24030" s="10"/>
      <c r="M24030" s="10"/>
    </row>
    <row r="24031" spans="2:13" s="1" customFormat="1" ht="13.8" x14ac:dyDescent="0.3">
      <c r="B24031" s="10"/>
      <c r="L24031" s="10"/>
      <c r="M24031" s="10"/>
    </row>
    <row r="24032" spans="2:13" s="1" customFormat="1" ht="13.8" x14ac:dyDescent="0.3">
      <c r="B24032" s="10"/>
      <c r="L24032" s="10"/>
      <c r="M24032" s="10"/>
    </row>
    <row r="24033" spans="2:13" s="1" customFormat="1" ht="13.8" x14ac:dyDescent="0.3">
      <c r="B24033" s="10"/>
      <c r="L24033" s="10"/>
      <c r="M24033" s="10"/>
    </row>
    <row r="24034" spans="2:13" s="1" customFormat="1" ht="13.8" x14ac:dyDescent="0.3">
      <c r="B24034" s="10"/>
      <c r="L24034" s="10"/>
      <c r="M24034" s="10"/>
    </row>
    <row r="24035" spans="2:13" s="1" customFormat="1" ht="13.8" x14ac:dyDescent="0.3">
      <c r="B24035" s="10"/>
      <c r="L24035" s="10"/>
      <c r="M24035" s="10"/>
    </row>
    <row r="24036" spans="2:13" s="1" customFormat="1" ht="13.8" x14ac:dyDescent="0.3">
      <c r="B24036" s="10"/>
      <c r="L24036" s="10"/>
      <c r="M24036" s="10"/>
    </row>
    <row r="24037" spans="2:13" s="1" customFormat="1" ht="13.8" x14ac:dyDescent="0.3">
      <c r="B24037" s="10"/>
      <c r="L24037" s="10"/>
      <c r="M24037" s="10"/>
    </row>
    <row r="24038" spans="2:13" s="1" customFormat="1" ht="13.8" x14ac:dyDescent="0.3">
      <c r="B24038" s="10"/>
      <c r="L24038" s="10"/>
      <c r="M24038" s="10"/>
    </row>
    <row r="24039" spans="2:13" s="1" customFormat="1" ht="13.8" x14ac:dyDescent="0.3">
      <c r="B24039" s="10"/>
      <c r="L24039" s="10"/>
      <c r="M24039" s="10"/>
    </row>
    <row r="24040" spans="2:13" s="1" customFormat="1" ht="13.8" x14ac:dyDescent="0.3">
      <c r="B24040" s="10"/>
      <c r="L24040" s="10"/>
      <c r="M24040" s="10"/>
    </row>
    <row r="24041" spans="2:13" s="1" customFormat="1" ht="13.8" x14ac:dyDescent="0.3">
      <c r="B24041" s="10"/>
      <c r="L24041" s="10"/>
      <c r="M24041" s="10"/>
    </row>
    <row r="24042" spans="2:13" s="1" customFormat="1" ht="13.8" x14ac:dyDescent="0.3">
      <c r="B24042" s="10"/>
      <c r="L24042" s="10"/>
      <c r="M24042" s="10"/>
    </row>
    <row r="24043" spans="2:13" s="1" customFormat="1" ht="13.8" x14ac:dyDescent="0.3">
      <c r="B24043" s="10"/>
      <c r="L24043" s="10"/>
      <c r="M24043" s="10"/>
    </row>
    <row r="24044" spans="2:13" s="1" customFormat="1" ht="13.8" x14ac:dyDescent="0.3">
      <c r="B24044" s="10"/>
      <c r="L24044" s="10"/>
      <c r="M24044" s="10"/>
    </row>
    <row r="24045" spans="2:13" s="1" customFormat="1" ht="13.8" x14ac:dyDescent="0.3">
      <c r="B24045" s="10"/>
      <c r="L24045" s="10"/>
      <c r="M24045" s="10"/>
    </row>
    <row r="24046" spans="2:13" s="1" customFormat="1" ht="13.8" x14ac:dyDescent="0.3">
      <c r="B24046" s="10"/>
      <c r="L24046" s="10"/>
      <c r="M24046" s="10"/>
    </row>
    <row r="24047" spans="2:13" s="1" customFormat="1" ht="13.8" x14ac:dyDescent="0.3">
      <c r="B24047" s="10"/>
      <c r="L24047" s="10"/>
      <c r="M24047" s="10"/>
    </row>
    <row r="24048" spans="2:13" s="1" customFormat="1" ht="13.8" x14ac:dyDescent="0.3">
      <c r="B24048" s="10"/>
      <c r="L24048" s="10"/>
      <c r="M24048" s="10"/>
    </row>
    <row r="24049" spans="2:13" s="1" customFormat="1" ht="13.8" x14ac:dyDescent="0.3">
      <c r="B24049" s="10"/>
      <c r="L24049" s="10"/>
      <c r="M24049" s="10"/>
    </row>
    <row r="24050" spans="2:13" s="1" customFormat="1" ht="13.8" x14ac:dyDescent="0.3">
      <c r="B24050" s="10"/>
      <c r="L24050" s="10"/>
      <c r="M24050" s="10"/>
    </row>
    <row r="24051" spans="2:13" s="1" customFormat="1" ht="13.8" x14ac:dyDescent="0.3">
      <c r="B24051" s="10"/>
      <c r="L24051" s="10"/>
      <c r="M24051" s="10"/>
    </row>
    <row r="24052" spans="2:13" s="1" customFormat="1" ht="13.8" x14ac:dyDescent="0.3">
      <c r="B24052" s="10"/>
      <c r="L24052" s="10"/>
      <c r="M24052" s="10"/>
    </row>
    <row r="24053" spans="2:13" s="1" customFormat="1" ht="13.8" x14ac:dyDescent="0.3">
      <c r="B24053" s="10"/>
      <c r="L24053" s="10"/>
      <c r="M24053" s="10"/>
    </row>
    <row r="24054" spans="2:13" s="1" customFormat="1" ht="13.8" x14ac:dyDescent="0.3">
      <c r="B24054" s="10"/>
      <c r="L24054" s="10"/>
      <c r="M24054" s="10"/>
    </row>
    <row r="24055" spans="2:13" s="1" customFormat="1" ht="13.8" x14ac:dyDescent="0.3">
      <c r="B24055" s="10"/>
      <c r="L24055" s="10"/>
      <c r="M24055" s="10"/>
    </row>
    <row r="24056" spans="2:13" s="1" customFormat="1" ht="13.8" x14ac:dyDescent="0.3">
      <c r="B24056" s="10"/>
      <c r="L24056" s="10"/>
      <c r="M24056" s="10"/>
    </row>
    <row r="24057" spans="2:13" s="1" customFormat="1" ht="13.8" x14ac:dyDescent="0.3">
      <c r="B24057" s="10"/>
      <c r="L24057" s="10"/>
      <c r="M24057" s="10"/>
    </row>
    <row r="24058" spans="2:13" s="1" customFormat="1" ht="13.8" x14ac:dyDescent="0.3">
      <c r="B24058" s="10"/>
      <c r="L24058" s="10"/>
      <c r="M24058" s="10"/>
    </row>
    <row r="24059" spans="2:13" s="1" customFormat="1" ht="13.8" x14ac:dyDescent="0.3">
      <c r="B24059" s="10"/>
      <c r="L24059" s="10"/>
      <c r="M24059" s="10"/>
    </row>
    <row r="24060" spans="2:13" s="1" customFormat="1" ht="13.8" x14ac:dyDescent="0.3">
      <c r="B24060" s="10"/>
      <c r="L24060" s="10"/>
      <c r="M24060" s="10"/>
    </row>
    <row r="24061" spans="2:13" s="1" customFormat="1" ht="13.8" x14ac:dyDescent="0.3">
      <c r="B24061" s="10"/>
      <c r="L24061" s="10"/>
      <c r="M24061" s="10"/>
    </row>
    <row r="24062" spans="2:13" s="1" customFormat="1" ht="13.8" x14ac:dyDescent="0.3">
      <c r="B24062" s="10"/>
      <c r="L24062" s="10"/>
      <c r="M24062" s="10"/>
    </row>
    <row r="24063" spans="2:13" s="1" customFormat="1" ht="13.8" x14ac:dyDescent="0.3">
      <c r="B24063" s="10"/>
      <c r="L24063" s="10"/>
      <c r="M24063" s="10"/>
    </row>
    <row r="24064" spans="2:13" s="1" customFormat="1" ht="13.8" x14ac:dyDescent="0.3">
      <c r="B24064" s="10"/>
      <c r="L24064" s="10"/>
      <c r="M24064" s="10"/>
    </row>
    <row r="24065" spans="2:13" s="1" customFormat="1" ht="13.8" x14ac:dyDescent="0.3">
      <c r="B24065" s="10"/>
      <c r="L24065" s="10"/>
      <c r="M24065" s="10"/>
    </row>
    <row r="24066" spans="2:13" s="1" customFormat="1" ht="13.8" x14ac:dyDescent="0.3">
      <c r="B24066" s="10"/>
      <c r="L24066" s="10"/>
      <c r="M24066" s="10"/>
    </row>
    <row r="24067" spans="2:13" s="1" customFormat="1" ht="13.8" x14ac:dyDescent="0.3">
      <c r="B24067" s="10"/>
      <c r="L24067" s="10"/>
      <c r="M24067" s="10"/>
    </row>
    <row r="24068" spans="2:13" s="1" customFormat="1" ht="13.8" x14ac:dyDescent="0.3">
      <c r="B24068" s="10"/>
      <c r="L24068" s="10"/>
      <c r="M24068" s="10"/>
    </row>
    <row r="24069" spans="2:13" s="1" customFormat="1" ht="13.8" x14ac:dyDescent="0.3">
      <c r="B24069" s="10"/>
      <c r="L24069" s="10"/>
      <c r="M24069" s="10"/>
    </row>
    <row r="24070" spans="2:13" s="1" customFormat="1" ht="13.8" x14ac:dyDescent="0.3">
      <c r="B24070" s="10"/>
      <c r="L24070" s="10"/>
      <c r="M24070" s="10"/>
    </row>
    <row r="24071" spans="2:13" s="1" customFormat="1" ht="13.8" x14ac:dyDescent="0.3">
      <c r="B24071" s="10"/>
      <c r="L24071" s="10"/>
      <c r="M24071" s="10"/>
    </row>
    <row r="24072" spans="2:13" s="1" customFormat="1" ht="13.8" x14ac:dyDescent="0.3">
      <c r="B24072" s="10"/>
      <c r="L24072" s="10"/>
      <c r="M24072" s="10"/>
    </row>
    <row r="24073" spans="2:13" s="1" customFormat="1" ht="13.8" x14ac:dyDescent="0.3">
      <c r="B24073" s="10"/>
      <c r="L24073" s="10"/>
      <c r="M24073" s="10"/>
    </row>
    <row r="24074" spans="2:13" s="1" customFormat="1" ht="13.8" x14ac:dyDescent="0.3">
      <c r="B24074" s="10"/>
      <c r="L24074" s="10"/>
      <c r="M24074" s="10"/>
    </row>
    <row r="24075" spans="2:13" s="1" customFormat="1" ht="13.8" x14ac:dyDescent="0.3">
      <c r="B24075" s="10"/>
      <c r="L24075" s="10"/>
      <c r="M24075" s="10"/>
    </row>
    <row r="24076" spans="2:13" s="1" customFormat="1" ht="13.8" x14ac:dyDescent="0.3">
      <c r="B24076" s="10"/>
      <c r="L24076" s="10"/>
      <c r="M24076" s="10"/>
    </row>
    <row r="24077" spans="2:13" s="1" customFormat="1" ht="13.8" x14ac:dyDescent="0.3">
      <c r="B24077" s="10"/>
      <c r="L24077" s="10"/>
      <c r="M24077" s="10"/>
    </row>
    <row r="24078" spans="2:13" s="1" customFormat="1" ht="13.8" x14ac:dyDescent="0.3">
      <c r="B24078" s="10"/>
      <c r="L24078" s="10"/>
      <c r="M24078" s="10"/>
    </row>
    <row r="24079" spans="2:13" s="1" customFormat="1" ht="13.8" x14ac:dyDescent="0.3">
      <c r="B24079" s="10"/>
      <c r="L24079" s="10"/>
      <c r="M24079" s="10"/>
    </row>
    <row r="24080" spans="2:13" s="1" customFormat="1" ht="13.8" x14ac:dyDescent="0.3">
      <c r="B24080" s="10"/>
      <c r="L24080" s="10"/>
      <c r="M24080" s="10"/>
    </row>
    <row r="24081" spans="2:13" s="1" customFormat="1" ht="13.8" x14ac:dyDescent="0.3">
      <c r="B24081" s="10"/>
      <c r="L24081" s="10"/>
      <c r="M24081" s="10"/>
    </row>
    <row r="24082" spans="2:13" s="1" customFormat="1" ht="13.8" x14ac:dyDescent="0.3">
      <c r="B24082" s="10"/>
      <c r="L24082" s="10"/>
      <c r="M24082" s="10"/>
    </row>
    <row r="24083" spans="2:13" s="1" customFormat="1" ht="13.8" x14ac:dyDescent="0.3">
      <c r="B24083" s="10"/>
      <c r="L24083" s="10"/>
      <c r="M24083" s="10"/>
    </row>
    <row r="24084" spans="2:13" s="1" customFormat="1" ht="13.8" x14ac:dyDescent="0.3">
      <c r="B24084" s="10"/>
      <c r="L24084" s="10"/>
      <c r="M24084" s="10"/>
    </row>
    <row r="24085" spans="2:13" s="1" customFormat="1" ht="13.8" x14ac:dyDescent="0.3">
      <c r="B24085" s="10"/>
      <c r="L24085" s="10"/>
      <c r="M24085" s="10"/>
    </row>
    <row r="24086" spans="2:13" s="1" customFormat="1" ht="13.8" x14ac:dyDescent="0.3">
      <c r="B24086" s="10"/>
      <c r="L24086" s="10"/>
      <c r="M24086" s="10"/>
    </row>
    <row r="24087" spans="2:13" s="1" customFormat="1" ht="13.8" x14ac:dyDescent="0.3">
      <c r="B24087" s="10"/>
      <c r="L24087" s="10"/>
      <c r="M24087" s="10"/>
    </row>
    <row r="24088" spans="2:13" s="1" customFormat="1" ht="13.8" x14ac:dyDescent="0.3">
      <c r="B24088" s="10"/>
      <c r="L24088" s="10"/>
      <c r="M24088" s="10"/>
    </row>
    <row r="24089" spans="2:13" s="1" customFormat="1" ht="13.8" x14ac:dyDescent="0.3">
      <c r="B24089" s="10"/>
      <c r="L24089" s="10"/>
      <c r="M24089" s="10"/>
    </row>
    <row r="24090" spans="2:13" s="1" customFormat="1" ht="13.8" x14ac:dyDescent="0.3">
      <c r="B24090" s="10"/>
      <c r="L24090" s="10"/>
      <c r="M24090" s="10"/>
    </row>
    <row r="24091" spans="2:13" s="1" customFormat="1" ht="13.8" x14ac:dyDescent="0.3">
      <c r="B24091" s="10"/>
      <c r="L24091" s="10"/>
      <c r="M24091" s="10"/>
    </row>
    <row r="24092" spans="2:13" s="1" customFormat="1" ht="13.8" x14ac:dyDescent="0.3">
      <c r="B24092" s="10"/>
      <c r="L24092" s="10"/>
      <c r="M24092" s="10"/>
    </row>
    <row r="24093" spans="2:13" s="1" customFormat="1" ht="13.8" x14ac:dyDescent="0.3">
      <c r="B24093" s="10"/>
      <c r="L24093" s="10"/>
      <c r="M24093" s="10"/>
    </row>
    <row r="24094" spans="2:13" s="1" customFormat="1" ht="13.8" x14ac:dyDescent="0.3">
      <c r="B24094" s="10"/>
      <c r="L24094" s="10"/>
      <c r="M24094" s="10"/>
    </row>
    <row r="24095" spans="2:13" s="1" customFormat="1" ht="13.8" x14ac:dyDescent="0.3">
      <c r="B24095" s="10"/>
      <c r="L24095" s="10"/>
      <c r="M24095" s="10"/>
    </row>
    <row r="24096" spans="2:13" s="1" customFormat="1" ht="13.8" x14ac:dyDescent="0.3">
      <c r="B24096" s="10"/>
      <c r="L24096" s="10"/>
      <c r="M24096" s="10"/>
    </row>
    <row r="24097" spans="2:13" s="1" customFormat="1" ht="13.8" x14ac:dyDescent="0.3">
      <c r="B24097" s="10"/>
      <c r="L24097" s="10"/>
      <c r="M24097" s="10"/>
    </row>
    <row r="24098" spans="2:13" s="1" customFormat="1" ht="13.8" x14ac:dyDescent="0.3">
      <c r="B24098" s="10"/>
      <c r="L24098" s="10"/>
      <c r="M24098" s="10"/>
    </row>
    <row r="24099" spans="2:13" s="1" customFormat="1" ht="13.8" x14ac:dyDescent="0.3">
      <c r="B24099" s="10"/>
      <c r="L24099" s="10"/>
      <c r="M24099" s="10"/>
    </row>
    <row r="24100" spans="2:13" s="1" customFormat="1" ht="13.8" x14ac:dyDescent="0.3">
      <c r="B24100" s="10"/>
      <c r="L24100" s="10"/>
      <c r="M24100" s="10"/>
    </row>
    <row r="24101" spans="2:13" s="1" customFormat="1" ht="13.8" x14ac:dyDescent="0.3">
      <c r="B24101" s="10"/>
      <c r="L24101" s="10"/>
      <c r="M24101" s="10"/>
    </row>
    <row r="24102" spans="2:13" s="1" customFormat="1" ht="13.8" x14ac:dyDescent="0.3">
      <c r="B24102" s="10"/>
      <c r="L24102" s="10"/>
      <c r="M24102" s="10"/>
    </row>
    <row r="24103" spans="2:13" s="1" customFormat="1" ht="13.8" x14ac:dyDescent="0.3">
      <c r="B24103" s="10"/>
      <c r="L24103" s="10"/>
      <c r="M24103" s="10"/>
    </row>
    <row r="24104" spans="2:13" s="1" customFormat="1" ht="13.8" x14ac:dyDescent="0.3">
      <c r="B24104" s="10"/>
      <c r="L24104" s="10"/>
      <c r="M24104" s="10"/>
    </row>
    <row r="24105" spans="2:13" s="1" customFormat="1" ht="13.8" x14ac:dyDescent="0.3">
      <c r="B24105" s="10"/>
      <c r="L24105" s="10"/>
      <c r="M24105" s="10"/>
    </row>
    <row r="24106" spans="2:13" s="1" customFormat="1" ht="13.8" x14ac:dyDescent="0.3">
      <c r="B24106" s="10"/>
      <c r="L24106" s="10"/>
      <c r="M24106" s="10"/>
    </row>
    <row r="24107" spans="2:13" s="1" customFormat="1" ht="13.8" x14ac:dyDescent="0.3">
      <c r="B24107" s="10"/>
      <c r="L24107" s="10"/>
      <c r="M24107" s="10"/>
    </row>
    <row r="24108" spans="2:13" s="1" customFormat="1" ht="13.8" x14ac:dyDescent="0.3">
      <c r="B24108" s="10"/>
      <c r="L24108" s="10"/>
      <c r="M24108" s="10"/>
    </row>
    <row r="24109" spans="2:13" s="1" customFormat="1" ht="13.8" x14ac:dyDescent="0.3">
      <c r="B24109" s="10"/>
      <c r="L24109" s="10"/>
      <c r="M24109" s="10"/>
    </row>
    <row r="24110" spans="2:13" s="1" customFormat="1" ht="13.8" x14ac:dyDescent="0.3">
      <c r="B24110" s="10"/>
      <c r="L24110" s="10"/>
      <c r="M24110" s="10"/>
    </row>
    <row r="24111" spans="2:13" s="1" customFormat="1" ht="13.8" x14ac:dyDescent="0.3">
      <c r="B24111" s="10"/>
      <c r="L24111" s="10"/>
      <c r="M24111" s="10"/>
    </row>
    <row r="24112" spans="2:13" s="1" customFormat="1" ht="13.8" x14ac:dyDescent="0.3">
      <c r="B24112" s="10"/>
      <c r="L24112" s="10"/>
      <c r="M24112" s="10"/>
    </row>
    <row r="24113" spans="2:13" s="1" customFormat="1" ht="13.8" x14ac:dyDescent="0.3">
      <c r="B24113" s="10"/>
      <c r="L24113" s="10"/>
      <c r="M24113" s="10"/>
    </row>
    <row r="24114" spans="2:13" s="1" customFormat="1" ht="13.8" x14ac:dyDescent="0.3">
      <c r="B24114" s="10"/>
      <c r="L24114" s="10"/>
      <c r="M24114" s="10"/>
    </row>
    <row r="24115" spans="2:13" s="1" customFormat="1" ht="13.8" x14ac:dyDescent="0.3">
      <c r="B24115" s="10"/>
      <c r="L24115" s="10"/>
      <c r="M24115" s="10"/>
    </row>
    <row r="24116" spans="2:13" s="1" customFormat="1" ht="13.8" x14ac:dyDescent="0.3">
      <c r="B24116" s="10"/>
      <c r="L24116" s="10"/>
      <c r="M24116" s="10"/>
    </row>
    <row r="24117" spans="2:13" s="1" customFormat="1" ht="13.8" x14ac:dyDescent="0.3">
      <c r="B24117" s="10"/>
      <c r="L24117" s="10"/>
      <c r="M24117" s="10"/>
    </row>
    <row r="24118" spans="2:13" s="1" customFormat="1" ht="13.8" x14ac:dyDescent="0.3">
      <c r="B24118" s="10"/>
      <c r="L24118" s="10"/>
      <c r="M24118" s="10"/>
    </row>
    <row r="24119" spans="2:13" s="1" customFormat="1" ht="13.8" x14ac:dyDescent="0.3">
      <c r="B24119" s="10"/>
      <c r="L24119" s="10"/>
      <c r="M24119" s="10"/>
    </row>
    <row r="24120" spans="2:13" s="1" customFormat="1" ht="13.8" x14ac:dyDescent="0.3">
      <c r="B24120" s="10"/>
      <c r="L24120" s="10"/>
      <c r="M24120" s="10"/>
    </row>
    <row r="24121" spans="2:13" s="1" customFormat="1" ht="13.8" x14ac:dyDescent="0.3">
      <c r="B24121" s="10"/>
      <c r="L24121" s="10"/>
      <c r="M24121" s="10"/>
    </row>
    <row r="24122" spans="2:13" s="1" customFormat="1" ht="13.8" x14ac:dyDescent="0.3">
      <c r="B24122" s="10"/>
      <c r="L24122" s="10"/>
      <c r="M24122" s="10"/>
    </row>
    <row r="24123" spans="2:13" s="1" customFormat="1" ht="13.8" x14ac:dyDescent="0.3">
      <c r="B24123" s="10"/>
      <c r="L24123" s="10"/>
      <c r="M24123" s="10"/>
    </row>
    <row r="24124" spans="2:13" s="1" customFormat="1" ht="13.8" x14ac:dyDescent="0.3">
      <c r="B24124" s="10"/>
      <c r="L24124" s="10"/>
      <c r="M24124" s="10"/>
    </row>
    <row r="24125" spans="2:13" s="1" customFormat="1" ht="13.8" x14ac:dyDescent="0.3">
      <c r="B24125" s="10"/>
      <c r="L24125" s="10"/>
      <c r="M24125" s="10"/>
    </row>
    <row r="24126" spans="2:13" s="1" customFormat="1" ht="13.8" x14ac:dyDescent="0.3">
      <c r="B24126" s="10"/>
      <c r="L24126" s="10"/>
      <c r="M24126" s="10"/>
    </row>
    <row r="24127" spans="2:13" s="1" customFormat="1" ht="13.8" x14ac:dyDescent="0.3">
      <c r="B24127" s="10"/>
      <c r="L24127" s="10"/>
      <c r="M24127" s="10"/>
    </row>
    <row r="24128" spans="2:13" s="1" customFormat="1" ht="13.8" x14ac:dyDescent="0.3">
      <c r="B24128" s="10"/>
      <c r="L24128" s="10"/>
      <c r="M24128" s="10"/>
    </row>
    <row r="24129" spans="2:13" s="1" customFormat="1" ht="13.8" x14ac:dyDescent="0.3">
      <c r="B24129" s="10"/>
      <c r="L24129" s="10"/>
      <c r="M24129" s="10"/>
    </row>
    <row r="24130" spans="2:13" s="1" customFormat="1" ht="13.8" x14ac:dyDescent="0.3">
      <c r="B24130" s="10"/>
      <c r="L24130" s="10"/>
      <c r="M24130" s="10"/>
    </row>
    <row r="24131" spans="2:13" s="1" customFormat="1" ht="13.8" x14ac:dyDescent="0.3">
      <c r="B24131" s="10"/>
      <c r="L24131" s="10"/>
      <c r="M24131" s="10"/>
    </row>
    <row r="24132" spans="2:13" s="1" customFormat="1" ht="13.8" x14ac:dyDescent="0.3">
      <c r="B24132" s="10"/>
      <c r="L24132" s="10"/>
      <c r="M24132" s="10"/>
    </row>
    <row r="24133" spans="2:13" s="1" customFormat="1" ht="13.8" x14ac:dyDescent="0.3">
      <c r="B24133" s="10"/>
      <c r="L24133" s="10"/>
      <c r="M24133" s="10"/>
    </row>
    <row r="24134" spans="2:13" s="1" customFormat="1" ht="13.8" x14ac:dyDescent="0.3">
      <c r="B24134" s="10"/>
      <c r="L24134" s="10"/>
      <c r="M24134" s="10"/>
    </row>
    <row r="24135" spans="2:13" s="1" customFormat="1" ht="13.8" x14ac:dyDescent="0.3">
      <c r="B24135" s="10"/>
      <c r="L24135" s="10"/>
      <c r="M24135" s="10"/>
    </row>
    <row r="24136" spans="2:13" s="1" customFormat="1" ht="13.8" x14ac:dyDescent="0.3">
      <c r="B24136" s="10"/>
      <c r="L24136" s="10"/>
      <c r="M24136" s="10"/>
    </row>
    <row r="24137" spans="2:13" s="1" customFormat="1" ht="13.8" x14ac:dyDescent="0.3">
      <c r="B24137" s="10"/>
      <c r="L24137" s="10"/>
      <c r="M24137" s="10"/>
    </row>
    <row r="24138" spans="2:13" s="1" customFormat="1" ht="13.8" x14ac:dyDescent="0.3">
      <c r="B24138" s="10"/>
      <c r="L24138" s="10"/>
      <c r="M24138" s="10"/>
    </row>
    <row r="24139" spans="2:13" s="1" customFormat="1" ht="13.8" x14ac:dyDescent="0.3">
      <c r="B24139" s="10"/>
      <c r="L24139" s="10"/>
      <c r="M24139" s="10"/>
    </row>
    <row r="24140" spans="2:13" s="1" customFormat="1" ht="13.8" x14ac:dyDescent="0.3">
      <c r="B24140" s="10"/>
      <c r="L24140" s="10"/>
      <c r="M24140" s="10"/>
    </row>
    <row r="24141" spans="2:13" s="1" customFormat="1" ht="13.8" x14ac:dyDescent="0.3">
      <c r="B24141" s="10"/>
      <c r="L24141" s="10"/>
      <c r="M24141" s="10"/>
    </row>
    <row r="24142" spans="2:13" s="1" customFormat="1" ht="13.8" x14ac:dyDescent="0.3">
      <c r="B24142" s="10"/>
      <c r="L24142" s="10"/>
      <c r="M24142" s="10"/>
    </row>
    <row r="24143" spans="2:13" s="1" customFormat="1" ht="13.8" x14ac:dyDescent="0.3">
      <c r="B24143" s="10"/>
      <c r="L24143" s="10"/>
      <c r="M24143" s="10"/>
    </row>
    <row r="24144" spans="2:13" s="1" customFormat="1" ht="13.8" x14ac:dyDescent="0.3">
      <c r="B24144" s="10"/>
      <c r="L24144" s="10"/>
      <c r="M24144" s="10"/>
    </row>
    <row r="24145" spans="2:13" s="1" customFormat="1" ht="13.8" x14ac:dyDescent="0.3">
      <c r="B24145" s="10"/>
      <c r="L24145" s="10"/>
      <c r="M24145" s="10"/>
    </row>
    <row r="24146" spans="2:13" s="1" customFormat="1" ht="13.8" x14ac:dyDescent="0.3">
      <c r="B24146" s="10"/>
      <c r="L24146" s="10"/>
      <c r="M24146" s="10"/>
    </row>
    <row r="24147" spans="2:13" s="1" customFormat="1" ht="13.8" x14ac:dyDescent="0.3">
      <c r="B24147" s="10"/>
      <c r="L24147" s="10"/>
      <c r="M24147" s="10"/>
    </row>
    <row r="24148" spans="2:13" s="1" customFormat="1" ht="13.8" x14ac:dyDescent="0.3">
      <c r="B24148" s="10"/>
      <c r="L24148" s="10"/>
      <c r="M24148" s="10"/>
    </row>
    <row r="24149" spans="2:13" s="1" customFormat="1" ht="13.8" x14ac:dyDescent="0.3">
      <c r="B24149" s="10"/>
      <c r="L24149" s="10"/>
      <c r="M24149" s="10"/>
    </row>
    <row r="24150" spans="2:13" s="1" customFormat="1" ht="13.8" x14ac:dyDescent="0.3">
      <c r="B24150" s="10"/>
      <c r="L24150" s="10"/>
      <c r="M24150" s="10"/>
    </row>
    <row r="24151" spans="2:13" s="1" customFormat="1" ht="13.8" x14ac:dyDescent="0.3">
      <c r="B24151" s="10"/>
      <c r="L24151" s="10"/>
      <c r="M24151" s="10"/>
    </row>
    <row r="24152" spans="2:13" s="1" customFormat="1" ht="13.8" x14ac:dyDescent="0.3">
      <c r="B24152" s="10"/>
      <c r="L24152" s="10"/>
      <c r="M24152" s="10"/>
    </row>
    <row r="24153" spans="2:13" s="1" customFormat="1" ht="13.8" x14ac:dyDescent="0.3">
      <c r="B24153" s="10"/>
      <c r="L24153" s="10"/>
      <c r="M24153" s="10"/>
    </row>
    <row r="24154" spans="2:13" s="1" customFormat="1" ht="13.8" x14ac:dyDescent="0.3">
      <c r="B24154" s="10"/>
      <c r="L24154" s="10"/>
      <c r="M24154" s="10"/>
    </row>
    <row r="24155" spans="2:13" s="1" customFormat="1" ht="13.8" x14ac:dyDescent="0.3">
      <c r="B24155" s="10"/>
      <c r="L24155" s="10"/>
      <c r="M24155" s="10"/>
    </row>
    <row r="24156" spans="2:13" s="1" customFormat="1" ht="13.8" x14ac:dyDescent="0.3">
      <c r="B24156" s="10"/>
      <c r="L24156" s="10"/>
      <c r="M24156" s="10"/>
    </row>
    <row r="24157" spans="2:13" s="1" customFormat="1" ht="13.8" x14ac:dyDescent="0.3">
      <c r="B24157" s="10"/>
      <c r="L24157" s="10"/>
      <c r="M24157" s="10"/>
    </row>
    <row r="24158" spans="2:13" s="1" customFormat="1" ht="13.8" x14ac:dyDescent="0.3">
      <c r="B24158" s="10"/>
      <c r="L24158" s="10"/>
      <c r="M24158" s="10"/>
    </row>
    <row r="24159" spans="2:13" s="1" customFormat="1" ht="13.8" x14ac:dyDescent="0.3">
      <c r="B24159" s="10"/>
      <c r="L24159" s="10"/>
      <c r="M24159" s="10"/>
    </row>
    <row r="24160" spans="2:13" s="1" customFormat="1" ht="13.8" x14ac:dyDescent="0.3">
      <c r="B24160" s="10"/>
      <c r="L24160" s="10"/>
      <c r="M24160" s="10"/>
    </row>
    <row r="24161" spans="2:13" s="1" customFormat="1" ht="13.8" x14ac:dyDescent="0.3">
      <c r="B24161" s="10"/>
      <c r="L24161" s="10"/>
      <c r="M24161" s="10"/>
    </row>
    <row r="24162" spans="2:13" s="1" customFormat="1" ht="13.8" x14ac:dyDescent="0.3">
      <c r="B24162" s="10"/>
      <c r="L24162" s="10"/>
      <c r="M24162" s="10"/>
    </row>
    <row r="24163" spans="2:13" s="1" customFormat="1" ht="13.8" x14ac:dyDescent="0.3">
      <c r="B24163" s="10"/>
      <c r="L24163" s="10"/>
      <c r="M24163" s="10"/>
    </row>
    <row r="24164" spans="2:13" s="1" customFormat="1" ht="13.8" x14ac:dyDescent="0.3">
      <c r="B24164" s="10"/>
      <c r="L24164" s="10"/>
      <c r="M24164" s="10"/>
    </row>
    <row r="24165" spans="2:13" s="1" customFormat="1" ht="13.8" x14ac:dyDescent="0.3">
      <c r="B24165" s="10"/>
      <c r="L24165" s="10"/>
      <c r="M24165" s="10"/>
    </row>
    <row r="24166" spans="2:13" s="1" customFormat="1" ht="13.8" x14ac:dyDescent="0.3">
      <c r="B24166" s="10"/>
      <c r="L24166" s="10"/>
      <c r="M24166" s="10"/>
    </row>
    <row r="24167" spans="2:13" s="1" customFormat="1" ht="13.8" x14ac:dyDescent="0.3">
      <c r="B24167" s="10"/>
      <c r="L24167" s="10"/>
      <c r="M24167" s="10"/>
    </row>
    <row r="24168" spans="2:13" s="1" customFormat="1" ht="13.8" x14ac:dyDescent="0.3">
      <c r="B24168" s="10"/>
      <c r="L24168" s="10"/>
      <c r="M24168" s="10"/>
    </row>
    <row r="24169" spans="2:13" s="1" customFormat="1" ht="13.8" x14ac:dyDescent="0.3">
      <c r="B24169" s="10"/>
      <c r="L24169" s="10"/>
      <c r="M24169" s="10"/>
    </row>
    <row r="24170" spans="2:13" s="1" customFormat="1" ht="13.8" x14ac:dyDescent="0.3">
      <c r="B24170" s="10"/>
      <c r="L24170" s="10"/>
      <c r="M24170" s="10"/>
    </row>
    <row r="24171" spans="2:13" s="1" customFormat="1" ht="13.8" x14ac:dyDescent="0.3">
      <c r="B24171" s="10"/>
      <c r="L24171" s="10"/>
      <c r="M24171" s="10"/>
    </row>
    <row r="24172" spans="2:13" s="1" customFormat="1" ht="13.8" x14ac:dyDescent="0.3">
      <c r="B24172" s="10"/>
      <c r="L24172" s="10"/>
      <c r="M24172" s="10"/>
    </row>
    <row r="24173" spans="2:13" s="1" customFormat="1" ht="13.8" x14ac:dyDescent="0.3">
      <c r="B24173" s="10"/>
      <c r="L24173" s="10"/>
      <c r="M24173" s="10"/>
    </row>
    <row r="24174" spans="2:13" s="1" customFormat="1" ht="13.8" x14ac:dyDescent="0.3">
      <c r="B24174" s="10"/>
      <c r="L24174" s="10"/>
      <c r="M24174" s="10"/>
    </row>
    <row r="24175" spans="2:13" s="1" customFormat="1" ht="13.8" x14ac:dyDescent="0.3">
      <c r="B24175" s="10"/>
      <c r="L24175" s="10"/>
      <c r="M24175" s="10"/>
    </row>
    <row r="24176" spans="2:13" s="1" customFormat="1" ht="13.8" x14ac:dyDescent="0.3">
      <c r="B24176" s="10"/>
      <c r="L24176" s="10"/>
      <c r="M24176" s="10"/>
    </row>
    <row r="24177" spans="2:13" s="1" customFormat="1" ht="13.8" x14ac:dyDescent="0.3">
      <c r="B24177" s="10"/>
      <c r="L24177" s="10"/>
      <c r="M24177" s="10"/>
    </row>
    <row r="24178" spans="2:13" s="1" customFormat="1" ht="13.8" x14ac:dyDescent="0.3">
      <c r="B24178" s="10"/>
      <c r="L24178" s="10"/>
      <c r="M24178" s="10"/>
    </row>
    <row r="24179" spans="2:13" s="1" customFormat="1" ht="13.8" x14ac:dyDescent="0.3">
      <c r="B24179" s="10"/>
      <c r="L24179" s="10"/>
      <c r="M24179" s="10"/>
    </row>
    <row r="24180" spans="2:13" s="1" customFormat="1" ht="13.8" x14ac:dyDescent="0.3">
      <c r="B24180" s="10"/>
      <c r="L24180" s="10"/>
      <c r="M24180" s="10"/>
    </row>
    <row r="24181" spans="2:13" s="1" customFormat="1" ht="13.8" x14ac:dyDescent="0.3">
      <c r="B24181" s="10"/>
      <c r="L24181" s="10"/>
      <c r="M24181" s="10"/>
    </row>
    <row r="24182" spans="2:13" s="1" customFormat="1" ht="13.8" x14ac:dyDescent="0.3">
      <c r="B24182" s="10"/>
      <c r="L24182" s="10"/>
      <c r="M24182" s="10"/>
    </row>
    <row r="24183" spans="2:13" s="1" customFormat="1" ht="13.8" x14ac:dyDescent="0.3">
      <c r="B24183" s="10"/>
      <c r="L24183" s="10"/>
      <c r="M24183" s="10"/>
    </row>
    <row r="24184" spans="2:13" s="1" customFormat="1" ht="13.8" x14ac:dyDescent="0.3">
      <c r="B24184" s="10"/>
      <c r="L24184" s="10"/>
      <c r="M24184" s="10"/>
    </row>
    <row r="24185" spans="2:13" s="1" customFormat="1" ht="13.8" x14ac:dyDescent="0.3">
      <c r="B24185" s="10"/>
      <c r="L24185" s="10"/>
      <c r="M24185" s="10"/>
    </row>
    <row r="24186" spans="2:13" s="1" customFormat="1" ht="13.8" x14ac:dyDescent="0.3">
      <c r="B24186" s="10"/>
      <c r="L24186" s="10"/>
      <c r="M24186" s="10"/>
    </row>
    <row r="24187" spans="2:13" s="1" customFormat="1" ht="13.8" x14ac:dyDescent="0.3">
      <c r="B24187" s="10"/>
      <c r="L24187" s="10"/>
      <c r="M24187" s="10"/>
    </row>
    <row r="24188" spans="2:13" s="1" customFormat="1" ht="13.8" x14ac:dyDescent="0.3">
      <c r="B24188" s="10"/>
      <c r="L24188" s="10"/>
      <c r="M24188" s="10"/>
    </row>
    <row r="24189" spans="2:13" s="1" customFormat="1" ht="13.8" x14ac:dyDescent="0.3">
      <c r="B24189" s="10"/>
      <c r="L24189" s="10"/>
      <c r="M24189" s="10"/>
    </row>
    <row r="24190" spans="2:13" s="1" customFormat="1" ht="13.8" x14ac:dyDescent="0.3">
      <c r="B24190" s="10"/>
      <c r="L24190" s="10"/>
      <c r="M24190" s="10"/>
    </row>
    <row r="24191" spans="2:13" s="1" customFormat="1" ht="13.8" x14ac:dyDescent="0.3">
      <c r="B24191" s="10"/>
      <c r="L24191" s="10"/>
      <c r="M24191" s="10"/>
    </row>
    <row r="24192" spans="2:13" s="1" customFormat="1" ht="13.8" x14ac:dyDescent="0.3">
      <c r="B24192" s="10"/>
      <c r="L24192" s="10"/>
      <c r="M24192" s="10"/>
    </row>
    <row r="24193" spans="2:13" s="1" customFormat="1" ht="13.8" x14ac:dyDescent="0.3">
      <c r="B24193" s="10"/>
      <c r="L24193" s="10"/>
      <c r="M24193" s="10"/>
    </row>
    <row r="24194" spans="2:13" s="1" customFormat="1" ht="13.8" x14ac:dyDescent="0.3">
      <c r="B24194" s="10"/>
      <c r="L24194" s="10"/>
      <c r="M24194" s="10"/>
    </row>
    <row r="24195" spans="2:13" s="1" customFormat="1" ht="13.8" x14ac:dyDescent="0.3">
      <c r="B24195" s="10"/>
      <c r="L24195" s="10"/>
      <c r="M24195" s="10"/>
    </row>
    <row r="24196" spans="2:13" s="1" customFormat="1" ht="13.8" x14ac:dyDescent="0.3">
      <c r="B24196" s="10"/>
      <c r="L24196" s="10"/>
      <c r="M24196" s="10"/>
    </row>
    <row r="24197" spans="2:13" s="1" customFormat="1" ht="13.8" x14ac:dyDescent="0.3">
      <c r="B24197" s="10"/>
      <c r="L24197" s="10"/>
      <c r="M24197" s="10"/>
    </row>
    <row r="24198" spans="2:13" s="1" customFormat="1" ht="13.8" x14ac:dyDescent="0.3">
      <c r="B24198" s="10"/>
      <c r="L24198" s="10"/>
      <c r="M24198" s="10"/>
    </row>
    <row r="24199" spans="2:13" s="1" customFormat="1" ht="13.8" x14ac:dyDescent="0.3">
      <c r="B24199" s="10"/>
      <c r="L24199" s="10"/>
      <c r="M24199" s="10"/>
    </row>
    <row r="24200" spans="2:13" s="1" customFormat="1" ht="13.8" x14ac:dyDescent="0.3">
      <c r="B24200" s="10"/>
      <c r="L24200" s="10"/>
      <c r="M24200" s="10"/>
    </row>
    <row r="24201" spans="2:13" s="1" customFormat="1" ht="13.8" x14ac:dyDescent="0.3">
      <c r="B24201" s="10"/>
      <c r="L24201" s="10"/>
      <c r="M24201" s="10"/>
    </row>
    <row r="24202" spans="2:13" s="1" customFormat="1" ht="13.8" x14ac:dyDescent="0.3">
      <c r="B24202" s="10"/>
      <c r="L24202" s="10"/>
      <c r="M24202" s="10"/>
    </row>
    <row r="24203" spans="2:13" s="1" customFormat="1" ht="13.8" x14ac:dyDescent="0.3">
      <c r="B24203" s="10"/>
      <c r="L24203" s="10"/>
      <c r="M24203" s="10"/>
    </row>
    <row r="24204" spans="2:13" s="1" customFormat="1" ht="13.8" x14ac:dyDescent="0.3">
      <c r="B24204" s="10"/>
      <c r="L24204" s="10"/>
      <c r="M24204" s="10"/>
    </row>
    <row r="24205" spans="2:13" s="1" customFormat="1" ht="13.8" x14ac:dyDescent="0.3">
      <c r="B24205" s="10"/>
      <c r="L24205" s="10"/>
      <c r="M24205" s="10"/>
    </row>
    <row r="24206" spans="2:13" s="1" customFormat="1" ht="13.8" x14ac:dyDescent="0.3">
      <c r="B24206" s="10"/>
      <c r="L24206" s="10"/>
      <c r="M24206" s="10"/>
    </row>
    <row r="24207" spans="2:13" s="1" customFormat="1" ht="13.8" x14ac:dyDescent="0.3">
      <c r="B24207" s="10"/>
      <c r="L24207" s="10"/>
      <c r="M24207" s="10"/>
    </row>
    <row r="24208" spans="2:13" s="1" customFormat="1" ht="13.8" x14ac:dyDescent="0.3">
      <c r="B24208" s="10"/>
      <c r="L24208" s="10"/>
      <c r="M24208" s="10"/>
    </row>
    <row r="24209" spans="2:13" s="1" customFormat="1" ht="13.8" x14ac:dyDescent="0.3">
      <c r="B24209" s="10"/>
      <c r="L24209" s="10"/>
      <c r="M24209" s="10"/>
    </row>
    <row r="24210" spans="2:13" s="1" customFormat="1" ht="13.8" x14ac:dyDescent="0.3">
      <c r="B24210" s="10"/>
      <c r="L24210" s="10"/>
      <c r="M24210" s="10"/>
    </row>
    <row r="24211" spans="2:13" s="1" customFormat="1" ht="13.8" x14ac:dyDescent="0.3">
      <c r="B24211" s="10"/>
      <c r="L24211" s="10"/>
      <c r="M24211" s="10"/>
    </row>
    <row r="24212" spans="2:13" s="1" customFormat="1" ht="13.8" x14ac:dyDescent="0.3">
      <c r="B24212" s="10"/>
      <c r="L24212" s="10"/>
      <c r="M24212" s="10"/>
    </row>
    <row r="24213" spans="2:13" s="1" customFormat="1" ht="13.8" x14ac:dyDescent="0.3">
      <c r="B24213" s="10"/>
      <c r="L24213" s="10"/>
      <c r="M24213" s="10"/>
    </row>
    <row r="24214" spans="2:13" s="1" customFormat="1" ht="13.8" x14ac:dyDescent="0.3">
      <c r="B24214" s="10"/>
      <c r="L24214" s="10"/>
      <c r="M24214" s="10"/>
    </row>
    <row r="24215" spans="2:13" s="1" customFormat="1" ht="13.8" x14ac:dyDescent="0.3">
      <c r="B24215" s="10"/>
      <c r="L24215" s="10"/>
      <c r="M24215" s="10"/>
    </row>
    <row r="24216" spans="2:13" s="1" customFormat="1" ht="13.8" x14ac:dyDescent="0.3">
      <c r="B24216" s="10"/>
      <c r="L24216" s="10"/>
      <c r="M24216" s="10"/>
    </row>
    <row r="24217" spans="2:13" s="1" customFormat="1" ht="13.8" x14ac:dyDescent="0.3">
      <c r="B24217" s="10"/>
      <c r="L24217" s="10"/>
      <c r="M24217" s="10"/>
    </row>
    <row r="24218" spans="2:13" s="1" customFormat="1" ht="13.8" x14ac:dyDescent="0.3">
      <c r="B24218" s="10"/>
      <c r="L24218" s="10"/>
      <c r="M24218" s="10"/>
    </row>
    <row r="24219" spans="2:13" s="1" customFormat="1" ht="13.8" x14ac:dyDescent="0.3">
      <c r="B24219" s="10"/>
      <c r="L24219" s="10"/>
      <c r="M24219" s="10"/>
    </row>
    <row r="24220" spans="2:13" s="1" customFormat="1" ht="13.8" x14ac:dyDescent="0.3">
      <c r="B24220" s="10"/>
      <c r="L24220" s="10"/>
      <c r="M24220" s="10"/>
    </row>
    <row r="24221" spans="2:13" s="1" customFormat="1" ht="13.8" x14ac:dyDescent="0.3">
      <c r="B24221" s="10"/>
      <c r="L24221" s="10"/>
      <c r="M24221" s="10"/>
    </row>
    <row r="24222" spans="2:13" s="1" customFormat="1" ht="13.8" x14ac:dyDescent="0.3">
      <c r="B24222" s="10"/>
      <c r="L24222" s="10"/>
      <c r="M24222" s="10"/>
    </row>
    <row r="24223" spans="2:13" s="1" customFormat="1" ht="13.8" x14ac:dyDescent="0.3">
      <c r="B24223" s="10"/>
      <c r="L24223" s="10"/>
      <c r="M24223" s="10"/>
    </row>
    <row r="24224" spans="2:13" s="1" customFormat="1" ht="13.8" x14ac:dyDescent="0.3">
      <c r="B24224" s="10"/>
      <c r="L24224" s="10"/>
      <c r="M24224" s="10"/>
    </row>
    <row r="24225" spans="2:13" s="1" customFormat="1" ht="13.8" x14ac:dyDescent="0.3">
      <c r="B24225" s="10"/>
      <c r="L24225" s="10"/>
      <c r="M24225" s="10"/>
    </row>
    <row r="24226" spans="2:13" s="1" customFormat="1" ht="13.8" x14ac:dyDescent="0.3">
      <c r="B24226" s="10"/>
      <c r="L24226" s="10"/>
      <c r="M24226" s="10"/>
    </row>
    <row r="24227" spans="2:13" s="1" customFormat="1" ht="13.8" x14ac:dyDescent="0.3">
      <c r="B24227" s="10"/>
      <c r="L24227" s="10"/>
      <c r="M24227" s="10"/>
    </row>
    <row r="24228" spans="2:13" s="1" customFormat="1" ht="13.8" x14ac:dyDescent="0.3">
      <c r="B24228" s="10"/>
      <c r="L24228" s="10"/>
      <c r="M24228" s="10"/>
    </row>
    <row r="24229" spans="2:13" s="1" customFormat="1" ht="13.8" x14ac:dyDescent="0.3">
      <c r="B24229" s="10"/>
      <c r="L24229" s="10"/>
      <c r="M24229" s="10"/>
    </row>
    <row r="24230" spans="2:13" s="1" customFormat="1" ht="13.8" x14ac:dyDescent="0.3">
      <c r="B24230" s="10"/>
      <c r="L24230" s="10"/>
      <c r="M24230" s="10"/>
    </row>
    <row r="24231" spans="2:13" s="1" customFormat="1" ht="13.8" x14ac:dyDescent="0.3">
      <c r="B24231" s="10"/>
      <c r="L24231" s="10"/>
      <c r="M24231" s="10"/>
    </row>
    <row r="24232" spans="2:13" s="1" customFormat="1" ht="13.8" x14ac:dyDescent="0.3">
      <c r="B24232" s="10"/>
      <c r="L24232" s="10"/>
      <c r="M24232" s="10"/>
    </row>
    <row r="24233" spans="2:13" s="1" customFormat="1" ht="13.8" x14ac:dyDescent="0.3">
      <c r="B24233" s="10"/>
      <c r="L24233" s="10"/>
      <c r="M24233" s="10"/>
    </row>
    <row r="24234" spans="2:13" s="1" customFormat="1" ht="13.8" x14ac:dyDescent="0.3">
      <c r="B24234" s="10"/>
      <c r="L24234" s="10"/>
      <c r="M24234" s="10"/>
    </row>
    <row r="24235" spans="2:13" s="1" customFormat="1" ht="13.8" x14ac:dyDescent="0.3">
      <c r="B24235" s="10"/>
      <c r="L24235" s="10"/>
      <c r="M24235" s="10"/>
    </row>
    <row r="24236" spans="2:13" s="1" customFormat="1" ht="13.8" x14ac:dyDescent="0.3">
      <c r="B24236" s="10"/>
      <c r="L24236" s="10"/>
      <c r="M24236" s="10"/>
    </row>
    <row r="24237" spans="2:13" s="1" customFormat="1" ht="13.8" x14ac:dyDescent="0.3">
      <c r="B24237" s="10"/>
      <c r="L24237" s="10"/>
      <c r="M24237" s="10"/>
    </row>
    <row r="24238" spans="2:13" s="1" customFormat="1" ht="13.8" x14ac:dyDescent="0.3">
      <c r="B24238" s="10"/>
      <c r="L24238" s="10"/>
      <c r="M24238" s="10"/>
    </row>
    <row r="24239" spans="2:13" s="1" customFormat="1" ht="13.8" x14ac:dyDescent="0.3">
      <c r="B24239" s="10"/>
      <c r="L24239" s="10"/>
      <c r="M24239" s="10"/>
    </row>
    <row r="24240" spans="2:13" s="1" customFormat="1" ht="13.8" x14ac:dyDescent="0.3">
      <c r="B24240" s="10"/>
      <c r="L24240" s="10"/>
      <c r="M24240" s="10"/>
    </row>
    <row r="24241" spans="2:13" s="1" customFormat="1" ht="13.8" x14ac:dyDescent="0.3">
      <c r="B24241" s="10"/>
      <c r="L24241" s="10"/>
      <c r="M24241" s="10"/>
    </row>
    <row r="24242" spans="2:13" s="1" customFormat="1" ht="13.8" x14ac:dyDescent="0.3">
      <c r="B24242" s="10"/>
      <c r="L24242" s="10"/>
      <c r="M24242" s="10"/>
    </row>
    <row r="24243" spans="2:13" s="1" customFormat="1" ht="13.8" x14ac:dyDescent="0.3">
      <c r="B24243" s="10"/>
      <c r="L24243" s="10"/>
      <c r="M24243" s="10"/>
    </row>
    <row r="24244" spans="2:13" s="1" customFormat="1" ht="13.8" x14ac:dyDescent="0.3">
      <c r="B24244" s="10"/>
      <c r="L24244" s="10"/>
      <c r="M24244" s="10"/>
    </row>
    <row r="24245" spans="2:13" s="1" customFormat="1" ht="13.8" x14ac:dyDescent="0.3">
      <c r="B24245" s="10"/>
      <c r="L24245" s="10"/>
      <c r="M24245" s="10"/>
    </row>
    <row r="24246" spans="2:13" s="1" customFormat="1" ht="13.8" x14ac:dyDescent="0.3">
      <c r="B24246" s="10"/>
      <c r="L24246" s="10"/>
      <c r="M24246" s="10"/>
    </row>
    <row r="24247" spans="2:13" s="1" customFormat="1" ht="13.8" x14ac:dyDescent="0.3">
      <c r="B24247" s="10"/>
      <c r="L24247" s="10"/>
      <c r="M24247" s="10"/>
    </row>
    <row r="24248" spans="2:13" s="1" customFormat="1" ht="13.8" x14ac:dyDescent="0.3">
      <c r="B24248" s="10"/>
      <c r="L24248" s="10"/>
      <c r="M24248" s="10"/>
    </row>
    <row r="24249" spans="2:13" s="1" customFormat="1" ht="13.8" x14ac:dyDescent="0.3">
      <c r="B24249" s="10"/>
      <c r="L24249" s="10"/>
      <c r="M24249" s="10"/>
    </row>
    <row r="24250" spans="2:13" s="1" customFormat="1" ht="13.8" x14ac:dyDescent="0.3">
      <c r="B24250" s="10"/>
      <c r="L24250" s="10"/>
      <c r="M24250" s="10"/>
    </row>
    <row r="24251" spans="2:13" s="1" customFormat="1" ht="13.8" x14ac:dyDescent="0.3">
      <c r="B24251" s="10"/>
      <c r="L24251" s="10"/>
      <c r="M24251" s="10"/>
    </row>
    <row r="24252" spans="2:13" s="1" customFormat="1" ht="13.8" x14ac:dyDescent="0.3">
      <c r="B24252" s="10"/>
      <c r="L24252" s="10"/>
      <c r="M24252" s="10"/>
    </row>
    <row r="24253" spans="2:13" s="1" customFormat="1" ht="13.8" x14ac:dyDescent="0.3">
      <c r="B24253" s="10"/>
      <c r="L24253" s="10"/>
      <c r="M24253" s="10"/>
    </row>
    <row r="24254" spans="2:13" s="1" customFormat="1" ht="13.8" x14ac:dyDescent="0.3">
      <c r="B24254" s="10"/>
      <c r="L24254" s="10"/>
      <c r="M24254" s="10"/>
    </row>
    <row r="24255" spans="2:13" s="1" customFormat="1" ht="13.8" x14ac:dyDescent="0.3">
      <c r="B24255" s="10"/>
      <c r="L24255" s="10"/>
      <c r="M24255" s="10"/>
    </row>
    <row r="24256" spans="2:13" s="1" customFormat="1" ht="13.8" x14ac:dyDescent="0.3">
      <c r="B24256" s="10"/>
      <c r="L24256" s="10"/>
      <c r="M24256" s="10"/>
    </row>
    <row r="24257" spans="2:13" s="1" customFormat="1" ht="13.8" x14ac:dyDescent="0.3">
      <c r="B24257" s="10"/>
      <c r="L24257" s="10"/>
      <c r="M24257" s="10"/>
    </row>
    <row r="24258" spans="2:13" s="1" customFormat="1" ht="13.8" x14ac:dyDescent="0.3">
      <c r="B24258" s="10"/>
      <c r="L24258" s="10"/>
      <c r="M24258" s="10"/>
    </row>
    <row r="24259" spans="2:13" s="1" customFormat="1" ht="13.8" x14ac:dyDescent="0.3">
      <c r="B24259" s="10"/>
      <c r="L24259" s="10"/>
      <c r="M24259" s="10"/>
    </row>
    <row r="24260" spans="2:13" s="1" customFormat="1" ht="13.8" x14ac:dyDescent="0.3">
      <c r="B24260" s="10"/>
      <c r="L24260" s="10"/>
      <c r="M24260" s="10"/>
    </row>
    <row r="24261" spans="2:13" s="1" customFormat="1" ht="13.8" x14ac:dyDescent="0.3">
      <c r="B24261" s="10"/>
      <c r="L24261" s="10"/>
      <c r="M24261" s="10"/>
    </row>
    <row r="24262" spans="2:13" s="1" customFormat="1" ht="13.8" x14ac:dyDescent="0.3">
      <c r="B24262" s="10"/>
      <c r="L24262" s="10"/>
      <c r="M24262" s="10"/>
    </row>
    <row r="24263" spans="2:13" s="1" customFormat="1" ht="13.8" x14ac:dyDescent="0.3">
      <c r="B24263" s="10"/>
      <c r="L24263" s="10"/>
      <c r="M24263" s="10"/>
    </row>
    <row r="24264" spans="2:13" s="1" customFormat="1" ht="13.8" x14ac:dyDescent="0.3">
      <c r="B24264" s="10"/>
      <c r="L24264" s="10"/>
      <c r="M24264" s="10"/>
    </row>
    <row r="24265" spans="2:13" s="1" customFormat="1" ht="13.8" x14ac:dyDescent="0.3">
      <c r="B24265" s="10"/>
      <c r="L24265" s="10"/>
      <c r="M24265" s="10"/>
    </row>
    <row r="24266" spans="2:13" s="1" customFormat="1" ht="13.8" x14ac:dyDescent="0.3">
      <c r="B24266" s="10"/>
      <c r="L24266" s="10"/>
      <c r="M24266" s="10"/>
    </row>
    <row r="24267" spans="2:13" s="1" customFormat="1" ht="13.8" x14ac:dyDescent="0.3">
      <c r="B24267" s="10"/>
      <c r="L24267" s="10"/>
      <c r="M24267" s="10"/>
    </row>
    <row r="24268" spans="2:13" s="1" customFormat="1" ht="13.8" x14ac:dyDescent="0.3">
      <c r="B24268" s="10"/>
      <c r="L24268" s="10"/>
      <c r="M24268" s="10"/>
    </row>
    <row r="24269" spans="2:13" s="1" customFormat="1" ht="13.8" x14ac:dyDescent="0.3">
      <c r="B24269" s="10"/>
      <c r="L24269" s="10"/>
      <c r="M24269" s="10"/>
    </row>
    <row r="24270" spans="2:13" s="1" customFormat="1" ht="13.8" x14ac:dyDescent="0.3">
      <c r="B24270" s="10"/>
      <c r="L24270" s="10"/>
      <c r="M24270" s="10"/>
    </row>
    <row r="24271" spans="2:13" s="1" customFormat="1" ht="13.8" x14ac:dyDescent="0.3">
      <c r="B24271" s="10"/>
      <c r="L24271" s="10"/>
      <c r="M24271" s="10"/>
    </row>
    <row r="24272" spans="2:13" s="1" customFormat="1" ht="13.8" x14ac:dyDescent="0.3">
      <c r="B24272" s="10"/>
      <c r="L24272" s="10"/>
      <c r="M24272" s="10"/>
    </row>
    <row r="24273" spans="2:13" s="1" customFormat="1" ht="13.8" x14ac:dyDescent="0.3">
      <c r="B24273" s="10"/>
      <c r="L24273" s="10"/>
      <c r="M24273" s="10"/>
    </row>
    <row r="24274" spans="2:13" s="1" customFormat="1" ht="13.8" x14ac:dyDescent="0.3">
      <c r="B24274" s="10"/>
      <c r="L24274" s="10"/>
      <c r="M24274" s="10"/>
    </row>
    <row r="24275" spans="2:13" s="1" customFormat="1" ht="13.8" x14ac:dyDescent="0.3">
      <c r="B24275" s="10"/>
      <c r="L24275" s="10"/>
      <c r="M24275" s="10"/>
    </row>
    <row r="24276" spans="2:13" s="1" customFormat="1" ht="13.8" x14ac:dyDescent="0.3">
      <c r="B24276" s="10"/>
      <c r="L24276" s="10"/>
      <c r="M24276" s="10"/>
    </row>
    <row r="24277" spans="2:13" s="1" customFormat="1" ht="13.8" x14ac:dyDescent="0.3">
      <c r="B24277" s="10"/>
      <c r="L24277" s="10"/>
      <c r="M24277" s="10"/>
    </row>
    <row r="24278" spans="2:13" s="1" customFormat="1" ht="13.8" x14ac:dyDescent="0.3">
      <c r="B24278" s="10"/>
      <c r="L24278" s="10"/>
      <c r="M24278" s="10"/>
    </row>
    <row r="24279" spans="2:13" s="1" customFormat="1" ht="13.8" x14ac:dyDescent="0.3">
      <c r="B24279" s="10"/>
      <c r="L24279" s="10"/>
      <c r="M24279" s="10"/>
    </row>
    <row r="24280" spans="2:13" s="1" customFormat="1" ht="13.8" x14ac:dyDescent="0.3">
      <c r="B24280" s="10"/>
      <c r="L24280" s="10"/>
      <c r="M24280" s="10"/>
    </row>
    <row r="24281" spans="2:13" s="1" customFormat="1" ht="13.8" x14ac:dyDescent="0.3">
      <c r="B24281" s="10"/>
      <c r="L24281" s="10"/>
      <c r="M24281" s="10"/>
    </row>
    <row r="24282" spans="2:13" s="1" customFormat="1" ht="13.8" x14ac:dyDescent="0.3">
      <c r="B24282" s="10"/>
      <c r="L24282" s="10"/>
      <c r="M24282" s="10"/>
    </row>
    <row r="24283" spans="2:13" s="1" customFormat="1" ht="13.8" x14ac:dyDescent="0.3">
      <c r="B24283" s="10"/>
      <c r="L24283" s="10"/>
      <c r="M24283" s="10"/>
    </row>
    <row r="24284" spans="2:13" s="1" customFormat="1" ht="13.8" x14ac:dyDescent="0.3">
      <c r="B24284" s="10"/>
      <c r="L24284" s="10"/>
      <c r="M24284" s="10"/>
    </row>
    <row r="24285" spans="2:13" s="1" customFormat="1" ht="13.8" x14ac:dyDescent="0.3">
      <c r="B24285" s="10"/>
      <c r="L24285" s="10"/>
      <c r="M24285" s="10"/>
    </row>
    <row r="24286" spans="2:13" s="1" customFormat="1" ht="13.8" x14ac:dyDescent="0.3">
      <c r="B24286" s="10"/>
      <c r="L24286" s="10"/>
      <c r="M24286" s="10"/>
    </row>
    <row r="24287" spans="2:13" s="1" customFormat="1" ht="13.8" x14ac:dyDescent="0.3">
      <c r="B24287" s="10"/>
      <c r="L24287" s="10"/>
      <c r="M24287" s="10"/>
    </row>
    <row r="24288" spans="2:13" s="1" customFormat="1" ht="13.8" x14ac:dyDescent="0.3">
      <c r="B24288" s="10"/>
      <c r="L24288" s="10"/>
      <c r="M24288" s="10"/>
    </row>
    <row r="24289" spans="2:13" s="1" customFormat="1" ht="13.8" x14ac:dyDescent="0.3">
      <c r="B24289" s="10"/>
      <c r="L24289" s="10"/>
      <c r="M24289" s="10"/>
    </row>
    <row r="24290" spans="2:13" s="1" customFormat="1" ht="13.8" x14ac:dyDescent="0.3">
      <c r="B24290" s="10"/>
      <c r="L24290" s="10"/>
      <c r="M24290" s="10"/>
    </row>
    <row r="24291" spans="2:13" s="1" customFormat="1" ht="13.8" x14ac:dyDescent="0.3">
      <c r="B24291" s="10"/>
      <c r="L24291" s="10"/>
      <c r="M24291" s="10"/>
    </row>
    <row r="24292" spans="2:13" s="1" customFormat="1" ht="13.8" x14ac:dyDescent="0.3">
      <c r="B24292" s="10"/>
      <c r="L24292" s="10"/>
      <c r="M24292" s="10"/>
    </row>
    <row r="24293" spans="2:13" s="1" customFormat="1" ht="13.8" x14ac:dyDescent="0.3">
      <c r="B24293" s="10"/>
      <c r="L24293" s="10"/>
      <c r="M24293" s="10"/>
    </row>
    <row r="24294" spans="2:13" s="1" customFormat="1" ht="13.8" x14ac:dyDescent="0.3">
      <c r="B24294" s="10"/>
      <c r="L24294" s="10"/>
      <c r="M24294" s="10"/>
    </row>
    <row r="24295" spans="2:13" s="1" customFormat="1" ht="13.8" x14ac:dyDescent="0.3">
      <c r="B24295" s="10"/>
      <c r="L24295" s="10"/>
      <c r="M24295" s="10"/>
    </row>
    <row r="24296" spans="2:13" s="1" customFormat="1" ht="13.8" x14ac:dyDescent="0.3">
      <c r="B24296" s="10"/>
      <c r="L24296" s="10"/>
      <c r="M24296" s="10"/>
    </row>
    <row r="24297" spans="2:13" s="1" customFormat="1" ht="13.8" x14ac:dyDescent="0.3">
      <c r="B24297" s="10"/>
      <c r="L24297" s="10"/>
      <c r="M24297" s="10"/>
    </row>
    <row r="24298" spans="2:13" s="1" customFormat="1" ht="13.8" x14ac:dyDescent="0.3">
      <c r="B24298" s="10"/>
      <c r="L24298" s="10"/>
      <c r="M24298" s="10"/>
    </row>
    <row r="24299" spans="2:13" s="1" customFormat="1" ht="13.8" x14ac:dyDescent="0.3">
      <c r="B24299" s="10"/>
      <c r="L24299" s="10"/>
      <c r="M24299" s="10"/>
    </row>
    <row r="24300" spans="2:13" s="1" customFormat="1" ht="13.8" x14ac:dyDescent="0.3">
      <c r="B24300" s="10"/>
      <c r="L24300" s="10"/>
      <c r="M24300" s="10"/>
    </row>
    <row r="24301" spans="2:13" s="1" customFormat="1" ht="13.8" x14ac:dyDescent="0.3">
      <c r="B24301" s="10"/>
      <c r="L24301" s="10"/>
      <c r="M24301" s="10"/>
    </row>
    <row r="24302" spans="2:13" s="1" customFormat="1" ht="13.8" x14ac:dyDescent="0.3">
      <c r="B24302" s="10"/>
      <c r="L24302" s="10"/>
      <c r="M24302" s="10"/>
    </row>
    <row r="24303" spans="2:13" s="1" customFormat="1" ht="13.8" x14ac:dyDescent="0.3">
      <c r="B24303" s="10"/>
      <c r="L24303" s="10"/>
      <c r="M24303" s="10"/>
    </row>
    <row r="24304" spans="2:13" s="1" customFormat="1" ht="13.8" x14ac:dyDescent="0.3">
      <c r="B24304" s="10"/>
      <c r="L24304" s="10"/>
      <c r="M24304" s="10"/>
    </row>
    <row r="24305" spans="2:13" s="1" customFormat="1" ht="13.8" x14ac:dyDescent="0.3">
      <c r="B24305" s="10"/>
      <c r="L24305" s="10"/>
      <c r="M24305" s="10"/>
    </row>
    <row r="24306" spans="2:13" s="1" customFormat="1" ht="13.8" x14ac:dyDescent="0.3">
      <c r="B24306" s="10"/>
      <c r="L24306" s="10"/>
      <c r="M24306" s="10"/>
    </row>
    <row r="24307" spans="2:13" s="1" customFormat="1" ht="13.8" x14ac:dyDescent="0.3">
      <c r="B24307" s="10"/>
      <c r="L24307" s="10"/>
      <c r="M24307" s="10"/>
    </row>
    <row r="24308" spans="2:13" s="1" customFormat="1" ht="13.8" x14ac:dyDescent="0.3">
      <c r="B24308" s="10"/>
      <c r="L24308" s="10"/>
      <c r="M24308" s="10"/>
    </row>
    <row r="24309" spans="2:13" s="1" customFormat="1" ht="13.8" x14ac:dyDescent="0.3">
      <c r="B24309" s="10"/>
      <c r="L24309" s="10"/>
      <c r="M24309" s="10"/>
    </row>
    <row r="24310" spans="2:13" s="1" customFormat="1" ht="13.8" x14ac:dyDescent="0.3">
      <c r="B24310" s="10"/>
      <c r="L24310" s="10"/>
      <c r="M24310" s="10"/>
    </row>
    <row r="24311" spans="2:13" s="1" customFormat="1" ht="13.8" x14ac:dyDescent="0.3">
      <c r="B24311" s="10"/>
      <c r="L24311" s="10"/>
      <c r="M24311" s="10"/>
    </row>
    <row r="24312" spans="2:13" s="1" customFormat="1" ht="13.8" x14ac:dyDescent="0.3">
      <c r="B24312" s="10"/>
      <c r="L24312" s="10"/>
      <c r="M24312" s="10"/>
    </row>
    <row r="24313" spans="2:13" s="1" customFormat="1" ht="13.8" x14ac:dyDescent="0.3">
      <c r="B24313" s="10"/>
      <c r="L24313" s="10"/>
      <c r="M24313" s="10"/>
    </row>
    <row r="24314" spans="2:13" s="1" customFormat="1" ht="13.8" x14ac:dyDescent="0.3">
      <c r="B24314" s="10"/>
      <c r="L24314" s="10"/>
      <c r="M24314" s="10"/>
    </row>
    <row r="24315" spans="2:13" s="1" customFormat="1" ht="13.8" x14ac:dyDescent="0.3">
      <c r="B24315" s="10"/>
      <c r="L24315" s="10"/>
      <c r="M24315" s="10"/>
    </row>
    <row r="24316" spans="2:13" s="1" customFormat="1" ht="13.8" x14ac:dyDescent="0.3">
      <c r="B24316" s="10"/>
      <c r="L24316" s="10"/>
      <c r="M24316" s="10"/>
    </row>
    <row r="24317" spans="2:13" s="1" customFormat="1" ht="13.8" x14ac:dyDescent="0.3">
      <c r="B24317" s="10"/>
      <c r="L24317" s="10"/>
      <c r="M24317" s="10"/>
    </row>
    <row r="24318" spans="2:13" s="1" customFormat="1" ht="13.8" x14ac:dyDescent="0.3">
      <c r="B24318" s="10"/>
      <c r="L24318" s="10"/>
      <c r="M24318" s="10"/>
    </row>
    <row r="24319" spans="2:13" s="1" customFormat="1" ht="13.8" x14ac:dyDescent="0.3">
      <c r="B24319" s="10"/>
      <c r="L24319" s="10"/>
      <c r="M24319" s="10"/>
    </row>
    <row r="24320" spans="2:13" s="1" customFormat="1" ht="13.8" x14ac:dyDescent="0.3">
      <c r="B24320" s="10"/>
      <c r="L24320" s="10"/>
      <c r="M24320" s="10"/>
    </row>
    <row r="24321" spans="2:13" s="1" customFormat="1" ht="13.8" x14ac:dyDescent="0.3">
      <c r="B24321" s="10"/>
      <c r="L24321" s="10"/>
      <c r="M24321" s="10"/>
    </row>
    <row r="24322" spans="2:13" s="1" customFormat="1" ht="13.8" x14ac:dyDescent="0.3">
      <c r="B24322" s="10"/>
      <c r="L24322" s="10"/>
      <c r="M24322" s="10"/>
    </row>
    <row r="24323" spans="2:13" s="1" customFormat="1" ht="13.8" x14ac:dyDescent="0.3">
      <c r="B24323" s="10"/>
      <c r="L24323" s="10"/>
      <c r="M24323" s="10"/>
    </row>
    <row r="24324" spans="2:13" s="1" customFormat="1" ht="13.8" x14ac:dyDescent="0.3">
      <c r="B24324" s="10"/>
      <c r="L24324" s="10"/>
      <c r="M24324" s="10"/>
    </row>
    <row r="24325" spans="2:13" s="1" customFormat="1" ht="13.8" x14ac:dyDescent="0.3">
      <c r="B24325" s="10"/>
      <c r="L24325" s="10"/>
      <c r="M24325" s="10"/>
    </row>
    <row r="24326" spans="2:13" s="1" customFormat="1" ht="13.8" x14ac:dyDescent="0.3">
      <c r="B24326" s="10"/>
      <c r="L24326" s="10"/>
      <c r="M24326" s="10"/>
    </row>
    <row r="24327" spans="2:13" s="1" customFormat="1" ht="13.8" x14ac:dyDescent="0.3">
      <c r="B24327" s="10"/>
      <c r="L24327" s="10"/>
      <c r="M24327" s="10"/>
    </row>
    <row r="24328" spans="2:13" s="1" customFormat="1" ht="13.8" x14ac:dyDescent="0.3">
      <c r="B24328" s="10"/>
      <c r="L24328" s="10"/>
      <c r="M24328" s="10"/>
    </row>
    <row r="24329" spans="2:13" s="1" customFormat="1" ht="13.8" x14ac:dyDescent="0.3">
      <c r="B24329" s="10"/>
      <c r="L24329" s="10"/>
      <c r="M24329" s="10"/>
    </row>
    <row r="24330" spans="2:13" s="1" customFormat="1" ht="13.8" x14ac:dyDescent="0.3">
      <c r="B24330" s="10"/>
      <c r="L24330" s="10"/>
      <c r="M24330" s="10"/>
    </row>
    <row r="24331" spans="2:13" s="1" customFormat="1" ht="13.8" x14ac:dyDescent="0.3">
      <c r="B24331" s="10"/>
      <c r="L24331" s="10"/>
      <c r="M24331" s="10"/>
    </row>
    <row r="24332" spans="2:13" s="1" customFormat="1" ht="13.8" x14ac:dyDescent="0.3">
      <c r="B24332" s="10"/>
      <c r="L24332" s="10"/>
      <c r="M24332" s="10"/>
    </row>
    <row r="24333" spans="2:13" s="1" customFormat="1" ht="13.8" x14ac:dyDescent="0.3">
      <c r="B24333" s="10"/>
      <c r="L24333" s="10"/>
      <c r="M24333" s="10"/>
    </row>
    <row r="24334" spans="2:13" s="1" customFormat="1" ht="13.8" x14ac:dyDescent="0.3">
      <c r="B24334" s="10"/>
      <c r="L24334" s="10"/>
      <c r="M24334" s="10"/>
    </row>
    <row r="24335" spans="2:13" s="1" customFormat="1" ht="13.8" x14ac:dyDescent="0.3">
      <c r="B24335" s="10"/>
      <c r="L24335" s="10"/>
      <c r="M24335" s="10"/>
    </row>
    <row r="24336" spans="2:13" s="1" customFormat="1" ht="13.8" x14ac:dyDescent="0.3">
      <c r="B24336" s="10"/>
      <c r="L24336" s="10"/>
      <c r="M24336" s="10"/>
    </row>
    <row r="24337" spans="2:13" s="1" customFormat="1" ht="13.8" x14ac:dyDescent="0.3">
      <c r="B24337" s="10"/>
      <c r="L24337" s="10"/>
      <c r="M24337" s="10"/>
    </row>
    <row r="24338" spans="2:13" s="1" customFormat="1" ht="13.8" x14ac:dyDescent="0.3">
      <c r="B24338" s="10"/>
      <c r="L24338" s="10"/>
      <c r="M24338" s="10"/>
    </row>
    <row r="24339" spans="2:13" s="1" customFormat="1" ht="13.8" x14ac:dyDescent="0.3">
      <c r="B24339" s="10"/>
      <c r="L24339" s="10"/>
      <c r="M24339" s="10"/>
    </row>
    <row r="24340" spans="2:13" s="1" customFormat="1" ht="13.8" x14ac:dyDescent="0.3">
      <c r="B24340" s="10"/>
      <c r="L24340" s="10"/>
      <c r="M24340" s="10"/>
    </row>
    <row r="24341" spans="2:13" s="1" customFormat="1" ht="13.8" x14ac:dyDescent="0.3">
      <c r="B24341" s="10"/>
      <c r="L24341" s="10"/>
      <c r="M24341" s="10"/>
    </row>
    <row r="24342" spans="2:13" s="1" customFormat="1" ht="13.8" x14ac:dyDescent="0.3">
      <c r="B24342" s="10"/>
      <c r="L24342" s="10"/>
      <c r="M24342" s="10"/>
    </row>
    <row r="24343" spans="2:13" s="1" customFormat="1" ht="13.8" x14ac:dyDescent="0.3">
      <c r="B24343" s="10"/>
      <c r="L24343" s="10"/>
      <c r="M24343" s="10"/>
    </row>
    <row r="24344" spans="2:13" s="1" customFormat="1" ht="13.8" x14ac:dyDescent="0.3">
      <c r="B24344" s="10"/>
      <c r="L24344" s="10"/>
      <c r="M24344" s="10"/>
    </row>
    <row r="24345" spans="2:13" s="1" customFormat="1" ht="13.8" x14ac:dyDescent="0.3">
      <c r="B24345" s="10"/>
      <c r="L24345" s="10"/>
      <c r="M24345" s="10"/>
    </row>
    <row r="24346" spans="2:13" s="1" customFormat="1" ht="13.8" x14ac:dyDescent="0.3">
      <c r="B24346" s="10"/>
      <c r="L24346" s="10"/>
      <c r="M24346" s="10"/>
    </row>
    <row r="24347" spans="2:13" s="1" customFormat="1" ht="13.8" x14ac:dyDescent="0.3">
      <c r="B24347" s="10"/>
      <c r="L24347" s="10"/>
      <c r="M24347" s="10"/>
    </row>
    <row r="24348" spans="2:13" s="1" customFormat="1" ht="13.8" x14ac:dyDescent="0.3">
      <c r="B24348" s="10"/>
      <c r="L24348" s="10"/>
      <c r="M24348" s="10"/>
    </row>
    <row r="24349" spans="2:13" s="1" customFormat="1" ht="13.8" x14ac:dyDescent="0.3">
      <c r="B24349" s="10"/>
      <c r="L24349" s="10"/>
      <c r="M24349" s="10"/>
    </row>
    <row r="24350" spans="2:13" s="1" customFormat="1" ht="13.8" x14ac:dyDescent="0.3">
      <c r="B24350" s="10"/>
      <c r="L24350" s="10"/>
      <c r="M24350" s="10"/>
    </row>
    <row r="24351" spans="2:13" s="1" customFormat="1" ht="13.8" x14ac:dyDescent="0.3">
      <c r="B24351" s="10"/>
      <c r="L24351" s="10"/>
      <c r="M24351" s="10"/>
    </row>
    <row r="24352" spans="2:13" s="1" customFormat="1" ht="13.8" x14ac:dyDescent="0.3">
      <c r="B24352" s="10"/>
      <c r="L24352" s="10"/>
      <c r="M24352" s="10"/>
    </row>
    <row r="24353" spans="2:13" s="1" customFormat="1" ht="13.8" x14ac:dyDescent="0.3">
      <c r="B24353" s="10"/>
      <c r="L24353" s="10"/>
      <c r="M24353" s="10"/>
    </row>
    <row r="24354" spans="2:13" s="1" customFormat="1" ht="13.8" x14ac:dyDescent="0.3">
      <c r="B24354" s="10"/>
      <c r="L24354" s="10"/>
      <c r="M24354" s="10"/>
    </row>
    <row r="24355" spans="2:13" s="1" customFormat="1" ht="13.8" x14ac:dyDescent="0.3">
      <c r="B24355" s="10"/>
      <c r="L24355" s="10"/>
      <c r="M24355" s="10"/>
    </row>
    <row r="24356" spans="2:13" s="1" customFormat="1" ht="13.8" x14ac:dyDescent="0.3">
      <c r="B24356" s="10"/>
      <c r="L24356" s="10"/>
      <c r="M24356" s="10"/>
    </row>
    <row r="24357" spans="2:13" s="1" customFormat="1" ht="13.8" x14ac:dyDescent="0.3">
      <c r="B24357" s="10"/>
      <c r="L24357" s="10"/>
      <c r="M24357" s="10"/>
    </row>
    <row r="24358" spans="2:13" s="1" customFormat="1" ht="13.8" x14ac:dyDescent="0.3">
      <c r="B24358" s="10"/>
      <c r="L24358" s="10"/>
      <c r="M24358" s="10"/>
    </row>
    <row r="24359" spans="2:13" s="1" customFormat="1" ht="13.8" x14ac:dyDescent="0.3">
      <c r="B24359" s="10"/>
      <c r="L24359" s="10"/>
      <c r="M24359" s="10"/>
    </row>
    <row r="24360" spans="2:13" s="1" customFormat="1" ht="13.8" x14ac:dyDescent="0.3">
      <c r="B24360" s="10"/>
      <c r="L24360" s="10"/>
      <c r="M24360" s="10"/>
    </row>
    <row r="24361" spans="2:13" s="1" customFormat="1" ht="13.8" x14ac:dyDescent="0.3">
      <c r="B24361" s="10"/>
      <c r="L24361" s="10"/>
      <c r="M24361" s="10"/>
    </row>
    <row r="24362" spans="2:13" s="1" customFormat="1" ht="13.8" x14ac:dyDescent="0.3">
      <c r="B24362" s="10"/>
      <c r="L24362" s="10"/>
      <c r="M24362" s="10"/>
    </row>
    <row r="24363" spans="2:13" s="1" customFormat="1" ht="13.8" x14ac:dyDescent="0.3">
      <c r="B24363" s="10"/>
      <c r="L24363" s="10"/>
      <c r="M24363" s="10"/>
    </row>
    <row r="24364" spans="2:13" s="1" customFormat="1" ht="13.8" x14ac:dyDescent="0.3">
      <c r="B24364" s="10"/>
      <c r="L24364" s="10"/>
      <c r="M24364" s="10"/>
    </row>
    <row r="24365" spans="2:13" s="1" customFormat="1" ht="13.8" x14ac:dyDescent="0.3">
      <c r="B24365" s="10"/>
      <c r="L24365" s="10"/>
      <c r="M24365" s="10"/>
    </row>
    <row r="24366" spans="2:13" s="1" customFormat="1" ht="13.8" x14ac:dyDescent="0.3">
      <c r="B24366" s="10"/>
      <c r="L24366" s="10"/>
      <c r="M24366" s="10"/>
    </row>
    <row r="24367" spans="2:13" s="1" customFormat="1" ht="13.8" x14ac:dyDescent="0.3">
      <c r="B24367" s="10"/>
      <c r="L24367" s="10"/>
      <c r="M24367" s="10"/>
    </row>
    <row r="24368" spans="2:13" s="1" customFormat="1" ht="13.8" x14ac:dyDescent="0.3">
      <c r="B24368" s="10"/>
      <c r="L24368" s="10"/>
      <c r="M24368" s="10"/>
    </row>
    <row r="24369" spans="2:13" s="1" customFormat="1" ht="13.8" x14ac:dyDescent="0.3">
      <c r="B24369" s="10"/>
      <c r="L24369" s="10"/>
      <c r="M24369" s="10"/>
    </row>
    <row r="24370" spans="2:13" s="1" customFormat="1" ht="13.8" x14ac:dyDescent="0.3">
      <c r="B24370" s="10"/>
      <c r="L24370" s="10"/>
      <c r="M24370" s="10"/>
    </row>
    <row r="24371" spans="2:13" s="1" customFormat="1" ht="13.8" x14ac:dyDescent="0.3">
      <c r="B24371" s="10"/>
      <c r="L24371" s="10"/>
      <c r="M24371" s="10"/>
    </row>
    <row r="24372" spans="2:13" s="1" customFormat="1" ht="13.8" x14ac:dyDescent="0.3">
      <c r="B24372" s="10"/>
      <c r="L24372" s="10"/>
      <c r="M24372" s="10"/>
    </row>
    <row r="24373" spans="2:13" s="1" customFormat="1" ht="13.8" x14ac:dyDescent="0.3">
      <c r="B24373" s="10"/>
      <c r="L24373" s="10"/>
      <c r="M24373" s="10"/>
    </row>
    <row r="24374" spans="2:13" s="1" customFormat="1" ht="13.8" x14ac:dyDescent="0.3">
      <c r="B24374" s="10"/>
      <c r="L24374" s="10"/>
      <c r="M24374" s="10"/>
    </row>
    <row r="24375" spans="2:13" s="1" customFormat="1" ht="13.8" x14ac:dyDescent="0.3">
      <c r="B24375" s="10"/>
      <c r="L24375" s="10"/>
      <c r="M24375" s="10"/>
    </row>
    <row r="24376" spans="2:13" s="1" customFormat="1" ht="13.8" x14ac:dyDescent="0.3">
      <c r="B24376" s="10"/>
      <c r="L24376" s="10"/>
      <c r="M24376" s="10"/>
    </row>
    <row r="24377" spans="2:13" s="1" customFormat="1" ht="13.8" x14ac:dyDescent="0.3">
      <c r="B24377" s="10"/>
      <c r="L24377" s="10"/>
      <c r="M24377" s="10"/>
    </row>
    <row r="24378" spans="2:13" s="1" customFormat="1" ht="13.8" x14ac:dyDescent="0.3">
      <c r="B24378" s="10"/>
      <c r="L24378" s="10"/>
      <c r="M24378" s="10"/>
    </row>
    <row r="24379" spans="2:13" s="1" customFormat="1" ht="13.8" x14ac:dyDescent="0.3">
      <c r="B24379" s="10"/>
      <c r="L24379" s="10"/>
      <c r="M24379" s="10"/>
    </row>
    <row r="24380" spans="2:13" s="1" customFormat="1" ht="13.8" x14ac:dyDescent="0.3">
      <c r="B24380" s="10"/>
      <c r="L24380" s="10"/>
      <c r="M24380" s="10"/>
    </row>
    <row r="24381" spans="2:13" s="1" customFormat="1" ht="13.8" x14ac:dyDescent="0.3">
      <c r="B24381" s="10"/>
      <c r="L24381" s="10"/>
      <c r="M24381" s="10"/>
    </row>
    <row r="24382" spans="2:13" s="1" customFormat="1" ht="13.8" x14ac:dyDescent="0.3">
      <c r="B24382" s="10"/>
      <c r="L24382" s="10"/>
      <c r="M24382" s="10"/>
    </row>
    <row r="24383" spans="2:13" s="1" customFormat="1" ht="13.8" x14ac:dyDescent="0.3">
      <c r="B24383" s="10"/>
      <c r="L24383" s="10"/>
      <c r="M24383" s="10"/>
    </row>
    <row r="24384" spans="2:13" s="1" customFormat="1" ht="13.8" x14ac:dyDescent="0.3">
      <c r="B24384" s="10"/>
      <c r="L24384" s="10"/>
      <c r="M24384" s="10"/>
    </row>
    <row r="24385" spans="2:13" s="1" customFormat="1" ht="13.8" x14ac:dyDescent="0.3">
      <c r="B24385" s="10"/>
      <c r="L24385" s="10"/>
      <c r="M24385" s="10"/>
    </row>
    <row r="24386" spans="2:13" s="1" customFormat="1" ht="13.8" x14ac:dyDescent="0.3">
      <c r="B24386" s="10"/>
      <c r="L24386" s="10"/>
      <c r="M24386" s="10"/>
    </row>
    <row r="24387" spans="2:13" s="1" customFormat="1" ht="13.8" x14ac:dyDescent="0.3">
      <c r="B24387" s="10"/>
      <c r="L24387" s="10"/>
      <c r="M24387" s="10"/>
    </row>
    <row r="24388" spans="2:13" s="1" customFormat="1" ht="13.8" x14ac:dyDescent="0.3">
      <c r="B24388" s="10"/>
      <c r="L24388" s="10"/>
      <c r="M24388" s="10"/>
    </row>
    <row r="24389" spans="2:13" s="1" customFormat="1" ht="13.8" x14ac:dyDescent="0.3">
      <c r="B24389" s="10"/>
      <c r="L24389" s="10"/>
      <c r="M24389" s="10"/>
    </row>
    <row r="24390" spans="2:13" s="1" customFormat="1" ht="13.8" x14ac:dyDescent="0.3">
      <c r="B24390" s="10"/>
      <c r="L24390" s="10"/>
      <c r="M24390" s="10"/>
    </row>
    <row r="24391" spans="2:13" s="1" customFormat="1" ht="13.8" x14ac:dyDescent="0.3">
      <c r="B24391" s="10"/>
      <c r="L24391" s="10"/>
      <c r="M24391" s="10"/>
    </row>
    <row r="24392" spans="2:13" s="1" customFormat="1" ht="13.8" x14ac:dyDescent="0.3">
      <c r="B24392" s="10"/>
      <c r="L24392" s="10"/>
      <c r="M24392" s="10"/>
    </row>
    <row r="24393" spans="2:13" s="1" customFormat="1" ht="13.8" x14ac:dyDescent="0.3">
      <c r="B24393" s="10"/>
      <c r="L24393" s="10"/>
      <c r="M24393" s="10"/>
    </row>
    <row r="24394" spans="2:13" s="1" customFormat="1" ht="13.8" x14ac:dyDescent="0.3">
      <c r="B24394" s="10"/>
      <c r="L24394" s="10"/>
      <c r="M24394" s="10"/>
    </row>
    <row r="24395" spans="2:13" s="1" customFormat="1" ht="13.8" x14ac:dyDescent="0.3">
      <c r="B24395" s="10"/>
      <c r="L24395" s="10"/>
      <c r="M24395" s="10"/>
    </row>
    <row r="24396" spans="2:13" s="1" customFormat="1" ht="13.8" x14ac:dyDescent="0.3">
      <c r="B24396" s="10"/>
      <c r="L24396" s="10"/>
      <c r="M24396" s="10"/>
    </row>
    <row r="24397" spans="2:13" s="1" customFormat="1" ht="13.8" x14ac:dyDescent="0.3">
      <c r="B24397" s="10"/>
      <c r="L24397" s="10"/>
      <c r="M24397" s="10"/>
    </row>
    <row r="24398" spans="2:13" s="1" customFormat="1" ht="13.8" x14ac:dyDescent="0.3">
      <c r="B24398" s="10"/>
      <c r="L24398" s="10"/>
      <c r="M24398" s="10"/>
    </row>
    <row r="24399" spans="2:13" s="1" customFormat="1" ht="13.8" x14ac:dyDescent="0.3">
      <c r="B24399" s="10"/>
      <c r="L24399" s="10"/>
      <c r="M24399" s="10"/>
    </row>
    <row r="24400" spans="2:13" s="1" customFormat="1" ht="13.8" x14ac:dyDescent="0.3">
      <c r="B24400" s="10"/>
      <c r="L24400" s="10"/>
      <c r="M24400" s="10"/>
    </row>
    <row r="24401" spans="2:13" s="1" customFormat="1" ht="13.8" x14ac:dyDescent="0.3">
      <c r="B24401" s="10"/>
      <c r="L24401" s="10"/>
      <c r="M24401" s="10"/>
    </row>
    <row r="24402" spans="2:13" s="1" customFormat="1" ht="13.8" x14ac:dyDescent="0.3">
      <c r="B24402" s="10"/>
      <c r="L24402" s="10"/>
      <c r="M24402" s="10"/>
    </row>
    <row r="24403" spans="2:13" s="1" customFormat="1" ht="13.8" x14ac:dyDescent="0.3">
      <c r="B24403" s="10"/>
      <c r="L24403" s="10"/>
      <c r="M24403" s="10"/>
    </row>
    <row r="24404" spans="2:13" s="1" customFormat="1" ht="13.8" x14ac:dyDescent="0.3">
      <c r="B24404" s="10"/>
      <c r="L24404" s="10"/>
      <c r="M24404" s="10"/>
    </row>
    <row r="24405" spans="2:13" s="1" customFormat="1" ht="13.8" x14ac:dyDescent="0.3">
      <c r="B24405" s="10"/>
      <c r="L24405" s="10"/>
      <c r="M24405" s="10"/>
    </row>
    <row r="24406" spans="2:13" s="1" customFormat="1" ht="13.8" x14ac:dyDescent="0.3">
      <c r="B24406" s="10"/>
      <c r="L24406" s="10"/>
      <c r="M24406" s="10"/>
    </row>
    <row r="24407" spans="2:13" s="1" customFormat="1" ht="13.8" x14ac:dyDescent="0.3">
      <c r="B24407" s="10"/>
      <c r="L24407" s="10"/>
      <c r="M24407" s="10"/>
    </row>
    <row r="24408" spans="2:13" s="1" customFormat="1" ht="13.8" x14ac:dyDescent="0.3">
      <c r="B24408" s="10"/>
      <c r="L24408" s="10"/>
      <c r="M24408" s="10"/>
    </row>
    <row r="24409" spans="2:13" s="1" customFormat="1" ht="13.8" x14ac:dyDescent="0.3">
      <c r="B24409" s="10"/>
      <c r="L24409" s="10"/>
      <c r="M24409" s="10"/>
    </row>
    <row r="24410" spans="2:13" s="1" customFormat="1" ht="13.8" x14ac:dyDescent="0.3">
      <c r="B24410" s="10"/>
      <c r="L24410" s="10"/>
      <c r="M24410" s="10"/>
    </row>
    <row r="24411" spans="2:13" s="1" customFormat="1" ht="13.8" x14ac:dyDescent="0.3">
      <c r="B24411" s="10"/>
      <c r="L24411" s="10"/>
      <c r="M24411" s="10"/>
    </row>
    <row r="24412" spans="2:13" s="1" customFormat="1" ht="13.8" x14ac:dyDescent="0.3">
      <c r="B24412" s="10"/>
      <c r="L24412" s="10"/>
      <c r="M24412" s="10"/>
    </row>
    <row r="24413" spans="2:13" s="1" customFormat="1" ht="13.8" x14ac:dyDescent="0.3">
      <c r="B24413" s="10"/>
      <c r="L24413" s="10"/>
      <c r="M24413" s="10"/>
    </row>
    <row r="24414" spans="2:13" s="1" customFormat="1" ht="13.8" x14ac:dyDescent="0.3">
      <c r="B24414" s="10"/>
      <c r="L24414" s="10"/>
      <c r="M24414" s="10"/>
    </row>
    <row r="24415" spans="2:13" s="1" customFormat="1" ht="13.8" x14ac:dyDescent="0.3">
      <c r="B24415" s="10"/>
      <c r="L24415" s="10"/>
      <c r="M24415" s="10"/>
    </row>
    <row r="24416" spans="2:13" s="1" customFormat="1" ht="13.8" x14ac:dyDescent="0.3">
      <c r="B24416" s="10"/>
      <c r="L24416" s="10"/>
      <c r="M24416" s="10"/>
    </row>
    <row r="24417" spans="2:13" s="1" customFormat="1" ht="13.8" x14ac:dyDescent="0.3">
      <c r="B24417" s="10"/>
      <c r="L24417" s="10"/>
      <c r="M24417" s="10"/>
    </row>
    <row r="24418" spans="2:13" s="1" customFormat="1" ht="13.8" x14ac:dyDescent="0.3">
      <c r="B24418" s="10"/>
      <c r="L24418" s="10"/>
      <c r="M24418" s="10"/>
    </row>
    <row r="24419" spans="2:13" s="1" customFormat="1" ht="13.8" x14ac:dyDescent="0.3">
      <c r="B24419" s="10"/>
      <c r="L24419" s="10"/>
      <c r="M24419" s="10"/>
    </row>
    <row r="24420" spans="2:13" s="1" customFormat="1" ht="13.8" x14ac:dyDescent="0.3">
      <c r="B24420" s="10"/>
      <c r="L24420" s="10"/>
      <c r="M24420" s="10"/>
    </row>
    <row r="24421" spans="2:13" s="1" customFormat="1" ht="13.8" x14ac:dyDescent="0.3">
      <c r="B24421" s="10"/>
      <c r="L24421" s="10"/>
      <c r="M24421" s="10"/>
    </row>
    <row r="24422" spans="2:13" s="1" customFormat="1" ht="13.8" x14ac:dyDescent="0.3">
      <c r="B24422" s="10"/>
      <c r="L24422" s="10"/>
      <c r="M24422" s="10"/>
    </row>
    <row r="24423" spans="2:13" s="1" customFormat="1" ht="13.8" x14ac:dyDescent="0.3">
      <c r="B24423" s="10"/>
      <c r="L24423" s="10"/>
      <c r="M24423" s="10"/>
    </row>
    <row r="24424" spans="2:13" s="1" customFormat="1" ht="13.8" x14ac:dyDescent="0.3">
      <c r="B24424" s="10"/>
      <c r="L24424" s="10"/>
      <c r="M24424" s="10"/>
    </row>
    <row r="24425" spans="2:13" s="1" customFormat="1" ht="13.8" x14ac:dyDescent="0.3">
      <c r="B24425" s="10"/>
      <c r="L24425" s="10"/>
      <c r="M24425" s="10"/>
    </row>
    <row r="24426" spans="2:13" s="1" customFormat="1" ht="13.8" x14ac:dyDescent="0.3">
      <c r="B24426" s="10"/>
      <c r="L24426" s="10"/>
      <c r="M24426" s="10"/>
    </row>
    <row r="24427" spans="2:13" s="1" customFormat="1" ht="13.8" x14ac:dyDescent="0.3">
      <c r="B24427" s="10"/>
      <c r="L24427" s="10"/>
      <c r="M24427" s="10"/>
    </row>
    <row r="24428" spans="2:13" s="1" customFormat="1" ht="13.8" x14ac:dyDescent="0.3">
      <c r="B24428" s="10"/>
      <c r="L24428" s="10"/>
      <c r="M24428" s="10"/>
    </row>
    <row r="24429" spans="2:13" s="1" customFormat="1" ht="13.8" x14ac:dyDescent="0.3">
      <c r="B24429" s="10"/>
      <c r="L24429" s="10"/>
      <c r="M24429" s="10"/>
    </row>
    <row r="24430" spans="2:13" s="1" customFormat="1" ht="13.8" x14ac:dyDescent="0.3">
      <c r="B24430" s="10"/>
      <c r="L24430" s="10"/>
      <c r="M24430" s="10"/>
    </row>
    <row r="24431" spans="2:13" s="1" customFormat="1" ht="13.8" x14ac:dyDescent="0.3">
      <c r="B24431" s="10"/>
      <c r="L24431" s="10"/>
      <c r="M24431" s="10"/>
    </row>
    <row r="24432" spans="2:13" s="1" customFormat="1" ht="13.8" x14ac:dyDescent="0.3">
      <c r="B24432" s="10"/>
      <c r="L24432" s="10"/>
      <c r="M24432" s="10"/>
    </row>
    <row r="24433" spans="2:13" s="1" customFormat="1" ht="13.8" x14ac:dyDescent="0.3">
      <c r="B24433" s="10"/>
      <c r="L24433" s="10"/>
      <c r="M24433" s="10"/>
    </row>
    <row r="24434" spans="2:13" s="1" customFormat="1" ht="13.8" x14ac:dyDescent="0.3">
      <c r="B24434" s="10"/>
      <c r="L24434" s="10"/>
      <c r="M24434" s="10"/>
    </row>
    <row r="24435" spans="2:13" s="1" customFormat="1" ht="13.8" x14ac:dyDescent="0.3">
      <c r="B24435" s="10"/>
      <c r="L24435" s="10"/>
      <c r="M24435" s="10"/>
    </row>
    <row r="24436" spans="2:13" s="1" customFormat="1" ht="13.8" x14ac:dyDescent="0.3">
      <c r="B24436" s="10"/>
      <c r="L24436" s="10"/>
      <c r="M24436" s="10"/>
    </row>
    <row r="24437" spans="2:13" s="1" customFormat="1" ht="13.8" x14ac:dyDescent="0.3">
      <c r="B24437" s="10"/>
      <c r="L24437" s="10"/>
      <c r="M24437" s="10"/>
    </row>
    <row r="24438" spans="2:13" s="1" customFormat="1" ht="13.8" x14ac:dyDescent="0.3">
      <c r="B24438" s="10"/>
      <c r="L24438" s="10"/>
      <c r="M24438" s="10"/>
    </row>
    <row r="24439" spans="2:13" s="1" customFormat="1" ht="13.8" x14ac:dyDescent="0.3">
      <c r="B24439" s="10"/>
      <c r="L24439" s="10"/>
      <c r="M24439" s="10"/>
    </row>
    <row r="24440" spans="2:13" s="1" customFormat="1" ht="13.8" x14ac:dyDescent="0.3">
      <c r="B24440" s="10"/>
      <c r="L24440" s="10"/>
      <c r="M24440" s="10"/>
    </row>
    <row r="24441" spans="2:13" s="1" customFormat="1" ht="13.8" x14ac:dyDescent="0.3">
      <c r="B24441" s="10"/>
      <c r="L24441" s="10"/>
      <c r="M24441" s="10"/>
    </row>
    <row r="24442" spans="2:13" s="1" customFormat="1" ht="13.8" x14ac:dyDescent="0.3">
      <c r="B24442" s="10"/>
      <c r="L24442" s="10"/>
      <c r="M24442" s="10"/>
    </row>
    <row r="24443" spans="2:13" s="1" customFormat="1" ht="13.8" x14ac:dyDescent="0.3">
      <c r="B24443" s="10"/>
      <c r="L24443" s="10"/>
      <c r="M24443" s="10"/>
    </row>
    <row r="24444" spans="2:13" s="1" customFormat="1" ht="13.8" x14ac:dyDescent="0.3">
      <c r="B24444" s="10"/>
      <c r="L24444" s="10"/>
      <c r="M24444" s="10"/>
    </row>
    <row r="24445" spans="2:13" s="1" customFormat="1" ht="13.8" x14ac:dyDescent="0.3">
      <c r="B24445" s="10"/>
      <c r="L24445" s="10"/>
      <c r="M24445" s="10"/>
    </row>
    <row r="24446" spans="2:13" s="1" customFormat="1" ht="13.8" x14ac:dyDescent="0.3">
      <c r="B24446" s="10"/>
      <c r="L24446" s="10"/>
      <c r="M24446" s="10"/>
    </row>
    <row r="24447" spans="2:13" s="1" customFormat="1" ht="13.8" x14ac:dyDescent="0.3">
      <c r="B24447" s="10"/>
      <c r="L24447" s="10"/>
      <c r="M24447" s="10"/>
    </row>
    <row r="24448" spans="2:13" s="1" customFormat="1" ht="13.8" x14ac:dyDescent="0.3">
      <c r="B24448" s="10"/>
      <c r="L24448" s="10"/>
      <c r="M24448" s="10"/>
    </row>
    <row r="24449" spans="2:13" s="1" customFormat="1" ht="13.8" x14ac:dyDescent="0.3">
      <c r="B24449" s="10"/>
      <c r="L24449" s="10"/>
      <c r="M24449" s="10"/>
    </row>
    <row r="24450" spans="2:13" s="1" customFormat="1" ht="13.8" x14ac:dyDescent="0.3">
      <c r="B24450" s="10"/>
      <c r="L24450" s="10"/>
      <c r="M24450" s="10"/>
    </row>
    <row r="24451" spans="2:13" s="1" customFormat="1" ht="13.8" x14ac:dyDescent="0.3">
      <c r="B24451" s="10"/>
      <c r="L24451" s="10"/>
      <c r="M24451" s="10"/>
    </row>
    <row r="24452" spans="2:13" s="1" customFormat="1" ht="13.8" x14ac:dyDescent="0.3">
      <c r="B24452" s="10"/>
      <c r="L24452" s="10"/>
      <c r="M24452" s="10"/>
    </row>
    <row r="24453" spans="2:13" s="1" customFormat="1" ht="13.8" x14ac:dyDescent="0.3">
      <c r="B24453" s="10"/>
      <c r="L24453" s="10"/>
      <c r="M24453" s="10"/>
    </row>
    <row r="24454" spans="2:13" s="1" customFormat="1" ht="13.8" x14ac:dyDescent="0.3">
      <c r="B24454" s="10"/>
      <c r="L24454" s="10"/>
      <c r="M24454" s="10"/>
    </row>
    <row r="24455" spans="2:13" s="1" customFormat="1" ht="13.8" x14ac:dyDescent="0.3">
      <c r="B24455" s="10"/>
      <c r="L24455" s="10"/>
      <c r="M24455" s="10"/>
    </row>
    <row r="24456" spans="2:13" s="1" customFormat="1" ht="13.8" x14ac:dyDescent="0.3">
      <c r="B24456" s="10"/>
      <c r="L24456" s="10"/>
      <c r="M24456" s="10"/>
    </row>
    <row r="24457" spans="2:13" s="1" customFormat="1" ht="13.8" x14ac:dyDescent="0.3">
      <c r="B24457" s="10"/>
      <c r="L24457" s="10"/>
      <c r="M24457" s="10"/>
    </row>
    <row r="24458" spans="2:13" s="1" customFormat="1" ht="13.8" x14ac:dyDescent="0.3">
      <c r="B24458" s="10"/>
      <c r="L24458" s="10"/>
      <c r="M24458" s="10"/>
    </row>
    <row r="24459" spans="2:13" s="1" customFormat="1" ht="13.8" x14ac:dyDescent="0.3">
      <c r="B24459" s="10"/>
      <c r="L24459" s="10"/>
      <c r="M24459" s="10"/>
    </row>
    <row r="24460" spans="2:13" s="1" customFormat="1" ht="13.8" x14ac:dyDescent="0.3">
      <c r="B24460" s="10"/>
      <c r="L24460" s="10"/>
      <c r="M24460" s="10"/>
    </row>
    <row r="24461" spans="2:13" s="1" customFormat="1" ht="13.8" x14ac:dyDescent="0.3">
      <c r="B24461" s="10"/>
      <c r="L24461" s="10"/>
      <c r="M24461" s="10"/>
    </row>
    <row r="24462" spans="2:13" s="1" customFormat="1" ht="13.8" x14ac:dyDescent="0.3">
      <c r="B24462" s="10"/>
      <c r="L24462" s="10"/>
      <c r="M24462" s="10"/>
    </row>
    <row r="24463" spans="2:13" s="1" customFormat="1" ht="13.8" x14ac:dyDescent="0.3">
      <c r="B24463" s="10"/>
      <c r="L24463" s="10"/>
      <c r="M24463" s="10"/>
    </row>
    <row r="24464" spans="2:13" s="1" customFormat="1" ht="13.8" x14ac:dyDescent="0.3">
      <c r="B24464" s="10"/>
      <c r="L24464" s="10"/>
      <c r="M24464" s="10"/>
    </row>
    <row r="24465" spans="2:13" s="1" customFormat="1" ht="13.8" x14ac:dyDescent="0.3">
      <c r="B24465" s="10"/>
      <c r="L24465" s="10"/>
      <c r="M24465" s="10"/>
    </row>
    <row r="24466" spans="2:13" s="1" customFormat="1" ht="13.8" x14ac:dyDescent="0.3">
      <c r="B24466" s="10"/>
      <c r="L24466" s="10"/>
      <c r="M24466" s="10"/>
    </row>
    <row r="24467" spans="2:13" s="1" customFormat="1" ht="13.8" x14ac:dyDescent="0.3">
      <c r="B24467" s="10"/>
      <c r="L24467" s="10"/>
      <c r="M24467" s="10"/>
    </row>
    <row r="24468" spans="2:13" s="1" customFormat="1" ht="13.8" x14ac:dyDescent="0.3">
      <c r="B24468" s="10"/>
      <c r="L24468" s="10"/>
      <c r="M24468" s="10"/>
    </row>
    <row r="24469" spans="2:13" s="1" customFormat="1" ht="13.8" x14ac:dyDescent="0.3">
      <c r="B24469" s="10"/>
      <c r="L24469" s="10"/>
      <c r="M24469" s="10"/>
    </row>
    <row r="24470" spans="2:13" s="1" customFormat="1" ht="13.8" x14ac:dyDescent="0.3">
      <c r="B24470" s="10"/>
      <c r="L24470" s="10"/>
      <c r="M24470" s="10"/>
    </row>
    <row r="24471" spans="2:13" s="1" customFormat="1" ht="13.8" x14ac:dyDescent="0.3">
      <c r="B24471" s="10"/>
      <c r="L24471" s="10"/>
      <c r="M24471" s="10"/>
    </row>
    <row r="24472" spans="2:13" s="1" customFormat="1" ht="13.8" x14ac:dyDescent="0.3">
      <c r="B24472" s="10"/>
      <c r="L24472" s="10"/>
      <c r="M24472" s="10"/>
    </row>
    <row r="24473" spans="2:13" s="1" customFormat="1" ht="13.8" x14ac:dyDescent="0.3">
      <c r="B24473" s="10"/>
      <c r="L24473" s="10"/>
      <c r="M24473" s="10"/>
    </row>
    <row r="24474" spans="2:13" s="1" customFormat="1" ht="13.8" x14ac:dyDescent="0.3">
      <c r="B24474" s="10"/>
      <c r="L24474" s="10"/>
      <c r="M24474" s="10"/>
    </row>
    <row r="24475" spans="2:13" s="1" customFormat="1" ht="13.8" x14ac:dyDescent="0.3">
      <c r="B24475" s="10"/>
      <c r="L24475" s="10"/>
      <c r="M24475" s="10"/>
    </row>
    <row r="24476" spans="2:13" s="1" customFormat="1" ht="13.8" x14ac:dyDescent="0.3">
      <c r="B24476" s="10"/>
      <c r="L24476" s="10"/>
      <c r="M24476" s="10"/>
    </row>
    <row r="24477" spans="2:13" s="1" customFormat="1" ht="13.8" x14ac:dyDescent="0.3">
      <c r="B24477" s="10"/>
      <c r="L24477" s="10"/>
      <c r="M24477" s="10"/>
    </row>
    <row r="24478" spans="2:13" s="1" customFormat="1" ht="13.8" x14ac:dyDescent="0.3">
      <c r="B24478" s="10"/>
      <c r="L24478" s="10"/>
      <c r="M24478" s="10"/>
    </row>
    <row r="24479" spans="2:13" s="1" customFormat="1" ht="13.8" x14ac:dyDescent="0.3">
      <c r="B24479" s="10"/>
      <c r="L24479" s="10"/>
      <c r="M24479" s="10"/>
    </row>
    <row r="24480" spans="2:13" s="1" customFormat="1" ht="13.8" x14ac:dyDescent="0.3">
      <c r="B24480" s="10"/>
      <c r="L24480" s="10"/>
      <c r="M24480" s="10"/>
    </row>
    <row r="24481" spans="2:13" s="1" customFormat="1" ht="13.8" x14ac:dyDescent="0.3">
      <c r="B24481" s="10"/>
      <c r="L24481" s="10"/>
      <c r="M24481" s="10"/>
    </row>
    <row r="24482" spans="2:13" s="1" customFormat="1" ht="13.8" x14ac:dyDescent="0.3">
      <c r="B24482" s="10"/>
      <c r="L24482" s="10"/>
      <c r="M24482" s="10"/>
    </row>
    <row r="24483" spans="2:13" s="1" customFormat="1" ht="13.8" x14ac:dyDescent="0.3">
      <c r="B24483" s="10"/>
      <c r="L24483" s="10"/>
      <c r="M24483" s="10"/>
    </row>
    <row r="24484" spans="2:13" s="1" customFormat="1" ht="13.8" x14ac:dyDescent="0.3">
      <c r="B24484" s="10"/>
      <c r="L24484" s="10"/>
      <c r="M24484" s="10"/>
    </row>
    <row r="24485" spans="2:13" s="1" customFormat="1" ht="13.8" x14ac:dyDescent="0.3">
      <c r="B24485" s="10"/>
      <c r="L24485" s="10"/>
      <c r="M24485" s="10"/>
    </row>
    <row r="24486" spans="2:13" s="1" customFormat="1" ht="13.8" x14ac:dyDescent="0.3">
      <c r="B24486" s="10"/>
      <c r="L24486" s="10"/>
      <c r="M24486" s="10"/>
    </row>
    <row r="24487" spans="2:13" s="1" customFormat="1" ht="13.8" x14ac:dyDescent="0.3">
      <c r="B24487" s="10"/>
      <c r="L24487" s="10"/>
      <c r="M24487" s="10"/>
    </row>
    <row r="24488" spans="2:13" s="1" customFormat="1" ht="13.8" x14ac:dyDescent="0.3">
      <c r="B24488" s="10"/>
      <c r="L24488" s="10"/>
      <c r="M24488" s="10"/>
    </row>
    <row r="24489" spans="2:13" s="1" customFormat="1" ht="13.8" x14ac:dyDescent="0.3">
      <c r="B24489" s="10"/>
      <c r="L24489" s="10"/>
      <c r="M24489" s="10"/>
    </row>
    <row r="24490" spans="2:13" s="1" customFormat="1" ht="13.8" x14ac:dyDescent="0.3">
      <c r="B24490" s="10"/>
      <c r="L24490" s="10"/>
      <c r="M24490" s="10"/>
    </row>
    <row r="24491" spans="2:13" s="1" customFormat="1" ht="13.8" x14ac:dyDescent="0.3">
      <c r="B24491" s="10"/>
      <c r="L24491" s="10"/>
      <c r="M24491" s="10"/>
    </row>
    <row r="24492" spans="2:13" s="1" customFormat="1" ht="13.8" x14ac:dyDescent="0.3">
      <c r="B24492" s="10"/>
      <c r="L24492" s="10"/>
      <c r="M24492" s="10"/>
    </row>
    <row r="24493" spans="2:13" s="1" customFormat="1" ht="13.8" x14ac:dyDescent="0.3">
      <c r="B24493" s="10"/>
      <c r="L24493" s="10"/>
      <c r="M24493" s="10"/>
    </row>
    <row r="24494" spans="2:13" s="1" customFormat="1" ht="13.8" x14ac:dyDescent="0.3">
      <c r="B24494" s="10"/>
      <c r="L24494" s="10"/>
      <c r="M24494" s="10"/>
    </row>
    <row r="24495" spans="2:13" s="1" customFormat="1" ht="13.8" x14ac:dyDescent="0.3">
      <c r="B24495" s="10"/>
      <c r="L24495" s="10"/>
      <c r="M24495" s="10"/>
    </row>
    <row r="24496" spans="2:13" s="1" customFormat="1" ht="13.8" x14ac:dyDescent="0.3">
      <c r="B24496" s="10"/>
      <c r="L24496" s="10"/>
      <c r="M24496" s="10"/>
    </row>
    <row r="24497" spans="2:13" s="1" customFormat="1" ht="13.8" x14ac:dyDescent="0.3">
      <c r="B24497" s="10"/>
      <c r="L24497" s="10"/>
      <c r="M24497" s="10"/>
    </row>
    <row r="24498" spans="2:13" s="1" customFormat="1" ht="13.8" x14ac:dyDescent="0.3">
      <c r="B24498" s="10"/>
      <c r="L24498" s="10"/>
      <c r="M24498" s="10"/>
    </row>
    <row r="24499" spans="2:13" s="1" customFormat="1" ht="13.8" x14ac:dyDescent="0.3">
      <c r="B24499" s="10"/>
      <c r="L24499" s="10"/>
      <c r="M24499" s="10"/>
    </row>
    <row r="24500" spans="2:13" s="1" customFormat="1" ht="13.8" x14ac:dyDescent="0.3">
      <c r="B24500" s="10"/>
      <c r="L24500" s="10"/>
      <c r="M24500" s="10"/>
    </row>
    <row r="24501" spans="2:13" s="1" customFormat="1" ht="13.8" x14ac:dyDescent="0.3">
      <c r="B24501" s="10"/>
      <c r="L24501" s="10"/>
      <c r="M24501" s="10"/>
    </row>
    <row r="24502" spans="2:13" s="1" customFormat="1" ht="13.8" x14ac:dyDescent="0.3">
      <c r="B24502" s="10"/>
      <c r="L24502" s="10"/>
      <c r="M24502" s="10"/>
    </row>
    <row r="24503" spans="2:13" s="1" customFormat="1" ht="13.8" x14ac:dyDescent="0.3">
      <c r="B24503" s="10"/>
      <c r="L24503" s="10"/>
      <c r="M24503" s="10"/>
    </row>
    <row r="24504" spans="2:13" s="1" customFormat="1" ht="13.8" x14ac:dyDescent="0.3">
      <c r="B24504" s="10"/>
      <c r="L24504" s="10"/>
      <c r="M24504" s="10"/>
    </row>
    <row r="24505" spans="2:13" s="1" customFormat="1" ht="13.8" x14ac:dyDescent="0.3">
      <c r="B24505" s="10"/>
      <c r="L24505" s="10"/>
      <c r="M24505" s="10"/>
    </row>
    <row r="24506" spans="2:13" s="1" customFormat="1" ht="13.8" x14ac:dyDescent="0.3">
      <c r="B24506" s="10"/>
      <c r="L24506" s="10"/>
      <c r="M24506" s="10"/>
    </row>
    <row r="24507" spans="2:13" s="1" customFormat="1" ht="13.8" x14ac:dyDescent="0.3">
      <c r="B24507" s="10"/>
      <c r="L24507" s="10"/>
      <c r="M24507" s="10"/>
    </row>
    <row r="24508" spans="2:13" s="1" customFormat="1" ht="13.8" x14ac:dyDescent="0.3">
      <c r="B24508" s="10"/>
      <c r="L24508" s="10"/>
      <c r="M24508" s="10"/>
    </row>
    <row r="24509" spans="2:13" s="1" customFormat="1" ht="13.8" x14ac:dyDescent="0.3">
      <c r="B24509" s="10"/>
      <c r="L24509" s="10"/>
      <c r="M24509" s="10"/>
    </row>
    <row r="24510" spans="2:13" s="1" customFormat="1" ht="13.8" x14ac:dyDescent="0.3">
      <c r="B24510" s="10"/>
      <c r="L24510" s="10"/>
      <c r="M24510" s="10"/>
    </row>
    <row r="24511" spans="2:13" s="1" customFormat="1" ht="13.8" x14ac:dyDescent="0.3">
      <c r="B24511" s="10"/>
      <c r="L24511" s="10"/>
      <c r="M24511" s="10"/>
    </row>
    <row r="24512" spans="2:13" s="1" customFormat="1" ht="13.8" x14ac:dyDescent="0.3">
      <c r="B24512" s="10"/>
      <c r="L24512" s="10"/>
      <c r="M24512" s="10"/>
    </row>
    <row r="24513" spans="2:13" s="1" customFormat="1" ht="13.8" x14ac:dyDescent="0.3">
      <c r="B24513" s="10"/>
      <c r="L24513" s="10"/>
      <c r="M24513" s="10"/>
    </row>
    <row r="24514" spans="2:13" s="1" customFormat="1" ht="13.8" x14ac:dyDescent="0.3">
      <c r="B24514" s="10"/>
      <c r="L24514" s="10"/>
      <c r="M24514" s="10"/>
    </row>
    <row r="24515" spans="2:13" s="1" customFormat="1" ht="13.8" x14ac:dyDescent="0.3">
      <c r="B24515" s="10"/>
      <c r="L24515" s="10"/>
      <c r="M24515" s="10"/>
    </row>
    <row r="24516" spans="2:13" s="1" customFormat="1" ht="13.8" x14ac:dyDescent="0.3">
      <c r="B24516" s="10"/>
      <c r="L24516" s="10"/>
      <c r="M24516" s="10"/>
    </row>
    <row r="24517" spans="2:13" s="1" customFormat="1" ht="13.8" x14ac:dyDescent="0.3">
      <c r="B24517" s="10"/>
      <c r="L24517" s="10"/>
      <c r="M24517" s="10"/>
    </row>
    <row r="24518" spans="2:13" s="1" customFormat="1" ht="13.8" x14ac:dyDescent="0.3">
      <c r="B24518" s="10"/>
      <c r="L24518" s="10"/>
      <c r="M24518" s="10"/>
    </row>
    <row r="24519" spans="2:13" s="1" customFormat="1" ht="13.8" x14ac:dyDescent="0.3">
      <c r="B24519" s="10"/>
      <c r="L24519" s="10"/>
      <c r="M24519" s="10"/>
    </row>
    <row r="24520" spans="2:13" s="1" customFormat="1" ht="13.8" x14ac:dyDescent="0.3">
      <c r="B24520" s="10"/>
      <c r="L24520" s="10"/>
      <c r="M24520" s="10"/>
    </row>
    <row r="24521" spans="2:13" s="1" customFormat="1" ht="13.8" x14ac:dyDescent="0.3">
      <c r="B24521" s="10"/>
      <c r="L24521" s="10"/>
      <c r="M24521" s="10"/>
    </row>
    <row r="24522" spans="2:13" s="1" customFormat="1" ht="13.8" x14ac:dyDescent="0.3">
      <c r="B24522" s="10"/>
      <c r="L24522" s="10"/>
      <c r="M24522" s="10"/>
    </row>
    <row r="24523" spans="2:13" s="1" customFormat="1" ht="13.8" x14ac:dyDescent="0.3">
      <c r="B24523" s="10"/>
      <c r="L24523" s="10"/>
      <c r="M24523" s="10"/>
    </row>
    <row r="24524" spans="2:13" s="1" customFormat="1" ht="13.8" x14ac:dyDescent="0.3">
      <c r="B24524" s="10"/>
      <c r="L24524" s="10"/>
      <c r="M24524" s="10"/>
    </row>
    <row r="24525" spans="2:13" s="1" customFormat="1" ht="13.8" x14ac:dyDescent="0.3">
      <c r="B24525" s="10"/>
      <c r="L24525" s="10"/>
      <c r="M24525" s="10"/>
    </row>
    <row r="24526" spans="2:13" s="1" customFormat="1" ht="13.8" x14ac:dyDescent="0.3">
      <c r="B24526" s="10"/>
      <c r="L24526" s="10"/>
      <c r="M24526" s="10"/>
    </row>
    <row r="24527" spans="2:13" s="1" customFormat="1" ht="13.8" x14ac:dyDescent="0.3">
      <c r="B24527" s="10"/>
      <c r="L24527" s="10"/>
      <c r="M24527" s="10"/>
    </row>
    <row r="24528" spans="2:13" s="1" customFormat="1" ht="13.8" x14ac:dyDescent="0.3">
      <c r="B24528" s="10"/>
      <c r="L24528" s="10"/>
      <c r="M24528" s="10"/>
    </row>
    <row r="24529" spans="2:13" s="1" customFormat="1" ht="13.8" x14ac:dyDescent="0.3">
      <c r="B24529" s="10"/>
      <c r="L24529" s="10"/>
      <c r="M24529" s="10"/>
    </row>
    <row r="24530" spans="2:13" s="1" customFormat="1" ht="13.8" x14ac:dyDescent="0.3">
      <c r="B24530" s="10"/>
      <c r="L24530" s="10"/>
      <c r="M24530" s="10"/>
    </row>
    <row r="24531" spans="2:13" s="1" customFormat="1" ht="13.8" x14ac:dyDescent="0.3">
      <c r="B24531" s="10"/>
      <c r="L24531" s="10"/>
      <c r="M24531" s="10"/>
    </row>
    <row r="24532" spans="2:13" s="1" customFormat="1" ht="13.8" x14ac:dyDescent="0.3">
      <c r="B24532" s="10"/>
      <c r="L24532" s="10"/>
      <c r="M24532" s="10"/>
    </row>
    <row r="24533" spans="2:13" s="1" customFormat="1" ht="13.8" x14ac:dyDescent="0.3">
      <c r="B24533" s="10"/>
      <c r="L24533" s="10"/>
      <c r="M24533" s="10"/>
    </row>
    <row r="24534" spans="2:13" s="1" customFormat="1" ht="13.8" x14ac:dyDescent="0.3">
      <c r="B24534" s="10"/>
      <c r="L24534" s="10"/>
      <c r="M24534" s="10"/>
    </row>
    <row r="24535" spans="2:13" s="1" customFormat="1" ht="13.8" x14ac:dyDescent="0.3">
      <c r="B24535" s="10"/>
      <c r="L24535" s="10"/>
      <c r="M24535" s="10"/>
    </row>
    <row r="24536" spans="2:13" s="1" customFormat="1" ht="13.8" x14ac:dyDescent="0.3">
      <c r="B24536" s="10"/>
      <c r="L24536" s="10"/>
      <c r="M24536" s="10"/>
    </row>
    <row r="24537" spans="2:13" s="1" customFormat="1" ht="13.8" x14ac:dyDescent="0.3">
      <c r="B24537" s="10"/>
      <c r="L24537" s="10"/>
      <c r="M24537" s="10"/>
    </row>
    <row r="24538" spans="2:13" s="1" customFormat="1" ht="13.8" x14ac:dyDescent="0.3">
      <c r="B24538" s="10"/>
      <c r="L24538" s="10"/>
      <c r="M24538" s="10"/>
    </row>
    <row r="24539" spans="2:13" s="1" customFormat="1" ht="13.8" x14ac:dyDescent="0.3">
      <c r="B24539" s="10"/>
      <c r="L24539" s="10"/>
      <c r="M24539" s="10"/>
    </row>
    <row r="24540" spans="2:13" s="1" customFormat="1" ht="13.8" x14ac:dyDescent="0.3">
      <c r="B24540" s="10"/>
      <c r="L24540" s="10"/>
      <c r="M24540" s="10"/>
    </row>
    <row r="24541" spans="2:13" s="1" customFormat="1" ht="13.8" x14ac:dyDescent="0.3">
      <c r="B24541" s="10"/>
      <c r="L24541" s="10"/>
      <c r="M24541" s="10"/>
    </row>
    <row r="24542" spans="2:13" s="1" customFormat="1" ht="13.8" x14ac:dyDescent="0.3">
      <c r="B24542" s="10"/>
      <c r="L24542" s="10"/>
      <c r="M24542" s="10"/>
    </row>
    <row r="24543" spans="2:13" s="1" customFormat="1" ht="13.8" x14ac:dyDescent="0.3">
      <c r="B24543" s="10"/>
      <c r="L24543" s="10"/>
      <c r="M24543" s="10"/>
    </row>
    <row r="24544" spans="2:13" s="1" customFormat="1" ht="13.8" x14ac:dyDescent="0.3">
      <c r="B24544" s="10"/>
      <c r="L24544" s="10"/>
      <c r="M24544" s="10"/>
    </row>
    <row r="24545" spans="2:13" s="1" customFormat="1" ht="13.8" x14ac:dyDescent="0.3">
      <c r="B24545" s="10"/>
      <c r="L24545" s="10"/>
      <c r="M24545" s="10"/>
    </row>
    <row r="24546" spans="2:13" s="1" customFormat="1" ht="13.8" x14ac:dyDescent="0.3">
      <c r="B24546" s="10"/>
      <c r="L24546" s="10"/>
      <c r="M24546" s="10"/>
    </row>
    <row r="24547" spans="2:13" s="1" customFormat="1" ht="13.8" x14ac:dyDescent="0.3">
      <c r="B24547" s="10"/>
      <c r="L24547" s="10"/>
      <c r="M24547" s="10"/>
    </row>
    <row r="24548" spans="2:13" s="1" customFormat="1" ht="13.8" x14ac:dyDescent="0.3">
      <c r="B24548" s="10"/>
      <c r="L24548" s="10"/>
      <c r="M24548" s="10"/>
    </row>
    <row r="24549" spans="2:13" s="1" customFormat="1" ht="13.8" x14ac:dyDescent="0.3">
      <c r="B24549" s="10"/>
      <c r="L24549" s="10"/>
      <c r="M24549" s="10"/>
    </row>
    <row r="24550" spans="2:13" s="1" customFormat="1" ht="13.8" x14ac:dyDescent="0.3">
      <c r="B24550" s="10"/>
      <c r="L24550" s="10"/>
      <c r="M24550" s="10"/>
    </row>
    <row r="24551" spans="2:13" s="1" customFormat="1" ht="13.8" x14ac:dyDescent="0.3">
      <c r="B24551" s="10"/>
      <c r="L24551" s="10"/>
      <c r="M24551" s="10"/>
    </row>
    <row r="24552" spans="2:13" s="1" customFormat="1" ht="13.8" x14ac:dyDescent="0.3">
      <c r="B24552" s="10"/>
      <c r="L24552" s="10"/>
      <c r="M24552" s="10"/>
    </row>
    <row r="24553" spans="2:13" s="1" customFormat="1" ht="13.8" x14ac:dyDescent="0.3">
      <c r="B24553" s="10"/>
      <c r="L24553" s="10"/>
      <c r="M24553" s="10"/>
    </row>
    <row r="24554" spans="2:13" s="1" customFormat="1" ht="13.8" x14ac:dyDescent="0.3">
      <c r="B24554" s="10"/>
      <c r="L24554" s="10"/>
      <c r="M24554" s="10"/>
    </row>
    <row r="24555" spans="2:13" s="1" customFormat="1" ht="13.8" x14ac:dyDescent="0.3">
      <c r="B24555" s="10"/>
      <c r="L24555" s="10"/>
      <c r="M24555" s="10"/>
    </row>
    <row r="24556" spans="2:13" s="1" customFormat="1" ht="13.8" x14ac:dyDescent="0.3">
      <c r="B24556" s="10"/>
      <c r="L24556" s="10"/>
      <c r="M24556" s="10"/>
    </row>
    <row r="24557" spans="2:13" s="1" customFormat="1" ht="13.8" x14ac:dyDescent="0.3">
      <c r="B24557" s="10"/>
      <c r="L24557" s="10"/>
      <c r="M24557" s="10"/>
    </row>
    <row r="24558" spans="2:13" s="1" customFormat="1" ht="13.8" x14ac:dyDescent="0.3">
      <c r="B24558" s="10"/>
      <c r="L24558" s="10"/>
      <c r="M24558" s="10"/>
    </row>
    <row r="24559" spans="2:13" s="1" customFormat="1" ht="13.8" x14ac:dyDescent="0.3">
      <c r="B24559" s="10"/>
      <c r="L24559" s="10"/>
      <c r="M24559" s="10"/>
    </row>
    <row r="24560" spans="2:13" s="1" customFormat="1" ht="13.8" x14ac:dyDescent="0.3">
      <c r="B24560" s="10"/>
      <c r="L24560" s="10"/>
      <c r="M24560" s="10"/>
    </row>
    <row r="24561" spans="2:13" s="1" customFormat="1" ht="13.8" x14ac:dyDescent="0.3">
      <c r="B24561" s="10"/>
      <c r="L24561" s="10"/>
      <c r="M24561" s="10"/>
    </row>
    <row r="24562" spans="2:13" s="1" customFormat="1" ht="13.8" x14ac:dyDescent="0.3">
      <c r="B24562" s="10"/>
      <c r="L24562" s="10"/>
      <c r="M24562" s="10"/>
    </row>
    <row r="24563" spans="2:13" s="1" customFormat="1" ht="13.8" x14ac:dyDescent="0.3">
      <c r="B24563" s="10"/>
      <c r="L24563" s="10"/>
      <c r="M24563" s="10"/>
    </row>
    <row r="24564" spans="2:13" s="1" customFormat="1" ht="13.8" x14ac:dyDescent="0.3">
      <c r="B24564" s="10"/>
      <c r="L24564" s="10"/>
      <c r="M24564" s="10"/>
    </row>
    <row r="24565" spans="2:13" s="1" customFormat="1" ht="13.8" x14ac:dyDescent="0.3">
      <c r="B24565" s="10"/>
      <c r="L24565" s="10"/>
      <c r="M24565" s="10"/>
    </row>
    <row r="24566" spans="2:13" s="1" customFormat="1" ht="13.8" x14ac:dyDescent="0.3">
      <c r="B24566" s="10"/>
      <c r="L24566" s="10"/>
      <c r="M24566" s="10"/>
    </row>
    <row r="24567" spans="2:13" s="1" customFormat="1" ht="13.8" x14ac:dyDescent="0.3">
      <c r="B24567" s="10"/>
      <c r="L24567" s="10"/>
      <c r="M24567" s="10"/>
    </row>
    <row r="24568" spans="2:13" s="1" customFormat="1" ht="13.8" x14ac:dyDescent="0.3">
      <c r="B24568" s="10"/>
      <c r="L24568" s="10"/>
      <c r="M24568" s="10"/>
    </row>
    <row r="24569" spans="2:13" s="1" customFormat="1" ht="13.8" x14ac:dyDescent="0.3">
      <c r="B24569" s="10"/>
      <c r="L24569" s="10"/>
      <c r="M24569" s="10"/>
    </row>
    <row r="24570" spans="2:13" s="1" customFormat="1" ht="13.8" x14ac:dyDescent="0.3">
      <c r="B24570" s="10"/>
      <c r="L24570" s="10"/>
      <c r="M24570" s="10"/>
    </row>
    <row r="24571" spans="2:13" s="1" customFormat="1" ht="13.8" x14ac:dyDescent="0.3">
      <c r="B24571" s="10"/>
      <c r="L24571" s="10"/>
      <c r="M24571" s="10"/>
    </row>
    <row r="24572" spans="2:13" s="1" customFormat="1" ht="13.8" x14ac:dyDescent="0.3">
      <c r="B24572" s="10"/>
      <c r="L24572" s="10"/>
      <c r="M24572" s="10"/>
    </row>
    <row r="24573" spans="2:13" s="1" customFormat="1" ht="13.8" x14ac:dyDescent="0.3">
      <c r="B24573" s="10"/>
      <c r="L24573" s="10"/>
      <c r="M24573" s="10"/>
    </row>
    <row r="24574" spans="2:13" s="1" customFormat="1" ht="13.8" x14ac:dyDescent="0.3">
      <c r="B24574" s="10"/>
      <c r="L24574" s="10"/>
      <c r="M24574" s="10"/>
    </row>
    <row r="24575" spans="2:13" s="1" customFormat="1" ht="13.8" x14ac:dyDescent="0.3">
      <c r="B24575" s="10"/>
      <c r="L24575" s="10"/>
      <c r="M24575" s="10"/>
    </row>
    <row r="24576" spans="2:13" s="1" customFormat="1" ht="13.8" x14ac:dyDescent="0.3">
      <c r="B24576" s="10"/>
      <c r="L24576" s="10"/>
      <c r="M24576" s="10"/>
    </row>
    <row r="24577" spans="2:13" s="1" customFormat="1" ht="13.8" x14ac:dyDescent="0.3">
      <c r="B24577" s="10"/>
      <c r="L24577" s="10"/>
      <c r="M24577" s="10"/>
    </row>
    <row r="24578" spans="2:13" s="1" customFormat="1" ht="13.8" x14ac:dyDescent="0.3">
      <c r="B24578" s="10"/>
      <c r="L24578" s="10"/>
      <c r="M24578" s="10"/>
    </row>
    <row r="24579" spans="2:13" s="1" customFormat="1" ht="13.8" x14ac:dyDescent="0.3">
      <c r="B24579" s="10"/>
      <c r="L24579" s="10"/>
      <c r="M24579" s="10"/>
    </row>
    <row r="24580" spans="2:13" s="1" customFormat="1" ht="13.8" x14ac:dyDescent="0.3">
      <c r="B24580" s="10"/>
      <c r="L24580" s="10"/>
      <c r="M24580" s="10"/>
    </row>
    <row r="24581" spans="2:13" s="1" customFormat="1" ht="13.8" x14ac:dyDescent="0.3">
      <c r="B24581" s="10"/>
      <c r="L24581" s="10"/>
      <c r="M24581" s="10"/>
    </row>
    <row r="24582" spans="2:13" s="1" customFormat="1" ht="13.8" x14ac:dyDescent="0.3">
      <c r="B24582" s="10"/>
      <c r="L24582" s="10"/>
      <c r="M24582" s="10"/>
    </row>
    <row r="24583" spans="2:13" s="1" customFormat="1" ht="13.8" x14ac:dyDescent="0.3">
      <c r="B24583" s="10"/>
      <c r="L24583" s="10"/>
      <c r="M24583" s="10"/>
    </row>
    <row r="24584" spans="2:13" s="1" customFormat="1" ht="13.8" x14ac:dyDescent="0.3">
      <c r="B24584" s="10"/>
      <c r="L24584" s="10"/>
      <c r="M24584" s="10"/>
    </row>
    <row r="24585" spans="2:13" s="1" customFormat="1" ht="13.8" x14ac:dyDescent="0.3">
      <c r="B24585" s="10"/>
      <c r="L24585" s="10"/>
      <c r="M24585" s="10"/>
    </row>
    <row r="24586" spans="2:13" s="1" customFormat="1" ht="13.8" x14ac:dyDescent="0.3">
      <c r="B24586" s="10"/>
      <c r="L24586" s="10"/>
      <c r="M24586" s="10"/>
    </row>
    <row r="24587" spans="2:13" s="1" customFormat="1" ht="13.8" x14ac:dyDescent="0.3">
      <c r="B24587" s="10"/>
      <c r="L24587" s="10"/>
      <c r="M24587" s="10"/>
    </row>
    <row r="24588" spans="2:13" s="1" customFormat="1" ht="13.8" x14ac:dyDescent="0.3">
      <c r="B24588" s="10"/>
      <c r="L24588" s="10"/>
      <c r="M24588" s="10"/>
    </row>
    <row r="24589" spans="2:13" s="1" customFormat="1" ht="13.8" x14ac:dyDescent="0.3">
      <c r="B24589" s="10"/>
      <c r="L24589" s="10"/>
      <c r="M24589" s="10"/>
    </row>
    <row r="24590" spans="2:13" s="1" customFormat="1" ht="13.8" x14ac:dyDescent="0.3">
      <c r="B24590" s="10"/>
      <c r="L24590" s="10"/>
      <c r="M24590" s="10"/>
    </row>
    <row r="24591" spans="2:13" s="1" customFormat="1" ht="13.8" x14ac:dyDescent="0.3">
      <c r="B24591" s="10"/>
      <c r="L24591" s="10"/>
      <c r="M24591" s="10"/>
    </row>
    <row r="24592" spans="2:13" s="1" customFormat="1" ht="13.8" x14ac:dyDescent="0.3">
      <c r="B24592" s="10"/>
      <c r="L24592" s="10"/>
      <c r="M24592" s="10"/>
    </row>
    <row r="24593" spans="2:13" s="1" customFormat="1" ht="13.8" x14ac:dyDescent="0.3">
      <c r="B24593" s="10"/>
      <c r="L24593" s="10"/>
      <c r="M24593" s="10"/>
    </row>
    <row r="24594" spans="2:13" s="1" customFormat="1" ht="13.8" x14ac:dyDescent="0.3">
      <c r="B24594" s="10"/>
      <c r="L24594" s="10"/>
      <c r="M24594" s="10"/>
    </row>
    <row r="24595" spans="2:13" s="1" customFormat="1" ht="13.8" x14ac:dyDescent="0.3">
      <c r="B24595" s="10"/>
      <c r="L24595" s="10"/>
      <c r="M24595" s="10"/>
    </row>
    <row r="24596" spans="2:13" s="1" customFormat="1" ht="13.8" x14ac:dyDescent="0.3">
      <c r="B24596" s="10"/>
      <c r="L24596" s="10"/>
      <c r="M24596" s="10"/>
    </row>
    <row r="24597" spans="2:13" s="1" customFormat="1" ht="13.8" x14ac:dyDescent="0.3">
      <c r="B24597" s="10"/>
      <c r="L24597" s="10"/>
      <c r="M24597" s="10"/>
    </row>
    <row r="24598" spans="2:13" s="1" customFormat="1" ht="13.8" x14ac:dyDescent="0.3">
      <c r="B24598" s="10"/>
      <c r="L24598" s="10"/>
      <c r="M24598" s="10"/>
    </row>
    <row r="24599" spans="2:13" s="1" customFormat="1" ht="13.8" x14ac:dyDescent="0.3">
      <c r="B24599" s="10"/>
      <c r="L24599" s="10"/>
      <c r="M24599" s="10"/>
    </row>
    <row r="24600" spans="2:13" s="1" customFormat="1" ht="13.8" x14ac:dyDescent="0.3">
      <c r="B24600" s="10"/>
      <c r="L24600" s="10"/>
      <c r="M24600" s="10"/>
    </row>
    <row r="24601" spans="2:13" s="1" customFormat="1" ht="13.8" x14ac:dyDescent="0.3">
      <c r="B24601" s="10"/>
      <c r="L24601" s="10"/>
      <c r="M24601" s="10"/>
    </row>
    <row r="24602" spans="2:13" s="1" customFormat="1" ht="13.8" x14ac:dyDescent="0.3">
      <c r="B24602" s="10"/>
      <c r="L24602" s="10"/>
      <c r="M24602" s="10"/>
    </row>
    <row r="24603" spans="2:13" s="1" customFormat="1" ht="13.8" x14ac:dyDescent="0.3">
      <c r="B24603" s="10"/>
      <c r="L24603" s="10"/>
      <c r="M24603" s="10"/>
    </row>
    <row r="24604" spans="2:13" s="1" customFormat="1" ht="13.8" x14ac:dyDescent="0.3">
      <c r="B24604" s="10"/>
      <c r="L24604" s="10"/>
      <c r="M24604" s="10"/>
    </row>
    <row r="24605" spans="2:13" s="1" customFormat="1" ht="13.8" x14ac:dyDescent="0.3">
      <c r="B24605" s="10"/>
      <c r="L24605" s="10"/>
      <c r="M24605" s="10"/>
    </row>
    <row r="24606" spans="2:13" s="1" customFormat="1" ht="13.8" x14ac:dyDescent="0.3">
      <c r="B24606" s="10"/>
      <c r="L24606" s="10"/>
      <c r="M24606" s="10"/>
    </row>
    <row r="24607" spans="2:13" s="1" customFormat="1" ht="13.8" x14ac:dyDescent="0.3">
      <c r="B24607" s="10"/>
      <c r="L24607" s="10"/>
      <c r="M24607" s="10"/>
    </row>
    <row r="24608" spans="2:13" s="1" customFormat="1" ht="13.8" x14ac:dyDescent="0.3">
      <c r="B24608" s="10"/>
      <c r="L24608" s="10"/>
      <c r="M24608" s="10"/>
    </row>
    <row r="24609" spans="2:13" s="1" customFormat="1" ht="13.8" x14ac:dyDescent="0.3">
      <c r="B24609" s="10"/>
      <c r="L24609" s="10"/>
      <c r="M24609" s="10"/>
    </row>
    <row r="24610" spans="2:13" s="1" customFormat="1" ht="13.8" x14ac:dyDescent="0.3">
      <c r="B24610" s="10"/>
      <c r="L24610" s="10"/>
      <c r="M24610" s="10"/>
    </row>
    <row r="24611" spans="2:13" s="1" customFormat="1" ht="13.8" x14ac:dyDescent="0.3">
      <c r="B24611" s="10"/>
      <c r="L24611" s="10"/>
      <c r="M24611" s="10"/>
    </row>
    <row r="24612" spans="2:13" s="1" customFormat="1" ht="13.8" x14ac:dyDescent="0.3">
      <c r="B24612" s="10"/>
      <c r="L24612" s="10"/>
      <c r="M24612" s="10"/>
    </row>
    <row r="24613" spans="2:13" s="1" customFormat="1" ht="13.8" x14ac:dyDescent="0.3">
      <c r="B24613" s="10"/>
      <c r="L24613" s="10"/>
      <c r="M24613" s="10"/>
    </row>
    <row r="24614" spans="2:13" s="1" customFormat="1" ht="13.8" x14ac:dyDescent="0.3">
      <c r="B24614" s="10"/>
      <c r="L24614" s="10"/>
      <c r="M24614" s="10"/>
    </row>
    <row r="24615" spans="2:13" s="1" customFormat="1" ht="13.8" x14ac:dyDescent="0.3">
      <c r="B24615" s="10"/>
      <c r="L24615" s="10"/>
      <c r="M24615" s="10"/>
    </row>
    <row r="24616" spans="2:13" s="1" customFormat="1" ht="13.8" x14ac:dyDescent="0.3">
      <c r="B24616" s="10"/>
      <c r="L24616" s="10"/>
      <c r="M24616" s="10"/>
    </row>
    <row r="24617" spans="2:13" s="1" customFormat="1" ht="13.8" x14ac:dyDescent="0.3">
      <c r="B24617" s="10"/>
      <c r="L24617" s="10"/>
      <c r="M24617" s="10"/>
    </row>
    <row r="24618" spans="2:13" s="1" customFormat="1" ht="13.8" x14ac:dyDescent="0.3">
      <c r="B24618" s="10"/>
      <c r="L24618" s="10"/>
      <c r="M24618" s="10"/>
    </row>
    <row r="24619" spans="2:13" s="1" customFormat="1" ht="13.8" x14ac:dyDescent="0.3">
      <c r="B24619" s="10"/>
      <c r="L24619" s="10"/>
      <c r="M24619" s="10"/>
    </row>
    <row r="24620" spans="2:13" s="1" customFormat="1" ht="13.8" x14ac:dyDescent="0.3">
      <c r="B24620" s="10"/>
      <c r="L24620" s="10"/>
      <c r="M24620" s="10"/>
    </row>
    <row r="24621" spans="2:13" s="1" customFormat="1" ht="13.8" x14ac:dyDescent="0.3">
      <c r="B24621" s="10"/>
      <c r="L24621" s="10"/>
      <c r="M24621" s="10"/>
    </row>
    <row r="24622" spans="2:13" s="1" customFormat="1" ht="13.8" x14ac:dyDescent="0.3">
      <c r="B24622" s="10"/>
      <c r="L24622" s="10"/>
      <c r="M24622" s="10"/>
    </row>
    <row r="24623" spans="2:13" s="1" customFormat="1" ht="13.8" x14ac:dyDescent="0.3">
      <c r="B24623" s="10"/>
      <c r="L24623" s="10"/>
      <c r="M24623" s="10"/>
    </row>
    <row r="24624" spans="2:13" s="1" customFormat="1" ht="13.8" x14ac:dyDescent="0.3">
      <c r="B24624" s="10"/>
      <c r="L24624" s="10"/>
      <c r="M24624" s="10"/>
    </row>
    <row r="24625" spans="2:13" s="1" customFormat="1" ht="13.8" x14ac:dyDescent="0.3">
      <c r="B24625" s="10"/>
      <c r="L24625" s="10"/>
      <c r="M24625" s="10"/>
    </row>
    <row r="24626" spans="2:13" s="1" customFormat="1" ht="13.8" x14ac:dyDescent="0.3">
      <c r="B24626" s="10"/>
      <c r="L24626" s="10"/>
      <c r="M24626" s="10"/>
    </row>
    <row r="24627" spans="2:13" s="1" customFormat="1" ht="13.8" x14ac:dyDescent="0.3">
      <c r="B24627" s="10"/>
      <c r="L24627" s="10"/>
      <c r="M24627" s="10"/>
    </row>
    <row r="24628" spans="2:13" s="1" customFormat="1" ht="13.8" x14ac:dyDescent="0.3">
      <c r="B24628" s="10"/>
      <c r="L24628" s="10"/>
      <c r="M24628" s="10"/>
    </row>
    <row r="24629" spans="2:13" s="1" customFormat="1" ht="13.8" x14ac:dyDescent="0.3">
      <c r="B24629" s="10"/>
      <c r="L24629" s="10"/>
      <c r="M24629" s="10"/>
    </row>
    <row r="24630" spans="2:13" s="1" customFormat="1" ht="13.8" x14ac:dyDescent="0.3">
      <c r="B24630" s="10"/>
      <c r="L24630" s="10"/>
      <c r="M24630" s="10"/>
    </row>
    <row r="24631" spans="2:13" s="1" customFormat="1" ht="13.8" x14ac:dyDescent="0.3">
      <c r="B24631" s="10"/>
      <c r="L24631" s="10"/>
      <c r="M24631" s="10"/>
    </row>
    <row r="24632" spans="2:13" s="1" customFormat="1" ht="13.8" x14ac:dyDescent="0.3">
      <c r="B24632" s="10"/>
      <c r="L24632" s="10"/>
      <c r="M24632" s="10"/>
    </row>
    <row r="24633" spans="2:13" s="1" customFormat="1" ht="13.8" x14ac:dyDescent="0.3">
      <c r="B24633" s="10"/>
      <c r="L24633" s="10"/>
      <c r="M24633" s="10"/>
    </row>
    <row r="24634" spans="2:13" s="1" customFormat="1" ht="13.8" x14ac:dyDescent="0.3">
      <c r="B24634" s="10"/>
      <c r="L24634" s="10"/>
      <c r="M24634" s="10"/>
    </row>
    <row r="24635" spans="2:13" s="1" customFormat="1" ht="13.8" x14ac:dyDescent="0.3">
      <c r="B24635" s="10"/>
      <c r="L24635" s="10"/>
      <c r="M24635" s="10"/>
    </row>
    <row r="24636" spans="2:13" s="1" customFormat="1" ht="13.8" x14ac:dyDescent="0.3">
      <c r="B24636" s="10"/>
      <c r="L24636" s="10"/>
      <c r="M24636" s="10"/>
    </row>
    <row r="24637" spans="2:13" s="1" customFormat="1" ht="13.8" x14ac:dyDescent="0.3">
      <c r="B24637" s="10"/>
      <c r="L24637" s="10"/>
      <c r="M24637" s="10"/>
    </row>
    <row r="24638" spans="2:13" s="1" customFormat="1" ht="13.8" x14ac:dyDescent="0.3">
      <c r="B24638" s="10"/>
      <c r="L24638" s="10"/>
      <c r="M24638" s="10"/>
    </row>
    <row r="24639" spans="2:13" s="1" customFormat="1" ht="13.8" x14ac:dyDescent="0.3">
      <c r="B24639" s="10"/>
      <c r="L24639" s="10"/>
      <c r="M24639" s="10"/>
    </row>
    <row r="24640" spans="2:13" s="1" customFormat="1" ht="13.8" x14ac:dyDescent="0.3">
      <c r="B24640" s="10"/>
      <c r="L24640" s="10"/>
      <c r="M24640" s="10"/>
    </row>
    <row r="24641" spans="2:13" s="1" customFormat="1" ht="13.8" x14ac:dyDescent="0.3">
      <c r="B24641" s="10"/>
      <c r="L24641" s="10"/>
      <c r="M24641" s="10"/>
    </row>
    <row r="24642" spans="2:13" s="1" customFormat="1" ht="13.8" x14ac:dyDescent="0.3">
      <c r="B24642" s="10"/>
      <c r="L24642" s="10"/>
      <c r="M24642" s="10"/>
    </row>
    <row r="24643" spans="2:13" s="1" customFormat="1" ht="13.8" x14ac:dyDescent="0.3">
      <c r="B24643" s="10"/>
      <c r="L24643" s="10"/>
      <c r="M24643" s="10"/>
    </row>
    <row r="24644" spans="2:13" s="1" customFormat="1" ht="13.8" x14ac:dyDescent="0.3">
      <c r="B24644" s="10"/>
      <c r="L24644" s="10"/>
      <c r="M24644" s="10"/>
    </row>
    <row r="24645" spans="2:13" s="1" customFormat="1" ht="13.8" x14ac:dyDescent="0.3">
      <c r="B24645" s="10"/>
      <c r="L24645" s="10"/>
      <c r="M24645" s="10"/>
    </row>
    <row r="24646" spans="2:13" s="1" customFormat="1" ht="13.8" x14ac:dyDescent="0.3">
      <c r="B24646" s="10"/>
      <c r="L24646" s="10"/>
      <c r="M24646" s="10"/>
    </row>
    <row r="24647" spans="2:13" s="1" customFormat="1" ht="13.8" x14ac:dyDescent="0.3">
      <c r="B24647" s="10"/>
      <c r="L24647" s="10"/>
      <c r="M24647" s="10"/>
    </row>
    <row r="24648" spans="2:13" s="1" customFormat="1" ht="13.8" x14ac:dyDescent="0.3">
      <c r="B24648" s="10"/>
      <c r="L24648" s="10"/>
      <c r="M24648" s="10"/>
    </row>
    <row r="24649" spans="2:13" s="1" customFormat="1" ht="13.8" x14ac:dyDescent="0.3">
      <c r="B24649" s="10"/>
      <c r="L24649" s="10"/>
      <c r="M24649" s="10"/>
    </row>
    <row r="24650" spans="2:13" s="1" customFormat="1" ht="13.8" x14ac:dyDescent="0.3">
      <c r="B24650" s="10"/>
      <c r="L24650" s="10"/>
      <c r="M24650" s="10"/>
    </row>
    <row r="24651" spans="2:13" s="1" customFormat="1" ht="13.8" x14ac:dyDescent="0.3">
      <c r="B24651" s="10"/>
      <c r="L24651" s="10"/>
      <c r="M24651" s="10"/>
    </row>
    <row r="24652" spans="2:13" s="1" customFormat="1" ht="13.8" x14ac:dyDescent="0.3">
      <c r="B24652" s="10"/>
      <c r="L24652" s="10"/>
      <c r="M24652" s="10"/>
    </row>
    <row r="24653" spans="2:13" s="1" customFormat="1" ht="13.8" x14ac:dyDescent="0.3">
      <c r="B24653" s="10"/>
      <c r="L24653" s="10"/>
      <c r="M24653" s="10"/>
    </row>
    <row r="24654" spans="2:13" s="1" customFormat="1" ht="13.8" x14ac:dyDescent="0.3">
      <c r="B24654" s="10"/>
      <c r="L24654" s="10"/>
      <c r="M24654" s="10"/>
    </row>
    <row r="24655" spans="2:13" s="1" customFormat="1" ht="13.8" x14ac:dyDescent="0.3">
      <c r="B24655" s="10"/>
      <c r="L24655" s="10"/>
      <c r="M24655" s="10"/>
    </row>
    <row r="24656" spans="2:13" s="1" customFormat="1" ht="13.8" x14ac:dyDescent="0.3">
      <c r="B24656" s="10"/>
      <c r="L24656" s="10"/>
      <c r="M24656" s="10"/>
    </row>
    <row r="24657" spans="2:13" s="1" customFormat="1" ht="13.8" x14ac:dyDescent="0.3">
      <c r="B24657" s="10"/>
      <c r="L24657" s="10"/>
      <c r="M24657" s="10"/>
    </row>
    <row r="24658" spans="2:13" s="1" customFormat="1" ht="13.8" x14ac:dyDescent="0.3">
      <c r="B24658" s="10"/>
      <c r="L24658" s="10"/>
      <c r="M24658" s="10"/>
    </row>
    <row r="24659" spans="2:13" s="1" customFormat="1" ht="13.8" x14ac:dyDescent="0.3">
      <c r="B24659" s="10"/>
      <c r="L24659" s="10"/>
      <c r="M24659" s="10"/>
    </row>
    <row r="24660" spans="2:13" s="1" customFormat="1" ht="13.8" x14ac:dyDescent="0.3">
      <c r="B24660" s="10"/>
      <c r="L24660" s="10"/>
      <c r="M24660" s="10"/>
    </row>
    <row r="24661" spans="2:13" s="1" customFormat="1" ht="13.8" x14ac:dyDescent="0.3">
      <c r="B24661" s="10"/>
      <c r="L24661" s="10"/>
      <c r="M24661" s="10"/>
    </row>
    <row r="24662" spans="2:13" s="1" customFormat="1" ht="13.8" x14ac:dyDescent="0.3">
      <c r="B24662" s="10"/>
      <c r="L24662" s="10"/>
      <c r="M24662" s="10"/>
    </row>
    <row r="24663" spans="2:13" s="1" customFormat="1" ht="13.8" x14ac:dyDescent="0.3">
      <c r="B24663" s="10"/>
      <c r="L24663" s="10"/>
      <c r="M24663" s="10"/>
    </row>
    <row r="24664" spans="2:13" s="1" customFormat="1" ht="13.8" x14ac:dyDescent="0.3">
      <c r="B24664" s="10"/>
      <c r="L24664" s="10"/>
      <c r="M24664" s="10"/>
    </row>
    <row r="24665" spans="2:13" s="1" customFormat="1" ht="13.8" x14ac:dyDescent="0.3">
      <c r="B24665" s="10"/>
      <c r="L24665" s="10"/>
      <c r="M24665" s="10"/>
    </row>
    <row r="24666" spans="2:13" s="1" customFormat="1" ht="13.8" x14ac:dyDescent="0.3">
      <c r="B24666" s="10"/>
      <c r="L24666" s="10"/>
      <c r="M24666" s="10"/>
    </row>
    <row r="24667" spans="2:13" s="1" customFormat="1" ht="13.8" x14ac:dyDescent="0.3">
      <c r="B24667" s="10"/>
      <c r="L24667" s="10"/>
      <c r="M24667" s="10"/>
    </row>
    <row r="24668" spans="2:13" s="1" customFormat="1" ht="13.8" x14ac:dyDescent="0.3">
      <c r="B24668" s="10"/>
      <c r="L24668" s="10"/>
      <c r="M24668" s="10"/>
    </row>
    <row r="24669" spans="2:13" s="1" customFormat="1" ht="13.8" x14ac:dyDescent="0.3">
      <c r="B24669" s="10"/>
      <c r="L24669" s="10"/>
      <c r="M24669" s="10"/>
    </row>
    <row r="24670" spans="2:13" s="1" customFormat="1" ht="13.8" x14ac:dyDescent="0.3">
      <c r="B24670" s="10"/>
      <c r="L24670" s="10"/>
      <c r="M24670" s="10"/>
    </row>
    <row r="24671" spans="2:13" s="1" customFormat="1" ht="13.8" x14ac:dyDescent="0.3">
      <c r="B24671" s="10"/>
      <c r="L24671" s="10"/>
      <c r="M24671" s="10"/>
    </row>
    <row r="24672" spans="2:13" s="1" customFormat="1" ht="13.8" x14ac:dyDescent="0.3">
      <c r="B24672" s="10"/>
      <c r="L24672" s="10"/>
      <c r="M24672" s="10"/>
    </row>
    <row r="24673" spans="2:13" s="1" customFormat="1" ht="13.8" x14ac:dyDescent="0.3">
      <c r="B24673" s="10"/>
      <c r="L24673" s="10"/>
      <c r="M24673" s="10"/>
    </row>
    <row r="24674" spans="2:13" s="1" customFormat="1" ht="13.8" x14ac:dyDescent="0.3">
      <c r="B24674" s="10"/>
      <c r="L24674" s="10"/>
      <c r="M24674" s="10"/>
    </row>
    <row r="24675" spans="2:13" s="1" customFormat="1" ht="13.8" x14ac:dyDescent="0.3">
      <c r="B24675" s="10"/>
      <c r="L24675" s="10"/>
      <c r="M24675" s="10"/>
    </row>
    <row r="24676" spans="2:13" s="1" customFormat="1" ht="13.8" x14ac:dyDescent="0.3">
      <c r="B24676" s="10"/>
      <c r="L24676" s="10"/>
      <c r="M24676" s="10"/>
    </row>
    <row r="24677" spans="2:13" s="1" customFormat="1" ht="13.8" x14ac:dyDescent="0.3">
      <c r="B24677" s="10"/>
      <c r="L24677" s="10"/>
      <c r="M24677" s="10"/>
    </row>
    <row r="24678" spans="2:13" s="1" customFormat="1" ht="13.8" x14ac:dyDescent="0.3">
      <c r="B24678" s="10"/>
      <c r="L24678" s="10"/>
      <c r="M24678" s="10"/>
    </row>
    <row r="24679" spans="2:13" s="1" customFormat="1" ht="13.8" x14ac:dyDescent="0.3">
      <c r="B24679" s="10"/>
      <c r="L24679" s="10"/>
      <c r="M24679" s="10"/>
    </row>
    <row r="24680" spans="2:13" s="1" customFormat="1" ht="13.8" x14ac:dyDescent="0.3">
      <c r="B24680" s="10"/>
      <c r="L24680" s="10"/>
      <c r="M24680" s="10"/>
    </row>
    <row r="24681" spans="2:13" s="1" customFormat="1" ht="13.8" x14ac:dyDescent="0.3">
      <c r="B24681" s="10"/>
      <c r="L24681" s="10"/>
      <c r="M24681" s="10"/>
    </row>
    <row r="24682" spans="2:13" s="1" customFormat="1" ht="13.8" x14ac:dyDescent="0.3">
      <c r="B24682" s="10"/>
      <c r="L24682" s="10"/>
      <c r="M24682" s="10"/>
    </row>
    <row r="24683" spans="2:13" s="1" customFormat="1" ht="13.8" x14ac:dyDescent="0.3">
      <c r="B24683" s="10"/>
      <c r="L24683" s="10"/>
      <c r="M24683" s="10"/>
    </row>
    <row r="24684" spans="2:13" s="1" customFormat="1" ht="13.8" x14ac:dyDescent="0.3">
      <c r="B24684" s="10"/>
      <c r="L24684" s="10"/>
      <c r="M24684" s="10"/>
    </row>
    <row r="24685" spans="2:13" s="1" customFormat="1" ht="13.8" x14ac:dyDescent="0.3">
      <c r="B24685" s="10"/>
      <c r="L24685" s="10"/>
      <c r="M24685" s="10"/>
    </row>
    <row r="24686" spans="2:13" s="1" customFormat="1" ht="13.8" x14ac:dyDescent="0.3">
      <c r="B24686" s="10"/>
      <c r="L24686" s="10"/>
      <c r="M24686" s="10"/>
    </row>
    <row r="24687" spans="2:13" s="1" customFormat="1" ht="13.8" x14ac:dyDescent="0.3">
      <c r="B24687" s="10"/>
      <c r="L24687" s="10"/>
      <c r="M24687" s="10"/>
    </row>
    <row r="24688" spans="2:13" s="1" customFormat="1" ht="13.8" x14ac:dyDescent="0.3">
      <c r="B24688" s="10"/>
      <c r="L24688" s="10"/>
      <c r="M24688" s="10"/>
    </row>
    <row r="24689" spans="2:13" s="1" customFormat="1" ht="13.8" x14ac:dyDescent="0.3">
      <c r="B24689" s="10"/>
      <c r="L24689" s="10"/>
      <c r="M24689" s="10"/>
    </row>
    <row r="24690" spans="2:13" s="1" customFormat="1" ht="13.8" x14ac:dyDescent="0.3">
      <c r="B24690" s="10"/>
      <c r="L24690" s="10"/>
      <c r="M24690" s="10"/>
    </row>
    <row r="24691" spans="2:13" s="1" customFormat="1" ht="13.8" x14ac:dyDescent="0.3">
      <c r="B24691" s="10"/>
      <c r="L24691" s="10"/>
      <c r="M24691" s="10"/>
    </row>
    <row r="24692" spans="2:13" s="1" customFormat="1" ht="13.8" x14ac:dyDescent="0.3">
      <c r="B24692" s="10"/>
      <c r="L24692" s="10"/>
      <c r="M24692" s="10"/>
    </row>
    <row r="24693" spans="2:13" s="1" customFormat="1" ht="13.8" x14ac:dyDescent="0.3">
      <c r="B24693" s="10"/>
      <c r="L24693" s="10"/>
      <c r="M24693" s="10"/>
    </row>
    <row r="24694" spans="2:13" s="1" customFormat="1" ht="13.8" x14ac:dyDescent="0.3">
      <c r="B24694" s="10"/>
      <c r="L24694" s="10"/>
      <c r="M24694" s="10"/>
    </row>
    <row r="24695" spans="2:13" s="1" customFormat="1" ht="13.8" x14ac:dyDescent="0.3">
      <c r="B24695" s="10"/>
      <c r="L24695" s="10"/>
      <c r="M24695" s="10"/>
    </row>
    <row r="24696" spans="2:13" s="1" customFormat="1" ht="13.8" x14ac:dyDescent="0.3">
      <c r="B24696" s="10"/>
      <c r="L24696" s="10"/>
      <c r="M24696" s="10"/>
    </row>
    <row r="24697" spans="2:13" s="1" customFormat="1" ht="13.8" x14ac:dyDescent="0.3">
      <c r="B24697" s="10"/>
      <c r="L24697" s="10"/>
      <c r="M24697" s="10"/>
    </row>
    <row r="24698" spans="2:13" s="1" customFormat="1" ht="13.8" x14ac:dyDescent="0.3">
      <c r="B24698" s="10"/>
      <c r="L24698" s="10"/>
      <c r="M24698" s="10"/>
    </row>
    <row r="24699" spans="2:13" s="1" customFormat="1" ht="13.8" x14ac:dyDescent="0.3">
      <c r="B24699" s="10"/>
      <c r="L24699" s="10"/>
      <c r="M24699" s="10"/>
    </row>
    <row r="24700" spans="2:13" s="1" customFormat="1" ht="13.8" x14ac:dyDescent="0.3">
      <c r="B24700" s="10"/>
      <c r="L24700" s="10"/>
      <c r="M24700" s="10"/>
    </row>
    <row r="24701" spans="2:13" s="1" customFormat="1" ht="13.8" x14ac:dyDescent="0.3">
      <c r="B24701" s="10"/>
      <c r="L24701" s="10"/>
      <c r="M24701" s="10"/>
    </row>
    <row r="24702" spans="2:13" s="1" customFormat="1" ht="13.8" x14ac:dyDescent="0.3">
      <c r="B24702" s="10"/>
      <c r="L24702" s="10"/>
      <c r="M24702" s="10"/>
    </row>
    <row r="24703" spans="2:13" s="1" customFormat="1" ht="13.8" x14ac:dyDescent="0.3">
      <c r="B24703" s="10"/>
      <c r="L24703" s="10"/>
      <c r="M24703" s="10"/>
    </row>
    <row r="24704" spans="2:13" s="1" customFormat="1" ht="13.8" x14ac:dyDescent="0.3">
      <c r="B24704" s="10"/>
      <c r="L24704" s="10"/>
      <c r="M24704" s="10"/>
    </row>
    <row r="24705" spans="2:13" s="1" customFormat="1" ht="13.8" x14ac:dyDescent="0.3">
      <c r="B24705" s="10"/>
      <c r="L24705" s="10"/>
      <c r="M24705" s="10"/>
    </row>
    <row r="24706" spans="2:13" s="1" customFormat="1" ht="13.8" x14ac:dyDescent="0.3">
      <c r="B24706" s="10"/>
      <c r="L24706" s="10"/>
      <c r="M24706" s="10"/>
    </row>
    <row r="24707" spans="2:13" s="1" customFormat="1" ht="13.8" x14ac:dyDescent="0.3">
      <c r="B24707" s="10"/>
      <c r="L24707" s="10"/>
      <c r="M24707" s="10"/>
    </row>
    <row r="24708" spans="2:13" s="1" customFormat="1" ht="13.8" x14ac:dyDescent="0.3">
      <c r="B24708" s="10"/>
      <c r="L24708" s="10"/>
      <c r="M24708" s="10"/>
    </row>
    <row r="24709" spans="2:13" s="1" customFormat="1" ht="13.8" x14ac:dyDescent="0.3">
      <c r="B24709" s="10"/>
      <c r="L24709" s="10"/>
      <c r="M24709" s="10"/>
    </row>
    <row r="24710" spans="2:13" s="1" customFormat="1" ht="13.8" x14ac:dyDescent="0.3">
      <c r="B24710" s="10"/>
      <c r="L24710" s="10"/>
      <c r="M24710" s="10"/>
    </row>
    <row r="24711" spans="2:13" s="1" customFormat="1" ht="13.8" x14ac:dyDescent="0.3">
      <c r="B24711" s="10"/>
      <c r="L24711" s="10"/>
      <c r="M24711" s="10"/>
    </row>
    <row r="24712" spans="2:13" s="1" customFormat="1" ht="13.8" x14ac:dyDescent="0.3">
      <c r="B24712" s="10"/>
      <c r="L24712" s="10"/>
      <c r="M24712" s="10"/>
    </row>
    <row r="24713" spans="2:13" s="1" customFormat="1" ht="13.8" x14ac:dyDescent="0.3">
      <c r="B24713" s="10"/>
      <c r="L24713" s="10"/>
      <c r="M24713" s="10"/>
    </row>
    <row r="24714" spans="2:13" s="1" customFormat="1" ht="13.8" x14ac:dyDescent="0.3">
      <c r="B24714" s="10"/>
      <c r="L24714" s="10"/>
      <c r="M24714" s="10"/>
    </row>
    <row r="24715" spans="2:13" s="1" customFormat="1" ht="13.8" x14ac:dyDescent="0.3">
      <c r="B24715" s="10"/>
      <c r="L24715" s="10"/>
      <c r="M24715" s="10"/>
    </row>
    <row r="24716" spans="2:13" s="1" customFormat="1" ht="13.8" x14ac:dyDescent="0.3">
      <c r="B24716" s="10"/>
      <c r="L24716" s="10"/>
      <c r="M24716" s="10"/>
    </row>
    <row r="24717" spans="2:13" s="1" customFormat="1" ht="13.8" x14ac:dyDescent="0.3">
      <c r="B24717" s="10"/>
      <c r="L24717" s="10"/>
      <c r="M24717" s="10"/>
    </row>
    <row r="24718" spans="2:13" s="1" customFormat="1" ht="13.8" x14ac:dyDescent="0.3">
      <c r="B24718" s="10"/>
      <c r="L24718" s="10"/>
      <c r="M24718" s="10"/>
    </row>
    <row r="24719" spans="2:13" s="1" customFormat="1" ht="13.8" x14ac:dyDescent="0.3">
      <c r="B24719" s="10"/>
      <c r="L24719" s="10"/>
      <c r="M24719" s="10"/>
    </row>
    <row r="24720" spans="2:13" s="1" customFormat="1" ht="13.8" x14ac:dyDescent="0.3">
      <c r="B24720" s="10"/>
      <c r="L24720" s="10"/>
      <c r="M24720" s="10"/>
    </row>
    <row r="24721" spans="2:13" s="1" customFormat="1" ht="13.8" x14ac:dyDescent="0.3">
      <c r="B24721" s="10"/>
      <c r="L24721" s="10"/>
      <c r="M24721" s="10"/>
    </row>
    <row r="24722" spans="2:13" s="1" customFormat="1" ht="13.8" x14ac:dyDescent="0.3">
      <c r="B24722" s="10"/>
      <c r="L24722" s="10"/>
      <c r="M24722" s="10"/>
    </row>
    <row r="24723" spans="2:13" s="1" customFormat="1" ht="13.8" x14ac:dyDescent="0.3">
      <c r="B24723" s="10"/>
      <c r="L24723" s="10"/>
      <c r="M24723" s="10"/>
    </row>
    <row r="24724" spans="2:13" s="1" customFormat="1" ht="13.8" x14ac:dyDescent="0.3">
      <c r="B24724" s="10"/>
      <c r="L24724" s="10"/>
      <c r="M24724" s="10"/>
    </row>
    <row r="24725" spans="2:13" s="1" customFormat="1" ht="13.8" x14ac:dyDescent="0.3">
      <c r="B24725" s="10"/>
      <c r="L24725" s="10"/>
      <c r="M24725" s="10"/>
    </row>
    <row r="24726" spans="2:13" s="1" customFormat="1" ht="13.8" x14ac:dyDescent="0.3">
      <c r="B24726" s="10"/>
      <c r="L24726" s="10"/>
      <c r="M24726" s="10"/>
    </row>
    <row r="24727" spans="2:13" s="1" customFormat="1" ht="13.8" x14ac:dyDescent="0.3">
      <c r="B24727" s="10"/>
      <c r="L24727" s="10"/>
      <c r="M24727" s="10"/>
    </row>
    <row r="24728" spans="2:13" s="1" customFormat="1" ht="13.8" x14ac:dyDescent="0.3">
      <c r="B24728" s="10"/>
      <c r="L24728" s="10"/>
      <c r="M24728" s="10"/>
    </row>
    <row r="24729" spans="2:13" s="1" customFormat="1" ht="13.8" x14ac:dyDescent="0.3">
      <c r="B24729" s="10"/>
      <c r="L24729" s="10"/>
      <c r="M24729" s="10"/>
    </row>
    <row r="24730" spans="2:13" s="1" customFormat="1" ht="13.8" x14ac:dyDescent="0.3">
      <c r="B24730" s="10"/>
      <c r="L24730" s="10"/>
      <c r="M24730" s="10"/>
    </row>
    <row r="24731" spans="2:13" s="1" customFormat="1" ht="13.8" x14ac:dyDescent="0.3">
      <c r="B24731" s="10"/>
      <c r="L24731" s="10"/>
      <c r="M24731" s="10"/>
    </row>
    <row r="24732" spans="2:13" s="1" customFormat="1" ht="13.8" x14ac:dyDescent="0.3">
      <c r="B24732" s="10"/>
      <c r="L24732" s="10"/>
      <c r="M24732" s="10"/>
    </row>
    <row r="24733" spans="2:13" s="1" customFormat="1" ht="13.8" x14ac:dyDescent="0.3">
      <c r="B24733" s="10"/>
      <c r="L24733" s="10"/>
      <c r="M24733" s="10"/>
    </row>
    <row r="24734" spans="2:13" s="1" customFormat="1" ht="13.8" x14ac:dyDescent="0.3">
      <c r="B24734" s="10"/>
      <c r="L24734" s="10"/>
      <c r="M24734" s="10"/>
    </row>
    <row r="24735" spans="2:13" s="1" customFormat="1" ht="13.8" x14ac:dyDescent="0.3">
      <c r="B24735" s="10"/>
      <c r="L24735" s="10"/>
      <c r="M24735" s="10"/>
    </row>
    <row r="24736" spans="2:13" s="1" customFormat="1" ht="13.8" x14ac:dyDescent="0.3">
      <c r="B24736" s="10"/>
      <c r="L24736" s="10"/>
      <c r="M24736" s="10"/>
    </row>
    <row r="24737" spans="2:13" s="1" customFormat="1" ht="13.8" x14ac:dyDescent="0.3">
      <c r="B24737" s="10"/>
      <c r="L24737" s="10"/>
      <c r="M24737" s="10"/>
    </row>
    <row r="24738" spans="2:13" s="1" customFormat="1" ht="13.8" x14ac:dyDescent="0.3">
      <c r="B24738" s="10"/>
      <c r="L24738" s="10"/>
      <c r="M24738" s="10"/>
    </row>
    <row r="24739" spans="2:13" s="1" customFormat="1" ht="13.8" x14ac:dyDescent="0.3">
      <c r="B24739" s="10"/>
      <c r="L24739" s="10"/>
      <c r="M24739" s="10"/>
    </row>
    <row r="24740" spans="2:13" s="1" customFormat="1" ht="13.8" x14ac:dyDescent="0.3">
      <c r="B24740" s="10"/>
      <c r="L24740" s="10"/>
      <c r="M24740" s="10"/>
    </row>
    <row r="24741" spans="2:13" s="1" customFormat="1" ht="13.8" x14ac:dyDescent="0.3">
      <c r="B24741" s="10"/>
      <c r="L24741" s="10"/>
      <c r="M24741" s="10"/>
    </row>
    <row r="24742" spans="2:13" s="1" customFormat="1" ht="13.8" x14ac:dyDescent="0.3">
      <c r="B24742" s="10"/>
      <c r="L24742" s="10"/>
      <c r="M24742" s="10"/>
    </row>
    <row r="24743" spans="2:13" s="1" customFormat="1" ht="13.8" x14ac:dyDescent="0.3">
      <c r="B24743" s="10"/>
      <c r="L24743" s="10"/>
      <c r="M24743" s="10"/>
    </row>
    <row r="24744" spans="2:13" s="1" customFormat="1" ht="13.8" x14ac:dyDescent="0.3">
      <c r="B24744" s="10"/>
      <c r="L24744" s="10"/>
      <c r="M24744" s="10"/>
    </row>
    <row r="24745" spans="2:13" s="1" customFormat="1" ht="13.8" x14ac:dyDescent="0.3">
      <c r="B24745" s="10"/>
      <c r="L24745" s="10"/>
      <c r="M24745" s="10"/>
    </row>
    <row r="24746" spans="2:13" s="1" customFormat="1" ht="13.8" x14ac:dyDescent="0.3">
      <c r="B24746" s="10"/>
      <c r="L24746" s="10"/>
      <c r="M24746" s="10"/>
    </row>
    <row r="24747" spans="2:13" s="1" customFormat="1" ht="13.8" x14ac:dyDescent="0.3">
      <c r="B24747" s="10"/>
      <c r="L24747" s="10"/>
      <c r="M24747" s="10"/>
    </row>
    <row r="24748" spans="2:13" s="1" customFormat="1" ht="13.8" x14ac:dyDescent="0.3">
      <c r="B24748" s="10"/>
      <c r="L24748" s="10"/>
      <c r="M24748" s="10"/>
    </row>
    <row r="24749" spans="2:13" s="1" customFormat="1" ht="13.8" x14ac:dyDescent="0.3">
      <c r="B24749" s="10"/>
      <c r="L24749" s="10"/>
      <c r="M24749" s="10"/>
    </row>
    <row r="24750" spans="2:13" s="1" customFormat="1" ht="13.8" x14ac:dyDescent="0.3">
      <c r="B24750" s="10"/>
      <c r="L24750" s="10"/>
      <c r="M24750" s="10"/>
    </row>
    <row r="24751" spans="2:13" s="1" customFormat="1" ht="13.8" x14ac:dyDescent="0.3">
      <c r="B24751" s="10"/>
      <c r="L24751" s="10"/>
      <c r="M24751" s="10"/>
    </row>
    <row r="24752" spans="2:13" s="1" customFormat="1" ht="13.8" x14ac:dyDescent="0.3">
      <c r="B24752" s="10"/>
      <c r="L24752" s="10"/>
      <c r="M24752" s="10"/>
    </row>
    <row r="24753" spans="2:13" s="1" customFormat="1" ht="13.8" x14ac:dyDescent="0.3">
      <c r="B24753" s="10"/>
      <c r="L24753" s="10"/>
      <c r="M24753" s="10"/>
    </row>
    <row r="24754" spans="2:13" s="1" customFormat="1" ht="13.8" x14ac:dyDescent="0.3">
      <c r="B24754" s="10"/>
      <c r="L24754" s="10"/>
      <c r="M24754" s="10"/>
    </row>
    <row r="24755" spans="2:13" s="1" customFormat="1" ht="13.8" x14ac:dyDescent="0.3">
      <c r="B24755" s="10"/>
      <c r="L24755" s="10"/>
      <c r="M24755" s="10"/>
    </row>
    <row r="24756" spans="2:13" s="1" customFormat="1" ht="13.8" x14ac:dyDescent="0.3">
      <c r="B24756" s="10"/>
      <c r="L24756" s="10"/>
      <c r="M24756" s="10"/>
    </row>
    <row r="24757" spans="2:13" s="1" customFormat="1" ht="13.8" x14ac:dyDescent="0.3">
      <c r="B24757" s="10"/>
      <c r="L24757" s="10"/>
      <c r="M24757" s="10"/>
    </row>
    <row r="24758" spans="2:13" s="1" customFormat="1" ht="13.8" x14ac:dyDescent="0.3">
      <c r="B24758" s="10"/>
      <c r="L24758" s="10"/>
      <c r="M24758" s="10"/>
    </row>
    <row r="24759" spans="2:13" s="1" customFormat="1" ht="13.8" x14ac:dyDescent="0.3">
      <c r="B24759" s="10"/>
      <c r="L24759" s="10"/>
      <c r="M24759" s="10"/>
    </row>
    <row r="24760" spans="2:13" s="1" customFormat="1" ht="13.8" x14ac:dyDescent="0.3">
      <c r="B24760" s="10"/>
      <c r="L24760" s="10"/>
      <c r="M24760" s="10"/>
    </row>
    <row r="24761" spans="2:13" s="1" customFormat="1" ht="13.8" x14ac:dyDescent="0.3">
      <c r="B24761" s="10"/>
      <c r="L24761" s="10"/>
      <c r="M24761" s="10"/>
    </row>
    <row r="24762" spans="2:13" s="1" customFormat="1" ht="13.8" x14ac:dyDescent="0.3">
      <c r="B24762" s="10"/>
      <c r="L24762" s="10"/>
      <c r="M24762" s="10"/>
    </row>
    <row r="24763" spans="2:13" s="1" customFormat="1" ht="13.8" x14ac:dyDescent="0.3">
      <c r="B24763" s="10"/>
      <c r="L24763" s="10"/>
      <c r="M24763" s="10"/>
    </row>
    <row r="24764" spans="2:13" s="1" customFormat="1" ht="13.8" x14ac:dyDescent="0.3">
      <c r="B24764" s="10"/>
      <c r="L24764" s="10"/>
      <c r="M24764" s="10"/>
    </row>
    <row r="24765" spans="2:13" s="1" customFormat="1" ht="13.8" x14ac:dyDescent="0.3">
      <c r="B24765" s="10"/>
      <c r="L24765" s="10"/>
      <c r="M24765" s="10"/>
    </row>
    <row r="24766" spans="2:13" s="1" customFormat="1" ht="13.8" x14ac:dyDescent="0.3">
      <c r="B24766" s="10"/>
      <c r="L24766" s="10"/>
      <c r="M24766" s="10"/>
    </row>
    <row r="24767" spans="2:13" s="1" customFormat="1" ht="13.8" x14ac:dyDescent="0.3">
      <c r="B24767" s="10"/>
      <c r="L24767" s="10"/>
      <c r="M24767" s="10"/>
    </row>
    <row r="24768" spans="2:13" s="1" customFormat="1" ht="13.8" x14ac:dyDescent="0.3">
      <c r="B24768" s="10"/>
      <c r="L24768" s="10"/>
      <c r="M24768" s="10"/>
    </row>
    <row r="24769" spans="2:13" s="1" customFormat="1" ht="13.8" x14ac:dyDescent="0.3">
      <c r="B24769" s="10"/>
      <c r="L24769" s="10"/>
      <c r="M24769" s="10"/>
    </row>
    <row r="24770" spans="2:13" s="1" customFormat="1" ht="13.8" x14ac:dyDescent="0.3">
      <c r="B24770" s="10"/>
      <c r="L24770" s="10"/>
      <c r="M24770" s="10"/>
    </row>
    <row r="24771" spans="2:13" s="1" customFormat="1" ht="13.8" x14ac:dyDescent="0.3">
      <c r="B24771" s="10"/>
      <c r="L24771" s="10"/>
      <c r="M24771" s="10"/>
    </row>
    <row r="24772" spans="2:13" s="1" customFormat="1" ht="13.8" x14ac:dyDescent="0.3">
      <c r="B24772" s="10"/>
      <c r="L24772" s="10"/>
      <c r="M24772" s="10"/>
    </row>
    <row r="24773" spans="2:13" s="1" customFormat="1" ht="13.8" x14ac:dyDescent="0.3">
      <c r="B24773" s="10"/>
      <c r="L24773" s="10"/>
      <c r="M24773" s="10"/>
    </row>
    <row r="24774" spans="2:13" s="1" customFormat="1" ht="13.8" x14ac:dyDescent="0.3">
      <c r="B24774" s="10"/>
      <c r="L24774" s="10"/>
      <c r="M24774" s="10"/>
    </row>
    <row r="24775" spans="2:13" s="1" customFormat="1" ht="13.8" x14ac:dyDescent="0.3">
      <c r="B24775" s="10"/>
      <c r="L24775" s="10"/>
      <c r="M24775" s="10"/>
    </row>
    <row r="24776" spans="2:13" s="1" customFormat="1" ht="13.8" x14ac:dyDescent="0.3">
      <c r="B24776" s="10"/>
      <c r="L24776" s="10"/>
      <c r="M24776" s="10"/>
    </row>
    <row r="24777" spans="2:13" s="1" customFormat="1" ht="13.8" x14ac:dyDescent="0.3">
      <c r="B24777" s="10"/>
      <c r="L24777" s="10"/>
      <c r="M24777" s="10"/>
    </row>
    <row r="24778" spans="2:13" s="1" customFormat="1" ht="13.8" x14ac:dyDescent="0.3">
      <c r="B24778" s="10"/>
      <c r="L24778" s="10"/>
      <c r="M24778" s="10"/>
    </row>
    <row r="24779" spans="2:13" s="1" customFormat="1" ht="13.8" x14ac:dyDescent="0.3">
      <c r="B24779" s="10"/>
      <c r="L24779" s="10"/>
      <c r="M24779" s="10"/>
    </row>
    <row r="24780" spans="2:13" s="1" customFormat="1" ht="13.8" x14ac:dyDescent="0.3">
      <c r="B24780" s="10"/>
      <c r="L24780" s="10"/>
      <c r="M24780" s="10"/>
    </row>
    <row r="24781" spans="2:13" s="1" customFormat="1" ht="13.8" x14ac:dyDescent="0.3">
      <c r="B24781" s="10"/>
      <c r="L24781" s="10"/>
      <c r="M24781" s="10"/>
    </row>
    <row r="24782" spans="2:13" s="1" customFormat="1" ht="13.8" x14ac:dyDescent="0.3">
      <c r="B24782" s="10"/>
      <c r="L24782" s="10"/>
      <c r="M24782" s="10"/>
    </row>
    <row r="24783" spans="2:13" s="1" customFormat="1" ht="13.8" x14ac:dyDescent="0.3">
      <c r="B24783" s="10"/>
      <c r="L24783" s="10"/>
      <c r="M24783" s="10"/>
    </row>
    <row r="24784" spans="2:13" s="1" customFormat="1" ht="13.8" x14ac:dyDescent="0.3">
      <c r="B24784" s="10"/>
      <c r="L24784" s="10"/>
      <c r="M24784" s="10"/>
    </row>
    <row r="24785" spans="2:13" s="1" customFormat="1" ht="13.8" x14ac:dyDescent="0.3">
      <c r="B24785" s="10"/>
      <c r="L24785" s="10"/>
      <c r="M24785" s="10"/>
    </row>
    <row r="24786" spans="2:13" s="1" customFormat="1" ht="13.8" x14ac:dyDescent="0.3">
      <c r="B24786" s="10"/>
      <c r="L24786" s="10"/>
      <c r="M24786" s="10"/>
    </row>
    <row r="24787" spans="2:13" s="1" customFormat="1" ht="13.8" x14ac:dyDescent="0.3">
      <c r="B24787" s="10"/>
      <c r="L24787" s="10"/>
      <c r="M24787" s="10"/>
    </row>
    <row r="24788" spans="2:13" s="1" customFormat="1" ht="13.8" x14ac:dyDescent="0.3">
      <c r="B24788" s="10"/>
      <c r="L24788" s="10"/>
      <c r="M24788" s="10"/>
    </row>
    <row r="24789" spans="2:13" s="1" customFormat="1" ht="13.8" x14ac:dyDescent="0.3">
      <c r="B24789" s="10"/>
      <c r="L24789" s="10"/>
      <c r="M24789" s="10"/>
    </row>
    <row r="24790" spans="2:13" s="1" customFormat="1" ht="13.8" x14ac:dyDescent="0.3">
      <c r="B24790" s="10"/>
      <c r="L24790" s="10"/>
      <c r="M24790" s="10"/>
    </row>
    <row r="24791" spans="2:13" s="1" customFormat="1" ht="13.8" x14ac:dyDescent="0.3">
      <c r="B24791" s="10"/>
      <c r="L24791" s="10"/>
      <c r="M24791" s="10"/>
    </row>
    <row r="24792" spans="2:13" s="1" customFormat="1" ht="13.8" x14ac:dyDescent="0.3">
      <c r="B24792" s="10"/>
      <c r="L24792" s="10"/>
      <c r="M24792" s="10"/>
    </row>
    <row r="24793" spans="2:13" s="1" customFormat="1" ht="13.8" x14ac:dyDescent="0.3">
      <c r="B24793" s="10"/>
      <c r="L24793" s="10"/>
      <c r="M24793" s="10"/>
    </row>
    <row r="24794" spans="2:13" s="1" customFormat="1" ht="13.8" x14ac:dyDescent="0.3">
      <c r="B24794" s="10"/>
      <c r="L24794" s="10"/>
      <c r="M24794" s="10"/>
    </row>
    <row r="24795" spans="2:13" s="1" customFormat="1" ht="13.8" x14ac:dyDescent="0.3">
      <c r="B24795" s="10"/>
      <c r="L24795" s="10"/>
      <c r="M24795" s="10"/>
    </row>
    <row r="24796" spans="2:13" s="1" customFormat="1" ht="13.8" x14ac:dyDescent="0.3">
      <c r="B24796" s="10"/>
      <c r="L24796" s="10"/>
      <c r="M24796" s="10"/>
    </row>
    <row r="24797" spans="2:13" s="1" customFormat="1" ht="13.8" x14ac:dyDescent="0.3">
      <c r="B24797" s="10"/>
      <c r="L24797" s="10"/>
      <c r="M24797" s="10"/>
    </row>
    <row r="24798" spans="2:13" s="1" customFormat="1" ht="13.8" x14ac:dyDescent="0.3">
      <c r="B24798" s="10"/>
      <c r="L24798" s="10"/>
      <c r="M24798" s="10"/>
    </row>
    <row r="24799" spans="2:13" s="1" customFormat="1" ht="13.8" x14ac:dyDescent="0.3">
      <c r="B24799" s="10"/>
      <c r="L24799" s="10"/>
      <c r="M24799" s="10"/>
    </row>
    <row r="24800" spans="2:13" s="1" customFormat="1" ht="13.8" x14ac:dyDescent="0.3">
      <c r="B24800" s="10"/>
      <c r="L24800" s="10"/>
      <c r="M24800" s="10"/>
    </row>
    <row r="24801" spans="2:13" s="1" customFormat="1" ht="13.8" x14ac:dyDescent="0.3">
      <c r="B24801" s="10"/>
      <c r="L24801" s="10"/>
      <c r="M24801" s="10"/>
    </row>
    <row r="24802" spans="2:13" s="1" customFormat="1" ht="13.8" x14ac:dyDescent="0.3">
      <c r="B24802" s="10"/>
      <c r="L24802" s="10"/>
      <c r="M24802" s="10"/>
    </row>
    <row r="24803" spans="2:13" s="1" customFormat="1" ht="13.8" x14ac:dyDescent="0.3">
      <c r="B24803" s="10"/>
      <c r="L24803" s="10"/>
      <c r="M24803" s="10"/>
    </row>
    <row r="24804" spans="2:13" s="1" customFormat="1" ht="13.8" x14ac:dyDescent="0.3">
      <c r="B24804" s="10"/>
      <c r="L24804" s="10"/>
      <c r="M24804" s="10"/>
    </row>
    <row r="24805" spans="2:13" s="1" customFormat="1" ht="13.8" x14ac:dyDescent="0.3">
      <c r="B24805" s="10"/>
      <c r="L24805" s="10"/>
      <c r="M24805" s="10"/>
    </row>
    <row r="24806" spans="2:13" s="1" customFormat="1" ht="13.8" x14ac:dyDescent="0.3">
      <c r="B24806" s="10"/>
      <c r="L24806" s="10"/>
      <c r="M24806" s="10"/>
    </row>
    <row r="24807" spans="2:13" s="1" customFormat="1" ht="13.8" x14ac:dyDescent="0.3">
      <c r="B24807" s="10"/>
      <c r="L24807" s="10"/>
      <c r="M24807" s="10"/>
    </row>
    <row r="24808" spans="2:13" s="1" customFormat="1" ht="13.8" x14ac:dyDescent="0.3">
      <c r="B24808" s="10"/>
      <c r="L24808" s="10"/>
      <c r="M24808" s="10"/>
    </row>
    <row r="24809" spans="2:13" s="1" customFormat="1" ht="13.8" x14ac:dyDescent="0.3">
      <c r="B24809" s="10"/>
      <c r="L24809" s="10"/>
      <c r="M24809" s="10"/>
    </row>
    <row r="24810" spans="2:13" s="1" customFormat="1" ht="13.8" x14ac:dyDescent="0.3">
      <c r="B24810" s="10"/>
      <c r="L24810" s="10"/>
      <c r="M24810" s="10"/>
    </row>
    <row r="24811" spans="2:13" s="1" customFormat="1" ht="13.8" x14ac:dyDescent="0.3">
      <c r="B24811" s="10"/>
      <c r="L24811" s="10"/>
      <c r="M24811" s="10"/>
    </row>
    <row r="24812" spans="2:13" s="1" customFormat="1" ht="13.8" x14ac:dyDescent="0.3">
      <c r="B24812" s="10"/>
      <c r="L24812" s="10"/>
      <c r="M24812" s="10"/>
    </row>
    <row r="24813" spans="2:13" s="1" customFormat="1" ht="13.8" x14ac:dyDescent="0.3">
      <c r="B24813" s="10"/>
      <c r="L24813" s="10"/>
      <c r="M24813" s="10"/>
    </row>
    <row r="24814" spans="2:13" s="1" customFormat="1" ht="13.8" x14ac:dyDescent="0.3">
      <c r="B24814" s="10"/>
      <c r="L24814" s="10"/>
      <c r="M24814" s="10"/>
    </row>
    <row r="24815" spans="2:13" s="1" customFormat="1" ht="13.8" x14ac:dyDescent="0.3">
      <c r="B24815" s="10"/>
      <c r="L24815" s="10"/>
      <c r="M24815" s="10"/>
    </row>
    <row r="24816" spans="2:13" s="1" customFormat="1" ht="13.8" x14ac:dyDescent="0.3">
      <c r="B24816" s="10"/>
      <c r="L24816" s="10"/>
      <c r="M24816" s="10"/>
    </row>
    <row r="24817" spans="2:13" s="1" customFormat="1" ht="13.8" x14ac:dyDescent="0.3">
      <c r="B24817" s="10"/>
      <c r="L24817" s="10"/>
      <c r="M24817" s="10"/>
    </row>
    <row r="24818" spans="2:13" s="1" customFormat="1" ht="13.8" x14ac:dyDescent="0.3">
      <c r="B24818" s="10"/>
      <c r="L24818" s="10"/>
      <c r="M24818" s="10"/>
    </row>
    <row r="24819" spans="2:13" s="1" customFormat="1" ht="13.8" x14ac:dyDescent="0.3">
      <c r="B24819" s="10"/>
      <c r="L24819" s="10"/>
      <c r="M24819" s="10"/>
    </row>
    <row r="24820" spans="2:13" s="1" customFormat="1" ht="13.8" x14ac:dyDescent="0.3">
      <c r="B24820" s="10"/>
      <c r="L24820" s="10"/>
      <c r="M24820" s="10"/>
    </row>
    <row r="24821" spans="2:13" s="1" customFormat="1" ht="13.8" x14ac:dyDescent="0.3">
      <c r="B24821" s="10"/>
      <c r="L24821" s="10"/>
      <c r="M24821" s="10"/>
    </row>
    <row r="24822" spans="2:13" s="1" customFormat="1" ht="13.8" x14ac:dyDescent="0.3">
      <c r="B24822" s="10"/>
      <c r="L24822" s="10"/>
      <c r="M24822" s="10"/>
    </row>
    <row r="24823" spans="2:13" s="1" customFormat="1" ht="13.8" x14ac:dyDescent="0.3">
      <c r="B24823" s="10"/>
      <c r="L24823" s="10"/>
      <c r="M24823" s="10"/>
    </row>
    <row r="24824" spans="2:13" s="1" customFormat="1" ht="13.8" x14ac:dyDescent="0.3">
      <c r="B24824" s="10"/>
      <c r="L24824" s="10"/>
      <c r="M24824" s="10"/>
    </row>
    <row r="24825" spans="2:13" s="1" customFormat="1" ht="13.8" x14ac:dyDescent="0.3">
      <c r="B24825" s="10"/>
      <c r="L24825" s="10"/>
      <c r="M24825" s="10"/>
    </row>
    <row r="24826" spans="2:13" s="1" customFormat="1" ht="13.8" x14ac:dyDescent="0.3">
      <c r="B24826" s="10"/>
      <c r="L24826" s="10"/>
      <c r="M24826" s="10"/>
    </row>
    <row r="24827" spans="2:13" s="1" customFormat="1" ht="13.8" x14ac:dyDescent="0.3">
      <c r="B24827" s="10"/>
      <c r="L24827" s="10"/>
      <c r="M24827" s="10"/>
    </row>
    <row r="24828" spans="2:13" s="1" customFormat="1" ht="13.8" x14ac:dyDescent="0.3">
      <c r="B24828" s="10"/>
      <c r="L24828" s="10"/>
      <c r="M24828" s="10"/>
    </row>
    <row r="24829" spans="2:13" s="1" customFormat="1" ht="13.8" x14ac:dyDescent="0.3">
      <c r="B24829" s="10"/>
      <c r="L24829" s="10"/>
      <c r="M24829" s="10"/>
    </row>
    <row r="24830" spans="2:13" s="1" customFormat="1" ht="13.8" x14ac:dyDescent="0.3">
      <c r="B24830" s="10"/>
      <c r="L24830" s="10"/>
      <c r="M24830" s="10"/>
    </row>
    <row r="24831" spans="2:13" s="1" customFormat="1" ht="13.8" x14ac:dyDescent="0.3">
      <c r="B24831" s="10"/>
      <c r="L24831" s="10"/>
      <c r="M24831" s="10"/>
    </row>
    <row r="24832" spans="2:13" s="1" customFormat="1" ht="13.8" x14ac:dyDescent="0.3">
      <c r="B24832" s="10"/>
      <c r="L24832" s="10"/>
      <c r="M24832" s="10"/>
    </row>
    <row r="24833" spans="2:13" s="1" customFormat="1" ht="13.8" x14ac:dyDescent="0.3">
      <c r="B24833" s="10"/>
      <c r="L24833" s="10"/>
      <c r="M24833" s="10"/>
    </row>
    <row r="24834" spans="2:13" s="1" customFormat="1" ht="13.8" x14ac:dyDescent="0.3">
      <c r="B24834" s="10"/>
      <c r="L24834" s="10"/>
      <c r="M24834" s="10"/>
    </row>
    <row r="24835" spans="2:13" s="1" customFormat="1" ht="13.8" x14ac:dyDescent="0.3">
      <c r="B24835" s="10"/>
      <c r="L24835" s="10"/>
      <c r="M24835" s="10"/>
    </row>
    <row r="24836" spans="2:13" s="1" customFormat="1" ht="13.8" x14ac:dyDescent="0.3">
      <c r="B24836" s="10"/>
      <c r="L24836" s="10"/>
      <c r="M24836" s="10"/>
    </row>
    <row r="24837" spans="2:13" s="1" customFormat="1" ht="13.8" x14ac:dyDescent="0.3">
      <c r="B24837" s="10"/>
      <c r="L24837" s="10"/>
      <c r="M24837" s="10"/>
    </row>
    <row r="24838" spans="2:13" s="1" customFormat="1" ht="13.8" x14ac:dyDescent="0.3">
      <c r="B24838" s="10"/>
      <c r="L24838" s="10"/>
      <c r="M24838" s="10"/>
    </row>
    <row r="24839" spans="2:13" s="1" customFormat="1" ht="13.8" x14ac:dyDescent="0.3">
      <c r="B24839" s="10"/>
      <c r="L24839" s="10"/>
      <c r="M24839" s="10"/>
    </row>
    <row r="24840" spans="2:13" s="1" customFormat="1" ht="13.8" x14ac:dyDescent="0.3">
      <c r="B24840" s="10"/>
      <c r="L24840" s="10"/>
      <c r="M24840" s="10"/>
    </row>
    <row r="24841" spans="2:13" s="1" customFormat="1" ht="13.8" x14ac:dyDescent="0.3">
      <c r="B24841" s="10"/>
      <c r="L24841" s="10"/>
      <c r="M24841" s="10"/>
    </row>
    <row r="24842" spans="2:13" s="1" customFormat="1" ht="13.8" x14ac:dyDescent="0.3">
      <c r="B24842" s="10"/>
      <c r="L24842" s="10"/>
      <c r="M24842" s="10"/>
    </row>
    <row r="24843" spans="2:13" s="1" customFormat="1" ht="13.8" x14ac:dyDescent="0.3">
      <c r="B24843" s="10"/>
      <c r="L24843" s="10"/>
      <c r="M24843" s="10"/>
    </row>
    <row r="24844" spans="2:13" s="1" customFormat="1" ht="13.8" x14ac:dyDescent="0.3">
      <c r="B24844" s="10"/>
      <c r="L24844" s="10"/>
      <c r="M24844" s="10"/>
    </row>
    <row r="24845" spans="2:13" s="1" customFormat="1" ht="13.8" x14ac:dyDescent="0.3">
      <c r="B24845" s="10"/>
      <c r="L24845" s="10"/>
      <c r="M24845" s="10"/>
    </row>
    <row r="24846" spans="2:13" s="1" customFormat="1" ht="13.8" x14ac:dyDescent="0.3">
      <c r="B24846" s="10"/>
      <c r="L24846" s="10"/>
      <c r="M24846" s="10"/>
    </row>
    <row r="24847" spans="2:13" s="1" customFormat="1" ht="13.8" x14ac:dyDescent="0.3">
      <c r="B24847" s="10"/>
      <c r="L24847" s="10"/>
      <c r="M24847" s="10"/>
    </row>
    <row r="24848" spans="2:13" s="1" customFormat="1" ht="13.8" x14ac:dyDescent="0.3">
      <c r="B24848" s="10"/>
      <c r="L24848" s="10"/>
      <c r="M24848" s="10"/>
    </row>
    <row r="24849" spans="2:13" s="1" customFormat="1" ht="13.8" x14ac:dyDescent="0.3">
      <c r="B24849" s="10"/>
      <c r="L24849" s="10"/>
      <c r="M24849" s="10"/>
    </row>
    <row r="24850" spans="2:13" s="1" customFormat="1" ht="13.8" x14ac:dyDescent="0.3">
      <c r="B24850" s="10"/>
      <c r="L24850" s="10"/>
      <c r="M24850" s="10"/>
    </row>
    <row r="24851" spans="2:13" s="1" customFormat="1" ht="13.8" x14ac:dyDescent="0.3">
      <c r="B24851" s="10"/>
      <c r="L24851" s="10"/>
      <c r="M24851" s="10"/>
    </row>
    <row r="24852" spans="2:13" s="1" customFormat="1" ht="13.8" x14ac:dyDescent="0.3">
      <c r="B24852" s="10"/>
      <c r="L24852" s="10"/>
      <c r="M24852" s="10"/>
    </row>
    <row r="24853" spans="2:13" s="1" customFormat="1" ht="13.8" x14ac:dyDescent="0.3">
      <c r="B24853" s="10"/>
      <c r="L24853" s="10"/>
      <c r="M24853" s="10"/>
    </row>
    <row r="24854" spans="2:13" s="1" customFormat="1" ht="13.8" x14ac:dyDescent="0.3">
      <c r="B24854" s="10"/>
      <c r="L24854" s="10"/>
      <c r="M24854" s="10"/>
    </row>
    <row r="24855" spans="2:13" s="1" customFormat="1" ht="13.8" x14ac:dyDescent="0.3">
      <c r="B24855" s="10"/>
      <c r="L24855" s="10"/>
      <c r="M24855" s="10"/>
    </row>
    <row r="24856" spans="2:13" s="1" customFormat="1" ht="13.8" x14ac:dyDescent="0.3">
      <c r="B24856" s="10"/>
      <c r="L24856" s="10"/>
      <c r="M24856" s="10"/>
    </row>
    <row r="24857" spans="2:13" s="1" customFormat="1" ht="13.8" x14ac:dyDescent="0.3">
      <c r="B24857" s="10"/>
      <c r="L24857" s="10"/>
      <c r="M24857" s="10"/>
    </row>
    <row r="24858" spans="2:13" s="1" customFormat="1" ht="13.8" x14ac:dyDescent="0.3">
      <c r="B24858" s="10"/>
      <c r="L24858" s="10"/>
      <c r="M24858" s="10"/>
    </row>
    <row r="24859" spans="2:13" s="1" customFormat="1" ht="13.8" x14ac:dyDescent="0.3">
      <c r="B24859" s="10"/>
      <c r="L24859" s="10"/>
      <c r="M24859" s="10"/>
    </row>
    <row r="24860" spans="2:13" s="1" customFormat="1" ht="13.8" x14ac:dyDescent="0.3">
      <c r="B24860" s="10"/>
      <c r="L24860" s="10"/>
      <c r="M24860" s="10"/>
    </row>
    <row r="24861" spans="2:13" s="1" customFormat="1" ht="13.8" x14ac:dyDescent="0.3">
      <c r="B24861" s="10"/>
      <c r="L24861" s="10"/>
      <c r="M24861" s="10"/>
    </row>
    <row r="24862" spans="2:13" s="1" customFormat="1" ht="13.8" x14ac:dyDescent="0.3">
      <c r="B24862" s="10"/>
      <c r="L24862" s="10"/>
      <c r="M24862" s="10"/>
    </row>
    <row r="24863" spans="2:13" s="1" customFormat="1" ht="13.8" x14ac:dyDescent="0.3">
      <c r="B24863" s="10"/>
      <c r="L24863" s="10"/>
      <c r="M24863" s="10"/>
    </row>
    <row r="24864" spans="2:13" s="1" customFormat="1" ht="13.8" x14ac:dyDescent="0.3">
      <c r="B24864" s="10"/>
      <c r="L24864" s="10"/>
      <c r="M24864" s="10"/>
    </row>
    <row r="24865" spans="2:13" s="1" customFormat="1" ht="13.8" x14ac:dyDescent="0.3">
      <c r="B24865" s="10"/>
      <c r="L24865" s="10"/>
      <c r="M24865" s="10"/>
    </row>
    <row r="24866" spans="2:13" s="1" customFormat="1" ht="13.8" x14ac:dyDescent="0.3">
      <c r="B24866" s="10"/>
      <c r="L24866" s="10"/>
      <c r="M24866" s="10"/>
    </row>
    <row r="24867" spans="2:13" s="1" customFormat="1" ht="13.8" x14ac:dyDescent="0.3">
      <c r="B24867" s="10"/>
      <c r="L24867" s="10"/>
      <c r="M24867" s="10"/>
    </row>
    <row r="24868" spans="2:13" s="1" customFormat="1" ht="13.8" x14ac:dyDescent="0.3">
      <c r="B24868" s="10"/>
      <c r="L24868" s="10"/>
      <c r="M24868" s="10"/>
    </row>
    <row r="24869" spans="2:13" s="1" customFormat="1" ht="13.8" x14ac:dyDescent="0.3">
      <c r="B24869" s="10"/>
      <c r="L24869" s="10"/>
      <c r="M24869" s="10"/>
    </row>
    <row r="24870" spans="2:13" s="1" customFormat="1" ht="13.8" x14ac:dyDescent="0.3">
      <c r="B24870" s="10"/>
      <c r="L24870" s="10"/>
      <c r="M24870" s="10"/>
    </row>
    <row r="24871" spans="2:13" s="1" customFormat="1" ht="13.8" x14ac:dyDescent="0.3">
      <c r="B24871" s="10"/>
      <c r="L24871" s="10"/>
      <c r="M24871" s="10"/>
    </row>
    <row r="24872" spans="2:13" s="1" customFormat="1" ht="13.8" x14ac:dyDescent="0.3">
      <c r="B24872" s="10"/>
      <c r="L24872" s="10"/>
      <c r="M24872" s="10"/>
    </row>
    <row r="24873" spans="2:13" s="1" customFormat="1" ht="13.8" x14ac:dyDescent="0.3">
      <c r="B24873" s="10"/>
      <c r="L24873" s="10"/>
      <c r="M24873" s="10"/>
    </row>
    <row r="24874" spans="2:13" s="1" customFormat="1" ht="13.8" x14ac:dyDescent="0.3">
      <c r="B24874" s="10"/>
      <c r="L24874" s="10"/>
      <c r="M24874" s="10"/>
    </row>
    <row r="24875" spans="2:13" s="1" customFormat="1" ht="13.8" x14ac:dyDescent="0.3">
      <c r="B24875" s="10"/>
      <c r="L24875" s="10"/>
      <c r="M24875" s="10"/>
    </row>
    <row r="24876" spans="2:13" s="1" customFormat="1" ht="13.8" x14ac:dyDescent="0.3">
      <c r="B24876" s="10"/>
      <c r="L24876" s="10"/>
      <c r="M24876" s="10"/>
    </row>
    <row r="24877" spans="2:13" s="1" customFormat="1" ht="13.8" x14ac:dyDescent="0.3">
      <c r="B24877" s="10"/>
      <c r="L24877" s="10"/>
      <c r="M24877" s="10"/>
    </row>
    <row r="24878" spans="2:13" s="1" customFormat="1" ht="13.8" x14ac:dyDescent="0.3">
      <c r="B24878" s="10"/>
      <c r="L24878" s="10"/>
      <c r="M24878" s="10"/>
    </row>
    <row r="24879" spans="2:13" s="1" customFormat="1" ht="13.8" x14ac:dyDescent="0.3">
      <c r="B24879" s="10"/>
      <c r="L24879" s="10"/>
      <c r="M24879" s="10"/>
    </row>
    <row r="24880" spans="2:13" s="1" customFormat="1" ht="13.8" x14ac:dyDescent="0.3">
      <c r="B24880" s="10"/>
      <c r="L24880" s="10"/>
      <c r="M24880" s="10"/>
    </row>
    <row r="24881" spans="2:13" s="1" customFormat="1" ht="13.8" x14ac:dyDescent="0.3">
      <c r="B24881" s="10"/>
      <c r="L24881" s="10"/>
      <c r="M24881" s="10"/>
    </row>
    <row r="24882" spans="2:13" s="1" customFormat="1" ht="13.8" x14ac:dyDescent="0.3">
      <c r="B24882" s="10"/>
      <c r="L24882" s="10"/>
      <c r="M24882" s="10"/>
    </row>
    <row r="24883" spans="2:13" s="1" customFormat="1" ht="13.8" x14ac:dyDescent="0.3">
      <c r="B24883" s="10"/>
      <c r="L24883" s="10"/>
      <c r="M24883" s="10"/>
    </row>
    <row r="24884" spans="2:13" s="1" customFormat="1" ht="13.8" x14ac:dyDescent="0.3">
      <c r="B24884" s="10"/>
      <c r="L24884" s="10"/>
      <c r="M24884" s="10"/>
    </row>
    <row r="24885" spans="2:13" s="1" customFormat="1" ht="13.8" x14ac:dyDescent="0.3">
      <c r="B24885" s="10"/>
      <c r="L24885" s="10"/>
      <c r="M24885" s="10"/>
    </row>
    <row r="24886" spans="2:13" s="1" customFormat="1" ht="13.8" x14ac:dyDescent="0.3">
      <c r="B24886" s="10"/>
      <c r="L24886" s="10"/>
      <c r="M24886" s="10"/>
    </row>
    <row r="24887" spans="2:13" s="1" customFormat="1" ht="13.8" x14ac:dyDescent="0.3">
      <c r="B24887" s="10"/>
      <c r="L24887" s="10"/>
      <c r="M24887" s="10"/>
    </row>
    <row r="24888" spans="2:13" s="1" customFormat="1" ht="13.8" x14ac:dyDescent="0.3">
      <c r="B24888" s="10"/>
      <c r="L24888" s="10"/>
      <c r="M24888" s="10"/>
    </row>
    <row r="24889" spans="2:13" s="1" customFormat="1" ht="13.8" x14ac:dyDescent="0.3">
      <c r="B24889" s="10"/>
      <c r="L24889" s="10"/>
      <c r="M24889" s="10"/>
    </row>
    <row r="24890" spans="2:13" s="1" customFormat="1" ht="13.8" x14ac:dyDescent="0.3">
      <c r="B24890" s="10"/>
      <c r="L24890" s="10"/>
      <c r="M24890" s="10"/>
    </row>
    <row r="24891" spans="2:13" s="1" customFormat="1" ht="13.8" x14ac:dyDescent="0.3">
      <c r="B24891" s="10"/>
      <c r="L24891" s="10"/>
      <c r="M24891" s="10"/>
    </row>
    <row r="24892" spans="2:13" s="1" customFormat="1" ht="13.8" x14ac:dyDescent="0.3">
      <c r="B24892" s="10"/>
      <c r="L24892" s="10"/>
      <c r="M24892" s="10"/>
    </row>
    <row r="24893" spans="2:13" s="1" customFormat="1" ht="13.8" x14ac:dyDescent="0.3">
      <c r="B24893" s="10"/>
      <c r="L24893" s="10"/>
      <c r="M24893" s="10"/>
    </row>
    <row r="24894" spans="2:13" s="1" customFormat="1" ht="13.8" x14ac:dyDescent="0.3">
      <c r="B24894" s="10"/>
      <c r="L24894" s="10"/>
      <c r="M24894" s="10"/>
    </row>
    <row r="24895" spans="2:13" s="1" customFormat="1" ht="13.8" x14ac:dyDescent="0.3">
      <c r="B24895" s="10"/>
      <c r="L24895" s="10"/>
      <c r="M24895" s="10"/>
    </row>
    <row r="24896" spans="2:13" s="1" customFormat="1" ht="13.8" x14ac:dyDescent="0.3">
      <c r="B24896" s="10"/>
      <c r="L24896" s="10"/>
      <c r="M24896" s="10"/>
    </row>
    <row r="24897" spans="2:13" s="1" customFormat="1" ht="13.8" x14ac:dyDescent="0.3">
      <c r="B24897" s="10"/>
      <c r="L24897" s="10"/>
      <c r="M24897" s="10"/>
    </row>
    <row r="24898" spans="2:13" s="1" customFormat="1" ht="13.8" x14ac:dyDescent="0.3">
      <c r="B24898" s="10"/>
      <c r="L24898" s="10"/>
      <c r="M24898" s="10"/>
    </row>
    <row r="24899" spans="2:13" s="1" customFormat="1" ht="13.8" x14ac:dyDescent="0.3">
      <c r="B24899" s="10"/>
      <c r="L24899" s="10"/>
      <c r="M24899" s="10"/>
    </row>
    <row r="24900" spans="2:13" s="1" customFormat="1" ht="13.8" x14ac:dyDescent="0.3">
      <c r="B24900" s="10"/>
      <c r="L24900" s="10"/>
      <c r="M24900" s="10"/>
    </row>
    <row r="24901" spans="2:13" s="1" customFormat="1" ht="13.8" x14ac:dyDescent="0.3">
      <c r="B24901" s="10"/>
      <c r="L24901" s="10"/>
      <c r="M24901" s="10"/>
    </row>
    <row r="24902" spans="2:13" s="1" customFormat="1" ht="13.8" x14ac:dyDescent="0.3">
      <c r="B24902" s="10"/>
      <c r="L24902" s="10"/>
      <c r="M24902" s="10"/>
    </row>
    <row r="24903" spans="2:13" s="1" customFormat="1" ht="13.8" x14ac:dyDescent="0.3">
      <c r="B24903" s="10"/>
      <c r="L24903" s="10"/>
      <c r="M24903" s="10"/>
    </row>
    <row r="24904" spans="2:13" s="1" customFormat="1" ht="13.8" x14ac:dyDescent="0.3">
      <c r="B24904" s="10"/>
      <c r="L24904" s="10"/>
      <c r="M24904" s="10"/>
    </row>
    <row r="24905" spans="2:13" s="1" customFormat="1" ht="13.8" x14ac:dyDescent="0.3">
      <c r="B24905" s="10"/>
      <c r="L24905" s="10"/>
      <c r="M24905" s="10"/>
    </row>
    <row r="24906" spans="2:13" s="1" customFormat="1" ht="13.8" x14ac:dyDescent="0.3">
      <c r="B24906" s="10"/>
      <c r="L24906" s="10"/>
      <c r="M24906" s="10"/>
    </row>
    <row r="24907" spans="2:13" s="1" customFormat="1" ht="13.8" x14ac:dyDescent="0.3">
      <c r="B24907" s="10"/>
      <c r="L24907" s="10"/>
      <c r="M24907" s="10"/>
    </row>
    <row r="24908" spans="2:13" s="1" customFormat="1" ht="13.8" x14ac:dyDescent="0.3">
      <c r="B24908" s="10"/>
      <c r="L24908" s="10"/>
      <c r="M24908" s="10"/>
    </row>
    <row r="24909" spans="2:13" s="1" customFormat="1" ht="13.8" x14ac:dyDescent="0.3">
      <c r="B24909" s="10"/>
      <c r="L24909" s="10"/>
      <c r="M24909" s="10"/>
    </row>
    <row r="24910" spans="2:13" s="1" customFormat="1" ht="13.8" x14ac:dyDescent="0.3">
      <c r="B24910" s="10"/>
      <c r="L24910" s="10"/>
      <c r="M24910" s="10"/>
    </row>
    <row r="24911" spans="2:13" s="1" customFormat="1" ht="13.8" x14ac:dyDescent="0.3">
      <c r="B24911" s="10"/>
      <c r="L24911" s="10"/>
      <c r="M24911" s="10"/>
    </row>
    <row r="24912" spans="2:13" s="1" customFormat="1" ht="13.8" x14ac:dyDescent="0.3">
      <c r="B24912" s="10"/>
      <c r="L24912" s="10"/>
      <c r="M24912" s="10"/>
    </row>
    <row r="24913" spans="2:13" s="1" customFormat="1" ht="13.8" x14ac:dyDescent="0.3">
      <c r="B24913" s="10"/>
      <c r="L24913" s="10"/>
      <c r="M24913" s="10"/>
    </row>
    <row r="24914" spans="2:13" s="1" customFormat="1" ht="13.8" x14ac:dyDescent="0.3">
      <c r="B24914" s="10"/>
      <c r="L24914" s="10"/>
      <c r="M24914" s="10"/>
    </row>
    <row r="24915" spans="2:13" s="1" customFormat="1" ht="13.8" x14ac:dyDescent="0.3">
      <c r="B24915" s="10"/>
      <c r="L24915" s="10"/>
      <c r="M24915" s="10"/>
    </row>
    <row r="24916" spans="2:13" s="1" customFormat="1" ht="13.8" x14ac:dyDescent="0.3">
      <c r="B24916" s="10"/>
      <c r="L24916" s="10"/>
      <c r="M24916" s="10"/>
    </row>
    <row r="24917" spans="2:13" s="1" customFormat="1" ht="13.8" x14ac:dyDescent="0.3">
      <c r="B24917" s="10"/>
      <c r="L24917" s="10"/>
      <c r="M24917" s="10"/>
    </row>
    <row r="24918" spans="2:13" s="1" customFormat="1" ht="13.8" x14ac:dyDescent="0.3">
      <c r="B24918" s="10"/>
      <c r="L24918" s="10"/>
      <c r="M24918" s="10"/>
    </row>
    <row r="24919" spans="2:13" s="1" customFormat="1" ht="13.8" x14ac:dyDescent="0.3">
      <c r="B24919" s="10"/>
      <c r="L24919" s="10"/>
      <c r="M24919" s="10"/>
    </row>
    <row r="24920" spans="2:13" s="1" customFormat="1" ht="13.8" x14ac:dyDescent="0.3">
      <c r="B24920" s="10"/>
      <c r="L24920" s="10"/>
      <c r="M24920" s="10"/>
    </row>
    <row r="24921" spans="2:13" s="1" customFormat="1" ht="13.8" x14ac:dyDescent="0.3">
      <c r="B24921" s="10"/>
      <c r="L24921" s="10"/>
      <c r="M24921" s="10"/>
    </row>
    <row r="24922" spans="2:13" s="1" customFormat="1" ht="13.8" x14ac:dyDescent="0.3">
      <c r="B24922" s="10"/>
      <c r="L24922" s="10"/>
      <c r="M24922" s="10"/>
    </row>
    <row r="24923" spans="2:13" s="1" customFormat="1" ht="13.8" x14ac:dyDescent="0.3">
      <c r="B24923" s="10"/>
      <c r="L24923" s="10"/>
      <c r="M24923" s="10"/>
    </row>
    <row r="24924" spans="2:13" s="1" customFormat="1" ht="13.8" x14ac:dyDescent="0.3">
      <c r="B24924" s="10"/>
      <c r="L24924" s="10"/>
      <c r="M24924" s="10"/>
    </row>
    <row r="24925" spans="2:13" s="1" customFormat="1" ht="13.8" x14ac:dyDescent="0.3">
      <c r="B24925" s="10"/>
      <c r="L24925" s="10"/>
      <c r="M24925" s="10"/>
    </row>
    <row r="24926" spans="2:13" s="1" customFormat="1" ht="13.8" x14ac:dyDescent="0.3">
      <c r="B24926" s="10"/>
      <c r="L24926" s="10"/>
      <c r="M24926" s="10"/>
    </row>
    <row r="24927" spans="2:13" s="1" customFormat="1" ht="13.8" x14ac:dyDescent="0.3">
      <c r="B24927" s="10"/>
      <c r="L24927" s="10"/>
      <c r="M24927" s="10"/>
    </row>
    <row r="24928" spans="2:13" s="1" customFormat="1" ht="13.8" x14ac:dyDescent="0.3">
      <c r="B24928" s="10"/>
      <c r="L24928" s="10"/>
      <c r="M24928" s="10"/>
    </row>
    <row r="24929" spans="2:13" s="1" customFormat="1" ht="13.8" x14ac:dyDescent="0.3">
      <c r="B24929" s="10"/>
      <c r="L24929" s="10"/>
      <c r="M24929" s="10"/>
    </row>
    <row r="24930" spans="2:13" s="1" customFormat="1" ht="13.8" x14ac:dyDescent="0.3">
      <c r="B24930" s="10"/>
      <c r="L24930" s="10"/>
      <c r="M24930" s="10"/>
    </row>
    <row r="24931" spans="2:13" s="1" customFormat="1" ht="13.8" x14ac:dyDescent="0.3">
      <c r="B24931" s="10"/>
      <c r="L24931" s="10"/>
      <c r="M24931" s="10"/>
    </row>
    <row r="24932" spans="2:13" s="1" customFormat="1" ht="13.8" x14ac:dyDescent="0.3">
      <c r="B24932" s="10"/>
      <c r="L24932" s="10"/>
      <c r="M24932" s="10"/>
    </row>
    <row r="24933" spans="2:13" s="1" customFormat="1" ht="13.8" x14ac:dyDescent="0.3">
      <c r="B24933" s="10"/>
      <c r="L24933" s="10"/>
      <c r="M24933" s="10"/>
    </row>
    <row r="24934" spans="2:13" s="1" customFormat="1" ht="13.8" x14ac:dyDescent="0.3">
      <c r="B24934" s="10"/>
      <c r="L24934" s="10"/>
      <c r="M24934" s="10"/>
    </row>
    <row r="24935" spans="2:13" s="1" customFormat="1" ht="13.8" x14ac:dyDescent="0.3">
      <c r="B24935" s="10"/>
      <c r="L24935" s="10"/>
      <c r="M24935" s="10"/>
    </row>
    <row r="24936" spans="2:13" s="1" customFormat="1" ht="13.8" x14ac:dyDescent="0.3">
      <c r="B24936" s="10"/>
      <c r="L24936" s="10"/>
      <c r="M24936" s="10"/>
    </row>
    <row r="24937" spans="2:13" s="1" customFormat="1" ht="13.8" x14ac:dyDescent="0.3">
      <c r="B24937" s="10"/>
      <c r="L24937" s="10"/>
      <c r="M24937" s="10"/>
    </row>
    <row r="24938" spans="2:13" s="1" customFormat="1" ht="13.8" x14ac:dyDescent="0.3">
      <c r="B24938" s="10"/>
      <c r="L24938" s="10"/>
      <c r="M24938" s="10"/>
    </row>
    <row r="24939" spans="2:13" s="1" customFormat="1" ht="13.8" x14ac:dyDescent="0.3">
      <c r="B24939" s="10"/>
      <c r="L24939" s="10"/>
      <c r="M24939" s="10"/>
    </row>
    <row r="24940" spans="2:13" s="1" customFormat="1" ht="13.8" x14ac:dyDescent="0.3">
      <c r="B24940" s="10"/>
      <c r="L24940" s="10"/>
      <c r="M24940" s="10"/>
    </row>
    <row r="24941" spans="2:13" s="1" customFormat="1" ht="13.8" x14ac:dyDescent="0.3">
      <c r="B24941" s="10"/>
      <c r="L24941" s="10"/>
      <c r="M24941" s="10"/>
    </row>
    <row r="24942" spans="2:13" s="1" customFormat="1" ht="13.8" x14ac:dyDescent="0.3">
      <c r="B24942" s="10"/>
      <c r="L24942" s="10"/>
      <c r="M24942" s="10"/>
    </row>
    <row r="24943" spans="2:13" s="1" customFormat="1" ht="13.8" x14ac:dyDescent="0.3">
      <c r="B24943" s="10"/>
      <c r="L24943" s="10"/>
      <c r="M24943" s="10"/>
    </row>
    <row r="24944" spans="2:13" s="1" customFormat="1" ht="13.8" x14ac:dyDescent="0.3">
      <c r="B24944" s="10"/>
      <c r="L24944" s="10"/>
      <c r="M24944" s="10"/>
    </row>
    <row r="24945" spans="2:13" s="1" customFormat="1" ht="13.8" x14ac:dyDescent="0.3">
      <c r="B24945" s="10"/>
      <c r="L24945" s="10"/>
      <c r="M24945" s="10"/>
    </row>
    <row r="24946" spans="2:13" s="1" customFormat="1" ht="13.8" x14ac:dyDescent="0.3">
      <c r="B24946" s="10"/>
      <c r="L24946" s="10"/>
      <c r="M24946" s="10"/>
    </row>
    <row r="24947" spans="2:13" s="1" customFormat="1" ht="13.8" x14ac:dyDescent="0.3">
      <c r="B24947" s="10"/>
      <c r="L24947" s="10"/>
      <c r="M24947" s="10"/>
    </row>
    <row r="24948" spans="2:13" s="1" customFormat="1" ht="13.8" x14ac:dyDescent="0.3">
      <c r="B24948" s="10"/>
      <c r="L24948" s="10"/>
      <c r="M24948" s="10"/>
    </row>
    <row r="24949" spans="2:13" s="1" customFormat="1" ht="13.8" x14ac:dyDescent="0.3">
      <c r="B24949" s="10"/>
      <c r="L24949" s="10"/>
      <c r="M24949" s="10"/>
    </row>
    <row r="24950" spans="2:13" s="1" customFormat="1" ht="13.8" x14ac:dyDescent="0.3">
      <c r="B24950" s="10"/>
      <c r="L24950" s="10"/>
      <c r="M24950" s="10"/>
    </row>
    <row r="24951" spans="2:13" s="1" customFormat="1" ht="13.8" x14ac:dyDescent="0.3">
      <c r="B24951" s="10"/>
      <c r="L24951" s="10"/>
      <c r="M24951" s="10"/>
    </row>
    <row r="24952" spans="2:13" s="1" customFormat="1" ht="13.8" x14ac:dyDescent="0.3">
      <c r="B24952" s="10"/>
      <c r="L24952" s="10"/>
      <c r="M24952" s="10"/>
    </row>
    <row r="24953" spans="2:13" s="1" customFormat="1" ht="13.8" x14ac:dyDescent="0.3">
      <c r="B24953" s="10"/>
      <c r="L24953" s="10"/>
      <c r="M24953" s="10"/>
    </row>
    <row r="24954" spans="2:13" s="1" customFormat="1" ht="13.8" x14ac:dyDescent="0.3">
      <c r="B24954" s="10"/>
      <c r="L24954" s="10"/>
      <c r="M24954" s="10"/>
    </row>
    <row r="24955" spans="2:13" s="1" customFormat="1" ht="13.8" x14ac:dyDescent="0.3">
      <c r="B24955" s="10"/>
      <c r="L24955" s="10"/>
      <c r="M24955" s="10"/>
    </row>
    <row r="24956" spans="2:13" s="1" customFormat="1" ht="13.8" x14ac:dyDescent="0.3">
      <c r="B24956" s="10"/>
      <c r="L24956" s="10"/>
      <c r="M24956" s="10"/>
    </row>
    <row r="24957" spans="2:13" s="1" customFormat="1" ht="13.8" x14ac:dyDescent="0.3">
      <c r="B24957" s="10"/>
      <c r="L24957" s="10"/>
      <c r="M24957" s="10"/>
    </row>
    <row r="24958" spans="2:13" s="1" customFormat="1" ht="13.8" x14ac:dyDescent="0.3">
      <c r="B24958" s="10"/>
      <c r="L24958" s="10"/>
      <c r="M24958" s="10"/>
    </row>
    <row r="24959" spans="2:13" s="1" customFormat="1" ht="13.8" x14ac:dyDescent="0.3">
      <c r="B24959" s="10"/>
      <c r="L24959" s="10"/>
      <c r="M24959" s="10"/>
    </row>
    <row r="24960" spans="2:13" s="1" customFormat="1" ht="13.8" x14ac:dyDescent="0.3">
      <c r="B24960" s="10"/>
      <c r="L24960" s="10"/>
      <c r="M24960" s="10"/>
    </row>
    <row r="24961" spans="2:13" s="1" customFormat="1" ht="13.8" x14ac:dyDescent="0.3">
      <c r="B24961" s="10"/>
      <c r="L24961" s="10"/>
      <c r="M24961" s="10"/>
    </row>
    <row r="24962" spans="2:13" s="1" customFormat="1" ht="13.8" x14ac:dyDescent="0.3">
      <c r="B24962" s="10"/>
      <c r="L24962" s="10"/>
      <c r="M24962" s="10"/>
    </row>
    <row r="24963" spans="2:13" s="1" customFormat="1" ht="13.8" x14ac:dyDescent="0.3">
      <c r="B24963" s="10"/>
      <c r="L24963" s="10"/>
      <c r="M24963" s="10"/>
    </row>
    <row r="24964" spans="2:13" s="1" customFormat="1" ht="13.8" x14ac:dyDescent="0.3">
      <c r="B24964" s="10"/>
      <c r="L24964" s="10"/>
      <c r="M24964" s="10"/>
    </row>
    <row r="24965" spans="2:13" s="1" customFormat="1" ht="13.8" x14ac:dyDescent="0.3">
      <c r="B24965" s="10"/>
      <c r="L24965" s="10"/>
      <c r="M24965" s="10"/>
    </row>
    <row r="24966" spans="2:13" s="1" customFormat="1" ht="13.8" x14ac:dyDescent="0.3">
      <c r="B24966" s="10"/>
      <c r="L24966" s="10"/>
      <c r="M24966" s="10"/>
    </row>
    <row r="24967" spans="2:13" s="1" customFormat="1" ht="13.8" x14ac:dyDescent="0.3">
      <c r="B24967" s="10"/>
      <c r="L24967" s="10"/>
      <c r="M24967" s="10"/>
    </row>
    <row r="24968" spans="2:13" s="1" customFormat="1" ht="13.8" x14ac:dyDescent="0.3">
      <c r="B24968" s="10"/>
      <c r="L24968" s="10"/>
      <c r="M24968" s="10"/>
    </row>
    <row r="24969" spans="2:13" s="1" customFormat="1" ht="13.8" x14ac:dyDescent="0.3">
      <c r="B24969" s="10"/>
      <c r="L24969" s="10"/>
      <c r="M24969" s="10"/>
    </row>
    <row r="24970" spans="2:13" s="1" customFormat="1" ht="13.8" x14ac:dyDescent="0.3">
      <c r="B24970" s="10"/>
      <c r="L24970" s="10"/>
      <c r="M24970" s="10"/>
    </row>
    <row r="24971" spans="2:13" s="1" customFormat="1" ht="13.8" x14ac:dyDescent="0.3">
      <c r="B24971" s="10"/>
      <c r="L24971" s="10"/>
      <c r="M24971" s="10"/>
    </row>
    <row r="24972" spans="2:13" s="1" customFormat="1" ht="13.8" x14ac:dyDescent="0.3">
      <c r="B24972" s="10"/>
      <c r="L24972" s="10"/>
      <c r="M24972" s="10"/>
    </row>
    <row r="24973" spans="2:13" s="1" customFormat="1" ht="13.8" x14ac:dyDescent="0.3">
      <c r="B24973" s="10"/>
      <c r="L24973" s="10"/>
      <c r="M24973" s="10"/>
    </row>
    <row r="24974" spans="2:13" s="1" customFormat="1" ht="13.8" x14ac:dyDescent="0.3">
      <c r="B24974" s="10"/>
      <c r="L24974" s="10"/>
      <c r="M24974" s="10"/>
    </row>
    <row r="24975" spans="2:13" s="1" customFormat="1" ht="13.8" x14ac:dyDescent="0.3">
      <c r="B24975" s="10"/>
      <c r="L24975" s="10"/>
      <c r="M24975" s="10"/>
    </row>
    <row r="24976" spans="2:13" s="1" customFormat="1" ht="13.8" x14ac:dyDescent="0.3">
      <c r="B24976" s="10"/>
      <c r="L24976" s="10"/>
      <c r="M24976" s="10"/>
    </row>
    <row r="24977" spans="2:13" s="1" customFormat="1" ht="13.8" x14ac:dyDescent="0.3">
      <c r="B24977" s="10"/>
      <c r="L24977" s="10"/>
      <c r="M24977" s="10"/>
    </row>
    <row r="24978" spans="2:13" s="1" customFormat="1" ht="13.8" x14ac:dyDescent="0.3">
      <c r="B24978" s="10"/>
      <c r="L24978" s="10"/>
      <c r="M24978" s="10"/>
    </row>
    <row r="24979" spans="2:13" s="1" customFormat="1" ht="13.8" x14ac:dyDescent="0.3">
      <c r="B24979" s="10"/>
      <c r="L24979" s="10"/>
      <c r="M24979" s="10"/>
    </row>
    <row r="24980" spans="2:13" s="1" customFormat="1" ht="13.8" x14ac:dyDescent="0.3">
      <c r="B24980" s="10"/>
      <c r="L24980" s="10"/>
      <c r="M24980" s="10"/>
    </row>
    <row r="24981" spans="2:13" s="1" customFormat="1" ht="13.8" x14ac:dyDescent="0.3">
      <c r="B24981" s="10"/>
      <c r="L24981" s="10"/>
      <c r="M24981" s="10"/>
    </row>
    <row r="24982" spans="2:13" s="1" customFormat="1" ht="13.8" x14ac:dyDescent="0.3">
      <c r="B24982" s="10"/>
      <c r="L24982" s="10"/>
      <c r="M24982" s="10"/>
    </row>
    <row r="24983" spans="2:13" s="1" customFormat="1" ht="13.8" x14ac:dyDescent="0.3">
      <c r="B24983" s="10"/>
      <c r="L24983" s="10"/>
      <c r="M24983" s="10"/>
    </row>
    <row r="24984" spans="2:13" s="1" customFormat="1" ht="13.8" x14ac:dyDescent="0.3">
      <c r="B24984" s="10"/>
      <c r="L24984" s="10"/>
      <c r="M24984" s="10"/>
    </row>
    <row r="24985" spans="2:13" s="1" customFormat="1" ht="13.8" x14ac:dyDescent="0.3">
      <c r="B24985" s="10"/>
      <c r="L24985" s="10"/>
      <c r="M24985" s="10"/>
    </row>
    <row r="24986" spans="2:13" s="1" customFormat="1" ht="13.8" x14ac:dyDescent="0.3">
      <c r="B24986" s="10"/>
      <c r="L24986" s="10"/>
      <c r="M24986" s="10"/>
    </row>
    <row r="24987" spans="2:13" s="1" customFormat="1" ht="13.8" x14ac:dyDescent="0.3">
      <c r="B24987" s="10"/>
      <c r="L24987" s="10"/>
      <c r="M24987" s="10"/>
    </row>
    <row r="24988" spans="2:13" s="1" customFormat="1" ht="13.8" x14ac:dyDescent="0.3">
      <c r="B24988" s="10"/>
      <c r="L24988" s="10"/>
      <c r="M24988" s="10"/>
    </row>
    <row r="24989" spans="2:13" s="1" customFormat="1" ht="13.8" x14ac:dyDescent="0.3">
      <c r="B24989" s="10"/>
      <c r="L24989" s="10"/>
      <c r="M24989" s="10"/>
    </row>
    <row r="24990" spans="2:13" s="1" customFormat="1" ht="13.8" x14ac:dyDescent="0.3">
      <c r="B24990" s="10"/>
      <c r="L24990" s="10"/>
      <c r="M24990" s="10"/>
    </row>
    <row r="24991" spans="2:13" s="1" customFormat="1" ht="13.8" x14ac:dyDescent="0.3">
      <c r="B24991" s="10"/>
      <c r="L24991" s="10"/>
      <c r="M24991" s="10"/>
    </row>
    <row r="24992" spans="2:13" s="1" customFormat="1" ht="13.8" x14ac:dyDescent="0.3">
      <c r="B24992" s="10"/>
      <c r="L24992" s="10"/>
      <c r="M24992" s="10"/>
    </row>
    <row r="24993" spans="2:13" s="1" customFormat="1" ht="13.8" x14ac:dyDescent="0.3">
      <c r="B24993" s="10"/>
      <c r="L24993" s="10"/>
      <c r="M24993" s="10"/>
    </row>
    <row r="24994" spans="2:13" s="1" customFormat="1" ht="13.8" x14ac:dyDescent="0.3">
      <c r="B24994" s="10"/>
      <c r="L24994" s="10"/>
      <c r="M24994" s="10"/>
    </row>
    <row r="24995" spans="2:13" s="1" customFormat="1" ht="13.8" x14ac:dyDescent="0.3">
      <c r="B24995" s="10"/>
      <c r="L24995" s="10"/>
      <c r="M24995" s="10"/>
    </row>
    <row r="24996" spans="2:13" s="1" customFormat="1" ht="13.8" x14ac:dyDescent="0.3">
      <c r="B24996" s="10"/>
      <c r="L24996" s="10"/>
      <c r="M24996" s="10"/>
    </row>
    <row r="24997" spans="2:13" s="1" customFormat="1" ht="13.8" x14ac:dyDescent="0.3">
      <c r="B24997" s="10"/>
      <c r="L24997" s="10"/>
      <c r="M24997" s="10"/>
    </row>
    <row r="24998" spans="2:13" s="1" customFormat="1" ht="13.8" x14ac:dyDescent="0.3">
      <c r="B24998" s="10"/>
      <c r="L24998" s="10"/>
      <c r="M24998" s="10"/>
    </row>
    <row r="24999" spans="2:13" s="1" customFormat="1" ht="13.8" x14ac:dyDescent="0.3">
      <c r="B24999" s="10"/>
      <c r="L24999" s="10"/>
      <c r="M24999" s="10"/>
    </row>
    <row r="25000" spans="2:13" s="1" customFormat="1" ht="13.8" x14ac:dyDescent="0.3">
      <c r="B25000" s="10"/>
      <c r="L25000" s="10"/>
      <c r="M25000" s="10"/>
    </row>
    <row r="25001" spans="2:13" s="1" customFormat="1" ht="13.8" x14ac:dyDescent="0.3">
      <c r="B25001" s="10"/>
      <c r="L25001" s="10"/>
      <c r="M25001" s="10"/>
    </row>
    <row r="25002" spans="2:13" s="1" customFormat="1" ht="13.8" x14ac:dyDescent="0.3">
      <c r="B25002" s="10"/>
      <c r="L25002" s="10"/>
      <c r="M25002" s="10"/>
    </row>
    <row r="25003" spans="2:13" s="1" customFormat="1" ht="13.8" x14ac:dyDescent="0.3">
      <c r="B25003" s="10"/>
      <c r="L25003" s="10"/>
      <c r="M25003" s="10"/>
    </row>
    <row r="25004" spans="2:13" s="1" customFormat="1" ht="13.8" x14ac:dyDescent="0.3">
      <c r="B25004" s="10"/>
      <c r="L25004" s="10"/>
      <c r="M25004" s="10"/>
    </row>
    <row r="25005" spans="2:13" s="1" customFormat="1" ht="13.8" x14ac:dyDescent="0.3">
      <c r="B25005" s="10"/>
      <c r="L25005" s="10"/>
      <c r="M25005" s="10"/>
    </row>
    <row r="25006" spans="2:13" s="1" customFormat="1" ht="13.8" x14ac:dyDescent="0.3">
      <c r="B25006" s="10"/>
      <c r="L25006" s="10"/>
      <c r="M25006" s="10"/>
    </row>
    <row r="25007" spans="2:13" s="1" customFormat="1" ht="13.8" x14ac:dyDescent="0.3">
      <c r="B25007" s="10"/>
      <c r="L25007" s="10"/>
      <c r="M25007" s="10"/>
    </row>
    <row r="25008" spans="2:13" s="1" customFormat="1" ht="13.8" x14ac:dyDescent="0.3">
      <c r="B25008" s="10"/>
      <c r="L25008" s="10"/>
      <c r="M25008" s="10"/>
    </row>
    <row r="25009" spans="2:13" s="1" customFormat="1" ht="13.8" x14ac:dyDescent="0.3">
      <c r="B25009" s="10"/>
      <c r="L25009" s="10"/>
      <c r="M25009" s="10"/>
    </row>
    <row r="25010" spans="2:13" s="1" customFormat="1" ht="13.8" x14ac:dyDescent="0.3">
      <c r="B25010" s="10"/>
      <c r="L25010" s="10"/>
      <c r="M25010" s="10"/>
    </row>
    <row r="25011" spans="2:13" s="1" customFormat="1" ht="13.8" x14ac:dyDescent="0.3">
      <c r="B25011" s="10"/>
      <c r="L25011" s="10"/>
      <c r="M25011" s="10"/>
    </row>
    <row r="25012" spans="2:13" s="1" customFormat="1" ht="13.8" x14ac:dyDescent="0.3">
      <c r="B25012" s="10"/>
      <c r="L25012" s="10"/>
      <c r="M25012" s="10"/>
    </row>
    <row r="25013" spans="2:13" s="1" customFormat="1" ht="13.8" x14ac:dyDescent="0.3">
      <c r="B25013" s="10"/>
      <c r="L25013" s="10"/>
      <c r="M25013" s="10"/>
    </row>
    <row r="25014" spans="2:13" s="1" customFormat="1" ht="13.8" x14ac:dyDescent="0.3">
      <c r="B25014" s="10"/>
      <c r="L25014" s="10"/>
      <c r="M25014" s="10"/>
    </row>
    <row r="25015" spans="2:13" s="1" customFormat="1" ht="13.8" x14ac:dyDescent="0.3">
      <c r="B25015" s="10"/>
      <c r="L25015" s="10"/>
      <c r="M25015" s="10"/>
    </row>
    <row r="25016" spans="2:13" s="1" customFormat="1" ht="13.8" x14ac:dyDescent="0.3">
      <c r="B25016" s="10"/>
      <c r="L25016" s="10"/>
      <c r="M25016" s="10"/>
    </row>
    <row r="25017" spans="2:13" s="1" customFormat="1" ht="13.8" x14ac:dyDescent="0.3">
      <c r="B25017" s="10"/>
      <c r="L25017" s="10"/>
      <c r="M25017" s="10"/>
    </row>
    <row r="25018" spans="2:13" s="1" customFormat="1" ht="13.8" x14ac:dyDescent="0.3">
      <c r="B25018" s="10"/>
      <c r="L25018" s="10"/>
      <c r="M25018" s="10"/>
    </row>
    <row r="25019" spans="2:13" s="1" customFormat="1" ht="13.8" x14ac:dyDescent="0.3">
      <c r="B25019" s="10"/>
      <c r="L25019" s="10"/>
      <c r="M25019" s="10"/>
    </row>
    <row r="25020" spans="2:13" s="1" customFormat="1" ht="13.8" x14ac:dyDescent="0.3">
      <c r="B25020" s="10"/>
      <c r="L25020" s="10"/>
      <c r="M25020" s="10"/>
    </row>
    <row r="25021" spans="2:13" s="1" customFormat="1" ht="13.8" x14ac:dyDescent="0.3">
      <c r="B25021" s="10"/>
      <c r="L25021" s="10"/>
      <c r="M25021" s="10"/>
    </row>
    <row r="25022" spans="2:13" s="1" customFormat="1" ht="13.8" x14ac:dyDescent="0.3">
      <c r="B25022" s="10"/>
      <c r="L25022" s="10"/>
      <c r="M25022" s="10"/>
    </row>
    <row r="25023" spans="2:13" s="1" customFormat="1" ht="13.8" x14ac:dyDescent="0.3">
      <c r="B25023" s="10"/>
      <c r="L25023" s="10"/>
      <c r="M25023" s="10"/>
    </row>
    <row r="25024" spans="2:13" s="1" customFormat="1" ht="13.8" x14ac:dyDescent="0.3">
      <c r="B25024" s="10"/>
      <c r="L25024" s="10"/>
      <c r="M25024" s="10"/>
    </row>
    <row r="25025" spans="2:13" s="1" customFormat="1" ht="13.8" x14ac:dyDescent="0.3">
      <c r="B25025" s="10"/>
      <c r="L25025" s="10"/>
      <c r="M25025" s="10"/>
    </row>
    <row r="25026" spans="2:13" s="1" customFormat="1" ht="13.8" x14ac:dyDescent="0.3">
      <c r="B25026" s="10"/>
      <c r="L25026" s="10"/>
      <c r="M25026" s="10"/>
    </row>
    <row r="25027" spans="2:13" s="1" customFormat="1" ht="13.8" x14ac:dyDescent="0.3">
      <c r="B25027" s="10"/>
      <c r="L25027" s="10"/>
      <c r="M25027" s="10"/>
    </row>
    <row r="25028" spans="2:13" s="1" customFormat="1" ht="13.8" x14ac:dyDescent="0.3">
      <c r="B25028" s="10"/>
      <c r="L25028" s="10"/>
      <c r="M25028" s="10"/>
    </row>
    <row r="25029" spans="2:13" s="1" customFormat="1" ht="13.8" x14ac:dyDescent="0.3">
      <c r="B25029" s="10"/>
      <c r="L25029" s="10"/>
      <c r="M25029" s="10"/>
    </row>
    <row r="25030" spans="2:13" s="1" customFormat="1" ht="13.8" x14ac:dyDescent="0.3">
      <c r="B25030" s="10"/>
      <c r="L25030" s="10"/>
      <c r="M25030" s="10"/>
    </row>
    <row r="25031" spans="2:13" s="1" customFormat="1" ht="13.8" x14ac:dyDescent="0.3">
      <c r="B25031" s="10"/>
      <c r="L25031" s="10"/>
      <c r="M25031" s="10"/>
    </row>
    <row r="25032" spans="2:13" s="1" customFormat="1" ht="13.8" x14ac:dyDescent="0.3">
      <c r="B25032" s="10"/>
      <c r="L25032" s="10"/>
      <c r="M25032" s="10"/>
    </row>
    <row r="25033" spans="2:13" s="1" customFormat="1" ht="13.8" x14ac:dyDescent="0.3">
      <c r="B25033" s="10"/>
      <c r="L25033" s="10"/>
      <c r="M25033" s="10"/>
    </row>
    <row r="25034" spans="2:13" s="1" customFormat="1" ht="13.8" x14ac:dyDescent="0.3">
      <c r="B25034" s="10"/>
      <c r="L25034" s="10"/>
      <c r="M25034" s="10"/>
    </row>
    <row r="25035" spans="2:13" s="1" customFormat="1" ht="13.8" x14ac:dyDescent="0.3">
      <c r="B25035" s="10"/>
      <c r="L25035" s="10"/>
      <c r="M25035" s="10"/>
    </row>
    <row r="25036" spans="2:13" s="1" customFormat="1" ht="13.8" x14ac:dyDescent="0.3">
      <c r="B25036" s="10"/>
      <c r="L25036" s="10"/>
      <c r="M25036" s="10"/>
    </row>
    <row r="25037" spans="2:13" s="1" customFormat="1" ht="13.8" x14ac:dyDescent="0.3">
      <c r="B25037" s="10"/>
      <c r="L25037" s="10"/>
      <c r="M25037" s="10"/>
    </row>
    <row r="25038" spans="2:13" s="1" customFormat="1" ht="13.8" x14ac:dyDescent="0.3">
      <c r="B25038" s="10"/>
      <c r="L25038" s="10"/>
      <c r="M25038" s="10"/>
    </row>
    <row r="25039" spans="2:13" s="1" customFormat="1" ht="13.8" x14ac:dyDescent="0.3">
      <c r="B25039" s="10"/>
      <c r="L25039" s="10"/>
      <c r="M25039" s="10"/>
    </row>
    <row r="25040" spans="2:13" s="1" customFormat="1" ht="13.8" x14ac:dyDescent="0.3">
      <c r="B25040" s="10"/>
      <c r="L25040" s="10"/>
      <c r="M25040" s="10"/>
    </row>
    <row r="25041" spans="2:13" s="1" customFormat="1" ht="13.8" x14ac:dyDescent="0.3">
      <c r="B25041" s="10"/>
      <c r="L25041" s="10"/>
      <c r="M25041" s="10"/>
    </row>
    <row r="25042" spans="2:13" s="1" customFormat="1" ht="13.8" x14ac:dyDescent="0.3">
      <c r="B25042" s="10"/>
      <c r="L25042" s="10"/>
      <c r="M25042" s="10"/>
    </row>
    <row r="25043" spans="2:13" s="1" customFormat="1" ht="13.8" x14ac:dyDescent="0.3">
      <c r="B25043" s="10"/>
      <c r="L25043" s="10"/>
      <c r="M25043" s="10"/>
    </row>
    <row r="25044" spans="2:13" s="1" customFormat="1" ht="13.8" x14ac:dyDescent="0.3">
      <c r="B25044" s="10"/>
      <c r="L25044" s="10"/>
      <c r="M25044" s="10"/>
    </row>
    <row r="25045" spans="2:13" s="1" customFormat="1" ht="13.8" x14ac:dyDescent="0.3">
      <c r="B25045" s="10"/>
      <c r="L25045" s="10"/>
      <c r="M25045" s="10"/>
    </row>
    <row r="25046" spans="2:13" s="1" customFormat="1" ht="13.8" x14ac:dyDescent="0.3">
      <c r="B25046" s="10"/>
      <c r="L25046" s="10"/>
      <c r="M25046" s="10"/>
    </row>
    <row r="25047" spans="2:13" s="1" customFormat="1" ht="13.8" x14ac:dyDescent="0.3">
      <c r="B25047" s="10"/>
      <c r="L25047" s="10"/>
      <c r="M25047" s="10"/>
    </row>
    <row r="25048" spans="2:13" s="1" customFormat="1" ht="13.8" x14ac:dyDescent="0.3">
      <c r="B25048" s="10"/>
      <c r="L25048" s="10"/>
      <c r="M25048" s="10"/>
    </row>
    <row r="25049" spans="2:13" s="1" customFormat="1" ht="13.8" x14ac:dyDescent="0.3">
      <c r="B25049" s="10"/>
      <c r="L25049" s="10"/>
      <c r="M25049" s="10"/>
    </row>
    <row r="25050" spans="2:13" s="1" customFormat="1" ht="13.8" x14ac:dyDescent="0.3">
      <c r="B25050" s="10"/>
      <c r="L25050" s="10"/>
      <c r="M25050" s="10"/>
    </row>
    <row r="25051" spans="2:13" s="1" customFormat="1" ht="13.8" x14ac:dyDescent="0.3">
      <c r="B25051" s="10"/>
      <c r="L25051" s="10"/>
      <c r="M25051" s="10"/>
    </row>
    <row r="25052" spans="2:13" s="1" customFormat="1" ht="13.8" x14ac:dyDescent="0.3">
      <c r="B25052" s="10"/>
      <c r="L25052" s="10"/>
      <c r="M25052" s="10"/>
    </row>
    <row r="25053" spans="2:13" s="1" customFormat="1" ht="13.8" x14ac:dyDescent="0.3">
      <c r="B25053" s="10"/>
      <c r="L25053" s="10"/>
      <c r="M25053" s="10"/>
    </row>
    <row r="25054" spans="2:13" s="1" customFormat="1" ht="13.8" x14ac:dyDescent="0.3">
      <c r="B25054" s="10"/>
      <c r="L25054" s="10"/>
      <c r="M25054" s="10"/>
    </row>
    <row r="25055" spans="2:13" s="1" customFormat="1" ht="13.8" x14ac:dyDescent="0.3">
      <c r="B25055" s="10"/>
      <c r="L25055" s="10"/>
      <c r="M25055" s="10"/>
    </row>
    <row r="25056" spans="2:13" s="1" customFormat="1" ht="13.8" x14ac:dyDescent="0.3">
      <c r="B25056" s="10"/>
      <c r="L25056" s="10"/>
      <c r="M25056" s="10"/>
    </row>
    <row r="25057" spans="2:13" s="1" customFormat="1" ht="13.8" x14ac:dyDescent="0.3">
      <c r="B25057" s="10"/>
      <c r="L25057" s="10"/>
      <c r="M25057" s="10"/>
    </row>
    <row r="25058" spans="2:13" s="1" customFormat="1" ht="13.8" x14ac:dyDescent="0.3">
      <c r="B25058" s="10"/>
      <c r="L25058" s="10"/>
      <c r="M25058" s="10"/>
    </row>
    <row r="25059" spans="2:13" s="1" customFormat="1" ht="13.8" x14ac:dyDescent="0.3">
      <c r="B25059" s="10"/>
      <c r="L25059" s="10"/>
      <c r="M25059" s="10"/>
    </row>
    <row r="25060" spans="2:13" s="1" customFormat="1" ht="13.8" x14ac:dyDescent="0.3">
      <c r="B25060" s="10"/>
      <c r="L25060" s="10"/>
      <c r="M25060" s="10"/>
    </row>
    <row r="25061" spans="2:13" s="1" customFormat="1" ht="13.8" x14ac:dyDescent="0.3">
      <c r="B25061" s="10"/>
      <c r="L25061" s="10"/>
      <c r="M25061" s="10"/>
    </row>
    <row r="25062" spans="2:13" s="1" customFormat="1" ht="13.8" x14ac:dyDescent="0.3">
      <c r="B25062" s="10"/>
      <c r="L25062" s="10"/>
      <c r="M25062" s="10"/>
    </row>
    <row r="25063" spans="2:13" s="1" customFormat="1" ht="13.8" x14ac:dyDescent="0.3">
      <c r="B25063" s="10"/>
      <c r="L25063" s="10"/>
      <c r="M25063" s="10"/>
    </row>
    <row r="25064" spans="2:13" s="1" customFormat="1" ht="13.8" x14ac:dyDescent="0.3">
      <c r="B25064" s="10"/>
      <c r="L25064" s="10"/>
      <c r="M25064" s="10"/>
    </row>
    <row r="25065" spans="2:13" s="1" customFormat="1" ht="13.8" x14ac:dyDescent="0.3">
      <c r="B25065" s="10"/>
      <c r="L25065" s="10"/>
      <c r="M25065" s="10"/>
    </row>
    <row r="25066" spans="2:13" s="1" customFormat="1" ht="13.8" x14ac:dyDescent="0.3">
      <c r="B25066" s="10"/>
      <c r="L25066" s="10"/>
      <c r="M25066" s="10"/>
    </row>
    <row r="25067" spans="2:13" s="1" customFormat="1" ht="13.8" x14ac:dyDescent="0.3">
      <c r="B25067" s="10"/>
      <c r="L25067" s="10"/>
      <c r="M25067" s="10"/>
    </row>
    <row r="25068" spans="2:13" s="1" customFormat="1" ht="13.8" x14ac:dyDescent="0.3">
      <c r="B25068" s="10"/>
      <c r="L25068" s="10"/>
      <c r="M25068" s="10"/>
    </row>
    <row r="25069" spans="2:13" s="1" customFormat="1" ht="13.8" x14ac:dyDescent="0.3">
      <c r="B25069" s="10"/>
      <c r="L25069" s="10"/>
      <c r="M25069" s="10"/>
    </row>
    <row r="25070" spans="2:13" s="1" customFormat="1" ht="13.8" x14ac:dyDescent="0.3">
      <c r="B25070" s="10"/>
      <c r="L25070" s="10"/>
      <c r="M25070" s="10"/>
    </row>
    <row r="25071" spans="2:13" s="1" customFormat="1" ht="13.8" x14ac:dyDescent="0.3">
      <c r="B25071" s="10"/>
      <c r="L25071" s="10"/>
      <c r="M25071" s="10"/>
    </row>
    <row r="25072" spans="2:13" s="1" customFormat="1" ht="13.8" x14ac:dyDescent="0.3">
      <c r="B25072" s="10"/>
      <c r="L25072" s="10"/>
      <c r="M25072" s="10"/>
    </row>
    <row r="25073" spans="2:13" s="1" customFormat="1" ht="13.8" x14ac:dyDescent="0.3">
      <c r="B25073" s="10"/>
      <c r="L25073" s="10"/>
      <c r="M25073" s="10"/>
    </row>
    <row r="25074" spans="2:13" s="1" customFormat="1" ht="13.8" x14ac:dyDescent="0.3">
      <c r="B25074" s="10"/>
      <c r="L25074" s="10"/>
      <c r="M25074" s="10"/>
    </row>
    <row r="25075" spans="2:13" s="1" customFormat="1" ht="13.8" x14ac:dyDescent="0.3">
      <c r="B25075" s="10"/>
      <c r="L25075" s="10"/>
      <c r="M25075" s="10"/>
    </row>
    <row r="25076" spans="2:13" s="1" customFormat="1" ht="13.8" x14ac:dyDescent="0.3">
      <c r="B25076" s="10"/>
      <c r="L25076" s="10"/>
      <c r="M25076" s="10"/>
    </row>
    <row r="25077" spans="2:13" s="1" customFormat="1" ht="13.8" x14ac:dyDescent="0.3">
      <c r="B25077" s="10"/>
      <c r="L25077" s="10"/>
      <c r="M25077" s="10"/>
    </row>
    <row r="25078" spans="2:13" s="1" customFormat="1" ht="13.8" x14ac:dyDescent="0.3">
      <c r="B25078" s="10"/>
      <c r="L25078" s="10"/>
      <c r="M25078" s="10"/>
    </row>
    <row r="25079" spans="2:13" s="1" customFormat="1" ht="13.8" x14ac:dyDescent="0.3">
      <c r="B25079" s="10"/>
      <c r="L25079" s="10"/>
      <c r="M25079" s="10"/>
    </row>
    <row r="25080" spans="2:13" s="1" customFormat="1" ht="13.8" x14ac:dyDescent="0.3">
      <c r="B25080" s="10"/>
      <c r="L25080" s="10"/>
      <c r="M25080" s="10"/>
    </row>
    <row r="25081" spans="2:13" s="1" customFormat="1" ht="13.8" x14ac:dyDescent="0.3">
      <c r="B25081" s="10"/>
      <c r="L25081" s="10"/>
      <c r="M25081" s="10"/>
    </row>
    <row r="25082" spans="2:13" s="1" customFormat="1" ht="13.8" x14ac:dyDescent="0.3">
      <c r="B25082" s="10"/>
      <c r="L25082" s="10"/>
      <c r="M25082" s="10"/>
    </row>
    <row r="25083" spans="2:13" s="1" customFormat="1" ht="13.8" x14ac:dyDescent="0.3">
      <c r="B25083" s="10"/>
      <c r="L25083" s="10"/>
      <c r="M25083" s="10"/>
    </row>
    <row r="25084" spans="2:13" s="1" customFormat="1" ht="13.8" x14ac:dyDescent="0.3">
      <c r="B25084" s="10"/>
      <c r="L25084" s="10"/>
      <c r="M25084" s="10"/>
    </row>
    <row r="25085" spans="2:13" s="1" customFormat="1" ht="13.8" x14ac:dyDescent="0.3">
      <c r="B25085" s="10"/>
      <c r="L25085" s="10"/>
      <c r="M25085" s="10"/>
    </row>
    <row r="25086" spans="2:13" s="1" customFormat="1" ht="13.8" x14ac:dyDescent="0.3">
      <c r="B25086" s="10"/>
      <c r="L25086" s="10"/>
      <c r="M25086" s="10"/>
    </row>
    <row r="25087" spans="2:13" s="1" customFormat="1" ht="13.8" x14ac:dyDescent="0.3">
      <c r="B25087" s="10"/>
      <c r="L25087" s="10"/>
      <c r="M25087" s="10"/>
    </row>
    <row r="25088" spans="2:13" s="1" customFormat="1" ht="13.8" x14ac:dyDescent="0.3">
      <c r="B25088" s="10"/>
      <c r="L25088" s="10"/>
      <c r="M25088" s="10"/>
    </row>
    <row r="25089" spans="2:13" s="1" customFormat="1" ht="13.8" x14ac:dyDescent="0.3">
      <c r="B25089" s="10"/>
      <c r="L25089" s="10"/>
      <c r="M25089" s="10"/>
    </row>
    <row r="25090" spans="2:13" s="1" customFormat="1" ht="13.8" x14ac:dyDescent="0.3">
      <c r="B25090" s="10"/>
      <c r="L25090" s="10"/>
      <c r="M25090" s="10"/>
    </row>
    <row r="25091" spans="2:13" s="1" customFormat="1" ht="13.8" x14ac:dyDescent="0.3">
      <c r="B25091" s="10"/>
      <c r="L25091" s="10"/>
      <c r="M25091" s="10"/>
    </row>
    <row r="25092" spans="2:13" s="1" customFormat="1" ht="13.8" x14ac:dyDescent="0.3">
      <c r="B25092" s="10"/>
      <c r="L25092" s="10"/>
      <c r="M25092" s="10"/>
    </row>
    <row r="25093" spans="2:13" s="1" customFormat="1" ht="13.8" x14ac:dyDescent="0.3">
      <c r="B25093" s="10"/>
      <c r="L25093" s="10"/>
      <c r="M25093" s="10"/>
    </row>
    <row r="25094" spans="2:13" s="1" customFormat="1" ht="13.8" x14ac:dyDescent="0.3">
      <c r="B25094" s="10"/>
      <c r="L25094" s="10"/>
      <c r="M25094" s="10"/>
    </row>
    <row r="25095" spans="2:13" s="1" customFormat="1" ht="13.8" x14ac:dyDescent="0.3">
      <c r="B25095" s="10"/>
      <c r="L25095" s="10"/>
      <c r="M25095" s="10"/>
    </row>
    <row r="25096" spans="2:13" s="1" customFormat="1" ht="13.8" x14ac:dyDescent="0.3">
      <c r="B25096" s="10"/>
      <c r="L25096" s="10"/>
      <c r="M25096" s="10"/>
    </row>
    <row r="25097" spans="2:13" s="1" customFormat="1" ht="13.8" x14ac:dyDescent="0.3">
      <c r="B25097" s="10"/>
      <c r="L25097" s="10"/>
      <c r="M25097" s="10"/>
    </row>
    <row r="25098" spans="2:13" s="1" customFormat="1" ht="13.8" x14ac:dyDescent="0.3">
      <c r="B25098" s="10"/>
      <c r="L25098" s="10"/>
      <c r="M25098" s="10"/>
    </row>
    <row r="25099" spans="2:13" s="1" customFormat="1" ht="13.8" x14ac:dyDescent="0.3">
      <c r="B25099" s="10"/>
      <c r="L25099" s="10"/>
      <c r="M25099" s="10"/>
    </row>
    <row r="25100" spans="2:13" s="1" customFormat="1" ht="13.8" x14ac:dyDescent="0.3">
      <c r="B25100" s="10"/>
      <c r="L25100" s="10"/>
      <c r="M25100" s="10"/>
    </row>
    <row r="25101" spans="2:13" s="1" customFormat="1" ht="13.8" x14ac:dyDescent="0.3">
      <c r="B25101" s="10"/>
      <c r="L25101" s="10"/>
      <c r="M25101" s="10"/>
    </row>
    <row r="25102" spans="2:13" s="1" customFormat="1" ht="13.8" x14ac:dyDescent="0.3">
      <c r="B25102" s="10"/>
      <c r="L25102" s="10"/>
      <c r="M25102" s="10"/>
    </row>
    <row r="25103" spans="2:13" s="1" customFormat="1" ht="13.8" x14ac:dyDescent="0.3">
      <c r="B25103" s="10"/>
      <c r="L25103" s="10"/>
      <c r="M25103" s="10"/>
    </row>
    <row r="25104" spans="2:13" s="1" customFormat="1" ht="13.8" x14ac:dyDescent="0.3">
      <c r="B25104" s="10"/>
      <c r="L25104" s="10"/>
      <c r="M25104" s="10"/>
    </row>
    <row r="25105" spans="2:13" s="1" customFormat="1" ht="13.8" x14ac:dyDescent="0.3">
      <c r="B25105" s="10"/>
      <c r="L25105" s="10"/>
      <c r="M25105" s="10"/>
    </row>
    <row r="25106" spans="2:13" s="1" customFormat="1" ht="13.8" x14ac:dyDescent="0.3">
      <c r="B25106" s="10"/>
      <c r="L25106" s="10"/>
      <c r="M25106" s="10"/>
    </row>
    <row r="25107" spans="2:13" s="1" customFormat="1" ht="13.8" x14ac:dyDescent="0.3">
      <c r="B25107" s="10"/>
      <c r="L25107" s="10"/>
      <c r="M25107" s="10"/>
    </row>
    <row r="25108" spans="2:13" s="1" customFormat="1" ht="13.8" x14ac:dyDescent="0.3">
      <c r="B25108" s="10"/>
      <c r="L25108" s="10"/>
      <c r="M25108" s="10"/>
    </row>
    <row r="25109" spans="2:13" s="1" customFormat="1" ht="13.8" x14ac:dyDescent="0.3">
      <c r="B25109" s="10"/>
      <c r="L25109" s="10"/>
      <c r="M25109" s="10"/>
    </row>
    <row r="25110" spans="2:13" s="1" customFormat="1" ht="13.8" x14ac:dyDescent="0.3">
      <c r="B25110" s="10"/>
      <c r="L25110" s="10"/>
      <c r="M25110" s="10"/>
    </row>
    <row r="25111" spans="2:13" s="1" customFormat="1" ht="13.8" x14ac:dyDescent="0.3">
      <c r="B25111" s="10"/>
      <c r="L25111" s="10"/>
      <c r="M25111" s="10"/>
    </row>
    <row r="25112" spans="2:13" s="1" customFormat="1" ht="13.8" x14ac:dyDescent="0.3">
      <c r="B25112" s="10"/>
      <c r="L25112" s="10"/>
      <c r="M25112" s="10"/>
    </row>
    <row r="25113" spans="2:13" s="1" customFormat="1" ht="13.8" x14ac:dyDescent="0.3">
      <c r="B25113" s="10"/>
      <c r="L25113" s="10"/>
      <c r="M25113" s="10"/>
    </row>
    <row r="25114" spans="2:13" s="1" customFormat="1" ht="13.8" x14ac:dyDescent="0.3">
      <c r="B25114" s="10"/>
      <c r="L25114" s="10"/>
      <c r="M25114" s="10"/>
    </row>
    <row r="25115" spans="2:13" s="1" customFormat="1" ht="13.8" x14ac:dyDescent="0.3">
      <c r="B25115" s="10"/>
      <c r="L25115" s="10"/>
      <c r="M25115" s="10"/>
    </row>
    <row r="25116" spans="2:13" s="1" customFormat="1" ht="13.8" x14ac:dyDescent="0.3">
      <c r="B25116" s="10"/>
      <c r="L25116" s="10"/>
      <c r="M25116" s="10"/>
    </row>
    <row r="25117" spans="2:13" s="1" customFormat="1" ht="13.8" x14ac:dyDescent="0.3">
      <c r="B25117" s="10"/>
      <c r="L25117" s="10"/>
      <c r="M25117" s="10"/>
    </row>
    <row r="25118" spans="2:13" s="1" customFormat="1" ht="13.8" x14ac:dyDescent="0.3">
      <c r="B25118" s="10"/>
      <c r="L25118" s="10"/>
      <c r="M25118" s="10"/>
    </row>
    <row r="25119" spans="2:13" s="1" customFormat="1" ht="13.8" x14ac:dyDescent="0.3">
      <c r="B25119" s="10"/>
      <c r="L25119" s="10"/>
      <c r="M25119" s="10"/>
    </row>
    <row r="25120" spans="2:13" s="1" customFormat="1" ht="13.8" x14ac:dyDescent="0.3">
      <c r="B25120" s="10"/>
      <c r="L25120" s="10"/>
      <c r="M25120" s="10"/>
    </row>
    <row r="25121" spans="2:13" s="1" customFormat="1" ht="13.8" x14ac:dyDescent="0.3">
      <c r="B25121" s="10"/>
      <c r="L25121" s="10"/>
      <c r="M25121" s="10"/>
    </row>
    <row r="25122" spans="2:13" s="1" customFormat="1" ht="13.8" x14ac:dyDescent="0.3">
      <c r="B25122" s="10"/>
      <c r="L25122" s="10"/>
      <c r="M25122" s="10"/>
    </row>
    <row r="25123" spans="2:13" s="1" customFormat="1" ht="13.8" x14ac:dyDescent="0.3">
      <c r="B25123" s="10"/>
      <c r="L25123" s="10"/>
      <c r="M25123" s="10"/>
    </row>
    <row r="25124" spans="2:13" s="1" customFormat="1" ht="13.8" x14ac:dyDescent="0.3">
      <c r="B25124" s="10"/>
      <c r="L25124" s="10"/>
      <c r="M25124" s="10"/>
    </row>
    <row r="25125" spans="2:13" s="1" customFormat="1" ht="13.8" x14ac:dyDescent="0.3">
      <c r="B25125" s="10"/>
      <c r="L25125" s="10"/>
      <c r="M25125" s="10"/>
    </row>
    <row r="25126" spans="2:13" s="1" customFormat="1" ht="13.8" x14ac:dyDescent="0.3">
      <c r="B25126" s="10"/>
      <c r="L25126" s="10"/>
      <c r="M25126" s="10"/>
    </row>
    <row r="25127" spans="2:13" s="1" customFormat="1" ht="13.8" x14ac:dyDescent="0.3">
      <c r="B25127" s="10"/>
      <c r="L25127" s="10"/>
      <c r="M25127" s="10"/>
    </row>
    <row r="25128" spans="2:13" s="1" customFormat="1" ht="13.8" x14ac:dyDescent="0.3">
      <c r="B25128" s="10"/>
      <c r="L25128" s="10"/>
      <c r="M25128" s="10"/>
    </row>
    <row r="25129" spans="2:13" s="1" customFormat="1" ht="13.8" x14ac:dyDescent="0.3">
      <c r="B25129" s="10"/>
      <c r="L25129" s="10"/>
      <c r="M25129" s="10"/>
    </row>
    <row r="25130" spans="2:13" s="1" customFormat="1" ht="13.8" x14ac:dyDescent="0.3">
      <c r="B25130" s="10"/>
      <c r="L25130" s="10"/>
      <c r="M25130" s="10"/>
    </row>
    <row r="25131" spans="2:13" s="1" customFormat="1" ht="13.8" x14ac:dyDescent="0.3">
      <c r="B25131" s="10"/>
      <c r="L25131" s="10"/>
      <c r="M25131" s="10"/>
    </row>
    <row r="25132" spans="2:13" s="1" customFormat="1" ht="13.8" x14ac:dyDescent="0.3">
      <c r="B25132" s="10"/>
      <c r="L25132" s="10"/>
      <c r="M25132" s="10"/>
    </row>
    <row r="25133" spans="2:13" s="1" customFormat="1" ht="13.8" x14ac:dyDescent="0.3">
      <c r="B25133" s="10"/>
      <c r="L25133" s="10"/>
      <c r="M25133" s="10"/>
    </row>
    <row r="25134" spans="2:13" s="1" customFormat="1" ht="13.8" x14ac:dyDescent="0.3">
      <c r="B25134" s="10"/>
      <c r="L25134" s="10"/>
      <c r="M25134" s="10"/>
    </row>
    <row r="25135" spans="2:13" s="1" customFormat="1" ht="13.8" x14ac:dyDescent="0.3">
      <c r="B25135" s="10"/>
      <c r="L25135" s="10"/>
      <c r="M25135" s="10"/>
    </row>
    <row r="25136" spans="2:13" s="1" customFormat="1" ht="13.8" x14ac:dyDescent="0.3">
      <c r="B25136" s="10"/>
      <c r="L25136" s="10"/>
      <c r="M25136" s="10"/>
    </row>
    <row r="25137" spans="2:13" s="1" customFormat="1" ht="13.8" x14ac:dyDescent="0.3">
      <c r="B25137" s="10"/>
      <c r="L25137" s="10"/>
      <c r="M25137" s="10"/>
    </row>
    <row r="25138" spans="2:13" s="1" customFormat="1" ht="13.8" x14ac:dyDescent="0.3">
      <c r="B25138" s="10"/>
      <c r="L25138" s="10"/>
      <c r="M25138" s="10"/>
    </row>
    <row r="25139" spans="2:13" s="1" customFormat="1" ht="13.8" x14ac:dyDescent="0.3">
      <c r="B25139" s="10"/>
      <c r="L25139" s="10"/>
      <c r="M25139" s="10"/>
    </row>
    <row r="25140" spans="2:13" s="1" customFormat="1" ht="13.8" x14ac:dyDescent="0.3">
      <c r="B25140" s="10"/>
      <c r="L25140" s="10"/>
      <c r="M25140" s="10"/>
    </row>
    <row r="25141" spans="2:13" s="1" customFormat="1" ht="13.8" x14ac:dyDescent="0.3">
      <c r="B25141" s="10"/>
      <c r="L25141" s="10"/>
      <c r="M25141" s="10"/>
    </row>
    <row r="25142" spans="2:13" s="1" customFormat="1" ht="13.8" x14ac:dyDescent="0.3">
      <c r="B25142" s="10"/>
      <c r="L25142" s="10"/>
      <c r="M25142" s="10"/>
    </row>
    <row r="25143" spans="2:13" s="1" customFormat="1" ht="13.8" x14ac:dyDescent="0.3">
      <c r="B25143" s="10"/>
      <c r="L25143" s="10"/>
      <c r="M25143" s="10"/>
    </row>
    <row r="25144" spans="2:13" s="1" customFormat="1" ht="13.8" x14ac:dyDescent="0.3">
      <c r="B25144" s="10"/>
      <c r="L25144" s="10"/>
      <c r="M25144" s="10"/>
    </row>
    <row r="25145" spans="2:13" s="1" customFormat="1" ht="13.8" x14ac:dyDescent="0.3">
      <c r="B25145" s="10"/>
      <c r="L25145" s="10"/>
      <c r="M25145" s="10"/>
    </row>
    <row r="25146" spans="2:13" s="1" customFormat="1" ht="13.8" x14ac:dyDescent="0.3">
      <c r="B25146" s="10"/>
      <c r="L25146" s="10"/>
      <c r="M25146" s="10"/>
    </row>
    <row r="25147" spans="2:13" s="1" customFormat="1" ht="13.8" x14ac:dyDescent="0.3">
      <c r="B25147" s="10"/>
      <c r="L25147" s="10"/>
      <c r="M25147" s="10"/>
    </row>
    <row r="25148" spans="2:13" s="1" customFormat="1" ht="13.8" x14ac:dyDescent="0.3">
      <c r="B25148" s="10"/>
      <c r="L25148" s="10"/>
      <c r="M25148" s="10"/>
    </row>
    <row r="25149" spans="2:13" s="1" customFormat="1" ht="13.8" x14ac:dyDescent="0.3">
      <c r="B25149" s="10"/>
      <c r="L25149" s="10"/>
      <c r="M25149" s="10"/>
    </row>
    <row r="25150" spans="2:13" s="1" customFormat="1" ht="13.8" x14ac:dyDescent="0.3">
      <c r="B25150" s="10"/>
      <c r="L25150" s="10"/>
      <c r="M25150" s="10"/>
    </row>
    <row r="25151" spans="2:13" s="1" customFormat="1" ht="13.8" x14ac:dyDescent="0.3">
      <c r="B25151" s="10"/>
      <c r="L25151" s="10"/>
      <c r="M25151" s="10"/>
    </row>
    <row r="25152" spans="2:13" s="1" customFormat="1" ht="13.8" x14ac:dyDescent="0.3">
      <c r="B25152" s="10"/>
      <c r="L25152" s="10"/>
      <c r="M25152" s="10"/>
    </row>
    <row r="25153" spans="2:13" s="1" customFormat="1" ht="13.8" x14ac:dyDescent="0.3">
      <c r="B25153" s="10"/>
      <c r="L25153" s="10"/>
      <c r="M25153" s="10"/>
    </row>
    <row r="25154" spans="2:13" s="1" customFormat="1" ht="13.8" x14ac:dyDescent="0.3">
      <c r="B25154" s="10"/>
      <c r="L25154" s="10"/>
      <c r="M25154" s="10"/>
    </row>
    <row r="25155" spans="2:13" s="1" customFormat="1" ht="13.8" x14ac:dyDescent="0.3">
      <c r="B25155" s="10"/>
      <c r="L25155" s="10"/>
      <c r="M25155" s="10"/>
    </row>
    <row r="25156" spans="2:13" s="1" customFormat="1" ht="13.8" x14ac:dyDescent="0.3">
      <c r="B25156" s="10"/>
      <c r="L25156" s="10"/>
      <c r="M25156" s="10"/>
    </row>
    <row r="25157" spans="2:13" s="1" customFormat="1" ht="13.8" x14ac:dyDescent="0.3">
      <c r="B25157" s="10"/>
      <c r="L25157" s="10"/>
      <c r="M25157" s="10"/>
    </row>
    <row r="25158" spans="2:13" s="1" customFormat="1" ht="13.8" x14ac:dyDescent="0.3">
      <c r="B25158" s="10"/>
      <c r="L25158" s="10"/>
      <c r="M25158" s="10"/>
    </row>
    <row r="25159" spans="2:13" s="1" customFormat="1" ht="13.8" x14ac:dyDescent="0.3">
      <c r="B25159" s="10"/>
      <c r="L25159" s="10"/>
      <c r="M25159" s="10"/>
    </row>
    <row r="25160" spans="2:13" s="1" customFormat="1" ht="13.8" x14ac:dyDescent="0.3">
      <c r="B25160" s="10"/>
      <c r="L25160" s="10"/>
      <c r="M25160" s="10"/>
    </row>
    <row r="25161" spans="2:13" s="1" customFormat="1" ht="13.8" x14ac:dyDescent="0.3">
      <c r="B25161" s="10"/>
      <c r="L25161" s="10"/>
      <c r="M25161" s="10"/>
    </row>
    <row r="25162" spans="2:13" s="1" customFormat="1" ht="13.8" x14ac:dyDescent="0.3">
      <c r="B25162" s="10"/>
      <c r="L25162" s="10"/>
      <c r="M25162" s="10"/>
    </row>
    <row r="25163" spans="2:13" s="1" customFormat="1" ht="13.8" x14ac:dyDescent="0.3">
      <c r="B25163" s="10"/>
      <c r="L25163" s="10"/>
      <c r="M25163" s="10"/>
    </row>
    <row r="25164" spans="2:13" s="1" customFormat="1" ht="13.8" x14ac:dyDescent="0.3">
      <c r="B25164" s="10"/>
      <c r="L25164" s="10"/>
      <c r="M25164" s="10"/>
    </row>
    <row r="25165" spans="2:13" s="1" customFormat="1" ht="13.8" x14ac:dyDescent="0.3">
      <c r="B25165" s="10"/>
      <c r="L25165" s="10"/>
      <c r="M25165" s="10"/>
    </row>
    <row r="25166" spans="2:13" s="1" customFormat="1" ht="13.8" x14ac:dyDescent="0.3">
      <c r="B25166" s="10"/>
      <c r="L25166" s="10"/>
      <c r="M25166" s="10"/>
    </row>
    <row r="25167" spans="2:13" s="1" customFormat="1" ht="13.8" x14ac:dyDescent="0.3">
      <c r="B25167" s="10"/>
      <c r="L25167" s="10"/>
      <c r="M25167" s="10"/>
    </row>
    <row r="25168" spans="2:13" s="1" customFormat="1" ht="13.8" x14ac:dyDescent="0.3">
      <c r="B25168" s="10"/>
      <c r="L25168" s="10"/>
      <c r="M25168" s="10"/>
    </row>
    <row r="25169" spans="2:13" s="1" customFormat="1" ht="13.8" x14ac:dyDescent="0.3">
      <c r="B25169" s="10"/>
      <c r="L25169" s="10"/>
      <c r="M25169" s="10"/>
    </row>
    <row r="25170" spans="2:13" s="1" customFormat="1" ht="13.8" x14ac:dyDescent="0.3">
      <c r="B25170" s="10"/>
      <c r="L25170" s="10"/>
      <c r="M25170" s="10"/>
    </row>
    <row r="25171" spans="2:13" s="1" customFormat="1" ht="13.8" x14ac:dyDescent="0.3">
      <c r="B25171" s="10"/>
      <c r="L25171" s="10"/>
      <c r="M25171" s="10"/>
    </row>
    <row r="25172" spans="2:13" s="1" customFormat="1" ht="13.8" x14ac:dyDescent="0.3">
      <c r="B25172" s="10"/>
      <c r="L25172" s="10"/>
      <c r="M25172" s="10"/>
    </row>
    <row r="25173" spans="2:13" s="1" customFormat="1" ht="13.8" x14ac:dyDescent="0.3">
      <c r="B25173" s="10"/>
      <c r="L25173" s="10"/>
      <c r="M25173" s="10"/>
    </row>
    <row r="25174" spans="2:13" s="1" customFormat="1" ht="13.8" x14ac:dyDescent="0.3">
      <c r="B25174" s="10"/>
      <c r="L25174" s="10"/>
      <c r="M25174" s="10"/>
    </row>
    <row r="25175" spans="2:13" s="1" customFormat="1" ht="13.8" x14ac:dyDescent="0.3">
      <c r="B25175" s="10"/>
      <c r="L25175" s="10"/>
      <c r="M25175" s="10"/>
    </row>
    <row r="25176" spans="2:13" s="1" customFormat="1" ht="13.8" x14ac:dyDescent="0.3">
      <c r="B25176" s="10"/>
      <c r="L25176" s="10"/>
      <c r="M25176" s="10"/>
    </row>
    <row r="25177" spans="2:13" s="1" customFormat="1" ht="13.8" x14ac:dyDescent="0.3">
      <c r="B25177" s="10"/>
      <c r="L25177" s="10"/>
      <c r="M25177" s="10"/>
    </row>
    <row r="25178" spans="2:13" s="1" customFormat="1" ht="13.8" x14ac:dyDescent="0.3">
      <c r="B25178" s="10"/>
      <c r="L25178" s="10"/>
      <c r="M25178" s="10"/>
    </row>
    <row r="25179" spans="2:13" s="1" customFormat="1" ht="13.8" x14ac:dyDescent="0.3">
      <c r="B25179" s="10"/>
      <c r="L25179" s="10"/>
      <c r="M25179" s="10"/>
    </row>
    <row r="25180" spans="2:13" s="1" customFormat="1" ht="13.8" x14ac:dyDescent="0.3">
      <c r="B25180" s="10"/>
      <c r="L25180" s="10"/>
      <c r="M25180" s="10"/>
    </row>
    <row r="25181" spans="2:13" s="1" customFormat="1" ht="13.8" x14ac:dyDescent="0.3">
      <c r="B25181" s="10"/>
      <c r="L25181" s="10"/>
      <c r="M25181" s="10"/>
    </row>
    <row r="25182" spans="2:13" s="1" customFormat="1" ht="13.8" x14ac:dyDescent="0.3">
      <c r="B25182" s="10"/>
      <c r="L25182" s="10"/>
      <c r="M25182" s="10"/>
    </row>
    <row r="25183" spans="2:13" s="1" customFormat="1" ht="13.8" x14ac:dyDescent="0.3">
      <c r="B25183" s="10"/>
      <c r="L25183" s="10"/>
      <c r="M25183" s="10"/>
    </row>
    <row r="25184" spans="2:13" s="1" customFormat="1" ht="13.8" x14ac:dyDescent="0.3">
      <c r="B25184" s="10"/>
      <c r="L25184" s="10"/>
      <c r="M25184" s="10"/>
    </row>
    <row r="25185" spans="2:13" s="1" customFormat="1" ht="13.8" x14ac:dyDescent="0.3">
      <c r="B25185" s="10"/>
      <c r="L25185" s="10"/>
      <c r="M25185" s="10"/>
    </row>
    <row r="25186" spans="2:13" s="1" customFormat="1" ht="13.8" x14ac:dyDescent="0.3">
      <c r="B25186" s="10"/>
      <c r="L25186" s="10"/>
      <c r="M25186" s="10"/>
    </row>
    <row r="25187" spans="2:13" s="1" customFormat="1" ht="13.8" x14ac:dyDescent="0.3">
      <c r="B25187" s="10"/>
      <c r="L25187" s="10"/>
      <c r="M25187" s="10"/>
    </row>
    <row r="25188" spans="2:13" s="1" customFormat="1" ht="13.8" x14ac:dyDescent="0.3">
      <c r="B25188" s="10"/>
      <c r="L25188" s="10"/>
      <c r="M25188" s="10"/>
    </row>
    <row r="25189" spans="2:13" s="1" customFormat="1" ht="13.8" x14ac:dyDescent="0.3">
      <c r="B25189" s="10"/>
      <c r="L25189" s="10"/>
      <c r="M25189" s="10"/>
    </row>
    <row r="25190" spans="2:13" s="1" customFormat="1" ht="13.8" x14ac:dyDescent="0.3">
      <c r="B25190" s="10"/>
      <c r="L25190" s="10"/>
      <c r="M25190" s="10"/>
    </row>
    <row r="25191" spans="2:13" s="1" customFormat="1" ht="13.8" x14ac:dyDescent="0.3">
      <c r="B25191" s="10"/>
      <c r="L25191" s="10"/>
      <c r="M25191" s="10"/>
    </row>
    <row r="25192" spans="2:13" s="1" customFormat="1" ht="13.8" x14ac:dyDescent="0.3">
      <c r="B25192" s="10"/>
      <c r="L25192" s="10"/>
      <c r="M25192" s="10"/>
    </row>
    <row r="25193" spans="2:13" s="1" customFormat="1" ht="13.8" x14ac:dyDescent="0.3">
      <c r="B25193" s="10"/>
      <c r="L25193" s="10"/>
      <c r="M25193" s="10"/>
    </row>
    <row r="25194" spans="2:13" s="1" customFormat="1" ht="13.8" x14ac:dyDescent="0.3">
      <c r="B25194" s="10"/>
      <c r="L25194" s="10"/>
      <c r="M25194" s="10"/>
    </row>
    <row r="25195" spans="2:13" s="1" customFormat="1" ht="13.8" x14ac:dyDescent="0.3">
      <c r="B25195" s="10"/>
      <c r="L25195" s="10"/>
      <c r="M25195" s="10"/>
    </row>
    <row r="25196" spans="2:13" s="1" customFormat="1" ht="13.8" x14ac:dyDescent="0.3">
      <c r="B25196" s="10"/>
      <c r="L25196" s="10"/>
      <c r="M25196" s="10"/>
    </row>
    <row r="25197" spans="2:13" s="1" customFormat="1" ht="13.8" x14ac:dyDescent="0.3">
      <c r="B25197" s="10"/>
      <c r="L25197" s="10"/>
      <c r="M25197" s="10"/>
    </row>
    <row r="25198" spans="2:13" s="1" customFormat="1" ht="13.8" x14ac:dyDescent="0.3">
      <c r="B25198" s="10"/>
      <c r="L25198" s="10"/>
      <c r="M25198" s="10"/>
    </row>
    <row r="25199" spans="2:13" s="1" customFormat="1" ht="13.8" x14ac:dyDescent="0.3">
      <c r="B25199" s="10"/>
      <c r="L25199" s="10"/>
      <c r="M25199" s="10"/>
    </row>
    <row r="25200" spans="2:13" s="1" customFormat="1" ht="13.8" x14ac:dyDescent="0.3">
      <c r="B25200" s="10"/>
      <c r="L25200" s="10"/>
      <c r="M25200" s="10"/>
    </row>
    <row r="25201" spans="2:13" s="1" customFormat="1" ht="13.8" x14ac:dyDescent="0.3">
      <c r="B25201" s="10"/>
      <c r="L25201" s="10"/>
      <c r="M25201" s="10"/>
    </row>
    <row r="25202" spans="2:13" s="1" customFormat="1" ht="13.8" x14ac:dyDescent="0.3">
      <c r="B25202" s="10"/>
      <c r="L25202" s="10"/>
      <c r="M25202" s="10"/>
    </row>
    <row r="25203" spans="2:13" s="1" customFormat="1" ht="13.8" x14ac:dyDescent="0.3">
      <c r="B25203" s="10"/>
      <c r="L25203" s="10"/>
      <c r="M25203" s="10"/>
    </row>
    <row r="25204" spans="2:13" s="1" customFormat="1" ht="13.8" x14ac:dyDescent="0.3">
      <c r="B25204" s="10"/>
      <c r="L25204" s="10"/>
      <c r="M25204" s="10"/>
    </row>
    <row r="25205" spans="2:13" s="1" customFormat="1" ht="13.8" x14ac:dyDescent="0.3">
      <c r="B25205" s="10"/>
      <c r="L25205" s="10"/>
      <c r="M25205" s="10"/>
    </row>
    <row r="25206" spans="2:13" s="1" customFormat="1" ht="13.8" x14ac:dyDescent="0.3">
      <c r="B25206" s="10"/>
      <c r="L25206" s="10"/>
      <c r="M25206" s="10"/>
    </row>
    <row r="25207" spans="2:13" s="1" customFormat="1" ht="13.8" x14ac:dyDescent="0.3">
      <c r="B25207" s="10"/>
      <c r="L25207" s="10"/>
      <c r="M25207" s="10"/>
    </row>
    <row r="25208" spans="2:13" s="1" customFormat="1" ht="13.8" x14ac:dyDescent="0.3">
      <c r="B25208" s="10"/>
      <c r="L25208" s="10"/>
      <c r="M25208" s="10"/>
    </row>
    <row r="25209" spans="2:13" s="1" customFormat="1" ht="13.8" x14ac:dyDescent="0.3">
      <c r="B25209" s="10"/>
      <c r="L25209" s="10"/>
      <c r="M25209" s="10"/>
    </row>
    <row r="25210" spans="2:13" s="1" customFormat="1" ht="13.8" x14ac:dyDescent="0.3">
      <c r="B25210" s="10"/>
      <c r="L25210" s="10"/>
      <c r="M25210" s="10"/>
    </row>
    <row r="25211" spans="2:13" s="1" customFormat="1" ht="13.8" x14ac:dyDescent="0.3">
      <c r="B25211" s="10"/>
      <c r="L25211" s="10"/>
      <c r="M25211" s="10"/>
    </row>
    <row r="25212" spans="2:13" s="1" customFormat="1" ht="13.8" x14ac:dyDescent="0.3">
      <c r="B25212" s="10"/>
      <c r="L25212" s="10"/>
      <c r="M25212" s="10"/>
    </row>
    <row r="25213" spans="2:13" s="1" customFormat="1" ht="13.8" x14ac:dyDescent="0.3">
      <c r="B25213" s="10"/>
      <c r="L25213" s="10"/>
      <c r="M25213" s="10"/>
    </row>
    <row r="25214" spans="2:13" s="1" customFormat="1" ht="13.8" x14ac:dyDescent="0.3">
      <c r="B25214" s="10"/>
      <c r="L25214" s="10"/>
      <c r="M25214" s="10"/>
    </row>
    <row r="25215" spans="2:13" s="1" customFormat="1" ht="13.8" x14ac:dyDescent="0.3">
      <c r="B25215" s="10"/>
      <c r="L25215" s="10"/>
      <c r="M25215" s="10"/>
    </row>
    <row r="25216" spans="2:13" s="1" customFormat="1" ht="13.8" x14ac:dyDescent="0.3">
      <c r="B25216" s="10"/>
      <c r="L25216" s="10"/>
      <c r="M25216" s="10"/>
    </row>
    <row r="25217" spans="2:13" s="1" customFormat="1" ht="13.8" x14ac:dyDescent="0.3">
      <c r="B25217" s="10"/>
      <c r="L25217" s="10"/>
      <c r="M25217" s="10"/>
    </row>
    <row r="25218" spans="2:13" s="1" customFormat="1" ht="13.8" x14ac:dyDescent="0.3">
      <c r="B25218" s="10"/>
      <c r="L25218" s="10"/>
      <c r="M25218" s="10"/>
    </row>
    <row r="25219" spans="2:13" s="1" customFormat="1" ht="13.8" x14ac:dyDescent="0.3">
      <c r="B25219" s="10"/>
      <c r="L25219" s="10"/>
      <c r="M25219" s="10"/>
    </row>
    <row r="25220" spans="2:13" s="1" customFormat="1" ht="13.8" x14ac:dyDescent="0.3">
      <c r="B25220" s="10"/>
      <c r="L25220" s="10"/>
      <c r="M25220" s="10"/>
    </row>
    <row r="25221" spans="2:13" s="1" customFormat="1" ht="13.8" x14ac:dyDescent="0.3">
      <c r="B25221" s="10"/>
      <c r="L25221" s="10"/>
      <c r="M25221" s="10"/>
    </row>
    <row r="25222" spans="2:13" s="1" customFormat="1" ht="13.8" x14ac:dyDescent="0.3">
      <c r="B25222" s="10"/>
      <c r="L25222" s="10"/>
      <c r="M25222" s="10"/>
    </row>
    <row r="25223" spans="2:13" s="1" customFormat="1" ht="13.8" x14ac:dyDescent="0.3">
      <c r="B25223" s="10"/>
      <c r="L25223" s="10"/>
      <c r="M25223" s="10"/>
    </row>
    <row r="25224" spans="2:13" s="1" customFormat="1" ht="13.8" x14ac:dyDescent="0.3">
      <c r="B25224" s="10"/>
      <c r="L25224" s="10"/>
      <c r="M25224" s="10"/>
    </row>
    <row r="25225" spans="2:13" s="1" customFormat="1" ht="13.8" x14ac:dyDescent="0.3">
      <c r="B25225" s="10"/>
      <c r="L25225" s="10"/>
      <c r="M25225" s="10"/>
    </row>
    <row r="25226" spans="2:13" s="1" customFormat="1" ht="13.8" x14ac:dyDescent="0.3">
      <c r="B25226" s="10"/>
      <c r="L25226" s="10"/>
      <c r="M25226" s="10"/>
    </row>
    <row r="25227" spans="2:13" s="1" customFormat="1" ht="13.8" x14ac:dyDescent="0.3">
      <c r="B25227" s="10"/>
      <c r="L25227" s="10"/>
      <c r="M25227" s="10"/>
    </row>
    <row r="25228" spans="2:13" s="1" customFormat="1" ht="13.8" x14ac:dyDescent="0.3">
      <c r="B25228" s="10"/>
      <c r="L25228" s="10"/>
      <c r="M25228" s="10"/>
    </row>
    <row r="25229" spans="2:13" s="1" customFormat="1" ht="13.8" x14ac:dyDescent="0.3">
      <c r="B25229" s="10"/>
      <c r="L25229" s="10"/>
      <c r="M25229" s="10"/>
    </row>
    <row r="25230" spans="2:13" s="1" customFormat="1" ht="13.8" x14ac:dyDescent="0.3">
      <c r="B25230" s="10"/>
      <c r="L25230" s="10"/>
      <c r="M25230" s="10"/>
    </row>
    <row r="25231" spans="2:13" s="1" customFormat="1" ht="13.8" x14ac:dyDescent="0.3">
      <c r="B25231" s="10"/>
      <c r="L25231" s="10"/>
      <c r="M25231" s="10"/>
    </row>
    <row r="25232" spans="2:13" s="1" customFormat="1" ht="13.8" x14ac:dyDescent="0.3">
      <c r="B25232" s="10"/>
      <c r="L25232" s="10"/>
      <c r="M25232" s="10"/>
    </row>
    <row r="25233" spans="2:13" s="1" customFormat="1" ht="13.8" x14ac:dyDescent="0.3">
      <c r="B25233" s="10"/>
      <c r="L25233" s="10"/>
      <c r="M25233" s="10"/>
    </row>
    <row r="25234" spans="2:13" s="1" customFormat="1" ht="13.8" x14ac:dyDescent="0.3">
      <c r="B25234" s="10"/>
      <c r="L25234" s="10"/>
      <c r="M25234" s="10"/>
    </row>
    <row r="25235" spans="2:13" s="1" customFormat="1" ht="13.8" x14ac:dyDescent="0.3">
      <c r="B25235" s="10"/>
      <c r="L25235" s="10"/>
      <c r="M25235" s="10"/>
    </row>
    <row r="25236" spans="2:13" s="1" customFormat="1" ht="13.8" x14ac:dyDescent="0.3">
      <c r="B25236" s="10"/>
      <c r="L25236" s="10"/>
      <c r="M25236" s="10"/>
    </row>
    <row r="25237" spans="2:13" s="1" customFormat="1" ht="13.8" x14ac:dyDescent="0.3">
      <c r="B25237" s="10"/>
      <c r="L25237" s="10"/>
      <c r="M25237" s="10"/>
    </row>
    <row r="25238" spans="2:13" s="1" customFormat="1" ht="13.8" x14ac:dyDescent="0.3">
      <c r="B25238" s="10"/>
      <c r="L25238" s="10"/>
      <c r="M25238" s="10"/>
    </row>
    <row r="25239" spans="2:13" s="1" customFormat="1" ht="13.8" x14ac:dyDescent="0.3">
      <c r="B25239" s="10"/>
      <c r="L25239" s="10"/>
      <c r="M25239" s="10"/>
    </row>
    <row r="25240" spans="2:13" s="1" customFormat="1" ht="13.8" x14ac:dyDescent="0.3">
      <c r="B25240" s="10"/>
      <c r="L25240" s="10"/>
      <c r="M25240" s="10"/>
    </row>
    <row r="25241" spans="2:13" s="1" customFormat="1" ht="13.8" x14ac:dyDescent="0.3">
      <c r="B25241" s="10"/>
      <c r="L25241" s="10"/>
      <c r="M25241" s="10"/>
    </row>
    <row r="25242" spans="2:13" s="1" customFormat="1" ht="13.8" x14ac:dyDescent="0.3">
      <c r="B25242" s="10"/>
      <c r="L25242" s="10"/>
      <c r="M25242" s="10"/>
    </row>
    <row r="25243" spans="2:13" s="1" customFormat="1" ht="13.8" x14ac:dyDescent="0.3">
      <c r="B25243" s="10"/>
      <c r="L25243" s="10"/>
      <c r="M25243" s="10"/>
    </row>
    <row r="25244" spans="2:13" s="1" customFormat="1" ht="13.8" x14ac:dyDescent="0.3">
      <c r="B25244" s="10"/>
      <c r="L25244" s="10"/>
      <c r="M25244" s="10"/>
    </row>
    <row r="25245" spans="2:13" s="1" customFormat="1" ht="13.8" x14ac:dyDescent="0.3">
      <c r="B25245" s="10"/>
      <c r="L25245" s="10"/>
      <c r="M25245" s="10"/>
    </row>
    <row r="25246" spans="2:13" s="1" customFormat="1" ht="13.8" x14ac:dyDescent="0.3">
      <c r="B25246" s="10"/>
      <c r="L25246" s="10"/>
      <c r="M25246" s="10"/>
    </row>
    <row r="25247" spans="2:13" s="1" customFormat="1" ht="13.8" x14ac:dyDescent="0.3">
      <c r="B25247" s="10"/>
      <c r="L25247" s="10"/>
      <c r="M25247" s="10"/>
    </row>
    <row r="25248" spans="2:13" s="1" customFormat="1" ht="13.8" x14ac:dyDescent="0.3">
      <c r="B25248" s="10"/>
      <c r="L25248" s="10"/>
      <c r="M25248" s="10"/>
    </row>
    <row r="25249" spans="2:13" s="1" customFormat="1" ht="13.8" x14ac:dyDescent="0.3">
      <c r="B25249" s="10"/>
      <c r="L25249" s="10"/>
      <c r="M25249" s="10"/>
    </row>
    <row r="25250" spans="2:13" s="1" customFormat="1" ht="13.8" x14ac:dyDescent="0.3">
      <c r="B25250" s="10"/>
      <c r="L25250" s="10"/>
      <c r="M25250" s="10"/>
    </row>
    <row r="25251" spans="2:13" s="1" customFormat="1" ht="13.8" x14ac:dyDescent="0.3">
      <c r="B25251" s="10"/>
      <c r="L25251" s="10"/>
      <c r="M25251" s="10"/>
    </row>
    <row r="25252" spans="2:13" s="1" customFormat="1" ht="13.8" x14ac:dyDescent="0.3">
      <c r="B25252" s="10"/>
      <c r="L25252" s="10"/>
      <c r="M25252" s="10"/>
    </row>
    <row r="25253" spans="2:13" s="1" customFormat="1" ht="13.8" x14ac:dyDescent="0.3">
      <c r="B25253" s="10"/>
      <c r="L25253" s="10"/>
      <c r="M25253" s="10"/>
    </row>
    <row r="25254" spans="2:13" s="1" customFormat="1" ht="13.8" x14ac:dyDescent="0.3">
      <c r="B25254" s="10"/>
      <c r="L25254" s="10"/>
      <c r="M25254" s="10"/>
    </row>
    <row r="25255" spans="2:13" s="1" customFormat="1" ht="13.8" x14ac:dyDescent="0.3">
      <c r="B25255" s="10"/>
      <c r="L25255" s="10"/>
      <c r="M25255" s="10"/>
    </row>
    <row r="25256" spans="2:13" s="1" customFormat="1" ht="13.8" x14ac:dyDescent="0.3">
      <c r="B25256" s="10"/>
      <c r="L25256" s="10"/>
      <c r="M25256" s="10"/>
    </row>
    <row r="25257" spans="2:13" s="1" customFormat="1" ht="13.8" x14ac:dyDescent="0.3">
      <c r="B25257" s="10"/>
      <c r="L25257" s="10"/>
      <c r="M25257" s="10"/>
    </row>
    <row r="25258" spans="2:13" s="1" customFormat="1" ht="13.8" x14ac:dyDescent="0.3">
      <c r="B25258" s="10"/>
      <c r="L25258" s="10"/>
      <c r="M25258" s="10"/>
    </row>
    <row r="25259" spans="2:13" s="1" customFormat="1" ht="13.8" x14ac:dyDescent="0.3">
      <c r="B25259" s="10"/>
      <c r="L25259" s="10"/>
      <c r="M25259" s="10"/>
    </row>
    <row r="25260" spans="2:13" s="1" customFormat="1" ht="13.8" x14ac:dyDescent="0.3">
      <c r="B25260" s="10"/>
      <c r="L25260" s="10"/>
      <c r="M25260" s="10"/>
    </row>
    <row r="25261" spans="2:13" s="1" customFormat="1" ht="13.8" x14ac:dyDescent="0.3">
      <c r="B25261" s="10"/>
      <c r="L25261" s="10"/>
      <c r="M25261" s="10"/>
    </row>
    <row r="25262" spans="2:13" s="1" customFormat="1" ht="13.8" x14ac:dyDescent="0.3">
      <c r="B25262" s="10"/>
      <c r="L25262" s="10"/>
      <c r="M25262" s="10"/>
    </row>
    <row r="25263" spans="2:13" s="1" customFormat="1" ht="13.8" x14ac:dyDescent="0.3">
      <c r="B25263" s="10"/>
      <c r="L25263" s="10"/>
      <c r="M25263" s="10"/>
    </row>
    <row r="25264" spans="2:13" s="1" customFormat="1" ht="13.8" x14ac:dyDescent="0.3">
      <c r="B25264" s="10"/>
      <c r="L25264" s="10"/>
      <c r="M25264" s="10"/>
    </row>
    <row r="25265" spans="2:13" s="1" customFormat="1" ht="13.8" x14ac:dyDescent="0.3">
      <c r="B25265" s="10"/>
      <c r="L25265" s="10"/>
      <c r="M25265" s="10"/>
    </row>
    <row r="25266" spans="2:13" s="1" customFormat="1" ht="13.8" x14ac:dyDescent="0.3">
      <c r="B25266" s="10"/>
      <c r="L25266" s="10"/>
      <c r="M25266" s="10"/>
    </row>
    <row r="25267" spans="2:13" s="1" customFormat="1" ht="13.8" x14ac:dyDescent="0.3">
      <c r="B25267" s="10"/>
      <c r="L25267" s="10"/>
      <c r="M25267" s="10"/>
    </row>
    <row r="25268" spans="2:13" s="1" customFormat="1" ht="13.8" x14ac:dyDescent="0.3">
      <c r="B25268" s="10"/>
      <c r="L25268" s="10"/>
      <c r="M25268" s="10"/>
    </row>
    <row r="25269" spans="2:13" s="1" customFormat="1" ht="13.8" x14ac:dyDescent="0.3">
      <c r="B25269" s="10"/>
      <c r="L25269" s="10"/>
      <c r="M25269" s="10"/>
    </row>
    <row r="25270" spans="2:13" s="1" customFormat="1" ht="13.8" x14ac:dyDescent="0.3">
      <c r="B25270" s="10"/>
      <c r="L25270" s="10"/>
      <c r="M25270" s="10"/>
    </row>
    <row r="25271" spans="2:13" s="1" customFormat="1" ht="13.8" x14ac:dyDescent="0.3">
      <c r="B25271" s="10"/>
      <c r="L25271" s="10"/>
      <c r="M25271" s="10"/>
    </row>
    <row r="25272" spans="2:13" s="1" customFormat="1" ht="13.8" x14ac:dyDescent="0.3">
      <c r="B25272" s="10"/>
      <c r="L25272" s="10"/>
      <c r="M25272" s="10"/>
    </row>
    <row r="25273" spans="2:13" s="1" customFormat="1" ht="13.8" x14ac:dyDescent="0.3">
      <c r="B25273" s="10"/>
      <c r="L25273" s="10"/>
      <c r="M25273" s="10"/>
    </row>
    <row r="25274" spans="2:13" s="1" customFormat="1" ht="13.8" x14ac:dyDescent="0.3">
      <c r="B25274" s="10"/>
      <c r="L25274" s="10"/>
      <c r="M25274" s="10"/>
    </row>
    <row r="25275" spans="2:13" s="1" customFormat="1" ht="13.8" x14ac:dyDescent="0.3">
      <c r="B25275" s="10"/>
      <c r="L25275" s="10"/>
      <c r="M25275" s="10"/>
    </row>
    <row r="25276" spans="2:13" s="1" customFormat="1" ht="13.8" x14ac:dyDescent="0.3">
      <c r="B25276" s="10"/>
      <c r="L25276" s="10"/>
      <c r="M25276" s="10"/>
    </row>
    <row r="25277" spans="2:13" s="1" customFormat="1" ht="13.8" x14ac:dyDescent="0.3">
      <c r="B25277" s="10"/>
      <c r="L25277" s="10"/>
      <c r="M25277" s="10"/>
    </row>
    <row r="25278" spans="2:13" s="1" customFormat="1" ht="13.8" x14ac:dyDescent="0.3">
      <c r="B25278" s="10"/>
      <c r="L25278" s="10"/>
      <c r="M25278" s="10"/>
    </row>
    <row r="25279" spans="2:13" s="1" customFormat="1" ht="13.8" x14ac:dyDescent="0.3">
      <c r="B25279" s="10"/>
      <c r="L25279" s="10"/>
      <c r="M25279" s="10"/>
    </row>
    <row r="25280" spans="2:13" s="1" customFormat="1" ht="13.8" x14ac:dyDescent="0.3">
      <c r="B25280" s="10"/>
      <c r="L25280" s="10"/>
      <c r="M25280" s="10"/>
    </row>
    <row r="25281" spans="2:13" s="1" customFormat="1" ht="13.8" x14ac:dyDescent="0.3">
      <c r="B25281" s="10"/>
      <c r="L25281" s="10"/>
      <c r="M25281" s="10"/>
    </row>
    <row r="25282" spans="2:13" s="1" customFormat="1" ht="13.8" x14ac:dyDescent="0.3">
      <c r="B25282" s="10"/>
      <c r="L25282" s="10"/>
      <c r="M25282" s="10"/>
    </row>
    <row r="25283" spans="2:13" s="1" customFormat="1" ht="13.8" x14ac:dyDescent="0.3">
      <c r="B25283" s="10"/>
      <c r="L25283" s="10"/>
      <c r="M25283" s="10"/>
    </row>
    <row r="25284" spans="2:13" s="1" customFormat="1" ht="13.8" x14ac:dyDescent="0.3">
      <c r="B25284" s="10"/>
      <c r="L25284" s="10"/>
      <c r="M25284" s="10"/>
    </row>
    <row r="25285" spans="2:13" s="1" customFormat="1" ht="13.8" x14ac:dyDescent="0.3">
      <c r="B25285" s="10"/>
      <c r="L25285" s="10"/>
      <c r="M25285" s="10"/>
    </row>
    <row r="25286" spans="2:13" s="1" customFormat="1" ht="13.8" x14ac:dyDescent="0.3">
      <c r="B25286" s="10"/>
      <c r="L25286" s="10"/>
      <c r="M25286" s="10"/>
    </row>
    <row r="25287" spans="2:13" s="1" customFormat="1" ht="13.8" x14ac:dyDescent="0.3">
      <c r="B25287" s="10"/>
      <c r="L25287" s="10"/>
      <c r="M25287" s="10"/>
    </row>
    <row r="25288" spans="2:13" s="1" customFormat="1" ht="13.8" x14ac:dyDescent="0.3">
      <c r="B25288" s="10"/>
      <c r="L25288" s="10"/>
      <c r="M25288" s="10"/>
    </row>
    <row r="25289" spans="2:13" s="1" customFormat="1" ht="13.8" x14ac:dyDescent="0.3">
      <c r="B25289" s="10"/>
      <c r="L25289" s="10"/>
      <c r="M25289" s="10"/>
    </row>
    <row r="25290" spans="2:13" s="1" customFormat="1" ht="13.8" x14ac:dyDescent="0.3">
      <c r="B25290" s="10"/>
      <c r="L25290" s="10"/>
      <c r="M25290" s="10"/>
    </row>
    <row r="25291" spans="2:13" s="1" customFormat="1" ht="13.8" x14ac:dyDescent="0.3">
      <c r="B25291" s="10"/>
      <c r="L25291" s="10"/>
      <c r="M25291" s="10"/>
    </row>
    <row r="25292" spans="2:13" s="1" customFormat="1" ht="13.8" x14ac:dyDescent="0.3">
      <c r="B25292" s="10"/>
      <c r="L25292" s="10"/>
      <c r="M25292" s="10"/>
    </row>
    <row r="25293" spans="2:13" s="1" customFormat="1" ht="13.8" x14ac:dyDescent="0.3">
      <c r="B25293" s="10"/>
      <c r="L25293" s="10"/>
      <c r="M25293" s="10"/>
    </row>
    <row r="25294" spans="2:13" s="1" customFormat="1" ht="13.8" x14ac:dyDescent="0.3">
      <c r="B25294" s="10"/>
      <c r="L25294" s="10"/>
      <c r="M25294" s="10"/>
    </row>
    <row r="25295" spans="2:13" s="1" customFormat="1" ht="13.8" x14ac:dyDescent="0.3">
      <c r="B25295" s="10"/>
      <c r="L25295" s="10"/>
      <c r="M25295" s="10"/>
    </row>
    <row r="25296" spans="2:13" s="1" customFormat="1" ht="13.8" x14ac:dyDescent="0.3">
      <c r="B25296" s="10"/>
      <c r="L25296" s="10"/>
      <c r="M25296" s="10"/>
    </row>
    <row r="25297" spans="2:13" s="1" customFormat="1" ht="13.8" x14ac:dyDescent="0.3">
      <c r="B25297" s="10"/>
      <c r="L25297" s="10"/>
      <c r="M25297" s="10"/>
    </row>
    <row r="25298" spans="2:13" s="1" customFormat="1" ht="13.8" x14ac:dyDescent="0.3">
      <c r="B25298" s="10"/>
      <c r="L25298" s="10"/>
      <c r="M25298" s="10"/>
    </row>
    <row r="25299" spans="2:13" s="1" customFormat="1" ht="13.8" x14ac:dyDescent="0.3">
      <c r="B25299" s="10"/>
      <c r="L25299" s="10"/>
      <c r="M25299" s="10"/>
    </row>
    <row r="25300" spans="2:13" s="1" customFormat="1" ht="13.8" x14ac:dyDescent="0.3">
      <c r="B25300" s="10"/>
      <c r="L25300" s="10"/>
      <c r="M25300" s="10"/>
    </row>
    <row r="25301" spans="2:13" s="1" customFormat="1" ht="13.8" x14ac:dyDescent="0.3">
      <c r="B25301" s="10"/>
      <c r="L25301" s="10"/>
      <c r="M25301" s="10"/>
    </row>
    <row r="25302" spans="2:13" s="1" customFormat="1" ht="13.8" x14ac:dyDescent="0.3">
      <c r="B25302" s="10"/>
      <c r="L25302" s="10"/>
      <c r="M25302" s="10"/>
    </row>
    <row r="25303" spans="2:13" s="1" customFormat="1" ht="13.8" x14ac:dyDescent="0.3">
      <c r="B25303" s="10"/>
      <c r="L25303" s="10"/>
      <c r="M25303" s="10"/>
    </row>
    <row r="25304" spans="2:13" s="1" customFormat="1" ht="13.8" x14ac:dyDescent="0.3">
      <c r="B25304" s="10"/>
      <c r="L25304" s="10"/>
      <c r="M25304" s="10"/>
    </row>
    <row r="25305" spans="2:13" s="1" customFormat="1" ht="13.8" x14ac:dyDescent="0.3">
      <c r="B25305" s="10"/>
      <c r="L25305" s="10"/>
      <c r="M25305" s="10"/>
    </row>
    <row r="25306" spans="2:13" s="1" customFormat="1" ht="13.8" x14ac:dyDescent="0.3">
      <c r="B25306" s="10"/>
      <c r="L25306" s="10"/>
      <c r="M25306" s="10"/>
    </row>
    <row r="25307" spans="2:13" s="1" customFormat="1" ht="13.8" x14ac:dyDescent="0.3">
      <c r="B25307" s="10"/>
      <c r="L25307" s="10"/>
      <c r="M25307" s="10"/>
    </row>
    <row r="25308" spans="2:13" s="1" customFormat="1" ht="13.8" x14ac:dyDescent="0.3">
      <c r="B25308" s="10"/>
      <c r="L25308" s="10"/>
      <c r="M25308" s="10"/>
    </row>
    <row r="25309" spans="2:13" s="1" customFormat="1" ht="13.8" x14ac:dyDescent="0.3">
      <c r="B25309" s="10"/>
      <c r="L25309" s="10"/>
      <c r="M25309" s="10"/>
    </row>
    <row r="25310" spans="2:13" s="1" customFormat="1" ht="13.8" x14ac:dyDescent="0.3">
      <c r="B25310" s="10"/>
      <c r="L25310" s="10"/>
      <c r="M25310" s="10"/>
    </row>
    <row r="25311" spans="2:13" s="1" customFormat="1" ht="13.8" x14ac:dyDescent="0.3">
      <c r="B25311" s="10"/>
      <c r="L25311" s="10"/>
      <c r="M25311" s="10"/>
    </row>
    <row r="25312" spans="2:13" s="1" customFormat="1" ht="13.8" x14ac:dyDescent="0.3">
      <c r="B25312" s="10"/>
      <c r="L25312" s="10"/>
      <c r="M25312" s="10"/>
    </row>
    <row r="25313" spans="2:13" s="1" customFormat="1" ht="13.8" x14ac:dyDescent="0.3">
      <c r="B25313" s="10"/>
      <c r="L25313" s="10"/>
      <c r="M25313" s="10"/>
    </row>
    <row r="25314" spans="2:13" s="1" customFormat="1" ht="13.8" x14ac:dyDescent="0.3">
      <c r="B25314" s="10"/>
      <c r="L25314" s="10"/>
      <c r="M25314" s="10"/>
    </row>
    <row r="25315" spans="2:13" s="1" customFormat="1" ht="13.8" x14ac:dyDescent="0.3">
      <c r="B25315" s="10"/>
      <c r="L25315" s="10"/>
      <c r="M25315" s="10"/>
    </row>
    <row r="25316" spans="2:13" s="1" customFormat="1" ht="13.8" x14ac:dyDescent="0.3">
      <c r="B25316" s="10"/>
      <c r="L25316" s="10"/>
      <c r="M25316" s="10"/>
    </row>
    <row r="25317" spans="2:13" s="1" customFormat="1" ht="13.8" x14ac:dyDescent="0.3">
      <c r="B25317" s="10"/>
      <c r="L25317" s="10"/>
      <c r="M25317" s="10"/>
    </row>
    <row r="25318" spans="2:13" s="1" customFormat="1" ht="13.8" x14ac:dyDescent="0.3">
      <c r="B25318" s="10"/>
      <c r="L25318" s="10"/>
      <c r="M25318" s="10"/>
    </row>
    <row r="25319" spans="2:13" s="1" customFormat="1" ht="13.8" x14ac:dyDescent="0.3">
      <c r="B25319" s="10"/>
      <c r="L25319" s="10"/>
      <c r="M25319" s="10"/>
    </row>
    <row r="25320" spans="2:13" s="1" customFormat="1" ht="13.8" x14ac:dyDescent="0.3">
      <c r="B25320" s="10"/>
      <c r="L25320" s="10"/>
      <c r="M25320" s="10"/>
    </row>
    <row r="25321" spans="2:13" s="1" customFormat="1" ht="13.8" x14ac:dyDescent="0.3">
      <c r="B25321" s="10"/>
      <c r="L25321" s="10"/>
      <c r="M25321" s="10"/>
    </row>
    <row r="25322" spans="2:13" s="1" customFormat="1" ht="13.8" x14ac:dyDescent="0.3">
      <c r="B25322" s="10"/>
      <c r="L25322" s="10"/>
      <c r="M25322" s="10"/>
    </row>
    <row r="25323" spans="2:13" s="1" customFormat="1" ht="13.8" x14ac:dyDescent="0.3">
      <c r="B25323" s="10"/>
      <c r="L25323" s="10"/>
      <c r="M25323" s="10"/>
    </row>
    <row r="25324" spans="2:13" s="1" customFormat="1" ht="13.8" x14ac:dyDescent="0.3">
      <c r="B25324" s="10"/>
      <c r="L25324" s="10"/>
      <c r="M25324" s="10"/>
    </row>
    <row r="25325" spans="2:13" s="1" customFormat="1" ht="13.8" x14ac:dyDescent="0.3">
      <c r="B25325" s="10"/>
      <c r="L25325" s="10"/>
      <c r="M25325" s="10"/>
    </row>
    <row r="25326" spans="2:13" s="1" customFormat="1" ht="13.8" x14ac:dyDescent="0.3">
      <c r="B25326" s="10"/>
      <c r="L25326" s="10"/>
      <c r="M25326" s="10"/>
    </row>
    <row r="25327" spans="2:13" s="1" customFormat="1" ht="13.8" x14ac:dyDescent="0.3">
      <c r="B25327" s="10"/>
      <c r="L25327" s="10"/>
      <c r="M25327" s="10"/>
    </row>
    <row r="25328" spans="2:13" s="1" customFormat="1" ht="13.8" x14ac:dyDescent="0.3">
      <c r="B25328" s="10"/>
      <c r="L25328" s="10"/>
      <c r="M25328" s="10"/>
    </row>
    <row r="25329" spans="2:13" s="1" customFormat="1" ht="13.8" x14ac:dyDescent="0.3">
      <c r="B25329" s="10"/>
      <c r="L25329" s="10"/>
      <c r="M25329" s="10"/>
    </row>
    <row r="25330" spans="2:13" s="1" customFormat="1" ht="13.8" x14ac:dyDescent="0.3">
      <c r="B25330" s="10"/>
      <c r="L25330" s="10"/>
      <c r="M25330" s="10"/>
    </row>
    <row r="25331" spans="2:13" s="1" customFormat="1" ht="13.8" x14ac:dyDescent="0.3">
      <c r="B25331" s="10"/>
      <c r="L25331" s="10"/>
      <c r="M25331" s="10"/>
    </row>
    <row r="25332" spans="2:13" s="1" customFormat="1" ht="13.8" x14ac:dyDescent="0.3">
      <c r="B25332" s="10"/>
      <c r="L25332" s="10"/>
      <c r="M25332" s="10"/>
    </row>
    <row r="25333" spans="2:13" s="1" customFormat="1" ht="13.8" x14ac:dyDescent="0.3">
      <c r="B25333" s="10"/>
      <c r="L25333" s="10"/>
      <c r="M25333" s="10"/>
    </row>
    <row r="25334" spans="2:13" s="1" customFormat="1" ht="13.8" x14ac:dyDescent="0.3">
      <c r="B25334" s="10"/>
      <c r="L25334" s="10"/>
      <c r="M25334" s="10"/>
    </row>
    <row r="25335" spans="2:13" s="1" customFormat="1" ht="13.8" x14ac:dyDescent="0.3">
      <c r="B25335" s="10"/>
      <c r="L25335" s="10"/>
      <c r="M25335" s="10"/>
    </row>
    <row r="25336" spans="2:13" s="1" customFormat="1" ht="13.8" x14ac:dyDescent="0.3">
      <c r="B25336" s="10"/>
      <c r="L25336" s="10"/>
      <c r="M25336" s="10"/>
    </row>
    <row r="25337" spans="2:13" s="1" customFormat="1" ht="13.8" x14ac:dyDescent="0.3">
      <c r="B25337" s="10"/>
      <c r="L25337" s="10"/>
      <c r="M25337" s="10"/>
    </row>
    <row r="25338" spans="2:13" s="1" customFormat="1" ht="13.8" x14ac:dyDescent="0.3">
      <c r="B25338" s="10"/>
      <c r="L25338" s="10"/>
      <c r="M25338" s="10"/>
    </row>
    <row r="25339" spans="2:13" s="1" customFormat="1" ht="13.8" x14ac:dyDescent="0.3">
      <c r="B25339" s="10"/>
      <c r="L25339" s="10"/>
      <c r="M25339" s="10"/>
    </row>
    <row r="25340" spans="2:13" s="1" customFormat="1" ht="13.8" x14ac:dyDescent="0.3">
      <c r="B25340" s="10"/>
      <c r="L25340" s="10"/>
      <c r="M25340" s="10"/>
    </row>
    <row r="25341" spans="2:13" s="1" customFormat="1" ht="13.8" x14ac:dyDescent="0.3">
      <c r="B25341" s="10"/>
      <c r="L25341" s="10"/>
      <c r="M25341" s="10"/>
    </row>
    <row r="25342" spans="2:13" s="1" customFormat="1" ht="13.8" x14ac:dyDescent="0.3">
      <c r="B25342" s="10"/>
      <c r="L25342" s="10"/>
      <c r="M25342" s="10"/>
    </row>
    <row r="25343" spans="2:13" s="1" customFormat="1" ht="13.8" x14ac:dyDescent="0.3">
      <c r="B25343" s="10"/>
      <c r="L25343" s="10"/>
      <c r="M25343" s="10"/>
    </row>
    <row r="25344" spans="2:13" s="1" customFormat="1" ht="13.8" x14ac:dyDescent="0.3">
      <c r="B25344" s="10"/>
      <c r="L25344" s="10"/>
      <c r="M25344" s="10"/>
    </row>
    <row r="25345" spans="2:13" s="1" customFormat="1" ht="13.8" x14ac:dyDescent="0.3">
      <c r="B25345" s="10"/>
      <c r="L25345" s="10"/>
      <c r="M25345" s="10"/>
    </row>
    <row r="25346" spans="2:13" s="1" customFormat="1" ht="13.8" x14ac:dyDescent="0.3">
      <c r="B25346" s="10"/>
      <c r="L25346" s="10"/>
      <c r="M25346" s="10"/>
    </row>
    <row r="25347" spans="2:13" s="1" customFormat="1" ht="13.8" x14ac:dyDescent="0.3">
      <c r="B25347" s="10"/>
      <c r="L25347" s="10"/>
      <c r="M25347" s="10"/>
    </row>
    <row r="25348" spans="2:13" s="1" customFormat="1" ht="13.8" x14ac:dyDescent="0.3">
      <c r="B25348" s="10"/>
      <c r="L25348" s="10"/>
      <c r="M25348" s="10"/>
    </row>
    <row r="25349" spans="2:13" s="1" customFormat="1" ht="13.8" x14ac:dyDescent="0.3">
      <c r="B25349" s="10"/>
      <c r="L25349" s="10"/>
      <c r="M25349" s="10"/>
    </row>
    <row r="25350" spans="2:13" s="1" customFormat="1" ht="13.8" x14ac:dyDescent="0.3">
      <c r="B25350" s="10"/>
      <c r="L25350" s="10"/>
      <c r="M25350" s="10"/>
    </row>
    <row r="25351" spans="2:13" s="1" customFormat="1" ht="13.8" x14ac:dyDescent="0.3">
      <c r="B25351" s="10"/>
      <c r="L25351" s="10"/>
      <c r="M25351" s="10"/>
    </row>
    <row r="25352" spans="2:13" s="1" customFormat="1" ht="13.8" x14ac:dyDescent="0.3">
      <c r="B25352" s="10"/>
      <c r="L25352" s="10"/>
      <c r="M25352" s="10"/>
    </row>
    <row r="25353" spans="2:13" s="1" customFormat="1" ht="13.8" x14ac:dyDescent="0.3">
      <c r="B25353" s="10"/>
      <c r="L25353" s="10"/>
      <c r="M25353" s="10"/>
    </row>
    <row r="25354" spans="2:13" s="1" customFormat="1" ht="13.8" x14ac:dyDescent="0.3">
      <c r="B25354" s="10"/>
      <c r="L25354" s="10"/>
      <c r="M25354" s="10"/>
    </row>
    <row r="25355" spans="2:13" s="1" customFormat="1" ht="13.8" x14ac:dyDescent="0.3">
      <c r="B25355" s="10"/>
      <c r="L25355" s="10"/>
      <c r="M25355" s="10"/>
    </row>
    <row r="25356" spans="2:13" s="1" customFormat="1" ht="13.8" x14ac:dyDescent="0.3">
      <c r="B25356" s="10"/>
      <c r="L25356" s="10"/>
      <c r="M25356" s="10"/>
    </row>
    <row r="25357" spans="2:13" s="1" customFormat="1" ht="13.8" x14ac:dyDescent="0.3">
      <c r="B25357" s="10"/>
      <c r="L25357" s="10"/>
      <c r="M25357" s="10"/>
    </row>
    <row r="25358" spans="2:13" s="1" customFormat="1" ht="13.8" x14ac:dyDescent="0.3">
      <c r="B25358" s="10"/>
      <c r="L25358" s="10"/>
      <c r="M25358" s="10"/>
    </row>
    <row r="25359" spans="2:13" s="1" customFormat="1" ht="13.8" x14ac:dyDescent="0.3">
      <c r="B25359" s="10"/>
      <c r="L25359" s="10"/>
      <c r="M25359" s="10"/>
    </row>
    <row r="25360" spans="2:13" s="1" customFormat="1" ht="13.8" x14ac:dyDescent="0.3">
      <c r="B25360" s="10"/>
      <c r="L25360" s="10"/>
      <c r="M25360" s="10"/>
    </row>
    <row r="25361" spans="2:13" s="1" customFormat="1" ht="13.8" x14ac:dyDescent="0.3">
      <c r="B25361" s="10"/>
      <c r="L25361" s="10"/>
      <c r="M25361" s="10"/>
    </row>
    <row r="25362" spans="2:13" s="1" customFormat="1" ht="13.8" x14ac:dyDescent="0.3">
      <c r="B25362" s="10"/>
      <c r="L25362" s="10"/>
      <c r="M25362" s="10"/>
    </row>
    <row r="25363" spans="2:13" s="1" customFormat="1" ht="13.8" x14ac:dyDescent="0.3">
      <c r="B25363" s="10"/>
      <c r="L25363" s="10"/>
      <c r="M25363" s="10"/>
    </row>
    <row r="25364" spans="2:13" s="1" customFormat="1" ht="13.8" x14ac:dyDescent="0.3">
      <c r="B25364" s="10"/>
      <c r="L25364" s="10"/>
      <c r="M25364" s="10"/>
    </row>
    <row r="25365" spans="2:13" s="1" customFormat="1" ht="13.8" x14ac:dyDescent="0.3">
      <c r="B25365" s="10"/>
      <c r="L25365" s="10"/>
      <c r="M25365" s="10"/>
    </row>
    <row r="25366" spans="2:13" s="1" customFormat="1" ht="13.8" x14ac:dyDescent="0.3">
      <c r="B25366" s="10"/>
      <c r="L25366" s="10"/>
      <c r="M25366" s="10"/>
    </row>
    <row r="25367" spans="2:13" s="1" customFormat="1" ht="13.8" x14ac:dyDescent="0.3">
      <c r="B25367" s="10"/>
      <c r="L25367" s="10"/>
      <c r="M25367" s="10"/>
    </row>
    <row r="25368" spans="2:13" s="1" customFormat="1" ht="13.8" x14ac:dyDescent="0.3">
      <c r="B25368" s="10"/>
      <c r="L25368" s="10"/>
      <c r="M25368" s="10"/>
    </row>
    <row r="25369" spans="2:13" s="1" customFormat="1" ht="13.8" x14ac:dyDescent="0.3">
      <c r="B25369" s="10"/>
      <c r="L25369" s="10"/>
      <c r="M25369" s="10"/>
    </row>
    <row r="25370" spans="2:13" s="1" customFormat="1" ht="13.8" x14ac:dyDescent="0.3">
      <c r="B25370" s="10"/>
      <c r="L25370" s="10"/>
      <c r="M25370" s="10"/>
    </row>
    <row r="25371" spans="2:13" s="1" customFormat="1" ht="13.8" x14ac:dyDescent="0.3">
      <c r="B25371" s="10"/>
      <c r="L25371" s="10"/>
      <c r="M25371" s="10"/>
    </row>
    <row r="25372" spans="2:13" s="1" customFormat="1" ht="13.8" x14ac:dyDescent="0.3">
      <c r="B25372" s="10"/>
      <c r="L25372" s="10"/>
      <c r="M25372" s="10"/>
    </row>
    <row r="25373" spans="2:13" s="1" customFormat="1" ht="13.8" x14ac:dyDescent="0.3">
      <c r="B25373" s="10"/>
      <c r="L25373" s="10"/>
      <c r="M25373" s="10"/>
    </row>
    <row r="25374" spans="2:13" s="1" customFormat="1" ht="13.8" x14ac:dyDescent="0.3">
      <c r="B25374" s="10"/>
      <c r="L25374" s="10"/>
      <c r="M25374" s="10"/>
    </row>
    <row r="25375" spans="2:13" s="1" customFormat="1" ht="13.8" x14ac:dyDescent="0.3">
      <c r="B25375" s="10"/>
      <c r="L25375" s="10"/>
      <c r="M25375" s="10"/>
    </row>
    <row r="25376" spans="2:13" s="1" customFormat="1" ht="13.8" x14ac:dyDescent="0.3">
      <c r="B25376" s="10"/>
      <c r="L25376" s="10"/>
      <c r="M25376" s="10"/>
    </row>
    <row r="25377" spans="2:13" s="1" customFormat="1" ht="13.8" x14ac:dyDescent="0.3">
      <c r="B25377" s="10"/>
      <c r="L25377" s="10"/>
      <c r="M25377" s="10"/>
    </row>
    <row r="25378" spans="2:13" s="1" customFormat="1" ht="13.8" x14ac:dyDescent="0.3">
      <c r="B25378" s="10"/>
      <c r="L25378" s="10"/>
      <c r="M25378" s="10"/>
    </row>
    <row r="25379" spans="2:13" s="1" customFormat="1" ht="13.8" x14ac:dyDescent="0.3">
      <c r="B25379" s="10"/>
      <c r="L25379" s="10"/>
      <c r="M25379" s="10"/>
    </row>
    <row r="25380" spans="2:13" s="1" customFormat="1" ht="13.8" x14ac:dyDescent="0.3">
      <c r="B25380" s="10"/>
      <c r="L25380" s="10"/>
      <c r="M25380" s="10"/>
    </row>
    <row r="25381" spans="2:13" s="1" customFormat="1" ht="13.8" x14ac:dyDescent="0.3">
      <c r="B25381" s="10"/>
      <c r="L25381" s="10"/>
      <c r="M25381" s="10"/>
    </row>
    <row r="25382" spans="2:13" s="1" customFormat="1" ht="13.8" x14ac:dyDescent="0.3">
      <c r="B25382" s="10"/>
      <c r="L25382" s="10"/>
      <c r="M25382" s="10"/>
    </row>
    <row r="25383" spans="2:13" s="1" customFormat="1" ht="13.8" x14ac:dyDescent="0.3">
      <c r="B25383" s="10"/>
      <c r="L25383" s="10"/>
      <c r="M25383" s="10"/>
    </row>
    <row r="25384" spans="2:13" s="1" customFormat="1" ht="13.8" x14ac:dyDescent="0.3">
      <c r="B25384" s="10"/>
      <c r="L25384" s="10"/>
      <c r="M25384" s="10"/>
    </row>
    <row r="25385" spans="2:13" s="1" customFormat="1" ht="13.8" x14ac:dyDescent="0.3">
      <c r="B25385" s="10"/>
      <c r="L25385" s="10"/>
      <c r="M25385" s="10"/>
    </row>
    <row r="25386" spans="2:13" s="1" customFormat="1" ht="13.8" x14ac:dyDescent="0.3">
      <c r="B25386" s="10"/>
      <c r="L25386" s="10"/>
      <c r="M25386" s="10"/>
    </row>
    <row r="25387" spans="2:13" s="1" customFormat="1" ht="13.8" x14ac:dyDescent="0.3">
      <c r="B25387" s="10"/>
      <c r="L25387" s="10"/>
      <c r="M25387" s="10"/>
    </row>
    <row r="25388" spans="2:13" s="1" customFormat="1" ht="13.8" x14ac:dyDescent="0.3">
      <c r="B25388" s="10"/>
      <c r="L25388" s="10"/>
      <c r="M25388" s="10"/>
    </row>
    <row r="25389" spans="2:13" s="1" customFormat="1" ht="13.8" x14ac:dyDescent="0.3">
      <c r="B25389" s="10"/>
      <c r="L25389" s="10"/>
      <c r="M25389" s="10"/>
    </row>
    <row r="25390" spans="2:13" s="1" customFormat="1" ht="13.8" x14ac:dyDescent="0.3">
      <c r="B25390" s="10"/>
      <c r="L25390" s="10"/>
      <c r="M25390" s="10"/>
    </row>
    <row r="25391" spans="2:13" s="1" customFormat="1" ht="13.8" x14ac:dyDescent="0.3">
      <c r="B25391" s="10"/>
      <c r="L25391" s="10"/>
      <c r="M25391" s="10"/>
    </row>
    <row r="25392" spans="2:13" s="1" customFormat="1" ht="13.8" x14ac:dyDescent="0.3">
      <c r="B25392" s="10"/>
      <c r="L25392" s="10"/>
      <c r="M25392" s="10"/>
    </row>
    <row r="25393" spans="2:13" s="1" customFormat="1" ht="13.8" x14ac:dyDescent="0.3">
      <c r="B25393" s="10"/>
      <c r="L25393" s="10"/>
      <c r="M25393" s="10"/>
    </row>
    <row r="25394" spans="2:13" s="1" customFormat="1" ht="13.8" x14ac:dyDescent="0.3">
      <c r="B25394" s="10"/>
      <c r="L25394" s="10"/>
      <c r="M25394" s="10"/>
    </row>
    <row r="25395" spans="2:13" s="1" customFormat="1" ht="13.8" x14ac:dyDescent="0.3">
      <c r="B25395" s="10"/>
      <c r="L25395" s="10"/>
      <c r="M25395" s="10"/>
    </row>
    <row r="25396" spans="2:13" s="1" customFormat="1" ht="13.8" x14ac:dyDescent="0.3">
      <c r="B25396" s="10"/>
      <c r="L25396" s="10"/>
      <c r="M25396" s="10"/>
    </row>
    <row r="25397" spans="2:13" s="1" customFormat="1" ht="13.8" x14ac:dyDescent="0.3">
      <c r="B25397" s="10"/>
      <c r="L25397" s="10"/>
      <c r="M25397" s="10"/>
    </row>
    <row r="25398" spans="2:13" s="1" customFormat="1" ht="13.8" x14ac:dyDescent="0.3">
      <c r="B25398" s="10"/>
      <c r="L25398" s="10"/>
      <c r="M25398" s="10"/>
    </row>
    <row r="25399" spans="2:13" s="1" customFormat="1" ht="13.8" x14ac:dyDescent="0.3">
      <c r="B25399" s="10"/>
      <c r="L25399" s="10"/>
      <c r="M25399" s="10"/>
    </row>
    <row r="25400" spans="2:13" s="1" customFormat="1" ht="13.8" x14ac:dyDescent="0.3">
      <c r="B25400" s="10"/>
      <c r="L25400" s="10"/>
      <c r="M25400" s="10"/>
    </row>
    <row r="25401" spans="2:13" s="1" customFormat="1" ht="13.8" x14ac:dyDescent="0.3">
      <c r="B25401" s="10"/>
      <c r="L25401" s="10"/>
      <c r="M25401" s="10"/>
    </row>
    <row r="25402" spans="2:13" s="1" customFormat="1" ht="13.8" x14ac:dyDescent="0.3">
      <c r="B25402" s="10"/>
      <c r="L25402" s="10"/>
      <c r="M25402" s="10"/>
    </row>
    <row r="25403" spans="2:13" s="1" customFormat="1" ht="13.8" x14ac:dyDescent="0.3">
      <c r="B25403" s="10"/>
      <c r="L25403" s="10"/>
      <c r="M25403" s="10"/>
    </row>
    <row r="25404" spans="2:13" s="1" customFormat="1" ht="13.8" x14ac:dyDescent="0.3">
      <c r="B25404" s="10"/>
      <c r="L25404" s="10"/>
      <c r="M25404" s="10"/>
    </row>
    <row r="25405" spans="2:13" s="1" customFormat="1" ht="13.8" x14ac:dyDescent="0.3">
      <c r="B25405" s="10"/>
      <c r="L25405" s="10"/>
      <c r="M25405" s="10"/>
    </row>
    <row r="25406" spans="2:13" s="1" customFormat="1" ht="13.8" x14ac:dyDescent="0.3">
      <c r="B25406" s="10"/>
      <c r="L25406" s="10"/>
      <c r="M25406" s="10"/>
    </row>
    <row r="25407" spans="2:13" s="1" customFormat="1" ht="13.8" x14ac:dyDescent="0.3">
      <c r="B25407" s="10"/>
      <c r="L25407" s="10"/>
      <c r="M25407" s="10"/>
    </row>
    <row r="25408" spans="2:13" s="1" customFormat="1" ht="13.8" x14ac:dyDescent="0.3">
      <c r="B25408" s="10"/>
      <c r="L25408" s="10"/>
      <c r="M25408" s="10"/>
    </row>
    <row r="25409" spans="2:13" s="1" customFormat="1" ht="13.8" x14ac:dyDescent="0.3">
      <c r="B25409" s="10"/>
      <c r="L25409" s="10"/>
      <c r="M25409" s="10"/>
    </row>
    <row r="25410" spans="2:13" s="1" customFormat="1" ht="13.8" x14ac:dyDescent="0.3">
      <c r="B25410" s="10"/>
      <c r="L25410" s="10"/>
      <c r="M25410" s="10"/>
    </row>
    <row r="25411" spans="2:13" s="1" customFormat="1" ht="13.8" x14ac:dyDescent="0.3">
      <c r="B25411" s="10"/>
      <c r="L25411" s="10"/>
      <c r="M25411" s="10"/>
    </row>
    <row r="25412" spans="2:13" s="1" customFormat="1" ht="13.8" x14ac:dyDescent="0.3">
      <c r="B25412" s="10"/>
      <c r="L25412" s="10"/>
      <c r="M25412" s="10"/>
    </row>
    <row r="25413" spans="2:13" s="1" customFormat="1" ht="13.8" x14ac:dyDescent="0.3">
      <c r="B25413" s="10"/>
      <c r="L25413" s="10"/>
      <c r="M25413" s="10"/>
    </row>
    <row r="25414" spans="2:13" s="1" customFormat="1" ht="13.8" x14ac:dyDescent="0.3">
      <c r="B25414" s="10"/>
      <c r="L25414" s="10"/>
      <c r="M25414" s="10"/>
    </row>
    <row r="25415" spans="2:13" s="1" customFormat="1" ht="13.8" x14ac:dyDescent="0.3">
      <c r="B25415" s="10"/>
      <c r="L25415" s="10"/>
      <c r="M25415" s="10"/>
    </row>
    <row r="25416" spans="2:13" s="1" customFormat="1" ht="13.8" x14ac:dyDescent="0.3">
      <c r="B25416" s="10"/>
      <c r="L25416" s="10"/>
      <c r="M25416" s="10"/>
    </row>
    <row r="25417" spans="2:13" s="1" customFormat="1" ht="13.8" x14ac:dyDescent="0.3">
      <c r="B25417" s="10"/>
      <c r="L25417" s="10"/>
      <c r="M25417" s="10"/>
    </row>
    <row r="25418" spans="2:13" s="1" customFormat="1" ht="13.8" x14ac:dyDescent="0.3">
      <c r="B25418" s="10"/>
      <c r="L25418" s="10"/>
      <c r="M25418" s="10"/>
    </row>
    <row r="25419" spans="2:13" s="1" customFormat="1" ht="13.8" x14ac:dyDescent="0.3">
      <c r="B25419" s="10"/>
      <c r="L25419" s="10"/>
      <c r="M25419" s="10"/>
    </row>
    <row r="25420" spans="2:13" s="1" customFormat="1" ht="13.8" x14ac:dyDescent="0.3">
      <c r="B25420" s="10"/>
      <c r="L25420" s="10"/>
      <c r="M25420" s="10"/>
    </row>
    <row r="25421" spans="2:13" s="1" customFormat="1" ht="13.8" x14ac:dyDescent="0.3">
      <c r="B25421" s="10"/>
      <c r="L25421" s="10"/>
      <c r="M25421" s="10"/>
    </row>
    <row r="25422" spans="2:13" s="1" customFormat="1" ht="13.8" x14ac:dyDescent="0.3">
      <c r="B25422" s="10"/>
      <c r="L25422" s="10"/>
      <c r="M25422" s="10"/>
    </row>
    <row r="25423" spans="2:13" s="1" customFormat="1" ht="13.8" x14ac:dyDescent="0.3">
      <c r="B25423" s="10"/>
      <c r="L25423" s="10"/>
      <c r="M25423" s="10"/>
    </row>
    <row r="25424" spans="2:13" s="1" customFormat="1" ht="13.8" x14ac:dyDescent="0.3">
      <c r="B25424" s="10"/>
      <c r="L25424" s="10"/>
      <c r="M25424" s="10"/>
    </row>
    <row r="25425" spans="2:13" s="1" customFormat="1" ht="13.8" x14ac:dyDescent="0.3">
      <c r="B25425" s="10"/>
      <c r="L25425" s="10"/>
      <c r="M25425" s="10"/>
    </row>
    <row r="25426" spans="2:13" s="1" customFormat="1" ht="13.8" x14ac:dyDescent="0.3">
      <c r="B25426" s="10"/>
      <c r="L25426" s="10"/>
      <c r="M25426" s="10"/>
    </row>
    <row r="25427" spans="2:13" s="1" customFormat="1" ht="13.8" x14ac:dyDescent="0.3">
      <c r="B25427" s="10"/>
      <c r="L25427" s="10"/>
      <c r="M25427" s="10"/>
    </row>
    <row r="25428" spans="2:13" s="1" customFormat="1" ht="13.8" x14ac:dyDescent="0.3">
      <c r="B25428" s="10"/>
      <c r="L25428" s="10"/>
      <c r="M25428" s="10"/>
    </row>
    <row r="25429" spans="2:13" s="1" customFormat="1" ht="13.8" x14ac:dyDescent="0.3">
      <c r="B25429" s="10"/>
      <c r="L25429" s="10"/>
      <c r="M25429" s="10"/>
    </row>
    <row r="25430" spans="2:13" s="1" customFormat="1" ht="13.8" x14ac:dyDescent="0.3">
      <c r="B25430" s="10"/>
      <c r="L25430" s="10"/>
      <c r="M25430" s="10"/>
    </row>
    <row r="25431" spans="2:13" s="1" customFormat="1" ht="13.8" x14ac:dyDescent="0.3">
      <c r="B25431" s="10"/>
      <c r="L25431" s="10"/>
      <c r="M25431" s="10"/>
    </row>
    <row r="25432" spans="2:13" s="1" customFormat="1" ht="13.8" x14ac:dyDescent="0.3">
      <c r="B25432" s="10"/>
      <c r="L25432" s="10"/>
      <c r="M25432" s="10"/>
    </row>
    <row r="25433" spans="2:13" s="1" customFormat="1" ht="13.8" x14ac:dyDescent="0.3">
      <c r="B25433" s="10"/>
      <c r="L25433" s="10"/>
      <c r="M25433" s="10"/>
    </row>
    <row r="25434" spans="2:13" s="1" customFormat="1" ht="13.8" x14ac:dyDescent="0.3">
      <c r="B25434" s="10"/>
      <c r="L25434" s="10"/>
      <c r="M25434" s="10"/>
    </row>
    <row r="25435" spans="2:13" s="1" customFormat="1" ht="13.8" x14ac:dyDescent="0.3">
      <c r="B25435" s="10"/>
      <c r="L25435" s="10"/>
      <c r="M25435" s="10"/>
    </row>
    <row r="25436" spans="2:13" s="1" customFormat="1" ht="13.8" x14ac:dyDescent="0.3">
      <c r="B25436" s="10"/>
      <c r="L25436" s="10"/>
      <c r="M25436" s="10"/>
    </row>
    <row r="25437" spans="2:13" s="1" customFormat="1" ht="13.8" x14ac:dyDescent="0.3">
      <c r="B25437" s="10"/>
      <c r="L25437" s="10"/>
      <c r="M25437" s="10"/>
    </row>
    <row r="25438" spans="2:13" s="1" customFormat="1" ht="13.8" x14ac:dyDescent="0.3">
      <c r="B25438" s="10"/>
      <c r="L25438" s="10"/>
      <c r="M25438" s="10"/>
    </row>
    <row r="25439" spans="2:13" s="1" customFormat="1" ht="13.8" x14ac:dyDescent="0.3">
      <c r="B25439" s="10"/>
      <c r="L25439" s="10"/>
      <c r="M25439" s="10"/>
    </row>
    <row r="25440" spans="2:13" s="1" customFormat="1" ht="13.8" x14ac:dyDescent="0.3">
      <c r="B25440" s="10"/>
      <c r="L25440" s="10"/>
      <c r="M25440" s="10"/>
    </row>
    <row r="25441" spans="2:13" s="1" customFormat="1" ht="13.8" x14ac:dyDescent="0.3">
      <c r="B25441" s="10"/>
      <c r="L25441" s="10"/>
      <c r="M25441" s="10"/>
    </row>
    <row r="25442" spans="2:13" s="1" customFormat="1" ht="13.8" x14ac:dyDescent="0.3">
      <c r="B25442" s="10"/>
      <c r="L25442" s="10"/>
      <c r="M25442" s="10"/>
    </row>
    <row r="25443" spans="2:13" s="1" customFormat="1" ht="13.8" x14ac:dyDescent="0.3">
      <c r="B25443" s="10"/>
      <c r="L25443" s="10"/>
      <c r="M25443" s="10"/>
    </row>
    <row r="25444" spans="2:13" s="1" customFormat="1" ht="13.8" x14ac:dyDescent="0.3">
      <c r="B25444" s="10"/>
      <c r="L25444" s="10"/>
      <c r="M25444" s="10"/>
    </row>
    <row r="25445" spans="2:13" s="1" customFormat="1" ht="13.8" x14ac:dyDescent="0.3">
      <c r="B25445" s="10"/>
      <c r="L25445" s="10"/>
      <c r="M25445" s="10"/>
    </row>
    <row r="25446" spans="2:13" s="1" customFormat="1" ht="13.8" x14ac:dyDescent="0.3">
      <c r="B25446" s="10"/>
      <c r="L25446" s="10"/>
      <c r="M25446" s="10"/>
    </row>
    <row r="25447" spans="2:13" s="1" customFormat="1" ht="13.8" x14ac:dyDescent="0.3">
      <c r="B25447" s="10"/>
      <c r="L25447" s="10"/>
      <c r="M25447" s="10"/>
    </row>
    <row r="25448" spans="2:13" s="1" customFormat="1" ht="13.8" x14ac:dyDescent="0.3">
      <c r="B25448" s="10"/>
      <c r="L25448" s="10"/>
      <c r="M25448" s="10"/>
    </row>
    <row r="25449" spans="2:13" s="1" customFormat="1" ht="13.8" x14ac:dyDescent="0.3">
      <c r="B25449" s="10"/>
      <c r="L25449" s="10"/>
      <c r="M25449" s="10"/>
    </row>
    <row r="25450" spans="2:13" s="1" customFormat="1" ht="13.8" x14ac:dyDescent="0.3">
      <c r="B25450" s="10"/>
      <c r="L25450" s="10"/>
      <c r="M25450" s="10"/>
    </row>
    <row r="25451" spans="2:13" s="1" customFormat="1" ht="13.8" x14ac:dyDescent="0.3">
      <c r="B25451" s="10"/>
      <c r="L25451" s="10"/>
      <c r="M25451" s="10"/>
    </row>
    <row r="25452" spans="2:13" s="1" customFormat="1" ht="13.8" x14ac:dyDescent="0.3">
      <c r="B25452" s="10"/>
      <c r="L25452" s="10"/>
      <c r="M25452" s="10"/>
    </row>
    <row r="25453" spans="2:13" s="1" customFormat="1" ht="13.8" x14ac:dyDescent="0.3">
      <c r="B25453" s="10"/>
      <c r="L25453" s="10"/>
      <c r="M25453" s="10"/>
    </row>
    <row r="25454" spans="2:13" s="1" customFormat="1" ht="13.8" x14ac:dyDescent="0.3">
      <c r="B25454" s="10"/>
      <c r="L25454" s="10"/>
      <c r="M25454" s="10"/>
    </row>
    <row r="25455" spans="2:13" s="1" customFormat="1" ht="13.8" x14ac:dyDescent="0.3">
      <c r="B25455" s="10"/>
      <c r="L25455" s="10"/>
      <c r="M25455" s="10"/>
    </row>
    <row r="25456" spans="2:13" s="1" customFormat="1" ht="13.8" x14ac:dyDescent="0.3">
      <c r="B25456" s="10"/>
      <c r="L25456" s="10"/>
      <c r="M25456" s="10"/>
    </row>
    <row r="25457" spans="2:13" s="1" customFormat="1" ht="13.8" x14ac:dyDescent="0.3">
      <c r="B25457" s="10"/>
      <c r="L25457" s="10"/>
      <c r="M25457" s="10"/>
    </row>
    <row r="25458" spans="2:13" s="1" customFormat="1" ht="13.8" x14ac:dyDescent="0.3">
      <c r="B25458" s="10"/>
      <c r="L25458" s="10"/>
      <c r="M25458" s="10"/>
    </row>
    <row r="25459" spans="2:13" s="1" customFormat="1" ht="13.8" x14ac:dyDescent="0.3">
      <c r="B25459" s="10"/>
      <c r="L25459" s="10"/>
      <c r="M25459" s="10"/>
    </row>
    <row r="25460" spans="2:13" s="1" customFormat="1" ht="13.8" x14ac:dyDescent="0.3">
      <c r="B25460" s="10"/>
      <c r="L25460" s="10"/>
      <c r="M25460" s="10"/>
    </row>
    <row r="25461" spans="2:13" s="1" customFormat="1" ht="13.8" x14ac:dyDescent="0.3">
      <c r="B25461" s="10"/>
      <c r="L25461" s="10"/>
      <c r="M25461" s="10"/>
    </row>
    <row r="25462" spans="2:13" s="1" customFormat="1" ht="13.8" x14ac:dyDescent="0.3">
      <c r="B25462" s="10"/>
      <c r="L25462" s="10"/>
      <c r="M25462" s="10"/>
    </row>
    <row r="25463" spans="2:13" s="1" customFormat="1" ht="13.8" x14ac:dyDescent="0.3">
      <c r="B25463" s="10"/>
      <c r="L25463" s="10"/>
      <c r="M25463" s="10"/>
    </row>
    <row r="25464" spans="2:13" s="1" customFormat="1" ht="13.8" x14ac:dyDescent="0.3">
      <c r="B25464" s="10"/>
      <c r="L25464" s="10"/>
      <c r="M25464" s="10"/>
    </row>
    <row r="25465" spans="2:13" s="1" customFormat="1" ht="13.8" x14ac:dyDescent="0.3">
      <c r="B25465" s="10"/>
      <c r="L25465" s="10"/>
      <c r="M25465" s="10"/>
    </row>
    <row r="25466" spans="2:13" s="1" customFormat="1" ht="13.8" x14ac:dyDescent="0.3">
      <c r="B25466" s="10"/>
      <c r="L25466" s="10"/>
      <c r="M25466" s="10"/>
    </row>
    <row r="25467" spans="2:13" s="1" customFormat="1" ht="13.8" x14ac:dyDescent="0.3">
      <c r="B25467" s="10"/>
      <c r="L25467" s="10"/>
      <c r="M25467" s="10"/>
    </row>
    <row r="25468" spans="2:13" s="1" customFormat="1" ht="13.8" x14ac:dyDescent="0.3">
      <c r="B25468" s="10"/>
      <c r="L25468" s="10"/>
      <c r="M25468" s="10"/>
    </row>
    <row r="25469" spans="2:13" s="1" customFormat="1" ht="13.8" x14ac:dyDescent="0.3">
      <c r="B25469" s="10"/>
      <c r="L25469" s="10"/>
      <c r="M25469" s="10"/>
    </row>
    <row r="25470" spans="2:13" s="1" customFormat="1" ht="13.8" x14ac:dyDescent="0.3">
      <c r="B25470" s="10"/>
      <c r="L25470" s="10"/>
      <c r="M25470" s="10"/>
    </row>
    <row r="25471" spans="2:13" s="1" customFormat="1" ht="13.8" x14ac:dyDescent="0.3">
      <c r="B25471" s="10"/>
      <c r="L25471" s="10"/>
      <c r="M25471" s="10"/>
    </row>
    <row r="25472" spans="2:13" s="1" customFormat="1" ht="13.8" x14ac:dyDescent="0.3">
      <c r="B25472" s="10"/>
      <c r="L25472" s="10"/>
      <c r="M25472" s="10"/>
    </row>
    <row r="25473" spans="2:13" s="1" customFormat="1" ht="13.8" x14ac:dyDescent="0.3">
      <c r="B25473" s="10"/>
      <c r="L25473" s="10"/>
      <c r="M25473" s="10"/>
    </row>
    <row r="25474" spans="2:13" s="1" customFormat="1" ht="13.8" x14ac:dyDescent="0.3">
      <c r="B25474" s="10"/>
      <c r="L25474" s="10"/>
      <c r="M25474" s="10"/>
    </row>
    <row r="25475" spans="2:13" s="1" customFormat="1" ht="13.8" x14ac:dyDescent="0.3">
      <c r="B25475" s="10"/>
      <c r="L25475" s="10"/>
      <c r="M25475" s="10"/>
    </row>
    <row r="25476" spans="2:13" s="1" customFormat="1" ht="13.8" x14ac:dyDescent="0.3">
      <c r="B25476" s="10"/>
      <c r="L25476" s="10"/>
      <c r="M25476" s="10"/>
    </row>
    <row r="25477" spans="2:13" s="1" customFormat="1" ht="13.8" x14ac:dyDescent="0.3">
      <c r="B25477" s="10"/>
      <c r="L25477" s="10"/>
      <c r="M25477" s="10"/>
    </row>
    <row r="25478" spans="2:13" s="1" customFormat="1" ht="13.8" x14ac:dyDescent="0.3">
      <c r="B25478" s="10"/>
      <c r="L25478" s="10"/>
      <c r="M25478" s="10"/>
    </row>
    <row r="25479" spans="2:13" s="1" customFormat="1" ht="13.8" x14ac:dyDescent="0.3">
      <c r="B25479" s="10"/>
      <c r="L25479" s="10"/>
      <c r="M25479" s="10"/>
    </row>
    <row r="25480" spans="2:13" s="1" customFormat="1" ht="13.8" x14ac:dyDescent="0.3">
      <c r="B25480" s="10"/>
      <c r="L25480" s="10"/>
      <c r="M25480" s="10"/>
    </row>
    <row r="25481" spans="2:13" s="1" customFormat="1" ht="13.8" x14ac:dyDescent="0.3">
      <c r="B25481" s="10"/>
      <c r="L25481" s="10"/>
      <c r="M25481" s="10"/>
    </row>
    <row r="25482" spans="2:13" s="1" customFormat="1" ht="13.8" x14ac:dyDescent="0.3">
      <c r="B25482" s="10"/>
      <c r="L25482" s="10"/>
      <c r="M25482" s="10"/>
    </row>
    <row r="25483" spans="2:13" s="1" customFormat="1" ht="13.8" x14ac:dyDescent="0.3">
      <c r="B25483" s="10"/>
      <c r="L25483" s="10"/>
      <c r="M25483" s="10"/>
    </row>
    <row r="25484" spans="2:13" s="1" customFormat="1" ht="13.8" x14ac:dyDescent="0.3">
      <c r="B25484" s="10"/>
      <c r="L25484" s="10"/>
      <c r="M25484" s="10"/>
    </row>
    <row r="25485" spans="2:13" s="1" customFormat="1" ht="13.8" x14ac:dyDescent="0.3">
      <c r="B25485" s="10"/>
      <c r="L25485" s="10"/>
      <c r="M25485" s="10"/>
    </row>
    <row r="25486" spans="2:13" s="1" customFormat="1" ht="13.8" x14ac:dyDescent="0.3">
      <c r="B25486" s="10"/>
      <c r="L25486" s="10"/>
      <c r="M25486" s="10"/>
    </row>
    <row r="25487" spans="2:13" s="1" customFormat="1" ht="13.8" x14ac:dyDescent="0.3">
      <c r="B25487" s="10"/>
      <c r="L25487" s="10"/>
      <c r="M25487" s="10"/>
    </row>
    <row r="25488" spans="2:13" s="1" customFormat="1" ht="13.8" x14ac:dyDescent="0.3">
      <c r="B25488" s="10"/>
      <c r="L25488" s="10"/>
      <c r="M25488" s="10"/>
    </row>
    <row r="25489" spans="2:13" s="1" customFormat="1" ht="13.8" x14ac:dyDescent="0.3">
      <c r="B25489" s="10"/>
      <c r="L25489" s="10"/>
      <c r="M25489" s="10"/>
    </row>
    <row r="25490" spans="2:13" s="1" customFormat="1" ht="13.8" x14ac:dyDescent="0.3">
      <c r="B25490" s="10"/>
      <c r="L25490" s="10"/>
      <c r="M25490" s="10"/>
    </row>
    <row r="25491" spans="2:13" s="1" customFormat="1" ht="13.8" x14ac:dyDescent="0.3">
      <c r="B25491" s="10"/>
      <c r="L25491" s="10"/>
      <c r="M25491" s="10"/>
    </row>
    <row r="25492" spans="2:13" s="1" customFormat="1" ht="13.8" x14ac:dyDescent="0.3">
      <c r="B25492" s="10"/>
      <c r="L25492" s="10"/>
      <c r="M25492" s="10"/>
    </row>
    <row r="25493" spans="2:13" s="1" customFormat="1" ht="13.8" x14ac:dyDescent="0.3">
      <c r="B25493" s="10"/>
      <c r="L25493" s="10"/>
      <c r="M25493" s="10"/>
    </row>
    <row r="25494" spans="2:13" s="1" customFormat="1" ht="13.8" x14ac:dyDescent="0.3">
      <c r="B25494" s="10"/>
      <c r="L25494" s="10"/>
      <c r="M25494" s="10"/>
    </row>
    <row r="25495" spans="2:13" s="1" customFormat="1" ht="13.8" x14ac:dyDescent="0.3">
      <c r="B25495" s="10"/>
      <c r="L25495" s="10"/>
      <c r="M25495" s="10"/>
    </row>
    <row r="25496" spans="2:13" s="1" customFormat="1" ht="13.8" x14ac:dyDescent="0.3">
      <c r="B25496" s="10"/>
      <c r="L25496" s="10"/>
      <c r="M25496" s="10"/>
    </row>
    <row r="25497" spans="2:13" s="1" customFormat="1" ht="13.8" x14ac:dyDescent="0.3">
      <c r="B25497" s="10"/>
      <c r="L25497" s="10"/>
      <c r="M25497" s="10"/>
    </row>
    <row r="25498" spans="2:13" s="1" customFormat="1" ht="13.8" x14ac:dyDescent="0.3">
      <c r="B25498" s="10"/>
      <c r="L25498" s="10"/>
      <c r="M25498" s="10"/>
    </row>
    <row r="25499" spans="2:13" s="1" customFormat="1" ht="13.8" x14ac:dyDescent="0.3">
      <c r="B25499" s="10"/>
      <c r="L25499" s="10"/>
      <c r="M25499" s="10"/>
    </row>
    <row r="25500" spans="2:13" s="1" customFormat="1" ht="13.8" x14ac:dyDescent="0.3">
      <c r="B25500" s="10"/>
      <c r="L25500" s="10"/>
      <c r="M25500" s="10"/>
    </row>
    <row r="25501" spans="2:13" s="1" customFormat="1" ht="13.8" x14ac:dyDescent="0.3">
      <c r="B25501" s="10"/>
      <c r="L25501" s="10"/>
      <c r="M25501" s="10"/>
    </row>
    <row r="25502" spans="2:13" s="1" customFormat="1" ht="13.8" x14ac:dyDescent="0.3">
      <c r="B25502" s="10"/>
      <c r="L25502" s="10"/>
      <c r="M25502" s="10"/>
    </row>
    <row r="25503" spans="2:13" s="1" customFormat="1" ht="13.8" x14ac:dyDescent="0.3">
      <c r="B25503" s="10"/>
      <c r="L25503" s="10"/>
      <c r="M25503" s="10"/>
    </row>
    <row r="25504" spans="2:13" s="1" customFormat="1" ht="13.8" x14ac:dyDescent="0.3">
      <c r="B25504" s="10"/>
      <c r="L25504" s="10"/>
      <c r="M25504" s="10"/>
    </row>
    <row r="25505" spans="2:13" s="1" customFormat="1" ht="13.8" x14ac:dyDescent="0.3">
      <c r="B25505" s="10"/>
      <c r="L25505" s="10"/>
      <c r="M25505" s="10"/>
    </row>
    <row r="25506" spans="2:13" s="1" customFormat="1" ht="13.8" x14ac:dyDescent="0.3">
      <c r="B25506" s="10"/>
      <c r="L25506" s="10"/>
      <c r="M25506" s="10"/>
    </row>
    <row r="25507" spans="2:13" s="1" customFormat="1" ht="13.8" x14ac:dyDescent="0.3">
      <c r="B25507" s="10"/>
      <c r="L25507" s="10"/>
      <c r="M25507" s="10"/>
    </row>
    <row r="25508" spans="2:13" s="1" customFormat="1" ht="13.8" x14ac:dyDescent="0.3">
      <c r="B25508" s="10"/>
      <c r="L25508" s="10"/>
      <c r="M25508" s="10"/>
    </row>
    <row r="25509" spans="2:13" s="1" customFormat="1" ht="13.8" x14ac:dyDescent="0.3">
      <c r="B25509" s="10"/>
      <c r="L25509" s="10"/>
      <c r="M25509" s="10"/>
    </row>
    <row r="25510" spans="2:13" s="1" customFormat="1" ht="13.8" x14ac:dyDescent="0.3">
      <c r="B25510" s="10"/>
      <c r="L25510" s="10"/>
      <c r="M25510" s="10"/>
    </row>
    <row r="25511" spans="2:13" s="1" customFormat="1" ht="13.8" x14ac:dyDescent="0.3">
      <c r="B25511" s="10"/>
      <c r="L25511" s="10"/>
      <c r="M25511" s="10"/>
    </row>
    <row r="25512" spans="2:13" s="1" customFormat="1" ht="13.8" x14ac:dyDescent="0.3">
      <c r="B25512" s="10"/>
      <c r="L25512" s="10"/>
      <c r="M25512" s="10"/>
    </row>
    <row r="25513" spans="2:13" s="1" customFormat="1" ht="13.8" x14ac:dyDescent="0.3">
      <c r="B25513" s="10"/>
      <c r="L25513" s="10"/>
      <c r="M25513" s="10"/>
    </row>
    <row r="25514" spans="2:13" s="1" customFormat="1" ht="13.8" x14ac:dyDescent="0.3">
      <c r="B25514" s="10"/>
      <c r="L25514" s="10"/>
      <c r="M25514" s="10"/>
    </row>
    <row r="25515" spans="2:13" s="1" customFormat="1" ht="13.8" x14ac:dyDescent="0.3">
      <c r="B25515" s="10"/>
      <c r="L25515" s="10"/>
      <c r="M25515" s="10"/>
    </row>
    <row r="25516" spans="2:13" s="1" customFormat="1" ht="13.8" x14ac:dyDescent="0.3">
      <c r="B25516" s="10"/>
      <c r="L25516" s="10"/>
      <c r="M25516" s="10"/>
    </row>
    <row r="25517" spans="2:13" s="1" customFormat="1" ht="13.8" x14ac:dyDescent="0.3">
      <c r="B25517" s="10"/>
      <c r="L25517" s="10"/>
      <c r="M25517" s="10"/>
    </row>
    <row r="25518" spans="2:13" s="1" customFormat="1" ht="13.8" x14ac:dyDescent="0.3">
      <c r="B25518" s="10"/>
      <c r="L25518" s="10"/>
      <c r="M25518" s="10"/>
    </row>
    <row r="25519" spans="2:13" s="1" customFormat="1" ht="13.8" x14ac:dyDescent="0.3">
      <c r="B25519" s="10"/>
      <c r="L25519" s="10"/>
      <c r="M25519" s="10"/>
    </row>
    <row r="25520" spans="2:13" s="1" customFormat="1" ht="13.8" x14ac:dyDescent="0.3">
      <c r="B25520" s="10"/>
      <c r="L25520" s="10"/>
      <c r="M25520" s="10"/>
    </row>
    <row r="25521" spans="2:13" s="1" customFormat="1" ht="13.8" x14ac:dyDescent="0.3">
      <c r="B25521" s="10"/>
      <c r="L25521" s="10"/>
      <c r="M25521" s="10"/>
    </row>
    <row r="25522" spans="2:13" s="1" customFormat="1" ht="13.8" x14ac:dyDescent="0.3">
      <c r="B25522" s="10"/>
      <c r="L25522" s="10"/>
      <c r="M25522" s="10"/>
    </row>
    <row r="25523" spans="2:13" s="1" customFormat="1" ht="13.8" x14ac:dyDescent="0.3">
      <c r="B25523" s="10"/>
      <c r="L25523" s="10"/>
      <c r="M25523" s="10"/>
    </row>
    <row r="25524" spans="2:13" s="1" customFormat="1" ht="13.8" x14ac:dyDescent="0.3">
      <c r="B25524" s="10"/>
      <c r="L25524" s="10"/>
      <c r="M25524" s="10"/>
    </row>
    <row r="25525" spans="2:13" s="1" customFormat="1" ht="13.8" x14ac:dyDescent="0.3">
      <c r="B25525" s="10"/>
      <c r="L25525" s="10"/>
      <c r="M25525" s="10"/>
    </row>
    <row r="25526" spans="2:13" s="1" customFormat="1" ht="13.8" x14ac:dyDescent="0.3">
      <c r="B25526" s="10"/>
      <c r="L25526" s="10"/>
      <c r="M25526" s="10"/>
    </row>
    <row r="25527" spans="2:13" s="1" customFormat="1" ht="13.8" x14ac:dyDescent="0.3">
      <c r="B25527" s="10"/>
      <c r="L25527" s="10"/>
      <c r="M25527" s="10"/>
    </row>
    <row r="25528" spans="2:13" s="1" customFormat="1" ht="13.8" x14ac:dyDescent="0.3">
      <c r="B25528" s="10"/>
      <c r="L25528" s="10"/>
      <c r="M25528" s="10"/>
    </row>
    <row r="25529" spans="2:13" s="1" customFormat="1" ht="13.8" x14ac:dyDescent="0.3">
      <c r="B25529" s="10"/>
      <c r="L25529" s="10"/>
      <c r="M25529" s="10"/>
    </row>
    <row r="25530" spans="2:13" s="1" customFormat="1" ht="13.8" x14ac:dyDescent="0.3">
      <c r="B25530" s="10"/>
      <c r="L25530" s="10"/>
      <c r="M25530" s="10"/>
    </row>
    <row r="25531" spans="2:13" s="1" customFormat="1" ht="13.8" x14ac:dyDescent="0.3">
      <c r="B25531" s="10"/>
      <c r="L25531" s="10"/>
      <c r="M25531" s="10"/>
    </row>
    <row r="25532" spans="2:13" s="1" customFormat="1" ht="13.8" x14ac:dyDescent="0.3">
      <c r="B25532" s="10"/>
      <c r="L25532" s="10"/>
      <c r="M25532" s="10"/>
    </row>
    <row r="25533" spans="2:13" s="1" customFormat="1" ht="13.8" x14ac:dyDescent="0.3">
      <c r="B25533" s="10"/>
      <c r="L25533" s="10"/>
      <c r="M25533" s="10"/>
    </row>
    <row r="25534" spans="2:13" s="1" customFormat="1" ht="13.8" x14ac:dyDescent="0.3">
      <c r="B25534" s="10"/>
      <c r="L25534" s="10"/>
      <c r="M25534" s="10"/>
    </row>
    <row r="25535" spans="2:13" s="1" customFormat="1" ht="13.8" x14ac:dyDescent="0.3">
      <c r="B25535" s="10"/>
      <c r="L25535" s="10"/>
      <c r="M25535" s="10"/>
    </row>
    <row r="25536" spans="2:13" s="1" customFormat="1" ht="13.8" x14ac:dyDescent="0.3">
      <c r="B25536" s="10"/>
      <c r="L25536" s="10"/>
      <c r="M25536" s="10"/>
    </row>
    <row r="25537" spans="2:13" s="1" customFormat="1" ht="13.8" x14ac:dyDescent="0.3">
      <c r="B25537" s="10"/>
      <c r="L25537" s="10"/>
      <c r="M25537" s="10"/>
    </row>
    <row r="25538" spans="2:13" s="1" customFormat="1" ht="13.8" x14ac:dyDescent="0.3">
      <c r="B25538" s="10"/>
      <c r="L25538" s="10"/>
      <c r="M25538" s="10"/>
    </row>
    <row r="25539" spans="2:13" s="1" customFormat="1" ht="13.8" x14ac:dyDescent="0.3">
      <c r="B25539" s="10"/>
      <c r="L25539" s="10"/>
      <c r="M25539" s="10"/>
    </row>
    <row r="25540" spans="2:13" s="1" customFormat="1" ht="13.8" x14ac:dyDescent="0.3">
      <c r="B25540" s="10"/>
      <c r="L25540" s="10"/>
      <c r="M25540" s="10"/>
    </row>
    <row r="25541" spans="2:13" s="1" customFormat="1" ht="13.8" x14ac:dyDescent="0.3">
      <c r="B25541" s="10"/>
      <c r="L25541" s="10"/>
      <c r="M25541" s="10"/>
    </row>
    <row r="25542" spans="2:13" s="1" customFormat="1" ht="13.8" x14ac:dyDescent="0.3">
      <c r="B25542" s="10"/>
      <c r="L25542" s="10"/>
      <c r="M25542" s="10"/>
    </row>
    <row r="25543" spans="2:13" s="1" customFormat="1" ht="13.8" x14ac:dyDescent="0.3">
      <c r="B25543" s="10"/>
      <c r="L25543" s="10"/>
      <c r="M25543" s="10"/>
    </row>
    <row r="25544" spans="2:13" s="1" customFormat="1" ht="13.8" x14ac:dyDescent="0.3">
      <c r="B25544" s="10"/>
      <c r="L25544" s="10"/>
      <c r="M25544" s="10"/>
    </row>
    <row r="25545" spans="2:13" s="1" customFormat="1" ht="13.8" x14ac:dyDescent="0.3">
      <c r="B25545" s="10"/>
      <c r="L25545" s="10"/>
      <c r="M25545" s="10"/>
    </row>
    <row r="25546" spans="2:13" s="1" customFormat="1" ht="13.8" x14ac:dyDescent="0.3">
      <c r="B25546" s="10"/>
      <c r="L25546" s="10"/>
      <c r="M25546" s="10"/>
    </row>
    <row r="25547" spans="2:13" s="1" customFormat="1" ht="13.8" x14ac:dyDescent="0.3">
      <c r="B25547" s="10"/>
      <c r="L25547" s="10"/>
      <c r="M25547" s="10"/>
    </row>
    <row r="25548" spans="2:13" s="1" customFormat="1" ht="13.8" x14ac:dyDescent="0.3">
      <c r="B25548" s="10"/>
      <c r="L25548" s="10"/>
      <c r="M25548" s="10"/>
    </row>
    <row r="25549" spans="2:13" s="1" customFormat="1" ht="13.8" x14ac:dyDescent="0.3">
      <c r="B25549" s="10"/>
      <c r="L25549" s="10"/>
      <c r="M25549" s="10"/>
    </row>
    <row r="25550" spans="2:13" s="1" customFormat="1" ht="13.8" x14ac:dyDescent="0.3">
      <c r="B25550" s="10"/>
      <c r="L25550" s="10"/>
      <c r="M25550" s="10"/>
    </row>
    <row r="25551" spans="2:13" s="1" customFormat="1" ht="13.8" x14ac:dyDescent="0.3">
      <c r="B25551" s="10"/>
      <c r="L25551" s="10"/>
      <c r="M25551" s="10"/>
    </row>
    <row r="25552" spans="2:13" s="1" customFormat="1" ht="13.8" x14ac:dyDescent="0.3">
      <c r="B25552" s="10"/>
      <c r="L25552" s="10"/>
      <c r="M25552" s="10"/>
    </row>
    <row r="25553" spans="2:13" s="1" customFormat="1" ht="13.8" x14ac:dyDescent="0.3">
      <c r="B25553" s="10"/>
      <c r="L25553" s="10"/>
      <c r="M25553" s="10"/>
    </row>
    <row r="25554" spans="2:13" s="1" customFormat="1" ht="13.8" x14ac:dyDescent="0.3">
      <c r="B25554" s="10"/>
      <c r="L25554" s="10"/>
      <c r="M25554" s="10"/>
    </row>
    <row r="25555" spans="2:13" s="1" customFormat="1" ht="13.8" x14ac:dyDescent="0.3">
      <c r="B25555" s="10"/>
      <c r="L25555" s="10"/>
      <c r="M25555" s="10"/>
    </row>
    <row r="25556" spans="2:13" s="1" customFormat="1" ht="13.8" x14ac:dyDescent="0.3">
      <c r="B25556" s="10"/>
      <c r="L25556" s="10"/>
      <c r="M25556" s="10"/>
    </row>
    <row r="25557" spans="2:13" s="1" customFormat="1" ht="13.8" x14ac:dyDescent="0.3">
      <c r="B25557" s="10"/>
      <c r="L25557" s="10"/>
      <c r="M25557" s="10"/>
    </row>
    <row r="25558" spans="2:13" s="1" customFormat="1" ht="13.8" x14ac:dyDescent="0.3">
      <c r="B25558" s="10"/>
      <c r="L25558" s="10"/>
      <c r="M25558" s="10"/>
    </row>
    <row r="25559" spans="2:13" s="1" customFormat="1" ht="13.8" x14ac:dyDescent="0.3">
      <c r="B25559" s="10"/>
      <c r="L25559" s="10"/>
      <c r="M25559" s="10"/>
    </row>
    <row r="25560" spans="2:13" s="1" customFormat="1" ht="13.8" x14ac:dyDescent="0.3">
      <c r="B25560" s="10"/>
      <c r="L25560" s="10"/>
      <c r="M25560" s="10"/>
    </row>
    <row r="25561" spans="2:13" s="1" customFormat="1" ht="13.8" x14ac:dyDescent="0.3">
      <c r="B25561" s="10"/>
      <c r="L25561" s="10"/>
      <c r="M25561" s="10"/>
    </row>
    <row r="25562" spans="2:13" s="1" customFormat="1" ht="13.8" x14ac:dyDescent="0.3">
      <c r="B25562" s="10"/>
      <c r="L25562" s="10"/>
      <c r="M25562" s="10"/>
    </row>
    <row r="25563" spans="2:13" s="1" customFormat="1" ht="13.8" x14ac:dyDescent="0.3">
      <c r="B25563" s="10"/>
      <c r="L25563" s="10"/>
      <c r="M25563" s="10"/>
    </row>
    <row r="25564" spans="2:13" s="1" customFormat="1" ht="13.8" x14ac:dyDescent="0.3">
      <c r="B25564" s="10"/>
      <c r="L25564" s="10"/>
      <c r="M25564" s="10"/>
    </row>
    <row r="25565" spans="2:13" s="1" customFormat="1" ht="13.8" x14ac:dyDescent="0.3">
      <c r="B25565" s="10"/>
      <c r="L25565" s="10"/>
      <c r="M25565" s="10"/>
    </row>
    <row r="25566" spans="2:13" s="1" customFormat="1" ht="13.8" x14ac:dyDescent="0.3">
      <c r="B25566" s="10"/>
      <c r="L25566" s="10"/>
      <c r="M25566" s="10"/>
    </row>
    <row r="25567" spans="2:13" s="1" customFormat="1" ht="13.8" x14ac:dyDescent="0.3">
      <c r="B25567" s="10"/>
      <c r="L25567" s="10"/>
      <c r="M25567" s="10"/>
    </row>
    <row r="25568" spans="2:13" s="1" customFormat="1" ht="13.8" x14ac:dyDescent="0.3">
      <c r="B25568" s="10"/>
      <c r="L25568" s="10"/>
      <c r="M25568" s="10"/>
    </row>
    <row r="25569" spans="2:13" s="1" customFormat="1" ht="13.8" x14ac:dyDescent="0.3">
      <c r="B25569" s="10"/>
      <c r="L25569" s="10"/>
      <c r="M25569" s="10"/>
    </row>
    <row r="25570" spans="2:13" s="1" customFormat="1" ht="13.8" x14ac:dyDescent="0.3">
      <c r="B25570" s="10"/>
      <c r="L25570" s="10"/>
      <c r="M25570" s="10"/>
    </row>
    <row r="25571" spans="2:13" s="1" customFormat="1" ht="13.8" x14ac:dyDescent="0.3">
      <c r="B25571" s="10"/>
      <c r="L25571" s="10"/>
      <c r="M25571" s="10"/>
    </row>
    <row r="25572" spans="2:13" s="1" customFormat="1" ht="13.8" x14ac:dyDescent="0.3">
      <c r="B25572" s="10"/>
      <c r="L25572" s="10"/>
      <c r="M25572" s="10"/>
    </row>
    <row r="25573" spans="2:13" s="1" customFormat="1" ht="13.8" x14ac:dyDescent="0.3">
      <c r="B25573" s="10"/>
      <c r="L25573" s="10"/>
      <c r="M25573" s="10"/>
    </row>
    <row r="25574" spans="2:13" s="1" customFormat="1" ht="13.8" x14ac:dyDescent="0.3">
      <c r="B25574" s="10"/>
      <c r="L25574" s="10"/>
      <c r="M25574" s="10"/>
    </row>
    <row r="25575" spans="2:13" s="1" customFormat="1" ht="13.8" x14ac:dyDescent="0.3">
      <c r="B25575" s="10"/>
      <c r="L25575" s="10"/>
      <c r="M25575" s="10"/>
    </row>
    <row r="25576" spans="2:13" s="1" customFormat="1" ht="13.8" x14ac:dyDescent="0.3">
      <c r="B25576" s="10"/>
      <c r="L25576" s="10"/>
      <c r="M25576" s="10"/>
    </row>
    <row r="25577" spans="2:13" s="1" customFormat="1" ht="13.8" x14ac:dyDescent="0.3">
      <c r="B25577" s="10"/>
      <c r="L25577" s="10"/>
      <c r="M25577" s="10"/>
    </row>
    <row r="25578" spans="2:13" s="1" customFormat="1" ht="13.8" x14ac:dyDescent="0.3">
      <c r="B25578" s="10"/>
      <c r="L25578" s="10"/>
      <c r="M25578" s="10"/>
    </row>
    <row r="25579" spans="2:13" s="1" customFormat="1" ht="13.8" x14ac:dyDescent="0.3">
      <c r="B25579" s="10"/>
      <c r="L25579" s="10"/>
      <c r="M25579" s="10"/>
    </row>
    <row r="25580" spans="2:13" s="1" customFormat="1" ht="13.8" x14ac:dyDescent="0.3">
      <c r="B25580" s="10"/>
      <c r="L25580" s="10"/>
      <c r="M25580" s="10"/>
    </row>
    <row r="25581" spans="2:13" s="1" customFormat="1" ht="13.8" x14ac:dyDescent="0.3">
      <c r="B25581" s="10"/>
      <c r="L25581" s="10"/>
      <c r="M25581" s="10"/>
    </row>
    <row r="25582" spans="2:13" s="1" customFormat="1" ht="13.8" x14ac:dyDescent="0.3">
      <c r="B25582" s="10"/>
      <c r="L25582" s="10"/>
      <c r="M25582" s="10"/>
    </row>
    <row r="25583" spans="2:13" s="1" customFormat="1" ht="13.8" x14ac:dyDescent="0.3">
      <c r="B25583" s="10"/>
      <c r="L25583" s="10"/>
      <c r="M25583" s="10"/>
    </row>
    <row r="25584" spans="2:13" s="1" customFormat="1" ht="13.8" x14ac:dyDescent="0.3">
      <c r="B25584" s="10"/>
      <c r="L25584" s="10"/>
      <c r="M25584" s="10"/>
    </row>
    <row r="25585" spans="2:13" s="1" customFormat="1" ht="13.8" x14ac:dyDescent="0.3">
      <c r="B25585" s="10"/>
      <c r="L25585" s="10"/>
      <c r="M25585" s="10"/>
    </row>
    <row r="25586" spans="2:13" s="1" customFormat="1" ht="13.8" x14ac:dyDescent="0.3">
      <c r="B25586" s="10"/>
      <c r="L25586" s="10"/>
      <c r="M25586" s="10"/>
    </row>
    <row r="25587" spans="2:13" s="1" customFormat="1" ht="13.8" x14ac:dyDescent="0.3">
      <c r="B25587" s="10"/>
      <c r="L25587" s="10"/>
      <c r="M25587" s="10"/>
    </row>
    <row r="25588" spans="2:13" s="1" customFormat="1" ht="13.8" x14ac:dyDescent="0.3">
      <c r="B25588" s="10"/>
      <c r="L25588" s="10"/>
      <c r="M25588" s="10"/>
    </row>
    <row r="25589" spans="2:13" s="1" customFormat="1" ht="13.8" x14ac:dyDescent="0.3">
      <c r="B25589" s="10"/>
      <c r="L25589" s="10"/>
      <c r="M25589" s="10"/>
    </row>
    <row r="25590" spans="2:13" s="1" customFormat="1" ht="13.8" x14ac:dyDescent="0.3">
      <c r="B25590" s="10"/>
      <c r="L25590" s="10"/>
      <c r="M25590" s="10"/>
    </row>
    <row r="25591" spans="2:13" s="1" customFormat="1" ht="13.8" x14ac:dyDescent="0.3">
      <c r="B25591" s="10"/>
      <c r="L25591" s="10"/>
      <c r="M25591" s="10"/>
    </row>
    <row r="25592" spans="2:13" s="1" customFormat="1" ht="13.8" x14ac:dyDescent="0.3">
      <c r="B25592" s="10"/>
      <c r="L25592" s="10"/>
      <c r="M25592" s="10"/>
    </row>
    <row r="25593" spans="2:13" s="1" customFormat="1" ht="13.8" x14ac:dyDescent="0.3">
      <c r="B25593" s="10"/>
      <c r="L25593" s="10"/>
      <c r="M25593" s="10"/>
    </row>
    <row r="25594" spans="2:13" s="1" customFormat="1" ht="13.8" x14ac:dyDescent="0.3">
      <c r="B25594" s="10"/>
      <c r="L25594" s="10"/>
      <c r="M25594" s="10"/>
    </row>
    <row r="25595" spans="2:13" s="1" customFormat="1" ht="13.8" x14ac:dyDescent="0.3">
      <c r="B25595" s="10"/>
      <c r="L25595" s="10"/>
      <c r="M25595" s="10"/>
    </row>
    <row r="25596" spans="2:13" s="1" customFormat="1" ht="13.8" x14ac:dyDescent="0.3">
      <c r="B25596" s="10"/>
      <c r="L25596" s="10"/>
      <c r="M25596" s="10"/>
    </row>
    <row r="25597" spans="2:13" s="1" customFormat="1" ht="13.8" x14ac:dyDescent="0.3">
      <c r="B25597" s="10"/>
      <c r="L25597" s="10"/>
      <c r="M25597" s="10"/>
    </row>
    <row r="25598" spans="2:13" s="1" customFormat="1" ht="13.8" x14ac:dyDescent="0.3">
      <c r="B25598" s="10"/>
      <c r="L25598" s="10"/>
      <c r="M25598" s="10"/>
    </row>
    <row r="25599" spans="2:13" s="1" customFormat="1" ht="13.8" x14ac:dyDescent="0.3">
      <c r="B25599" s="10"/>
      <c r="L25599" s="10"/>
      <c r="M25599" s="10"/>
    </row>
    <row r="25600" spans="2:13" s="1" customFormat="1" ht="13.8" x14ac:dyDescent="0.3">
      <c r="B25600" s="10"/>
      <c r="L25600" s="10"/>
      <c r="M25600" s="10"/>
    </row>
    <row r="25601" spans="2:13" s="1" customFormat="1" ht="13.8" x14ac:dyDescent="0.3">
      <c r="B25601" s="10"/>
      <c r="L25601" s="10"/>
      <c r="M25601" s="10"/>
    </row>
    <row r="25602" spans="2:13" s="1" customFormat="1" ht="13.8" x14ac:dyDescent="0.3">
      <c r="B25602" s="10"/>
      <c r="L25602" s="10"/>
      <c r="M25602" s="10"/>
    </row>
    <row r="25603" spans="2:13" s="1" customFormat="1" ht="13.8" x14ac:dyDescent="0.3">
      <c r="B25603" s="10"/>
      <c r="L25603" s="10"/>
      <c r="M25603" s="10"/>
    </row>
    <row r="25604" spans="2:13" s="1" customFormat="1" ht="13.8" x14ac:dyDescent="0.3">
      <c r="B25604" s="10"/>
      <c r="L25604" s="10"/>
      <c r="M25604" s="10"/>
    </row>
    <row r="25605" spans="2:13" s="1" customFormat="1" ht="13.8" x14ac:dyDescent="0.3">
      <c r="B25605" s="10"/>
      <c r="L25605" s="10"/>
      <c r="M25605" s="10"/>
    </row>
    <row r="25606" spans="2:13" s="1" customFormat="1" ht="13.8" x14ac:dyDescent="0.3">
      <c r="B25606" s="10"/>
      <c r="L25606" s="10"/>
      <c r="M25606" s="10"/>
    </row>
    <row r="25607" spans="2:13" s="1" customFormat="1" ht="13.8" x14ac:dyDescent="0.3">
      <c r="B25607" s="10"/>
      <c r="L25607" s="10"/>
      <c r="M25607" s="10"/>
    </row>
    <row r="25608" spans="2:13" s="1" customFormat="1" ht="13.8" x14ac:dyDescent="0.3">
      <c r="B25608" s="10"/>
      <c r="L25608" s="10"/>
      <c r="M25608" s="10"/>
    </row>
    <row r="25609" spans="2:13" s="1" customFormat="1" ht="13.8" x14ac:dyDescent="0.3">
      <c r="B25609" s="10"/>
      <c r="L25609" s="10"/>
      <c r="M25609" s="10"/>
    </row>
    <row r="25610" spans="2:13" s="1" customFormat="1" ht="13.8" x14ac:dyDescent="0.3">
      <c r="B25610" s="10"/>
      <c r="L25610" s="10"/>
      <c r="M25610" s="10"/>
    </row>
    <row r="25611" spans="2:13" s="1" customFormat="1" ht="13.8" x14ac:dyDescent="0.3">
      <c r="B25611" s="10"/>
      <c r="L25611" s="10"/>
      <c r="M25611" s="10"/>
    </row>
    <row r="25612" spans="2:13" s="1" customFormat="1" ht="13.8" x14ac:dyDescent="0.3">
      <c r="B25612" s="10"/>
      <c r="L25612" s="10"/>
      <c r="M25612" s="10"/>
    </row>
    <row r="25613" spans="2:13" s="1" customFormat="1" ht="13.8" x14ac:dyDescent="0.3">
      <c r="B25613" s="10"/>
      <c r="L25613" s="10"/>
      <c r="M25613" s="10"/>
    </row>
    <row r="25614" spans="2:13" s="1" customFormat="1" ht="13.8" x14ac:dyDescent="0.3">
      <c r="B25614" s="10"/>
      <c r="L25614" s="10"/>
      <c r="M25614" s="10"/>
    </row>
    <row r="25615" spans="2:13" s="1" customFormat="1" ht="13.8" x14ac:dyDescent="0.3">
      <c r="B25615" s="10"/>
      <c r="L25615" s="10"/>
      <c r="M25615" s="10"/>
    </row>
    <row r="25616" spans="2:13" s="1" customFormat="1" ht="13.8" x14ac:dyDescent="0.3">
      <c r="B25616" s="10"/>
      <c r="L25616" s="10"/>
      <c r="M25616" s="10"/>
    </row>
    <row r="25617" spans="2:13" s="1" customFormat="1" ht="13.8" x14ac:dyDescent="0.3">
      <c r="B25617" s="10"/>
      <c r="L25617" s="10"/>
      <c r="M25617" s="10"/>
    </row>
    <row r="25618" spans="2:13" s="1" customFormat="1" ht="13.8" x14ac:dyDescent="0.3">
      <c r="B25618" s="10"/>
      <c r="L25618" s="10"/>
      <c r="M25618" s="10"/>
    </row>
    <row r="25619" spans="2:13" s="1" customFormat="1" ht="13.8" x14ac:dyDescent="0.3">
      <c r="B25619" s="10"/>
      <c r="L25619" s="10"/>
      <c r="M25619" s="10"/>
    </row>
    <row r="25620" spans="2:13" s="1" customFormat="1" ht="13.8" x14ac:dyDescent="0.3">
      <c r="B25620" s="10"/>
      <c r="L25620" s="10"/>
      <c r="M25620" s="10"/>
    </row>
    <row r="25621" spans="2:13" s="1" customFormat="1" ht="13.8" x14ac:dyDescent="0.3">
      <c r="B25621" s="10"/>
      <c r="L25621" s="10"/>
      <c r="M25621" s="10"/>
    </row>
    <row r="25622" spans="2:13" s="1" customFormat="1" ht="13.8" x14ac:dyDescent="0.3">
      <c r="B25622" s="10"/>
      <c r="L25622" s="10"/>
      <c r="M25622" s="10"/>
    </row>
    <row r="25623" spans="2:13" s="1" customFormat="1" ht="13.8" x14ac:dyDescent="0.3">
      <c r="B25623" s="10"/>
      <c r="L25623" s="10"/>
      <c r="M25623" s="10"/>
    </row>
    <row r="25624" spans="2:13" s="1" customFormat="1" ht="13.8" x14ac:dyDescent="0.3">
      <c r="B25624" s="10"/>
      <c r="L25624" s="10"/>
      <c r="M25624" s="10"/>
    </row>
    <row r="25625" spans="2:13" s="1" customFormat="1" ht="13.8" x14ac:dyDescent="0.3">
      <c r="B25625" s="10"/>
      <c r="L25625" s="10"/>
      <c r="M25625" s="10"/>
    </row>
    <row r="25626" spans="2:13" s="1" customFormat="1" ht="13.8" x14ac:dyDescent="0.3">
      <c r="B25626" s="10"/>
      <c r="L25626" s="10"/>
      <c r="M25626" s="10"/>
    </row>
    <row r="25627" spans="2:13" s="1" customFormat="1" ht="13.8" x14ac:dyDescent="0.3">
      <c r="B25627" s="10"/>
      <c r="L25627" s="10"/>
      <c r="M25627" s="10"/>
    </row>
    <row r="25628" spans="2:13" s="1" customFormat="1" ht="13.8" x14ac:dyDescent="0.3">
      <c r="B25628" s="10"/>
      <c r="L25628" s="10"/>
      <c r="M25628" s="10"/>
    </row>
    <row r="25629" spans="2:13" s="1" customFormat="1" ht="13.8" x14ac:dyDescent="0.3">
      <c r="B25629" s="10"/>
      <c r="L25629" s="10"/>
      <c r="M25629" s="10"/>
    </row>
    <row r="25630" spans="2:13" s="1" customFormat="1" ht="13.8" x14ac:dyDescent="0.3">
      <c r="B25630" s="10"/>
      <c r="L25630" s="10"/>
      <c r="M25630" s="10"/>
    </row>
    <row r="25631" spans="2:13" s="1" customFormat="1" ht="13.8" x14ac:dyDescent="0.3">
      <c r="B25631" s="10"/>
      <c r="L25631" s="10"/>
      <c r="M25631" s="10"/>
    </row>
    <row r="25632" spans="2:13" s="1" customFormat="1" ht="13.8" x14ac:dyDescent="0.3">
      <c r="B25632" s="10"/>
      <c r="L25632" s="10"/>
      <c r="M25632" s="10"/>
    </row>
    <row r="25633" spans="2:13" s="1" customFormat="1" ht="13.8" x14ac:dyDescent="0.3">
      <c r="B25633" s="10"/>
      <c r="L25633" s="10"/>
      <c r="M25633" s="10"/>
    </row>
    <row r="25634" spans="2:13" s="1" customFormat="1" ht="13.8" x14ac:dyDescent="0.3">
      <c r="B25634" s="10"/>
      <c r="L25634" s="10"/>
      <c r="M25634" s="10"/>
    </row>
    <row r="25635" spans="2:13" s="1" customFormat="1" ht="13.8" x14ac:dyDescent="0.3">
      <c r="B25635" s="10"/>
      <c r="L25635" s="10"/>
      <c r="M25635" s="10"/>
    </row>
    <row r="25636" spans="2:13" s="1" customFormat="1" ht="13.8" x14ac:dyDescent="0.3">
      <c r="B25636" s="10"/>
      <c r="L25636" s="10"/>
      <c r="M25636" s="10"/>
    </row>
    <row r="25637" spans="2:13" s="1" customFormat="1" ht="13.8" x14ac:dyDescent="0.3">
      <c r="B25637" s="10"/>
      <c r="L25637" s="10"/>
      <c r="M25637" s="10"/>
    </row>
    <row r="25638" spans="2:13" s="1" customFormat="1" ht="13.8" x14ac:dyDescent="0.3">
      <c r="B25638" s="10"/>
      <c r="L25638" s="10"/>
      <c r="M25638" s="10"/>
    </row>
    <row r="25639" spans="2:13" s="1" customFormat="1" ht="13.8" x14ac:dyDescent="0.3">
      <c r="B25639" s="10"/>
      <c r="L25639" s="10"/>
      <c r="M25639" s="10"/>
    </row>
    <row r="25640" spans="2:13" s="1" customFormat="1" ht="13.8" x14ac:dyDescent="0.3">
      <c r="B25640" s="10"/>
      <c r="L25640" s="10"/>
      <c r="M25640" s="10"/>
    </row>
    <row r="25641" spans="2:13" s="1" customFormat="1" ht="13.8" x14ac:dyDescent="0.3">
      <c r="B25641" s="10"/>
      <c r="L25641" s="10"/>
      <c r="M25641" s="10"/>
    </row>
    <row r="25642" spans="2:13" s="1" customFormat="1" ht="13.8" x14ac:dyDescent="0.3">
      <c r="B25642" s="10"/>
      <c r="L25642" s="10"/>
      <c r="M25642" s="10"/>
    </row>
    <row r="25643" spans="2:13" s="1" customFormat="1" ht="13.8" x14ac:dyDescent="0.3">
      <c r="B25643" s="10"/>
      <c r="L25643" s="10"/>
      <c r="M25643" s="10"/>
    </row>
    <row r="25644" spans="2:13" s="1" customFormat="1" ht="13.8" x14ac:dyDescent="0.3">
      <c r="B25644" s="10"/>
      <c r="L25644" s="10"/>
      <c r="M25644" s="10"/>
    </row>
    <row r="25645" spans="2:13" s="1" customFormat="1" ht="13.8" x14ac:dyDescent="0.3">
      <c r="B25645" s="10"/>
      <c r="L25645" s="10"/>
      <c r="M25645" s="10"/>
    </row>
    <row r="25646" spans="2:13" s="1" customFormat="1" ht="13.8" x14ac:dyDescent="0.3">
      <c r="B25646" s="10"/>
      <c r="L25646" s="10"/>
      <c r="M25646" s="10"/>
    </row>
    <row r="25647" spans="2:13" s="1" customFormat="1" ht="13.8" x14ac:dyDescent="0.3">
      <c r="B25647" s="10"/>
      <c r="L25647" s="10"/>
      <c r="M25647" s="10"/>
    </row>
    <row r="25648" spans="2:13" s="1" customFormat="1" ht="13.8" x14ac:dyDescent="0.3">
      <c r="B25648" s="10"/>
      <c r="L25648" s="10"/>
      <c r="M25648" s="10"/>
    </row>
    <row r="25649" spans="2:13" s="1" customFormat="1" ht="13.8" x14ac:dyDescent="0.3">
      <c r="B25649" s="10"/>
      <c r="L25649" s="10"/>
      <c r="M25649" s="10"/>
    </row>
    <row r="25650" spans="2:13" s="1" customFormat="1" ht="13.8" x14ac:dyDescent="0.3">
      <c r="B25650" s="10"/>
      <c r="L25650" s="10"/>
      <c r="M25650" s="10"/>
    </row>
    <row r="25651" spans="2:13" s="1" customFormat="1" ht="13.8" x14ac:dyDescent="0.3">
      <c r="B25651" s="10"/>
      <c r="L25651" s="10"/>
      <c r="M25651" s="10"/>
    </row>
    <row r="25652" spans="2:13" s="1" customFormat="1" ht="13.8" x14ac:dyDescent="0.3">
      <c r="B25652" s="10"/>
      <c r="L25652" s="10"/>
      <c r="M25652" s="10"/>
    </row>
    <row r="25653" spans="2:13" s="1" customFormat="1" ht="13.8" x14ac:dyDescent="0.3">
      <c r="B25653" s="10"/>
      <c r="L25653" s="10"/>
      <c r="M25653" s="10"/>
    </row>
    <row r="25654" spans="2:13" s="1" customFormat="1" ht="13.8" x14ac:dyDescent="0.3">
      <c r="B25654" s="10"/>
      <c r="L25654" s="10"/>
      <c r="M25654" s="10"/>
    </row>
    <row r="25655" spans="2:13" s="1" customFormat="1" ht="13.8" x14ac:dyDescent="0.3">
      <c r="B25655" s="10"/>
      <c r="L25655" s="10"/>
      <c r="M25655" s="10"/>
    </row>
    <row r="25656" spans="2:13" s="1" customFormat="1" ht="13.8" x14ac:dyDescent="0.3">
      <c r="B25656" s="10"/>
      <c r="L25656" s="10"/>
      <c r="M25656" s="10"/>
    </row>
    <row r="25657" spans="2:13" s="1" customFormat="1" ht="13.8" x14ac:dyDescent="0.3">
      <c r="B25657" s="10"/>
      <c r="L25657" s="10"/>
      <c r="M25657" s="10"/>
    </row>
    <row r="25658" spans="2:13" s="1" customFormat="1" ht="13.8" x14ac:dyDescent="0.3">
      <c r="B25658" s="10"/>
      <c r="L25658" s="10"/>
      <c r="M25658" s="10"/>
    </row>
    <row r="25659" spans="2:13" s="1" customFormat="1" ht="13.8" x14ac:dyDescent="0.3">
      <c r="B25659" s="10"/>
      <c r="L25659" s="10"/>
      <c r="M25659" s="10"/>
    </row>
    <row r="25660" spans="2:13" s="1" customFormat="1" ht="13.8" x14ac:dyDescent="0.3">
      <c r="B25660" s="10"/>
      <c r="L25660" s="10"/>
      <c r="M25660" s="10"/>
    </row>
    <row r="25661" spans="2:13" s="1" customFormat="1" ht="13.8" x14ac:dyDescent="0.3">
      <c r="B25661" s="10"/>
      <c r="L25661" s="10"/>
      <c r="M25661" s="10"/>
    </row>
    <row r="25662" spans="2:13" s="1" customFormat="1" ht="13.8" x14ac:dyDescent="0.3">
      <c r="B25662" s="10"/>
      <c r="L25662" s="10"/>
      <c r="M25662" s="10"/>
    </row>
    <row r="25663" spans="2:13" s="1" customFormat="1" ht="13.8" x14ac:dyDescent="0.3">
      <c r="B25663" s="10"/>
      <c r="L25663" s="10"/>
      <c r="M25663" s="10"/>
    </row>
    <row r="25664" spans="2:13" s="1" customFormat="1" ht="13.8" x14ac:dyDescent="0.3">
      <c r="B25664" s="10"/>
      <c r="L25664" s="10"/>
      <c r="M25664" s="10"/>
    </row>
    <row r="25665" spans="2:13" s="1" customFormat="1" ht="13.8" x14ac:dyDescent="0.3">
      <c r="B25665" s="10"/>
      <c r="L25665" s="10"/>
      <c r="M25665" s="10"/>
    </row>
    <row r="25666" spans="2:13" s="1" customFormat="1" ht="13.8" x14ac:dyDescent="0.3">
      <c r="B25666" s="10"/>
      <c r="L25666" s="10"/>
      <c r="M25666" s="10"/>
    </row>
    <row r="25667" spans="2:13" s="1" customFormat="1" ht="13.8" x14ac:dyDescent="0.3">
      <c r="B25667" s="10"/>
      <c r="L25667" s="10"/>
      <c r="M25667" s="10"/>
    </row>
    <row r="25668" spans="2:13" s="1" customFormat="1" ht="13.8" x14ac:dyDescent="0.3">
      <c r="B25668" s="10"/>
      <c r="L25668" s="10"/>
      <c r="M25668" s="10"/>
    </row>
    <row r="25669" spans="2:13" s="1" customFormat="1" ht="13.8" x14ac:dyDescent="0.3">
      <c r="B25669" s="10"/>
      <c r="L25669" s="10"/>
      <c r="M25669" s="10"/>
    </row>
    <row r="25670" spans="2:13" s="1" customFormat="1" ht="13.8" x14ac:dyDescent="0.3">
      <c r="B25670" s="10"/>
      <c r="L25670" s="10"/>
      <c r="M25670" s="10"/>
    </row>
    <row r="25671" spans="2:13" s="1" customFormat="1" ht="13.8" x14ac:dyDescent="0.3">
      <c r="B25671" s="10"/>
      <c r="L25671" s="10"/>
      <c r="M25671" s="10"/>
    </row>
    <row r="25672" spans="2:13" s="1" customFormat="1" ht="13.8" x14ac:dyDescent="0.3">
      <c r="B25672" s="10"/>
      <c r="L25672" s="10"/>
      <c r="M25672" s="10"/>
    </row>
    <row r="25673" spans="2:13" s="1" customFormat="1" ht="13.8" x14ac:dyDescent="0.3">
      <c r="B25673" s="10"/>
      <c r="L25673" s="10"/>
      <c r="M25673" s="10"/>
    </row>
    <row r="25674" spans="2:13" s="1" customFormat="1" ht="13.8" x14ac:dyDescent="0.3">
      <c r="B25674" s="10"/>
      <c r="L25674" s="10"/>
      <c r="M25674" s="10"/>
    </row>
    <row r="25675" spans="2:13" s="1" customFormat="1" ht="13.8" x14ac:dyDescent="0.3">
      <c r="B25675" s="10"/>
      <c r="L25675" s="10"/>
      <c r="M25675" s="10"/>
    </row>
    <row r="25676" spans="2:13" s="1" customFormat="1" ht="13.8" x14ac:dyDescent="0.3">
      <c r="B25676" s="10"/>
      <c r="L25676" s="10"/>
      <c r="M25676" s="10"/>
    </row>
    <row r="25677" spans="2:13" s="1" customFormat="1" ht="13.8" x14ac:dyDescent="0.3">
      <c r="B25677" s="10"/>
      <c r="L25677" s="10"/>
      <c r="M25677" s="10"/>
    </row>
    <row r="25678" spans="2:13" s="1" customFormat="1" ht="13.8" x14ac:dyDescent="0.3">
      <c r="B25678" s="10"/>
      <c r="L25678" s="10"/>
      <c r="M25678" s="10"/>
    </row>
    <row r="25679" spans="2:13" s="1" customFormat="1" ht="13.8" x14ac:dyDescent="0.3">
      <c r="B25679" s="10"/>
      <c r="L25679" s="10"/>
      <c r="M25679" s="10"/>
    </row>
    <row r="25680" spans="2:13" s="1" customFormat="1" ht="13.8" x14ac:dyDescent="0.3">
      <c r="B25680" s="10"/>
      <c r="L25680" s="10"/>
      <c r="M25680" s="10"/>
    </row>
    <row r="25681" spans="2:13" s="1" customFormat="1" ht="13.8" x14ac:dyDescent="0.3">
      <c r="B25681" s="10"/>
      <c r="L25681" s="10"/>
      <c r="M25681" s="10"/>
    </row>
    <row r="25682" spans="2:13" s="1" customFormat="1" ht="13.8" x14ac:dyDescent="0.3">
      <c r="B25682" s="10"/>
      <c r="L25682" s="10"/>
      <c r="M25682" s="10"/>
    </row>
    <row r="25683" spans="2:13" s="1" customFormat="1" ht="13.8" x14ac:dyDescent="0.3">
      <c r="B25683" s="10"/>
      <c r="L25683" s="10"/>
      <c r="M25683" s="10"/>
    </row>
    <row r="25684" spans="2:13" s="1" customFormat="1" ht="13.8" x14ac:dyDescent="0.3">
      <c r="B25684" s="10"/>
      <c r="L25684" s="10"/>
      <c r="M25684" s="10"/>
    </row>
    <row r="25685" spans="2:13" s="1" customFormat="1" ht="13.8" x14ac:dyDescent="0.3">
      <c r="B25685" s="10"/>
      <c r="L25685" s="10"/>
      <c r="M25685" s="10"/>
    </row>
    <row r="25686" spans="2:13" s="1" customFormat="1" ht="13.8" x14ac:dyDescent="0.3">
      <c r="B25686" s="10"/>
      <c r="L25686" s="10"/>
      <c r="M25686" s="10"/>
    </row>
    <row r="25687" spans="2:13" s="1" customFormat="1" ht="13.8" x14ac:dyDescent="0.3">
      <c r="B25687" s="10"/>
      <c r="L25687" s="10"/>
      <c r="M25687" s="10"/>
    </row>
    <row r="25688" spans="2:13" s="1" customFormat="1" ht="13.8" x14ac:dyDescent="0.3">
      <c r="B25688" s="10"/>
      <c r="L25688" s="10"/>
      <c r="M25688" s="10"/>
    </row>
    <row r="25689" spans="2:13" s="1" customFormat="1" ht="13.8" x14ac:dyDescent="0.3">
      <c r="B25689" s="10"/>
      <c r="L25689" s="10"/>
      <c r="M25689" s="10"/>
    </row>
    <row r="25690" spans="2:13" s="1" customFormat="1" ht="13.8" x14ac:dyDescent="0.3">
      <c r="B25690" s="10"/>
      <c r="L25690" s="10"/>
      <c r="M25690" s="10"/>
    </row>
    <row r="25691" spans="2:13" s="1" customFormat="1" ht="13.8" x14ac:dyDescent="0.3">
      <c r="B25691" s="10"/>
      <c r="L25691" s="10"/>
      <c r="M25691" s="10"/>
    </row>
    <row r="25692" spans="2:13" s="1" customFormat="1" ht="13.8" x14ac:dyDescent="0.3">
      <c r="B25692" s="10"/>
      <c r="L25692" s="10"/>
      <c r="M25692" s="10"/>
    </row>
    <row r="25693" spans="2:13" s="1" customFormat="1" ht="13.8" x14ac:dyDescent="0.3">
      <c r="B25693" s="10"/>
      <c r="L25693" s="10"/>
      <c r="M25693" s="10"/>
    </row>
    <row r="25694" spans="2:13" s="1" customFormat="1" ht="13.8" x14ac:dyDescent="0.3">
      <c r="B25694" s="10"/>
      <c r="L25694" s="10"/>
      <c r="M25694" s="10"/>
    </row>
    <row r="25695" spans="2:13" s="1" customFormat="1" ht="13.8" x14ac:dyDescent="0.3">
      <c r="B25695" s="10"/>
      <c r="L25695" s="10"/>
      <c r="M25695" s="10"/>
    </row>
    <row r="25696" spans="2:13" s="1" customFormat="1" ht="13.8" x14ac:dyDescent="0.3">
      <c r="B25696" s="10"/>
      <c r="L25696" s="10"/>
      <c r="M25696" s="10"/>
    </row>
    <row r="25697" spans="2:13" s="1" customFormat="1" ht="13.8" x14ac:dyDescent="0.3">
      <c r="B25697" s="10"/>
      <c r="L25697" s="10"/>
      <c r="M25697" s="10"/>
    </row>
    <row r="25698" spans="2:13" s="1" customFormat="1" ht="13.8" x14ac:dyDescent="0.3">
      <c r="B25698" s="10"/>
      <c r="L25698" s="10"/>
      <c r="M25698" s="10"/>
    </row>
    <row r="25699" spans="2:13" s="1" customFormat="1" ht="13.8" x14ac:dyDescent="0.3">
      <c r="B25699" s="10"/>
      <c r="L25699" s="10"/>
      <c r="M25699" s="10"/>
    </row>
    <row r="25700" spans="2:13" s="1" customFormat="1" ht="13.8" x14ac:dyDescent="0.3">
      <c r="B25700" s="10"/>
      <c r="L25700" s="10"/>
      <c r="M25700" s="10"/>
    </row>
    <row r="25701" spans="2:13" s="1" customFormat="1" ht="13.8" x14ac:dyDescent="0.3">
      <c r="B25701" s="10"/>
      <c r="L25701" s="10"/>
      <c r="M25701" s="10"/>
    </row>
    <row r="25702" spans="2:13" s="1" customFormat="1" ht="13.8" x14ac:dyDescent="0.3">
      <c r="B25702" s="10"/>
      <c r="L25702" s="10"/>
      <c r="M25702" s="10"/>
    </row>
    <row r="25703" spans="2:13" s="1" customFormat="1" ht="13.8" x14ac:dyDescent="0.3">
      <c r="B25703" s="10"/>
      <c r="L25703" s="10"/>
      <c r="M25703" s="10"/>
    </row>
    <row r="25704" spans="2:13" s="1" customFormat="1" ht="13.8" x14ac:dyDescent="0.3">
      <c r="B25704" s="10"/>
      <c r="L25704" s="10"/>
      <c r="M25704" s="10"/>
    </row>
    <row r="25705" spans="2:13" s="1" customFormat="1" ht="13.8" x14ac:dyDescent="0.3">
      <c r="B25705" s="10"/>
      <c r="L25705" s="10"/>
      <c r="M25705" s="10"/>
    </row>
    <row r="25706" spans="2:13" s="1" customFormat="1" ht="13.8" x14ac:dyDescent="0.3">
      <c r="B25706" s="10"/>
      <c r="L25706" s="10"/>
      <c r="M25706" s="10"/>
    </row>
    <row r="25707" spans="2:13" s="1" customFormat="1" ht="13.8" x14ac:dyDescent="0.3">
      <c r="B25707" s="10"/>
      <c r="L25707" s="10"/>
      <c r="M25707" s="10"/>
    </row>
    <row r="25708" spans="2:13" s="1" customFormat="1" ht="13.8" x14ac:dyDescent="0.3">
      <c r="B25708" s="10"/>
      <c r="L25708" s="10"/>
      <c r="M25708" s="10"/>
    </row>
    <row r="25709" spans="2:13" s="1" customFormat="1" ht="13.8" x14ac:dyDescent="0.3">
      <c r="B25709" s="10"/>
      <c r="L25709" s="10"/>
      <c r="M25709" s="10"/>
    </row>
    <row r="25710" spans="2:13" s="1" customFormat="1" ht="13.8" x14ac:dyDescent="0.3">
      <c r="B25710" s="10"/>
      <c r="L25710" s="10"/>
      <c r="M25710" s="10"/>
    </row>
    <row r="25711" spans="2:13" s="1" customFormat="1" ht="13.8" x14ac:dyDescent="0.3">
      <c r="B25711" s="10"/>
      <c r="L25711" s="10"/>
      <c r="M25711" s="10"/>
    </row>
    <row r="25712" spans="2:13" s="1" customFormat="1" ht="13.8" x14ac:dyDescent="0.3">
      <c r="B25712" s="10"/>
      <c r="L25712" s="10"/>
      <c r="M25712" s="10"/>
    </row>
    <row r="25713" spans="2:13" s="1" customFormat="1" ht="13.8" x14ac:dyDescent="0.3">
      <c r="B25713" s="10"/>
      <c r="L25713" s="10"/>
      <c r="M25713" s="10"/>
    </row>
    <row r="25714" spans="2:13" s="1" customFormat="1" ht="13.8" x14ac:dyDescent="0.3">
      <c r="B25714" s="10"/>
      <c r="L25714" s="10"/>
      <c r="M25714" s="10"/>
    </row>
    <row r="25715" spans="2:13" s="1" customFormat="1" ht="13.8" x14ac:dyDescent="0.3">
      <c r="B25715" s="10"/>
      <c r="L25715" s="10"/>
      <c r="M25715" s="10"/>
    </row>
    <row r="25716" spans="2:13" s="1" customFormat="1" ht="13.8" x14ac:dyDescent="0.3">
      <c r="B25716" s="10"/>
      <c r="L25716" s="10"/>
      <c r="M25716" s="10"/>
    </row>
    <row r="25717" spans="2:13" s="1" customFormat="1" ht="13.8" x14ac:dyDescent="0.3">
      <c r="B25717" s="10"/>
      <c r="L25717" s="10"/>
      <c r="M25717" s="10"/>
    </row>
    <row r="25718" spans="2:13" s="1" customFormat="1" ht="13.8" x14ac:dyDescent="0.3">
      <c r="B25718" s="10"/>
      <c r="L25718" s="10"/>
      <c r="M25718" s="10"/>
    </row>
    <row r="25719" spans="2:13" s="1" customFormat="1" ht="13.8" x14ac:dyDescent="0.3">
      <c r="B25719" s="10"/>
      <c r="L25719" s="10"/>
      <c r="M25719" s="10"/>
    </row>
    <row r="25720" spans="2:13" s="1" customFormat="1" ht="13.8" x14ac:dyDescent="0.3">
      <c r="B25720" s="10"/>
      <c r="L25720" s="10"/>
      <c r="M25720" s="10"/>
    </row>
    <row r="25721" spans="2:13" s="1" customFormat="1" ht="13.8" x14ac:dyDescent="0.3">
      <c r="B25721" s="10"/>
      <c r="L25721" s="10"/>
      <c r="M25721" s="10"/>
    </row>
    <row r="25722" spans="2:13" s="1" customFormat="1" ht="13.8" x14ac:dyDescent="0.3">
      <c r="B25722" s="10"/>
      <c r="L25722" s="10"/>
      <c r="M25722" s="10"/>
    </row>
    <row r="25723" spans="2:13" s="1" customFormat="1" ht="13.8" x14ac:dyDescent="0.3">
      <c r="B25723" s="10"/>
      <c r="L25723" s="10"/>
      <c r="M25723" s="10"/>
    </row>
    <row r="25724" spans="2:13" s="1" customFormat="1" ht="13.8" x14ac:dyDescent="0.3">
      <c r="B25724" s="10"/>
      <c r="L25724" s="10"/>
      <c r="M25724" s="10"/>
    </row>
    <row r="25725" spans="2:13" s="1" customFormat="1" ht="13.8" x14ac:dyDescent="0.3">
      <c r="B25725" s="10"/>
      <c r="L25725" s="10"/>
      <c r="M25725" s="10"/>
    </row>
    <row r="25726" spans="2:13" s="1" customFormat="1" ht="13.8" x14ac:dyDescent="0.3">
      <c r="B25726" s="10"/>
      <c r="L25726" s="10"/>
      <c r="M25726" s="10"/>
    </row>
    <row r="25727" spans="2:13" s="1" customFormat="1" ht="13.8" x14ac:dyDescent="0.3">
      <c r="B25727" s="10"/>
      <c r="L25727" s="10"/>
      <c r="M25727" s="10"/>
    </row>
    <row r="25728" spans="2:13" s="1" customFormat="1" ht="13.8" x14ac:dyDescent="0.3">
      <c r="B25728" s="10"/>
      <c r="L25728" s="10"/>
      <c r="M25728" s="10"/>
    </row>
    <row r="25729" spans="2:13" s="1" customFormat="1" ht="13.8" x14ac:dyDescent="0.3">
      <c r="B25729" s="10"/>
      <c r="L25729" s="10"/>
      <c r="M25729" s="10"/>
    </row>
    <row r="25730" spans="2:13" s="1" customFormat="1" ht="13.8" x14ac:dyDescent="0.3">
      <c r="B25730" s="10"/>
      <c r="L25730" s="10"/>
      <c r="M25730" s="10"/>
    </row>
    <row r="25731" spans="2:13" s="1" customFormat="1" ht="13.8" x14ac:dyDescent="0.3">
      <c r="B25731" s="10"/>
      <c r="L25731" s="10"/>
      <c r="M25731" s="10"/>
    </row>
    <row r="25732" spans="2:13" s="1" customFormat="1" ht="13.8" x14ac:dyDescent="0.3">
      <c r="B25732" s="10"/>
      <c r="L25732" s="10"/>
      <c r="M25732" s="10"/>
    </row>
    <row r="25733" spans="2:13" s="1" customFormat="1" ht="13.8" x14ac:dyDescent="0.3">
      <c r="B25733" s="10"/>
      <c r="L25733" s="10"/>
      <c r="M25733" s="10"/>
    </row>
    <row r="25734" spans="2:13" s="1" customFormat="1" ht="13.8" x14ac:dyDescent="0.3">
      <c r="B25734" s="10"/>
      <c r="L25734" s="10"/>
      <c r="M25734" s="10"/>
    </row>
    <row r="25735" spans="2:13" s="1" customFormat="1" ht="13.8" x14ac:dyDescent="0.3">
      <c r="B25735" s="10"/>
      <c r="L25735" s="10"/>
      <c r="M25735" s="10"/>
    </row>
    <row r="25736" spans="2:13" s="1" customFormat="1" ht="13.8" x14ac:dyDescent="0.3">
      <c r="B25736" s="10"/>
      <c r="L25736" s="10"/>
      <c r="M25736" s="10"/>
    </row>
    <row r="25737" spans="2:13" s="1" customFormat="1" ht="13.8" x14ac:dyDescent="0.3">
      <c r="B25737" s="10"/>
      <c r="L25737" s="10"/>
      <c r="M25737" s="10"/>
    </row>
    <row r="25738" spans="2:13" s="1" customFormat="1" ht="13.8" x14ac:dyDescent="0.3">
      <c r="B25738" s="10"/>
      <c r="L25738" s="10"/>
      <c r="M25738" s="10"/>
    </row>
    <row r="25739" spans="2:13" s="1" customFormat="1" ht="13.8" x14ac:dyDescent="0.3">
      <c r="B25739" s="10"/>
      <c r="L25739" s="10"/>
      <c r="M25739" s="10"/>
    </row>
    <row r="25740" spans="2:13" s="1" customFormat="1" ht="13.8" x14ac:dyDescent="0.3">
      <c r="B25740" s="10"/>
      <c r="L25740" s="10"/>
      <c r="M25740" s="10"/>
    </row>
    <row r="25741" spans="2:13" s="1" customFormat="1" ht="13.8" x14ac:dyDescent="0.3">
      <c r="B25741" s="10"/>
      <c r="L25741" s="10"/>
      <c r="M25741" s="10"/>
    </row>
    <row r="25742" spans="2:13" s="1" customFormat="1" ht="13.8" x14ac:dyDescent="0.3">
      <c r="B25742" s="10"/>
      <c r="L25742" s="10"/>
      <c r="M25742" s="10"/>
    </row>
    <row r="25743" spans="2:13" s="1" customFormat="1" ht="13.8" x14ac:dyDescent="0.3">
      <c r="B25743" s="10"/>
      <c r="L25743" s="10"/>
      <c r="M25743" s="10"/>
    </row>
    <row r="25744" spans="2:13" s="1" customFormat="1" ht="13.8" x14ac:dyDescent="0.3">
      <c r="B25744" s="10"/>
      <c r="L25744" s="10"/>
      <c r="M25744" s="10"/>
    </row>
    <row r="25745" spans="2:13" s="1" customFormat="1" ht="13.8" x14ac:dyDescent="0.3">
      <c r="B25745" s="10"/>
      <c r="L25745" s="10"/>
      <c r="M25745" s="10"/>
    </row>
    <row r="25746" spans="2:13" s="1" customFormat="1" ht="13.8" x14ac:dyDescent="0.3">
      <c r="B25746" s="10"/>
      <c r="L25746" s="10"/>
      <c r="M25746" s="10"/>
    </row>
    <row r="25747" spans="2:13" s="1" customFormat="1" ht="13.8" x14ac:dyDescent="0.3">
      <c r="B25747" s="10"/>
      <c r="L25747" s="10"/>
      <c r="M25747" s="10"/>
    </row>
    <row r="25748" spans="2:13" s="1" customFormat="1" ht="13.8" x14ac:dyDescent="0.3">
      <c r="B25748" s="10"/>
      <c r="L25748" s="10"/>
      <c r="M25748" s="10"/>
    </row>
    <row r="25749" spans="2:13" s="1" customFormat="1" ht="13.8" x14ac:dyDescent="0.3">
      <c r="B25749" s="10"/>
      <c r="L25749" s="10"/>
      <c r="M25749" s="10"/>
    </row>
    <row r="25750" spans="2:13" s="1" customFormat="1" ht="13.8" x14ac:dyDescent="0.3">
      <c r="B25750" s="10"/>
      <c r="L25750" s="10"/>
      <c r="M25750" s="10"/>
    </row>
    <row r="25751" spans="2:13" s="1" customFormat="1" ht="13.8" x14ac:dyDescent="0.3">
      <c r="B25751" s="10"/>
      <c r="L25751" s="10"/>
      <c r="M25751" s="10"/>
    </row>
    <row r="25752" spans="2:13" s="1" customFormat="1" ht="13.8" x14ac:dyDescent="0.3">
      <c r="B25752" s="10"/>
      <c r="L25752" s="10"/>
      <c r="M25752" s="10"/>
    </row>
    <row r="25753" spans="2:13" s="1" customFormat="1" ht="13.8" x14ac:dyDescent="0.3">
      <c r="B25753" s="10"/>
      <c r="L25753" s="10"/>
      <c r="M25753" s="10"/>
    </row>
    <row r="25754" spans="2:13" s="1" customFormat="1" ht="13.8" x14ac:dyDescent="0.3">
      <c r="B25754" s="10"/>
      <c r="L25754" s="10"/>
      <c r="M25754" s="10"/>
    </row>
    <row r="25755" spans="2:13" s="1" customFormat="1" ht="13.8" x14ac:dyDescent="0.3">
      <c r="B25755" s="10"/>
      <c r="L25755" s="10"/>
      <c r="M25755" s="10"/>
    </row>
    <row r="25756" spans="2:13" s="1" customFormat="1" ht="13.8" x14ac:dyDescent="0.3">
      <c r="B25756" s="10"/>
      <c r="L25756" s="10"/>
      <c r="M25756" s="10"/>
    </row>
    <row r="25757" spans="2:13" s="1" customFormat="1" ht="13.8" x14ac:dyDescent="0.3">
      <c r="B25757" s="10"/>
      <c r="L25757" s="10"/>
      <c r="M25757" s="10"/>
    </row>
    <row r="25758" spans="2:13" s="1" customFormat="1" ht="13.8" x14ac:dyDescent="0.3">
      <c r="B25758" s="10"/>
      <c r="L25758" s="10"/>
      <c r="M25758" s="10"/>
    </row>
    <row r="25759" spans="2:13" s="1" customFormat="1" ht="13.8" x14ac:dyDescent="0.3">
      <c r="B25759" s="10"/>
      <c r="L25759" s="10"/>
      <c r="M25759" s="10"/>
    </row>
    <row r="25760" spans="2:13" s="1" customFormat="1" ht="13.8" x14ac:dyDescent="0.3">
      <c r="B25760" s="10"/>
      <c r="L25760" s="10"/>
      <c r="M25760" s="10"/>
    </row>
    <row r="25761" spans="2:13" s="1" customFormat="1" ht="13.8" x14ac:dyDescent="0.3">
      <c r="B25761" s="10"/>
      <c r="L25761" s="10"/>
      <c r="M25761" s="10"/>
    </row>
    <row r="25762" spans="2:13" s="1" customFormat="1" ht="13.8" x14ac:dyDescent="0.3">
      <c r="B25762" s="10"/>
      <c r="L25762" s="10"/>
      <c r="M25762" s="10"/>
    </row>
    <row r="25763" spans="2:13" s="1" customFormat="1" ht="13.8" x14ac:dyDescent="0.3">
      <c r="B25763" s="10"/>
      <c r="L25763" s="10"/>
      <c r="M25763" s="10"/>
    </row>
    <row r="25764" spans="2:13" s="1" customFormat="1" ht="13.8" x14ac:dyDescent="0.3">
      <c r="B25764" s="10"/>
      <c r="L25764" s="10"/>
      <c r="M25764" s="10"/>
    </row>
    <row r="25765" spans="2:13" s="1" customFormat="1" ht="13.8" x14ac:dyDescent="0.3">
      <c r="B25765" s="10"/>
      <c r="L25765" s="10"/>
      <c r="M25765" s="10"/>
    </row>
    <row r="25766" spans="2:13" s="1" customFormat="1" ht="13.8" x14ac:dyDescent="0.3">
      <c r="B25766" s="10"/>
      <c r="L25766" s="10"/>
      <c r="M25766" s="10"/>
    </row>
    <row r="25767" spans="2:13" s="1" customFormat="1" ht="13.8" x14ac:dyDescent="0.3">
      <c r="B25767" s="10"/>
      <c r="L25767" s="10"/>
      <c r="M25767" s="10"/>
    </row>
    <row r="25768" spans="2:13" s="1" customFormat="1" ht="13.8" x14ac:dyDescent="0.3">
      <c r="B25768" s="10"/>
      <c r="L25768" s="10"/>
      <c r="M25768" s="10"/>
    </row>
    <row r="25769" spans="2:13" s="1" customFormat="1" ht="13.8" x14ac:dyDescent="0.3">
      <c r="B25769" s="10"/>
      <c r="L25769" s="10"/>
      <c r="M25769" s="10"/>
    </row>
    <row r="25770" spans="2:13" s="1" customFormat="1" ht="13.8" x14ac:dyDescent="0.3">
      <c r="B25770" s="10"/>
      <c r="L25770" s="10"/>
      <c r="M25770" s="10"/>
    </row>
    <row r="25771" spans="2:13" s="1" customFormat="1" ht="13.8" x14ac:dyDescent="0.3">
      <c r="B25771" s="10"/>
      <c r="L25771" s="10"/>
      <c r="M25771" s="10"/>
    </row>
    <row r="25772" spans="2:13" s="1" customFormat="1" ht="13.8" x14ac:dyDescent="0.3">
      <c r="B25772" s="10"/>
      <c r="L25772" s="10"/>
      <c r="M25772" s="10"/>
    </row>
    <row r="25773" spans="2:13" s="1" customFormat="1" ht="13.8" x14ac:dyDescent="0.3">
      <c r="B25773" s="10"/>
      <c r="L25773" s="10"/>
      <c r="M25773" s="10"/>
    </row>
    <row r="25774" spans="2:13" s="1" customFormat="1" ht="13.8" x14ac:dyDescent="0.3">
      <c r="B25774" s="10"/>
      <c r="L25774" s="10"/>
      <c r="M25774" s="10"/>
    </row>
    <row r="25775" spans="2:13" s="1" customFormat="1" ht="13.8" x14ac:dyDescent="0.3">
      <c r="B25775" s="10"/>
      <c r="L25775" s="10"/>
      <c r="M25775" s="10"/>
    </row>
    <row r="25776" spans="2:13" s="1" customFormat="1" ht="13.8" x14ac:dyDescent="0.3">
      <c r="B25776" s="10"/>
      <c r="L25776" s="10"/>
      <c r="M25776" s="10"/>
    </row>
    <row r="25777" spans="2:13" s="1" customFormat="1" ht="13.8" x14ac:dyDescent="0.3">
      <c r="B25777" s="10"/>
      <c r="L25777" s="10"/>
      <c r="M25777" s="10"/>
    </row>
    <row r="25778" spans="2:13" s="1" customFormat="1" ht="13.8" x14ac:dyDescent="0.3">
      <c r="B25778" s="10"/>
      <c r="L25778" s="10"/>
      <c r="M25778" s="10"/>
    </row>
    <row r="25779" spans="2:13" s="1" customFormat="1" ht="13.8" x14ac:dyDescent="0.3">
      <c r="B25779" s="10"/>
      <c r="L25779" s="10"/>
      <c r="M25779" s="10"/>
    </row>
    <row r="25780" spans="2:13" s="1" customFormat="1" ht="13.8" x14ac:dyDescent="0.3">
      <c r="B25780" s="10"/>
      <c r="L25780" s="10"/>
      <c r="M25780" s="10"/>
    </row>
    <row r="25781" spans="2:13" s="1" customFormat="1" ht="13.8" x14ac:dyDescent="0.3">
      <c r="B25781" s="10"/>
      <c r="L25781" s="10"/>
      <c r="M25781" s="10"/>
    </row>
    <row r="25782" spans="2:13" s="1" customFormat="1" ht="13.8" x14ac:dyDescent="0.3">
      <c r="B25782" s="10"/>
      <c r="L25782" s="10"/>
      <c r="M25782" s="10"/>
    </row>
    <row r="25783" spans="2:13" s="1" customFormat="1" ht="13.8" x14ac:dyDescent="0.3">
      <c r="B25783" s="10"/>
      <c r="L25783" s="10"/>
      <c r="M25783" s="10"/>
    </row>
    <row r="25784" spans="2:13" s="1" customFormat="1" ht="13.8" x14ac:dyDescent="0.3">
      <c r="B25784" s="10"/>
      <c r="L25784" s="10"/>
      <c r="M25784" s="10"/>
    </row>
    <row r="25785" spans="2:13" s="1" customFormat="1" ht="13.8" x14ac:dyDescent="0.3">
      <c r="B25785" s="10"/>
      <c r="L25785" s="10"/>
      <c r="M25785" s="10"/>
    </row>
    <row r="25786" spans="2:13" s="1" customFormat="1" ht="13.8" x14ac:dyDescent="0.3">
      <c r="B25786" s="10"/>
      <c r="L25786" s="10"/>
      <c r="M25786" s="10"/>
    </row>
    <row r="25787" spans="2:13" s="1" customFormat="1" ht="13.8" x14ac:dyDescent="0.3">
      <c r="B25787" s="10"/>
      <c r="L25787" s="10"/>
      <c r="M25787" s="10"/>
    </row>
    <row r="25788" spans="2:13" s="1" customFormat="1" ht="13.8" x14ac:dyDescent="0.3">
      <c r="B25788" s="10"/>
      <c r="L25788" s="10"/>
      <c r="M25788" s="10"/>
    </row>
    <row r="25789" spans="2:13" s="1" customFormat="1" ht="13.8" x14ac:dyDescent="0.3">
      <c r="B25789" s="10"/>
      <c r="L25789" s="10"/>
      <c r="M25789" s="10"/>
    </row>
    <row r="25790" spans="2:13" s="1" customFormat="1" ht="13.8" x14ac:dyDescent="0.3">
      <c r="B25790" s="10"/>
      <c r="L25790" s="10"/>
      <c r="M25790" s="10"/>
    </row>
    <row r="25791" spans="2:13" s="1" customFormat="1" ht="13.8" x14ac:dyDescent="0.3">
      <c r="B25791" s="10"/>
      <c r="L25791" s="10"/>
      <c r="M25791" s="10"/>
    </row>
    <row r="25792" spans="2:13" s="1" customFormat="1" ht="13.8" x14ac:dyDescent="0.3">
      <c r="B25792" s="10"/>
      <c r="L25792" s="10"/>
      <c r="M25792" s="10"/>
    </row>
    <row r="25793" spans="2:13" s="1" customFormat="1" ht="13.8" x14ac:dyDescent="0.3">
      <c r="B25793" s="10"/>
      <c r="L25793" s="10"/>
      <c r="M25793" s="10"/>
    </row>
    <row r="25794" spans="2:13" s="1" customFormat="1" ht="13.8" x14ac:dyDescent="0.3">
      <c r="B25794" s="10"/>
      <c r="L25794" s="10"/>
      <c r="M25794" s="10"/>
    </row>
    <row r="25795" spans="2:13" s="1" customFormat="1" ht="13.8" x14ac:dyDescent="0.3">
      <c r="B25795" s="10"/>
      <c r="L25795" s="10"/>
      <c r="M25795" s="10"/>
    </row>
    <row r="25796" spans="2:13" s="1" customFormat="1" ht="13.8" x14ac:dyDescent="0.3">
      <c r="B25796" s="10"/>
      <c r="L25796" s="10"/>
      <c r="M25796" s="10"/>
    </row>
    <row r="25797" spans="2:13" s="1" customFormat="1" ht="13.8" x14ac:dyDescent="0.3">
      <c r="B25797" s="10"/>
      <c r="L25797" s="10"/>
      <c r="M25797" s="10"/>
    </row>
    <row r="25798" spans="2:13" s="1" customFormat="1" ht="13.8" x14ac:dyDescent="0.3">
      <c r="B25798" s="10"/>
      <c r="L25798" s="10"/>
      <c r="M25798" s="10"/>
    </row>
    <row r="25799" spans="2:13" s="1" customFormat="1" ht="13.8" x14ac:dyDescent="0.3">
      <c r="B25799" s="10"/>
      <c r="L25799" s="10"/>
      <c r="M25799" s="10"/>
    </row>
    <row r="25800" spans="2:13" s="1" customFormat="1" ht="13.8" x14ac:dyDescent="0.3">
      <c r="B25800" s="10"/>
      <c r="L25800" s="10"/>
      <c r="M25800" s="10"/>
    </row>
    <row r="25801" spans="2:13" s="1" customFormat="1" ht="13.8" x14ac:dyDescent="0.3">
      <c r="B25801" s="10"/>
      <c r="L25801" s="10"/>
      <c r="M25801" s="10"/>
    </row>
    <row r="25802" spans="2:13" s="1" customFormat="1" ht="13.8" x14ac:dyDescent="0.3">
      <c r="B25802" s="10"/>
      <c r="L25802" s="10"/>
      <c r="M25802" s="10"/>
    </row>
    <row r="25803" spans="2:13" s="1" customFormat="1" ht="13.8" x14ac:dyDescent="0.3">
      <c r="B25803" s="10"/>
      <c r="L25803" s="10"/>
      <c r="M25803" s="10"/>
    </row>
    <row r="25804" spans="2:13" s="1" customFormat="1" ht="13.8" x14ac:dyDescent="0.3">
      <c r="B25804" s="10"/>
      <c r="L25804" s="10"/>
      <c r="M25804" s="10"/>
    </row>
    <row r="25805" spans="2:13" s="1" customFormat="1" ht="13.8" x14ac:dyDescent="0.3">
      <c r="B25805" s="10"/>
      <c r="L25805" s="10"/>
      <c r="M25805" s="10"/>
    </row>
    <row r="25806" spans="2:13" s="1" customFormat="1" ht="13.8" x14ac:dyDescent="0.3">
      <c r="B25806" s="10"/>
      <c r="L25806" s="10"/>
      <c r="M25806" s="10"/>
    </row>
    <row r="25807" spans="2:13" s="1" customFormat="1" ht="13.8" x14ac:dyDescent="0.3">
      <c r="B25807" s="10"/>
      <c r="L25807" s="10"/>
      <c r="M25807" s="10"/>
    </row>
    <row r="25808" spans="2:13" s="1" customFormat="1" ht="13.8" x14ac:dyDescent="0.3">
      <c r="B25808" s="10"/>
      <c r="L25808" s="10"/>
      <c r="M25808" s="10"/>
    </row>
    <row r="25809" spans="2:13" s="1" customFormat="1" ht="13.8" x14ac:dyDescent="0.3">
      <c r="B25809" s="10"/>
      <c r="L25809" s="10"/>
      <c r="M25809" s="10"/>
    </row>
    <row r="25810" spans="2:13" s="1" customFormat="1" ht="13.8" x14ac:dyDescent="0.3">
      <c r="B25810" s="10"/>
      <c r="L25810" s="10"/>
      <c r="M25810" s="10"/>
    </row>
    <row r="25811" spans="2:13" s="1" customFormat="1" ht="13.8" x14ac:dyDescent="0.3">
      <c r="B25811" s="10"/>
      <c r="L25811" s="10"/>
      <c r="M25811" s="10"/>
    </row>
    <row r="25812" spans="2:13" s="1" customFormat="1" ht="13.8" x14ac:dyDescent="0.3">
      <c r="B25812" s="10"/>
      <c r="L25812" s="10"/>
      <c r="M25812" s="10"/>
    </row>
    <row r="25813" spans="2:13" s="1" customFormat="1" ht="13.8" x14ac:dyDescent="0.3">
      <c r="B25813" s="10"/>
      <c r="L25813" s="10"/>
      <c r="M25813" s="10"/>
    </row>
    <row r="25814" spans="2:13" s="1" customFormat="1" ht="13.8" x14ac:dyDescent="0.3">
      <c r="B25814" s="10"/>
      <c r="L25814" s="10"/>
      <c r="M25814" s="10"/>
    </row>
    <row r="25815" spans="2:13" s="1" customFormat="1" ht="13.8" x14ac:dyDescent="0.3">
      <c r="B25815" s="10"/>
      <c r="L25815" s="10"/>
      <c r="M25815" s="10"/>
    </row>
    <row r="25816" spans="2:13" s="1" customFormat="1" ht="13.8" x14ac:dyDescent="0.3">
      <c r="B25816" s="10"/>
      <c r="L25816" s="10"/>
      <c r="M25816" s="10"/>
    </row>
    <row r="25817" spans="2:13" s="1" customFormat="1" ht="13.8" x14ac:dyDescent="0.3">
      <c r="B25817" s="10"/>
      <c r="L25817" s="10"/>
      <c r="M25817" s="10"/>
    </row>
    <row r="25818" spans="2:13" s="1" customFormat="1" ht="13.8" x14ac:dyDescent="0.3">
      <c r="B25818" s="10"/>
      <c r="L25818" s="10"/>
      <c r="M25818" s="10"/>
    </row>
    <row r="25819" spans="2:13" s="1" customFormat="1" ht="13.8" x14ac:dyDescent="0.3">
      <c r="B25819" s="10"/>
      <c r="L25819" s="10"/>
      <c r="M25819" s="10"/>
    </row>
    <row r="25820" spans="2:13" s="1" customFormat="1" ht="13.8" x14ac:dyDescent="0.3">
      <c r="B25820" s="10"/>
      <c r="L25820" s="10"/>
      <c r="M25820" s="10"/>
    </row>
    <row r="25821" spans="2:13" s="1" customFormat="1" ht="13.8" x14ac:dyDescent="0.3">
      <c r="B25821" s="10"/>
      <c r="L25821" s="10"/>
      <c r="M25821" s="10"/>
    </row>
    <row r="25822" spans="2:13" s="1" customFormat="1" ht="13.8" x14ac:dyDescent="0.3">
      <c r="B25822" s="10"/>
      <c r="L25822" s="10"/>
      <c r="M25822" s="10"/>
    </row>
    <row r="25823" spans="2:13" s="1" customFormat="1" ht="13.8" x14ac:dyDescent="0.3">
      <c r="B25823" s="10"/>
      <c r="L25823" s="10"/>
      <c r="M25823" s="10"/>
    </row>
    <row r="25824" spans="2:13" s="1" customFormat="1" ht="13.8" x14ac:dyDescent="0.3">
      <c r="B25824" s="10"/>
      <c r="L25824" s="10"/>
      <c r="M25824" s="10"/>
    </row>
    <row r="25825" spans="2:13" s="1" customFormat="1" ht="13.8" x14ac:dyDescent="0.3">
      <c r="B25825" s="10"/>
      <c r="L25825" s="10"/>
      <c r="M25825" s="10"/>
    </row>
    <row r="25826" spans="2:13" s="1" customFormat="1" ht="13.8" x14ac:dyDescent="0.3">
      <c r="B25826" s="10"/>
      <c r="L25826" s="10"/>
      <c r="M25826" s="10"/>
    </row>
    <row r="25827" spans="2:13" s="1" customFormat="1" ht="13.8" x14ac:dyDescent="0.3">
      <c r="B25827" s="10"/>
      <c r="L25827" s="10"/>
      <c r="M25827" s="10"/>
    </row>
    <row r="25828" spans="2:13" s="1" customFormat="1" ht="13.8" x14ac:dyDescent="0.3">
      <c r="B25828" s="10"/>
      <c r="L25828" s="10"/>
      <c r="M25828" s="10"/>
    </row>
    <row r="25829" spans="2:13" s="1" customFormat="1" ht="13.8" x14ac:dyDescent="0.3">
      <c r="B25829" s="10"/>
      <c r="L25829" s="10"/>
      <c r="M25829" s="10"/>
    </row>
    <row r="25830" spans="2:13" s="1" customFormat="1" ht="13.8" x14ac:dyDescent="0.3">
      <c r="B25830" s="10"/>
      <c r="L25830" s="10"/>
      <c r="M25830" s="10"/>
    </row>
    <row r="25831" spans="2:13" s="1" customFormat="1" ht="13.8" x14ac:dyDescent="0.3">
      <c r="B25831" s="10"/>
      <c r="L25831" s="10"/>
      <c r="M25831" s="10"/>
    </row>
    <row r="25832" spans="2:13" s="1" customFormat="1" ht="13.8" x14ac:dyDescent="0.3">
      <c r="B25832" s="10"/>
      <c r="L25832" s="10"/>
      <c r="M25832" s="10"/>
    </row>
    <row r="25833" spans="2:13" s="1" customFormat="1" ht="13.8" x14ac:dyDescent="0.3">
      <c r="B25833" s="10"/>
      <c r="L25833" s="10"/>
      <c r="M25833" s="10"/>
    </row>
    <row r="25834" spans="2:13" s="1" customFormat="1" ht="13.8" x14ac:dyDescent="0.3">
      <c r="B25834" s="10"/>
      <c r="L25834" s="10"/>
      <c r="M25834" s="10"/>
    </row>
    <row r="25835" spans="2:13" s="1" customFormat="1" ht="13.8" x14ac:dyDescent="0.3">
      <c r="B25835" s="10"/>
      <c r="L25835" s="10"/>
      <c r="M25835" s="10"/>
    </row>
    <row r="25836" spans="2:13" s="1" customFormat="1" ht="13.8" x14ac:dyDescent="0.3">
      <c r="B25836" s="10"/>
      <c r="L25836" s="10"/>
      <c r="M25836" s="10"/>
    </row>
    <row r="25837" spans="2:13" s="1" customFormat="1" ht="13.8" x14ac:dyDescent="0.3">
      <c r="B25837" s="10"/>
      <c r="L25837" s="10"/>
      <c r="M25837" s="10"/>
    </row>
    <row r="25838" spans="2:13" s="1" customFormat="1" ht="13.8" x14ac:dyDescent="0.3">
      <c r="B25838" s="10"/>
      <c r="L25838" s="10"/>
      <c r="M25838" s="10"/>
    </row>
    <row r="25839" spans="2:13" s="1" customFormat="1" ht="13.8" x14ac:dyDescent="0.3">
      <c r="B25839" s="10"/>
      <c r="L25839" s="10"/>
      <c r="M25839" s="10"/>
    </row>
    <row r="25840" spans="2:13" s="1" customFormat="1" ht="13.8" x14ac:dyDescent="0.3">
      <c r="B25840" s="10"/>
      <c r="L25840" s="10"/>
      <c r="M25840" s="10"/>
    </row>
    <row r="25841" spans="2:13" s="1" customFormat="1" ht="13.8" x14ac:dyDescent="0.3">
      <c r="B25841" s="10"/>
      <c r="L25841" s="10"/>
      <c r="M25841" s="10"/>
    </row>
    <row r="25842" spans="2:13" s="1" customFormat="1" ht="13.8" x14ac:dyDescent="0.3">
      <c r="B25842" s="10"/>
      <c r="L25842" s="10"/>
      <c r="M25842" s="10"/>
    </row>
    <row r="25843" spans="2:13" s="1" customFormat="1" ht="13.8" x14ac:dyDescent="0.3">
      <c r="B25843" s="10"/>
      <c r="L25843" s="10"/>
      <c r="M25843" s="10"/>
    </row>
    <row r="25844" spans="2:13" s="1" customFormat="1" ht="13.8" x14ac:dyDescent="0.3">
      <c r="B25844" s="10"/>
      <c r="L25844" s="10"/>
      <c r="M25844" s="10"/>
    </row>
    <row r="25845" spans="2:13" s="1" customFormat="1" ht="13.8" x14ac:dyDescent="0.3">
      <c r="B25845" s="10"/>
      <c r="L25845" s="10"/>
      <c r="M25845" s="10"/>
    </row>
    <row r="25846" spans="2:13" s="1" customFormat="1" ht="13.8" x14ac:dyDescent="0.3">
      <c r="B25846" s="10"/>
      <c r="L25846" s="10"/>
      <c r="M25846" s="10"/>
    </row>
    <row r="25847" spans="2:13" s="1" customFormat="1" ht="13.8" x14ac:dyDescent="0.3">
      <c r="B25847" s="10"/>
      <c r="L25847" s="10"/>
      <c r="M25847" s="10"/>
    </row>
    <row r="25848" spans="2:13" s="1" customFormat="1" ht="13.8" x14ac:dyDescent="0.3">
      <c r="B25848" s="10"/>
      <c r="L25848" s="10"/>
      <c r="M25848" s="10"/>
    </row>
    <row r="25849" spans="2:13" s="1" customFormat="1" ht="13.8" x14ac:dyDescent="0.3">
      <c r="B25849" s="10"/>
      <c r="L25849" s="10"/>
      <c r="M25849" s="10"/>
    </row>
    <row r="25850" spans="2:13" s="1" customFormat="1" ht="13.8" x14ac:dyDescent="0.3">
      <c r="B25850" s="10"/>
      <c r="L25850" s="10"/>
      <c r="M25850" s="10"/>
    </row>
    <row r="25851" spans="2:13" s="1" customFormat="1" ht="13.8" x14ac:dyDescent="0.3">
      <c r="B25851" s="10"/>
      <c r="L25851" s="10"/>
      <c r="M25851" s="10"/>
    </row>
    <row r="25852" spans="2:13" s="1" customFormat="1" ht="13.8" x14ac:dyDescent="0.3">
      <c r="B25852" s="10"/>
      <c r="L25852" s="10"/>
      <c r="M25852" s="10"/>
    </row>
    <row r="25853" spans="2:13" s="1" customFormat="1" ht="13.8" x14ac:dyDescent="0.3">
      <c r="B25853" s="10"/>
      <c r="L25853" s="10"/>
      <c r="M25853" s="10"/>
    </row>
    <row r="25854" spans="2:13" s="1" customFormat="1" ht="13.8" x14ac:dyDescent="0.3">
      <c r="B25854" s="10"/>
      <c r="L25854" s="10"/>
      <c r="M25854" s="10"/>
    </row>
    <row r="25855" spans="2:13" s="1" customFormat="1" ht="13.8" x14ac:dyDescent="0.3">
      <c r="B25855" s="10"/>
      <c r="L25855" s="10"/>
      <c r="M25855" s="10"/>
    </row>
    <row r="25856" spans="2:13" s="1" customFormat="1" ht="13.8" x14ac:dyDescent="0.3">
      <c r="B25856" s="10"/>
      <c r="L25856" s="10"/>
      <c r="M25856" s="10"/>
    </row>
    <row r="25857" spans="2:13" s="1" customFormat="1" ht="13.8" x14ac:dyDescent="0.3">
      <c r="B25857" s="10"/>
      <c r="L25857" s="10"/>
      <c r="M25857" s="10"/>
    </row>
    <row r="25858" spans="2:13" s="1" customFormat="1" ht="13.8" x14ac:dyDescent="0.3">
      <c r="B25858" s="10"/>
      <c r="L25858" s="10"/>
      <c r="M25858" s="10"/>
    </row>
    <row r="25859" spans="2:13" s="1" customFormat="1" ht="13.8" x14ac:dyDescent="0.3">
      <c r="B25859" s="10"/>
      <c r="L25859" s="10"/>
      <c r="M25859" s="10"/>
    </row>
    <row r="25860" spans="2:13" s="1" customFormat="1" ht="13.8" x14ac:dyDescent="0.3">
      <c r="B25860" s="10"/>
      <c r="L25860" s="10"/>
      <c r="M25860" s="10"/>
    </row>
    <row r="25861" spans="2:13" s="1" customFormat="1" ht="13.8" x14ac:dyDescent="0.3">
      <c r="B25861" s="10"/>
      <c r="L25861" s="10"/>
      <c r="M25861" s="10"/>
    </row>
    <row r="25862" spans="2:13" s="1" customFormat="1" ht="13.8" x14ac:dyDescent="0.3">
      <c r="B25862" s="10"/>
      <c r="L25862" s="10"/>
      <c r="M25862" s="10"/>
    </row>
    <row r="25863" spans="2:13" s="1" customFormat="1" ht="13.8" x14ac:dyDescent="0.3">
      <c r="B25863" s="10"/>
      <c r="L25863" s="10"/>
      <c r="M25863" s="10"/>
    </row>
    <row r="25864" spans="2:13" s="1" customFormat="1" ht="13.8" x14ac:dyDescent="0.3">
      <c r="B25864" s="10"/>
      <c r="L25864" s="10"/>
      <c r="M25864" s="10"/>
    </row>
    <row r="25865" spans="2:13" s="1" customFormat="1" ht="13.8" x14ac:dyDescent="0.3">
      <c r="B25865" s="10"/>
      <c r="L25865" s="10"/>
      <c r="M25865" s="10"/>
    </row>
    <row r="25866" spans="2:13" s="1" customFormat="1" ht="13.8" x14ac:dyDescent="0.3">
      <c r="B25866" s="10"/>
      <c r="L25866" s="10"/>
      <c r="M25866" s="10"/>
    </row>
    <row r="25867" spans="2:13" s="1" customFormat="1" ht="13.8" x14ac:dyDescent="0.3">
      <c r="B25867" s="10"/>
      <c r="L25867" s="10"/>
      <c r="M25867" s="10"/>
    </row>
    <row r="25868" spans="2:13" s="1" customFormat="1" ht="13.8" x14ac:dyDescent="0.3">
      <c r="B25868" s="10"/>
      <c r="L25868" s="10"/>
      <c r="M25868" s="10"/>
    </row>
    <row r="25869" spans="2:13" s="1" customFormat="1" ht="13.8" x14ac:dyDescent="0.3">
      <c r="B25869" s="10"/>
      <c r="L25869" s="10"/>
      <c r="M25869" s="10"/>
    </row>
    <row r="25870" spans="2:13" s="1" customFormat="1" ht="13.8" x14ac:dyDescent="0.3">
      <c r="B25870" s="10"/>
      <c r="L25870" s="10"/>
      <c r="M25870" s="10"/>
    </row>
    <row r="25871" spans="2:13" s="1" customFormat="1" ht="13.8" x14ac:dyDescent="0.3">
      <c r="B25871" s="10"/>
      <c r="L25871" s="10"/>
      <c r="M25871" s="10"/>
    </row>
    <row r="25872" spans="2:13" s="1" customFormat="1" ht="13.8" x14ac:dyDescent="0.3">
      <c r="B25872" s="10"/>
      <c r="L25872" s="10"/>
      <c r="M25872" s="10"/>
    </row>
    <row r="25873" spans="2:13" s="1" customFormat="1" ht="13.8" x14ac:dyDescent="0.3">
      <c r="B25873" s="10"/>
      <c r="L25873" s="10"/>
      <c r="M25873" s="10"/>
    </row>
    <row r="25874" spans="2:13" s="1" customFormat="1" ht="13.8" x14ac:dyDescent="0.3">
      <c r="B25874" s="10"/>
      <c r="L25874" s="10"/>
      <c r="M25874" s="10"/>
    </row>
    <row r="25875" spans="2:13" s="1" customFormat="1" ht="13.8" x14ac:dyDescent="0.3">
      <c r="B25875" s="10"/>
      <c r="L25875" s="10"/>
      <c r="M25875" s="10"/>
    </row>
    <row r="25876" spans="2:13" s="1" customFormat="1" ht="13.8" x14ac:dyDescent="0.3">
      <c r="B25876" s="10"/>
      <c r="L25876" s="10"/>
      <c r="M25876" s="10"/>
    </row>
    <row r="25877" spans="2:13" s="1" customFormat="1" ht="13.8" x14ac:dyDescent="0.3">
      <c r="B25877" s="10"/>
      <c r="L25877" s="10"/>
      <c r="M25877" s="10"/>
    </row>
    <row r="25878" spans="2:13" s="1" customFormat="1" ht="13.8" x14ac:dyDescent="0.3">
      <c r="B25878" s="10"/>
      <c r="L25878" s="10"/>
      <c r="M25878" s="10"/>
    </row>
    <row r="25879" spans="2:13" s="1" customFormat="1" ht="13.8" x14ac:dyDescent="0.3">
      <c r="B25879" s="10"/>
      <c r="L25879" s="10"/>
      <c r="M25879" s="10"/>
    </row>
    <row r="25880" spans="2:13" s="1" customFormat="1" ht="13.8" x14ac:dyDescent="0.3">
      <c r="B25880" s="10"/>
      <c r="L25880" s="10"/>
      <c r="M25880" s="10"/>
    </row>
    <row r="25881" spans="2:13" s="1" customFormat="1" ht="13.8" x14ac:dyDescent="0.3">
      <c r="B25881" s="10"/>
      <c r="L25881" s="10"/>
      <c r="M25881" s="10"/>
    </row>
    <row r="25882" spans="2:13" s="1" customFormat="1" ht="13.8" x14ac:dyDescent="0.3">
      <c r="B25882" s="10"/>
      <c r="L25882" s="10"/>
      <c r="M25882" s="10"/>
    </row>
    <row r="25883" spans="2:13" s="1" customFormat="1" ht="13.8" x14ac:dyDescent="0.3">
      <c r="B25883" s="10"/>
      <c r="L25883" s="10"/>
      <c r="M25883" s="10"/>
    </row>
    <row r="25884" spans="2:13" s="1" customFormat="1" ht="13.8" x14ac:dyDescent="0.3">
      <c r="B25884" s="10"/>
      <c r="L25884" s="10"/>
      <c r="M25884" s="10"/>
    </row>
    <row r="25885" spans="2:13" s="1" customFormat="1" ht="13.8" x14ac:dyDescent="0.3">
      <c r="B25885" s="10"/>
      <c r="L25885" s="10"/>
      <c r="M25885" s="10"/>
    </row>
    <row r="25886" spans="2:13" s="1" customFormat="1" ht="13.8" x14ac:dyDescent="0.3">
      <c r="B25886" s="10"/>
      <c r="L25886" s="10"/>
      <c r="M25886" s="10"/>
    </row>
    <row r="25887" spans="2:13" s="1" customFormat="1" ht="13.8" x14ac:dyDescent="0.3">
      <c r="B25887" s="10"/>
      <c r="L25887" s="10"/>
      <c r="M25887" s="10"/>
    </row>
    <row r="25888" spans="2:13" s="1" customFormat="1" ht="13.8" x14ac:dyDescent="0.3">
      <c r="B25888" s="10"/>
      <c r="L25888" s="10"/>
      <c r="M25888" s="10"/>
    </row>
    <row r="25889" spans="2:13" s="1" customFormat="1" ht="13.8" x14ac:dyDescent="0.3">
      <c r="B25889" s="10"/>
      <c r="L25889" s="10"/>
      <c r="M25889" s="10"/>
    </row>
    <row r="25890" spans="2:13" s="1" customFormat="1" ht="13.8" x14ac:dyDescent="0.3">
      <c r="B25890" s="10"/>
      <c r="L25890" s="10"/>
      <c r="M25890" s="10"/>
    </row>
    <row r="25891" spans="2:13" s="1" customFormat="1" ht="13.8" x14ac:dyDescent="0.3">
      <c r="B25891" s="10"/>
      <c r="L25891" s="10"/>
      <c r="M25891" s="10"/>
    </row>
    <row r="25892" spans="2:13" s="1" customFormat="1" ht="13.8" x14ac:dyDescent="0.3">
      <c r="B25892" s="10"/>
      <c r="L25892" s="10"/>
      <c r="M25892" s="10"/>
    </row>
    <row r="25893" spans="2:13" s="1" customFormat="1" ht="13.8" x14ac:dyDescent="0.3">
      <c r="B25893" s="10"/>
      <c r="L25893" s="10"/>
      <c r="M25893" s="10"/>
    </row>
    <row r="25894" spans="2:13" s="1" customFormat="1" ht="13.8" x14ac:dyDescent="0.3">
      <c r="B25894" s="10"/>
      <c r="L25894" s="10"/>
      <c r="M25894" s="10"/>
    </row>
    <row r="25895" spans="2:13" s="1" customFormat="1" ht="13.8" x14ac:dyDescent="0.3">
      <c r="B25895" s="10"/>
      <c r="L25895" s="10"/>
      <c r="M25895" s="10"/>
    </row>
    <row r="25896" spans="2:13" s="1" customFormat="1" ht="13.8" x14ac:dyDescent="0.3">
      <c r="B25896" s="10"/>
      <c r="L25896" s="10"/>
      <c r="M25896" s="10"/>
    </row>
    <row r="25897" spans="2:13" s="1" customFormat="1" ht="13.8" x14ac:dyDescent="0.3">
      <c r="B25897" s="10"/>
      <c r="L25897" s="10"/>
      <c r="M25897" s="10"/>
    </row>
    <row r="25898" spans="2:13" s="1" customFormat="1" ht="13.8" x14ac:dyDescent="0.3">
      <c r="B25898" s="10"/>
      <c r="L25898" s="10"/>
      <c r="M25898" s="10"/>
    </row>
    <row r="25899" spans="2:13" s="1" customFormat="1" ht="13.8" x14ac:dyDescent="0.3">
      <c r="B25899" s="10"/>
      <c r="L25899" s="10"/>
      <c r="M25899" s="10"/>
    </row>
    <row r="25900" spans="2:13" s="1" customFormat="1" ht="13.8" x14ac:dyDescent="0.3">
      <c r="B25900" s="10"/>
      <c r="L25900" s="10"/>
      <c r="M25900" s="10"/>
    </row>
    <row r="25901" spans="2:13" s="1" customFormat="1" ht="13.8" x14ac:dyDescent="0.3">
      <c r="B25901" s="10"/>
      <c r="L25901" s="10"/>
      <c r="M25901" s="10"/>
    </row>
    <row r="25902" spans="2:13" s="1" customFormat="1" ht="13.8" x14ac:dyDescent="0.3">
      <c r="B25902" s="10"/>
      <c r="L25902" s="10"/>
      <c r="M25902" s="10"/>
    </row>
    <row r="25903" spans="2:13" s="1" customFormat="1" ht="13.8" x14ac:dyDescent="0.3">
      <c r="B25903" s="10"/>
      <c r="L25903" s="10"/>
      <c r="M25903" s="10"/>
    </row>
    <row r="25904" spans="2:13" s="1" customFormat="1" ht="13.8" x14ac:dyDescent="0.3">
      <c r="B25904" s="10"/>
      <c r="L25904" s="10"/>
      <c r="M25904" s="10"/>
    </row>
    <row r="25905" spans="2:13" s="1" customFormat="1" ht="13.8" x14ac:dyDescent="0.3">
      <c r="B25905" s="10"/>
      <c r="L25905" s="10"/>
      <c r="M25905" s="10"/>
    </row>
    <row r="25906" spans="2:13" s="1" customFormat="1" ht="13.8" x14ac:dyDescent="0.3">
      <c r="B25906" s="10"/>
      <c r="L25906" s="10"/>
      <c r="M25906" s="10"/>
    </row>
    <row r="25907" spans="2:13" s="1" customFormat="1" ht="13.8" x14ac:dyDescent="0.3">
      <c r="B25907" s="10"/>
      <c r="L25907" s="10"/>
      <c r="M25907" s="10"/>
    </row>
    <row r="25908" spans="2:13" s="1" customFormat="1" ht="13.8" x14ac:dyDescent="0.3">
      <c r="B25908" s="10"/>
      <c r="L25908" s="10"/>
      <c r="M25908" s="10"/>
    </row>
    <row r="25909" spans="2:13" s="1" customFormat="1" ht="13.8" x14ac:dyDescent="0.3">
      <c r="B25909" s="10"/>
      <c r="L25909" s="10"/>
      <c r="M25909" s="10"/>
    </row>
    <row r="25910" spans="2:13" s="1" customFormat="1" ht="13.8" x14ac:dyDescent="0.3">
      <c r="B25910" s="10"/>
      <c r="L25910" s="10"/>
      <c r="M25910" s="10"/>
    </row>
    <row r="25911" spans="2:13" s="1" customFormat="1" ht="13.8" x14ac:dyDescent="0.3">
      <c r="B25911" s="10"/>
      <c r="L25911" s="10"/>
      <c r="M25911" s="10"/>
    </row>
    <row r="25912" spans="2:13" s="1" customFormat="1" ht="13.8" x14ac:dyDescent="0.3">
      <c r="B25912" s="10"/>
      <c r="L25912" s="10"/>
      <c r="M25912" s="10"/>
    </row>
    <row r="25913" spans="2:13" s="1" customFormat="1" ht="13.8" x14ac:dyDescent="0.3">
      <c r="B25913" s="10"/>
      <c r="L25913" s="10"/>
      <c r="M25913" s="10"/>
    </row>
    <row r="25914" spans="2:13" s="1" customFormat="1" ht="13.8" x14ac:dyDescent="0.3">
      <c r="B25914" s="10"/>
      <c r="L25914" s="10"/>
      <c r="M25914" s="10"/>
    </row>
    <row r="25915" spans="2:13" s="1" customFormat="1" ht="13.8" x14ac:dyDescent="0.3">
      <c r="B25915" s="10"/>
      <c r="L25915" s="10"/>
      <c r="M25915" s="10"/>
    </row>
    <row r="25916" spans="2:13" s="1" customFormat="1" ht="13.8" x14ac:dyDescent="0.3">
      <c r="B25916" s="10"/>
      <c r="L25916" s="10"/>
      <c r="M25916" s="10"/>
    </row>
    <row r="25917" spans="2:13" s="1" customFormat="1" ht="13.8" x14ac:dyDescent="0.3">
      <c r="B25917" s="10"/>
      <c r="L25917" s="10"/>
      <c r="M25917" s="10"/>
    </row>
    <row r="25918" spans="2:13" s="1" customFormat="1" ht="13.8" x14ac:dyDescent="0.3">
      <c r="B25918" s="10"/>
      <c r="L25918" s="10"/>
      <c r="M25918" s="10"/>
    </row>
    <row r="25919" spans="2:13" s="1" customFormat="1" ht="13.8" x14ac:dyDescent="0.3">
      <c r="B25919" s="10"/>
      <c r="L25919" s="10"/>
      <c r="M25919" s="10"/>
    </row>
    <row r="25920" spans="2:13" s="1" customFormat="1" ht="13.8" x14ac:dyDescent="0.3">
      <c r="B25920" s="10"/>
      <c r="L25920" s="10"/>
      <c r="M25920" s="10"/>
    </row>
    <row r="25921" spans="2:13" s="1" customFormat="1" ht="13.8" x14ac:dyDescent="0.3">
      <c r="B25921" s="10"/>
      <c r="L25921" s="10"/>
      <c r="M25921" s="10"/>
    </row>
    <row r="25922" spans="2:13" s="1" customFormat="1" ht="13.8" x14ac:dyDescent="0.3">
      <c r="B25922" s="10"/>
      <c r="L25922" s="10"/>
      <c r="M25922" s="10"/>
    </row>
    <row r="25923" spans="2:13" s="1" customFormat="1" ht="13.8" x14ac:dyDescent="0.3">
      <c r="B25923" s="10"/>
      <c r="L25923" s="10"/>
      <c r="M25923" s="10"/>
    </row>
    <row r="25924" spans="2:13" s="1" customFormat="1" ht="13.8" x14ac:dyDescent="0.3">
      <c r="B25924" s="10"/>
      <c r="L25924" s="10"/>
      <c r="M25924" s="10"/>
    </row>
    <row r="25925" spans="2:13" s="1" customFormat="1" ht="13.8" x14ac:dyDescent="0.3">
      <c r="B25925" s="10"/>
      <c r="L25925" s="10"/>
      <c r="M25925" s="10"/>
    </row>
    <row r="25926" spans="2:13" s="1" customFormat="1" ht="13.8" x14ac:dyDescent="0.3">
      <c r="B25926" s="10"/>
      <c r="L25926" s="10"/>
      <c r="M25926" s="10"/>
    </row>
    <row r="25927" spans="2:13" s="1" customFormat="1" ht="13.8" x14ac:dyDescent="0.3">
      <c r="B25927" s="10"/>
      <c r="L25927" s="10"/>
      <c r="M25927" s="10"/>
    </row>
    <row r="25928" spans="2:13" s="1" customFormat="1" ht="13.8" x14ac:dyDescent="0.3">
      <c r="B25928" s="10"/>
      <c r="L25928" s="10"/>
      <c r="M25928" s="10"/>
    </row>
    <row r="25929" spans="2:13" s="1" customFormat="1" ht="13.8" x14ac:dyDescent="0.3">
      <c r="B25929" s="10"/>
      <c r="L25929" s="10"/>
      <c r="M25929" s="10"/>
    </row>
    <row r="25930" spans="2:13" s="1" customFormat="1" ht="13.8" x14ac:dyDescent="0.3">
      <c r="B25930" s="10"/>
      <c r="L25930" s="10"/>
      <c r="M25930" s="10"/>
    </row>
    <row r="25931" spans="2:13" s="1" customFormat="1" ht="13.8" x14ac:dyDescent="0.3">
      <c r="B25931" s="10"/>
      <c r="L25931" s="10"/>
      <c r="M25931" s="10"/>
    </row>
    <row r="25932" spans="2:13" s="1" customFormat="1" ht="13.8" x14ac:dyDescent="0.3">
      <c r="B25932" s="10"/>
      <c r="L25932" s="10"/>
      <c r="M25932" s="10"/>
    </row>
    <row r="25933" spans="2:13" s="1" customFormat="1" ht="13.8" x14ac:dyDescent="0.3">
      <c r="B25933" s="10"/>
      <c r="L25933" s="10"/>
      <c r="M25933" s="10"/>
    </row>
    <row r="25934" spans="2:13" s="1" customFormat="1" ht="13.8" x14ac:dyDescent="0.3">
      <c r="B25934" s="10"/>
      <c r="L25934" s="10"/>
      <c r="M25934" s="10"/>
    </row>
    <row r="25935" spans="2:13" s="1" customFormat="1" ht="13.8" x14ac:dyDescent="0.3">
      <c r="B25935" s="10"/>
      <c r="L25935" s="10"/>
      <c r="M25935" s="10"/>
    </row>
    <row r="25936" spans="2:13" s="1" customFormat="1" ht="13.8" x14ac:dyDescent="0.3">
      <c r="B25936" s="10"/>
      <c r="L25936" s="10"/>
      <c r="M25936" s="10"/>
    </row>
    <row r="25937" spans="2:13" s="1" customFormat="1" ht="13.8" x14ac:dyDescent="0.3">
      <c r="B25937" s="10"/>
      <c r="L25937" s="10"/>
      <c r="M25937" s="10"/>
    </row>
    <row r="25938" spans="2:13" s="1" customFormat="1" ht="13.8" x14ac:dyDescent="0.3">
      <c r="B25938" s="10"/>
      <c r="L25938" s="10"/>
      <c r="M25938" s="10"/>
    </row>
    <row r="25939" spans="2:13" s="1" customFormat="1" ht="13.8" x14ac:dyDescent="0.3">
      <c r="B25939" s="10"/>
      <c r="L25939" s="10"/>
      <c r="M25939" s="10"/>
    </row>
    <row r="25940" spans="2:13" s="1" customFormat="1" ht="13.8" x14ac:dyDescent="0.3">
      <c r="B25940" s="10"/>
      <c r="L25940" s="10"/>
      <c r="M25940" s="10"/>
    </row>
    <row r="25941" spans="2:13" s="1" customFormat="1" ht="13.8" x14ac:dyDescent="0.3">
      <c r="B25941" s="10"/>
      <c r="L25941" s="10"/>
      <c r="M25941" s="10"/>
    </row>
    <row r="25942" spans="2:13" s="1" customFormat="1" ht="13.8" x14ac:dyDescent="0.3">
      <c r="B25942" s="10"/>
      <c r="L25942" s="10"/>
      <c r="M25942" s="10"/>
    </row>
    <row r="25943" spans="2:13" s="1" customFormat="1" ht="13.8" x14ac:dyDescent="0.3">
      <c r="B25943" s="10"/>
      <c r="L25943" s="10"/>
      <c r="M25943" s="10"/>
    </row>
    <row r="25944" spans="2:13" s="1" customFormat="1" ht="13.8" x14ac:dyDescent="0.3">
      <c r="B25944" s="10"/>
      <c r="L25944" s="10"/>
      <c r="M25944" s="10"/>
    </row>
    <row r="25945" spans="2:13" s="1" customFormat="1" ht="13.8" x14ac:dyDescent="0.3">
      <c r="B25945" s="10"/>
      <c r="L25945" s="10"/>
      <c r="M25945" s="10"/>
    </row>
    <row r="25946" spans="2:13" s="1" customFormat="1" ht="13.8" x14ac:dyDescent="0.3">
      <c r="B25946" s="10"/>
      <c r="L25946" s="10"/>
      <c r="M25946" s="10"/>
    </row>
    <row r="25947" spans="2:13" s="1" customFormat="1" ht="13.8" x14ac:dyDescent="0.3">
      <c r="B25947" s="10"/>
      <c r="L25947" s="10"/>
      <c r="M25947" s="10"/>
    </row>
    <row r="25948" spans="2:13" s="1" customFormat="1" ht="13.8" x14ac:dyDescent="0.3">
      <c r="B25948" s="10"/>
      <c r="L25948" s="10"/>
      <c r="M25948" s="10"/>
    </row>
    <row r="25949" spans="2:13" s="1" customFormat="1" ht="13.8" x14ac:dyDescent="0.3">
      <c r="B25949" s="10"/>
      <c r="L25949" s="10"/>
      <c r="M25949" s="10"/>
    </row>
    <row r="25950" spans="2:13" s="1" customFormat="1" ht="13.8" x14ac:dyDescent="0.3">
      <c r="B25950" s="10"/>
      <c r="L25950" s="10"/>
      <c r="M25950" s="10"/>
    </row>
    <row r="25951" spans="2:13" s="1" customFormat="1" ht="13.8" x14ac:dyDescent="0.3">
      <c r="B25951" s="10"/>
      <c r="L25951" s="10"/>
      <c r="M25951" s="10"/>
    </row>
    <row r="25952" spans="2:13" s="1" customFormat="1" ht="13.8" x14ac:dyDescent="0.3">
      <c r="B25952" s="10"/>
      <c r="L25952" s="10"/>
      <c r="M25952" s="10"/>
    </row>
    <row r="25953" spans="2:13" s="1" customFormat="1" ht="13.8" x14ac:dyDescent="0.3">
      <c r="B25953" s="10"/>
      <c r="L25953" s="10"/>
      <c r="M25953" s="10"/>
    </row>
    <row r="25954" spans="2:13" s="1" customFormat="1" ht="13.8" x14ac:dyDescent="0.3">
      <c r="B25954" s="10"/>
      <c r="L25954" s="10"/>
      <c r="M25954" s="10"/>
    </row>
    <row r="25955" spans="2:13" s="1" customFormat="1" ht="13.8" x14ac:dyDescent="0.3">
      <c r="B25955" s="10"/>
      <c r="L25955" s="10"/>
      <c r="M25955" s="10"/>
    </row>
    <row r="25956" spans="2:13" s="1" customFormat="1" ht="13.8" x14ac:dyDescent="0.3">
      <c r="B25956" s="10"/>
      <c r="L25956" s="10"/>
      <c r="M25956" s="10"/>
    </row>
    <row r="25957" spans="2:13" s="1" customFormat="1" ht="13.8" x14ac:dyDescent="0.3">
      <c r="B25957" s="10"/>
      <c r="L25957" s="10"/>
      <c r="M25957" s="10"/>
    </row>
    <row r="25958" spans="2:13" s="1" customFormat="1" ht="13.8" x14ac:dyDescent="0.3">
      <c r="B25958" s="10"/>
      <c r="L25958" s="10"/>
      <c r="M25958" s="10"/>
    </row>
    <row r="25959" spans="2:13" s="1" customFormat="1" ht="13.8" x14ac:dyDescent="0.3">
      <c r="B25959" s="10"/>
      <c r="L25959" s="10"/>
      <c r="M25959" s="10"/>
    </row>
    <row r="25960" spans="2:13" s="1" customFormat="1" ht="13.8" x14ac:dyDescent="0.3">
      <c r="B25960" s="10"/>
      <c r="L25960" s="10"/>
      <c r="M25960" s="10"/>
    </row>
    <row r="25961" spans="2:13" s="1" customFormat="1" ht="13.8" x14ac:dyDescent="0.3">
      <c r="B25961" s="10"/>
      <c r="L25961" s="10"/>
      <c r="M25961" s="10"/>
    </row>
    <row r="25962" spans="2:13" s="1" customFormat="1" ht="13.8" x14ac:dyDescent="0.3">
      <c r="B25962" s="10"/>
      <c r="L25962" s="10"/>
      <c r="M25962" s="10"/>
    </row>
    <row r="25963" spans="2:13" s="1" customFormat="1" ht="13.8" x14ac:dyDescent="0.3">
      <c r="B25963" s="10"/>
      <c r="L25963" s="10"/>
      <c r="M25963" s="10"/>
    </row>
    <row r="25964" spans="2:13" s="1" customFormat="1" ht="13.8" x14ac:dyDescent="0.3">
      <c r="B25964" s="10"/>
      <c r="L25964" s="10"/>
      <c r="M25964" s="10"/>
    </row>
    <row r="25965" spans="2:13" s="1" customFormat="1" ht="13.8" x14ac:dyDescent="0.3">
      <c r="B25965" s="10"/>
      <c r="L25965" s="10"/>
      <c r="M25965" s="10"/>
    </row>
    <row r="25966" spans="2:13" s="1" customFormat="1" ht="13.8" x14ac:dyDescent="0.3">
      <c r="B25966" s="10"/>
      <c r="L25966" s="10"/>
      <c r="M25966" s="10"/>
    </row>
    <row r="25967" spans="2:13" s="1" customFormat="1" ht="13.8" x14ac:dyDescent="0.3">
      <c r="B25967" s="10"/>
      <c r="L25967" s="10"/>
      <c r="M25967" s="10"/>
    </row>
    <row r="25968" spans="2:13" s="1" customFormat="1" ht="13.8" x14ac:dyDescent="0.3">
      <c r="B25968" s="10"/>
      <c r="L25968" s="10"/>
      <c r="M25968" s="10"/>
    </row>
    <row r="25969" spans="2:13" s="1" customFormat="1" ht="13.8" x14ac:dyDescent="0.3">
      <c r="B25969" s="10"/>
      <c r="L25969" s="10"/>
      <c r="M25969" s="10"/>
    </row>
    <row r="25970" spans="2:13" s="1" customFormat="1" ht="13.8" x14ac:dyDescent="0.3">
      <c r="B25970" s="10"/>
      <c r="L25970" s="10"/>
      <c r="M25970" s="10"/>
    </row>
    <row r="25971" spans="2:13" s="1" customFormat="1" ht="13.8" x14ac:dyDescent="0.3">
      <c r="B25971" s="10"/>
      <c r="L25971" s="10"/>
      <c r="M25971" s="10"/>
    </row>
    <row r="25972" spans="2:13" s="1" customFormat="1" ht="13.8" x14ac:dyDescent="0.3">
      <c r="B25972" s="10"/>
      <c r="L25972" s="10"/>
      <c r="M25972" s="10"/>
    </row>
    <row r="25973" spans="2:13" s="1" customFormat="1" ht="13.8" x14ac:dyDescent="0.3">
      <c r="B25973" s="10"/>
      <c r="L25973" s="10"/>
      <c r="M25973" s="10"/>
    </row>
    <row r="25974" spans="2:13" s="1" customFormat="1" ht="13.8" x14ac:dyDescent="0.3">
      <c r="B25974" s="10"/>
      <c r="L25974" s="10"/>
      <c r="M25974" s="10"/>
    </row>
    <row r="25975" spans="2:13" s="1" customFormat="1" ht="13.8" x14ac:dyDescent="0.3">
      <c r="B25975" s="10"/>
      <c r="L25975" s="10"/>
      <c r="M25975" s="10"/>
    </row>
    <row r="25976" spans="2:13" s="1" customFormat="1" ht="13.8" x14ac:dyDescent="0.3">
      <c r="B25976" s="10"/>
      <c r="L25976" s="10"/>
      <c r="M25976" s="10"/>
    </row>
    <row r="25977" spans="2:13" s="1" customFormat="1" ht="13.8" x14ac:dyDescent="0.3">
      <c r="B25977" s="10"/>
      <c r="L25977" s="10"/>
      <c r="M25977" s="10"/>
    </row>
    <row r="25978" spans="2:13" s="1" customFormat="1" ht="13.8" x14ac:dyDescent="0.3">
      <c r="B25978" s="10"/>
      <c r="L25978" s="10"/>
      <c r="M25978" s="10"/>
    </row>
    <row r="25979" spans="2:13" s="1" customFormat="1" ht="13.8" x14ac:dyDescent="0.3">
      <c r="B25979" s="10"/>
      <c r="L25979" s="10"/>
      <c r="M25979" s="10"/>
    </row>
    <row r="25980" spans="2:13" s="1" customFormat="1" ht="13.8" x14ac:dyDescent="0.3">
      <c r="B25980" s="10"/>
      <c r="L25980" s="10"/>
      <c r="M25980" s="10"/>
    </row>
    <row r="25981" spans="2:13" s="1" customFormat="1" ht="13.8" x14ac:dyDescent="0.3">
      <c r="B25981" s="10"/>
      <c r="L25981" s="10"/>
      <c r="M25981" s="10"/>
    </row>
    <row r="25982" spans="2:13" s="1" customFormat="1" ht="13.8" x14ac:dyDescent="0.3">
      <c r="B25982" s="10"/>
      <c r="L25982" s="10"/>
      <c r="M25982" s="10"/>
    </row>
    <row r="25983" spans="2:13" s="1" customFormat="1" ht="13.8" x14ac:dyDescent="0.3">
      <c r="B25983" s="10"/>
      <c r="L25983" s="10"/>
      <c r="M25983" s="10"/>
    </row>
    <row r="25984" spans="2:13" s="1" customFormat="1" ht="13.8" x14ac:dyDescent="0.3">
      <c r="B25984" s="10"/>
      <c r="L25984" s="10"/>
      <c r="M25984" s="10"/>
    </row>
    <row r="25985" spans="2:13" s="1" customFormat="1" ht="13.8" x14ac:dyDescent="0.3">
      <c r="B25985" s="10"/>
      <c r="L25985" s="10"/>
      <c r="M25985" s="10"/>
    </row>
    <row r="25986" spans="2:13" s="1" customFormat="1" ht="13.8" x14ac:dyDescent="0.3">
      <c r="B25986" s="10"/>
      <c r="L25986" s="10"/>
      <c r="M25986" s="10"/>
    </row>
    <row r="25987" spans="2:13" s="1" customFormat="1" ht="13.8" x14ac:dyDescent="0.3">
      <c r="B25987" s="10"/>
      <c r="L25987" s="10"/>
      <c r="M25987" s="10"/>
    </row>
    <row r="25988" spans="2:13" s="1" customFormat="1" ht="13.8" x14ac:dyDescent="0.3">
      <c r="B25988" s="10"/>
      <c r="L25988" s="10"/>
      <c r="M25988" s="10"/>
    </row>
    <row r="25989" spans="2:13" s="1" customFormat="1" ht="13.8" x14ac:dyDescent="0.3">
      <c r="B25989" s="10"/>
      <c r="L25989" s="10"/>
      <c r="M25989" s="10"/>
    </row>
    <row r="25990" spans="2:13" s="1" customFormat="1" ht="13.8" x14ac:dyDescent="0.3">
      <c r="B25990" s="10"/>
      <c r="L25990" s="10"/>
      <c r="M25990" s="10"/>
    </row>
    <row r="25991" spans="2:13" s="1" customFormat="1" ht="13.8" x14ac:dyDescent="0.3">
      <c r="B25991" s="10"/>
      <c r="L25991" s="10"/>
      <c r="M25991" s="10"/>
    </row>
    <row r="25992" spans="2:13" s="1" customFormat="1" ht="13.8" x14ac:dyDescent="0.3">
      <c r="B25992" s="10"/>
      <c r="L25992" s="10"/>
      <c r="M25992" s="10"/>
    </row>
    <row r="25993" spans="2:13" s="1" customFormat="1" ht="13.8" x14ac:dyDescent="0.3">
      <c r="B25993" s="10"/>
      <c r="L25993" s="10"/>
      <c r="M25993" s="10"/>
    </row>
    <row r="25994" spans="2:13" s="1" customFormat="1" ht="13.8" x14ac:dyDescent="0.3">
      <c r="B25994" s="10"/>
      <c r="L25994" s="10"/>
      <c r="M25994" s="10"/>
    </row>
    <row r="25995" spans="2:13" s="1" customFormat="1" ht="13.8" x14ac:dyDescent="0.3">
      <c r="B25995" s="10"/>
      <c r="L25995" s="10"/>
      <c r="M25995" s="10"/>
    </row>
    <row r="25996" spans="2:13" s="1" customFormat="1" ht="13.8" x14ac:dyDescent="0.3">
      <c r="B25996" s="10"/>
      <c r="L25996" s="10"/>
      <c r="M25996" s="10"/>
    </row>
    <row r="25997" spans="2:13" s="1" customFormat="1" ht="13.8" x14ac:dyDescent="0.3">
      <c r="B25997" s="10"/>
      <c r="L25997" s="10"/>
      <c r="M25997" s="10"/>
    </row>
    <row r="25998" spans="2:13" s="1" customFormat="1" ht="13.8" x14ac:dyDescent="0.3">
      <c r="B25998" s="10"/>
      <c r="L25998" s="10"/>
      <c r="M25998" s="10"/>
    </row>
    <row r="25999" spans="2:13" s="1" customFormat="1" ht="13.8" x14ac:dyDescent="0.3">
      <c r="B25999" s="10"/>
      <c r="L25999" s="10"/>
      <c r="M25999" s="10"/>
    </row>
    <row r="26000" spans="2:13" s="1" customFormat="1" ht="13.8" x14ac:dyDescent="0.3">
      <c r="B26000" s="10"/>
      <c r="L26000" s="10"/>
      <c r="M26000" s="10"/>
    </row>
    <row r="26001" spans="2:13" s="1" customFormat="1" ht="13.8" x14ac:dyDescent="0.3">
      <c r="B26001" s="10"/>
      <c r="L26001" s="10"/>
      <c r="M26001" s="10"/>
    </row>
    <row r="26002" spans="2:13" s="1" customFormat="1" ht="13.8" x14ac:dyDescent="0.3">
      <c r="B26002" s="10"/>
      <c r="L26002" s="10"/>
      <c r="M26002" s="10"/>
    </row>
    <row r="26003" spans="2:13" s="1" customFormat="1" ht="13.8" x14ac:dyDescent="0.3">
      <c r="B26003" s="10"/>
      <c r="L26003" s="10"/>
      <c r="M26003" s="10"/>
    </row>
    <row r="26004" spans="2:13" s="1" customFormat="1" ht="13.8" x14ac:dyDescent="0.3">
      <c r="B26004" s="10"/>
      <c r="L26004" s="10"/>
      <c r="M26004" s="10"/>
    </row>
    <row r="26005" spans="2:13" s="1" customFormat="1" ht="13.8" x14ac:dyDescent="0.3">
      <c r="B26005" s="10"/>
      <c r="L26005" s="10"/>
      <c r="M26005" s="10"/>
    </row>
    <row r="26006" spans="2:13" s="1" customFormat="1" ht="13.8" x14ac:dyDescent="0.3">
      <c r="B26006" s="10"/>
      <c r="L26006" s="10"/>
      <c r="M26006" s="10"/>
    </row>
    <row r="26007" spans="2:13" s="1" customFormat="1" ht="13.8" x14ac:dyDescent="0.3">
      <c r="B26007" s="10"/>
      <c r="L26007" s="10"/>
      <c r="M26007" s="10"/>
    </row>
    <row r="26008" spans="2:13" s="1" customFormat="1" ht="13.8" x14ac:dyDescent="0.3">
      <c r="B26008" s="10"/>
      <c r="L26008" s="10"/>
      <c r="M26008" s="10"/>
    </row>
    <row r="26009" spans="2:13" s="1" customFormat="1" ht="13.8" x14ac:dyDescent="0.3">
      <c r="B26009" s="10"/>
      <c r="L26009" s="10"/>
      <c r="M26009" s="10"/>
    </row>
    <row r="26010" spans="2:13" s="1" customFormat="1" ht="13.8" x14ac:dyDescent="0.3">
      <c r="B26010" s="10"/>
      <c r="L26010" s="10"/>
      <c r="M26010" s="10"/>
    </row>
    <row r="26011" spans="2:13" s="1" customFormat="1" ht="13.8" x14ac:dyDescent="0.3">
      <c r="B26011" s="10"/>
      <c r="L26011" s="10"/>
      <c r="M26011" s="10"/>
    </row>
    <row r="26012" spans="2:13" s="1" customFormat="1" ht="13.8" x14ac:dyDescent="0.3">
      <c r="B26012" s="10"/>
      <c r="L26012" s="10"/>
      <c r="M26012" s="10"/>
    </row>
    <row r="26013" spans="2:13" s="1" customFormat="1" ht="13.8" x14ac:dyDescent="0.3">
      <c r="B26013" s="10"/>
      <c r="L26013" s="10"/>
      <c r="M26013" s="10"/>
    </row>
    <row r="26014" spans="2:13" s="1" customFormat="1" ht="13.8" x14ac:dyDescent="0.3">
      <c r="B26014" s="10"/>
      <c r="L26014" s="10"/>
      <c r="M26014" s="10"/>
    </row>
    <row r="26015" spans="2:13" s="1" customFormat="1" ht="13.8" x14ac:dyDescent="0.3">
      <c r="B26015" s="10"/>
      <c r="L26015" s="10"/>
      <c r="M26015" s="10"/>
    </row>
    <row r="26016" spans="2:13" s="1" customFormat="1" ht="13.8" x14ac:dyDescent="0.3">
      <c r="B26016" s="10"/>
      <c r="L26016" s="10"/>
      <c r="M26016" s="10"/>
    </row>
    <row r="26017" spans="2:13" s="1" customFormat="1" ht="13.8" x14ac:dyDescent="0.3">
      <c r="B26017" s="10"/>
      <c r="L26017" s="10"/>
      <c r="M26017" s="10"/>
    </row>
    <row r="26018" spans="2:13" s="1" customFormat="1" ht="13.8" x14ac:dyDescent="0.3">
      <c r="B26018" s="10"/>
      <c r="L26018" s="10"/>
      <c r="M26018" s="10"/>
    </row>
    <row r="26019" spans="2:13" s="1" customFormat="1" ht="13.8" x14ac:dyDescent="0.3">
      <c r="B26019" s="10"/>
      <c r="L26019" s="10"/>
      <c r="M26019" s="10"/>
    </row>
    <row r="26020" spans="2:13" s="1" customFormat="1" ht="13.8" x14ac:dyDescent="0.3">
      <c r="B26020" s="10"/>
      <c r="L26020" s="10"/>
      <c r="M26020" s="10"/>
    </row>
    <row r="26021" spans="2:13" s="1" customFormat="1" ht="13.8" x14ac:dyDescent="0.3">
      <c r="B26021" s="10"/>
      <c r="L26021" s="10"/>
      <c r="M26021" s="10"/>
    </row>
    <row r="26022" spans="2:13" s="1" customFormat="1" ht="13.8" x14ac:dyDescent="0.3">
      <c r="B26022" s="10"/>
      <c r="L26022" s="10"/>
      <c r="M26022" s="10"/>
    </row>
    <row r="26023" spans="2:13" s="1" customFormat="1" ht="13.8" x14ac:dyDescent="0.3">
      <c r="B26023" s="10"/>
      <c r="L26023" s="10"/>
      <c r="M26023" s="10"/>
    </row>
    <row r="26024" spans="2:13" s="1" customFormat="1" ht="13.8" x14ac:dyDescent="0.3">
      <c r="B26024" s="10"/>
      <c r="L26024" s="10"/>
      <c r="M26024" s="10"/>
    </row>
    <row r="26025" spans="2:13" s="1" customFormat="1" ht="13.8" x14ac:dyDescent="0.3">
      <c r="B26025" s="10"/>
      <c r="L26025" s="10"/>
      <c r="M26025" s="10"/>
    </row>
    <row r="26026" spans="2:13" s="1" customFormat="1" ht="13.8" x14ac:dyDescent="0.3">
      <c r="B26026" s="10"/>
      <c r="L26026" s="10"/>
      <c r="M26026" s="10"/>
    </row>
    <row r="26027" spans="2:13" s="1" customFormat="1" ht="13.8" x14ac:dyDescent="0.3">
      <c r="B26027" s="10"/>
      <c r="L26027" s="10"/>
      <c r="M26027" s="10"/>
    </row>
    <row r="26028" spans="2:13" s="1" customFormat="1" ht="13.8" x14ac:dyDescent="0.3">
      <c r="B26028" s="10"/>
      <c r="L26028" s="10"/>
      <c r="M26028" s="10"/>
    </row>
    <row r="26029" spans="2:13" s="1" customFormat="1" ht="13.8" x14ac:dyDescent="0.3">
      <c r="B26029" s="10"/>
      <c r="L26029" s="10"/>
      <c r="M26029" s="10"/>
    </row>
    <row r="26030" spans="2:13" s="1" customFormat="1" ht="13.8" x14ac:dyDescent="0.3">
      <c r="B26030" s="10"/>
      <c r="L26030" s="10"/>
      <c r="M26030" s="10"/>
    </row>
    <row r="26031" spans="2:13" s="1" customFormat="1" ht="13.8" x14ac:dyDescent="0.3">
      <c r="B26031" s="10"/>
      <c r="L26031" s="10"/>
      <c r="M26031" s="10"/>
    </row>
    <row r="26032" spans="2:13" s="1" customFormat="1" ht="13.8" x14ac:dyDescent="0.3">
      <c r="B26032" s="10"/>
      <c r="L26032" s="10"/>
      <c r="M26032" s="10"/>
    </row>
    <row r="26033" spans="2:13" s="1" customFormat="1" ht="13.8" x14ac:dyDescent="0.3">
      <c r="B26033" s="10"/>
      <c r="L26033" s="10"/>
      <c r="M26033" s="10"/>
    </row>
    <row r="26034" spans="2:13" s="1" customFormat="1" ht="13.8" x14ac:dyDescent="0.3">
      <c r="B26034" s="10"/>
      <c r="L26034" s="10"/>
      <c r="M26034" s="10"/>
    </row>
    <row r="26035" spans="2:13" s="1" customFormat="1" ht="13.8" x14ac:dyDescent="0.3">
      <c r="B26035" s="10"/>
      <c r="L26035" s="10"/>
      <c r="M26035" s="10"/>
    </row>
    <row r="26036" spans="2:13" s="1" customFormat="1" ht="13.8" x14ac:dyDescent="0.3">
      <c r="B26036" s="10"/>
      <c r="L26036" s="10"/>
      <c r="M26036" s="10"/>
    </row>
    <row r="26037" spans="2:13" s="1" customFormat="1" ht="13.8" x14ac:dyDescent="0.3">
      <c r="B26037" s="10"/>
      <c r="L26037" s="10"/>
      <c r="M26037" s="10"/>
    </row>
    <row r="26038" spans="2:13" s="1" customFormat="1" ht="13.8" x14ac:dyDescent="0.3">
      <c r="B26038" s="10"/>
      <c r="L26038" s="10"/>
      <c r="M26038" s="10"/>
    </row>
    <row r="26039" spans="2:13" s="1" customFormat="1" ht="13.8" x14ac:dyDescent="0.3">
      <c r="B26039" s="10"/>
      <c r="L26039" s="10"/>
      <c r="M26039" s="10"/>
    </row>
    <row r="26040" spans="2:13" s="1" customFormat="1" ht="13.8" x14ac:dyDescent="0.3">
      <c r="B26040" s="10"/>
      <c r="L26040" s="10"/>
      <c r="M26040" s="10"/>
    </row>
    <row r="26041" spans="2:13" s="1" customFormat="1" ht="13.8" x14ac:dyDescent="0.3">
      <c r="B26041" s="10"/>
      <c r="L26041" s="10"/>
      <c r="M26041" s="10"/>
    </row>
    <row r="26042" spans="2:13" s="1" customFormat="1" ht="13.8" x14ac:dyDescent="0.3">
      <c r="B26042" s="10"/>
      <c r="L26042" s="10"/>
      <c r="M26042" s="10"/>
    </row>
    <row r="26043" spans="2:13" s="1" customFormat="1" ht="13.8" x14ac:dyDescent="0.3">
      <c r="B26043" s="10"/>
      <c r="L26043" s="10"/>
      <c r="M26043" s="10"/>
    </row>
    <row r="26044" spans="2:13" s="1" customFormat="1" ht="13.8" x14ac:dyDescent="0.3">
      <c r="B26044" s="10"/>
      <c r="L26044" s="10"/>
      <c r="M26044" s="10"/>
    </row>
    <row r="26045" spans="2:13" s="1" customFormat="1" ht="13.8" x14ac:dyDescent="0.3">
      <c r="B26045" s="10"/>
      <c r="L26045" s="10"/>
      <c r="M26045" s="10"/>
    </row>
    <row r="26046" spans="2:13" s="1" customFormat="1" ht="13.8" x14ac:dyDescent="0.3">
      <c r="B26046" s="10"/>
      <c r="L26046" s="10"/>
      <c r="M26046" s="10"/>
    </row>
    <row r="26047" spans="2:13" s="1" customFormat="1" ht="13.8" x14ac:dyDescent="0.3">
      <c r="B26047" s="10"/>
      <c r="L26047" s="10"/>
      <c r="M26047" s="10"/>
    </row>
    <row r="26048" spans="2:13" s="1" customFormat="1" ht="13.8" x14ac:dyDescent="0.3">
      <c r="B26048" s="10"/>
      <c r="L26048" s="10"/>
      <c r="M26048" s="10"/>
    </row>
    <row r="26049" spans="2:13" s="1" customFormat="1" ht="13.8" x14ac:dyDescent="0.3">
      <c r="B26049" s="10"/>
      <c r="L26049" s="10"/>
      <c r="M26049" s="10"/>
    </row>
    <row r="26050" spans="2:13" s="1" customFormat="1" ht="13.8" x14ac:dyDescent="0.3">
      <c r="B26050" s="10"/>
      <c r="L26050" s="10"/>
      <c r="M26050" s="10"/>
    </row>
    <row r="26051" spans="2:13" s="1" customFormat="1" ht="13.8" x14ac:dyDescent="0.3">
      <c r="B26051" s="10"/>
      <c r="L26051" s="10"/>
      <c r="M26051" s="10"/>
    </row>
    <row r="26052" spans="2:13" s="1" customFormat="1" ht="13.8" x14ac:dyDescent="0.3">
      <c r="B26052" s="10"/>
      <c r="L26052" s="10"/>
      <c r="M26052" s="10"/>
    </row>
    <row r="26053" spans="2:13" s="1" customFormat="1" ht="13.8" x14ac:dyDescent="0.3">
      <c r="B26053" s="10"/>
      <c r="L26053" s="10"/>
      <c r="M26053" s="10"/>
    </row>
    <row r="26054" spans="2:13" s="1" customFormat="1" ht="13.8" x14ac:dyDescent="0.3">
      <c r="B26054" s="10"/>
      <c r="L26054" s="10"/>
      <c r="M26054" s="10"/>
    </row>
    <row r="26055" spans="2:13" s="1" customFormat="1" ht="13.8" x14ac:dyDescent="0.3">
      <c r="B26055" s="10"/>
      <c r="L26055" s="10"/>
      <c r="M26055" s="10"/>
    </row>
    <row r="26056" spans="2:13" s="1" customFormat="1" ht="13.8" x14ac:dyDescent="0.3">
      <c r="B26056" s="10"/>
      <c r="L26056" s="10"/>
      <c r="M26056" s="10"/>
    </row>
    <row r="26057" spans="2:13" s="1" customFormat="1" ht="13.8" x14ac:dyDescent="0.3">
      <c r="B26057" s="10"/>
      <c r="L26057" s="10"/>
      <c r="M26057" s="10"/>
    </row>
    <row r="26058" spans="2:13" s="1" customFormat="1" ht="13.8" x14ac:dyDescent="0.3">
      <c r="B26058" s="10"/>
      <c r="L26058" s="10"/>
      <c r="M26058" s="10"/>
    </row>
    <row r="26059" spans="2:13" s="1" customFormat="1" ht="13.8" x14ac:dyDescent="0.3">
      <c r="B26059" s="10"/>
      <c r="L26059" s="10"/>
      <c r="M26059" s="10"/>
    </row>
    <row r="26060" spans="2:13" s="1" customFormat="1" ht="13.8" x14ac:dyDescent="0.3">
      <c r="B26060" s="10"/>
      <c r="L26060" s="10"/>
      <c r="M26060" s="10"/>
    </row>
    <row r="26061" spans="2:13" s="1" customFormat="1" ht="13.8" x14ac:dyDescent="0.3">
      <c r="B26061" s="10"/>
      <c r="L26061" s="10"/>
      <c r="M26061" s="10"/>
    </row>
    <row r="26062" spans="2:13" s="1" customFormat="1" ht="13.8" x14ac:dyDescent="0.3">
      <c r="B26062" s="10"/>
      <c r="L26062" s="10"/>
      <c r="M26062" s="10"/>
    </row>
    <row r="26063" spans="2:13" s="1" customFormat="1" ht="13.8" x14ac:dyDescent="0.3">
      <c r="B26063" s="10"/>
      <c r="L26063" s="10"/>
      <c r="M26063" s="10"/>
    </row>
    <row r="26064" spans="2:13" s="1" customFormat="1" ht="13.8" x14ac:dyDescent="0.3">
      <c r="B26064" s="10"/>
      <c r="L26064" s="10"/>
      <c r="M26064" s="10"/>
    </row>
    <row r="26065" spans="2:13" s="1" customFormat="1" ht="13.8" x14ac:dyDescent="0.3">
      <c r="B26065" s="10"/>
      <c r="L26065" s="10"/>
      <c r="M26065" s="10"/>
    </row>
    <row r="26066" spans="2:13" s="1" customFormat="1" ht="13.8" x14ac:dyDescent="0.3">
      <c r="B26066" s="10"/>
      <c r="L26066" s="10"/>
      <c r="M26066" s="10"/>
    </row>
    <row r="26067" spans="2:13" s="1" customFormat="1" ht="13.8" x14ac:dyDescent="0.3">
      <c r="B26067" s="10"/>
      <c r="L26067" s="10"/>
      <c r="M26067" s="10"/>
    </row>
    <row r="26068" spans="2:13" s="1" customFormat="1" ht="13.8" x14ac:dyDescent="0.3">
      <c r="B26068" s="10"/>
      <c r="L26068" s="10"/>
      <c r="M26068" s="10"/>
    </row>
    <row r="26069" spans="2:13" s="1" customFormat="1" ht="13.8" x14ac:dyDescent="0.3">
      <c r="B26069" s="10"/>
      <c r="L26069" s="10"/>
      <c r="M26069" s="10"/>
    </row>
    <row r="26070" spans="2:13" s="1" customFormat="1" ht="13.8" x14ac:dyDescent="0.3">
      <c r="B26070" s="10"/>
      <c r="L26070" s="10"/>
      <c r="M26070" s="10"/>
    </row>
    <row r="26071" spans="2:13" s="1" customFormat="1" ht="13.8" x14ac:dyDescent="0.3">
      <c r="B26071" s="10"/>
      <c r="L26071" s="10"/>
      <c r="M26071" s="10"/>
    </row>
    <row r="26072" spans="2:13" s="1" customFormat="1" ht="13.8" x14ac:dyDescent="0.3">
      <c r="B26072" s="10"/>
      <c r="L26072" s="10"/>
      <c r="M26072" s="10"/>
    </row>
    <row r="26073" spans="2:13" s="1" customFormat="1" ht="13.8" x14ac:dyDescent="0.3">
      <c r="B26073" s="10"/>
      <c r="L26073" s="10"/>
      <c r="M26073" s="10"/>
    </row>
    <row r="26074" spans="2:13" s="1" customFormat="1" ht="13.8" x14ac:dyDescent="0.3">
      <c r="B26074" s="10"/>
      <c r="L26074" s="10"/>
      <c r="M26074" s="10"/>
    </row>
    <row r="26075" spans="2:13" s="1" customFormat="1" ht="13.8" x14ac:dyDescent="0.3">
      <c r="B26075" s="10"/>
      <c r="L26075" s="10"/>
      <c r="M26075" s="10"/>
    </row>
    <row r="26076" spans="2:13" s="1" customFormat="1" ht="13.8" x14ac:dyDescent="0.3">
      <c r="B26076" s="10"/>
      <c r="L26076" s="10"/>
      <c r="M26076" s="10"/>
    </row>
    <row r="26077" spans="2:13" s="1" customFormat="1" ht="13.8" x14ac:dyDescent="0.3">
      <c r="B26077" s="10"/>
      <c r="L26077" s="10"/>
      <c r="M26077" s="10"/>
    </row>
    <row r="26078" spans="2:13" s="1" customFormat="1" ht="13.8" x14ac:dyDescent="0.3">
      <c r="B26078" s="10"/>
      <c r="L26078" s="10"/>
      <c r="M26078" s="10"/>
    </row>
    <row r="26079" spans="2:13" s="1" customFormat="1" ht="13.8" x14ac:dyDescent="0.3">
      <c r="B26079" s="10"/>
      <c r="L26079" s="10"/>
      <c r="M26079" s="10"/>
    </row>
    <row r="26080" spans="2:13" s="1" customFormat="1" ht="13.8" x14ac:dyDescent="0.3">
      <c r="B26080" s="10"/>
      <c r="L26080" s="10"/>
      <c r="M26080" s="10"/>
    </row>
    <row r="26081" spans="2:13" s="1" customFormat="1" ht="13.8" x14ac:dyDescent="0.3">
      <c r="B26081" s="10"/>
      <c r="L26081" s="10"/>
      <c r="M26081" s="10"/>
    </row>
    <row r="26082" spans="2:13" s="1" customFormat="1" ht="13.8" x14ac:dyDescent="0.3">
      <c r="B26082" s="10"/>
      <c r="L26082" s="10"/>
      <c r="M26082" s="10"/>
    </row>
    <row r="26083" spans="2:13" s="1" customFormat="1" ht="13.8" x14ac:dyDescent="0.3">
      <c r="B26083" s="10"/>
      <c r="L26083" s="10"/>
      <c r="M26083" s="10"/>
    </row>
    <row r="26084" spans="2:13" s="1" customFormat="1" ht="13.8" x14ac:dyDescent="0.3">
      <c r="B26084" s="10"/>
      <c r="L26084" s="10"/>
      <c r="M26084" s="10"/>
    </row>
    <row r="26085" spans="2:13" s="1" customFormat="1" ht="13.8" x14ac:dyDescent="0.3">
      <c r="B26085" s="10"/>
      <c r="L26085" s="10"/>
      <c r="M26085" s="10"/>
    </row>
    <row r="26086" spans="2:13" s="1" customFormat="1" ht="13.8" x14ac:dyDescent="0.3">
      <c r="B26086" s="10"/>
      <c r="L26086" s="10"/>
      <c r="M26086" s="10"/>
    </row>
    <row r="26087" spans="2:13" s="1" customFormat="1" ht="13.8" x14ac:dyDescent="0.3">
      <c r="B26087" s="10"/>
      <c r="L26087" s="10"/>
      <c r="M26087" s="10"/>
    </row>
    <row r="26088" spans="2:13" s="1" customFormat="1" ht="13.8" x14ac:dyDescent="0.3">
      <c r="B26088" s="10"/>
      <c r="L26088" s="10"/>
      <c r="M26088" s="10"/>
    </row>
    <row r="26089" spans="2:13" s="1" customFormat="1" ht="13.8" x14ac:dyDescent="0.3">
      <c r="B26089" s="10"/>
      <c r="L26089" s="10"/>
      <c r="M26089" s="10"/>
    </row>
    <row r="26090" spans="2:13" s="1" customFormat="1" ht="13.8" x14ac:dyDescent="0.3">
      <c r="B26090" s="10"/>
      <c r="L26090" s="10"/>
      <c r="M26090" s="10"/>
    </row>
    <row r="26091" spans="2:13" s="1" customFormat="1" ht="13.8" x14ac:dyDescent="0.3">
      <c r="B26091" s="10"/>
      <c r="L26091" s="10"/>
      <c r="M26091" s="10"/>
    </row>
    <row r="26092" spans="2:13" s="1" customFormat="1" ht="13.8" x14ac:dyDescent="0.3">
      <c r="B26092" s="10"/>
      <c r="L26092" s="10"/>
      <c r="M26092" s="10"/>
    </row>
    <row r="26093" spans="2:13" s="1" customFormat="1" ht="13.8" x14ac:dyDescent="0.3">
      <c r="B26093" s="10"/>
      <c r="L26093" s="10"/>
      <c r="M26093" s="10"/>
    </row>
    <row r="26094" spans="2:13" s="1" customFormat="1" ht="13.8" x14ac:dyDescent="0.3">
      <c r="B26094" s="10"/>
      <c r="L26094" s="10"/>
      <c r="M26094" s="10"/>
    </row>
    <row r="26095" spans="2:13" s="1" customFormat="1" ht="13.8" x14ac:dyDescent="0.3">
      <c r="B26095" s="10"/>
      <c r="L26095" s="10"/>
      <c r="M26095" s="10"/>
    </row>
    <row r="26096" spans="2:13" s="1" customFormat="1" ht="13.8" x14ac:dyDescent="0.3">
      <c r="B26096" s="10"/>
      <c r="L26096" s="10"/>
      <c r="M26096" s="10"/>
    </row>
    <row r="26097" spans="2:13" s="1" customFormat="1" ht="13.8" x14ac:dyDescent="0.3">
      <c r="B26097" s="10"/>
      <c r="L26097" s="10"/>
      <c r="M26097" s="10"/>
    </row>
    <row r="26098" spans="2:13" s="1" customFormat="1" ht="13.8" x14ac:dyDescent="0.3">
      <c r="B26098" s="10"/>
      <c r="L26098" s="10"/>
      <c r="M26098" s="10"/>
    </row>
    <row r="26099" spans="2:13" s="1" customFormat="1" ht="13.8" x14ac:dyDescent="0.3">
      <c r="B26099" s="10"/>
      <c r="L26099" s="10"/>
      <c r="M26099" s="10"/>
    </row>
    <row r="26100" spans="2:13" s="1" customFormat="1" ht="13.8" x14ac:dyDescent="0.3">
      <c r="B26100" s="10"/>
      <c r="L26100" s="10"/>
      <c r="M26100" s="10"/>
    </row>
    <row r="26101" spans="2:13" s="1" customFormat="1" ht="13.8" x14ac:dyDescent="0.3">
      <c r="B26101" s="10"/>
      <c r="L26101" s="10"/>
      <c r="M26101" s="10"/>
    </row>
    <row r="26102" spans="2:13" s="1" customFormat="1" ht="13.8" x14ac:dyDescent="0.3">
      <c r="B26102" s="10"/>
      <c r="L26102" s="10"/>
      <c r="M26102" s="10"/>
    </row>
    <row r="26103" spans="2:13" s="1" customFormat="1" ht="13.8" x14ac:dyDescent="0.3">
      <c r="B26103" s="10"/>
      <c r="L26103" s="10"/>
      <c r="M26103" s="10"/>
    </row>
    <row r="26104" spans="2:13" s="1" customFormat="1" ht="13.8" x14ac:dyDescent="0.3">
      <c r="B26104" s="10"/>
      <c r="L26104" s="10"/>
      <c r="M26104" s="10"/>
    </row>
    <row r="26105" spans="2:13" s="1" customFormat="1" ht="13.8" x14ac:dyDescent="0.3">
      <c r="B26105" s="10"/>
      <c r="L26105" s="10"/>
      <c r="M26105" s="10"/>
    </row>
    <row r="26106" spans="2:13" s="1" customFormat="1" ht="13.8" x14ac:dyDescent="0.3">
      <c r="B26106" s="10"/>
      <c r="L26106" s="10"/>
      <c r="M26106" s="10"/>
    </row>
    <row r="26107" spans="2:13" s="1" customFormat="1" ht="13.8" x14ac:dyDescent="0.3">
      <c r="B26107" s="10"/>
      <c r="L26107" s="10"/>
      <c r="M26107" s="10"/>
    </row>
    <row r="26108" spans="2:13" s="1" customFormat="1" ht="13.8" x14ac:dyDescent="0.3">
      <c r="B26108" s="10"/>
      <c r="L26108" s="10"/>
      <c r="M26108" s="10"/>
    </row>
    <row r="26109" spans="2:13" s="1" customFormat="1" ht="13.8" x14ac:dyDescent="0.3">
      <c r="B26109" s="10"/>
      <c r="L26109" s="10"/>
      <c r="M26109" s="10"/>
    </row>
    <row r="26110" spans="2:13" s="1" customFormat="1" ht="13.8" x14ac:dyDescent="0.3">
      <c r="B26110" s="10"/>
      <c r="L26110" s="10"/>
      <c r="M26110" s="10"/>
    </row>
    <row r="26111" spans="2:13" s="1" customFormat="1" ht="13.8" x14ac:dyDescent="0.3">
      <c r="B26111" s="10"/>
      <c r="L26111" s="10"/>
      <c r="M26111" s="10"/>
    </row>
    <row r="26112" spans="2:13" s="1" customFormat="1" ht="13.8" x14ac:dyDescent="0.3">
      <c r="B26112" s="10"/>
      <c r="L26112" s="10"/>
      <c r="M26112" s="10"/>
    </row>
    <row r="26113" spans="2:13" s="1" customFormat="1" ht="13.8" x14ac:dyDescent="0.3">
      <c r="B26113" s="10"/>
      <c r="L26113" s="10"/>
      <c r="M26113" s="10"/>
    </row>
    <row r="26114" spans="2:13" s="1" customFormat="1" ht="13.8" x14ac:dyDescent="0.3">
      <c r="B26114" s="10"/>
      <c r="L26114" s="10"/>
      <c r="M26114" s="10"/>
    </row>
    <row r="26115" spans="2:13" s="1" customFormat="1" ht="13.8" x14ac:dyDescent="0.3">
      <c r="B26115" s="10"/>
      <c r="L26115" s="10"/>
      <c r="M26115" s="10"/>
    </row>
    <row r="26116" spans="2:13" s="1" customFormat="1" ht="13.8" x14ac:dyDescent="0.3">
      <c r="B26116" s="10"/>
      <c r="L26116" s="10"/>
      <c r="M26116" s="10"/>
    </row>
    <row r="26117" spans="2:13" s="1" customFormat="1" ht="13.8" x14ac:dyDescent="0.3">
      <c r="B26117" s="10"/>
      <c r="L26117" s="10"/>
      <c r="M26117" s="10"/>
    </row>
    <row r="26118" spans="2:13" s="1" customFormat="1" ht="13.8" x14ac:dyDescent="0.3">
      <c r="B26118" s="10"/>
      <c r="L26118" s="10"/>
      <c r="M26118" s="10"/>
    </row>
    <row r="26119" spans="2:13" s="1" customFormat="1" ht="13.8" x14ac:dyDescent="0.3">
      <c r="B26119" s="10"/>
      <c r="L26119" s="10"/>
      <c r="M26119" s="10"/>
    </row>
    <row r="26120" spans="2:13" s="1" customFormat="1" ht="13.8" x14ac:dyDescent="0.3">
      <c r="B26120" s="10"/>
      <c r="L26120" s="10"/>
      <c r="M26120" s="10"/>
    </row>
    <row r="26121" spans="2:13" s="1" customFormat="1" ht="13.8" x14ac:dyDescent="0.3">
      <c r="B26121" s="10"/>
      <c r="L26121" s="10"/>
      <c r="M26121" s="10"/>
    </row>
    <row r="26122" spans="2:13" s="1" customFormat="1" ht="13.8" x14ac:dyDescent="0.3">
      <c r="B26122" s="10"/>
      <c r="L26122" s="10"/>
      <c r="M26122" s="10"/>
    </row>
    <row r="26123" spans="2:13" s="1" customFormat="1" ht="13.8" x14ac:dyDescent="0.3">
      <c r="B26123" s="10"/>
      <c r="L26123" s="10"/>
      <c r="M26123" s="10"/>
    </row>
    <row r="26124" spans="2:13" s="1" customFormat="1" ht="13.8" x14ac:dyDescent="0.3">
      <c r="B26124" s="10"/>
      <c r="L26124" s="10"/>
      <c r="M26124" s="10"/>
    </row>
    <row r="26125" spans="2:13" s="1" customFormat="1" ht="13.8" x14ac:dyDescent="0.3">
      <c r="B26125" s="10"/>
      <c r="L26125" s="10"/>
      <c r="M26125" s="10"/>
    </row>
    <row r="26126" spans="2:13" s="1" customFormat="1" ht="13.8" x14ac:dyDescent="0.3">
      <c r="B26126" s="10"/>
      <c r="L26126" s="10"/>
      <c r="M26126" s="10"/>
    </row>
    <row r="26127" spans="2:13" s="1" customFormat="1" ht="13.8" x14ac:dyDescent="0.3">
      <c r="B26127" s="10"/>
      <c r="L26127" s="10"/>
      <c r="M26127" s="10"/>
    </row>
    <row r="26128" spans="2:13" s="1" customFormat="1" ht="13.8" x14ac:dyDescent="0.3">
      <c r="B26128" s="10"/>
      <c r="L26128" s="10"/>
      <c r="M26128" s="10"/>
    </row>
    <row r="26129" spans="2:13" s="1" customFormat="1" ht="13.8" x14ac:dyDescent="0.3">
      <c r="B26129" s="10"/>
      <c r="L26129" s="10"/>
      <c r="M26129" s="10"/>
    </row>
    <row r="26130" spans="2:13" s="1" customFormat="1" ht="13.8" x14ac:dyDescent="0.3">
      <c r="B26130" s="10"/>
      <c r="L26130" s="10"/>
      <c r="M26130" s="10"/>
    </row>
    <row r="26131" spans="2:13" s="1" customFormat="1" ht="13.8" x14ac:dyDescent="0.3">
      <c r="B26131" s="10"/>
      <c r="L26131" s="10"/>
      <c r="M26131" s="10"/>
    </row>
    <row r="26132" spans="2:13" s="1" customFormat="1" ht="13.8" x14ac:dyDescent="0.3">
      <c r="B26132" s="10"/>
      <c r="L26132" s="10"/>
      <c r="M26132" s="10"/>
    </row>
    <row r="26133" spans="2:13" s="1" customFormat="1" ht="13.8" x14ac:dyDescent="0.3">
      <c r="B26133" s="10"/>
      <c r="L26133" s="10"/>
      <c r="M26133" s="10"/>
    </row>
    <row r="26134" spans="2:13" s="1" customFormat="1" ht="13.8" x14ac:dyDescent="0.3">
      <c r="B26134" s="10"/>
      <c r="L26134" s="10"/>
      <c r="M26134" s="10"/>
    </row>
    <row r="26135" spans="2:13" s="1" customFormat="1" ht="13.8" x14ac:dyDescent="0.3">
      <c r="B26135" s="10"/>
      <c r="L26135" s="10"/>
      <c r="M26135" s="10"/>
    </row>
    <row r="26136" spans="2:13" s="1" customFormat="1" ht="13.8" x14ac:dyDescent="0.3">
      <c r="B26136" s="10"/>
      <c r="L26136" s="10"/>
      <c r="M26136" s="10"/>
    </row>
    <row r="26137" spans="2:13" s="1" customFormat="1" ht="13.8" x14ac:dyDescent="0.3">
      <c r="B26137" s="10"/>
      <c r="L26137" s="10"/>
      <c r="M26137" s="10"/>
    </row>
    <row r="26138" spans="2:13" s="1" customFormat="1" ht="13.8" x14ac:dyDescent="0.3">
      <c r="B26138" s="10"/>
      <c r="L26138" s="10"/>
      <c r="M26138" s="10"/>
    </row>
    <row r="26139" spans="2:13" s="1" customFormat="1" ht="13.8" x14ac:dyDescent="0.3">
      <c r="B26139" s="10"/>
      <c r="L26139" s="10"/>
      <c r="M26139" s="10"/>
    </row>
    <row r="26140" spans="2:13" s="1" customFormat="1" ht="13.8" x14ac:dyDescent="0.3">
      <c r="B26140" s="10"/>
      <c r="L26140" s="10"/>
      <c r="M26140" s="10"/>
    </row>
    <row r="26141" spans="2:13" s="1" customFormat="1" ht="13.8" x14ac:dyDescent="0.3">
      <c r="B26141" s="10"/>
      <c r="L26141" s="10"/>
      <c r="M26141" s="10"/>
    </row>
    <row r="26142" spans="2:13" s="1" customFormat="1" ht="13.8" x14ac:dyDescent="0.3">
      <c r="B26142" s="10"/>
      <c r="L26142" s="10"/>
      <c r="M26142" s="10"/>
    </row>
    <row r="26143" spans="2:13" s="1" customFormat="1" ht="13.8" x14ac:dyDescent="0.3">
      <c r="B26143" s="10"/>
      <c r="L26143" s="10"/>
      <c r="M26143" s="10"/>
    </row>
    <row r="26144" spans="2:13" s="1" customFormat="1" ht="13.8" x14ac:dyDescent="0.3">
      <c r="B26144" s="10"/>
      <c r="L26144" s="10"/>
      <c r="M26144" s="10"/>
    </row>
    <row r="26145" spans="2:13" s="1" customFormat="1" ht="13.8" x14ac:dyDescent="0.3">
      <c r="B26145" s="10"/>
      <c r="L26145" s="10"/>
      <c r="M26145" s="10"/>
    </row>
    <row r="26146" spans="2:13" s="1" customFormat="1" ht="13.8" x14ac:dyDescent="0.3">
      <c r="B26146" s="10"/>
      <c r="L26146" s="10"/>
      <c r="M26146" s="10"/>
    </row>
    <row r="26147" spans="2:13" s="1" customFormat="1" ht="13.8" x14ac:dyDescent="0.3">
      <c r="B26147" s="10"/>
      <c r="L26147" s="10"/>
      <c r="M26147" s="10"/>
    </row>
    <row r="26148" spans="2:13" s="1" customFormat="1" ht="13.8" x14ac:dyDescent="0.3">
      <c r="B26148" s="10"/>
      <c r="L26148" s="10"/>
      <c r="M26148" s="10"/>
    </row>
    <row r="26149" spans="2:13" s="1" customFormat="1" ht="13.8" x14ac:dyDescent="0.3">
      <c r="B26149" s="10"/>
      <c r="L26149" s="10"/>
      <c r="M26149" s="10"/>
    </row>
    <row r="26150" spans="2:13" s="1" customFormat="1" ht="13.8" x14ac:dyDescent="0.3">
      <c r="B26150" s="10"/>
      <c r="L26150" s="10"/>
      <c r="M26150" s="10"/>
    </row>
    <row r="26151" spans="2:13" s="1" customFormat="1" ht="13.8" x14ac:dyDescent="0.3">
      <c r="B26151" s="10"/>
      <c r="L26151" s="10"/>
      <c r="M26151" s="10"/>
    </row>
    <row r="26152" spans="2:13" s="1" customFormat="1" ht="13.8" x14ac:dyDescent="0.3">
      <c r="B26152" s="10"/>
      <c r="L26152" s="10"/>
      <c r="M26152" s="10"/>
    </row>
    <row r="26153" spans="2:13" s="1" customFormat="1" ht="13.8" x14ac:dyDescent="0.3">
      <c r="B26153" s="10"/>
      <c r="L26153" s="10"/>
      <c r="M26153" s="10"/>
    </row>
    <row r="26154" spans="2:13" s="1" customFormat="1" ht="13.8" x14ac:dyDescent="0.3">
      <c r="B26154" s="10"/>
      <c r="L26154" s="10"/>
      <c r="M26154" s="10"/>
    </row>
    <row r="26155" spans="2:13" s="1" customFormat="1" ht="13.8" x14ac:dyDescent="0.3">
      <c r="B26155" s="10"/>
      <c r="L26155" s="10"/>
      <c r="M26155" s="10"/>
    </row>
    <row r="26156" spans="2:13" s="1" customFormat="1" ht="13.8" x14ac:dyDescent="0.3">
      <c r="B26156" s="10"/>
      <c r="L26156" s="10"/>
      <c r="M26156" s="10"/>
    </row>
    <row r="26157" spans="2:13" s="1" customFormat="1" ht="13.8" x14ac:dyDescent="0.3">
      <c r="B26157" s="10"/>
      <c r="L26157" s="10"/>
      <c r="M26157" s="10"/>
    </row>
    <row r="26158" spans="2:13" s="1" customFormat="1" ht="13.8" x14ac:dyDescent="0.3">
      <c r="B26158" s="10"/>
      <c r="L26158" s="10"/>
      <c r="M26158" s="10"/>
    </row>
    <row r="26159" spans="2:13" s="1" customFormat="1" ht="13.8" x14ac:dyDescent="0.3">
      <c r="B26159" s="10"/>
      <c r="L26159" s="10"/>
      <c r="M26159" s="10"/>
    </row>
    <row r="26160" spans="2:13" s="1" customFormat="1" ht="13.8" x14ac:dyDescent="0.3">
      <c r="B26160" s="10"/>
      <c r="L26160" s="10"/>
      <c r="M26160" s="10"/>
    </row>
    <row r="26161" spans="2:13" s="1" customFormat="1" ht="13.8" x14ac:dyDescent="0.3">
      <c r="B26161" s="10"/>
      <c r="L26161" s="10"/>
      <c r="M26161" s="10"/>
    </row>
    <row r="26162" spans="2:13" s="1" customFormat="1" ht="13.8" x14ac:dyDescent="0.3">
      <c r="B26162" s="10"/>
      <c r="L26162" s="10"/>
      <c r="M26162" s="10"/>
    </row>
    <row r="26163" spans="2:13" s="1" customFormat="1" ht="13.8" x14ac:dyDescent="0.3">
      <c r="B26163" s="10"/>
      <c r="L26163" s="10"/>
      <c r="M26163" s="10"/>
    </row>
    <row r="26164" spans="2:13" s="1" customFormat="1" ht="13.8" x14ac:dyDescent="0.3">
      <c r="B26164" s="10"/>
      <c r="L26164" s="10"/>
      <c r="M26164" s="10"/>
    </row>
    <row r="26165" spans="2:13" s="1" customFormat="1" ht="13.8" x14ac:dyDescent="0.3">
      <c r="B26165" s="10"/>
      <c r="L26165" s="10"/>
      <c r="M26165" s="10"/>
    </row>
    <row r="26166" spans="2:13" s="1" customFormat="1" ht="13.8" x14ac:dyDescent="0.3">
      <c r="B26166" s="10"/>
      <c r="L26166" s="10"/>
      <c r="M26166" s="10"/>
    </row>
    <row r="26167" spans="2:13" s="1" customFormat="1" ht="13.8" x14ac:dyDescent="0.3">
      <c r="B26167" s="10"/>
      <c r="L26167" s="10"/>
      <c r="M26167" s="10"/>
    </row>
    <row r="26168" spans="2:13" s="1" customFormat="1" ht="13.8" x14ac:dyDescent="0.3">
      <c r="B26168" s="10"/>
      <c r="L26168" s="10"/>
      <c r="M26168" s="10"/>
    </row>
    <row r="26169" spans="2:13" s="1" customFormat="1" ht="13.8" x14ac:dyDescent="0.3">
      <c r="B26169" s="10"/>
      <c r="L26169" s="10"/>
      <c r="M26169" s="10"/>
    </row>
    <row r="26170" spans="2:13" s="1" customFormat="1" ht="13.8" x14ac:dyDescent="0.3">
      <c r="B26170" s="10"/>
      <c r="L26170" s="10"/>
      <c r="M26170" s="10"/>
    </row>
    <row r="26171" spans="2:13" s="1" customFormat="1" ht="13.8" x14ac:dyDescent="0.3">
      <c r="B26171" s="10"/>
      <c r="L26171" s="10"/>
      <c r="M26171" s="10"/>
    </row>
    <row r="26172" spans="2:13" s="1" customFormat="1" ht="13.8" x14ac:dyDescent="0.3">
      <c r="B26172" s="10"/>
      <c r="L26172" s="10"/>
      <c r="M26172" s="10"/>
    </row>
    <row r="26173" spans="2:13" s="1" customFormat="1" ht="13.8" x14ac:dyDescent="0.3">
      <c r="B26173" s="10"/>
      <c r="L26173" s="10"/>
      <c r="M26173" s="10"/>
    </row>
    <row r="26174" spans="2:13" s="1" customFormat="1" ht="13.8" x14ac:dyDescent="0.3">
      <c r="B26174" s="10"/>
      <c r="L26174" s="10"/>
      <c r="M26174" s="10"/>
    </row>
    <row r="26175" spans="2:13" s="1" customFormat="1" ht="13.8" x14ac:dyDescent="0.3">
      <c r="B26175" s="10"/>
      <c r="L26175" s="10"/>
      <c r="M26175" s="10"/>
    </row>
    <row r="26176" spans="2:13" s="1" customFormat="1" ht="13.8" x14ac:dyDescent="0.3">
      <c r="B26176" s="10"/>
      <c r="L26176" s="10"/>
      <c r="M26176" s="10"/>
    </row>
    <row r="26177" spans="2:13" s="1" customFormat="1" ht="13.8" x14ac:dyDescent="0.3">
      <c r="B26177" s="10"/>
      <c r="L26177" s="10"/>
      <c r="M26177" s="10"/>
    </row>
    <row r="26178" spans="2:13" s="1" customFormat="1" ht="13.8" x14ac:dyDescent="0.3">
      <c r="B26178" s="10"/>
      <c r="L26178" s="10"/>
      <c r="M26178" s="10"/>
    </row>
    <row r="26179" spans="2:13" s="1" customFormat="1" ht="13.8" x14ac:dyDescent="0.3">
      <c r="B26179" s="10"/>
      <c r="L26179" s="10"/>
      <c r="M26179" s="10"/>
    </row>
    <row r="26180" spans="2:13" s="1" customFormat="1" ht="13.8" x14ac:dyDescent="0.3">
      <c r="B26180" s="10"/>
      <c r="L26180" s="10"/>
      <c r="M26180" s="10"/>
    </row>
    <row r="26181" spans="2:13" s="1" customFormat="1" ht="13.8" x14ac:dyDescent="0.3">
      <c r="B26181" s="10"/>
      <c r="L26181" s="10"/>
      <c r="M26181" s="10"/>
    </row>
    <row r="26182" spans="2:13" s="1" customFormat="1" ht="13.8" x14ac:dyDescent="0.3">
      <c r="B26182" s="10"/>
      <c r="L26182" s="10"/>
      <c r="M26182" s="10"/>
    </row>
    <row r="26183" spans="2:13" s="1" customFormat="1" ht="13.8" x14ac:dyDescent="0.3">
      <c r="B26183" s="10"/>
      <c r="L26183" s="10"/>
      <c r="M26183" s="10"/>
    </row>
    <row r="26184" spans="2:13" s="1" customFormat="1" ht="13.8" x14ac:dyDescent="0.3">
      <c r="B26184" s="10"/>
      <c r="L26184" s="10"/>
      <c r="M26184" s="10"/>
    </row>
    <row r="26185" spans="2:13" s="1" customFormat="1" ht="13.8" x14ac:dyDescent="0.3">
      <c r="B26185" s="10"/>
      <c r="L26185" s="10"/>
      <c r="M26185" s="10"/>
    </row>
    <row r="26186" spans="2:13" s="1" customFormat="1" ht="13.8" x14ac:dyDescent="0.3">
      <c r="B26186" s="10"/>
      <c r="L26186" s="10"/>
      <c r="M26186" s="10"/>
    </row>
    <row r="26187" spans="2:13" s="1" customFormat="1" ht="13.8" x14ac:dyDescent="0.3">
      <c r="B26187" s="10"/>
      <c r="L26187" s="10"/>
      <c r="M26187" s="10"/>
    </row>
    <row r="26188" spans="2:13" s="1" customFormat="1" ht="13.8" x14ac:dyDescent="0.3">
      <c r="B26188" s="10"/>
      <c r="L26188" s="10"/>
      <c r="M26188" s="10"/>
    </row>
    <row r="26189" spans="2:13" s="1" customFormat="1" ht="13.8" x14ac:dyDescent="0.3">
      <c r="B26189" s="10"/>
      <c r="L26189" s="10"/>
      <c r="M26189" s="10"/>
    </row>
    <row r="26190" spans="2:13" s="1" customFormat="1" ht="13.8" x14ac:dyDescent="0.3">
      <c r="B26190" s="10"/>
      <c r="L26190" s="10"/>
      <c r="M26190" s="10"/>
    </row>
    <row r="26191" spans="2:13" s="1" customFormat="1" ht="13.8" x14ac:dyDescent="0.3">
      <c r="B26191" s="10"/>
      <c r="L26191" s="10"/>
      <c r="M26191" s="10"/>
    </row>
    <row r="26192" spans="2:13" s="1" customFormat="1" ht="13.8" x14ac:dyDescent="0.3">
      <c r="B26192" s="10"/>
      <c r="L26192" s="10"/>
      <c r="M26192" s="10"/>
    </row>
    <row r="26193" spans="2:13" s="1" customFormat="1" ht="13.8" x14ac:dyDescent="0.3">
      <c r="B26193" s="10"/>
      <c r="L26193" s="10"/>
      <c r="M26193" s="10"/>
    </row>
    <row r="26194" spans="2:13" s="1" customFormat="1" ht="13.8" x14ac:dyDescent="0.3">
      <c r="B26194" s="10"/>
      <c r="L26194" s="10"/>
      <c r="M26194" s="10"/>
    </row>
    <row r="26195" spans="2:13" s="1" customFormat="1" ht="13.8" x14ac:dyDescent="0.3">
      <c r="B26195" s="10"/>
      <c r="L26195" s="10"/>
      <c r="M26195" s="10"/>
    </row>
    <row r="26196" spans="2:13" s="1" customFormat="1" ht="13.8" x14ac:dyDescent="0.3">
      <c r="B26196" s="10"/>
      <c r="L26196" s="10"/>
      <c r="M26196" s="10"/>
    </row>
    <row r="26197" spans="2:13" s="1" customFormat="1" ht="13.8" x14ac:dyDescent="0.3">
      <c r="B26197" s="10"/>
      <c r="L26197" s="10"/>
      <c r="M26197" s="10"/>
    </row>
    <row r="26198" spans="2:13" s="1" customFormat="1" ht="13.8" x14ac:dyDescent="0.3">
      <c r="B26198" s="10"/>
      <c r="L26198" s="10"/>
      <c r="M26198" s="10"/>
    </row>
    <row r="26199" spans="2:13" s="1" customFormat="1" ht="13.8" x14ac:dyDescent="0.3">
      <c r="B26199" s="10"/>
      <c r="L26199" s="10"/>
      <c r="M26199" s="10"/>
    </row>
    <row r="26200" spans="2:13" s="1" customFormat="1" ht="13.8" x14ac:dyDescent="0.3">
      <c r="B26200" s="10"/>
      <c r="L26200" s="10"/>
      <c r="M26200" s="10"/>
    </row>
    <row r="26201" spans="2:13" s="1" customFormat="1" ht="13.8" x14ac:dyDescent="0.3">
      <c r="B26201" s="10"/>
      <c r="L26201" s="10"/>
      <c r="M26201" s="10"/>
    </row>
    <row r="26202" spans="2:13" s="1" customFormat="1" ht="13.8" x14ac:dyDescent="0.3">
      <c r="B26202" s="10"/>
      <c r="L26202" s="10"/>
      <c r="M26202" s="10"/>
    </row>
    <row r="26203" spans="2:13" s="1" customFormat="1" ht="13.8" x14ac:dyDescent="0.3">
      <c r="B26203" s="10"/>
      <c r="L26203" s="10"/>
      <c r="M26203" s="10"/>
    </row>
    <row r="26204" spans="2:13" s="1" customFormat="1" ht="13.8" x14ac:dyDescent="0.3">
      <c r="B26204" s="10"/>
      <c r="L26204" s="10"/>
      <c r="M26204" s="10"/>
    </row>
    <row r="26205" spans="2:13" s="1" customFormat="1" ht="13.8" x14ac:dyDescent="0.3">
      <c r="B26205" s="10"/>
      <c r="L26205" s="10"/>
      <c r="M26205" s="10"/>
    </row>
    <row r="26206" spans="2:13" s="1" customFormat="1" ht="13.8" x14ac:dyDescent="0.3">
      <c r="B26206" s="10"/>
      <c r="L26206" s="10"/>
      <c r="M26206" s="10"/>
    </row>
    <row r="26207" spans="2:13" s="1" customFormat="1" ht="13.8" x14ac:dyDescent="0.3">
      <c r="B26207" s="10"/>
      <c r="L26207" s="10"/>
      <c r="M26207" s="10"/>
    </row>
    <row r="26208" spans="2:13" s="1" customFormat="1" ht="13.8" x14ac:dyDescent="0.3">
      <c r="B26208" s="10"/>
      <c r="L26208" s="10"/>
      <c r="M26208" s="10"/>
    </row>
    <row r="26209" spans="2:13" s="1" customFormat="1" ht="13.8" x14ac:dyDescent="0.3">
      <c r="B26209" s="10"/>
      <c r="L26209" s="10"/>
      <c r="M26209" s="10"/>
    </row>
    <row r="26210" spans="2:13" s="1" customFormat="1" ht="13.8" x14ac:dyDescent="0.3">
      <c r="B26210" s="10"/>
      <c r="L26210" s="10"/>
      <c r="M26210" s="10"/>
    </row>
    <row r="26211" spans="2:13" s="1" customFormat="1" ht="13.8" x14ac:dyDescent="0.3">
      <c r="B26211" s="10"/>
      <c r="L26211" s="10"/>
      <c r="M26211" s="10"/>
    </row>
    <row r="26212" spans="2:13" s="1" customFormat="1" ht="13.8" x14ac:dyDescent="0.3">
      <c r="B26212" s="10"/>
      <c r="L26212" s="10"/>
      <c r="M26212" s="10"/>
    </row>
    <row r="26213" spans="2:13" s="1" customFormat="1" ht="13.8" x14ac:dyDescent="0.3">
      <c r="B26213" s="10"/>
      <c r="L26213" s="10"/>
      <c r="M26213" s="10"/>
    </row>
    <row r="26214" spans="2:13" s="1" customFormat="1" ht="13.8" x14ac:dyDescent="0.3">
      <c r="B26214" s="10"/>
      <c r="L26214" s="10"/>
      <c r="M26214" s="10"/>
    </row>
    <row r="26215" spans="2:13" s="1" customFormat="1" ht="13.8" x14ac:dyDescent="0.3">
      <c r="B26215" s="10"/>
      <c r="L26215" s="10"/>
      <c r="M26215" s="10"/>
    </row>
    <row r="26216" spans="2:13" s="1" customFormat="1" ht="13.8" x14ac:dyDescent="0.3">
      <c r="B26216" s="10"/>
      <c r="L26216" s="10"/>
      <c r="M26216" s="10"/>
    </row>
    <row r="26217" spans="2:13" s="1" customFormat="1" ht="13.8" x14ac:dyDescent="0.3">
      <c r="B26217" s="10"/>
      <c r="L26217" s="10"/>
      <c r="M26217" s="10"/>
    </row>
    <row r="26218" spans="2:13" s="1" customFormat="1" ht="13.8" x14ac:dyDescent="0.3">
      <c r="B26218" s="10"/>
      <c r="L26218" s="10"/>
      <c r="M26218" s="10"/>
    </row>
    <row r="26219" spans="2:13" s="1" customFormat="1" ht="13.8" x14ac:dyDescent="0.3">
      <c r="B26219" s="10"/>
      <c r="L26219" s="10"/>
      <c r="M26219" s="10"/>
    </row>
    <row r="26220" spans="2:13" s="1" customFormat="1" ht="13.8" x14ac:dyDescent="0.3">
      <c r="B26220" s="10"/>
      <c r="L26220" s="10"/>
      <c r="M26220" s="10"/>
    </row>
    <row r="26221" spans="2:13" s="1" customFormat="1" ht="13.8" x14ac:dyDescent="0.3">
      <c r="B26221" s="10"/>
      <c r="L26221" s="10"/>
      <c r="M26221" s="10"/>
    </row>
    <row r="26222" spans="2:13" s="1" customFormat="1" ht="13.8" x14ac:dyDescent="0.3">
      <c r="B26222" s="10"/>
      <c r="L26222" s="10"/>
      <c r="M26222" s="10"/>
    </row>
    <row r="26223" spans="2:13" s="1" customFormat="1" ht="13.8" x14ac:dyDescent="0.3">
      <c r="B26223" s="10"/>
      <c r="L26223" s="10"/>
      <c r="M26223" s="10"/>
    </row>
    <row r="26224" spans="2:13" s="1" customFormat="1" ht="13.8" x14ac:dyDescent="0.3">
      <c r="B26224" s="10"/>
      <c r="L26224" s="10"/>
      <c r="M26224" s="10"/>
    </row>
    <row r="26225" spans="2:13" s="1" customFormat="1" ht="13.8" x14ac:dyDescent="0.3">
      <c r="B26225" s="10"/>
      <c r="L26225" s="10"/>
      <c r="M26225" s="10"/>
    </row>
    <row r="26226" spans="2:13" s="1" customFormat="1" ht="13.8" x14ac:dyDescent="0.3">
      <c r="B26226" s="10"/>
      <c r="L26226" s="10"/>
      <c r="M26226" s="10"/>
    </row>
    <row r="26227" spans="2:13" s="1" customFormat="1" ht="13.8" x14ac:dyDescent="0.3">
      <c r="B26227" s="10"/>
      <c r="L26227" s="10"/>
      <c r="M26227" s="10"/>
    </row>
    <row r="26228" spans="2:13" s="1" customFormat="1" ht="13.8" x14ac:dyDescent="0.3">
      <c r="B26228" s="10"/>
      <c r="L26228" s="10"/>
      <c r="M26228" s="10"/>
    </row>
    <row r="26229" spans="2:13" s="1" customFormat="1" ht="13.8" x14ac:dyDescent="0.3">
      <c r="B26229" s="10"/>
      <c r="L26229" s="10"/>
      <c r="M26229" s="10"/>
    </row>
    <row r="26230" spans="2:13" s="1" customFormat="1" ht="13.8" x14ac:dyDescent="0.3">
      <c r="B26230" s="10"/>
      <c r="L26230" s="10"/>
      <c r="M26230" s="10"/>
    </row>
    <row r="26231" spans="2:13" s="1" customFormat="1" ht="13.8" x14ac:dyDescent="0.3">
      <c r="B26231" s="10"/>
      <c r="L26231" s="10"/>
      <c r="M26231" s="10"/>
    </row>
    <row r="26232" spans="2:13" s="1" customFormat="1" ht="13.8" x14ac:dyDescent="0.3">
      <c r="B26232" s="10"/>
      <c r="L26232" s="10"/>
      <c r="M26232" s="10"/>
    </row>
    <row r="26233" spans="2:13" s="1" customFormat="1" ht="13.8" x14ac:dyDescent="0.3">
      <c r="B26233" s="10"/>
      <c r="L26233" s="10"/>
      <c r="M26233" s="10"/>
    </row>
    <row r="26234" spans="2:13" s="1" customFormat="1" ht="13.8" x14ac:dyDescent="0.3">
      <c r="B26234" s="10"/>
      <c r="L26234" s="10"/>
      <c r="M26234" s="10"/>
    </row>
    <row r="26235" spans="2:13" s="1" customFormat="1" ht="13.8" x14ac:dyDescent="0.3">
      <c r="B26235" s="10"/>
      <c r="L26235" s="10"/>
      <c r="M26235" s="10"/>
    </row>
    <row r="26236" spans="2:13" s="1" customFormat="1" ht="13.8" x14ac:dyDescent="0.3">
      <c r="B26236" s="10"/>
      <c r="L26236" s="10"/>
      <c r="M26236" s="10"/>
    </row>
    <row r="26237" spans="2:13" s="1" customFormat="1" ht="13.8" x14ac:dyDescent="0.3">
      <c r="B26237" s="10"/>
      <c r="L26237" s="10"/>
      <c r="M26237" s="10"/>
    </row>
    <row r="26238" spans="2:13" s="1" customFormat="1" ht="13.8" x14ac:dyDescent="0.3">
      <c r="B26238" s="10"/>
      <c r="L26238" s="10"/>
      <c r="M26238" s="10"/>
    </row>
    <row r="26239" spans="2:13" s="1" customFormat="1" ht="13.8" x14ac:dyDescent="0.3">
      <c r="B26239" s="10"/>
      <c r="L26239" s="10"/>
      <c r="M26239" s="10"/>
    </row>
    <row r="26240" spans="2:13" s="1" customFormat="1" ht="13.8" x14ac:dyDescent="0.3">
      <c r="B26240" s="10"/>
      <c r="L26240" s="10"/>
      <c r="M26240" s="10"/>
    </row>
    <row r="26241" spans="2:13" s="1" customFormat="1" ht="13.8" x14ac:dyDescent="0.3">
      <c r="B26241" s="10"/>
      <c r="L26241" s="10"/>
      <c r="M26241" s="10"/>
    </row>
    <row r="26242" spans="2:13" s="1" customFormat="1" ht="13.8" x14ac:dyDescent="0.3">
      <c r="B26242" s="10"/>
      <c r="L26242" s="10"/>
      <c r="M26242" s="10"/>
    </row>
    <row r="26243" spans="2:13" s="1" customFormat="1" ht="13.8" x14ac:dyDescent="0.3">
      <c r="B26243" s="10"/>
      <c r="L26243" s="10"/>
      <c r="M26243" s="10"/>
    </row>
    <row r="26244" spans="2:13" s="1" customFormat="1" ht="13.8" x14ac:dyDescent="0.3">
      <c r="B26244" s="10"/>
      <c r="L26244" s="10"/>
      <c r="M26244" s="10"/>
    </row>
    <row r="26245" spans="2:13" s="1" customFormat="1" ht="13.8" x14ac:dyDescent="0.3">
      <c r="B26245" s="10"/>
      <c r="L26245" s="10"/>
      <c r="M26245" s="10"/>
    </row>
    <row r="26246" spans="2:13" s="1" customFormat="1" ht="13.8" x14ac:dyDescent="0.3">
      <c r="B26246" s="10"/>
      <c r="L26246" s="10"/>
      <c r="M26246" s="10"/>
    </row>
    <row r="26247" spans="2:13" s="1" customFormat="1" ht="13.8" x14ac:dyDescent="0.3">
      <c r="B26247" s="10"/>
      <c r="L26247" s="10"/>
      <c r="M26247" s="10"/>
    </row>
    <row r="26248" spans="2:13" s="1" customFormat="1" ht="13.8" x14ac:dyDescent="0.3">
      <c r="B26248" s="10"/>
      <c r="L26248" s="10"/>
      <c r="M26248" s="10"/>
    </row>
    <row r="26249" spans="2:13" s="1" customFormat="1" ht="13.8" x14ac:dyDescent="0.3">
      <c r="B26249" s="10"/>
      <c r="L26249" s="10"/>
      <c r="M26249" s="10"/>
    </row>
    <row r="26250" spans="2:13" s="1" customFormat="1" ht="13.8" x14ac:dyDescent="0.3">
      <c r="B26250" s="10"/>
      <c r="L26250" s="10"/>
      <c r="M26250" s="10"/>
    </row>
    <row r="26251" spans="2:13" s="1" customFormat="1" ht="13.8" x14ac:dyDescent="0.3">
      <c r="B26251" s="10"/>
      <c r="L26251" s="10"/>
      <c r="M26251" s="10"/>
    </row>
    <row r="26252" spans="2:13" s="1" customFormat="1" ht="13.8" x14ac:dyDescent="0.3">
      <c r="B26252" s="10"/>
      <c r="L26252" s="10"/>
      <c r="M26252" s="10"/>
    </row>
    <row r="26253" spans="2:13" s="1" customFormat="1" ht="13.8" x14ac:dyDescent="0.3">
      <c r="B26253" s="10"/>
      <c r="L26253" s="10"/>
      <c r="M26253" s="10"/>
    </row>
    <row r="26254" spans="2:13" s="1" customFormat="1" ht="13.8" x14ac:dyDescent="0.3">
      <c r="B26254" s="10"/>
      <c r="L26254" s="10"/>
      <c r="M26254" s="10"/>
    </row>
    <row r="26255" spans="2:13" s="1" customFormat="1" ht="13.8" x14ac:dyDescent="0.3">
      <c r="B26255" s="10"/>
      <c r="L26255" s="10"/>
      <c r="M26255" s="10"/>
    </row>
    <row r="26256" spans="2:13" s="1" customFormat="1" ht="13.8" x14ac:dyDescent="0.3">
      <c r="B26256" s="10"/>
      <c r="L26256" s="10"/>
      <c r="M26256" s="10"/>
    </row>
    <row r="26257" spans="2:13" s="1" customFormat="1" ht="13.8" x14ac:dyDescent="0.3">
      <c r="B26257" s="10"/>
      <c r="L26257" s="10"/>
      <c r="M26257" s="10"/>
    </row>
    <row r="26258" spans="2:13" s="1" customFormat="1" ht="13.8" x14ac:dyDescent="0.3">
      <c r="B26258" s="10"/>
      <c r="L26258" s="10"/>
      <c r="M26258" s="10"/>
    </row>
    <row r="26259" spans="2:13" s="1" customFormat="1" ht="13.8" x14ac:dyDescent="0.3">
      <c r="B26259" s="10"/>
      <c r="L26259" s="10"/>
      <c r="M26259" s="10"/>
    </row>
    <row r="26260" spans="2:13" s="1" customFormat="1" ht="13.8" x14ac:dyDescent="0.3">
      <c r="B26260" s="10"/>
      <c r="L26260" s="10"/>
      <c r="M26260" s="10"/>
    </row>
    <row r="26261" spans="2:13" s="1" customFormat="1" ht="13.8" x14ac:dyDescent="0.3">
      <c r="B26261" s="10"/>
      <c r="L26261" s="10"/>
      <c r="M26261" s="10"/>
    </row>
    <row r="26262" spans="2:13" s="1" customFormat="1" ht="13.8" x14ac:dyDescent="0.3">
      <c r="B26262" s="10"/>
      <c r="L26262" s="10"/>
      <c r="M26262" s="10"/>
    </row>
    <row r="26263" spans="2:13" s="1" customFormat="1" ht="13.8" x14ac:dyDescent="0.3">
      <c r="B26263" s="10"/>
      <c r="L26263" s="10"/>
      <c r="M26263" s="10"/>
    </row>
    <row r="26264" spans="2:13" s="1" customFormat="1" ht="13.8" x14ac:dyDescent="0.3">
      <c r="B26264" s="10"/>
      <c r="L26264" s="10"/>
      <c r="M26264" s="10"/>
    </row>
    <row r="26265" spans="2:13" s="1" customFormat="1" ht="13.8" x14ac:dyDescent="0.3">
      <c r="B26265" s="10"/>
      <c r="L26265" s="10"/>
      <c r="M26265" s="10"/>
    </row>
    <row r="26266" spans="2:13" s="1" customFormat="1" ht="13.8" x14ac:dyDescent="0.3">
      <c r="B26266" s="10"/>
      <c r="L26266" s="10"/>
      <c r="M26266" s="10"/>
    </row>
    <row r="26267" spans="2:13" s="1" customFormat="1" ht="13.8" x14ac:dyDescent="0.3">
      <c r="B26267" s="10"/>
      <c r="L26267" s="10"/>
      <c r="M26267" s="10"/>
    </row>
    <row r="26268" spans="2:13" s="1" customFormat="1" ht="13.8" x14ac:dyDescent="0.3">
      <c r="B26268" s="10"/>
      <c r="L26268" s="10"/>
      <c r="M26268" s="10"/>
    </row>
    <row r="26269" spans="2:13" s="1" customFormat="1" ht="13.8" x14ac:dyDescent="0.3">
      <c r="B26269" s="10"/>
      <c r="L26269" s="10"/>
      <c r="M26269" s="10"/>
    </row>
    <row r="26270" spans="2:13" s="1" customFormat="1" ht="13.8" x14ac:dyDescent="0.3">
      <c r="B26270" s="10"/>
      <c r="L26270" s="10"/>
      <c r="M26270" s="10"/>
    </row>
    <row r="26271" spans="2:13" s="1" customFormat="1" ht="13.8" x14ac:dyDescent="0.3">
      <c r="B26271" s="10"/>
      <c r="L26271" s="10"/>
      <c r="M26271" s="10"/>
    </row>
    <row r="26272" spans="2:13" s="1" customFormat="1" ht="13.8" x14ac:dyDescent="0.3">
      <c r="B26272" s="10"/>
      <c r="L26272" s="10"/>
      <c r="M26272" s="10"/>
    </row>
    <row r="26273" spans="2:13" s="1" customFormat="1" ht="13.8" x14ac:dyDescent="0.3">
      <c r="B26273" s="10"/>
      <c r="L26273" s="10"/>
      <c r="M26273" s="10"/>
    </row>
    <row r="26274" spans="2:13" s="1" customFormat="1" ht="13.8" x14ac:dyDescent="0.3">
      <c r="B26274" s="10"/>
      <c r="L26274" s="10"/>
      <c r="M26274" s="10"/>
    </row>
    <row r="26275" spans="2:13" s="1" customFormat="1" ht="13.8" x14ac:dyDescent="0.3">
      <c r="B26275" s="10"/>
      <c r="L26275" s="10"/>
      <c r="M26275" s="10"/>
    </row>
    <row r="26276" spans="2:13" s="1" customFormat="1" ht="13.8" x14ac:dyDescent="0.3">
      <c r="B26276" s="10"/>
      <c r="L26276" s="10"/>
      <c r="M26276" s="10"/>
    </row>
    <row r="26277" spans="2:13" s="1" customFormat="1" ht="13.8" x14ac:dyDescent="0.3">
      <c r="B26277" s="10"/>
      <c r="L26277" s="10"/>
      <c r="M26277" s="10"/>
    </row>
    <row r="26278" spans="2:13" s="1" customFormat="1" ht="13.8" x14ac:dyDescent="0.3">
      <c r="B26278" s="10"/>
      <c r="L26278" s="10"/>
      <c r="M26278" s="10"/>
    </row>
    <row r="26279" spans="2:13" s="1" customFormat="1" ht="13.8" x14ac:dyDescent="0.3">
      <c r="B26279" s="10"/>
      <c r="L26279" s="10"/>
      <c r="M26279" s="10"/>
    </row>
    <row r="26280" spans="2:13" s="1" customFormat="1" ht="13.8" x14ac:dyDescent="0.3">
      <c r="B26280" s="10"/>
      <c r="L26280" s="10"/>
      <c r="M26280" s="10"/>
    </row>
    <row r="26281" spans="2:13" s="1" customFormat="1" ht="13.8" x14ac:dyDescent="0.3">
      <c r="B26281" s="10"/>
      <c r="L26281" s="10"/>
      <c r="M26281" s="10"/>
    </row>
    <row r="26282" spans="2:13" s="1" customFormat="1" ht="13.8" x14ac:dyDescent="0.3">
      <c r="B26282" s="10"/>
      <c r="L26282" s="10"/>
      <c r="M26282" s="10"/>
    </row>
    <row r="26283" spans="2:13" s="1" customFormat="1" ht="13.8" x14ac:dyDescent="0.3">
      <c r="B26283" s="10"/>
      <c r="L26283" s="10"/>
      <c r="M26283" s="10"/>
    </row>
    <row r="26284" spans="2:13" s="1" customFormat="1" ht="13.8" x14ac:dyDescent="0.3">
      <c r="B26284" s="10"/>
      <c r="L26284" s="10"/>
      <c r="M26284" s="10"/>
    </row>
    <row r="26285" spans="2:13" s="1" customFormat="1" ht="13.8" x14ac:dyDescent="0.3">
      <c r="B26285" s="10"/>
      <c r="L26285" s="10"/>
      <c r="M26285" s="10"/>
    </row>
    <row r="26286" spans="2:13" s="1" customFormat="1" ht="13.8" x14ac:dyDescent="0.3">
      <c r="B26286" s="10"/>
      <c r="L26286" s="10"/>
      <c r="M26286" s="10"/>
    </row>
    <row r="26287" spans="2:13" s="1" customFormat="1" ht="13.8" x14ac:dyDescent="0.3">
      <c r="B26287" s="10"/>
      <c r="L26287" s="10"/>
      <c r="M26287" s="10"/>
    </row>
    <row r="26288" spans="2:13" s="1" customFormat="1" ht="13.8" x14ac:dyDescent="0.3">
      <c r="B26288" s="10"/>
      <c r="L26288" s="10"/>
      <c r="M26288" s="10"/>
    </row>
    <row r="26289" spans="2:13" s="1" customFormat="1" ht="13.8" x14ac:dyDescent="0.3">
      <c r="B26289" s="10"/>
      <c r="L26289" s="10"/>
      <c r="M26289" s="10"/>
    </row>
    <row r="26290" spans="2:13" s="1" customFormat="1" ht="13.8" x14ac:dyDescent="0.3">
      <c r="B26290" s="10"/>
      <c r="L26290" s="10"/>
      <c r="M26290" s="10"/>
    </row>
    <row r="26291" spans="2:13" s="1" customFormat="1" ht="13.8" x14ac:dyDescent="0.3">
      <c r="B26291" s="10"/>
      <c r="L26291" s="10"/>
      <c r="M26291" s="10"/>
    </row>
    <row r="26292" spans="2:13" s="1" customFormat="1" ht="13.8" x14ac:dyDescent="0.3">
      <c r="B26292" s="10"/>
      <c r="L26292" s="10"/>
      <c r="M26292" s="10"/>
    </row>
    <row r="26293" spans="2:13" s="1" customFormat="1" ht="13.8" x14ac:dyDescent="0.3">
      <c r="B26293" s="10"/>
      <c r="L26293" s="10"/>
      <c r="M26293" s="10"/>
    </row>
    <row r="26294" spans="2:13" s="1" customFormat="1" ht="13.8" x14ac:dyDescent="0.3">
      <c r="B26294" s="10"/>
      <c r="L26294" s="10"/>
      <c r="M26294" s="10"/>
    </row>
    <row r="26295" spans="2:13" s="1" customFormat="1" ht="13.8" x14ac:dyDescent="0.3">
      <c r="B26295" s="10"/>
      <c r="L26295" s="10"/>
      <c r="M26295" s="10"/>
    </row>
    <row r="26296" spans="2:13" s="1" customFormat="1" ht="13.8" x14ac:dyDescent="0.3">
      <c r="B26296" s="10"/>
      <c r="L26296" s="10"/>
      <c r="M26296" s="10"/>
    </row>
    <row r="26297" spans="2:13" s="1" customFormat="1" ht="13.8" x14ac:dyDescent="0.3">
      <c r="B26297" s="10"/>
      <c r="L26297" s="10"/>
      <c r="M26297" s="10"/>
    </row>
    <row r="26298" spans="2:13" s="1" customFormat="1" ht="13.8" x14ac:dyDescent="0.3">
      <c r="B26298" s="10"/>
      <c r="L26298" s="10"/>
      <c r="M26298" s="10"/>
    </row>
    <row r="26299" spans="2:13" s="1" customFormat="1" ht="13.8" x14ac:dyDescent="0.3">
      <c r="B26299" s="10"/>
      <c r="L26299" s="10"/>
      <c r="M26299" s="10"/>
    </row>
    <row r="26300" spans="2:13" s="1" customFormat="1" ht="13.8" x14ac:dyDescent="0.3">
      <c r="B26300" s="10"/>
      <c r="L26300" s="10"/>
      <c r="M26300" s="10"/>
    </row>
    <row r="26301" spans="2:13" s="1" customFormat="1" ht="13.8" x14ac:dyDescent="0.3">
      <c r="B26301" s="10"/>
      <c r="L26301" s="10"/>
      <c r="M26301" s="10"/>
    </row>
    <row r="26302" spans="2:13" s="1" customFormat="1" ht="13.8" x14ac:dyDescent="0.3">
      <c r="B26302" s="10"/>
      <c r="L26302" s="10"/>
      <c r="M26302" s="10"/>
    </row>
    <row r="26303" spans="2:13" s="1" customFormat="1" ht="13.8" x14ac:dyDescent="0.3">
      <c r="B26303" s="10"/>
      <c r="L26303" s="10"/>
      <c r="M26303" s="10"/>
    </row>
    <row r="26304" spans="2:13" s="1" customFormat="1" ht="13.8" x14ac:dyDescent="0.3">
      <c r="B26304" s="10"/>
      <c r="L26304" s="10"/>
      <c r="M26304" s="10"/>
    </row>
    <row r="26305" spans="2:13" s="1" customFormat="1" ht="13.8" x14ac:dyDescent="0.3">
      <c r="B26305" s="10"/>
      <c r="L26305" s="10"/>
      <c r="M26305" s="10"/>
    </row>
    <row r="26306" spans="2:13" s="1" customFormat="1" ht="13.8" x14ac:dyDescent="0.3">
      <c r="B26306" s="10"/>
      <c r="L26306" s="10"/>
      <c r="M26306" s="10"/>
    </row>
    <row r="26307" spans="2:13" s="1" customFormat="1" ht="13.8" x14ac:dyDescent="0.3">
      <c r="B26307" s="10"/>
      <c r="L26307" s="10"/>
      <c r="M26307" s="10"/>
    </row>
    <row r="26308" spans="2:13" s="1" customFormat="1" ht="13.8" x14ac:dyDescent="0.3">
      <c r="B26308" s="10"/>
      <c r="L26308" s="10"/>
      <c r="M26308" s="10"/>
    </row>
    <row r="26309" spans="2:13" s="1" customFormat="1" ht="13.8" x14ac:dyDescent="0.3">
      <c r="B26309" s="10"/>
      <c r="L26309" s="10"/>
      <c r="M26309" s="10"/>
    </row>
    <row r="26310" spans="2:13" s="1" customFormat="1" ht="13.8" x14ac:dyDescent="0.3">
      <c r="B26310" s="10"/>
      <c r="L26310" s="10"/>
      <c r="M26310" s="10"/>
    </row>
    <row r="26311" spans="2:13" s="1" customFormat="1" ht="13.8" x14ac:dyDescent="0.3">
      <c r="B26311" s="10"/>
      <c r="L26311" s="10"/>
      <c r="M26311" s="10"/>
    </row>
    <row r="26312" spans="2:13" s="1" customFormat="1" ht="13.8" x14ac:dyDescent="0.3">
      <c r="B26312" s="10"/>
      <c r="L26312" s="10"/>
      <c r="M26312" s="10"/>
    </row>
    <row r="26313" spans="2:13" s="1" customFormat="1" ht="13.8" x14ac:dyDescent="0.3">
      <c r="B26313" s="10"/>
      <c r="L26313" s="10"/>
      <c r="M26313" s="10"/>
    </row>
    <row r="26314" spans="2:13" s="1" customFormat="1" ht="13.8" x14ac:dyDescent="0.3">
      <c r="B26314" s="10"/>
      <c r="L26314" s="10"/>
      <c r="M26314" s="10"/>
    </row>
    <row r="26315" spans="2:13" s="1" customFormat="1" ht="13.8" x14ac:dyDescent="0.3">
      <c r="B26315" s="10"/>
      <c r="L26315" s="10"/>
      <c r="M26315" s="10"/>
    </row>
    <row r="26316" spans="2:13" s="1" customFormat="1" ht="13.8" x14ac:dyDescent="0.3">
      <c r="B26316" s="10"/>
      <c r="L26316" s="10"/>
      <c r="M26316" s="10"/>
    </row>
    <row r="26317" spans="2:13" s="1" customFormat="1" ht="13.8" x14ac:dyDescent="0.3">
      <c r="B26317" s="10"/>
      <c r="L26317" s="10"/>
      <c r="M26317" s="10"/>
    </row>
    <row r="26318" spans="2:13" s="1" customFormat="1" ht="13.8" x14ac:dyDescent="0.3">
      <c r="B26318" s="10"/>
      <c r="L26318" s="10"/>
      <c r="M26318" s="10"/>
    </row>
    <row r="26319" spans="2:13" s="1" customFormat="1" ht="13.8" x14ac:dyDescent="0.3">
      <c r="B26319" s="10"/>
      <c r="L26319" s="10"/>
      <c r="M26319" s="10"/>
    </row>
    <row r="26320" spans="2:13" s="1" customFormat="1" ht="13.8" x14ac:dyDescent="0.3">
      <c r="B26320" s="10"/>
      <c r="L26320" s="10"/>
      <c r="M26320" s="10"/>
    </row>
    <row r="26321" spans="2:13" s="1" customFormat="1" ht="13.8" x14ac:dyDescent="0.3">
      <c r="B26321" s="10"/>
      <c r="L26321" s="10"/>
      <c r="M26321" s="10"/>
    </row>
    <row r="26322" spans="2:13" s="1" customFormat="1" ht="13.8" x14ac:dyDescent="0.3">
      <c r="B26322" s="10"/>
      <c r="L26322" s="10"/>
      <c r="M26322" s="10"/>
    </row>
    <row r="26323" spans="2:13" s="1" customFormat="1" ht="13.8" x14ac:dyDescent="0.3">
      <c r="B26323" s="10"/>
      <c r="L26323" s="10"/>
      <c r="M26323" s="10"/>
    </row>
    <row r="26324" spans="2:13" s="1" customFormat="1" ht="13.8" x14ac:dyDescent="0.3">
      <c r="B26324" s="10"/>
      <c r="L26324" s="10"/>
      <c r="M26324" s="10"/>
    </row>
    <row r="26325" spans="2:13" s="1" customFormat="1" ht="13.8" x14ac:dyDescent="0.3">
      <c r="B26325" s="10"/>
      <c r="L26325" s="10"/>
      <c r="M26325" s="10"/>
    </row>
    <row r="26326" spans="2:13" s="1" customFormat="1" ht="13.8" x14ac:dyDescent="0.3">
      <c r="B26326" s="10"/>
      <c r="L26326" s="10"/>
      <c r="M26326" s="10"/>
    </row>
    <row r="26327" spans="2:13" s="1" customFormat="1" ht="13.8" x14ac:dyDescent="0.3">
      <c r="B26327" s="10"/>
      <c r="L26327" s="10"/>
      <c r="M26327" s="10"/>
    </row>
    <row r="26328" spans="2:13" s="1" customFormat="1" ht="13.8" x14ac:dyDescent="0.3">
      <c r="B26328" s="10"/>
      <c r="L26328" s="10"/>
      <c r="M26328" s="10"/>
    </row>
    <row r="26329" spans="2:13" s="1" customFormat="1" ht="13.8" x14ac:dyDescent="0.3">
      <c r="B26329" s="10"/>
      <c r="L26329" s="10"/>
      <c r="M26329" s="10"/>
    </row>
    <row r="26330" spans="2:13" s="1" customFormat="1" ht="13.8" x14ac:dyDescent="0.3">
      <c r="B26330" s="10"/>
      <c r="L26330" s="10"/>
      <c r="M26330" s="10"/>
    </row>
    <row r="26331" spans="2:13" s="1" customFormat="1" ht="13.8" x14ac:dyDescent="0.3">
      <c r="B26331" s="10"/>
      <c r="L26331" s="10"/>
      <c r="M26331" s="10"/>
    </row>
    <row r="26332" spans="2:13" s="1" customFormat="1" ht="13.8" x14ac:dyDescent="0.3">
      <c r="B26332" s="10"/>
      <c r="L26332" s="10"/>
      <c r="M26332" s="10"/>
    </row>
    <row r="26333" spans="2:13" s="1" customFormat="1" ht="13.8" x14ac:dyDescent="0.3">
      <c r="B26333" s="10"/>
      <c r="L26333" s="10"/>
      <c r="M26333" s="10"/>
    </row>
    <row r="26334" spans="2:13" s="1" customFormat="1" ht="13.8" x14ac:dyDescent="0.3">
      <c r="B26334" s="10"/>
      <c r="L26334" s="10"/>
      <c r="M26334" s="10"/>
    </row>
    <row r="26335" spans="2:13" s="1" customFormat="1" ht="13.8" x14ac:dyDescent="0.3">
      <c r="B26335" s="10"/>
      <c r="L26335" s="10"/>
      <c r="M26335" s="10"/>
    </row>
    <row r="26336" spans="2:13" s="1" customFormat="1" ht="13.8" x14ac:dyDescent="0.3">
      <c r="B26336" s="10"/>
      <c r="L26336" s="10"/>
      <c r="M26336" s="10"/>
    </row>
    <row r="26337" spans="2:13" s="1" customFormat="1" ht="13.8" x14ac:dyDescent="0.3">
      <c r="B26337" s="10"/>
      <c r="L26337" s="10"/>
      <c r="M26337" s="10"/>
    </row>
    <row r="26338" spans="2:13" s="1" customFormat="1" ht="13.8" x14ac:dyDescent="0.3">
      <c r="B26338" s="10"/>
      <c r="L26338" s="10"/>
      <c r="M26338" s="10"/>
    </row>
    <row r="26339" spans="2:13" s="1" customFormat="1" ht="13.8" x14ac:dyDescent="0.3">
      <c r="B26339" s="10"/>
      <c r="L26339" s="10"/>
      <c r="M26339" s="10"/>
    </row>
    <row r="26340" spans="2:13" s="1" customFormat="1" ht="13.8" x14ac:dyDescent="0.3">
      <c r="B26340" s="10"/>
      <c r="L26340" s="10"/>
      <c r="M26340" s="10"/>
    </row>
    <row r="26341" spans="2:13" s="1" customFormat="1" ht="13.8" x14ac:dyDescent="0.3">
      <c r="B26341" s="10"/>
      <c r="L26341" s="10"/>
      <c r="M26341" s="10"/>
    </row>
    <row r="26342" spans="2:13" s="1" customFormat="1" ht="13.8" x14ac:dyDescent="0.3">
      <c r="B26342" s="10"/>
      <c r="L26342" s="10"/>
      <c r="M26342" s="10"/>
    </row>
    <row r="26343" spans="2:13" s="1" customFormat="1" ht="13.8" x14ac:dyDescent="0.3">
      <c r="B26343" s="10"/>
      <c r="L26343" s="10"/>
      <c r="M26343" s="10"/>
    </row>
    <row r="26344" spans="2:13" s="1" customFormat="1" ht="13.8" x14ac:dyDescent="0.3">
      <c r="B26344" s="10"/>
      <c r="L26344" s="10"/>
      <c r="M26344" s="10"/>
    </row>
    <row r="26345" spans="2:13" s="1" customFormat="1" ht="13.8" x14ac:dyDescent="0.3">
      <c r="B26345" s="10"/>
      <c r="L26345" s="10"/>
      <c r="M26345" s="10"/>
    </row>
    <row r="26346" spans="2:13" s="1" customFormat="1" ht="13.8" x14ac:dyDescent="0.3">
      <c r="B26346" s="10"/>
      <c r="L26346" s="10"/>
      <c r="M26346" s="10"/>
    </row>
    <row r="26347" spans="2:13" s="1" customFormat="1" ht="13.8" x14ac:dyDescent="0.3">
      <c r="B26347" s="10"/>
      <c r="L26347" s="10"/>
      <c r="M26347" s="10"/>
    </row>
    <row r="26348" spans="2:13" s="1" customFormat="1" ht="13.8" x14ac:dyDescent="0.3">
      <c r="B26348" s="10"/>
      <c r="L26348" s="10"/>
      <c r="M26348" s="10"/>
    </row>
    <row r="26349" spans="2:13" s="1" customFormat="1" ht="13.8" x14ac:dyDescent="0.3">
      <c r="B26349" s="10"/>
      <c r="L26349" s="10"/>
      <c r="M26349" s="10"/>
    </row>
    <row r="26350" spans="2:13" s="1" customFormat="1" ht="13.8" x14ac:dyDescent="0.3">
      <c r="B26350" s="10"/>
      <c r="L26350" s="10"/>
      <c r="M26350" s="10"/>
    </row>
    <row r="26351" spans="2:13" s="1" customFormat="1" ht="13.8" x14ac:dyDescent="0.3">
      <c r="B26351" s="10"/>
      <c r="L26351" s="10"/>
      <c r="M26351" s="10"/>
    </row>
    <row r="26352" spans="2:13" s="1" customFormat="1" ht="13.8" x14ac:dyDescent="0.3">
      <c r="B26352" s="10"/>
      <c r="L26352" s="10"/>
      <c r="M26352" s="10"/>
    </row>
    <row r="26353" spans="2:13" s="1" customFormat="1" ht="13.8" x14ac:dyDescent="0.3">
      <c r="B26353" s="10"/>
      <c r="L26353" s="10"/>
      <c r="M26353" s="10"/>
    </row>
    <row r="26354" spans="2:13" s="1" customFormat="1" ht="13.8" x14ac:dyDescent="0.3">
      <c r="B26354" s="10"/>
      <c r="L26354" s="10"/>
      <c r="M26354" s="10"/>
    </row>
    <row r="26355" spans="2:13" s="1" customFormat="1" ht="13.8" x14ac:dyDescent="0.3">
      <c r="B26355" s="10"/>
      <c r="L26355" s="10"/>
      <c r="M26355" s="10"/>
    </row>
    <row r="26356" spans="2:13" s="1" customFormat="1" ht="13.8" x14ac:dyDescent="0.3">
      <c r="B26356" s="10"/>
      <c r="L26356" s="10"/>
      <c r="M26356" s="10"/>
    </row>
    <row r="26357" spans="2:13" s="1" customFormat="1" ht="13.8" x14ac:dyDescent="0.3">
      <c r="B26357" s="10"/>
      <c r="L26357" s="10"/>
      <c r="M26357" s="10"/>
    </row>
    <row r="26358" spans="2:13" s="1" customFormat="1" ht="13.8" x14ac:dyDescent="0.3">
      <c r="B26358" s="10"/>
      <c r="L26358" s="10"/>
      <c r="M26358" s="10"/>
    </row>
    <row r="26359" spans="2:13" s="1" customFormat="1" ht="13.8" x14ac:dyDescent="0.3">
      <c r="B26359" s="10"/>
      <c r="L26359" s="10"/>
      <c r="M26359" s="10"/>
    </row>
    <row r="26360" spans="2:13" s="1" customFormat="1" ht="13.8" x14ac:dyDescent="0.3">
      <c r="B26360" s="10"/>
      <c r="L26360" s="10"/>
      <c r="M26360" s="10"/>
    </row>
    <row r="26361" spans="2:13" s="1" customFormat="1" ht="13.8" x14ac:dyDescent="0.3">
      <c r="B26361" s="10"/>
      <c r="L26361" s="10"/>
      <c r="M26361" s="10"/>
    </row>
    <row r="26362" spans="2:13" s="1" customFormat="1" ht="13.8" x14ac:dyDescent="0.3">
      <c r="B26362" s="10"/>
      <c r="L26362" s="10"/>
      <c r="M26362" s="10"/>
    </row>
    <row r="26363" spans="2:13" s="1" customFormat="1" ht="13.8" x14ac:dyDescent="0.3">
      <c r="B26363" s="10"/>
      <c r="L26363" s="10"/>
      <c r="M26363" s="10"/>
    </row>
    <row r="26364" spans="2:13" s="1" customFormat="1" ht="13.8" x14ac:dyDescent="0.3">
      <c r="B26364" s="10"/>
      <c r="L26364" s="10"/>
      <c r="M26364" s="10"/>
    </row>
    <row r="26365" spans="2:13" s="1" customFormat="1" ht="13.8" x14ac:dyDescent="0.3">
      <c r="B26365" s="10"/>
      <c r="L26365" s="10"/>
      <c r="M26365" s="10"/>
    </row>
    <row r="26366" spans="2:13" s="1" customFormat="1" ht="13.8" x14ac:dyDescent="0.3">
      <c r="B26366" s="10"/>
      <c r="L26366" s="10"/>
      <c r="M26366" s="10"/>
    </row>
    <row r="26367" spans="2:13" s="1" customFormat="1" ht="13.8" x14ac:dyDescent="0.3">
      <c r="B26367" s="10"/>
      <c r="L26367" s="10"/>
      <c r="M26367" s="10"/>
    </row>
    <row r="26368" spans="2:13" s="1" customFormat="1" ht="13.8" x14ac:dyDescent="0.3">
      <c r="B26368" s="10"/>
      <c r="L26368" s="10"/>
      <c r="M26368" s="10"/>
    </row>
    <row r="26369" spans="2:13" s="1" customFormat="1" ht="13.8" x14ac:dyDescent="0.3">
      <c r="B26369" s="10"/>
      <c r="L26369" s="10"/>
      <c r="M26369" s="10"/>
    </row>
    <row r="26370" spans="2:13" s="1" customFormat="1" ht="13.8" x14ac:dyDescent="0.3">
      <c r="B26370" s="10"/>
      <c r="L26370" s="10"/>
      <c r="M26370" s="10"/>
    </row>
    <row r="26371" spans="2:13" s="1" customFormat="1" ht="13.8" x14ac:dyDescent="0.3">
      <c r="B26371" s="10"/>
      <c r="L26371" s="10"/>
      <c r="M26371" s="10"/>
    </row>
    <row r="26372" spans="2:13" s="1" customFormat="1" ht="13.8" x14ac:dyDescent="0.3">
      <c r="B26372" s="10"/>
      <c r="L26372" s="10"/>
      <c r="M26372" s="10"/>
    </row>
    <row r="26373" spans="2:13" s="1" customFormat="1" ht="13.8" x14ac:dyDescent="0.3">
      <c r="B26373" s="10"/>
      <c r="L26373" s="10"/>
      <c r="M26373" s="10"/>
    </row>
    <row r="26374" spans="2:13" s="1" customFormat="1" ht="13.8" x14ac:dyDescent="0.3">
      <c r="B26374" s="10"/>
      <c r="L26374" s="10"/>
      <c r="M26374" s="10"/>
    </row>
    <row r="26375" spans="2:13" s="1" customFormat="1" ht="13.8" x14ac:dyDescent="0.3">
      <c r="B26375" s="10"/>
      <c r="L26375" s="10"/>
      <c r="M26375" s="10"/>
    </row>
    <row r="26376" spans="2:13" s="1" customFormat="1" ht="13.8" x14ac:dyDescent="0.3">
      <c r="B26376" s="10"/>
      <c r="L26376" s="10"/>
      <c r="M26376" s="10"/>
    </row>
    <row r="26377" spans="2:13" s="1" customFormat="1" ht="13.8" x14ac:dyDescent="0.3">
      <c r="B26377" s="10"/>
      <c r="L26377" s="10"/>
      <c r="M26377" s="10"/>
    </row>
    <row r="26378" spans="2:13" s="1" customFormat="1" ht="13.8" x14ac:dyDescent="0.3">
      <c r="B26378" s="10"/>
      <c r="L26378" s="10"/>
      <c r="M26378" s="10"/>
    </row>
    <row r="26379" spans="2:13" s="1" customFormat="1" ht="13.8" x14ac:dyDescent="0.3">
      <c r="B26379" s="10"/>
      <c r="L26379" s="10"/>
      <c r="M26379" s="10"/>
    </row>
    <row r="26380" spans="2:13" s="1" customFormat="1" ht="13.8" x14ac:dyDescent="0.3">
      <c r="B26380" s="10"/>
      <c r="L26380" s="10"/>
      <c r="M26380" s="10"/>
    </row>
    <row r="26381" spans="2:13" s="1" customFormat="1" ht="13.8" x14ac:dyDescent="0.3">
      <c r="B26381" s="10"/>
      <c r="L26381" s="10"/>
      <c r="M26381" s="10"/>
    </row>
    <row r="26382" spans="2:13" s="1" customFormat="1" ht="13.8" x14ac:dyDescent="0.3">
      <c r="B26382" s="10"/>
      <c r="L26382" s="10"/>
      <c r="M26382" s="10"/>
    </row>
    <row r="26383" spans="2:13" s="1" customFormat="1" ht="13.8" x14ac:dyDescent="0.3">
      <c r="B26383" s="10"/>
      <c r="L26383" s="10"/>
      <c r="M26383" s="10"/>
    </row>
    <row r="26384" spans="2:13" s="1" customFormat="1" ht="13.8" x14ac:dyDescent="0.3">
      <c r="B26384" s="10"/>
      <c r="L26384" s="10"/>
      <c r="M26384" s="10"/>
    </row>
    <row r="26385" spans="2:13" s="1" customFormat="1" ht="13.8" x14ac:dyDescent="0.3">
      <c r="B26385" s="10"/>
      <c r="L26385" s="10"/>
      <c r="M26385" s="10"/>
    </row>
    <row r="26386" spans="2:13" s="1" customFormat="1" ht="13.8" x14ac:dyDescent="0.3">
      <c r="B26386" s="10"/>
      <c r="L26386" s="10"/>
      <c r="M26386" s="10"/>
    </row>
    <row r="26387" spans="2:13" s="1" customFormat="1" ht="13.8" x14ac:dyDescent="0.3">
      <c r="B26387" s="10"/>
      <c r="L26387" s="10"/>
      <c r="M26387" s="10"/>
    </row>
    <row r="26388" spans="2:13" s="1" customFormat="1" ht="13.8" x14ac:dyDescent="0.3">
      <c r="B26388" s="10"/>
      <c r="L26388" s="10"/>
      <c r="M26388" s="10"/>
    </row>
    <row r="26389" spans="2:13" s="1" customFormat="1" ht="13.8" x14ac:dyDescent="0.3">
      <c r="B26389" s="10"/>
      <c r="L26389" s="10"/>
      <c r="M26389" s="10"/>
    </row>
    <row r="26390" spans="2:13" s="1" customFormat="1" ht="13.8" x14ac:dyDescent="0.3">
      <c r="B26390" s="10"/>
      <c r="L26390" s="10"/>
      <c r="M26390" s="10"/>
    </row>
    <row r="26391" spans="2:13" s="1" customFormat="1" ht="13.8" x14ac:dyDescent="0.3">
      <c r="B26391" s="10"/>
      <c r="L26391" s="10"/>
      <c r="M26391" s="10"/>
    </row>
    <row r="26392" spans="2:13" s="1" customFormat="1" ht="13.8" x14ac:dyDescent="0.3">
      <c r="B26392" s="10"/>
      <c r="L26392" s="10"/>
      <c r="M26392" s="10"/>
    </row>
    <row r="26393" spans="2:13" s="1" customFormat="1" ht="13.8" x14ac:dyDescent="0.3">
      <c r="B26393" s="10"/>
      <c r="L26393" s="10"/>
      <c r="M26393" s="10"/>
    </row>
    <row r="26394" spans="2:13" s="1" customFormat="1" ht="13.8" x14ac:dyDescent="0.3">
      <c r="B26394" s="10"/>
      <c r="L26394" s="10"/>
      <c r="M26394" s="10"/>
    </row>
    <row r="26395" spans="2:13" s="1" customFormat="1" ht="13.8" x14ac:dyDescent="0.3">
      <c r="B26395" s="10"/>
      <c r="L26395" s="10"/>
      <c r="M26395" s="10"/>
    </row>
    <row r="26396" spans="2:13" s="1" customFormat="1" ht="13.8" x14ac:dyDescent="0.3">
      <c r="B26396" s="10"/>
      <c r="L26396" s="10"/>
      <c r="M26396" s="10"/>
    </row>
    <row r="26397" spans="2:13" s="1" customFormat="1" ht="13.8" x14ac:dyDescent="0.3">
      <c r="B26397" s="10"/>
      <c r="L26397" s="10"/>
      <c r="M26397" s="10"/>
    </row>
    <row r="26398" spans="2:13" s="1" customFormat="1" ht="13.8" x14ac:dyDescent="0.3">
      <c r="B26398" s="10"/>
      <c r="L26398" s="10"/>
      <c r="M26398" s="10"/>
    </row>
    <row r="26399" spans="2:13" s="1" customFormat="1" ht="13.8" x14ac:dyDescent="0.3">
      <c r="B26399" s="10"/>
      <c r="L26399" s="10"/>
      <c r="M26399" s="10"/>
    </row>
    <row r="26400" spans="2:13" s="1" customFormat="1" ht="13.8" x14ac:dyDescent="0.3">
      <c r="B26400" s="10"/>
      <c r="L26400" s="10"/>
      <c r="M26400" s="10"/>
    </row>
    <row r="26401" spans="2:13" s="1" customFormat="1" ht="13.8" x14ac:dyDescent="0.3">
      <c r="B26401" s="10"/>
      <c r="L26401" s="10"/>
      <c r="M26401" s="10"/>
    </row>
    <row r="26402" spans="2:13" s="1" customFormat="1" ht="13.8" x14ac:dyDescent="0.3">
      <c r="B26402" s="10"/>
      <c r="L26402" s="10"/>
      <c r="M26402" s="10"/>
    </row>
    <row r="26403" spans="2:13" s="1" customFormat="1" ht="13.8" x14ac:dyDescent="0.3">
      <c r="B26403" s="10"/>
      <c r="L26403" s="10"/>
      <c r="M26403" s="10"/>
    </row>
    <row r="26404" spans="2:13" s="1" customFormat="1" ht="13.8" x14ac:dyDescent="0.3">
      <c r="B26404" s="10"/>
      <c r="L26404" s="10"/>
      <c r="M26404" s="10"/>
    </row>
    <row r="26405" spans="2:13" s="1" customFormat="1" ht="13.8" x14ac:dyDescent="0.3">
      <c r="B26405" s="10"/>
      <c r="L26405" s="10"/>
      <c r="M26405" s="10"/>
    </row>
    <row r="26406" spans="2:13" s="1" customFormat="1" ht="13.8" x14ac:dyDescent="0.3">
      <c r="B26406" s="10"/>
      <c r="L26406" s="10"/>
      <c r="M26406" s="10"/>
    </row>
    <row r="26407" spans="2:13" s="1" customFormat="1" ht="13.8" x14ac:dyDescent="0.3">
      <c r="B26407" s="10"/>
      <c r="L26407" s="10"/>
      <c r="M26407" s="10"/>
    </row>
    <row r="26408" spans="2:13" s="1" customFormat="1" ht="13.8" x14ac:dyDescent="0.3">
      <c r="B26408" s="10"/>
      <c r="L26408" s="10"/>
      <c r="M26408" s="10"/>
    </row>
    <row r="26409" spans="2:13" s="1" customFormat="1" ht="13.8" x14ac:dyDescent="0.3">
      <c r="B26409" s="10"/>
      <c r="L26409" s="10"/>
      <c r="M26409" s="10"/>
    </row>
    <row r="26410" spans="2:13" s="1" customFormat="1" ht="13.8" x14ac:dyDescent="0.3">
      <c r="B26410" s="10"/>
      <c r="L26410" s="10"/>
      <c r="M26410" s="10"/>
    </row>
    <row r="26411" spans="2:13" s="1" customFormat="1" ht="13.8" x14ac:dyDescent="0.3">
      <c r="B26411" s="10"/>
      <c r="L26411" s="10"/>
      <c r="M26411" s="10"/>
    </row>
    <row r="26412" spans="2:13" s="1" customFormat="1" ht="13.8" x14ac:dyDescent="0.3">
      <c r="B26412" s="10"/>
      <c r="L26412" s="10"/>
      <c r="M26412" s="10"/>
    </row>
    <row r="26413" spans="2:13" s="1" customFormat="1" ht="13.8" x14ac:dyDescent="0.3">
      <c r="B26413" s="10"/>
      <c r="L26413" s="10"/>
      <c r="M26413" s="10"/>
    </row>
    <row r="26414" spans="2:13" s="1" customFormat="1" ht="13.8" x14ac:dyDescent="0.3">
      <c r="B26414" s="10"/>
      <c r="L26414" s="10"/>
      <c r="M26414" s="10"/>
    </row>
    <row r="26415" spans="2:13" s="1" customFormat="1" ht="13.8" x14ac:dyDescent="0.3">
      <c r="B26415" s="10"/>
      <c r="L26415" s="10"/>
      <c r="M26415" s="10"/>
    </row>
    <row r="26416" spans="2:13" s="1" customFormat="1" ht="13.8" x14ac:dyDescent="0.3">
      <c r="B26416" s="10"/>
      <c r="L26416" s="10"/>
      <c r="M26416" s="10"/>
    </row>
    <row r="26417" spans="2:13" s="1" customFormat="1" ht="13.8" x14ac:dyDescent="0.3">
      <c r="B26417" s="10"/>
      <c r="L26417" s="10"/>
      <c r="M26417" s="10"/>
    </row>
    <row r="26418" spans="2:13" s="1" customFormat="1" ht="13.8" x14ac:dyDescent="0.3">
      <c r="B26418" s="10"/>
      <c r="L26418" s="10"/>
      <c r="M26418" s="10"/>
    </row>
    <row r="26419" spans="2:13" s="1" customFormat="1" ht="13.8" x14ac:dyDescent="0.3">
      <c r="B26419" s="10"/>
      <c r="L26419" s="10"/>
      <c r="M26419" s="10"/>
    </row>
    <row r="26420" spans="2:13" s="1" customFormat="1" ht="13.8" x14ac:dyDescent="0.3">
      <c r="B26420" s="10"/>
      <c r="L26420" s="10"/>
      <c r="M26420" s="10"/>
    </row>
    <row r="26421" spans="2:13" s="1" customFormat="1" ht="13.8" x14ac:dyDescent="0.3">
      <c r="B26421" s="10"/>
      <c r="L26421" s="10"/>
      <c r="M26421" s="10"/>
    </row>
    <row r="26422" spans="2:13" s="1" customFormat="1" ht="13.8" x14ac:dyDescent="0.3">
      <c r="B26422" s="10"/>
      <c r="L26422" s="10"/>
      <c r="M26422" s="10"/>
    </row>
    <row r="26423" spans="2:13" s="1" customFormat="1" ht="13.8" x14ac:dyDescent="0.3">
      <c r="B26423" s="10"/>
      <c r="L26423" s="10"/>
      <c r="M26423" s="10"/>
    </row>
    <row r="26424" spans="2:13" s="1" customFormat="1" ht="13.8" x14ac:dyDescent="0.3">
      <c r="B26424" s="10"/>
      <c r="L26424" s="10"/>
      <c r="M26424" s="10"/>
    </row>
    <row r="26425" spans="2:13" s="1" customFormat="1" ht="13.8" x14ac:dyDescent="0.3">
      <c r="B26425" s="10"/>
      <c r="L26425" s="10"/>
      <c r="M26425" s="10"/>
    </row>
    <row r="26426" spans="2:13" s="1" customFormat="1" ht="13.8" x14ac:dyDescent="0.3">
      <c r="B26426" s="10"/>
      <c r="L26426" s="10"/>
      <c r="M26426" s="10"/>
    </row>
    <row r="26427" spans="2:13" s="1" customFormat="1" ht="13.8" x14ac:dyDescent="0.3">
      <c r="B26427" s="10"/>
      <c r="L26427" s="10"/>
      <c r="M26427" s="10"/>
    </row>
    <row r="26428" spans="2:13" s="1" customFormat="1" ht="13.8" x14ac:dyDescent="0.3">
      <c r="B26428" s="10"/>
      <c r="L26428" s="10"/>
      <c r="M26428" s="10"/>
    </row>
    <row r="26429" spans="2:13" s="1" customFormat="1" ht="13.8" x14ac:dyDescent="0.3">
      <c r="B26429" s="10"/>
      <c r="L26429" s="10"/>
      <c r="M26429" s="10"/>
    </row>
    <row r="26430" spans="2:13" s="1" customFormat="1" ht="13.8" x14ac:dyDescent="0.3">
      <c r="B26430" s="10"/>
      <c r="L26430" s="10"/>
      <c r="M26430" s="10"/>
    </row>
    <row r="26431" spans="2:13" s="1" customFormat="1" ht="13.8" x14ac:dyDescent="0.3">
      <c r="B26431" s="10"/>
      <c r="L26431" s="10"/>
      <c r="M26431" s="10"/>
    </row>
    <row r="26432" spans="2:13" s="1" customFormat="1" ht="13.8" x14ac:dyDescent="0.3">
      <c r="B26432" s="10"/>
      <c r="L26432" s="10"/>
      <c r="M26432" s="10"/>
    </row>
    <row r="26433" spans="2:13" s="1" customFormat="1" ht="13.8" x14ac:dyDescent="0.3">
      <c r="B26433" s="10"/>
      <c r="L26433" s="10"/>
      <c r="M26433" s="10"/>
    </row>
    <row r="26434" spans="2:13" s="1" customFormat="1" ht="13.8" x14ac:dyDescent="0.3">
      <c r="B26434" s="10"/>
      <c r="L26434" s="10"/>
      <c r="M26434" s="10"/>
    </row>
    <row r="26435" spans="2:13" s="1" customFormat="1" ht="13.8" x14ac:dyDescent="0.3">
      <c r="B26435" s="10"/>
      <c r="L26435" s="10"/>
      <c r="M26435" s="10"/>
    </row>
    <row r="26436" spans="2:13" s="1" customFormat="1" ht="13.8" x14ac:dyDescent="0.3">
      <c r="B26436" s="10"/>
      <c r="L26436" s="10"/>
      <c r="M26436" s="10"/>
    </row>
    <row r="26437" spans="2:13" s="1" customFormat="1" ht="13.8" x14ac:dyDescent="0.3">
      <c r="B26437" s="10"/>
      <c r="L26437" s="10"/>
      <c r="M26437" s="10"/>
    </row>
    <row r="26438" spans="2:13" s="1" customFormat="1" ht="13.8" x14ac:dyDescent="0.3">
      <c r="B26438" s="10"/>
      <c r="L26438" s="10"/>
      <c r="M26438" s="10"/>
    </row>
    <row r="26439" spans="2:13" s="1" customFormat="1" ht="13.8" x14ac:dyDescent="0.3">
      <c r="B26439" s="10"/>
      <c r="L26439" s="10"/>
      <c r="M26439" s="10"/>
    </row>
    <row r="26440" spans="2:13" s="1" customFormat="1" ht="13.8" x14ac:dyDescent="0.3">
      <c r="B26440" s="10"/>
      <c r="L26440" s="10"/>
      <c r="M26440" s="10"/>
    </row>
    <row r="26441" spans="2:13" s="1" customFormat="1" ht="13.8" x14ac:dyDescent="0.3">
      <c r="B26441" s="10"/>
      <c r="L26441" s="10"/>
      <c r="M26441" s="10"/>
    </row>
    <row r="26442" spans="2:13" s="1" customFormat="1" ht="13.8" x14ac:dyDescent="0.3">
      <c r="B26442" s="10"/>
      <c r="L26442" s="10"/>
      <c r="M26442" s="10"/>
    </row>
    <row r="26443" spans="2:13" s="1" customFormat="1" ht="13.8" x14ac:dyDescent="0.3">
      <c r="B26443" s="10"/>
      <c r="L26443" s="10"/>
      <c r="M26443" s="10"/>
    </row>
    <row r="26444" spans="2:13" s="1" customFormat="1" ht="13.8" x14ac:dyDescent="0.3">
      <c r="B26444" s="10"/>
      <c r="L26444" s="10"/>
      <c r="M26444" s="10"/>
    </row>
    <row r="26445" spans="2:13" s="1" customFormat="1" ht="13.8" x14ac:dyDescent="0.3">
      <c r="B26445" s="10"/>
      <c r="L26445" s="10"/>
      <c r="M26445" s="10"/>
    </row>
    <row r="26446" spans="2:13" s="1" customFormat="1" ht="13.8" x14ac:dyDescent="0.3">
      <c r="B26446" s="10"/>
      <c r="L26446" s="10"/>
      <c r="M26446" s="10"/>
    </row>
    <row r="26447" spans="2:13" s="1" customFormat="1" ht="13.8" x14ac:dyDescent="0.3">
      <c r="B26447" s="10"/>
      <c r="L26447" s="10"/>
      <c r="M26447" s="10"/>
    </row>
    <row r="26448" spans="2:13" s="1" customFormat="1" ht="13.8" x14ac:dyDescent="0.3">
      <c r="B26448" s="10"/>
      <c r="L26448" s="10"/>
      <c r="M26448" s="10"/>
    </row>
    <row r="26449" spans="2:13" s="1" customFormat="1" ht="13.8" x14ac:dyDescent="0.3">
      <c r="B26449" s="10"/>
      <c r="L26449" s="10"/>
      <c r="M26449" s="10"/>
    </row>
    <row r="26450" spans="2:13" s="1" customFormat="1" ht="13.8" x14ac:dyDescent="0.3">
      <c r="B26450" s="10"/>
      <c r="L26450" s="10"/>
      <c r="M26450" s="10"/>
    </row>
    <row r="26451" spans="2:13" s="1" customFormat="1" ht="13.8" x14ac:dyDescent="0.3">
      <c r="B26451" s="10"/>
      <c r="L26451" s="10"/>
      <c r="M26451" s="10"/>
    </row>
    <row r="26452" spans="2:13" s="1" customFormat="1" ht="13.8" x14ac:dyDescent="0.3">
      <c r="B26452" s="10"/>
      <c r="L26452" s="10"/>
      <c r="M26452" s="10"/>
    </row>
    <row r="26453" spans="2:13" s="1" customFormat="1" ht="13.8" x14ac:dyDescent="0.3">
      <c r="B26453" s="10"/>
      <c r="L26453" s="10"/>
      <c r="M26453" s="10"/>
    </row>
    <row r="26454" spans="2:13" s="1" customFormat="1" ht="13.8" x14ac:dyDescent="0.3">
      <c r="B26454" s="10"/>
      <c r="L26454" s="10"/>
      <c r="M26454" s="10"/>
    </row>
    <row r="26455" spans="2:13" s="1" customFormat="1" ht="13.8" x14ac:dyDescent="0.3">
      <c r="B26455" s="10"/>
      <c r="L26455" s="10"/>
      <c r="M26455" s="10"/>
    </row>
    <row r="26456" spans="2:13" s="1" customFormat="1" ht="13.8" x14ac:dyDescent="0.3">
      <c r="B26456" s="10"/>
      <c r="L26456" s="10"/>
      <c r="M26456" s="10"/>
    </row>
    <row r="26457" spans="2:13" s="1" customFormat="1" ht="13.8" x14ac:dyDescent="0.3">
      <c r="B26457" s="10"/>
      <c r="L26457" s="10"/>
      <c r="M26457" s="10"/>
    </row>
    <row r="26458" spans="2:13" s="1" customFormat="1" ht="13.8" x14ac:dyDescent="0.3">
      <c r="B26458" s="10"/>
      <c r="L26458" s="10"/>
      <c r="M26458" s="10"/>
    </row>
    <row r="26459" spans="2:13" s="1" customFormat="1" ht="13.8" x14ac:dyDescent="0.3">
      <c r="B26459" s="10"/>
      <c r="L26459" s="10"/>
      <c r="M26459" s="10"/>
    </row>
    <row r="26460" spans="2:13" s="1" customFormat="1" ht="13.8" x14ac:dyDescent="0.3">
      <c r="B26460" s="10"/>
      <c r="L26460" s="10"/>
      <c r="M26460" s="10"/>
    </row>
    <row r="26461" spans="2:13" s="1" customFormat="1" ht="13.8" x14ac:dyDescent="0.3">
      <c r="B26461" s="10"/>
      <c r="L26461" s="10"/>
      <c r="M26461" s="10"/>
    </row>
    <row r="26462" spans="2:13" s="1" customFormat="1" ht="13.8" x14ac:dyDescent="0.3">
      <c r="B26462" s="10"/>
      <c r="L26462" s="10"/>
      <c r="M26462" s="10"/>
    </row>
    <row r="26463" spans="2:13" s="1" customFormat="1" ht="13.8" x14ac:dyDescent="0.3">
      <c r="B26463" s="10"/>
      <c r="L26463" s="10"/>
      <c r="M26463" s="10"/>
    </row>
    <row r="26464" spans="2:13" s="1" customFormat="1" ht="13.8" x14ac:dyDescent="0.3">
      <c r="B26464" s="10"/>
      <c r="L26464" s="10"/>
      <c r="M26464" s="10"/>
    </row>
    <row r="26465" spans="2:13" s="1" customFormat="1" ht="13.8" x14ac:dyDescent="0.3">
      <c r="B26465" s="10"/>
      <c r="L26465" s="10"/>
      <c r="M26465" s="10"/>
    </row>
    <row r="26466" spans="2:13" s="1" customFormat="1" ht="13.8" x14ac:dyDescent="0.3">
      <c r="B26466" s="10"/>
      <c r="L26466" s="10"/>
      <c r="M26466" s="10"/>
    </row>
    <row r="26467" spans="2:13" s="1" customFormat="1" ht="13.8" x14ac:dyDescent="0.3">
      <c r="B26467" s="10"/>
      <c r="L26467" s="10"/>
      <c r="M26467" s="10"/>
    </row>
    <row r="26468" spans="2:13" s="1" customFormat="1" ht="13.8" x14ac:dyDescent="0.3">
      <c r="B26468" s="10"/>
      <c r="L26468" s="10"/>
      <c r="M26468" s="10"/>
    </row>
    <row r="26469" spans="2:13" s="1" customFormat="1" ht="13.8" x14ac:dyDescent="0.3">
      <c r="B26469" s="10"/>
      <c r="L26469" s="10"/>
      <c r="M26469" s="10"/>
    </row>
    <row r="26470" spans="2:13" s="1" customFormat="1" ht="13.8" x14ac:dyDescent="0.3">
      <c r="B26470" s="10"/>
      <c r="L26470" s="10"/>
      <c r="M26470" s="10"/>
    </row>
    <row r="26471" spans="2:13" s="1" customFormat="1" ht="13.8" x14ac:dyDescent="0.3">
      <c r="B26471" s="10"/>
      <c r="L26471" s="10"/>
      <c r="M26471" s="10"/>
    </row>
    <row r="26472" spans="2:13" s="1" customFormat="1" ht="13.8" x14ac:dyDescent="0.3">
      <c r="B26472" s="10"/>
      <c r="L26472" s="10"/>
      <c r="M26472" s="10"/>
    </row>
    <row r="26473" spans="2:13" s="1" customFormat="1" ht="13.8" x14ac:dyDescent="0.3">
      <c r="B26473" s="10"/>
      <c r="L26473" s="10"/>
      <c r="M26473" s="10"/>
    </row>
    <row r="26474" spans="2:13" s="1" customFormat="1" ht="13.8" x14ac:dyDescent="0.3">
      <c r="B26474" s="10"/>
      <c r="L26474" s="10"/>
      <c r="M26474" s="10"/>
    </row>
    <row r="26475" spans="2:13" s="1" customFormat="1" ht="13.8" x14ac:dyDescent="0.3">
      <c r="B26475" s="10"/>
      <c r="L26475" s="10"/>
      <c r="M26475" s="10"/>
    </row>
    <row r="26476" spans="2:13" s="1" customFormat="1" ht="13.8" x14ac:dyDescent="0.3">
      <c r="B26476" s="10"/>
      <c r="L26476" s="10"/>
      <c r="M26476" s="10"/>
    </row>
    <row r="26477" spans="2:13" s="1" customFormat="1" ht="13.8" x14ac:dyDescent="0.3">
      <c r="B26477" s="10"/>
      <c r="L26477" s="10"/>
      <c r="M26477" s="10"/>
    </row>
    <row r="26478" spans="2:13" s="1" customFormat="1" ht="13.8" x14ac:dyDescent="0.3">
      <c r="B26478" s="10"/>
      <c r="L26478" s="10"/>
      <c r="M26478" s="10"/>
    </row>
    <row r="26479" spans="2:13" s="1" customFormat="1" ht="13.8" x14ac:dyDescent="0.3">
      <c r="B26479" s="10"/>
      <c r="L26479" s="10"/>
      <c r="M26479" s="10"/>
    </row>
    <row r="26480" spans="2:13" s="1" customFormat="1" ht="13.8" x14ac:dyDescent="0.3">
      <c r="B26480" s="10"/>
      <c r="L26480" s="10"/>
      <c r="M26480" s="10"/>
    </row>
    <row r="26481" spans="2:13" s="1" customFormat="1" ht="13.8" x14ac:dyDescent="0.3">
      <c r="B26481" s="10"/>
      <c r="L26481" s="10"/>
      <c r="M26481" s="10"/>
    </row>
    <row r="26482" spans="2:13" s="1" customFormat="1" ht="13.8" x14ac:dyDescent="0.3">
      <c r="B26482" s="10"/>
      <c r="L26482" s="10"/>
      <c r="M26482" s="10"/>
    </row>
    <row r="26483" spans="2:13" s="1" customFormat="1" ht="13.8" x14ac:dyDescent="0.3">
      <c r="B26483" s="10"/>
      <c r="L26483" s="10"/>
      <c r="M26483" s="10"/>
    </row>
    <row r="26484" spans="2:13" s="1" customFormat="1" ht="13.8" x14ac:dyDescent="0.3">
      <c r="B26484" s="10"/>
      <c r="L26484" s="10"/>
      <c r="M26484" s="10"/>
    </row>
    <row r="26485" spans="2:13" s="1" customFormat="1" ht="13.8" x14ac:dyDescent="0.3">
      <c r="B26485" s="10"/>
      <c r="L26485" s="10"/>
      <c r="M26485" s="10"/>
    </row>
    <row r="26486" spans="2:13" s="1" customFormat="1" ht="13.8" x14ac:dyDescent="0.3">
      <c r="B26486" s="10"/>
      <c r="L26486" s="10"/>
      <c r="M26486" s="10"/>
    </row>
    <row r="26487" spans="2:13" s="1" customFormat="1" ht="13.8" x14ac:dyDescent="0.3">
      <c r="B26487" s="10"/>
      <c r="L26487" s="10"/>
      <c r="M26487" s="10"/>
    </row>
    <row r="26488" spans="2:13" s="1" customFormat="1" ht="13.8" x14ac:dyDescent="0.3">
      <c r="B26488" s="10"/>
      <c r="L26488" s="10"/>
      <c r="M26488" s="10"/>
    </row>
    <row r="26489" spans="2:13" s="1" customFormat="1" ht="13.8" x14ac:dyDescent="0.3">
      <c r="B26489" s="10"/>
      <c r="L26489" s="10"/>
      <c r="M26489" s="10"/>
    </row>
    <row r="26490" spans="2:13" s="1" customFormat="1" ht="13.8" x14ac:dyDescent="0.3">
      <c r="B26490" s="10"/>
      <c r="L26490" s="10"/>
      <c r="M26490" s="10"/>
    </row>
    <row r="26491" spans="2:13" s="1" customFormat="1" ht="13.8" x14ac:dyDescent="0.3">
      <c r="B26491" s="10"/>
      <c r="L26491" s="10"/>
      <c r="M26491" s="10"/>
    </row>
    <row r="26492" spans="2:13" s="1" customFormat="1" ht="13.8" x14ac:dyDescent="0.3">
      <c r="B26492" s="10"/>
      <c r="L26492" s="10"/>
      <c r="M26492" s="10"/>
    </row>
    <row r="26493" spans="2:13" s="1" customFormat="1" ht="13.8" x14ac:dyDescent="0.3">
      <c r="B26493" s="10"/>
      <c r="L26493" s="10"/>
      <c r="M26493" s="10"/>
    </row>
    <row r="26494" spans="2:13" s="1" customFormat="1" ht="13.8" x14ac:dyDescent="0.3">
      <c r="B26494" s="10"/>
      <c r="L26494" s="10"/>
      <c r="M26494" s="10"/>
    </row>
    <row r="26495" spans="2:13" s="1" customFormat="1" ht="13.8" x14ac:dyDescent="0.3">
      <c r="B26495" s="10"/>
      <c r="L26495" s="10"/>
      <c r="M26495" s="10"/>
    </row>
    <row r="26496" spans="2:13" s="1" customFormat="1" ht="13.8" x14ac:dyDescent="0.3">
      <c r="B26496" s="10"/>
      <c r="L26496" s="10"/>
      <c r="M26496" s="10"/>
    </row>
    <row r="26497" spans="2:13" s="1" customFormat="1" ht="13.8" x14ac:dyDescent="0.3">
      <c r="B26497" s="10"/>
      <c r="L26497" s="10"/>
      <c r="M26497" s="10"/>
    </row>
    <row r="26498" spans="2:13" s="1" customFormat="1" ht="13.8" x14ac:dyDescent="0.3">
      <c r="B26498" s="10"/>
      <c r="L26498" s="10"/>
      <c r="M26498" s="10"/>
    </row>
    <row r="26499" spans="2:13" s="1" customFormat="1" ht="13.8" x14ac:dyDescent="0.3">
      <c r="B26499" s="10"/>
      <c r="L26499" s="10"/>
      <c r="M26499" s="10"/>
    </row>
    <row r="26500" spans="2:13" s="1" customFormat="1" ht="13.8" x14ac:dyDescent="0.3">
      <c r="B26500" s="10"/>
      <c r="L26500" s="10"/>
      <c r="M26500" s="10"/>
    </row>
    <row r="26501" spans="2:13" s="1" customFormat="1" ht="13.8" x14ac:dyDescent="0.3">
      <c r="B26501" s="10"/>
      <c r="L26501" s="10"/>
      <c r="M26501" s="10"/>
    </row>
    <row r="26502" spans="2:13" s="1" customFormat="1" ht="13.8" x14ac:dyDescent="0.3">
      <c r="B26502" s="10"/>
      <c r="L26502" s="10"/>
      <c r="M26502" s="10"/>
    </row>
    <row r="26503" spans="2:13" s="1" customFormat="1" ht="13.8" x14ac:dyDescent="0.3">
      <c r="B26503" s="10"/>
      <c r="L26503" s="10"/>
      <c r="M26503" s="10"/>
    </row>
    <row r="26504" spans="2:13" s="1" customFormat="1" ht="13.8" x14ac:dyDescent="0.3">
      <c r="B26504" s="10"/>
      <c r="L26504" s="10"/>
      <c r="M26504" s="10"/>
    </row>
    <row r="26505" spans="2:13" s="1" customFormat="1" ht="13.8" x14ac:dyDescent="0.3">
      <c r="B26505" s="10"/>
      <c r="L26505" s="10"/>
      <c r="M26505" s="10"/>
    </row>
    <row r="26506" spans="2:13" s="1" customFormat="1" ht="13.8" x14ac:dyDescent="0.3">
      <c r="B26506" s="10"/>
      <c r="L26506" s="10"/>
      <c r="M26506" s="10"/>
    </row>
    <row r="26507" spans="2:13" s="1" customFormat="1" ht="13.8" x14ac:dyDescent="0.3">
      <c r="B26507" s="10"/>
      <c r="L26507" s="10"/>
      <c r="M26507" s="10"/>
    </row>
    <row r="26508" spans="2:13" s="1" customFormat="1" ht="13.8" x14ac:dyDescent="0.3">
      <c r="B26508" s="10"/>
      <c r="L26508" s="10"/>
      <c r="M26508" s="10"/>
    </row>
    <row r="26509" spans="2:13" s="1" customFormat="1" ht="13.8" x14ac:dyDescent="0.3">
      <c r="B26509" s="10"/>
      <c r="L26509" s="10"/>
      <c r="M26509" s="10"/>
    </row>
    <row r="26510" spans="2:13" s="1" customFormat="1" ht="13.8" x14ac:dyDescent="0.3">
      <c r="B26510" s="10"/>
      <c r="L26510" s="10"/>
      <c r="M26510" s="10"/>
    </row>
    <row r="26511" spans="2:13" s="1" customFormat="1" ht="13.8" x14ac:dyDescent="0.3">
      <c r="B26511" s="10"/>
      <c r="L26511" s="10"/>
      <c r="M26511" s="10"/>
    </row>
    <row r="26512" spans="2:13" s="1" customFormat="1" ht="13.8" x14ac:dyDescent="0.3">
      <c r="B26512" s="10"/>
      <c r="L26512" s="10"/>
      <c r="M26512" s="10"/>
    </row>
    <row r="26513" spans="2:13" s="1" customFormat="1" ht="13.8" x14ac:dyDescent="0.3">
      <c r="B26513" s="10"/>
      <c r="L26513" s="10"/>
      <c r="M26513" s="10"/>
    </row>
    <row r="26514" spans="2:13" s="1" customFormat="1" ht="13.8" x14ac:dyDescent="0.3">
      <c r="B26514" s="10"/>
      <c r="L26514" s="10"/>
      <c r="M26514" s="10"/>
    </row>
    <row r="26515" spans="2:13" s="1" customFormat="1" ht="13.8" x14ac:dyDescent="0.3">
      <c r="B26515" s="10"/>
      <c r="L26515" s="10"/>
      <c r="M26515" s="10"/>
    </row>
    <row r="26516" spans="2:13" s="1" customFormat="1" ht="13.8" x14ac:dyDescent="0.3">
      <c r="B26516" s="10"/>
      <c r="L26516" s="10"/>
      <c r="M26516" s="10"/>
    </row>
    <row r="26517" spans="2:13" s="1" customFormat="1" ht="13.8" x14ac:dyDescent="0.3">
      <c r="B26517" s="10"/>
      <c r="L26517" s="10"/>
      <c r="M26517" s="10"/>
    </row>
    <row r="26518" spans="2:13" s="1" customFormat="1" ht="13.8" x14ac:dyDescent="0.3">
      <c r="B26518" s="10"/>
      <c r="L26518" s="10"/>
      <c r="M26518" s="10"/>
    </row>
    <row r="26519" spans="2:13" s="1" customFormat="1" ht="13.8" x14ac:dyDescent="0.3">
      <c r="B26519" s="10"/>
      <c r="L26519" s="10"/>
      <c r="M26519" s="10"/>
    </row>
    <row r="26520" spans="2:13" s="1" customFormat="1" ht="13.8" x14ac:dyDescent="0.3">
      <c r="B26520" s="10"/>
      <c r="L26520" s="10"/>
      <c r="M26520" s="10"/>
    </row>
    <row r="26521" spans="2:13" s="1" customFormat="1" ht="13.8" x14ac:dyDescent="0.3">
      <c r="B26521" s="10"/>
      <c r="L26521" s="10"/>
      <c r="M26521" s="10"/>
    </row>
    <row r="26522" spans="2:13" s="1" customFormat="1" ht="13.8" x14ac:dyDescent="0.3">
      <c r="B26522" s="10"/>
      <c r="L26522" s="10"/>
      <c r="M26522" s="10"/>
    </row>
    <row r="26523" spans="2:13" s="1" customFormat="1" ht="13.8" x14ac:dyDescent="0.3">
      <c r="B26523" s="10"/>
      <c r="L26523" s="10"/>
      <c r="M26523" s="10"/>
    </row>
    <row r="26524" spans="2:13" s="1" customFormat="1" ht="13.8" x14ac:dyDescent="0.3">
      <c r="B26524" s="10"/>
      <c r="L26524" s="10"/>
      <c r="M26524" s="10"/>
    </row>
    <row r="26525" spans="2:13" s="1" customFormat="1" ht="13.8" x14ac:dyDescent="0.3">
      <c r="B26525" s="10"/>
      <c r="L26525" s="10"/>
      <c r="M26525" s="10"/>
    </row>
    <row r="26526" spans="2:13" s="1" customFormat="1" ht="13.8" x14ac:dyDescent="0.3">
      <c r="B26526" s="10"/>
      <c r="L26526" s="10"/>
      <c r="M26526" s="10"/>
    </row>
    <row r="26527" spans="2:13" s="1" customFormat="1" ht="13.8" x14ac:dyDescent="0.3">
      <c r="B26527" s="10"/>
      <c r="L26527" s="10"/>
      <c r="M26527" s="10"/>
    </row>
    <row r="26528" spans="2:13" s="1" customFormat="1" ht="13.8" x14ac:dyDescent="0.3">
      <c r="B26528" s="10"/>
      <c r="L26528" s="10"/>
      <c r="M26528" s="10"/>
    </row>
    <row r="26529" spans="2:13" s="1" customFormat="1" ht="13.8" x14ac:dyDescent="0.3">
      <c r="B26529" s="10"/>
      <c r="L26529" s="10"/>
      <c r="M26529" s="10"/>
    </row>
    <row r="26530" spans="2:13" s="1" customFormat="1" ht="13.8" x14ac:dyDescent="0.3">
      <c r="B26530" s="10"/>
      <c r="L26530" s="10"/>
      <c r="M26530" s="10"/>
    </row>
    <row r="26531" spans="2:13" s="1" customFormat="1" ht="13.8" x14ac:dyDescent="0.3">
      <c r="B26531" s="10"/>
      <c r="L26531" s="10"/>
      <c r="M26531" s="10"/>
    </row>
    <row r="26532" spans="2:13" s="1" customFormat="1" ht="13.8" x14ac:dyDescent="0.3">
      <c r="B26532" s="10"/>
      <c r="L26532" s="10"/>
      <c r="M26532" s="10"/>
    </row>
    <row r="26533" spans="2:13" s="1" customFormat="1" ht="13.8" x14ac:dyDescent="0.3">
      <c r="B26533" s="10"/>
      <c r="L26533" s="10"/>
      <c r="M26533" s="10"/>
    </row>
    <row r="26534" spans="2:13" s="1" customFormat="1" ht="13.8" x14ac:dyDescent="0.3">
      <c r="B26534" s="10"/>
      <c r="L26534" s="10"/>
      <c r="M26534" s="10"/>
    </row>
    <row r="26535" spans="2:13" s="1" customFormat="1" ht="13.8" x14ac:dyDescent="0.3">
      <c r="B26535" s="10"/>
      <c r="L26535" s="10"/>
      <c r="M26535" s="10"/>
    </row>
    <row r="26536" spans="2:13" s="1" customFormat="1" ht="13.8" x14ac:dyDescent="0.3">
      <c r="B26536" s="10"/>
      <c r="L26536" s="10"/>
      <c r="M26536" s="10"/>
    </row>
    <row r="26537" spans="2:13" s="1" customFormat="1" ht="13.8" x14ac:dyDescent="0.3">
      <c r="B26537" s="10"/>
      <c r="L26537" s="10"/>
      <c r="M26537" s="10"/>
    </row>
    <row r="26538" spans="2:13" s="1" customFormat="1" ht="13.8" x14ac:dyDescent="0.3">
      <c r="B26538" s="10"/>
      <c r="L26538" s="10"/>
      <c r="M26538" s="10"/>
    </row>
    <row r="26539" spans="2:13" s="1" customFormat="1" ht="13.8" x14ac:dyDescent="0.3">
      <c r="B26539" s="10"/>
      <c r="L26539" s="10"/>
      <c r="M26539" s="10"/>
    </row>
    <row r="26540" spans="2:13" s="1" customFormat="1" ht="13.8" x14ac:dyDescent="0.3">
      <c r="B26540" s="10"/>
      <c r="L26540" s="10"/>
      <c r="M26540" s="10"/>
    </row>
    <row r="26541" spans="2:13" s="1" customFormat="1" ht="13.8" x14ac:dyDescent="0.3">
      <c r="B26541" s="10"/>
      <c r="L26541" s="10"/>
      <c r="M26541" s="10"/>
    </row>
    <row r="26542" spans="2:13" s="1" customFormat="1" ht="13.8" x14ac:dyDescent="0.3">
      <c r="B26542" s="10"/>
      <c r="L26542" s="10"/>
      <c r="M26542" s="10"/>
    </row>
    <row r="26543" spans="2:13" s="1" customFormat="1" ht="13.8" x14ac:dyDescent="0.3">
      <c r="B26543" s="10"/>
      <c r="L26543" s="10"/>
      <c r="M26543" s="10"/>
    </row>
    <row r="26544" spans="2:13" s="1" customFormat="1" ht="13.8" x14ac:dyDescent="0.3">
      <c r="B26544" s="10"/>
      <c r="L26544" s="10"/>
      <c r="M26544" s="10"/>
    </row>
    <row r="26545" spans="2:13" s="1" customFormat="1" ht="13.8" x14ac:dyDescent="0.3">
      <c r="B26545" s="10"/>
      <c r="L26545" s="10"/>
      <c r="M26545" s="10"/>
    </row>
    <row r="26546" spans="2:13" s="1" customFormat="1" ht="13.8" x14ac:dyDescent="0.3">
      <c r="B26546" s="10"/>
      <c r="L26546" s="10"/>
      <c r="M26546" s="10"/>
    </row>
    <row r="26547" spans="2:13" s="1" customFormat="1" ht="13.8" x14ac:dyDescent="0.3">
      <c r="B26547" s="10"/>
      <c r="L26547" s="10"/>
      <c r="M26547" s="10"/>
    </row>
    <row r="26548" spans="2:13" s="1" customFormat="1" ht="13.8" x14ac:dyDescent="0.3">
      <c r="B26548" s="10"/>
      <c r="L26548" s="10"/>
      <c r="M26548" s="10"/>
    </row>
    <row r="26549" spans="2:13" s="1" customFormat="1" ht="13.8" x14ac:dyDescent="0.3">
      <c r="B26549" s="10"/>
      <c r="L26549" s="10"/>
      <c r="M26549" s="10"/>
    </row>
    <row r="26550" spans="2:13" s="1" customFormat="1" ht="13.8" x14ac:dyDescent="0.3">
      <c r="B26550" s="10"/>
      <c r="L26550" s="10"/>
      <c r="M26550" s="10"/>
    </row>
    <row r="26551" spans="2:13" s="1" customFormat="1" ht="13.8" x14ac:dyDescent="0.3">
      <c r="B26551" s="10"/>
      <c r="L26551" s="10"/>
      <c r="M26551" s="10"/>
    </row>
    <row r="26552" spans="2:13" s="1" customFormat="1" ht="13.8" x14ac:dyDescent="0.3">
      <c r="B26552" s="10"/>
      <c r="L26552" s="10"/>
      <c r="M26552" s="10"/>
    </row>
    <row r="26553" spans="2:13" s="1" customFormat="1" ht="13.8" x14ac:dyDescent="0.3">
      <c r="B26553" s="10"/>
      <c r="L26553" s="10"/>
      <c r="M26553" s="10"/>
    </row>
    <row r="26554" spans="2:13" s="1" customFormat="1" ht="13.8" x14ac:dyDescent="0.3">
      <c r="B26554" s="10"/>
      <c r="L26554" s="10"/>
      <c r="M26554" s="10"/>
    </row>
    <row r="26555" spans="2:13" s="1" customFormat="1" ht="13.8" x14ac:dyDescent="0.3">
      <c r="B26555" s="10"/>
      <c r="L26555" s="10"/>
      <c r="M26555" s="10"/>
    </row>
    <row r="26556" spans="2:13" s="1" customFormat="1" ht="13.8" x14ac:dyDescent="0.3">
      <c r="B26556" s="10"/>
      <c r="L26556" s="10"/>
      <c r="M26556" s="10"/>
    </row>
    <row r="26557" spans="2:13" s="1" customFormat="1" ht="13.8" x14ac:dyDescent="0.3">
      <c r="B26557" s="10"/>
      <c r="L26557" s="10"/>
      <c r="M26557" s="10"/>
    </row>
    <row r="26558" spans="2:13" s="1" customFormat="1" ht="13.8" x14ac:dyDescent="0.3">
      <c r="B26558" s="10"/>
      <c r="L26558" s="10"/>
      <c r="M26558" s="10"/>
    </row>
    <row r="26559" spans="2:13" s="1" customFormat="1" ht="13.8" x14ac:dyDescent="0.3">
      <c r="B26559" s="10"/>
      <c r="L26559" s="10"/>
      <c r="M26559" s="10"/>
    </row>
    <row r="26560" spans="2:13" s="1" customFormat="1" ht="13.8" x14ac:dyDescent="0.3">
      <c r="B26560" s="10"/>
      <c r="L26560" s="10"/>
      <c r="M26560" s="10"/>
    </row>
    <row r="26561" spans="2:13" s="1" customFormat="1" ht="13.8" x14ac:dyDescent="0.3">
      <c r="B26561" s="10"/>
      <c r="L26561" s="10"/>
      <c r="M26561" s="10"/>
    </row>
    <row r="26562" spans="2:13" s="1" customFormat="1" ht="13.8" x14ac:dyDescent="0.3">
      <c r="B26562" s="10"/>
      <c r="L26562" s="10"/>
      <c r="M26562" s="10"/>
    </row>
    <row r="26563" spans="2:13" s="1" customFormat="1" ht="13.8" x14ac:dyDescent="0.3">
      <c r="B26563" s="10"/>
      <c r="L26563" s="10"/>
      <c r="M26563" s="10"/>
    </row>
    <row r="26564" spans="2:13" s="1" customFormat="1" ht="13.8" x14ac:dyDescent="0.3">
      <c r="B26564" s="10"/>
      <c r="L26564" s="10"/>
      <c r="M26564" s="10"/>
    </row>
    <row r="26565" spans="2:13" s="1" customFormat="1" ht="13.8" x14ac:dyDescent="0.3">
      <c r="B26565" s="10"/>
      <c r="L26565" s="10"/>
      <c r="M26565" s="10"/>
    </row>
    <row r="26566" spans="2:13" s="1" customFormat="1" ht="13.8" x14ac:dyDescent="0.3">
      <c r="B26566" s="10"/>
      <c r="L26566" s="10"/>
      <c r="M26566" s="10"/>
    </row>
    <row r="26567" spans="2:13" s="1" customFormat="1" ht="13.8" x14ac:dyDescent="0.3">
      <c r="B26567" s="10"/>
      <c r="L26567" s="10"/>
      <c r="M26567" s="10"/>
    </row>
    <row r="26568" spans="2:13" s="1" customFormat="1" ht="13.8" x14ac:dyDescent="0.3">
      <c r="B26568" s="10"/>
      <c r="L26568" s="10"/>
      <c r="M26568" s="10"/>
    </row>
    <row r="26569" spans="2:13" s="1" customFormat="1" ht="13.8" x14ac:dyDescent="0.3">
      <c r="B26569" s="10"/>
      <c r="L26569" s="10"/>
      <c r="M26569" s="10"/>
    </row>
    <row r="26570" spans="2:13" s="1" customFormat="1" ht="13.8" x14ac:dyDescent="0.3">
      <c r="B26570" s="10"/>
      <c r="L26570" s="10"/>
      <c r="M26570" s="10"/>
    </row>
    <row r="26571" spans="2:13" s="1" customFormat="1" ht="13.8" x14ac:dyDescent="0.3">
      <c r="B26571" s="10"/>
      <c r="L26571" s="10"/>
      <c r="M26571" s="10"/>
    </row>
    <row r="26572" spans="2:13" s="1" customFormat="1" ht="13.8" x14ac:dyDescent="0.3">
      <c r="B26572" s="10"/>
      <c r="L26572" s="10"/>
      <c r="M26572" s="10"/>
    </row>
    <row r="26573" spans="2:13" s="1" customFormat="1" ht="13.8" x14ac:dyDescent="0.3">
      <c r="B26573" s="10"/>
      <c r="L26573" s="10"/>
      <c r="M26573" s="10"/>
    </row>
    <row r="26574" spans="2:13" s="1" customFormat="1" ht="13.8" x14ac:dyDescent="0.3">
      <c r="B26574" s="10"/>
      <c r="L26574" s="10"/>
      <c r="M26574" s="10"/>
    </row>
    <row r="26575" spans="2:13" s="1" customFormat="1" ht="13.8" x14ac:dyDescent="0.3">
      <c r="B26575" s="10"/>
      <c r="L26575" s="10"/>
      <c r="M26575" s="10"/>
    </row>
    <row r="26576" spans="2:13" s="1" customFormat="1" ht="13.8" x14ac:dyDescent="0.3">
      <c r="B26576" s="10"/>
      <c r="L26576" s="10"/>
      <c r="M26576" s="10"/>
    </row>
    <row r="26577" spans="2:13" s="1" customFormat="1" ht="13.8" x14ac:dyDescent="0.3">
      <c r="B26577" s="10"/>
      <c r="L26577" s="10"/>
      <c r="M26577" s="10"/>
    </row>
    <row r="26578" spans="2:13" s="1" customFormat="1" ht="13.8" x14ac:dyDescent="0.3">
      <c r="B26578" s="10"/>
      <c r="L26578" s="10"/>
      <c r="M26578" s="10"/>
    </row>
    <row r="26579" spans="2:13" s="1" customFormat="1" ht="13.8" x14ac:dyDescent="0.3">
      <c r="B26579" s="10"/>
      <c r="L26579" s="10"/>
      <c r="M26579" s="10"/>
    </row>
    <row r="26580" spans="2:13" s="1" customFormat="1" ht="13.8" x14ac:dyDescent="0.3">
      <c r="B26580" s="10"/>
      <c r="L26580" s="10"/>
      <c r="M26580" s="10"/>
    </row>
    <row r="26581" spans="2:13" s="1" customFormat="1" ht="13.8" x14ac:dyDescent="0.3">
      <c r="B26581" s="10"/>
      <c r="L26581" s="10"/>
      <c r="M26581" s="10"/>
    </row>
    <row r="26582" spans="2:13" s="1" customFormat="1" ht="13.8" x14ac:dyDescent="0.3">
      <c r="B26582" s="10"/>
      <c r="L26582" s="10"/>
      <c r="M26582" s="10"/>
    </row>
    <row r="26583" spans="2:13" s="1" customFormat="1" ht="13.8" x14ac:dyDescent="0.3">
      <c r="B26583" s="10"/>
      <c r="L26583" s="10"/>
      <c r="M26583" s="10"/>
    </row>
    <row r="26584" spans="2:13" s="1" customFormat="1" ht="13.8" x14ac:dyDescent="0.3">
      <c r="B26584" s="10"/>
      <c r="L26584" s="10"/>
      <c r="M26584" s="10"/>
    </row>
    <row r="26585" spans="2:13" s="1" customFormat="1" ht="13.8" x14ac:dyDescent="0.3">
      <c r="B26585" s="10"/>
      <c r="L26585" s="10"/>
      <c r="M26585" s="10"/>
    </row>
    <row r="26586" spans="2:13" s="1" customFormat="1" ht="13.8" x14ac:dyDescent="0.3">
      <c r="B26586" s="10"/>
      <c r="L26586" s="10"/>
      <c r="M26586" s="10"/>
    </row>
    <row r="26587" spans="2:13" s="1" customFormat="1" ht="13.8" x14ac:dyDescent="0.3">
      <c r="B26587" s="10"/>
      <c r="L26587" s="10"/>
      <c r="M26587" s="10"/>
    </row>
    <row r="26588" spans="2:13" s="1" customFormat="1" ht="13.8" x14ac:dyDescent="0.3">
      <c r="B26588" s="10"/>
      <c r="L26588" s="10"/>
      <c r="M26588" s="10"/>
    </row>
    <row r="26589" spans="2:13" s="1" customFormat="1" ht="13.8" x14ac:dyDescent="0.3">
      <c r="B26589" s="10"/>
      <c r="L26589" s="10"/>
      <c r="M26589" s="10"/>
    </row>
    <row r="26590" spans="2:13" s="1" customFormat="1" ht="13.8" x14ac:dyDescent="0.3">
      <c r="B26590" s="10"/>
      <c r="L26590" s="10"/>
      <c r="M26590" s="10"/>
    </row>
    <row r="26591" spans="2:13" s="1" customFormat="1" ht="13.8" x14ac:dyDescent="0.3">
      <c r="B26591" s="10"/>
      <c r="L26591" s="10"/>
      <c r="M26591" s="10"/>
    </row>
    <row r="26592" spans="2:13" s="1" customFormat="1" ht="13.8" x14ac:dyDescent="0.3">
      <c r="B26592" s="10"/>
      <c r="L26592" s="10"/>
      <c r="M26592" s="10"/>
    </row>
    <row r="26593" spans="2:13" s="1" customFormat="1" ht="13.8" x14ac:dyDescent="0.3">
      <c r="B26593" s="10"/>
      <c r="L26593" s="10"/>
      <c r="M26593" s="10"/>
    </row>
    <row r="26594" spans="2:13" s="1" customFormat="1" ht="13.8" x14ac:dyDescent="0.3">
      <c r="B26594" s="10"/>
      <c r="L26594" s="10"/>
      <c r="M26594" s="10"/>
    </row>
    <row r="26595" spans="2:13" s="1" customFormat="1" ht="13.8" x14ac:dyDescent="0.3">
      <c r="B26595" s="10"/>
      <c r="L26595" s="10"/>
      <c r="M26595" s="10"/>
    </row>
    <row r="26596" spans="2:13" s="1" customFormat="1" ht="13.8" x14ac:dyDescent="0.3">
      <c r="B26596" s="10"/>
      <c r="L26596" s="10"/>
      <c r="M26596" s="10"/>
    </row>
    <row r="26597" spans="2:13" s="1" customFormat="1" ht="13.8" x14ac:dyDescent="0.3">
      <c r="B26597" s="10"/>
      <c r="L26597" s="10"/>
      <c r="M26597" s="10"/>
    </row>
    <row r="26598" spans="2:13" s="1" customFormat="1" ht="13.8" x14ac:dyDescent="0.3">
      <c r="B26598" s="10"/>
      <c r="L26598" s="10"/>
      <c r="M26598" s="10"/>
    </row>
    <row r="26599" spans="2:13" s="1" customFormat="1" ht="13.8" x14ac:dyDescent="0.3">
      <c r="B26599" s="10"/>
      <c r="L26599" s="10"/>
      <c r="M26599" s="10"/>
    </row>
    <row r="26600" spans="2:13" s="1" customFormat="1" ht="13.8" x14ac:dyDescent="0.3">
      <c r="B26600" s="10"/>
      <c r="L26600" s="10"/>
      <c r="M26600" s="10"/>
    </row>
    <row r="26601" spans="2:13" s="1" customFormat="1" ht="13.8" x14ac:dyDescent="0.3">
      <c r="B26601" s="10"/>
      <c r="L26601" s="10"/>
      <c r="M26601" s="10"/>
    </row>
    <row r="26602" spans="2:13" s="1" customFormat="1" ht="13.8" x14ac:dyDescent="0.3">
      <c r="B26602" s="10"/>
      <c r="L26602" s="10"/>
      <c r="M26602" s="10"/>
    </row>
    <row r="26603" spans="2:13" s="1" customFormat="1" ht="13.8" x14ac:dyDescent="0.3">
      <c r="B26603" s="10"/>
      <c r="L26603" s="10"/>
      <c r="M26603" s="10"/>
    </row>
    <row r="26604" spans="2:13" s="1" customFormat="1" ht="13.8" x14ac:dyDescent="0.3">
      <c r="B26604" s="10"/>
      <c r="L26604" s="10"/>
      <c r="M26604" s="10"/>
    </row>
    <row r="26605" spans="2:13" s="1" customFormat="1" ht="13.8" x14ac:dyDescent="0.3">
      <c r="B26605" s="10"/>
      <c r="L26605" s="10"/>
      <c r="M26605" s="10"/>
    </row>
    <row r="26606" spans="2:13" s="1" customFormat="1" ht="13.8" x14ac:dyDescent="0.3">
      <c r="B26606" s="10"/>
      <c r="L26606" s="10"/>
      <c r="M26606" s="10"/>
    </row>
    <row r="26607" spans="2:13" s="1" customFormat="1" ht="13.8" x14ac:dyDescent="0.3">
      <c r="B26607" s="10"/>
      <c r="L26607" s="10"/>
      <c r="M26607" s="10"/>
    </row>
    <row r="26608" spans="2:13" s="1" customFormat="1" ht="13.8" x14ac:dyDescent="0.3">
      <c r="B26608" s="10"/>
      <c r="L26608" s="10"/>
      <c r="M26608" s="10"/>
    </row>
    <row r="26609" spans="2:13" s="1" customFormat="1" ht="13.8" x14ac:dyDescent="0.3">
      <c r="B26609" s="10"/>
      <c r="L26609" s="10"/>
      <c r="M26609" s="10"/>
    </row>
    <row r="26610" spans="2:13" s="1" customFormat="1" ht="13.8" x14ac:dyDescent="0.3">
      <c r="B26610" s="10"/>
      <c r="L26610" s="10"/>
      <c r="M26610" s="10"/>
    </row>
    <row r="26611" spans="2:13" s="1" customFormat="1" ht="13.8" x14ac:dyDescent="0.3">
      <c r="B26611" s="10"/>
      <c r="L26611" s="10"/>
      <c r="M26611" s="10"/>
    </row>
    <row r="26612" spans="2:13" s="1" customFormat="1" ht="13.8" x14ac:dyDescent="0.3">
      <c r="B26612" s="10"/>
      <c r="L26612" s="10"/>
      <c r="M26612" s="10"/>
    </row>
    <row r="26613" spans="2:13" s="1" customFormat="1" ht="13.8" x14ac:dyDescent="0.3">
      <c r="B26613" s="10"/>
      <c r="L26613" s="10"/>
      <c r="M26613" s="10"/>
    </row>
    <row r="26614" spans="2:13" s="1" customFormat="1" ht="13.8" x14ac:dyDescent="0.3">
      <c r="B26614" s="10"/>
      <c r="L26614" s="10"/>
      <c r="M26614" s="10"/>
    </row>
    <row r="26615" spans="2:13" s="1" customFormat="1" ht="13.8" x14ac:dyDescent="0.3">
      <c r="B26615" s="10"/>
      <c r="L26615" s="10"/>
      <c r="M26615" s="10"/>
    </row>
    <row r="26616" spans="2:13" s="1" customFormat="1" ht="13.8" x14ac:dyDescent="0.3">
      <c r="B26616" s="10"/>
      <c r="L26616" s="10"/>
      <c r="M26616" s="10"/>
    </row>
    <row r="26617" spans="2:13" s="1" customFormat="1" ht="13.8" x14ac:dyDescent="0.3">
      <c r="B26617" s="10"/>
      <c r="L26617" s="10"/>
      <c r="M26617" s="10"/>
    </row>
    <row r="26618" spans="2:13" s="1" customFormat="1" ht="13.8" x14ac:dyDescent="0.3">
      <c r="B26618" s="10"/>
      <c r="L26618" s="10"/>
      <c r="M26618" s="10"/>
    </row>
    <row r="26619" spans="2:13" s="1" customFormat="1" ht="13.8" x14ac:dyDescent="0.3">
      <c r="B26619" s="10"/>
      <c r="L26619" s="10"/>
      <c r="M26619" s="10"/>
    </row>
    <row r="26620" spans="2:13" s="1" customFormat="1" ht="13.8" x14ac:dyDescent="0.3">
      <c r="B26620" s="10"/>
      <c r="L26620" s="10"/>
      <c r="M26620" s="10"/>
    </row>
    <row r="26621" spans="2:13" s="1" customFormat="1" ht="13.8" x14ac:dyDescent="0.3">
      <c r="B26621" s="10"/>
      <c r="L26621" s="10"/>
      <c r="M26621" s="10"/>
    </row>
    <row r="26622" spans="2:13" s="1" customFormat="1" ht="13.8" x14ac:dyDescent="0.3">
      <c r="B26622" s="10"/>
      <c r="L26622" s="10"/>
      <c r="M26622" s="10"/>
    </row>
    <row r="26623" spans="2:13" s="1" customFormat="1" ht="13.8" x14ac:dyDescent="0.3">
      <c r="B26623" s="10"/>
      <c r="L26623" s="10"/>
      <c r="M26623" s="10"/>
    </row>
    <row r="26624" spans="2:13" s="1" customFormat="1" ht="13.8" x14ac:dyDescent="0.3">
      <c r="B26624" s="10"/>
      <c r="L26624" s="10"/>
      <c r="M26624" s="10"/>
    </row>
    <row r="26625" spans="2:13" s="1" customFormat="1" ht="13.8" x14ac:dyDescent="0.3">
      <c r="B26625" s="10"/>
      <c r="L26625" s="10"/>
      <c r="M26625" s="10"/>
    </row>
    <row r="26626" spans="2:13" s="1" customFormat="1" ht="13.8" x14ac:dyDescent="0.3">
      <c r="B26626" s="10"/>
      <c r="L26626" s="10"/>
      <c r="M26626" s="10"/>
    </row>
    <row r="26627" spans="2:13" s="1" customFormat="1" ht="13.8" x14ac:dyDescent="0.3">
      <c r="B26627" s="10"/>
      <c r="L26627" s="10"/>
      <c r="M26627" s="10"/>
    </row>
    <row r="26628" spans="2:13" s="1" customFormat="1" ht="13.8" x14ac:dyDescent="0.3">
      <c r="B26628" s="10"/>
      <c r="L26628" s="10"/>
      <c r="M26628" s="10"/>
    </row>
    <row r="26629" spans="2:13" s="1" customFormat="1" ht="13.8" x14ac:dyDescent="0.3">
      <c r="B26629" s="10"/>
      <c r="L26629" s="10"/>
      <c r="M26629" s="10"/>
    </row>
    <row r="26630" spans="2:13" s="1" customFormat="1" ht="13.8" x14ac:dyDescent="0.3">
      <c r="B26630" s="10"/>
      <c r="L26630" s="10"/>
      <c r="M26630" s="10"/>
    </row>
    <row r="26631" spans="2:13" s="1" customFormat="1" ht="13.8" x14ac:dyDescent="0.3">
      <c r="B26631" s="10"/>
      <c r="L26631" s="10"/>
      <c r="M26631" s="10"/>
    </row>
    <row r="26632" spans="2:13" s="1" customFormat="1" ht="13.8" x14ac:dyDescent="0.3">
      <c r="B26632" s="10"/>
      <c r="L26632" s="10"/>
      <c r="M26632" s="10"/>
    </row>
    <row r="26633" spans="2:13" s="1" customFormat="1" ht="13.8" x14ac:dyDescent="0.3">
      <c r="B26633" s="10"/>
      <c r="L26633" s="10"/>
      <c r="M26633" s="10"/>
    </row>
    <row r="26634" spans="2:13" s="1" customFormat="1" ht="13.8" x14ac:dyDescent="0.3">
      <c r="B26634" s="10"/>
      <c r="L26634" s="10"/>
      <c r="M26634" s="10"/>
    </row>
    <row r="26635" spans="2:13" s="1" customFormat="1" ht="13.8" x14ac:dyDescent="0.3">
      <c r="B26635" s="10"/>
      <c r="L26635" s="10"/>
      <c r="M26635" s="10"/>
    </row>
    <row r="26636" spans="2:13" s="1" customFormat="1" ht="13.8" x14ac:dyDescent="0.3">
      <c r="B26636" s="10"/>
      <c r="L26636" s="10"/>
      <c r="M26636" s="10"/>
    </row>
    <row r="26637" spans="2:13" s="1" customFormat="1" ht="13.8" x14ac:dyDescent="0.3">
      <c r="B26637" s="10"/>
      <c r="L26637" s="10"/>
      <c r="M26637" s="10"/>
    </row>
    <row r="26638" spans="2:13" s="1" customFormat="1" ht="13.8" x14ac:dyDescent="0.3">
      <c r="B26638" s="10"/>
      <c r="L26638" s="10"/>
      <c r="M26638" s="10"/>
    </row>
    <row r="26639" spans="2:13" s="1" customFormat="1" ht="13.8" x14ac:dyDescent="0.3">
      <c r="B26639" s="10"/>
      <c r="L26639" s="10"/>
      <c r="M26639" s="10"/>
    </row>
    <row r="26640" spans="2:13" s="1" customFormat="1" ht="13.8" x14ac:dyDescent="0.3">
      <c r="B26640" s="10"/>
      <c r="L26640" s="10"/>
      <c r="M26640" s="10"/>
    </row>
    <row r="26641" spans="2:13" s="1" customFormat="1" ht="13.8" x14ac:dyDescent="0.3">
      <c r="B26641" s="10"/>
      <c r="L26641" s="10"/>
      <c r="M26641" s="10"/>
    </row>
    <row r="26642" spans="2:13" s="1" customFormat="1" ht="13.8" x14ac:dyDescent="0.3">
      <c r="B26642" s="10"/>
      <c r="L26642" s="10"/>
      <c r="M26642" s="10"/>
    </row>
    <row r="26643" spans="2:13" s="1" customFormat="1" ht="13.8" x14ac:dyDescent="0.3">
      <c r="B26643" s="10"/>
      <c r="L26643" s="10"/>
      <c r="M26643" s="10"/>
    </row>
    <row r="26644" spans="2:13" s="1" customFormat="1" ht="13.8" x14ac:dyDescent="0.3">
      <c r="B26644" s="10"/>
      <c r="L26644" s="10"/>
      <c r="M26644" s="10"/>
    </row>
    <row r="26645" spans="2:13" s="1" customFormat="1" ht="13.8" x14ac:dyDescent="0.3">
      <c r="B26645" s="10"/>
      <c r="L26645" s="10"/>
      <c r="M26645" s="10"/>
    </row>
    <row r="26646" spans="2:13" s="1" customFormat="1" ht="13.8" x14ac:dyDescent="0.3">
      <c r="B26646" s="10"/>
      <c r="L26646" s="10"/>
      <c r="M26646" s="10"/>
    </row>
    <row r="26647" spans="2:13" s="1" customFormat="1" ht="13.8" x14ac:dyDescent="0.3">
      <c r="B26647" s="10"/>
      <c r="L26647" s="10"/>
      <c r="M26647" s="10"/>
    </row>
    <row r="26648" spans="2:13" s="1" customFormat="1" ht="13.8" x14ac:dyDescent="0.3">
      <c r="B26648" s="10"/>
      <c r="L26648" s="10"/>
      <c r="M26648" s="10"/>
    </row>
    <row r="26649" spans="2:13" s="1" customFormat="1" ht="13.8" x14ac:dyDescent="0.3">
      <c r="B26649" s="10"/>
      <c r="L26649" s="10"/>
      <c r="M26649" s="10"/>
    </row>
    <row r="26650" spans="2:13" s="1" customFormat="1" ht="13.8" x14ac:dyDescent="0.3">
      <c r="B26650" s="10"/>
      <c r="L26650" s="10"/>
      <c r="M26650" s="10"/>
    </row>
    <row r="26651" spans="2:13" s="1" customFormat="1" ht="13.8" x14ac:dyDescent="0.3">
      <c r="B26651" s="10"/>
      <c r="L26651" s="10"/>
      <c r="M26651" s="10"/>
    </row>
    <row r="26652" spans="2:13" s="1" customFormat="1" ht="13.8" x14ac:dyDescent="0.3">
      <c r="B26652" s="10"/>
      <c r="L26652" s="10"/>
      <c r="M26652" s="10"/>
    </row>
    <row r="26653" spans="2:13" s="1" customFormat="1" ht="13.8" x14ac:dyDescent="0.3">
      <c r="B26653" s="10"/>
      <c r="L26653" s="10"/>
      <c r="M26653" s="10"/>
    </row>
    <row r="26654" spans="2:13" s="1" customFormat="1" ht="13.8" x14ac:dyDescent="0.3">
      <c r="B26654" s="10"/>
      <c r="L26654" s="10"/>
      <c r="M26654" s="10"/>
    </row>
    <row r="26655" spans="2:13" s="1" customFormat="1" ht="13.8" x14ac:dyDescent="0.3">
      <c r="B26655" s="10"/>
      <c r="L26655" s="10"/>
      <c r="M26655" s="10"/>
    </row>
    <row r="26656" spans="2:13" s="1" customFormat="1" ht="13.8" x14ac:dyDescent="0.3">
      <c r="B26656" s="10"/>
      <c r="L26656" s="10"/>
      <c r="M26656" s="10"/>
    </row>
    <row r="26657" spans="2:13" s="1" customFormat="1" ht="13.8" x14ac:dyDescent="0.3">
      <c r="B26657" s="10"/>
      <c r="L26657" s="10"/>
      <c r="M26657" s="10"/>
    </row>
    <row r="26658" spans="2:13" s="1" customFormat="1" ht="13.8" x14ac:dyDescent="0.3">
      <c r="B26658" s="10"/>
      <c r="L26658" s="10"/>
      <c r="M26658" s="10"/>
    </row>
    <row r="26659" spans="2:13" s="1" customFormat="1" ht="13.8" x14ac:dyDescent="0.3">
      <c r="B26659" s="10"/>
      <c r="L26659" s="10"/>
      <c r="M26659" s="10"/>
    </row>
    <row r="26660" spans="2:13" s="1" customFormat="1" ht="13.8" x14ac:dyDescent="0.3">
      <c r="B26660" s="10"/>
      <c r="L26660" s="10"/>
      <c r="M26660" s="10"/>
    </row>
    <row r="26661" spans="2:13" s="1" customFormat="1" ht="13.8" x14ac:dyDescent="0.3">
      <c r="B26661" s="10"/>
      <c r="L26661" s="10"/>
      <c r="M26661" s="10"/>
    </row>
    <row r="26662" spans="2:13" s="1" customFormat="1" ht="13.8" x14ac:dyDescent="0.3">
      <c r="B26662" s="10"/>
      <c r="L26662" s="10"/>
      <c r="M26662" s="10"/>
    </row>
    <row r="26663" spans="2:13" s="1" customFormat="1" ht="13.8" x14ac:dyDescent="0.3">
      <c r="B26663" s="10"/>
      <c r="L26663" s="10"/>
      <c r="M26663" s="10"/>
    </row>
    <row r="26664" spans="2:13" s="1" customFormat="1" ht="13.8" x14ac:dyDescent="0.3">
      <c r="B26664" s="10"/>
      <c r="L26664" s="10"/>
      <c r="M26664" s="10"/>
    </row>
    <row r="26665" spans="2:13" s="1" customFormat="1" ht="13.8" x14ac:dyDescent="0.3">
      <c r="B26665" s="10"/>
      <c r="L26665" s="10"/>
      <c r="M26665" s="10"/>
    </row>
    <row r="26666" spans="2:13" s="1" customFormat="1" ht="13.8" x14ac:dyDescent="0.3">
      <c r="B26666" s="10"/>
      <c r="L26666" s="10"/>
      <c r="M26666" s="10"/>
    </row>
    <row r="26667" spans="2:13" s="1" customFormat="1" ht="13.8" x14ac:dyDescent="0.3">
      <c r="B26667" s="10"/>
      <c r="L26667" s="10"/>
      <c r="M26667" s="10"/>
    </row>
    <row r="26668" spans="2:13" s="1" customFormat="1" ht="13.8" x14ac:dyDescent="0.3">
      <c r="B26668" s="10"/>
      <c r="L26668" s="10"/>
      <c r="M26668" s="10"/>
    </row>
    <row r="26669" spans="2:13" s="1" customFormat="1" ht="13.8" x14ac:dyDescent="0.3">
      <c r="B26669" s="10"/>
      <c r="L26669" s="10"/>
      <c r="M26669" s="10"/>
    </row>
    <row r="26670" spans="2:13" s="1" customFormat="1" ht="13.8" x14ac:dyDescent="0.3">
      <c r="B26670" s="10"/>
      <c r="L26670" s="10"/>
      <c r="M26670" s="10"/>
    </row>
    <row r="26671" spans="2:13" s="1" customFormat="1" ht="13.8" x14ac:dyDescent="0.3">
      <c r="B26671" s="10"/>
      <c r="L26671" s="10"/>
      <c r="M26671" s="10"/>
    </row>
    <row r="26672" spans="2:13" s="1" customFormat="1" ht="13.8" x14ac:dyDescent="0.3">
      <c r="B26672" s="10"/>
      <c r="L26672" s="10"/>
      <c r="M26672" s="10"/>
    </row>
    <row r="26673" spans="2:13" s="1" customFormat="1" ht="13.8" x14ac:dyDescent="0.3">
      <c r="B26673" s="10"/>
      <c r="L26673" s="10"/>
      <c r="M26673" s="10"/>
    </row>
    <row r="26674" spans="2:13" s="1" customFormat="1" ht="13.8" x14ac:dyDescent="0.3">
      <c r="B26674" s="10"/>
      <c r="L26674" s="10"/>
      <c r="M26674" s="10"/>
    </row>
    <row r="26675" spans="2:13" s="1" customFormat="1" ht="13.8" x14ac:dyDescent="0.3">
      <c r="B26675" s="10"/>
      <c r="L26675" s="10"/>
      <c r="M26675" s="10"/>
    </row>
    <row r="26676" spans="2:13" s="1" customFormat="1" ht="13.8" x14ac:dyDescent="0.3">
      <c r="B26676" s="10"/>
      <c r="L26676" s="10"/>
      <c r="M26676" s="10"/>
    </row>
    <row r="26677" spans="2:13" s="1" customFormat="1" ht="13.8" x14ac:dyDescent="0.3">
      <c r="B26677" s="10"/>
      <c r="L26677" s="10"/>
      <c r="M26677" s="10"/>
    </row>
    <row r="26678" spans="2:13" s="1" customFormat="1" ht="13.8" x14ac:dyDescent="0.3">
      <c r="B26678" s="10"/>
      <c r="L26678" s="10"/>
      <c r="M26678" s="10"/>
    </row>
    <row r="26679" spans="2:13" s="1" customFormat="1" ht="13.8" x14ac:dyDescent="0.3">
      <c r="B26679" s="10"/>
      <c r="L26679" s="10"/>
      <c r="M26679" s="10"/>
    </row>
    <row r="26680" spans="2:13" s="1" customFormat="1" ht="13.8" x14ac:dyDescent="0.3">
      <c r="B26680" s="10"/>
      <c r="L26680" s="10"/>
      <c r="M26680" s="10"/>
    </row>
    <row r="26681" spans="2:13" s="1" customFormat="1" ht="13.8" x14ac:dyDescent="0.3">
      <c r="B26681" s="10"/>
      <c r="L26681" s="10"/>
      <c r="M26681" s="10"/>
    </row>
    <row r="26682" spans="2:13" s="1" customFormat="1" ht="13.8" x14ac:dyDescent="0.3">
      <c r="B26682" s="10"/>
      <c r="L26682" s="10"/>
      <c r="M26682" s="10"/>
    </row>
    <row r="26683" spans="2:13" s="1" customFormat="1" ht="13.8" x14ac:dyDescent="0.3">
      <c r="B26683" s="10"/>
      <c r="L26683" s="10"/>
      <c r="M26683" s="10"/>
    </row>
    <row r="26684" spans="2:13" s="1" customFormat="1" ht="13.8" x14ac:dyDescent="0.3">
      <c r="B26684" s="10"/>
      <c r="L26684" s="10"/>
      <c r="M26684" s="10"/>
    </row>
    <row r="26685" spans="2:13" s="1" customFormat="1" ht="13.8" x14ac:dyDescent="0.3">
      <c r="B26685" s="10"/>
      <c r="L26685" s="10"/>
      <c r="M26685" s="10"/>
    </row>
    <row r="26686" spans="2:13" s="1" customFormat="1" ht="13.8" x14ac:dyDescent="0.3">
      <c r="B26686" s="10"/>
      <c r="L26686" s="10"/>
      <c r="M26686" s="10"/>
    </row>
    <row r="26687" spans="2:13" s="1" customFormat="1" ht="13.8" x14ac:dyDescent="0.3">
      <c r="B26687" s="10"/>
      <c r="L26687" s="10"/>
      <c r="M26687" s="10"/>
    </row>
    <row r="26688" spans="2:13" s="1" customFormat="1" ht="13.8" x14ac:dyDescent="0.3">
      <c r="B26688" s="10"/>
      <c r="L26688" s="10"/>
      <c r="M26688" s="10"/>
    </row>
    <row r="26689" spans="2:13" s="1" customFormat="1" ht="13.8" x14ac:dyDescent="0.3">
      <c r="B26689" s="10"/>
      <c r="L26689" s="10"/>
      <c r="M26689" s="10"/>
    </row>
    <row r="26690" spans="2:13" s="1" customFormat="1" ht="13.8" x14ac:dyDescent="0.3">
      <c r="B26690" s="10"/>
      <c r="L26690" s="10"/>
      <c r="M26690" s="10"/>
    </row>
    <row r="26691" spans="2:13" s="1" customFormat="1" ht="13.8" x14ac:dyDescent="0.3">
      <c r="B26691" s="10"/>
      <c r="L26691" s="10"/>
      <c r="M26691" s="10"/>
    </row>
    <row r="26692" spans="2:13" s="1" customFormat="1" ht="13.8" x14ac:dyDescent="0.3">
      <c r="B26692" s="10"/>
      <c r="L26692" s="10"/>
      <c r="M26692" s="10"/>
    </row>
    <row r="26693" spans="2:13" s="1" customFormat="1" ht="13.8" x14ac:dyDescent="0.3">
      <c r="B26693" s="10"/>
      <c r="L26693" s="10"/>
      <c r="M26693" s="10"/>
    </row>
    <row r="26694" spans="2:13" s="1" customFormat="1" ht="13.8" x14ac:dyDescent="0.3">
      <c r="B26694" s="10"/>
      <c r="L26694" s="10"/>
      <c r="M26694" s="10"/>
    </row>
    <row r="26695" spans="2:13" s="1" customFormat="1" ht="13.8" x14ac:dyDescent="0.3">
      <c r="B26695" s="10"/>
      <c r="L26695" s="10"/>
      <c r="M26695" s="10"/>
    </row>
    <row r="26696" spans="2:13" s="1" customFormat="1" ht="13.8" x14ac:dyDescent="0.3">
      <c r="B26696" s="10"/>
      <c r="L26696" s="10"/>
      <c r="M26696" s="10"/>
    </row>
    <row r="26697" spans="2:13" s="1" customFormat="1" ht="13.8" x14ac:dyDescent="0.3">
      <c r="B26697" s="10"/>
      <c r="L26697" s="10"/>
      <c r="M26697" s="10"/>
    </row>
    <row r="26698" spans="2:13" s="1" customFormat="1" ht="13.8" x14ac:dyDescent="0.3">
      <c r="B26698" s="10"/>
      <c r="L26698" s="10"/>
      <c r="M26698" s="10"/>
    </row>
    <row r="26699" spans="2:13" s="1" customFormat="1" ht="13.8" x14ac:dyDescent="0.3">
      <c r="B26699" s="10"/>
      <c r="L26699" s="10"/>
      <c r="M26699" s="10"/>
    </row>
    <row r="26700" spans="2:13" s="1" customFormat="1" ht="13.8" x14ac:dyDescent="0.3">
      <c r="B26700" s="10"/>
      <c r="L26700" s="10"/>
      <c r="M26700" s="10"/>
    </row>
    <row r="26701" spans="2:13" s="1" customFormat="1" ht="13.8" x14ac:dyDescent="0.3">
      <c r="B26701" s="10"/>
      <c r="L26701" s="10"/>
      <c r="M26701" s="10"/>
    </row>
    <row r="26702" spans="2:13" s="1" customFormat="1" ht="13.8" x14ac:dyDescent="0.3">
      <c r="B26702" s="10"/>
      <c r="L26702" s="10"/>
      <c r="M26702" s="10"/>
    </row>
    <row r="26703" spans="2:13" s="1" customFormat="1" ht="13.8" x14ac:dyDescent="0.3">
      <c r="B26703" s="10"/>
      <c r="L26703" s="10"/>
      <c r="M26703" s="10"/>
    </row>
    <row r="26704" spans="2:13" s="1" customFormat="1" ht="13.8" x14ac:dyDescent="0.3">
      <c r="B26704" s="10"/>
      <c r="L26704" s="10"/>
      <c r="M26704" s="10"/>
    </row>
    <row r="26705" spans="2:13" s="1" customFormat="1" ht="13.8" x14ac:dyDescent="0.3">
      <c r="B26705" s="10"/>
      <c r="L26705" s="10"/>
      <c r="M26705" s="10"/>
    </row>
    <row r="26706" spans="2:13" s="1" customFormat="1" ht="13.8" x14ac:dyDescent="0.3">
      <c r="B26706" s="10"/>
      <c r="L26706" s="10"/>
      <c r="M26706" s="10"/>
    </row>
    <row r="26707" spans="2:13" s="1" customFormat="1" ht="13.8" x14ac:dyDescent="0.3">
      <c r="B26707" s="10"/>
      <c r="L26707" s="10"/>
      <c r="M26707" s="10"/>
    </row>
    <row r="26708" spans="2:13" s="1" customFormat="1" ht="13.8" x14ac:dyDescent="0.3">
      <c r="B26708" s="10"/>
      <c r="L26708" s="10"/>
      <c r="M26708" s="10"/>
    </row>
    <row r="26709" spans="2:13" s="1" customFormat="1" ht="13.8" x14ac:dyDescent="0.3">
      <c r="B26709" s="10"/>
      <c r="L26709" s="10"/>
      <c r="M26709" s="10"/>
    </row>
    <row r="26710" spans="2:13" s="1" customFormat="1" ht="13.8" x14ac:dyDescent="0.3">
      <c r="B26710" s="10"/>
      <c r="L26710" s="10"/>
      <c r="M26710" s="10"/>
    </row>
    <row r="26711" spans="2:13" s="1" customFormat="1" ht="13.8" x14ac:dyDescent="0.3">
      <c r="B26711" s="10"/>
      <c r="L26711" s="10"/>
      <c r="M26711" s="10"/>
    </row>
    <row r="26712" spans="2:13" s="1" customFormat="1" ht="13.8" x14ac:dyDescent="0.3">
      <c r="B26712" s="10"/>
      <c r="L26712" s="10"/>
      <c r="M26712" s="10"/>
    </row>
    <row r="26713" spans="2:13" s="1" customFormat="1" ht="13.8" x14ac:dyDescent="0.3">
      <c r="B26713" s="10"/>
      <c r="L26713" s="10"/>
      <c r="M26713" s="10"/>
    </row>
    <row r="26714" spans="2:13" s="1" customFormat="1" ht="13.8" x14ac:dyDescent="0.3">
      <c r="B26714" s="10"/>
      <c r="L26714" s="10"/>
      <c r="M26714" s="10"/>
    </row>
    <row r="26715" spans="2:13" s="1" customFormat="1" ht="13.8" x14ac:dyDescent="0.3">
      <c r="B26715" s="10"/>
      <c r="L26715" s="10"/>
      <c r="M26715" s="10"/>
    </row>
    <row r="26716" spans="2:13" s="1" customFormat="1" ht="13.8" x14ac:dyDescent="0.3">
      <c r="B26716" s="10"/>
      <c r="L26716" s="10"/>
      <c r="M26716" s="10"/>
    </row>
    <row r="26717" spans="2:13" s="1" customFormat="1" ht="13.8" x14ac:dyDescent="0.3">
      <c r="B26717" s="10"/>
      <c r="L26717" s="10"/>
      <c r="M26717" s="10"/>
    </row>
    <row r="26718" spans="2:13" s="1" customFormat="1" ht="13.8" x14ac:dyDescent="0.3">
      <c r="B26718" s="10"/>
      <c r="L26718" s="10"/>
      <c r="M26718" s="10"/>
    </row>
    <row r="26719" spans="2:13" s="1" customFormat="1" ht="13.8" x14ac:dyDescent="0.3">
      <c r="B26719" s="10"/>
      <c r="L26719" s="10"/>
      <c r="M26719" s="10"/>
    </row>
    <row r="26720" spans="2:13" s="1" customFormat="1" ht="13.8" x14ac:dyDescent="0.3">
      <c r="B26720" s="10"/>
      <c r="L26720" s="10"/>
      <c r="M26720" s="10"/>
    </row>
    <row r="26721" spans="2:13" s="1" customFormat="1" ht="13.8" x14ac:dyDescent="0.3">
      <c r="B26721" s="10"/>
      <c r="L26721" s="10"/>
      <c r="M26721" s="10"/>
    </row>
    <row r="26722" spans="2:13" s="1" customFormat="1" ht="13.8" x14ac:dyDescent="0.3">
      <c r="B26722" s="10"/>
      <c r="L26722" s="10"/>
      <c r="M26722" s="10"/>
    </row>
    <row r="26723" spans="2:13" s="1" customFormat="1" ht="13.8" x14ac:dyDescent="0.3">
      <c r="B26723" s="10"/>
      <c r="L26723" s="10"/>
      <c r="M26723" s="10"/>
    </row>
    <row r="26724" spans="2:13" s="1" customFormat="1" ht="13.8" x14ac:dyDescent="0.3">
      <c r="B26724" s="10"/>
      <c r="L26724" s="10"/>
      <c r="M26724" s="10"/>
    </row>
    <row r="26725" spans="2:13" s="1" customFormat="1" ht="13.8" x14ac:dyDescent="0.3">
      <c r="B26725" s="10"/>
      <c r="L26725" s="10"/>
      <c r="M26725" s="10"/>
    </row>
    <row r="26726" spans="2:13" s="1" customFormat="1" ht="13.8" x14ac:dyDescent="0.3">
      <c r="B26726" s="10"/>
      <c r="L26726" s="10"/>
      <c r="M26726" s="10"/>
    </row>
    <row r="26727" spans="2:13" s="1" customFormat="1" ht="13.8" x14ac:dyDescent="0.3">
      <c r="B26727" s="10"/>
      <c r="L26727" s="10"/>
      <c r="M26727" s="10"/>
    </row>
    <row r="26728" spans="2:13" s="1" customFormat="1" ht="13.8" x14ac:dyDescent="0.3">
      <c r="B26728" s="10"/>
      <c r="L26728" s="10"/>
      <c r="M26728" s="10"/>
    </row>
    <row r="26729" spans="2:13" s="1" customFormat="1" ht="13.8" x14ac:dyDescent="0.3">
      <c r="B26729" s="10"/>
      <c r="L26729" s="10"/>
      <c r="M26729" s="10"/>
    </row>
    <row r="26730" spans="2:13" s="1" customFormat="1" ht="13.8" x14ac:dyDescent="0.3">
      <c r="B26730" s="10"/>
      <c r="L26730" s="10"/>
      <c r="M26730" s="10"/>
    </row>
    <row r="26731" spans="2:13" s="1" customFormat="1" ht="13.8" x14ac:dyDescent="0.3">
      <c r="B26731" s="10"/>
      <c r="L26731" s="10"/>
      <c r="M26731" s="10"/>
    </row>
    <row r="26732" spans="2:13" s="1" customFormat="1" ht="13.8" x14ac:dyDescent="0.3">
      <c r="B26732" s="10"/>
      <c r="L26732" s="10"/>
      <c r="M26732" s="10"/>
    </row>
    <row r="26733" spans="2:13" s="1" customFormat="1" ht="13.8" x14ac:dyDescent="0.3">
      <c r="B26733" s="10"/>
      <c r="L26733" s="10"/>
      <c r="M26733" s="10"/>
    </row>
    <row r="26734" spans="2:13" s="1" customFormat="1" ht="13.8" x14ac:dyDescent="0.3">
      <c r="B26734" s="10"/>
      <c r="L26734" s="10"/>
      <c r="M26734" s="10"/>
    </row>
    <row r="26735" spans="2:13" s="1" customFormat="1" ht="13.8" x14ac:dyDescent="0.3">
      <c r="B26735" s="10"/>
      <c r="L26735" s="10"/>
      <c r="M26735" s="10"/>
    </row>
    <row r="26736" spans="2:13" s="1" customFormat="1" ht="13.8" x14ac:dyDescent="0.3">
      <c r="B26736" s="10"/>
      <c r="L26736" s="10"/>
      <c r="M26736" s="10"/>
    </row>
    <row r="26737" spans="2:13" s="1" customFormat="1" ht="13.8" x14ac:dyDescent="0.3">
      <c r="B26737" s="10"/>
      <c r="L26737" s="10"/>
      <c r="M26737" s="10"/>
    </row>
    <row r="26738" spans="2:13" s="1" customFormat="1" ht="13.8" x14ac:dyDescent="0.3">
      <c r="B26738" s="10"/>
      <c r="L26738" s="10"/>
      <c r="M26738" s="10"/>
    </row>
    <row r="26739" spans="2:13" s="1" customFormat="1" ht="13.8" x14ac:dyDescent="0.3">
      <c r="B26739" s="10"/>
      <c r="L26739" s="10"/>
      <c r="M26739" s="10"/>
    </row>
    <row r="26740" spans="2:13" s="1" customFormat="1" ht="13.8" x14ac:dyDescent="0.3">
      <c r="B26740" s="10"/>
      <c r="L26740" s="10"/>
      <c r="M26740" s="10"/>
    </row>
    <row r="26741" spans="2:13" s="1" customFormat="1" ht="13.8" x14ac:dyDescent="0.3">
      <c r="B26741" s="10"/>
      <c r="L26741" s="10"/>
      <c r="M26741" s="10"/>
    </row>
    <row r="26742" spans="2:13" s="1" customFormat="1" ht="13.8" x14ac:dyDescent="0.3">
      <c r="B26742" s="10"/>
      <c r="L26742" s="10"/>
      <c r="M26742" s="10"/>
    </row>
    <row r="26743" spans="2:13" s="1" customFormat="1" ht="13.8" x14ac:dyDescent="0.3">
      <c r="B26743" s="10"/>
      <c r="L26743" s="10"/>
      <c r="M26743" s="10"/>
    </row>
    <row r="26744" spans="2:13" s="1" customFormat="1" ht="13.8" x14ac:dyDescent="0.3">
      <c r="B26744" s="10"/>
      <c r="L26744" s="10"/>
      <c r="M26744" s="10"/>
    </row>
    <row r="26745" spans="2:13" s="1" customFormat="1" ht="13.8" x14ac:dyDescent="0.3">
      <c r="B26745" s="10"/>
      <c r="L26745" s="10"/>
      <c r="M26745" s="10"/>
    </row>
    <row r="26746" spans="2:13" s="1" customFormat="1" ht="13.8" x14ac:dyDescent="0.3">
      <c r="B26746" s="10"/>
      <c r="L26746" s="10"/>
      <c r="M26746" s="10"/>
    </row>
    <row r="26747" spans="2:13" s="1" customFormat="1" ht="13.8" x14ac:dyDescent="0.3">
      <c r="B26747" s="10"/>
      <c r="L26747" s="10"/>
      <c r="M26747" s="10"/>
    </row>
    <row r="26748" spans="2:13" s="1" customFormat="1" ht="13.8" x14ac:dyDescent="0.3">
      <c r="B26748" s="10"/>
      <c r="L26748" s="10"/>
      <c r="M26748" s="10"/>
    </row>
    <row r="26749" spans="2:13" s="1" customFormat="1" ht="13.8" x14ac:dyDescent="0.3">
      <c r="B26749" s="10"/>
      <c r="L26749" s="10"/>
      <c r="M26749" s="10"/>
    </row>
    <row r="26750" spans="2:13" s="1" customFormat="1" ht="13.8" x14ac:dyDescent="0.3">
      <c r="B26750" s="10"/>
      <c r="L26750" s="10"/>
      <c r="M26750" s="10"/>
    </row>
    <row r="26751" spans="2:13" s="1" customFormat="1" ht="13.8" x14ac:dyDescent="0.3">
      <c r="B26751" s="10"/>
      <c r="L26751" s="10"/>
      <c r="M26751" s="10"/>
    </row>
    <row r="26752" spans="2:13" s="1" customFormat="1" ht="13.8" x14ac:dyDescent="0.3">
      <c r="B26752" s="10"/>
      <c r="L26752" s="10"/>
      <c r="M26752" s="10"/>
    </row>
    <row r="26753" spans="2:13" s="1" customFormat="1" ht="13.8" x14ac:dyDescent="0.3">
      <c r="B26753" s="10"/>
      <c r="L26753" s="10"/>
      <c r="M26753" s="10"/>
    </row>
    <row r="26754" spans="2:13" s="1" customFormat="1" ht="13.8" x14ac:dyDescent="0.3">
      <c r="B26754" s="10"/>
      <c r="L26754" s="10"/>
      <c r="M26754" s="10"/>
    </row>
    <row r="26755" spans="2:13" s="1" customFormat="1" ht="13.8" x14ac:dyDescent="0.3">
      <c r="B26755" s="10"/>
      <c r="L26755" s="10"/>
      <c r="M26755" s="10"/>
    </row>
    <row r="26756" spans="2:13" s="1" customFormat="1" ht="13.8" x14ac:dyDescent="0.3">
      <c r="B26756" s="10"/>
      <c r="L26756" s="10"/>
      <c r="M26756" s="10"/>
    </row>
    <row r="26757" spans="2:13" s="1" customFormat="1" ht="13.8" x14ac:dyDescent="0.3">
      <c r="B26757" s="10"/>
      <c r="L26757" s="10"/>
      <c r="M26757" s="10"/>
    </row>
    <row r="26758" spans="2:13" s="1" customFormat="1" ht="13.8" x14ac:dyDescent="0.3">
      <c r="B26758" s="10"/>
      <c r="L26758" s="10"/>
      <c r="M26758" s="10"/>
    </row>
    <row r="26759" spans="2:13" s="1" customFormat="1" ht="13.8" x14ac:dyDescent="0.3">
      <c r="B26759" s="10"/>
      <c r="L26759" s="10"/>
      <c r="M26759" s="10"/>
    </row>
    <row r="26760" spans="2:13" s="1" customFormat="1" ht="13.8" x14ac:dyDescent="0.3">
      <c r="B26760" s="10"/>
      <c r="L26760" s="10"/>
      <c r="M26760" s="10"/>
    </row>
    <row r="26761" spans="2:13" s="1" customFormat="1" ht="13.8" x14ac:dyDescent="0.3">
      <c r="B26761" s="10"/>
      <c r="L26761" s="10"/>
      <c r="M26761" s="10"/>
    </row>
    <row r="26762" spans="2:13" s="1" customFormat="1" ht="13.8" x14ac:dyDescent="0.3">
      <c r="B26762" s="10"/>
      <c r="L26762" s="10"/>
      <c r="M26762" s="10"/>
    </row>
    <row r="26763" spans="2:13" s="1" customFormat="1" ht="13.8" x14ac:dyDescent="0.3">
      <c r="B26763" s="10"/>
      <c r="L26763" s="10"/>
      <c r="M26763" s="10"/>
    </row>
    <row r="26764" spans="2:13" s="1" customFormat="1" ht="13.8" x14ac:dyDescent="0.3">
      <c r="B26764" s="10"/>
      <c r="L26764" s="10"/>
      <c r="M26764" s="10"/>
    </row>
    <row r="26765" spans="2:13" s="1" customFormat="1" ht="13.8" x14ac:dyDescent="0.3">
      <c r="B26765" s="10"/>
      <c r="L26765" s="10"/>
      <c r="M26765" s="10"/>
    </row>
    <row r="26766" spans="2:13" s="1" customFormat="1" ht="13.8" x14ac:dyDescent="0.3">
      <c r="B26766" s="10"/>
      <c r="L26766" s="10"/>
      <c r="M26766" s="10"/>
    </row>
    <row r="26767" spans="2:13" s="1" customFormat="1" ht="13.8" x14ac:dyDescent="0.3">
      <c r="B26767" s="10"/>
      <c r="L26767" s="10"/>
      <c r="M26767" s="10"/>
    </row>
    <row r="26768" spans="2:13" s="1" customFormat="1" ht="13.8" x14ac:dyDescent="0.3">
      <c r="B26768" s="10"/>
      <c r="L26768" s="10"/>
      <c r="M26768" s="10"/>
    </row>
    <row r="26769" spans="2:13" s="1" customFormat="1" ht="13.8" x14ac:dyDescent="0.3">
      <c r="B26769" s="10"/>
      <c r="L26769" s="10"/>
      <c r="M26769" s="10"/>
    </row>
    <row r="26770" spans="2:13" s="1" customFormat="1" ht="13.8" x14ac:dyDescent="0.3">
      <c r="B26770" s="10"/>
      <c r="L26770" s="10"/>
      <c r="M26770" s="10"/>
    </row>
    <row r="26771" spans="2:13" s="1" customFormat="1" ht="13.8" x14ac:dyDescent="0.3">
      <c r="B26771" s="10"/>
      <c r="L26771" s="10"/>
      <c r="M26771" s="10"/>
    </row>
    <row r="26772" spans="2:13" s="1" customFormat="1" ht="13.8" x14ac:dyDescent="0.3">
      <c r="B26772" s="10"/>
      <c r="L26772" s="10"/>
      <c r="M26772" s="10"/>
    </row>
    <row r="26773" spans="2:13" s="1" customFormat="1" ht="13.8" x14ac:dyDescent="0.3">
      <c r="B26773" s="10"/>
      <c r="L26773" s="10"/>
      <c r="M26773" s="10"/>
    </row>
    <row r="26774" spans="2:13" s="1" customFormat="1" ht="13.8" x14ac:dyDescent="0.3">
      <c r="B26774" s="10"/>
      <c r="L26774" s="10"/>
      <c r="M26774" s="10"/>
    </row>
    <row r="26775" spans="2:13" s="1" customFormat="1" ht="13.8" x14ac:dyDescent="0.3">
      <c r="B26775" s="10"/>
      <c r="L26775" s="10"/>
      <c r="M26775" s="10"/>
    </row>
    <row r="26776" spans="2:13" s="1" customFormat="1" ht="13.8" x14ac:dyDescent="0.3">
      <c r="B26776" s="10"/>
      <c r="L26776" s="10"/>
      <c r="M26776" s="10"/>
    </row>
    <row r="26777" spans="2:13" s="1" customFormat="1" ht="13.8" x14ac:dyDescent="0.3">
      <c r="B26777" s="10"/>
      <c r="L26777" s="10"/>
      <c r="M26777" s="10"/>
    </row>
    <row r="26778" spans="2:13" s="1" customFormat="1" ht="13.8" x14ac:dyDescent="0.3">
      <c r="B26778" s="10"/>
      <c r="L26778" s="10"/>
      <c r="M26778" s="10"/>
    </row>
    <row r="26779" spans="2:13" s="1" customFormat="1" ht="13.8" x14ac:dyDescent="0.3">
      <c r="B26779" s="10"/>
      <c r="L26779" s="10"/>
      <c r="M26779" s="10"/>
    </row>
    <row r="26780" spans="2:13" s="1" customFormat="1" ht="13.8" x14ac:dyDescent="0.3">
      <c r="B26780" s="10"/>
      <c r="L26780" s="10"/>
      <c r="M26780" s="10"/>
    </row>
    <row r="26781" spans="2:13" s="1" customFormat="1" ht="13.8" x14ac:dyDescent="0.3">
      <c r="B26781" s="10"/>
      <c r="L26781" s="10"/>
      <c r="M26781" s="10"/>
    </row>
    <row r="26782" spans="2:13" s="1" customFormat="1" ht="13.8" x14ac:dyDescent="0.3">
      <c r="B26782" s="10"/>
      <c r="L26782" s="10"/>
      <c r="M26782" s="10"/>
    </row>
    <row r="26783" spans="2:13" s="1" customFormat="1" ht="13.8" x14ac:dyDescent="0.3">
      <c r="B26783" s="10"/>
      <c r="L26783" s="10"/>
      <c r="M26783" s="10"/>
    </row>
    <row r="26784" spans="2:13" s="1" customFormat="1" ht="13.8" x14ac:dyDescent="0.3">
      <c r="B26784" s="10"/>
      <c r="L26784" s="10"/>
      <c r="M26784" s="10"/>
    </row>
    <row r="26785" spans="2:13" s="1" customFormat="1" ht="13.8" x14ac:dyDescent="0.3">
      <c r="B26785" s="10"/>
      <c r="L26785" s="10"/>
      <c r="M26785" s="10"/>
    </row>
    <row r="26786" spans="2:13" s="1" customFormat="1" ht="13.8" x14ac:dyDescent="0.3">
      <c r="B26786" s="10"/>
      <c r="L26786" s="10"/>
      <c r="M26786" s="10"/>
    </row>
    <row r="26787" spans="2:13" s="1" customFormat="1" ht="13.8" x14ac:dyDescent="0.3">
      <c r="B26787" s="10"/>
      <c r="L26787" s="10"/>
      <c r="M26787" s="10"/>
    </row>
    <row r="26788" spans="2:13" s="1" customFormat="1" ht="13.8" x14ac:dyDescent="0.3">
      <c r="B26788" s="10"/>
      <c r="L26788" s="10"/>
      <c r="M26788" s="10"/>
    </row>
    <row r="26789" spans="2:13" s="1" customFormat="1" ht="13.8" x14ac:dyDescent="0.3">
      <c r="B26789" s="10"/>
      <c r="L26789" s="10"/>
      <c r="M26789" s="10"/>
    </row>
    <row r="26790" spans="2:13" s="1" customFormat="1" ht="13.8" x14ac:dyDescent="0.3">
      <c r="B26790" s="10"/>
      <c r="L26790" s="10"/>
      <c r="M26790" s="10"/>
    </row>
    <row r="26791" spans="2:13" s="1" customFormat="1" ht="13.8" x14ac:dyDescent="0.3">
      <c r="B26791" s="10"/>
      <c r="L26791" s="10"/>
      <c r="M26791" s="10"/>
    </row>
    <row r="26792" spans="2:13" s="1" customFormat="1" ht="13.8" x14ac:dyDescent="0.3">
      <c r="B26792" s="10"/>
      <c r="L26792" s="10"/>
      <c r="M26792" s="10"/>
    </row>
    <row r="26793" spans="2:13" s="1" customFormat="1" ht="13.8" x14ac:dyDescent="0.3">
      <c r="B26793" s="10"/>
      <c r="L26793" s="10"/>
      <c r="M26793" s="10"/>
    </row>
    <row r="26794" spans="2:13" s="1" customFormat="1" ht="13.8" x14ac:dyDescent="0.3">
      <c r="B26794" s="10"/>
      <c r="L26794" s="10"/>
      <c r="M26794" s="10"/>
    </row>
    <row r="26795" spans="2:13" s="1" customFormat="1" ht="13.8" x14ac:dyDescent="0.3">
      <c r="B26795" s="10"/>
      <c r="L26795" s="10"/>
      <c r="M26795" s="10"/>
    </row>
    <row r="26796" spans="2:13" s="1" customFormat="1" ht="13.8" x14ac:dyDescent="0.3">
      <c r="B26796" s="10"/>
      <c r="L26796" s="10"/>
      <c r="M26796" s="10"/>
    </row>
    <row r="26797" spans="2:13" s="1" customFormat="1" ht="13.8" x14ac:dyDescent="0.3">
      <c r="B26797" s="10"/>
      <c r="L26797" s="10"/>
      <c r="M26797" s="10"/>
    </row>
    <row r="26798" spans="2:13" s="1" customFormat="1" ht="13.8" x14ac:dyDescent="0.3">
      <c r="B26798" s="10"/>
      <c r="L26798" s="10"/>
      <c r="M26798" s="10"/>
    </row>
    <row r="26799" spans="2:13" s="1" customFormat="1" ht="13.8" x14ac:dyDescent="0.3">
      <c r="B26799" s="10"/>
      <c r="L26799" s="10"/>
      <c r="M26799" s="10"/>
    </row>
    <row r="26800" spans="2:13" s="1" customFormat="1" ht="13.8" x14ac:dyDescent="0.3">
      <c r="B26800" s="10"/>
      <c r="L26800" s="10"/>
      <c r="M26800" s="10"/>
    </row>
    <row r="26801" spans="2:13" s="1" customFormat="1" ht="13.8" x14ac:dyDescent="0.3">
      <c r="B26801" s="10"/>
      <c r="L26801" s="10"/>
      <c r="M26801" s="10"/>
    </row>
    <row r="26802" spans="2:13" s="1" customFormat="1" ht="13.8" x14ac:dyDescent="0.3">
      <c r="B26802" s="10"/>
      <c r="L26802" s="10"/>
      <c r="M26802" s="10"/>
    </row>
    <row r="26803" spans="2:13" s="1" customFormat="1" ht="13.8" x14ac:dyDescent="0.3">
      <c r="B26803" s="10"/>
      <c r="L26803" s="10"/>
      <c r="M26803" s="10"/>
    </row>
    <row r="26804" spans="2:13" s="1" customFormat="1" ht="13.8" x14ac:dyDescent="0.3">
      <c r="B26804" s="10"/>
      <c r="L26804" s="10"/>
      <c r="M26804" s="10"/>
    </row>
    <row r="26805" spans="2:13" s="1" customFormat="1" ht="13.8" x14ac:dyDescent="0.3">
      <c r="B26805" s="10"/>
      <c r="L26805" s="10"/>
      <c r="M26805" s="10"/>
    </row>
    <row r="26806" spans="2:13" s="1" customFormat="1" ht="13.8" x14ac:dyDescent="0.3">
      <c r="B26806" s="10"/>
      <c r="L26806" s="10"/>
      <c r="M26806" s="10"/>
    </row>
    <row r="26807" spans="2:13" s="1" customFormat="1" ht="13.8" x14ac:dyDescent="0.3">
      <c r="B26807" s="10"/>
      <c r="L26807" s="10"/>
      <c r="M26807" s="10"/>
    </row>
    <row r="26808" spans="2:13" s="1" customFormat="1" ht="13.8" x14ac:dyDescent="0.3">
      <c r="B26808" s="10"/>
      <c r="L26808" s="10"/>
      <c r="M26808" s="10"/>
    </row>
    <row r="26809" spans="2:13" s="1" customFormat="1" ht="13.8" x14ac:dyDescent="0.3">
      <c r="B26809" s="10"/>
      <c r="L26809" s="10"/>
      <c r="M26809" s="10"/>
    </row>
    <row r="26810" spans="2:13" s="1" customFormat="1" ht="13.8" x14ac:dyDescent="0.3">
      <c r="B26810" s="10"/>
      <c r="L26810" s="10"/>
      <c r="M26810" s="10"/>
    </row>
    <row r="26811" spans="2:13" s="1" customFormat="1" ht="13.8" x14ac:dyDescent="0.3">
      <c r="B26811" s="10"/>
      <c r="L26811" s="10"/>
      <c r="M26811" s="10"/>
    </row>
    <row r="26812" spans="2:13" s="1" customFormat="1" ht="13.8" x14ac:dyDescent="0.3">
      <c r="B26812" s="10"/>
      <c r="L26812" s="10"/>
      <c r="M26812" s="10"/>
    </row>
    <row r="26813" spans="2:13" s="1" customFormat="1" ht="13.8" x14ac:dyDescent="0.3">
      <c r="B26813" s="10"/>
      <c r="L26813" s="10"/>
      <c r="M26813" s="10"/>
    </row>
    <row r="26814" spans="2:13" s="1" customFormat="1" ht="13.8" x14ac:dyDescent="0.3">
      <c r="B26814" s="10"/>
      <c r="L26814" s="10"/>
      <c r="M26814" s="10"/>
    </row>
    <row r="26815" spans="2:13" s="1" customFormat="1" ht="13.8" x14ac:dyDescent="0.3">
      <c r="B26815" s="10"/>
      <c r="L26815" s="10"/>
      <c r="M26815" s="10"/>
    </row>
    <row r="26816" spans="2:13" s="1" customFormat="1" ht="13.8" x14ac:dyDescent="0.3">
      <c r="B26816" s="10"/>
      <c r="L26816" s="10"/>
      <c r="M26816" s="10"/>
    </row>
    <row r="26817" spans="2:13" s="1" customFormat="1" ht="13.8" x14ac:dyDescent="0.3">
      <c r="B26817" s="10"/>
      <c r="L26817" s="10"/>
      <c r="M26817" s="10"/>
    </row>
    <row r="26818" spans="2:13" s="1" customFormat="1" ht="13.8" x14ac:dyDescent="0.3">
      <c r="B26818" s="10"/>
      <c r="L26818" s="10"/>
      <c r="M26818" s="10"/>
    </row>
    <row r="26819" spans="2:13" s="1" customFormat="1" ht="13.8" x14ac:dyDescent="0.3">
      <c r="B26819" s="10"/>
      <c r="L26819" s="10"/>
      <c r="M26819" s="10"/>
    </row>
    <row r="26820" spans="2:13" s="1" customFormat="1" ht="13.8" x14ac:dyDescent="0.3">
      <c r="B26820" s="10"/>
      <c r="L26820" s="10"/>
      <c r="M26820" s="10"/>
    </row>
    <row r="26821" spans="2:13" s="1" customFormat="1" ht="13.8" x14ac:dyDescent="0.3">
      <c r="B26821" s="10"/>
      <c r="L26821" s="10"/>
      <c r="M26821" s="10"/>
    </row>
    <row r="26822" spans="2:13" s="1" customFormat="1" ht="13.8" x14ac:dyDescent="0.3">
      <c r="B26822" s="10"/>
      <c r="L26822" s="10"/>
      <c r="M26822" s="10"/>
    </row>
    <row r="26823" spans="2:13" s="1" customFormat="1" ht="13.8" x14ac:dyDescent="0.3">
      <c r="B26823" s="10"/>
      <c r="L26823" s="10"/>
      <c r="M26823" s="10"/>
    </row>
    <row r="26824" spans="2:13" s="1" customFormat="1" ht="13.8" x14ac:dyDescent="0.3">
      <c r="B26824" s="10"/>
      <c r="L26824" s="10"/>
      <c r="M26824" s="10"/>
    </row>
    <row r="26825" spans="2:13" s="1" customFormat="1" ht="13.8" x14ac:dyDescent="0.3">
      <c r="B26825" s="10"/>
      <c r="L26825" s="10"/>
      <c r="M26825" s="10"/>
    </row>
    <row r="26826" spans="2:13" s="1" customFormat="1" ht="13.8" x14ac:dyDescent="0.3">
      <c r="B26826" s="10"/>
      <c r="L26826" s="10"/>
      <c r="M26826" s="10"/>
    </row>
    <row r="26827" spans="2:13" s="1" customFormat="1" ht="13.8" x14ac:dyDescent="0.3">
      <c r="B26827" s="10"/>
      <c r="L26827" s="10"/>
      <c r="M26827" s="10"/>
    </row>
    <row r="26828" spans="2:13" s="1" customFormat="1" ht="13.8" x14ac:dyDescent="0.3">
      <c r="B26828" s="10"/>
      <c r="L26828" s="10"/>
      <c r="M26828" s="10"/>
    </row>
    <row r="26829" spans="2:13" s="1" customFormat="1" ht="13.8" x14ac:dyDescent="0.3">
      <c r="B26829" s="10"/>
      <c r="L26829" s="10"/>
      <c r="M26829" s="10"/>
    </row>
    <row r="26830" spans="2:13" s="1" customFormat="1" ht="13.8" x14ac:dyDescent="0.3">
      <c r="B26830" s="10"/>
      <c r="L26830" s="10"/>
      <c r="M26830" s="10"/>
    </row>
    <row r="26831" spans="2:13" s="1" customFormat="1" ht="13.8" x14ac:dyDescent="0.3">
      <c r="B26831" s="10"/>
      <c r="L26831" s="10"/>
      <c r="M26831" s="10"/>
    </row>
    <row r="26832" spans="2:13" s="1" customFormat="1" ht="13.8" x14ac:dyDescent="0.3">
      <c r="B26832" s="10"/>
      <c r="L26832" s="10"/>
      <c r="M26832" s="10"/>
    </row>
    <row r="26833" spans="2:13" s="1" customFormat="1" ht="13.8" x14ac:dyDescent="0.3">
      <c r="B26833" s="10"/>
      <c r="L26833" s="10"/>
      <c r="M26833" s="10"/>
    </row>
    <row r="26834" spans="2:13" s="1" customFormat="1" ht="13.8" x14ac:dyDescent="0.3">
      <c r="B26834" s="10"/>
      <c r="L26834" s="10"/>
      <c r="M26834" s="10"/>
    </row>
    <row r="26835" spans="2:13" s="1" customFormat="1" ht="13.8" x14ac:dyDescent="0.3">
      <c r="B26835" s="10"/>
      <c r="L26835" s="10"/>
      <c r="M26835" s="10"/>
    </row>
    <row r="26836" spans="2:13" s="1" customFormat="1" ht="13.8" x14ac:dyDescent="0.3">
      <c r="B26836" s="10"/>
      <c r="L26836" s="10"/>
      <c r="M26836" s="10"/>
    </row>
    <row r="26837" spans="2:13" s="1" customFormat="1" ht="13.8" x14ac:dyDescent="0.3">
      <c r="B26837" s="10"/>
      <c r="L26837" s="10"/>
      <c r="M26837" s="10"/>
    </row>
    <row r="26838" spans="2:13" s="1" customFormat="1" ht="13.8" x14ac:dyDescent="0.3">
      <c r="B26838" s="10"/>
      <c r="L26838" s="10"/>
      <c r="M26838" s="10"/>
    </row>
    <row r="26839" spans="2:13" s="1" customFormat="1" ht="13.8" x14ac:dyDescent="0.3">
      <c r="B26839" s="10"/>
      <c r="L26839" s="10"/>
      <c r="M26839" s="10"/>
    </row>
    <row r="26840" spans="2:13" s="1" customFormat="1" ht="13.8" x14ac:dyDescent="0.3">
      <c r="B26840" s="10"/>
      <c r="L26840" s="10"/>
      <c r="M26840" s="10"/>
    </row>
    <row r="26841" spans="2:13" s="1" customFormat="1" ht="13.8" x14ac:dyDescent="0.3">
      <c r="B26841" s="10"/>
      <c r="L26841" s="10"/>
      <c r="M26841" s="10"/>
    </row>
    <row r="26842" spans="2:13" s="1" customFormat="1" ht="13.8" x14ac:dyDescent="0.3">
      <c r="B26842" s="10"/>
      <c r="L26842" s="10"/>
      <c r="M26842" s="10"/>
    </row>
    <row r="26843" spans="2:13" s="1" customFormat="1" ht="13.8" x14ac:dyDescent="0.3">
      <c r="B26843" s="10"/>
      <c r="L26843" s="10"/>
      <c r="M26843" s="10"/>
    </row>
    <row r="26844" spans="2:13" s="1" customFormat="1" ht="13.8" x14ac:dyDescent="0.3">
      <c r="B26844" s="10"/>
      <c r="L26844" s="10"/>
      <c r="M26844" s="10"/>
    </row>
    <row r="26845" spans="2:13" s="1" customFormat="1" ht="13.8" x14ac:dyDescent="0.3">
      <c r="B26845" s="10"/>
      <c r="L26845" s="10"/>
      <c r="M26845" s="10"/>
    </row>
    <row r="26846" spans="2:13" s="1" customFormat="1" ht="13.8" x14ac:dyDescent="0.3">
      <c r="B26846" s="10"/>
      <c r="L26846" s="10"/>
      <c r="M26846" s="10"/>
    </row>
    <row r="26847" spans="2:13" s="1" customFormat="1" ht="13.8" x14ac:dyDescent="0.3">
      <c r="B26847" s="10"/>
      <c r="L26847" s="10"/>
      <c r="M26847" s="10"/>
    </row>
    <row r="26848" spans="2:13" s="1" customFormat="1" ht="13.8" x14ac:dyDescent="0.3">
      <c r="B26848" s="10"/>
      <c r="L26848" s="10"/>
      <c r="M26848" s="10"/>
    </row>
    <row r="26849" spans="2:13" s="1" customFormat="1" ht="13.8" x14ac:dyDescent="0.3">
      <c r="B26849" s="10"/>
      <c r="L26849" s="10"/>
      <c r="M26849" s="10"/>
    </row>
    <row r="26850" spans="2:13" s="1" customFormat="1" ht="13.8" x14ac:dyDescent="0.3">
      <c r="B26850" s="10"/>
      <c r="L26850" s="10"/>
      <c r="M26850" s="10"/>
    </row>
    <row r="26851" spans="2:13" s="1" customFormat="1" ht="13.8" x14ac:dyDescent="0.3">
      <c r="B26851" s="10"/>
      <c r="L26851" s="10"/>
      <c r="M26851" s="10"/>
    </row>
    <row r="26852" spans="2:13" s="1" customFormat="1" ht="13.8" x14ac:dyDescent="0.3">
      <c r="B26852" s="10"/>
      <c r="L26852" s="10"/>
      <c r="M26852" s="10"/>
    </row>
    <row r="26853" spans="2:13" s="1" customFormat="1" ht="13.8" x14ac:dyDescent="0.3">
      <c r="B26853" s="10"/>
      <c r="L26853" s="10"/>
      <c r="M26853" s="10"/>
    </row>
    <row r="26854" spans="2:13" s="1" customFormat="1" ht="13.8" x14ac:dyDescent="0.3">
      <c r="B26854" s="10"/>
      <c r="L26854" s="10"/>
      <c r="M26854" s="10"/>
    </row>
    <row r="26855" spans="2:13" s="1" customFormat="1" ht="13.8" x14ac:dyDescent="0.3">
      <c r="B26855" s="10"/>
      <c r="L26855" s="10"/>
      <c r="M26855" s="10"/>
    </row>
    <row r="26856" spans="2:13" s="1" customFormat="1" ht="13.8" x14ac:dyDescent="0.3">
      <c r="B26856" s="10"/>
      <c r="L26856" s="10"/>
      <c r="M26856" s="10"/>
    </row>
    <row r="26857" spans="2:13" s="1" customFormat="1" ht="13.8" x14ac:dyDescent="0.3">
      <c r="B26857" s="10"/>
      <c r="L26857" s="10"/>
      <c r="M26857" s="10"/>
    </row>
    <row r="26858" spans="2:13" s="1" customFormat="1" ht="13.8" x14ac:dyDescent="0.3">
      <c r="B26858" s="10"/>
      <c r="L26858" s="10"/>
      <c r="M26858" s="10"/>
    </row>
    <row r="26859" spans="2:13" s="1" customFormat="1" ht="13.8" x14ac:dyDescent="0.3">
      <c r="B26859" s="10"/>
      <c r="L26859" s="10"/>
      <c r="M26859" s="10"/>
    </row>
    <row r="26860" spans="2:13" s="1" customFormat="1" ht="13.8" x14ac:dyDescent="0.3">
      <c r="B26860" s="10"/>
      <c r="L26860" s="10"/>
      <c r="M26860" s="10"/>
    </row>
    <row r="26861" spans="2:13" s="1" customFormat="1" ht="13.8" x14ac:dyDescent="0.3">
      <c r="B26861" s="10"/>
      <c r="L26861" s="10"/>
      <c r="M26861" s="10"/>
    </row>
    <row r="26862" spans="2:13" s="1" customFormat="1" ht="13.8" x14ac:dyDescent="0.3">
      <c r="B26862" s="10"/>
      <c r="L26862" s="10"/>
      <c r="M26862" s="10"/>
    </row>
    <row r="26863" spans="2:13" s="1" customFormat="1" ht="13.8" x14ac:dyDescent="0.3">
      <c r="B26863" s="10"/>
      <c r="L26863" s="10"/>
      <c r="M26863" s="10"/>
    </row>
    <row r="26864" spans="2:13" s="1" customFormat="1" ht="13.8" x14ac:dyDescent="0.3">
      <c r="B26864" s="10"/>
      <c r="L26864" s="10"/>
      <c r="M26864" s="10"/>
    </row>
    <row r="26865" spans="2:13" s="1" customFormat="1" ht="13.8" x14ac:dyDescent="0.3">
      <c r="B26865" s="10"/>
      <c r="L26865" s="10"/>
      <c r="M26865" s="10"/>
    </row>
    <row r="26866" spans="2:13" s="1" customFormat="1" ht="13.8" x14ac:dyDescent="0.3">
      <c r="B26866" s="10"/>
      <c r="L26866" s="10"/>
      <c r="M26866" s="10"/>
    </row>
    <row r="26867" spans="2:13" s="1" customFormat="1" ht="13.8" x14ac:dyDescent="0.3">
      <c r="B26867" s="10"/>
      <c r="L26867" s="10"/>
      <c r="M26867" s="10"/>
    </row>
    <row r="26868" spans="2:13" s="1" customFormat="1" ht="13.8" x14ac:dyDescent="0.3">
      <c r="B26868" s="10"/>
      <c r="L26868" s="10"/>
      <c r="M26868" s="10"/>
    </row>
    <row r="26869" spans="2:13" s="1" customFormat="1" ht="13.8" x14ac:dyDescent="0.3">
      <c r="B26869" s="10"/>
      <c r="L26869" s="10"/>
      <c r="M26869" s="10"/>
    </row>
    <row r="26870" spans="2:13" s="1" customFormat="1" ht="13.8" x14ac:dyDescent="0.3">
      <c r="B26870" s="10"/>
      <c r="L26870" s="10"/>
      <c r="M26870" s="10"/>
    </row>
    <row r="26871" spans="2:13" s="1" customFormat="1" ht="13.8" x14ac:dyDescent="0.3">
      <c r="B26871" s="10"/>
      <c r="L26871" s="10"/>
      <c r="M26871" s="10"/>
    </row>
    <row r="26872" spans="2:13" s="1" customFormat="1" ht="13.8" x14ac:dyDescent="0.3">
      <c r="B26872" s="10"/>
      <c r="L26872" s="10"/>
      <c r="M26872" s="10"/>
    </row>
    <row r="26873" spans="2:13" s="1" customFormat="1" ht="13.8" x14ac:dyDescent="0.3">
      <c r="B26873" s="10"/>
      <c r="L26873" s="10"/>
      <c r="M26873" s="10"/>
    </row>
    <row r="26874" spans="2:13" s="1" customFormat="1" ht="13.8" x14ac:dyDescent="0.3">
      <c r="B26874" s="10"/>
      <c r="L26874" s="10"/>
      <c r="M26874" s="10"/>
    </row>
    <row r="26875" spans="2:13" s="1" customFormat="1" ht="13.8" x14ac:dyDescent="0.3">
      <c r="B26875" s="10"/>
      <c r="L26875" s="10"/>
      <c r="M26875" s="10"/>
    </row>
    <row r="26876" spans="2:13" s="1" customFormat="1" ht="13.8" x14ac:dyDescent="0.3">
      <c r="B26876" s="10"/>
      <c r="L26876" s="10"/>
      <c r="M26876" s="10"/>
    </row>
    <row r="26877" spans="2:13" s="1" customFormat="1" ht="13.8" x14ac:dyDescent="0.3">
      <c r="B26877" s="10"/>
      <c r="L26877" s="10"/>
      <c r="M26877" s="10"/>
    </row>
    <row r="26878" spans="2:13" s="1" customFormat="1" ht="13.8" x14ac:dyDescent="0.3">
      <c r="B26878" s="10"/>
      <c r="L26878" s="10"/>
      <c r="M26878" s="10"/>
    </row>
    <row r="26879" spans="2:13" s="1" customFormat="1" ht="13.8" x14ac:dyDescent="0.3">
      <c r="B26879" s="10"/>
      <c r="L26879" s="10"/>
      <c r="M26879" s="10"/>
    </row>
    <row r="26880" spans="2:13" s="1" customFormat="1" ht="13.8" x14ac:dyDescent="0.3">
      <c r="B26880" s="10"/>
      <c r="L26880" s="10"/>
      <c r="M26880" s="10"/>
    </row>
    <row r="26881" spans="2:13" s="1" customFormat="1" ht="13.8" x14ac:dyDescent="0.3">
      <c r="B26881" s="10"/>
      <c r="L26881" s="10"/>
      <c r="M26881" s="10"/>
    </row>
    <row r="26882" spans="2:13" s="1" customFormat="1" ht="13.8" x14ac:dyDescent="0.3">
      <c r="B26882" s="10"/>
      <c r="L26882" s="10"/>
      <c r="M26882" s="10"/>
    </row>
    <row r="26883" spans="2:13" s="1" customFormat="1" ht="13.8" x14ac:dyDescent="0.3">
      <c r="B26883" s="10"/>
      <c r="L26883" s="10"/>
      <c r="M26883" s="10"/>
    </row>
    <row r="26884" spans="2:13" s="1" customFormat="1" ht="13.8" x14ac:dyDescent="0.3">
      <c r="B26884" s="10"/>
      <c r="L26884" s="10"/>
      <c r="M26884" s="10"/>
    </row>
    <row r="26885" spans="2:13" s="1" customFormat="1" ht="13.8" x14ac:dyDescent="0.3">
      <c r="B26885" s="10"/>
      <c r="L26885" s="10"/>
      <c r="M26885" s="10"/>
    </row>
    <row r="26886" spans="2:13" s="1" customFormat="1" ht="13.8" x14ac:dyDescent="0.3">
      <c r="B26886" s="10"/>
      <c r="L26886" s="10"/>
      <c r="M26886" s="10"/>
    </row>
    <row r="26887" spans="2:13" s="1" customFormat="1" ht="13.8" x14ac:dyDescent="0.3">
      <c r="B26887" s="10"/>
      <c r="L26887" s="10"/>
      <c r="M26887" s="10"/>
    </row>
    <row r="26888" spans="2:13" s="1" customFormat="1" ht="13.8" x14ac:dyDescent="0.3">
      <c r="B26888" s="10"/>
      <c r="L26888" s="10"/>
      <c r="M26888" s="10"/>
    </row>
    <row r="26889" spans="2:13" s="1" customFormat="1" ht="13.8" x14ac:dyDescent="0.3">
      <c r="B26889" s="10"/>
      <c r="L26889" s="10"/>
      <c r="M26889" s="10"/>
    </row>
    <row r="26890" spans="2:13" s="1" customFormat="1" ht="13.8" x14ac:dyDescent="0.3">
      <c r="B26890" s="10"/>
      <c r="L26890" s="10"/>
      <c r="M26890" s="10"/>
    </row>
    <row r="26891" spans="2:13" s="1" customFormat="1" ht="13.8" x14ac:dyDescent="0.3">
      <c r="B26891" s="10"/>
      <c r="L26891" s="10"/>
      <c r="M26891" s="10"/>
    </row>
    <row r="26892" spans="2:13" s="1" customFormat="1" ht="13.8" x14ac:dyDescent="0.3">
      <c r="B26892" s="10"/>
      <c r="L26892" s="10"/>
      <c r="M26892" s="10"/>
    </row>
    <row r="26893" spans="2:13" s="1" customFormat="1" ht="13.8" x14ac:dyDescent="0.3">
      <c r="B26893" s="10"/>
      <c r="L26893" s="10"/>
      <c r="M26893" s="10"/>
    </row>
    <row r="26894" spans="2:13" s="1" customFormat="1" ht="13.8" x14ac:dyDescent="0.3">
      <c r="B26894" s="10"/>
      <c r="L26894" s="10"/>
      <c r="M26894" s="10"/>
    </row>
    <row r="26895" spans="2:13" s="1" customFormat="1" ht="13.8" x14ac:dyDescent="0.3">
      <c r="B26895" s="10"/>
      <c r="L26895" s="10"/>
      <c r="M26895" s="10"/>
    </row>
    <row r="26896" spans="2:13" s="1" customFormat="1" ht="13.8" x14ac:dyDescent="0.3">
      <c r="B26896" s="10"/>
      <c r="L26896" s="10"/>
      <c r="M26896" s="10"/>
    </row>
    <row r="26897" spans="2:13" s="1" customFormat="1" ht="13.8" x14ac:dyDescent="0.3">
      <c r="B26897" s="10"/>
      <c r="L26897" s="10"/>
      <c r="M26897" s="10"/>
    </row>
    <row r="26898" spans="2:13" s="1" customFormat="1" ht="13.8" x14ac:dyDescent="0.3">
      <c r="B26898" s="10"/>
      <c r="L26898" s="10"/>
      <c r="M26898" s="10"/>
    </row>
    <row r="26899" spans="2:13" s="1" customFormat="1" ht="13.8" x14ac:dyDescent="0.3">
      <c r="B26899" s="10"/>
      <c r="L26899" s="10"/>
      <c r="M26899" s="10"/>
    </row>
    <row r="26900" spans="2:13" s="1" customFormat="1" ht="13.8" x14ac:dyDescent="0.3">
      <c r="B26900" s="10"/>
      <c r="L26900" s="10"/>
      <c r="M26900" s="10"/>
    </row>
    <row r="26901" spans="2:13" s="1" customFormat="1" ht="13.8" x14ac:dyDescent="0.3">
      <c r="B26901" s="10"/>
      <c r="L26901" s="10"/>
      <c r="M26901" s="10"/>
    </row>
    <row r="26902" spans="2:13" s="1" customFormat="1" ht="13.8" x14ac:dyDescent="0.3">
      <c r="B26902" s="10"/>
      <c r="L26902" s="10"/>
      <c r="M26902" s="10"/>
    </row>
    <row r="26903" spans="2:13" s="1" customFormat="1" ht="13.8" x14ac:dyDescent="0.3">
      <c r="B26903" s="10"/>
      <c r="L26903" s="10"/>
      <c r="M26903" s="10"/>
    </row>
    <row r="26904" spans="2:13" s="1" customFormat="1" ht="13.8" x14ac:dyDescent="0.3">
      <c r="B26904" s="10"/>
      <c r="L26904" s="10"/>
      <c r="M26904" s="10"/>
    </row>
    <row r="26905" spans="2:13" s="1" customFormat="1" ht="13.8" x14ac:dyDescent="0.3">
      <c r="B26905" s="10"/>
      <c r="L26905" s="10"/>
      <c r="M26905" s="10"/>
    </row>
    <row r="26906" spans="2:13" s="1" customFormat="1" ht="13.8" x14ac:dyDescent="0.3">
      <c r="B26906" s="10"/>
      <c r="L26906" s="10"/>
      <c r="M26906" s="10"/>
    </row>
    <row r="26907" spans="2:13" s="1" customFormat="1" ht="13.8" x14ac:dyDescent="0.3">
      <c r="B26907" s="10"/>
      <c r="L26907" s="10"/>
      <c r="M26907" s="10"/>
    </row>
    <row r="26908" spans="2:13" s="1" customFormat="1" ht="13.8" x14ac:dyDescent="0.3">
      <c r="B26908" s="10"/>
      <c r="L26908" s="10"/>
      <c r="M26908" s="10"/>
    </row>
    <row r="26909" spans="2:13" s="1" customFormat="1" ht="13.8" x14ac:dyDescent="0.3">
      <c r="B26909" s="10"/>
      <c r="L26909" s="10"/>
      <c r="M26909" s="10"/>
    </row>
    <row r="26910" spans="2:13" s="1" customFormat="1" ht="13.8" x14ac:dyDescent="0.3">
      <c r="B26910" s="10"/>
      <c r="L26910" s="10"/>
      <c r="M26910" s="10"/>
    </row>
    <row r="26911" spans="2:13" s="1" customFormat="1" ht="13.8" x14ac:dyDescent="0.3">
      <c r="B26911" s="10"/>
      <c r="L26911" s="10"/>
      <c r="M26911" s="10"/>
    </row>
    <row r="26912" spans="2:13" s="1" customFormat="1" ht="13.8" x14ac:dyDescent="0.3">
      <c r="B26912" s="10"/>
      <c r="L26912" s="10"/>
      <c r="M26912" s="10"/>
    </row>
    <row r="26913" spans="2:13" s="1" customFormat="1" ht="13.8" x14ac:dyDescent="0.3">
      <c r="B26913" s="10"/>
      <c r="L26913" s="10"/>
      <c r="M26913" s="10"/>
    </row>
    <row r="26914" spans="2:13" s="1" customFormat="1" ht="13.8" x14ac:dyDescent="0.3">
      <c r="B26914" s="10"/>
      <c r="L26914" s="10"/>
      <c r="M26914" s="10"/>
    </row>
    <row r="26915" spans="2:13" s="1" customFormat="1" ht="13.8" x14ac:dyDescent="0.3">
      <c r="B26915" s="10"/>
      <c r="L26915" s="10"/>
      <c r="M26915" s="10"/>
    </row>
    <row r="26916" spans="2:13" s="1" customFormat="1" ht="13.8" x14ac:dyDescent="0.3">
      <c r="B26916" s="10"/>
      <c r="L26916" s="10"/>
      <c r="M26916" s="10"/>
    </row>
    <row r="26917" spans="2:13" s="1" customFormat="1" ht="13.8" x14ac:dyDescent="0.3">
      <c r="B26917" s="10"/>
      <c r="L26917" s="10"/>
      <c r="M26917" s="10"/>
    </row>
    <row r="26918" spans="2:13" s="1" customFormat="1" ht="13.8" x14ac:dyDescent="0.3">
      <c r="B26918" s="10"/>
      <c r="L26918" s="10"/>
      <c r="M26918" s="10"/>
    </row>
    <row r="26919" spans="2:13" s="1" customFormat="1" ht="13.8" x14ac:dyDescent="0.3">
      <c r="B26919" s="10"/>
      <c r="L26919" s="10"/>
      <c r="M26919" s="10"/>
    </row>
    <row r="26920" spans="2:13" s="1" customFormat="1" ht="13.8" x14ac:dyDescent="0.3">
      <c r="B26920" s="10"/>
      <c r="L26920" s="10"/>
      <c r="M26920" s="10"/>
    </row>
    <row r="26921" spans="2:13" s="1" customFormat="1" ht="13.8" x14ac:dyDescent="0.3">
      <c r="B26921" s="10"/>
      <c r="L26921" s="10"/>
      <c r="M26921" s="10"/>
    </row>
    <row r="26922" spans="2:13" s="1" customFormat="1" ht="13.8" x14ac:dyDescent="0.3">
      <c r="B26922" s="10"/>
      <c r="L26922" s="10"/>
      <c r="M26922" s="10"/>
    </row>
    <row r="26923" spans="2:13" s="1" customFormat="1" ht="13.8" x14ac:dyDescent="0.3">
      <c r="B26923" s="10"/>
      <c r="L26923" s="10"/>
      <c r="M26923" s="10"/>
    </row>
    <row r="26924" spans="2:13" s="1" customFormat="1" ht="13.8" x14ac:dyDescent="0.3">
      <c r="B26924" s="10"/>
      <c r="L26924" s="10"/>
      <c r="M26924" s="10"/>
    </row>
    <row r="26925" spans="2:13" s="1" customFormat="1" ht="13.8" x14ac:dyDescent="0.3">
      <c r="B26925" s="10"/>
      <c r="L26925" s="10"/>
      <c r="M26925" s="10"/>
    </row>
    <row r="26926" spans="2:13" s="1" customFormat="1" ht="13.8" x14ac:dyDescent="0.3">
      <c r="B26926" s="10"/>
      <c r="L26926" s="10"/>
      <c r="M26926" s="10"/>
    </row>
    <row r="26927" spans="2:13" s="1" customFormat="1" ht="13.8" x14ac:dyDescent="0.3">
      <c r="B26927" s="10"/>
      <c r="L26927" s="10"/>
      <c r="M26927" s="10"/>
    </row>
    <row r="26928" spans="2:13" s="1" customFormat="1" ht="13.8" x14ac:dyDescent="0.3">
      <c r="B26928" s="10"/>
      <c r="L26928" s="10"/>
      <c r="M26928" s="10"/>
    </row>
    <row r="26929" spans="2:13" s="1" customFormat="1" ht="13.8" x14ac:dyDescent="0.3">
      <c r="B26929" s="10"/>
      <c r="L26929" s="10"/>
      <c r="M26929" s="10"/>
    </row>
    <row r="26930" spans="2:13" s="1" customFormat="1" ht="13.8" x14ac:dyDescent="0.3">
      <c r="B26930" s="10"/>
      <c r="L26930" s="10"/>
      <c r="M26930" s="10"/>
    </row>
    <row r="26931" spans="2:13" s="1" customFormat="1" ht="13.8" x14ac:dyDescent="0.3">
      <c r="B26931" s="10"/>
      <c r="L26931" s="10"/>
      <c r="M26931" s="10"/>
    </row>
    <row r="26932" spans="2:13" s="1" customFormat="1" ht="13.8" x14ac:dyDescent="0.3">
      <c r="B26932" s="10"/>
      <c r="L26932" s="10"/>
      <c r="M26932" s="10"/>
    </row>
    <row r="26933" spans="2:13" s="1" customFormat="1" ht="13.8" x14ac:dyDescent="0.3">
      <c r="B26933" s="10"/>
      <c r="L26933" s="10"/>
      <c r="M26933" s="10"/>
    </row>
    <row r="26934" spans="2:13" s="1" customFormat="1" ht="13.8" x14ac:dyDescent="0.3">
      <c r="B26934" s="10"/>
      <c r="L26934" s="10"/>
      <c r="M26934" s="10"/>
    </row>
    <row r="26935" spans="2:13" s="1" customFormat="1" ht="13.8" x14ac:dyDescent="0.3">
      <c r="B26935" s="10"/>
      <c r="L26935" s="10"/>
      <c r="M26935" s="10"/>
    </row>
    <row r="26936" spans="2:13" s="1" customFormat="1" ht="13.8" x14ac:dyDescent="0.3">
      <c r="B26936" s="10"/>
      <c r="L26936" s="10"/>
      <c r="M26936" s="10"/>
    </row>
    <row r="26937" spans="2:13" s="1" customFormat="1" ht="13.8" x14ac:dyDescent="0.3">
      <c r="B26937" s="10"/>
      <c r="L26937" s="10"/>
      <c r="M26937" s="10"/>
    </row>
    <row r="26938" spans="2:13" s="1" customFormat="1" ht="13.8" x14ac:dyDescent="0.3">
      <c r="B26938" s="10"/>
      <c r="L26938" s="10"/>
      <c r="M26938" s="10"/>
    </row>
    <row r="26939" spans="2:13" s="1" customFormat="1" ht="13.8" x14ac:dyDescent="0.3">
      <c r="B26939" s="10"/>
      <c r="L26939" s="10"/>
      <c r="M26939" s="10"/>
    </row>
    <row r="26940" spans="2:13" s="1" customFormat="1" ht="13.8" x14ac:dyDescent="0.3">
      <c r="B26940" s="10"/>
      <c r="L26940" s="10"/>
      <c r="M26940" s="10"/>
    </row>
    <row r="26941" spans="2:13" s="1" customFormat="1" ht="13.8" x14ac:dyDescent="0.3">
      <c r="B26941" s="10"/>
      <c r="L26941" s="10"/>
      <c r="M26941" s="10"/>
    </row>
    <row r="26942" spans="2:13" s="1" customFormat="1" ht="13.8" x14ac:dyDescent="0.3">
      <c r="B26942" s="10"/>
      <c r="L26942" s="10"/>
      <c r="M26942" s="10"/>
    </row>
    <row r="26943" spans="2:13" s="1" customFormat="1" ht="13.8" x14ac:dyDescent="0.3">
      <c r="B26943" s="10"/>
      <c r="L26943" s="10"/>
      <c r="M26943" s="10"/>
    </row>
    <row r="26944" spans="2:13" s="1" customFormat="1" ht="13.8" x14ac:dyDescent="0.3">
      <c r="B26944" s="10"/>
      <c r="L26944" s="10"/>
      <c r="M26944" s="10"/>
    </row>
    <row r="26945" spans="2:13" s="1" customFormat="1" ht="13.8" x14ac:dyDescent="0.3">
      <c r="B26945" s="10"/>
      <c r="L26945" s="10"/>
      <c r="M26945" s="10"/>
    </row>
    <row r="26946" spans="2:13" s="1" customFormat="1" ht="13.8" x14ac:dyDescent="0.3">
      <c r="B26946" s="10"/>
      <c r="L26946" s="10"/>
      <c r="M26946" s="10"/>
    </row>
    <row r="26947" spans="2:13" s="1" customFormat="1" ht="13.8" x14ac:dyDescent="0.3">
      <c r="B26947" s="10"/>
      <c r="L26947" s="10"/>
      <c r="M26947" s="10"/>
    </row>
    <row r="26948" spans="2:13" s="1" customFormat="1" ht="13.8" x14ac:dyDescent="0.3">
      <c r="B26948" s="10"/>
      <c r="L26948" s="10"/>
      <c r="M26948" s="10"/>
    </row>
    <row r="26949" spans="2:13" s="1" customFormat="1" ht="13.8" x14ac:dyDescent="0.3">
      <c r="B26949" s="10"/>
      <c r="L26949" s="10"/>
      <c r="M26949" s="10"/>
    </row>
    <row r="26950" spans="2:13" s="1" customFormat="1" ht="13.8" x14ac:dyDescent="0.3">
      <c r="B26950" s="10"/>
      <c r="L26950" s="10"/>
      <c r="M26950" s="10"/>
    </row>
    <row r="26951" spans="2:13" s="1" customFormat="1" ht="13.8" x14ac:dyDescent="0.3">
      <c r="B26951" s="10"/>
      <c r="L26951" s="10"/>
      <c r="M26951" s="10"/>
    </row>
    <row r="26952" spans="2:13" s="1" customFormat="1" ht="13.8" x14ac:dyDescent="0.3">
      <c r="B26952" s="10"/>
      <c r="L26952" s="10"/>
      <c r="M26952" s="10"/>
    </row>
    <row r="26953" spans="2:13" s="1" customFormat="1" ht="13.8" x14ac:dyDescent="0.3">
      <c r="B26953" s="10"/>
      <c r="L26953" s="10"/>
      <c r="M26953" s="10"/>
    </row>
    <row r="26954" spans="2:13" s="1" customFormat="1" ht="13.8" x14ac:dyDescent="0.3">
      <c r="B26954" s="10"/>
      <c r="L26954" s="10"/>
      <c r="M26954" s="10"/>
    </row>
    <row r="26955" spans="2:13" s="1" customFormat="1" ht="13.8" x14ac:dyDescent="0.3">
      <c r="B26955" s="10"/>
      <c r="L26955" s="10"/>
      <c r="M26955" s="10"/>
    </row>
    <row r="26956" spans="2:13" s="1" customFormat="1" ht="13.8" x14ac:dyDescent="0.3">
      <c r="B26956" s="10"/>
      <c r="L26956" s="10"/>
      <c r="M26956" s="10"/>
    </row>
    <row r="26957" spans="2:13" s="1" customFormat="1" ht="13.8" x14ac:dyDescent="0.3">
      <c r="B26957" s="10"/>
      <c r="L26957" s="10"/>
      <c r="M26957" s="10"/>
    </row>
    <row r="26958" spans="2:13" s="1" customFormat="1" ht="13.8" x14ac:dyDescent="0.3">
      <c r="B26958" s="10"/>
      <c r="L26958" s="10"/>
      <c r="M26958" s="10"/>
    </row>
    <row r="26959" spans="2:13" s="1" customFormat="1" ht="13.8" x14ac:dyDescent="0.3">
      <c r="B26959" s="10"/>
      <c r="L26959" s="10"/>
      <c r="M26959" s="10"/>
    </row>
    <row r="26960" spans="2:13" s="1" customFormat="1" ht="13.8" x14ac:dyDescent="0.3">
      <c r="B26960" s="10"/>
      <c r="L26960" s="10"/>
      <c r="M26960" s="10"/>
    </row>
    <row r="26961" spans="2:13" s="1" customFormat="1" ht="13.8" x14ac:dyDescent="0.3">
      <c r="B26961" s="10"/>
      <c r="L26961" s="10"/>
      <c r="M26961" s="10"/>
    </row>
    <row r="26962" spans="2:13" s="1" customFormat="1" ht="13.8" x14ac:dyDescent="0.3">
      <c r="B26962" s="10"/>
      <c r="L26962" s="10"/>
      <c r="M26962" s="10"/>
    </row>
    <row r="26963" spans="2:13" s="1" customFormat="1" ht="13.8" x14ac:dyDescent="0.3">
      <c r="B26963" s="10"/>
      <c r="L26963" s="10"/>
      <c r="M26963" s="10"/>
    </row>
    <row r="26964" spans="2:13" s="1" customFormat="1" ht="13.8" x14ac:dyDescent="0.3">
      <c r="B26964" s="10"/>
      <c r="L26964" s="10"/>
      <c r="M26964" s="10"/>
    </row>
    <row r="26965" spans="2:13" s="1" customFormat="1" ht="13.8" x14ac:dyDescent="0.3">
      <c r="B26965" s="10"/>
      <c r="L26965" s="10"/>
      <c r="M26965" s="10"/>
    </row>
    <row r="26966" spans="2:13" s="1" customFormat="1" ht="13.8" x14ac:dyDescent="0.3">
      <c r="B26966" s="10"/>
      <c r="L26966" s="10"/>
      <c r="M26966" s="10"/>
    </row>
    <row r="26967" spans="2:13" s="1" customFormat="1" ht="13.8" x14ac:dyDescent="0.3">
      <c r="B26967" s="10"/>
      <c r="L26967" s="10"/>
      <c r="M26967" s="10"/>
    </row>
    <row r="26968" spans="2:13" s="1" customFormat="1" ht="13.8" x14ac:dyDescent="0.3">
      <c r="B26968" s="10"/>
      <c r="L26968" s="10"/>
      <c r="M26968" s="10"/>
    </row>
    <row r="26969" spans="2:13" s="1" customFormat="1" ht="13.8" x14ac:dyDescent="0.3">
      <c r="B26969" s="10"/>
      <c r="L26969" s="10"/>
      <c r="M26969" s="10"/>
    </row>
    <row r="26970" spans="2:13" s="1" customFormat="1" ht="13.8" x14ac:dyDescent="0.3">
      <c r="B26970" s="10"/>
      <c r="L26970" s="10"/>
      <c r="M26970" s="10"/>
    </row>
    <row r="26971" spans="2:13" s="1" customFormat="1" ht="13.8" x14ac:dyDescent="0.3">
      <c r="B26971" s="10"/>
      <c r="L26971" s="10"/>
      <c r="M26971" s="10"/>
    </row>
    <row r="26972" spans="2:13" s="1" customFormat="1" ht="13.8" x14ac:dyDescent="0.3">
      <c r="B26972" s="10"/>
      <c r="L26972" s="10"/>
      <c r="M26972" s="10"/>
    </row>
    <row r="26973" spans="2:13" s="1" customFormat="1" ht="13.8" x14ac:dyDescent="0.3">
      <c r="B26973" s="10"/>
      <c r="L26973" s="10"/>
      <c r="M26973" s="10"/>
    </row>
    <row r="26974" spans="2:13" s="1" customFormat="1" ht="13.8" x14ac:dyDescent="0.3">
      <c r="B26974" s="10"/>
      <c r="L26974" s="10"/>
      <c r="M26974" s="10"/>
    </row>
    <row r="26975" spans="2:13" s="1" customFormat="1" ht="13.8" x14ac:dyDescent="0.3">
      <c r="B26975" s="10"/>
      <c r="L26975" s="10"/>
      <c r="M26975" s="10"/>
    </row>
    <row r="26976" spans="2:13" s="1" customFormat="1" ht="13.8" x14ac:dyDescent="0.3">
      <c r="B26976" s="10"/>
      <c r="L26976" s="10"/>
      <c r="M26976" s="10"/>
    </row>
    <row r="26977" spans="2:13" s="1" customFormat="1" ht="13.8" x14ac:dyDescent="0.3">
      <c r="B26977" s="10"/>
      <c r="L26977" s="10"/>
      <c r="M26977" s="10"/>
    </row>
    <row r="26978" spans="2:13" s="1" customFormat="1" ht="13.8" x14ac:dyDescent="0.3">
      <c r="B26978" s="10"/>
      <c r="L26978" s="10"/>
      <c r="M26978" s="10"/>
    </row>
    <row r="26979" spans="2:13" s="1" customFormat="1" ht="13.8" x14ac:dyDescent="0.3">
      <c r="B26979" s="10"/>
      <c r="L26979" s="10"/>
      <c r="M26979" s="10"/>
    </row>
    <row r="26980" spans="2:13" s="1" customFormat="1" ht="13.8" x14ac:dyDescent="0.3">
      <c r="B26980" s="10"/>
      <c r="L26980" s="10"/>
      <c r="M26980" s="10"/>
    </row>
    <row r="26981" spans="2:13" s="1" customFormat="1" ht="13.8" x14ac:dyDescent="0.3">
      <c r="B26981" s="10"/>
      <c r="L26981" s="10"/>
      <c r="M26981" s="10"/>
    </row>
    <row r="26982" spans="2:13" s="1" customFormat="1" ht="13.8" x14ac:dyDescent="0.3">
      <c r="B26982" s="10"/>
      <c r="L26982" s="10"/>
      <c r="M26982" s="10"/>
    </row>
    <row r="26983" spans="2:13" s="1" customFormat="1" ht="13.8" x14ac:dyDescent="0.3">
      <c r="B26983" s="10"/>
      <c r="L26983" s="10"/>
      <c r="M26983" s="10"/>
    </row>
    <row r="26984" spans="2:13" s="1" customFormat="1" ht="13.8" x14ac:dyDescent="0.3">
      <c r="B26984" s="10"/>
      <c r="L26984" s="10"/>
      <c r="M26984" s="10"/>
    </row>
    <row r="26985" spans="2:13" s="1" customFormat="1" ht="13.8" x14ac:dyDescent="0.3">
      <c r="B26985" s="10"/>
      <c r="L26985" s="10"/>
      <c r="M26985" s="10"/>
    </row>
    <row r="26986" spans="2:13" s="1" customFormat="1" ht="13.8" x14ac:dyDescent="0.3">
      <c r="B26986" s="10"/>
      <c r="L26986" s="10"/>
      <c r="M26986" s="10"/>
    </row>
    <row r="26987" spans="2:13" s="1" customFormat="1" ht="13.8" x14ac:dyDescent="0.3">
      <c r="B26987" s="10"/>
      <c r="L26987" s="10"/>
      <c r="M26987" s="10"/>
    </row>
    <row r="26988" spans="2:13" s="1" customFormat="1" ht="13.8" x14ac:dyDescent="0.3">
      <c r="B26988" s="10"/>
      <c r="L26988" s="10"/>
      <c r="M26988" s="10"/>
    </row>
    <row r="26989" spans="2:13" s="1" customFormat="1" ht="13.8" x14ac:dyDescent="0.3">
      <c r="B26989" s="10"/>
      <c r="L26989" s="10"/>
      <c r="M26989" s="10"/>
    </row>
    <row r="26990" spans="2:13" s="1" customFormat="1" ht="13.8" x14ac:dyDescent="0.3">
      <c r="B26990" s="10"/>
      <c r="L26990" s="10"/>
      <c r="M26990" s="10"/>
    </row>
    <row r="26991" spans="2:13" s="1" customFormat="1" ht="13.8" x14ac:dyDescent="0.3">
      <c r="B26991" s="10"/>
      <c r="L26991" s="10"/>
      <c r="M26991" s="10"/>
    </row>
    <row r="26992" spans="2:13" s="1" customFormat="1" ht="13.8" x14ac:dyDescent="0.3">
      <c r="B26992" s="10"/>
      <c r="L26992" s="10"/>
      <c r="M26992" s="10"/>
    </row>
    <row r="26993" spans="2:13" s="1" customFormat="1" ht="13.8" x14ac:dyDescent="0.3">
      <c r="B26993" s="10"/>
      <c r="L26993" s="10"/>
      <c r="M26993" s="10"/>
    </row>
    <row r="26994" spans="2:13" s="1" customFormat="1" ht="13.8" x14ac:dyDescent="0.3">
      <c r="B26994" s="10"/>
      <c r="L26994" s="10"/>
      <c r="M26994" s="10"/>
    </row>
    <row r="26995" spans="2:13" s="1" customFormat="1" ht="13.8" x14ac:dyDescent="0.3">
      <c r="B26995" s="10"/>
      <c r="L26995" s="10"/>
      <c r="M26995" s="10"/>
    </row>
    <row r="26996" spans="2:13" s="1" customFormat="1" ht="13.8" x14ac:dyDescent="0.3">
      <c r="B26996" s="10"/>
      <c r="L26996" s="10"/>
      <c r="M26996" s="10"/>
    </row>
    <row r="26997" spans="2:13" s="1" customFormat="1" ht="13.8" x14ac:dyDescent="0.3">
      <c r="B26997" s="10"/>
      <c r="L26997" s="10"/>
      <c r="M26997" s="10"/>
    </row>
    <row r="26998" spans="2:13" s="1" customFormat="1" ht="13.8" x14ac:dyDescent="0.3">
      <c r="B26998" s="10"/>
      <c r="L26998" s="10"/>
      <c r="M26998" s="10"/>
    </row>
    <row r="26999" spans="2:13" s="1" customFormat="1" ht="13.8" x14ac:dyDescent="0.3">
      <c r="B26999" s="10"/>
      <c r="L26999" s="10"/>
      <c r="M26999" s="10"/>
    </row>
    <row r="27000" spans="2:13" s="1" customFormat="1" ht="13.8" x14ac:dyDescent="0.3">
      <c r="B27000" s="10"/>
      <c r="L27000" s="10"/>
      <c r="M27000" s="10"/>
    </row>
    <row r="27001" spans="2:13" s="1" customFormat="1" ht="13.8" x14ac:dyDescent="0.3">
      <c r="B27001" s="10"/>
      <c r="L27001" s="10"/>
      <c r="M27001" s="10"/>
    </row>
    <row r="27002" spans="2:13" s="1" customFormat="1" ht="13.8" x14ac:dyDescent="0.3">
      <c r="B27002" s="10"/>
      <c r="L27002" s="10"/>
      <c r="M27002" s="10"/>
    </row>
    <row r="27003" spans="2:13" s="1" customFormat="1" ht="13.8" x14ac:dyDescent="0.3">
      <c r="B27003" s="10"/>
      <c r="L27003" s="10"/>
      <c r="M27003" s="10"/>
    </row>
    <row r="27004" spans="2:13" s="1" customFormat="1" ht="13.8" x14ac:dyDescent="0.3">
      <c r="B27004" s="10"/>
      <c r="L27004" s="10"/>
      <c r="M27004" s="10"/>
    </row>
    <row r="27005" spans="2:13" s="1" customFormat="1" ht="13.8" x14ac:dyDescent="0.3">
      <c r="B27005" s="10"/>
      <c r="L27005" s="10"/>
      <c r="M27005" s="10"/>
    </row>
    <row r="27006" spans="2:13" s="1" customFormat="1" ht="13.8" x14ac:dyDescent="0.3">
      <c r="B27006" s="10"/>
      <c r="L27006" s="10"/>
      <c r="M27006" s="10"/>
    </row>
    <row r="27007" spans="2:13" s="1" customFormat="1" ht="13.8" x14ac:dyDescent="0.3">
      <c r="B27007" s="10"/>
      <c r="L27007" s="10"/>
      <c r="M27007" s="10"/>
    </row>
    <row r="27008" spans="2:13" s="1" customFormat="1" ht="13.8" x14ac:dyDescent="0.3">
      <c r="B27008" s="10"/>
      <c r="L27008" s="10"/>
      <c r="M27008" s="10"/>
    </row>
    <row r="27009" spans="2:13" s="1" customFormat="1" ht="13.8" x14ac:dyDescent="0.3">
      <c r="B27009" s="10"/>
      <c r="L27009" s="10"/>
      <c r="M27009" s="10"/>
    </row>
    <row r="27010" spans="2:13" s="1" customFormat="1" ht="13.8" x14ac:dyDescent="0.3">
      <c r="B27010" s="10"/>
      <c r="L27010" s="10"/>
      <c r="M27010" s="10"/>
    </row>
    <row r="27011" spans="2:13" s="1" customFormat="1" ht="13.8" x14ac:dyDescent="0.3">
      <c r="B27011" s="10"/>
      <c r="L27011" s="10"/>
      <c r="M27011" s="10"/>
    </row>
    <row r="27012" spans="2:13" s="1" customFormat="1" ht="13.8" x14ac:dyDescent="0.3">
      <c r="B27012" s="10"/>
      <c r="L27012" s="10"/>
      <c r="M27012" s="10"/>
    </row>
    <row r="27013" spans="2:13" s="1" customFormat="1" ht="13.8" x14ac:dyDescent="0.3">
      <c r="B27013" s="10"/>
      <c r="L27013" s="10"/>
      <c r="M27013" s="10"/>
    </row>
    <row r="27014" spans="2:13" s="1" customFormat="1" ht="13.8" x14ac:dyDescent="0.3">
      <c r="B27014" s="10"/>
      <c r="L27014" s="10"/>
      <c r="M27014" s="10"/>
    </row>
    <row r="27015" spans="2:13" s="1" customFormat="1" ht="13.8" x14ac:dyDescent="0.3">
      <c r="B27015" s="10"/>
      <c r="L27015" s="10"/>
      <c r="M27015" s="10"/>
    </row>
    <row r="27016" spans="2:13" s="1" customFormat="1" ht="13.8" x14ac:dyDescent="0.3">
      <c r="B27016" s="10"/>
      <c r="L27016" s="10"/>
      <c r="M27016" s="10"/>
    </row>
    <row r="27017" spans="2:13" s="1" customFormat="1" ht="13.8" x14ac:dyDescent="0.3">
      <c r="B27017" s="10"/>
      <c r="L27017" s="10"/>
      <c r="M27017" s="10"/>
    </row>
    <row r="27018" spans="2:13" s="1" customFormat="1" ht="13.8" x14ac:dyDescent="0.3">
      <c r="B27018" s="10"/>
      <c r="L27018" s="10"/>
      <c r="M27018" s="10"/>
    </row>
    <row r="27019" spans="2:13" s="1" customFormat="1" ht="13.8" x14ac:dyDescent="0.3">
      <c r="B27019" s="10"/>
      <c r="L27019" s="10"/>
      <c r="M27019" s="10"/>
    </row>
    <row r="27020" spans="2:13" s="1" customFormat="1" ht="13.8" x14ac:dyDescent="0.3">
      <c r="B27020" s="10"/>
      <c r="L27020" s="10"/>
      <c r="M27020" s="10"/>
    </row>
    <row r="27021" spans="2:13" s="1" customFormat="1" ht="13.8" x14ac:dyDescent="0.3">
      <c r="B27021" s="10"/>
      <c r="L27021" s="10"/>
      <c r="M27021" s="10"/>
    </row>
    <row r="27022" spans="2:13" s="1" customFormat="1" ht="13.8" x14ac:dyDescent="0.3">
      <c r="B27022" s="10"/>
      <c r="L27022" s="10"/>
      <c r="M27022" s="10"/>
    </row>
    <row r="27023" spans="2:13" s="1" customFormat="1" ht="13.8" x14ac:dyDescent="0.3">
      <c r="B27023" s="10"/>
      <c r="L27023" s="10"/>
      <c r="M27023" s="10"/>
    </row>
    <row r="27024" spans="2:13" s="1" customFormat="1" ht="13.8" x14ac:dyDescent="0.3">
      <c r="B27024" s="10"/>
      <c r="L27024" s="10"/>
      <c r="M27024" s="10"/>
    </row>
    <row r="27025" spans="2:13" s="1" customFormat="1" ht="13.8" x14ac:dyDescent="0.3">
      <c r="B27025" s="10"/>
      <c r="L27025" s="10"/>
      <c r="M27025" s="10"/>
    </row>
    <row r="27026" spans="2:13" s="1" customFormat="1" ht="13.8" x14ac:dyDescent="0.3">
      <c r="B27026" s="10"/>
      <c r="L27026" s="10"/>
      <c r="M27026" s="10"/>
    </row>
    <row r="27027" spans="2:13" s="1" customFormat="1" ht="13.8" x14ac:dyDescent="0.3">
      <c r="B27027" s="10"/>
      <c r="L27027" s="10"/>
      <c r="M27027" s="10"/>
    </row>
    <row r="27028" spans="2:13" s="1" customFormat="1" ht="13.8" x14ac:dyDescent="0.3">
      <c r="B27028" s="10"/>
      <c r="L27028" s="10"/>
      <c r="M27028" s="10"/>
    </row>
    <row r="27029" spans="2:13" s="1" customFormat="1" ht="13.8" x14ac:dyDescent="0.3">
      <c r="B27029" s="10"/>
      <c r="L27029" s="10"/>
      <c r="M27029" s="10"/>
    </row>
    <row r="27030" spans="2:13" s="1" customFormat="1" ht="13.8" x14ac:dyDescent="0.3">
      <c r="B27030" s="10"/>
      <c r="L27030" s="10"/>
      <c r="M27030" s="10"/>
    </row>
    <row r="27031" spans="2:13" s="1" customFormat="1" ht="13.8" x14ac:dyDescent="0.3">
      <c r="B27031" s="10"/>
      <c r="L27031" s="10"/>
      <c r="M27031" s="10"/>
    </row>
    <row r="27032" spans="2:13" s="1" customFormat="1" ht="13.8" x14ac:dyDescent="0.3">
      <c r="B27032" s="10"/>
      <c r="L27032" s="10"/>
      <c r="M27032" s="10"/>
    </row>
    <row r="27033" spans="2:13" s="1" customFormat="1" ht="13.8" x14ac:dyDescent="0.3">
      <c r="B27033" s="10"/>
      <c r="L27033" s="10"/>
      <c r="M27033" s="10"/>
    </row>
    <row r="27034" spans="2:13" s="1" customFormat="1" ht="13.8" x14ac:dyDescent="0.3">
      <c r="B27034" s="10"/>
      <c r="L27034" s="10"/>
      <c r="M27034" s="10"/>
    </row>
    <row r="27035" spans="2:13" s="1" customFormat="1" ht="13.8" x14ac:dyDescent="0.3">
      <c r="B27035" s="10"/>
      <c r="L27035" s="10"/>
      <c r="M27035" s="10"/>
    </row>
    <row r="27036" spans="2:13" s="1" customFormat="1" ht="13.8" x14ac:dyDescent="0.3">
      <c r="B27036" s="10"/>
      <c r="L27036" s="10"/>
      <c r="M27036" s="10"/>
    </row>
    <row r="27037" spans="2:13" s="1" customFormat="1" ht="13.8" x14ac:dyDescent="0.3">
      <c r="B27037" s="10"/>
      <c r="L27037" s="10"/>
      <c r="M27037" s="10"/>
    </row>
    <row r="27038" spans="2:13" s="1" customFormat="1" ht="13.8" x14ac:dyDescent="0.3">
      <c r="B27038" s="10"/>
      <c r="L27038" s="10"/>
      <c r="M27038" s="10"/>
    </row>
    <row r="27039" spans="2:13" s="1" customFormat="1" ht="13.8" x14ac:dyDescent="0.3">
      <c r="B27039" s="10"/>
      <c r="L27039" s="10"/>
      <c r="M27039" s="10"/>
    </row>
    <row r="27040" spans="2:13" s="1" customFormat="1" ht="13.8" x14ac:dyDescent="0.3">
      <c r="B27040" s="10"/>
      <c r="L27040" s="10"/>
      <c r="M27040" s="10"/>
    </row>
    <row r="27041" spans="2:13" s="1" customFormat="1" ht="13.8" x14ac:dyDescent="0.3">
      <c r="B27041" s="10"/>
      <c r="L27041" s="10"/>
      <c r="M27041" s="10"/>
    </row>
    <row r="27042" spans="2:13" s="1" customFormat="1" ht="13.8" x14ac:dyDescent="0.3">
      <c r="B27042" s="10"/>
      <c r="L27042" s="10"/>
      <c r="M27042" s="10"/>
    </row>
    <row r="27043" spans="2:13" s="1" customFormat="1" ht="13.8" x14ac:dyDescent="0.3">
      <c r="B27043" s="10"/>
      <c r="L27043" s="10"/>
      <c r="M27043" s="10"/>
    </row>
    <row r="27044" spans="2:13" s="1" customFormat="1" ht="13.8" x14ac:dyDescent="0.3">
      <c r="B27044" s="10"/>
      <c r="L27044" s="10"/>
      <c r="M27044" s="10"/>
    </row>
    <row r="27045" spans="2:13" s="1" customFormat="1" ht="13.8" x14ac:dyDescent="0.3">
      <c r="B27045" s="10"/>
      <c r="L27045" s="10"/>
      <c r="M27045" s="10"/>
    </row>
    <row r="27046" spans="2:13" s="1" customFormat="1" ht="13.8" x14ac:dyDescent="0.3">
      <c r="B27046" s="10"/>
      <c r="L27046" s="10"/>
      <c r="M27046" s="10"/>
    </row>
    <row r="27047" spans="2:13" s="1" customFormat="1" ht="13.8" x14ac:dyDescent="0.3">
      <c r="B27047" s="10"/>
      <c r="L27047" s="10"/>
      <c r="M27047" s="10"/>
    </row>
    <row r="27048" spans="2:13" s="1" customFormat="1" ht="13.8" x14ac:dyDescent="0.3">
      <c r="B27048" s="10"/>
      <c r="L27048" s="10"/>
      <c r="M27048" s="10"/>
    </row>
    <row r="27049" spans="2:13" s="1" customFormat="1" ht="13.8" x14ac:dyDescent="0.3">
      <c r="B27049" s="10"/>
      <c r="L27049" s="10"/>
      <c r="M27049" s="10"/>
    </row>
    <row r="27050" spans="2:13" s="1" customFormat="1" ht="13.8" x14ac:dyDescent="0.3">
      <c r="B27050" s="10"/>
      <c r="L27050" s="10"/>
      <c r="M27050" s="10"/>
    </row>
    <row r="27051" spans="2:13" s="1" customFormat="1" ht="13.8" x14ac:dyDescent="0.3">
      <c r="B27051" s="10"/>
      <c r="L27051" s="10"/>
      <c r="M27051" s="10"/>
    </row>
    <row r="27052" spans="2:13" s="1" customFormat="1" ht="13.8" x14ac:dyDescent="0.3">
      <c r="B27052" s="10"/>
      <c r="L27052" s="10"/>
      <c r="M27052" s="10"/>
    </row>
    <row r="27053" spans="2:13" s="1" customFormat="1" ht="13.8" x14ac:dyDescent="0.3">
      <c r="B27053" s="10"/>
      <c r="L27053" s="10"/>
      <c r="M27053" s="10"/>
    </row>
    <row r="27054" spans="2:13" s="1" customFormat="1" ht="13.8" x14ac:dyDescent="0.3">
      <c r="B27054" s="10"/>
      <c r="L27054" s="10"/>
      <c r="M27054" s="10"/>
    </row>
    <row r="27055" spans="2:13" s="1" customFormat="1" ht="13.8" x14ac:dyDescent="0.3">
      <c r="B27055" s="10"/>
      <c r="L27055" s="10"/>
      <c r="M27055" s="10"/>
    </row>
    <row r="27056" spans="2:13" s="1" customFormat="1" ht="13.8" x14ac:dyDescent="0.3">
      <c r="B27056" s="10"/>
      <c r="L27056" s="10"/>
      <c r="M27056" s="10"/>
    </row>
    <row r="27057" spans="2:13" s="1" customFormat="1" ht="13.8" x14ac:dyDescent="0.3">
      <c r="B27057" s="10"/>
      <c r="L27057" s="10"/>
      <c r="M27057" s="10"/>
    </row>
    <row r="27058" spans="2:13" s="1" customFormat="1" ht="13.8" x14ac:dyDescent="0.3">
      <c r="B27058" s="10"/>
      <c r="L27058" s="10"/>
      <c r="M27058" s="10"/>
    </row>
    <row r="27059" spans="2:13" s="1" customFormat="1" ht="13.8" x14ac:dyDescent="0.3">
      <c r="B27059" s="10"/>
      <c r="L27059" s="10"/>
      <c r="M27059" s="10"/>
    </row>
    <row r="27060" spans="2:13" s="1" customFormat="1" ht="13.8" x14ac:dyDescent="0.3">
      <c r="B27060" s="10"/>
      <c r="L27060" s="10"/>
      <c r="M27060" s="10"/>
    </row>
    <row r="27061" spans="2:13" s="1" customFormat="1" ht="13.8" x14ac:dyDescent="0.3">
      <c r="B27061" s="10"/>
      <c r="L27061" s="10"/>
      <c r="M27061" s="10"/>
    </row>
    <row r="27062" spans="2:13" s="1" customFormat="1" ht="13.8" x14ac:dyDescent="0.3">
      <c r="B27062" s="10"/>
      <c r="L27062" s="10"/>
      <c r="M27062" s="10"/>
    </row>
    <row r="27063" spans="2:13" s="1" customFormat="1" ht="13.8" x14ac:dyDescent="0.3">
      <c r="B27063" s="10"/>
      <c r="L27063" s="10"/>
      <c r="M27063" s="10"/>
    </row>
    <row r="27064" spans="2:13" s="1" customFormat="1" ht="13.8" x14ac:dyDescent="0.3">
      <c r="B27064" s="10"/>
      <c r="L27064" s="10"/>
      <c r="M27064" s="10"/>
    </row>
    <row r="27065" spans="2:13" s="1" customFormat="1" ht="13.8" x14ac:dyDescent="0.3">
      <c r="B27065" s="10"/>
      <c r="L27065" s="10"/>
      <c r="M27065" s="10"/>
    </row>
    <row r="27066" spans="2:13" s="1" customFormat="1" ht="13.8" x14ac:dyDescent="0.3">
      <c r="B27066" s="10"/>
      <c r="L27066" s="10"/>
      <c r="M27066" s="10"/>
    </row>
    <row r="27067" spans="2:13" s="1" customFormat="1" ht="13.8" x14ac:dyDescent="0.3">
      <c r="B27067" s="10"/>
      <c r="L27067" s="10"/>
      <c r="M27067" s="10"/>
    </row>
    <row r="27068" spans="2:13" s="1" customFormat="1" ht="13.8" x14ac:dyDescent="0.3">
      <c r="B27068" s="10"/>
      <c r="L27068" s="10"/>
      <c r="M27068" s="10"/>
    </row>
    <row r="27069" spans="2:13" s="1" customFormat="1" ht="13.8" x14ac:dyDescent="0.3">
      <c r="B27069" s="10"/>
      <c r="L27069" s="10"/>
      <c r="M27069" s="10"/>
    </row>
    <row r="27070" spans="2:13" s="1" customFormat="1" ht="13.8" x14ac:dyDescent="0.3">
      <c r="B27070" s="10"/>
      <c r="L27070" s="10"/>
      <c r="M27070" s="10"/>
    </row>
    <row r="27071" spans="2:13" s="1" customFormat="1" ht="13.8" x14ac:dyDescent="0.3">
      <c r="B27071" s="10"/>
      <c r="L27071" s="10"/>
      <c r="M27071" s="10"/>
    </row>
    <row r="27072" spans="2:13" s="1" customFormat="1" ht="13.8" x14ac:dyDescent="0.3">
      <c r="B27072" s="10"/>
      <c r="L27072" s="10"/>
      <c r="M27072" s="10"/>
    </row>
    <row r="27073" spans="2:13" s="1" customFormat="1" ht="13.8" x14ac:dyDescent="0.3">
      <c r="B27073" s="10"/>
      <c r="L27073" s="10"/>
      <c r="M27073" s="10"/>
    </row>
    <row r="27074" spans="2:13" s="1" customFormat="1" ht="13.8" x14ac:dyDescent="0.3">
      <c r="B27074" s="10"/>
      <c r="L27074" s="10"/>
      <c r="M27074" s="10"/>
    </row>
    <row r="27075" spans="2:13" s="1" customFormat="1" ht="13.8" x14ac:dyDescent="0.3">
      <c r="B27075" s="10"/>
      <c r="L27075" s="10"/>
      <c r="M27075" s="10"/>
    </row>
    <row r="27076" spans="2:13" s="1" customFormat="1" ht="13.8" x14ac:dyDescent="0.3">
      <c r="B27076" s="10"/>
      <c r="L27076" s="10"/>
      <c r="M27076" s="10"/>
    </row>
    <row r="27077" spans="2:13" s="1" customFormat="1" ht="13.8" x14ac:dyDescent="0.3">
      <c r="B27077" s="10"/>
      <c r="L27077" s="10"/>
      <c r="M27077" s="10"/>
    </row>
    <row r="27078" spans="2:13" s="1" customFormat="1" ht="13.8" x14ac:dyDescent="0.3">
      <c r="B27078" s="10"/>
      <c r="L27078" s="10"/>
      <c r="M27078" s="10"/>
    </row>
    <row r="27079" spans="2:13" s="1" customFormat="1" ht="13.8" x14ac:dyDescent="0.3">
      <c r="B27079" s="10"/>
      <c r="L27079" s="10"/>
      <c r="M27079" s="10"/>
    </row>
    <row r="27080" spans="2:13" s="1" customFormat="1" ht="13.8" x14ac:dyDescent="0.3">
      <c r="B27080" s="10"/>
      <c r="L27080" s="10"/>
      <c r="M27080" s="10"/>
    </row>
    <row r="27081" spans="2:13" s="1" customFormat="1" ht="13.8" x14ac:dyDescent="0.3">
      <c r="B27081" s="10"/>
      <c r="L27081" s="10"/>
      <c r="M27081" s="10"/>
    </row>
    <row r="27082" spans="2:13" s="1" customFormat="1" ht="13.8" x14ac:dyDescent="0.3">
      <c r="B27082" s="10"/>
      <c r="L27082" s="10"/>
      <c r="M27082" s="10"/>
    </row>
    <row r="27083" spans="2:13" s="1" customFormat="1" ht="13.8" x14ac:dyDescent="0.3">
      <c r="B27083" s="10"/>
      <c r="L27083" s="10"/>
      <c r="M27083" s="10"/>
    </row>
    <row r="27084" spans="2:13" s="1" customFormat="1" ht="13.8" x14ac:dyDescent="0.3">
      <c r="B27084" s="10"/>
      <c r="L27084" s="10"/>
      <c r="M27084" s="10"/>
    </row>
    <row r="27085" spans="2:13" s="1" customFormat="1" ht="13.8" x14ac:dyDescent="0.3">
      <c r="B27085" s="10"/>
      <c r="L27085" s="10"/>
      <c r="M27085" s="10"/>
    </row>
    <row r="27086" spans="2:13" s="1" customFormat="1" ht="13.8" x14ac:dyDescent="0.3">
      <c r="B27086" s="10"/>
      <c r="L27086" s="10"/>
      <c r="M27086" s="10"/>
    </row>
    <row r="27087" spans="2:13" s="1" customFormat="1" ht="13.8" x14ac:dyDescent="0.3">
      <c r="B27087" s="10"/>
      <c r="L27087" s="10"/>
      <c r="M27087" s="10"/>
    </row>
    <row r="27088" spans="2:13" s="1" customFormat="1" ht="13.8" x14ac:dyDescent="0.3">
      <c r="B27088" s="10"/>
      <c r="L27088" s="10"/>
      <c r="M27088" s="10"/>
    </row>
    <row r="27089" spans="2:13" s="1" customFormat="1" ht="13.8" x14ac:dyDescent="0.3">
      <c r="B27089" s="10"/>
      <c r="L27089" s="10"/>
      <c r="M27089" s="10"/>
    </row>
    <row r="27090" spans="2:13" s="1" customFormat="1" ht="13.8" x14ac:dyDescent="0.3">
      <c r="B27090" s="10"/>
      <c r="L27090" s="10"/>
      <c r="M27090" s="10"/>
    </row>
    <row r="27091" spans="2:13" s="1" customFormat="1" ht="13.8" x14ac:dyDescent="0.3">
      <c r="B27091" s="10"/>
      <c r="L27091" s="10"/>
      <c r="M27091" s="10"/>
    </row>
    <row r="27092" spans="2:13" s="1" customFormat="1" ht="13.8" x14ac:dyDescent="0.3">
      <c r="B27092" s="10"/>
      <c r="L27092" s="10"/>
      <c r="M27092" s="10"/>
    </row>
    <row r="27093" spans="2:13" s="1" customFormat="1" ht="13.8" x14ac:dyDescent="0.3">
      <c r="B27093" s="10"/>
      <c r="L27093" s="10"/>
      <c r="M27093" s="10"/>
    </row>
    <row r="27094" spans="2:13" s="1" customFormat="1" ht="13.8" x14ac:dyDescent="0.3">
      <c r="B27094" s="10"/>
      <c r="L27094" s="10"/>
      <c r="M27094" s="10"/>
    </row>
    <row r="27095" spans="2:13" s="1" customFormat="1" ht="13.8" x14ac:dyDescent="0.3">
      <c r="B27095" s="10"/>
      <c r="L27095" s="10"/>
      <c r="M27095" s="10"/>
    </row>
    <row r="27096" spans="2:13" s="1" customFormat="1" ht="13.8" x14ac:dyDescent="0.3">
      <c r="B27096" s="10"/>
      <c r="L27096" s="10"/>
      <c r="M27096" s="10"/>
    </row>
    <row r="27097" spans="2:13" s="1" customFormat="1" ht="13.8" x14ac:dyDescent="0.3">
      <c r="B27097" s="10"/>
      <c r="L27097" s="10"/>
      <c r="M27097" s="10"/>
    </row>
    <row r="27098" spans="2:13" s="1" customFormat="1" ht="13.8" x14ac:dyDescent="0.3">
      <c r="B27098" s="10"/>
      <c r="L27098" s="10"/>
      <c r="M27098" s="10"/>
    </row>
    <row r="27099" spans="2:13" s="1" customFormat="1" ht="13.8" x14ac:dyDescent="0.3">
      <c r="B27099" s="10"/>
      <c r="L27099" s="10"/>
      <c r="M27099" s="10"/>
    </row>
    <row r="27100" spans="2:13" s="1" customFormat="1" ht="13.8" x14ac:dyDescent="0.3">
      <c r="B27100" s="10"/>
      <c r="L27100" s="10"/>
      <c r="M27100" s="10"/>
    </row>
    <row r="27101" spans="2:13" s="1" customFormat="1" ht="13.8" x14ac:dyDescent="0.3">
      <c r="B27101" s="10"/>
      <c r="L27101" s="10"/>
      <c r="M27101" s="10"/>
    </row>
    <row r="27102" spans="2:13" s="1" customFormat="1" ht="13.8" x14ac:dyDescent="0.3">
      <c r="B27102" s="10"/>
      <c r="L27102" s="10"/>
      <c r="M27102" s="10"/>
    </row>
    <row r="27103" spans="2:13" s="1" customFormat="1" ht="13.8" x14ac:dyDescent="0.3">
      <c r="B27103" s="10"/>
      <c r="L27103" s="10"/>
      <c r="M27103" s="10"/>
    </row>
    <row r="27104" spans="2:13" s="1" customFormat="1" ht="13.8" x14ac:dyDescent="0.3">
      <c r="B27104" s="10"/>
      <c r="L27104" s="10"/>
      <c r="M27104" s="10"/>
    </row>
    <row r="27105" spans="2:13" s="1" customFormat="1" ht="13.8" x14ac:dyDescent="0.3">
      <c r="B27105" s="10"/>
      <c r="L27105" s="10"/>
      <c r="M27105" s="10"/>
    </row>
    <row r="27106" spans="2:13" s="1" customFormat="1" ht="13.8" x14ac:dyDescent="0.3">
      <c r="B27106" s="10"/>
      <c r="L27106" s="10"/>
      <c r="M27106" s="10"/>
    </row>
    <row r="27107" spans="2:13" s="1" customFormat="1" ht="13.8" x14ac:dyDescent="0.3">
      <c r="B27107" s="10"/>
      <c r="L27107" s="10"/>
      <c r="M27107" s="10"/>
    </row>
    <row r="27108" spans="2:13" s="1" customFormat="1" ht="13.8" x14ac:dyDescent="0.3">
      <c r="B27108" s="10"/>
      <c r="L27108" s="10"/>
      <c r="M27108" s="10"/>
    </row>
    <row r="27109" spans="2:13" s="1" customFormat="1" ht="13.8" x14ac:dyDescent="0.3">
      <c r="B27109" s="10"/>
      <c r="L27109" s="10"/>
      <c r="M27109" s="10"/>
    </row>
    <row r="27110" spans="2:13" s="1" customFormat="1" ht="13.8" x14ac:dyDescent="0.3">
      <c r="B27110" s="10"/>
      <c r="L27110" s="10"/>
      <c r="M27110" s="10"/>
    </row>
    <row r="27111" spans="2:13" s="1" customFormat="1" ht="13.8" x14ac:dyDescent="0.3">
      <c r="B27111" s="10"/>
      <c r="L27111" s="10"/>
      <c r="M27111" s="10"/>
    </row>
    <row r="27112" spans="2:13" s="1" customFormat="1" ht="13.8" x14ac:dyDescent="0.3">
      <c r="B27112" s="10"/>
      <c r="L27112" s="10"/>
      <c r="M27112" s="10"/>
    </row>
    <row r="27113" spans="2:13" s="1" customFormat="1" ht="13.8" x14ac:dyDescent="0.3">
      <c r="B27113" s="10"/>
      <c r="L27113" s="10"/>
      <c r="M27113" s="10"/>
    </row>
    <row r="27114" spans="2:13" s="1" customFormat="1" ht="13.8" x14ac:dyDescent="0.3">
      <c r="B27114" s="10"/>
      <c r="L27114" s="10"/>
      <c r="M27114" s="10"/>
    </row>
    <row r="27115" spans="2:13" s="1" customFormat="1" ht="13.8" x14ac:dyDescent="0.3">
      <c r="B27115" s="10"/>
      <c r="L27115" s="10"/>
      <c r="M27115" s="10"/>
    </row>
    <row r="27116" spans="2:13" s="1" customFormat="1" ht="13.8" x14ac:dyDescent="0.3">
      <c r="B27116" s="10"/>
      <c r="L27116" s="10"/>
      <c r="M27116" s="10"/>
    </row>
    <row r="27117" spans="2:13" s="1" customFormat="1" ht="13.8" x14ac:dyDescent="0.3">
      <c r="B27117" s="10"/>
      <c r="L27117" s="10"/>
      <c r="M27117" s="10"/>
    </row>
    <row r="27118" spans="2:13" s="1" customFormat="1" ht="13.8" x14ac:dyDescent="0.3">
      <c r="B27118" s="10"/>
      <c r="L27118" s="10"/>
      <c r="M27118" s="10"/>
    </row>
    <row r="27119" spans="2:13" s="1" customFormat="1" ht="13.8" x14ac:dyDescent="0.3">
      <c r="B27119" s="10"/>
      <c r="L27119" s="10"/>
      <c r="M27119" s="10"/>
    </row>
    <row r="27120" spans="2:13" s="1" customFormat="1" ht="13.8" x14ac:dyDescent="0.3">
      <c r="B27120" s="10"/>
      <c r="L27120" s="10"/>
      <c r="M27120" s="10"/>
    </row>
    <row r="27121" spans="2:13" s="1" customFormat="1" ht="13.8" x14ac:dyDescent="0.3">
      <c r="B27121" s="10"/>
      <c r="L27121" s="10"/>
      <c r="M27121" s="10"/>
    </row>
    <row r="27122" spans="2:13" s="1" customFormat="1" ht="13.8" x14ac:dyDescent="0.3">
      <c r="B27122" s="10"/>
      <c r="L27122" s="10"/>
      <c r="M27122" s="10"/>
    </row>
    <row r="27123" spans="2:13" s="1" customFormat="1" ht="13.8" x14ac:dyDescent="0.3">
      <c r="B27123" s="10"/>
      <c r="L27123" s="10"/>
      <c r="M27123" s="10"/>
    </row>
    <row r="27124" spans="2:13" s="1" customFormat="1" ht="13.8" x14ac:dyDescent="0.3">
      <c r="B27124" s="10"/>
      <c r="L27124" s="10"/>
      <c r="M27124" s="10"/>
    </row>
    <row r="27125" spans="2:13" s="1" customFormat="1" ht="13.8" x14ac:dyDescent="0.3">
      <c r="B27125" s="10"/>
      <c r="L27125" s="10"/>
      <c r="M27125" s="10"/>
    </row>
    <row r="27126" spans="2:13" s="1" customFormat="1" ht="13.8" x14ac:dyDescent="0.3">
      <c r="B27126" s="10"/>
      <c r="L27126" s="10"/>
      <c r="M27126" s="10"/>
    </row>
    <row r="27127" spans="2:13" s="1" customFormat="1" ht="13.8" x14ac:dyDescent="0.3">
      <c r="B27127" s="10"/>
      <c r="L27127" s="10"/>
      <c r="M27127" s="10"/>
    </row>
    <row r="27128" spans="2:13" s="1" customFormat="1" ht="13.8" x14ac:dyDescent="0.3">
      <c r="B27128" s="10"/>
      <c r="L27128" s="10"/>
      <c r="M27128" s="10"/>
    </row>
    <row r="27129" spans="2:13" s="1" customFormat="1" ht="13.8" x14ac:dyDescent="0.3">
      <c r="B27129" s="10"/>
      <c r="L27129" s="10"/>
      <c r="M27129" s="10"/>
    </row>
    <row r="27130" spans="2:13" s="1" customFormat="1" ht="13.8" x14ac:dyDescent="0.3">
      <c r="B27130" s="10"/>
      <c r="L27130" s="10"/>
      <c r="M27130" s="10"/>
    </row>
    <row r="27131" spans="2:13" s="1" customFormat="1" ht="13.8" x14ac:dyDescent="0.3">
      <c r="B27131" s="10"/>
      <c r="L27131" s="10"/>
      <c r="M27131" s="10"/>
    </row>
    <row r="27132" spans="2:13" s="1" customFormat="1" ht="13.8" x14ac:dyDescent="0.3">
      <c r="B27132" s="10"/>
      <c r="L27132" s="10"/>
      <c r="M27132" s="10"/>
    </row>
    <row r="27133" spans="2:13" s="1" customFormat="1" ht="13.8" x14ac:dyDescent="0.3">
      <c r="B27133" s="10"/>
      <c r="L27133" s="10"/>
      <c r="M27133" s="10"/>
    </row>
    <row r="27134" spans="2:13" s="1" customFormat="1" ht="13.8" x14ac:dyDescent="0.3">
      <c r="B27134" s="10"/>
      <c r="L27134" s="10"/>
      <c r="M27134" s="10"/>
    </row>
    <row r="27135" spans="2:13" s="1" customFormat="1" ht="13.8" x14ac:dyDescent="0.3">
      <c r="B27135" s="10"/>
      <c r="L27135" s="10"/>
      <c r="M27135" s="10"/>
    </row>
    <row r="27136" spans="2:13" s="1" customFormat="1" ht="13.8" x14ac:dyDescent="0.3">
      <c r="B27136" s="10"/>
      <c r="L27136" s="10"/>
      <c r="M27136" s="10"/>
    </row>
    <row r="27137" spans="2:13" s="1" customFormat="1" ht="13.8" x14ac:dyDescent="0.3">
      <c r="B27137" s="10"/>
      <c r="L27137" s="10"/>
      <c r="M27137" s="10"/>
    </row>
    <row r="27138" spans="2:13" s="1" customFormat="1" ht="13.8" x14ac:dyDescent="0.3">
      <c r="B27138" s="10"/>
      <c r="L27138" s="10"/>
      <c r="M27138" s="10"/>
    </row>
    <row r="27139" spans="2:13" s="1" customFormat="1" ht="13.8" x14ac:dyDescent="0.3">
      <c r="B27139" s="10"/>
      <c r="L27139" s="10"/>
      <c r="M27139" s="10"/>
    </row>
    <row r="27140" spans="2:13" s="1" customFormat="1" ht="13.8" x14ac:dyDescent="0.3">
      <c r="B27140" s="10"/>
      <c r="L27140" s="10"/>
      <c r="M27140" s="10"/>
    </row>
    <row r="27141" spans="2:13" s="1" customFormat="1" ht="13.8" x14ac:dyDescent="0.3">
      <c r="B27141" s="10"/>
      <c r="L27141" s="10"/>
      <c r="M27141" s="10"/>
    </row>
    <row r="27142" spans="2:13" s="1" customFormat="1" ht="13.8" x14ac:dyDescent="0.3">
      <c r="B27142" s="10"/>
      <c r="L27142" s="10"/>
      <c r="M27142" s="10"/>
    </row>
    <row r="27143" spans="2:13" s="1" customFormat="1" ht="13.8" x14ac:dyDescent="0.3">
      <c r="B27143" s="10"/>
      <c r="L27143" s="10"/>
      <c r="M27143" s="10"/>
    </row>
    <row r="27144" spans="2:13" s="1" customFormat="1" ht="13.8" x14ac:dyDescent="0.3">
      <c r="B27144" s="10"/>
      <c r="L27144" s="10"/>
      <c r="M27144" s="10"/>
    </row>
    <row r="27145" spans="2:13" s="1" customFormat="1" ht="13.8" x14ac:dyDescent="0.3">
      <c r="B27145" s="10"/>
      <c r="L27145" s="10"/>
      <c r="M27145" s="10"/>
    </row>
    <row r="27146" spans="2:13" s="1" customFormat="1" ht="13.8" x14ac:dyDescent="0.3">
      <c r="B27146" s="10"/>
      <c r="L27146" s="10"/>
      <c r="M27146" s="10"/>
    </row>
    <row r="27147" spans="2:13" s="1" customFormat="1" ht="13.8" x14ac:dyDescent="0.3">
      <c r="B27147" s="10"/>
      <c r="L27147" s="10"/>
      <c r="M27147" s="10"/>
    </row>
    <row r="27148" spans="2:13" s="1" customFormat="1" ht="13.8" x14ac:dyDescent="0.3">
      <c r="B27148" s="10"/>
      <c r="L27148" s="10"/>
      <c r="M27148" s="10"/>
    </row>
    <row r="27149" spans="2:13" s="1" customFormat="1" ht="13.8" x14ac:dyDescent="0.3">
      <c r="B27149" s="10"/>
      <c r="L27149" s="10"/>
      <c r="M27149" s="10"/>
    </row>
    <row r="27150" spans="2:13" s="1" customFormat="1" ht="13.8" x14ac:dyDescent="0.3">
      <c r="B27150" s="10"/>
      <c r="L27150" s="10"/>
      <c r="M27150" s="10"/>
    </row>
    <row r="27151" spans="2:13" s="1" customFormat="1" ht="13.8" x14ac:dyDescent="0.3">
      <c r="B27151" s="10"/>
      <c r="L27151" s="10"/>
      <c r="M27151" s="10"/>
    </row>
    <row r="27152" spans="2:13" s="1" customFormat="1" ht="13.8" x14ac:dyDescent="0.3">
      <c r="B27152" s="10"/>
      <c r="L27152" s="10"/>
      <c r="M27152" s="10"/>
    </row>
    <row r="27153" spans="2:13" s="1" customFormat="1" ht="13.8" x14ac:dyDescent="0.3">
      <c r="B27153" s="10"/>
      <c r="L27153" s="10"/>
      <c r="M27153" s="10"/>
    </row>
    <row r="27154" spans="2:13" s="1" customFormat="1" ht="13.8" x14ac:dyDescent="0.3">
      <c r="B27154" s="10"/>
      <c r="L27154" s="10"/>
      <c r="M27154" s="10"/>
    </row>
    <row r="27155" spans="2:13" s="1" customFormat="1" ht="13.8" x14ac:dyDescent="0.3">
      <c r="B27155" s="10"/>
      <c r="L27155" s="10"/>
      <c r="M27155" s="10"/>
    </row>
    <row r="27156" spans="2:13" s="1" customFormat="1" ht="13.8" x14ac:dyDescent="0.3">
      <c r="B27156" s="10"/>
      <c r="L27156" s="10"/>
      <c r="M27156" s="10"/>
    </row>
    <row r="27157" spans="2:13" s="1" customFormat="1" ht="13.8" x14ac:dyDescent="0.3">
      <c r="B27157" s="10"/>
      <c r="L27157" s="10"/>
      <c r="M27157" s="10"/>
    </row>
    <row r="27158" spans="2:13" s="1" customFormat="1" ht="13.8" x14ac:dyDescent="0.3">
      <c r="B27158" s="10"/>
      <c r="L27158" s="10"/>
      <c r="M27158" s="10"/>
    </row>
    <row r="27159" spans="2:13" s="1" customFormat="1" ht="13.8" x14ac:dyDescent="0.3">
      <c r="B27159" s="10"/>
      <c r="L27159" s="10"/>
      <c r="M27159" s="10"/>
    </row>
    <row r="27160" spans="2:13" s="1" customFormat="1" ht="13.8" x14ac:dyDescent="0.3">
      <c r="B27160" s="10"/>
      <c r="L27160" s="10"/>
      <c r="M27160" s="10"/>
    </row>
    <row r="27161" spans="2:13" s="1" customFormat="1" ht="13.8" x14ac:dyDescent="0.3">
      <c r="B27161" s="10"/>
      <c r="L27161" s="10"/>
      <c r="M27161" s="10"/>
    </row>
    <row r="27162" spans="2:13" s="1" customFormat="1" ht="13.8" x14ac:dyDescent="0.3">
      <c r="B27162" s="10"/>
      <c r="L27162" s="10"/>
      <c r="M27162" s="10"/>
    </row>
    <row r="27163" spans="2:13" s="1" customFormat="1" ht="13.8" x14ac:dyDescent="0.3">
      <c r="B27163" s="10"/>
      <c r="L27163" s="10"/>
      <c r="M27163" s="10"/>
    </row>
    <row r="27164" spans="2:13" s="1" customFormat="1" ht="13.8" x14ac:dyDescent="0.3">
      <c r="B27164" s="10"/>
      <c r="L27164" s="10"/>
      <c r="M27164" s="10"/>
    </row>
    <row r="27165" spans="2:13" s="1" customFormat="1" ht="13.8" x14ac:dyDescent="0.3">
      <c r="B27165" s="10"/>
      <c r="L27165" s="10"/>
      <c r="M27165" s="10"/>
    </row>
    <row r="27166" spans="2:13" s="1" customFormat="1" ht="13.8" x14ac:dyDescent="0.3">
      <c r="B27166" s="10"/>
      <c r="L27166" s="10"/>
      <c r="M27166" s="10"/>
    </row>
    <row r="27167" spans="2:13" s="1" customFormat="1" ht="13.8" x14ac:dyDescent="0.3">
      <c r="B27167" s="10"/>
      <c r="L27167" s="10"/>
      <c r="M27167" s="10"/>
    </row>
    <row r="27168" spans="2:13" s="1" customFormat="1" ht="13.8" x14ac:dyDescent="0.3">
      <c r="B27168" s="10"/>
      <c r="L27168" s="10"/>
      <c r="M27168" s="10"/>
    </row>
    <row r="27169" spans="2:13" s="1" customFormat="1" ht="13.8" x14ac:dyDescent="0.3">
      <c r="B27169" s="10"/>
      <c r="L27169" s="10"/>
      <c r="M27169" s="10"/>
    </row>
    <row r="27170" spans="2:13" s="1" customFormat="1" ht="13.8" x14ac:dyDescent="0.3">
      <c r="B27170" s="10"/>
      <c r="L27170" s="10"/>
      <c r="M27170" s="10"/>
    </row>
    <row r="27171" spans="2:13" s="1" customFormat="1" ht="13.8" x14ac:dyDescent="0.3">
      <c r="B27171" s="10"/>
      <c r="L27171" s="10"/>
      <c r="M27171" s="10"/>
    </row>
    <row r="27172" spans="2:13" s="1" customFormat="1" ht="13.8" x14ac:dyDescent="0.3">
      <c r="B27172" s="10"/>
      <c r="L27172" s="10"/>
      <c r="M27172" s="10"/>
    </row>
    <row r="27173" spans="2:13" s="1" customFormat="1" ht="13.8" x14ac:dyDescent="0.3">
      <c r="B27173" s="10"/>
      <c r="L27173" s="10"/>
      <c r="M27173" s="10"/>
    </row>
    <row r="27174" spans="2:13" s="1" customFormat="1" ht="13.8" x14ac:dyDescent="0.3">
      <c r="B27174" s="10"/>
      <c r="L27174" s="10"/>
      <c r="M27174" s="10"/>
    </row>
    <row r="27175" spans="2:13" s="1" customFormat="1" ht="13.8" x14ac:dyDescent="0.3">
      <c r="B27175" s="10"/>
      <c r="L27175" s="10"/>
      <c r="M27175" s="10"/>
    </row>
    <row r="27176" spans="2:13" s="1" customFormat="1" ht="13.8" x14ac:dyDescent="0.3">
      <c r="B27176" s="10"/>
      <c r="L27176" s="10"/>
      <c r="M27176" s="10"/>
    </row>
    <row r="27177" spans="2:13" s="1" customFormat="1" ht="13.8" x14ac:dyDescent="0.3">
      <c r="B27177" s="10"/>
      <c r="L27177" s="10"/>
      <c r="M27177" s="10"/>
    </row>
    <row r="27178" spans="2:13" s="1" customFormat="1" ht="13.8" x14ac:dyDescent="0.3">
      <c r="B27178" s="10"/>
      <c r="L27178" s="10"/>
      <c r="M27178" s="10"/>
    </row>
    <row r="27179" spans="2:13" s="1" customFormat="1" ht="13.8" x14ac:dyDescent="0.3">
      <c r="B27179" s="10"/>
      <c r="L27179" s="10"/>
      <c r="M27179" s="10"/>
    </row>
    <row r="27180" spans="2:13" s="1" customFormat="1" ht="13.8" x14ac:dyDescent="0.3">
      <c r="B27180" s="10"/>
      <c r="L27180" s="10"/>
      <c r="M27180" s="10"/>
    </row>
    <row r="27181" spans="2:13" s="1" customFormat="1" ht="13.8" x14ac:dyDescent="0.3">
      <c r="B27181" s="10"/>
      <c r="L27181" s="10"/>
      <c r="M27181" s="10"/>
    </row>
    <row r="27182" spans="2:13" s="1" customFormat="1" ht="13.8" x14ac:dyDescent="0.3">
      <c r="B27182" s="10"/>
      <c r="L27182" s="10"/>
      <c r="M27182" s="10"/>
    </row>
    <row r="27183" spans="2:13" s="1" customFormat="1" ht="13.8" x14ac:dyDescent="0.3">
      <c r="B27183" s="10"/>
      <c r="L27183" s="10"/>
      <c r="M27183" s="10"/>
    </row>
    <row r="27184" spans="2:13" s="1" customFormat="1" ht="13.8" x14ac:dyDescent="0.3">
      <c r="B27184" s="10"/>
      <c r="L27184" s="10"/>
      <c r="M27184" s="10"/>
    </row>
    <row r="27185" spans="2:13" s="1" customFormat="1" ht="13.8" x14ac:dyDescent="0.3">
      <c r="B27185" s="10"/>
      <c r="L27185" s="10"/>
      <c r="M27185" s="10"/>
    </row>
    <row r="27186" spans="2:13" s="1" customFormat="1" ht="13.8" x14ac:dyDescent="0.3">
      <c r="B27186" s="10"/>
      <c r="L27186" s="10"/>
      <c r="M27186" s="10"/>
    </row>
    <row r="27187" spans="2:13" s="1" customFormat="1" ht="13.8" x14ac:dyDescent="0.3">
      <c r="B27187" s="10"/>
      <c r="L27187" s="10"/>
      <c r="M27187" s="10"/>
    </row>
    <row r="27188" spans="2:13" s="1" customFormat="1" ht="13.8" x14ac:dyDescent="0.3">
      <c r="B27188" s="10"/>
      <c r="L27188" s="10"/>
      <c r="M27188" s="10"/>
    </row>
    <row r="27189" spans="2:13" s="1" customFormat="1" ht="13.8" x14ac:dyDescent="0.3">
      <c r="B27189" s="10"/>
      <c r="L27189" s="10"/>
      <c r="M27189" s="10"/>
    </row>
    <row r="27190" spans="2:13" s="1" customFormat="1" ht="13.8" x14ac:dyDescent="0.3">
      <c r="B27190" s="10"/>
      <c r="L27190" s="10"/>
      <c r="M27190" s="10"/>
    </row>
    <row r="27191" spans="2:13" s="1" customFormat="1" ht="13.8" x14ac:dyDescent="0.3">
      <c r="B27191" s="10"/>
      <c r="L27191" s="10"/>
      <c r="M27191" s="10"/>
    </row>
    <row r="27192" spans="2:13" s="1" customFormat="1" ht="13.8" x14ac:dyDescent="0.3">
      <c r="B27192" s="10"/>
      <c r="L27192" s="10"/>
      <c r="M27192" s="10"/>
    </row>
    <row r="27193" spans="2:13" s="1" customFormat="1" ht="13.8" x14ac:dyDescent="0.3">
      <c r="B27193" s="10"/>
      <c r="L27193" s="10"/>
      <c r="M27193" s="10"/>
    </row>
    <row r="27194" spans="2:13" s="1" customFormat="1" ht="13.8" x14ac:dyDescent="0.3">
      <c r="B27194" s="10"/>
      <c r="L27194" s="10"/>
      <c r="M27194" s="10"/>
    </row>
    <row r="27195" spans="2:13" s="1" customFormat="1" ht="13.8" x14ac:dyDescent="0.3">
      <c r="B27195" s="10"/>
      <c r="L27195" s="10"/>
      <c r="M27195" s="10"/>
    </row>
    <row r="27196" spans="2:13" s="1" customFormat="1" ht="13.8" x14ac:dyDescent="0.3">
      <c r="B27196" s="10"/>
      <c r="L27196" s="10"/>
      <c r="M27196" s="10"/>
    </row>
    <row r="27197" spans="2:13" s="1" customFormat="1" ht="13.8" x14ac:dyDescent="0.3">
      <c r="B27197" s="10"/>
      <c r="L27197" s="10"/>
      <c r="M27197" s="10"/>
    </row>
    <row r="27198" spans="2:13" s="1" customFormat="1" ht="13.8" x14ac:dyDescent="0.3">
      <c r="B27198" s="10"/>
      <c r="L27198" s="10"/>
      <c r="M27198" s="10"/>
    </row>
    <row r="27199" spans="2:13" s="1" customFormat="1" ht="13.8" x14ac:dyDescent="0.3">
      <c r="B27199" s="10"/>
      <c r="L27199" s="10"/>
      <c r="M27199" s="10"/>
    </row>
    <row r="27200" spans="2:13" s="1" customFormat="1" ht="13.8" x14ac:dyDescent="0.3">
      <c r="B27200" s="10"/>
      <c r="L27200" s="10"/>
      <c r="M27200" s="10"/>
    </row>
    <row r="27201" spans="2:13" s="1" customFormat="1" ht="13.8" x14ac:dyDescent="0.3">
      <c r="B27201" s="10"/>
      <c r="L27201" s="10"/>
      <c r="M27201" s="10"/>
    </row>
    <row r="27202" spans="2:13" s="1" customFormat="1" ht="13.8" x14ac:dyDescent="0.3">
      <c r="B27202" s="10"/>
      <c r="L27202" s="10"/>
      <c r="M27202" s="10"/>
    </row>
    <row r="27203" spans="2:13" s="1" customFormat="1" ht="13.8" x14ac:dyDescent="0.3">
      <c r="B27203" s="10"/>
      <c r="L27203" s="10"/>
      <c r="M27203" s="10"/>
    </row>
    <row r="27204" spans="2:13" s="1" customFormat="1" ht="13.8" x14ac:dyDescent="0.3">
      <c r="B27204" s="10"/>
      <c r="L27204" s="10"/>
      <c r="M27204" s="10"/>
    </row>
    <row r="27205" spans="2:13" s="1" customFormat="1" ht="13.8" x14ac:dyDescent="0.3">
      <c r="B27205" s="10"/>
      <c r="L27205" s="10"/>
      <c r="M27205" s="10"/>
    </row>
    <row r="27206" spans="2:13" s="1" customFormat="1" ht="13.8" x14ac:dyDescent="0.3">
      <c r="B27206" s="10"/>
      <c r="L27206" s="10"/>
      <c r="M27206" s="10"/>
    </row>
    <row r="27207" spans="2:13" s="1" customFormat="1" ht="13.8" x14ac:dyDescent="0.3">
      <c r="B27207" s="10"/>
      <c r="L27207" s="10"/>
      <c r="M27207" s="10"/>
    </row>
    <row r="27208" spans="2:13" s="1" customFormat="1" ht="13.8" x14ac:dyDescent="0.3">
      <c r="B27208" s="10"/>
      <c r="L27208" s="10"/>
      <c r="M27208" s="10"/>
    </row>
    <row r="27209" spans="2:13" s="1" customFormat="1" ht="13.8" x14ac:dyDescent="0.3">
      <c r="B27209" s="10"/>
      <c r="L27209" s="10"/>
      <c r="M27209" s="10"/>
    </row>
    <row r="27210" spans="2:13" s="1" customFormat="1" ht="13.8" x14ac:dyDescent="0.3">
      <c r="B27210" s="10"/>
      <c r="L27210" s="10"/>
      <c r="M27210" s="10"/>
    </row>
    <row r="27211" spans="2:13" s="1" customFormat="1" ht="13.8" x14ac:dyDescent="0.3">
      <c r="B27211" s="10"/>
      <c r="L27211" s="10"/>
      <c r="M27211" s="10"/>
    </row>
    <row r="27212" spans="2:13" s="1" customFormat="1" ht="13.8" x14ac:dyDescent="0.3">
      <c r="B27212" s="10"/>
      <c r="L27212" s="10"/>
      <c r="M27212" s="10"/>
    </row>
    <row r="27213" spans="2:13" s="1" customFormat="1" ht="13.8" x14ac:dyDescent="0.3">
      <c r="B27213" s="10"/>
      <c r="L27213" s="10"/>
      <c r="M27213" s="10"/>
    </row>
    <row r="27214" spans="2:13" s="1" customFormat="1" ht="13.8" x14ac:dyDescent="0.3">
      <c r="B27214" s="10"/>
      <c r="L27214" s="10"/>
      <c r="M27214" s="10"/>
    </row>
    <row r="27215" spans="2:13" s="1" customFormat="1" ht="13.8" x14ac:dyDescent="0.3">
      <c r="B27215" s="10"/>
      <c r="L27215" s="10"/>
      <c r="M27215" s="10"/>
    </row>
    <row r="27216" spans="2:13" s="1" customFormat="1" ht="13.8" x14ac:dyDescent="0.3">
      <c r="B27216" s="10"/>
      <c r="L27216" s="10"/>
      <c r="M27216" s="10"/>
    </row>
    <row r="27217" spans="2:13" s="1" customFormat="1" ht="13.8" x14ac:dyDescent="0.3">
      <c r="B27217" s="10"/>
      <c r="L27217" s="10"/>
      <c r="M27217" s="10"/>
    </row>
    <row r="27218" spans="2:13" s="1" customFormat="1" ht="13.8" x14ac:dyDescent="0.3">
      <c r="B27218" s="10"/>
      <c r="L27218" s="10"/>
      <c r="M27218" s="10"/>
    </row>
    <row r="27219" spans="2:13" s="1" customFormat="1" ht="13.8" x14ac:dyDescent="0.3">
      <c r="B27219" s="10"/>
      <c r="L27219" s="10"/>
      <c r="M27219" s="10"/>
    </row>
    <row r="27220" spans="2:13" s="1" customFormat="1" ht="13.8" x14ac:dyDescent="0.3">
      <c r="B27220" s="10"/>
      <c r="L27220" s="10"/>
      <c r="M27220" s="10"/>
    </row>
    <row r="27221" spans="2:13" s="1" customFormat="1" ht="13.8" x14ac:dyDescent="0.3">
      <c r="B27221" s="10"/>
      <c r="L27221" s="10"/>
      <c r="M27221" s="10"/>
    </row>
    <row r="27222" spans="2:13" s="1" customFormat="1" ht="13.8" x14ac:dyDescent="0.3">
      <c r="B27222" s="10"/>
      <c r="L27222" s="10"/>
      <c r="M27222" s="10"/>
    </row>
    <row r="27223" spans="2:13" s="1" customFormat="1" ht="13.8" x14ac:dyDescent="0.3">
      <c r="B27223" s="10"/>
      <c r="L27223" s="10"/>
      <c r="M27223" s="10"/>
    </row>
    <row r="27224" spans="2:13" s="1" customFormat="1" ht="13.8" x14ac:dyDescent="0.3">
      <c r="B27224" s="10"/>
      <c r="L27224" s="10"/>
      <c r="M27224" s="10"/>
    </row>
    <row r="27225" spans="2:13" s="1" customFormat="1" ht="13.8" x14ac:dyDescent="0.3">
      <c r="B27225" s="10"/>
      <c r="L27225" s="10"/>
      <c r="M27225" s="10"/>
    </row>
    <row r="27226" spans="2:13" s="1" customFormat="1" ht="13.8" x14ac:dyDescent="0.3">
      <c r="B27226" s="10"/>
      <c r="L27226" s="10"/>
      <c r="M27226" s="10"/>
    </row>
    <row r="27227" spans="2:13" s="1" customFormat="1" ht="13.8" x14ac:dyDescent="0.3">
      <c r="B27227" s="10"/>
      <c r="L27227" s="10"/>
      <c r="M27227" s="10"/>
    </row>
    <row r="27228" spans="2:13" s="1" customFormat="1" ht="13.8" x14ac:dyDescent="0.3">
      <c r="B27228" s="10"/>
      <c r="L27228" s="10"/>
      <c r="M27228" s="10"/>
    </row>
    <row r="27229" spans="2:13" s="1" customFormat="1" ht="13.8" x14ac:dyDescent="0.3">
      <c r="B27229" s="10"/>
      <c r="L27229" s="10"/>
      <c r="M27229" s="10"/>
    </row>
    <row r="27230" spans="2:13" s="1" customFormat="1" ht="13.8" x14ac:dyDescent="0.3">
      <c r="B27230" s="10"/>
      <c r="L27230" s="10"/>
      <c r="M27230" s="10"/>
    </row>
    <row r="27231" spans="2:13" s="1" customFormat="1" ht="13.8" x14ac:dyDescent="0.3">
      <c r="B27231" s="10"/>
      <c r="L27231" s="10"/>
      <c r="M27231" s="10"/>
    </row>
    <row r="27232" spans="2:13" s="1" customFormat="1" ht="13.8" x14ac:dyDescent="0.3">
      <c r="B27232" s="10"/>
      <c r="L27232" s="10"/>
      <c r="M27232" s="10"/>
    </row>
    <row r="27233" spans="2:13" s="1" customFormat="1" ht="13.8" x14ac:dyDescent="0.3">
      <c r="B27233" s="10"/>
      <c r="L27233" s="10"/>
      <c r="M27233" s="10"/>
    </row>
    <row r="27234" spans="2:13" s="1" customFormat="1" ht="13.8" x14ac:dyDescent="0.3">
      <c r="B27234" s="10"/>
      <c r="L27234" s="10"/>
      <c r="M27234" s="10"/>
    </row>
    <row r="27235" spans="2:13" s="1" customFormat="1" ht="13.8" x14ac:dyDescent="0.3">
      <c r="B27235" s="10"/>
      <c r="L27235" s="10"/>
      <c r="M27235" s="10"/>
    </row>
    <row r="27236" spans="2:13" s="1" customFormat="1" ht="13.8" x14ac:dyDescent="0.3">
      <c r="B27236" s="10"/>
      <c r="L27236" s="10"/>
      <c r="M27236" s="10"/>
    </row>
    <row r="27237" spans="2:13" s="1" customFormat="1" ht="13.8" x14ac:dyDescent="0.3">
      <c r="B27237" s="10"/>
      <c r="L27237" s="10"/>
      <c r="M27237" s="10"/>
    </row>
    <row r="27238" spans="2:13" s="1" customFormat="1" ht="13.8" x14ac:dyDescent="0.3">
      <c r="B27238" s="10"/>
      <c r="L27238" s="10"/>
      <c r="M27238" s="10"/>
    </row>
    <row r="27239" spans="2:13" s="1" customFormat="1" ht="13.8" x14ac:dyDescent="0.3">
      <c r="B27239" s="10"/>
      <c r="L27239" s="10"/>
      <c r="M27239" s="10"/>
    </row>
    <row r="27240" spans="2:13" s="1" customFormat="1" ht="13.8" x14ac:dyDescent="0.3">
      <c r="B27240" s="10"/>
      <c r="L27240" s="10"/>
      <c r="M27240" s="10"/>
    </row>
    <row r="27241" spans="2:13" s="1" customFormat="1" ht="13.8" x14ac:dyDescent="0.3">
      <c r="B27241" s="10"/>
      <c r="L27241" s="10"/>
      <c r="M27241" s="10"/>
    </row>
    <row r="27242" spans="2:13" s="1" customFormat="1" ht="13.8" x14ac:dyDescent="0.3">
      <c r="B27242" s="10"/>
      <c r="L27242" s="10"/>
      <c r="M27242" s="10"/>
    </row>
    <row r="27243" spans="2:13" s="1" customFormat="1" ht="13.8" x14ac:dyDescent="0.3">
      <c r="B27243" s="10"/>
      <c r="L27243" s="10"/>
      <c r="M27243" s="10"/>
    </row>
    <row r="27244" spans="2:13" s="1" customFormat="1" ht="13.8" x14ac:dyDescent="0.3">
      <c r="B27244" s="10"/>
      <c r="L27244" s="10"/>
      <c r="M27244" s="10"/>
    </row>
    <row r="27245" spans="2:13" s="1" customFormat="1" ht="13.8" x14ac:dyDescent="0.3">
      <c r="B27245" s="10"/>
      <c r="L27245" s="10"/>
      <c r="M27245" s="10"/>
    </row>
    <row r="27246" spans="2:13" s="1" customFormat="1" ht="13.8" x14ac:dyDescent="0.3">
      <c r="B27246" s="10"/>
      <c r="L27246" s="10"/>
      <c r="M27246" s="10"/>
    </row>
    <row r="27247" spans="2:13" s="1" customFormat="1" ht="13.8" x14ac:dyDescent="0.3">
      <c r="B27247" s="10"/>
      <c r="L27247" s="10"/>
      <c r="M27247" s="10"/>
    </row>
    <row r="27248" spans="2:13" s="1" customFormat="1" ht="13.8" x14ac:dyDescent="0.3">
      <c r="B27248" s="10"/>
      <c r="L27248" s="10"/>
      <c r="M27248" s="10"/>
    </row>
    <row r="27249" spans="2:13" s="1" customFormat="1" ht="13.8" x14ac:dyDescent="0.3">
      <c r="B27249" s="10"/>
      <c r="L27249" s="10"/>
      <c r="M27249" s="10"/>
    </row>
    <row r="27250" spans="2:13" s="1" customFormat="1" ht="13.8" x14ac:dyDescent="0.3">
      <c r="B27250" s="10"/>
      <c r="L27250" s="10"/>
      <c r="M27250" s="10"/>
    </row>
    <row r="27251" spans="2:13" s="1" customFormat="1" ht="13.8" x14ac:dyDescent="0.3">
      <c r="B27251" s="10"/>
      <c r="L27251" s="10"/>
      <c r="M27251" s="10"/>
    </row>
    <row r="27252" spans="2:13" s="1" customFormat="1" ht="13.8" x14ac:dyDescent="0.3">
      <c r="B27252" s="10"/>
      <c r="L27252" s="10"/>
      <c r="M27252" s="10"/>
    </row>
    <row r="27253" spans="2:13" s="1" customFormat="1" ht="13.8" x14ac:dyDescent="0.3">
      <c r="B27253" s="10"/>
      <c r="L27253" s="10"/>
      <c r="M27253" s="10"/>
    </row>
    <row r="27254" spans="2:13" s="1" customFormat="1" ht="13.8" x14ac:dyDescent="0.3">
      <c r="B27254" s="10"/>
      <c r="L27254" s="10"/>
      <c r="M27254" s="10"/>
    </row>
    <row r="27255" spans="2:13" s="1" customFormat="1" ht="13.8" x14ac:dyDescent="0.3">
      <c r="B27255" s="10"/>
      <c r="L27255" s="10"/>
      <c r="M27255" s="10"/>
    </row>
    <row r="27256" spans="2:13" s="1" customFormat="1" ht="13.8" x14ac:dyDescent="0.3">
      <c r="B27256" s="10"/>
      <c r="L27256" s="10"/>
      <c r="M27256" s="10"/>
    </row>
    <row r="27257" spans="2:13" s="1" customFormat="1" ht="13.8" x14ac:dyDescent="0.3">
      <c r="B27257" s="10"/>
      <c r="L27257" s="10"/>
      <c r="M27257" s="10"/>
    </row>
    <row r="27258" spans="2:13" s="1" customFormat="1" ht="13.8" x14ac:dyDescent="0.3">
      <c r="B27258" s="10"/>
      <c r="L27258" s="10"/>
      <c r="M27258" s="10"/>
    </row>
    <row r="27259" spans="2:13" s="1" customFormat="1" ht="13.8" x14ac:dyDescent="0.3">
      <c r="B27259" s="10"/>
      <c r="L27259" s="10"/>
      <c r="M27259" s="10"/>
    </row>
    <row r="27260" spans="2:13" s="1" customFormat="1" ht="13.8" x14ac:dyDescent="0.3">
      <c r="B27260" s="10"/>
      <c r="L27260" s="10"/>
      <c r="M27260" s="10"/>
    </row>
    <row r="27261" spans="2:13" s="1" customFormat="1" ht="13.8" x14ac:dyDescent="0.3">
      <c r="B27261" s="10"/>
      <c r="L27261" s="10"/>
      <c r="M27261" s="10"/>
    </row>
    <row r="27262" spans="2:13" s="1" customFormat="1" ht="13.8" x14ac:dyDescent="0.3">
      <c r="B27262" s="10"/>
      <c r="L27262" s="10"/>
      <c r="M27262" s="10"/>
    </row>
    <row r="27263" spans="2:13" s="1" customFormat="1" ht="13.8" x14ac:dyDescent="0.3">
      <c r="B27263" s="10"/>
      <c r="L27263" s="10"/>
      <c r="M27263" s="10"/>
    </row>
    <row r="27264" spans="2:13" s="1" customFormat="1" ht="13.8" x14ac:dyDescent="0.3">
      <c r="B27264" s="10"/>
      <c r="L27264" s="10"/>
      <c r="M27264" s="10"/>
    </row>
    <row r="27265" spans="2:13" s="1" customFormat="1" ht="13.8" x14ac:dyDescent="0.3">
      <c r="B27265" s="10"/>
      <c r="L27265" s="10"/>
      <c r="M27265" s="10"/>
    </row>
    <row r="27266" spans="2:13" s="1" customFormat="1" ht="13.8" x14ac:dyDescent="0.3">
      <c r="B27266" s="10"/>
      <c r="L27266" s="10"/>
      <c r="M27266" s="10"/>
    </row>
    <row r="27267" spans="2:13" s="1" customFormat="1" ht="13.8" x14ac:dyDescent="0.3">
      <c r="B27267" s="10"/>
      <c r="L27267" s="10"/>
      <c r="M27267" s="10"/>
    </row>
    <row r="27268" spans="2:13" s="1" customFormat="1" ht="13.8" x14ac:dyDescent="0.3">
      <c r="B27268" s="10"/>
      <c r="L27268" s="10"/>
      <c r="M27268" s="10"/>
    </row>
    <row r="27269" spans="2:13" s="1" customFormat="1" ht="13.8" x14ac:dyDescent="0.3">
      <c r="B27269" s="10"/>
      <c r="L27269" s="10"/>
      <c r="M27269" s="10"/>
    </row>
    <row r="27270" spans="2:13" s="1" customFormat="1" ht="13.8" x14ac:dyDescent="0.3">
      <c r="B27270" s="10"/>
      <c r="L27270" s="10"/>
      <c r="M27270" s="10"/>
    </row>
    <row r="27271" spans="2:13" s="1" customFormat="1" ht="13.8" x14ac:dyDescent="0.3">
      <c r="B27271" s="10"/>
      <c r="L27271" s="10"/>
      <c r="M27271" s="10"/>
    </row>
    <row r="27272" spans="2:13" s="1" customFormat="1" ht="13.8" x14ac:dyDescent="0.3">
      <c r="B27272" s="10"/>
      <c r="L27272" s="10"/>
      <c r="M27272" s="10"/>
    </row>
    <row r="27273" spans="2:13" s="1" customFormat="1" ht="13.8" x14ac:dyDescent="0.3">
      <c r="B27273" s="10"/>
      <c r="L27273" s="10"/>
      <c r="M27273" s="10"/>
    </row>
    <row r="27274" spans="2:13" s="1" customFormat="1" ht="13.8" x14ac:dyDescent="0.3">
      <c r="B27274" s="10"/>
      <c r="L27274" s="10"/>
      <c r="M27274" s="10"/>
    </row>
    <row r="27275" spans="2:13" s="1" customFormat="1" ht="13.8" x14ac:dyDescent="0.3">
      <c r="B27275" s="10"/>
      <c r="L27275" s="10"/>
      <c r="M27275" s="10"/>
    </row>
    <row r="27276" spans="2:13" s="1" customFormat="1" ht="13.8" x14ac:dyDescent="0.3">
      <c r="B27276" s="10"/>
      <c r="L27276" s="10"/>
      <c r="M27276" s="10"/>
    </row>
    <row r="27277" spans="2:13" s="1" customFormat="1" ht="13.8" x14ac:dyDescent="0.3">
      <c r="B27277" s="10"/>
      <c r="L27277" s="10"/>
      <c r="M27277" s="10"/>
    </row>
    <row r="27278" spans="2:13" s="1" customFormat="1" ht="13.8" x14ac:dyDescent="0.3">
      <c r="B27278" s="10"/>
      <c r="L27278" s="10"/>
      <c r="M27278" s="10"/>
    </row>
    <row r="27279" spans="2:13" s="1" customFormat="1" ht="13.8" x14ac:dyDescent="0.3">
      <c r="B27279" s="10"/>
      <c r="L27279" s="10"/>
      <c r="M27279" s="10"/>
    </row>
    <row r="27280" spans="2:13" s="1" customFormat="1" ht="13.8" x14ac:dyDescent="0.3">
      <c r="B27280" s="10"/>
      <c r="L27280" s="10"/>
      <c r="M27280" s="10"/>
    </row>
    <row r="27281" spans="2:13" s="1" customFormat="1" ht="13.8" x14ac:dyDescent="0.3">
      <c r="B27281" s="10"/>
      <c r="L27281" s="10"/>
      <c r="M27281" s="10"/>
    </row>
    <row r="27282" spans="2:13" s="1" customFormat="1" ht="13.8" x14ac:dyDescent="0.3">
      <c r="B27282" s="10"/>
      <c r="L27282" s="10"/>
      <c r="M27282" s="10"/>
    </row>
    <row r="27283" spans="2:13" s="1" customFormat="1" ht="13.8" x14ac:dyDescent="0.3">
      <c r="B27283" s="10"/>
      <c r="L27283" s="10"/>
      <c r="M27283" s="10"/>
    </row>
    <row r="27284" spans="2:13" s="1" customFormat="1" ht="13.8" x14ac:dyDescent="0.3">
      <c r="B27284" s="10"/>
      <c r="L27284" s="10"/>
      <c r="M27284" s="10"/>
    </row>
    <row r="27285" spans="2:13" s="1" customFormat="1" ht="13.8" x14ac:dyDescent="0.3">
      <c r="B27285" s="10"/>
      <c r="L27285" s="10"/>
      <c r="M27285" s="10"/>
    </row>
    <row r="27286" spans="2:13" s="1" customFormat="1" ht="13.8" x14ac:dyDescent="0.3">
      <c r="B27286" s="10"/>
      <c r="L27286" s="10"/>
      <c r="M27286" s="10"/>
    </row>
    <row r="27287" spans="2:13" s="1" customFormat="1" ht="13.8" x14ac:dyDescent="0.3">
      <c r="B27287" s="10"/>
      <c r="L27287" s="10"/>
      <c r="M27287" s="10"/>
    </row>
    <row r="27288" spans="2:13" s="1" customFormat="1" ht="13.8" x14ac:dyDescent="0.3">
      <c r="B27288" s="10"/>
      <c r="L27288" s="10"/>
      <c r="M27288" s="10"/>
    </row>
    <row r="27289" spans="2:13" s="1" customFormat="1" ht="13.8" x14ac:dyDescent="0.3">
      <c r="B27289" s="10"/>
      <c r="L27289" s="10"/>
      <c r="M27289" s="10"/>
    </row>
    <row r="27290" spans="2:13" s="1" customFormat="1" ht="13.8" x14ac:dyDescent="0.3">
      <c r="B27290" s="10"/>
      <c r="L27290" s="10"/>
      <c r="M27290" s="10"/>
    </row>
    <row r="27291" spans="2:13" s="1" customFormat="1" ht="13.8" x14ac:dyDescent="0.3">
      <c r="B27291" s="10"/>
      <c r="L27291" s="10"/>
      <c r="M27291" s="10"/>
    </row>
    <row r="27292" spans="2:13" s="1" customFormat="1" ht="13.8" x14ac:dyDescent="0.3">
      <c r="B27292" s="10"/>
      <c r="L27292" s="10"/>
      <c r="M27292" s="10"/>
    </row>
    <row r="27293" spans="2:13" s="1" customFormat="1" ht="13.8" x14ac:dyDescent="0.3">
      <c r="B27293" s="10"/>
      <c r="L27293" s="10"/>
      <c r="M27293" s="10"/>
    </row>
    <row r="27294" spans="2:13" s="1" customFormat="1" ht="13.8" x14ac:dyDescent="0.3">
      <c r="B27294" s="10"/>
      <c r="L27294" s="10"/>
      <c r="M27294" s="10"/>
    </row>
    <row r="27295" spans="2:13" s="1" customFormat="1" ht="13.8" x14ac:dyDescent="0.3">
      <c r="B27295" s="10"/>
      <c r="L27295" s="10"/>
      <c r="M27295" s="10"/>
    </row>
    <row r="27296" spans="2:13" s="1" customFormat="1" ht="13.8" x14ac:dyDescent="0.3">
      <c r="B27296" s="10"/>
      <c r="L27296" s="10"/>
      <c r="M27296" s="10"/>
    </row>
    <row r="27297" spans="2:13" s="1" customFormat="1" ht="13.8" x14ac:dyDescent="0.3">
      <c r="B27297" s="10"/>
      <c r="L27297" s="10"/>
      <c r="M27297" s="10"/>
    </row>
    <row r="27298" spans="2:13" s="1" customFormat="1" ht="13.8" x14ac:dyDescent="0.3">
      <c r="B27298" s="10"/>
      <c r="L27298" s="10"/>
      <c r="M27298" s="10"/>
    </row>
    <row r="27299" spans="2:13" s="1" customFormat="1" ht="13.8" x14ac:dyDescent="0.3">
      <c r="B27299" s="10"/>
      <c r="L27299" s="10"/>
      <c r="M27299" s="10"/>
    </row>
    <row r="27300" spans="2:13" s="1" customFormat="1" ht="13.8" x14ac:dyDescent="0.3">
      <c r="B27300" s="10"/>
      <c r="L27300" s="10"/>
      <c r="M27300" s="10"/>
    </row>
    <row r="27301" spans="2:13" s="1" customFormat="1" ht="13.8" x14ac:dyDescent="0.3">
      <c r="B27301" s="10"/>
      <c r="L27301" s="10"/>
      <c r="M27301" s="10"/>
    </row>
    <row r="27302" spans="2:13" s="1" customFormat="1" ht="13.8" x14ac:dyDescent="0.3">
      <c r="B27302" s="10"/>
      <c r="L27302" s="10"/>
      <c r="M27302" s="10"/>
    </row>
    <row r="27303" spans="2:13" s="1" customFormat="1" ht="13.8" x14ac:dyDescent="0.3">
      <c r="B27303" s="10"/>
      <c r="L27303" s="10"/>
      <c r="M27303" s="10"/>
    </row>
    <row r="27304" spans="2:13" s="1" customFormat="1" ht="13.8" x14ac:dyDescent="0.3">
      <c r="B27304" s="10"/>
      <c r="L27304" s="10"/>
      <c r="M27304" s="10"/>
    </row>
    <row r="27305" spans="2:13" s="1" customFormat="1" ht="13.8" x14ac:dyDescent="0.3">
      <c r="B27305" s="10"/>
      <c r="L27305" s="10"/>
      <c r="M27305" s="10"/>
    </row>
    <row r="27306" spans="2:13" s="1" customFormat="1" ht="13.8" x14ac:dyDescent="0.3">
      <c r="B27306" s="10"/>
      <c r="L27306" s="10"/>
      <c r="M27306" s="10"/>
    </row>
    <row r="27307" spans="2:13" s="1" customFormat="1" ht="13.8" x14ac:dyDescent="0.3">
      <c r="B27307" s="10"/>
      <c r="L27307" s="10"/>
      <c r="M27307" s="10"/>
    </row>
    <row r="27308" spans="2:13" s="1" customFormat="1" ht="13.8" x14ac:dyDescent="0.3">
      <c r="B27308" s="10"/>
      <c r="L27308" s="10"/>
      <c r="M27308" s="10"/>
    </row>
    <row r="27309" spans="2:13" s="1" customFormat="1" ht="13.8" x14ac:dyDescent="0.3">
      <c r="B27309" s="10"/>
      <c r="L27309" s="10"/>
      <c r="M27309" s="10"/>
    </row>
    <row r="27310" spans="2:13" s="1" customFormat="1" ht="13.8" x14ac:dyDescent="0.3">
      <c r="B27310" s="10"/>
      <c r="L27310" s="10"/>
      <c r="M27310" s="10"/>
    </row>
    <row r="27311" spans="2:13" s="1" customFormat="1" ht="13.8" x14ac:dyDescent="0.3">
      <c r="B27311" s="10"/>
      <c r="L27311" s="10"/>
      <c r="M27311" s="10"/>
    </row>
    <row r="27312" spans="2:13" s="1" customFormat="1" ht="13.8" x14ac:dyDescent="0.3">
      <c r="B27312" s="10"/>
      <c r="L27312" s="10"/>
      <c r="M27312" s="10"/>
    </row>
    <row r="27313" spans="2:13" s="1" customFormat="1" ht="13.8" x14ac:dyDescent="0.3">
      <c r="B27313" s="10"/>
      <c r="L27313" s="10"/>
      <c r="M27313" s="10"/>
    </row>
    <row r="27314" spans="2:13" s="1" customFormat="1" ht="13.8" x14ac:dyDescent="0.3">
      <c r="B27314" s="10"/>
      <c r="L27314" s="10"/>
      <c r="M27314" s="10"/>
    </row>
    <row r="27315" spans="2:13" s="1" customFormat="1" ht="13.8" x14ac:dyDescent="0.3">
      <c r="B27315" s="10"/>
      <c r="L27315" s="10"/>
      <c r="M27315" s="10"/>
    </row>
    <row r="27316" spans="2:13" s="1" customFormat="1" ht="13.8" x14ac:dyDescent="0.3">
      <c r="B27316" s="10"/>
      <c r="L27316" s="10"/>
      <c r="M27316" s="10"/>
    </row>
    <row r="27317" spans="2:13" s="1" customFormat="1" ht="13.8" x14ac:dyDescent="0.3">
      <c r="B27317" s="10"/>
      <c r="L27317" s="10"/>
      <c r="M27317" s="10"/>
    </row>
    <row r="27318" spans="2:13" s="1" customFormat="1" ht="13.8" x14ac:dyDescent="0.3">
      <c r="B27318" s="10"/>
      <c r="L27318" s="10"/>
      <c r="M27318" s="10"/>
    </row>
    <row r="27319" spans="2:13" s="1" customFormat="1" ht="13.8" x14ac:dyDescent="0.3">
      <c r="B27319" s="10"/>
      <c r="L27319" s="10"/>
      <c r="M27319" s="10"/>
    </row>
    <row r="27320" spans="2:13" s="1" customFormat="1" ht="13.8" x14ac:dyDescent="0.3">
      <c r="B27320" s="10"/>
      <c r="L27320" s="10"/>
      <c r="M27320" s="10"/>
    </row>
    <row r="27321" spans="2:13" s="1" customFormat="1" ht="13.8" x14ac:dyDescent="0.3">
      <c r="B27321" s="10"/>
      <c r="L27321" s="10"/>
      <c r="M27321" s="10"/>
    </row>
    <row r="27322" spans="2:13" s="1" customFormat="1" ht="13.8" x14ac:dyDescent="0.3">
      <c r="B27322" s="10"/>
      <c r="L27322" s="10"/>
      <c r="M27322" s="10"/>
    </row>
    <row r="27323" spans="2:13" s="1" customFormat="1" ht="13.8" x14ac:dyDescent="0.3">
      <c r="B27323" s="10"/>
      <c r="L27323" s="10"/>
      <c r="M27323" s="10"/>
    </row>
    <row r="27324" spans="2:13" s="1" customFormat="1" ht="13.8" x14ac:dyDescent="0.3">
      <c r="B27324" s="10"/>
      <c r="L27324" s="10"/>
      <c r="M27324" s="10"/>
    </row>
    <row r="27325" spans="2:13" s="1" customFormat="1" ht="13.8" x14ac:dyDescent="0.3">
      <c r="B27325" s="10"/>
      <c r="L27325" s="10"/>
      <c r="M27325" s="10"/>
    </row>
    <row r="27326" spans="2:13" s="1" customFormat="1" ht="13.8" x14ac:dyDescent="0.3">
      <c r="B27326" s="10"/>
      <c r="L27326" s="10"/>
      <c r="M27326" s="10"/>
    </row>
    <row r="27327" spans="2:13" s="1" customFormat="1" ht="13.8" x14ac:dyDescent="0.3">
      <c r="B27327" s="10"/>
      <c r="L27327" s="10"/>
      <c r="M27327" s="10"/>
    </row>
    <row r="27328" spans="2:13" s="1" customFormat="1" ht="13.8" x14ac:dyDescent="0.3">
      <c r="B27328" s="10"/>
      <c r="L27328" s="10"/>
      <c r="M27328" s="10"/>
    </row>
    <row r="27329" spans="2:13" s="1" customFormat="1" ht="13.8" x14ac:dyDescent="0.3">
      <c r="B27329" s="10"/>
      <c r="L27329" s="10"/>
      <c r="M27329" s="10"/>
    </row>
    <row r="27330" spans="2:13" s="1" customFormat="1" ht="13.8" x14ac:dyDescent="0.3">
      <c r="B27330" s="10"/>
      <c r="L27330" s="10"/>
      <c r="M27330" s="10"/>
    </row>
    <row r="27331" spans="2:13" s="1" customFormat="1" ht="13.8" x14ac:dyDescent="0.3">
      <c r="B27331" s="10"/>
      <c r="L27331" s="10"/>
      <c r="M27331" s="10"/>
    </row>
    <row r="27332" spans="2:13" s="1" customFormat="1" ht="13.8" x14ac:dyDescent="0.3">
      <c r="B27332" s="10"/>
      <c r="L27332" s="10"/>
      <c r="M27332" s="10"/>
    </row>
    <row r="27333" spans="2:13" s="1" customFormat="1" ht="13.8" x14ac:dyDescent="0.3">
      <c r="B27333" s="10"/>
      <c r="L27333" s="10"/>
      <c r="M27333" s="10"/>
    </row>
    <row r="27334" spans="2:13" s="1" customFormat="1" ht="13.8" x14ac:dyDescent="0.3">
      <c r="B27334" s="10"/>
      <c r="L27334" s="10"/>
      <c r="M27334" s="10"/>
    </row>
    <row r="27335" spans="2:13" s="1" customFormat="1" ht="13.8" x14ac:dyDescent="0.3">
      <c r="B27335" s="10"/>
      <c r="L27335" s="10"/>
      <c r="M27335" s="10"/>
    </row>
    <row r="27336" spans="2:13" s="1" customFormat="1" ht="13.8" x14ac:dyDescent="0.3">
      <c r="B27336" s="10"/>
      <c r="L27336" s="10"/>
      <c r="M27336" s="10"/>
    </row>
    <row r="27337" spans="2:13" s="1" customFormat="1" ht="13.8" x14ac:dyDescent="0.3">
      <c r="B27337" s="10"/>
      <c r="L27337" s="10"/>
      <c r="M27337" s="10"/>
    </row>
    <row r="27338" spans="2:13" s="1" customFormat="1" ht="13.8" x14ac:dyDescent="0.3">
      <c r="B27338" s="10"/>
      <c r="L27338" s="10"/>
      <c r="M27338" s="10"/>
    </row>
    <row r="27339" spans="2:13" s="1" customFormat="1" ht="13.8" x14ac:dyDescent="0.3">
      <c r="B27339" s="10"/>
      <c r="L27339" s="10"/>
      <c r="M27339" s="10"/>
    </row>
    <row r="27340" spans="2:13" s="1" customFormat="1" ht="13.8" x14ac:dyDescent="0.3">
      <c r="B27340" s="10"/>
      <c r="L27340" s="10"/>
      <c r="M27340" s="10"/>
    </row>
    <row r="27341" spans="2:13" s="1" customFormat="1" ht="13.8" x14ac:dyDescent="0.3">
      <c r="B27341" s="10"/>
      <c r="L27341" s="10"/>
      <c r="M27341" s="10"/>
    </row>
    <row r="27342" spans="2:13" s="1" customFormat="1" ht="13.8" x14ac:dyDescent="0.3">
      <c r="B27342" s="10"/>
      <c r="L27342" s="10"/>
      <c r="M27342" s="10"/>
    </row>
    <row r="27343" spans="2:13" s="1" customFormat="1" ht="13.8" x14ac:dyDescent="0.3">
      <c r="B27343" s="10"/>
      <c r="L27343" s="10"/>
      <c r="M27343" s="10"/>
    </row>
    <row r="27344" spans="2:13" s="1" customFormat="1" ht="13.8" x14ac:dyDescent="0.3">
      <c r="B27344" s="10"/>
      <c r="L27344" s="10"/>
      <c r="M27344" s="10"/>
    </row>
    <row r="27345" spans="2:13" s="1" customFormat="1" ht="13.8" x14ac:dyDescent="0.3">
      <c r="B27345" s="10"/>
      <c r="L27345" s="10"/>
      <c r="M27345" s="10"/>
    </row>
    <row r="27346" spans="2:13" s="1" customFormat="1" ht="13.8" x14ac:dyDescent="0.3">
      <c r="B27346" s="10"/>
      <c r="L27346" s="10"/>
      <c r="M27346" s="10"/>
    </row>
    <row r="27347" spans="2:13" s="1" customFormat="1" ht="13.8" x14ac:dyDescent="0.3">
      <c r="B27347" s="10"/>
      <c r="L27347" s="10"/>
      <c r="M27347" s="10"/>
    </row>
    <row r="27348" spans="2:13" s="1" customFormat="1" ht="13.8" x14ac:dyDescent="0.3">
      <c r="B27348" s="10"/>
      <c r="L27348" s="10"/>
      <c r="M27348" s="10"/>
    </row>
    <row r="27349" spans="2:13" s="1" customFormat="1" ht="13.8" x14ac:dyDescent="0.3">
      <c r="B27349" s="10"/>
      <c r="L27349" s="10"/>
      <c r="M27349" s="10"/>
    </row>
    <row r="27350" spans="2:13" s="1" customFormat="1" ht="13.8" x14ac:dyDescent="0.3">
      <c r="B27350" s="10"/>
      <c r="L27350" s="10"/>
      <c r="M27350" s="10"/>
    </row>
    <row r="27351" spans="2:13" s="1" customFormat="1" ht="13.8" x14ac:dyDescent="0.3">
      <c r="B27351" s="10"/>
      <c r="L27351" s="10"/>
      <c r="M27351" s="10"/>
    </row>
    <row r="27352" spans="2:13" s="1" customFormat="1" ht="13.8" x14ac:dyDescent="0.3">
      <c r="B27352" s="10"/>
      <c r="L27352" s="10"/>
      <c r="M27352" s="10"/>
    </row>
    <row r="27353" spans="2:13" s="1" customFormat="1" ht="13.8" x14ac:dyDescent="0.3">
      <c r="B27353" s="10"/>
      <c r="L27353" s="10"/>
      <c r="M27353" s="10"/>
    </row>
    <row r="27354" spans="2:13" s="1" customFormat="1" ht="13.8" x14ac:dyDescent="0.3">
      <c r="B27354" s="10"/>
      <c r="L27354" s="10"/>
      <c r="M27354" s="10"/>
    </row>
    <row r="27355" spans="2:13" s="1" customFormat="1" ht="13.8" x14ac:dyDescent="0.3">
      <c r="B27355" s="10"/>
      <c r="L27355" s="10"/>
      <c r="M27355" s="10"/>
    </row>
    <row r="27356" spans="2:13" s="1" customFormat="1" ht="13.8" x14ac:dyDescent="0.3">
      <c r="B27356" s="10"/>
      <c r="L27356" s="10"/>
      <c r="M27356" s="10"/>
    </row>
    <row r="27357" spans="2:13" s="1" customFormat="1" ht="13.8" x14ac:dyDescent="0.3">
      <c r="B27357" s="10"/>
      <c r="L27357" s="10"/>
      <c r="M27357" s="10"/>
    </row>
    <row r="27358" spans="2:13" s="1" customFormat="1" ht="13.8" x14ac:dyDescent="0.3">
      <c r="B27358" s="10"/>
      <c r="L27358" s="10"/>
      <c r="M27358" s="10"/>
    </row>
    <row r="27359" spans="2:13" s="1" customFormat="1" ht="13.8" x14ac:dyDescent="0.3">
      <c r="B27359" s="10"/>
      <c r="L27359" s="10"/>
      <c r="M27359" s="10"/>
    </row>
    <row r="27360" spans="2:13" s="1" customFormat="1" ht="13.8" x14ac:dyDescent="0.3">
      <c r="B27360" s="10"/>
      <c r="L27360" s="10"/>
      <c r="M27360" s="10"/>
    </row>
    <row r="27361" spans="2:13" s="1" customFormat="1" ht="13.8" x14ac:dyDescent="0.3">
      <c r="B27361" s="10"/>
      <c r="L27361" s="10"/>
      <c r="M27361" s="10"/>
    </row>
    <row r="27362" spans="2:13" s="1" customFormat="1" ht="13.8" x14ac:dyDescent="0.3">
      <c r="B27362" s="10"/>
      <c r="L27362" s="10"/>
      <c r="M27362" s="10"/>
    </row>
    <row r="27363" spans="2:13" s="1" customFormat="1" ht="13.8" x14ac:dyDescent="0.3">
      <c r="B27363" s="10"/>
      <c r="L27363" s="10"/>
      <c r="M27363" s="10"/>
    </row>
    <row r="27364" spans="2:13" s="1" customFormat="1" ht="13.8" x14ac:dyDescent="0.3">
      <c r="B27364" s="10"/>
      <c r="L27364" s="10"/>
      <c r="M27364" s="10"/>
    </row>
    <row r="27365" spans="2:13" s="1" customFormat="1" ht="13.8" x14ac:dyDescent="0.3">
      <c r="B27365" s="10"/>
      <c r="L27365" s="10"/>
      <c r="M27365" s="10"/>
    </row>
    <row r="27366" spans="2:13" s="1" customFormat="1" ht="13.8" x14ac:dyDescent="0.3">
      <c r="B27366" s="10"/>
      <c r="L27366" s="10"/>
      <c r="M27366" s="10"/>
    </row>
    <row r="27367" spans="2:13" s="1" customFormat="1" ht="13.8" x14ac:dyDescent="0.3">
      <c r="B27367" s="10"/>
      <c r="L27367" s="10"/>
      <c r="M27367" s="10"/>
    </row>
    <row r="27368" spans="2:13" s="1" customFormat="1" ht="13.8" x14ac:dyDescent="0.3">
      <c r="B27368" s="10"/>
      <c r="L27368" s="10"/>
      <c r="M27368" s="10"/>
    </row>
    <row r="27369" spans="2:13" s="1" customFormat="1" ht="13.8" x14ac:dyDescent="0.3">
      <c r="B27369" s="10"/>
      <c r="L27369" s="10"/>
      <c r="M27369" s="10"/>
    </row>
    <row r="27370" spans="2:13" s="1" customFormat="1" ht="13.8" x14ac:dyDescent="0.3">
      <c r="B27370" s="10"/>
      <c r="L27370" s="10"/>
      <c r="M27370" s="10"/>
    </row>
    <row r="27371" spans="2:13" s="1" customFormat="1" ht="13.8" x14ac:dyDescent="0.3">
      <c r="B27371" s="10"/>
      <c r="L27371" s="10"/>
      <c r="M27371" s="10"/>
    </row>
    <row r="27372" spans="2:13" s="1" customFormat="1" ht="13.8" x14ac:dyDescent="0.3">
      <c r="B27372" s="10"/>
      <c r="L27372" s="10"/>
      <c r="M27372" s="10"/>
    </row>
    <row r="27373" spans="2:13" s="1" customFormat="1" ht="13.8" x14ac:dyDescent="0.3">
      <c r="B27373" s="10"/>
      <c r="L27373" s="10"/>
      <c r="M27373" s="10"/>
    </row>
    <row r="27374" spans="2:13" s="1" customFormat="1" ht="13.8" x14ac:dyDescent="0.3">
      <c r="B27374" s="10"/>
      <c r="L27374" s="10"/>
      <c r="M27374" s="10"/>
    </row>
    <row r="27375" spans="2:13" s="1" customFormat="1" ht="13.8" x14ac:dyDescent="0.3">
      <c r="B27375" s="10"/>
      <c r="L27375" s="10"/>
      <c r="M27375" s="10"/>
    </row>
    <row r="27376" spans="2:13" s="1" customFormat="1" ht="13.8" x14ac:dyDescent="0.3">
      <c r="B27376" s="10"/>
      <c r="L27376" s="10"/>
      <c r="M27376" s="10"/>
    </row>
    <row r="27377" spans="2:13" s="1" customFormat="1" ht="13.8" x14ac:dyDescent="0.3">
      <c r="B27377" s="10"/>
      <c r="L27377" s="10"/>
      <c r="M27377" s="10"/>
    </row>
    <row r="27378" spans="2:13" s="1" customFormat="1" ht="13.8" x14ac:dyDescent="0.3">
      <c r="B27378" s="10"/>
      <c r="L27378" s="10"/>
      <c r="M27378" s="10"/>
    </row>
    <row r="27379" spans="2:13" s="1" customFormat="1" ht="13.8" x14ac:dyDescent="0.3">
      <c r="B27379" s="10"/>
      <c r="L27379" s="10"/>
      <c r="M27379" s="10"/>
    </row>
    <row r="27380" spans="2:13" s="1" customFormat="1" ht="13.8" x14ac:dyDescent="0.3">
      <c r="B27380" s="10"/>
      <c r="L27380" s="10"/>
      <c r="M27380" s="10"/>
    </row>
    <row r="27381" spans="2:13" s="1" customFormat="1" ht="13.8" x14ac:dyDescent="0.3">
      <c r="B27381" s="10"/>
      <c r="L27381" s="10"/>
      <c r="M27381" s="10"/>
    </row>
    <row r="27382" spans="2:13" s="1" customFormat="1" ht="13.8" x14ac:dyDescent="0.3">
      <c r="B27382" s="10"/>
      <c r="L27382" s="10"/>
      <c r="M27382" s="10"/>
    </row>
    <row r="27383" spans="2:13" s="1" customFormat="1" ht="13.8" x14ac:dyDescent="0.3">
      <c r="B27383" s="10"/>
      <c r="L27383" s="10"/>
      <c r="M27383" s="10"/>
    </row>
    <row r="27384" spans="2:13" s="1" customFormat="1" ht="13.8" x14ac:dyDescent="0.3">
      <c r="B27384" s="10"/>
      <c r="L27384" s="10"/>
      <c r="M27384" s="10"/>
    </row>
    <row r="27385" spans="2:13" s="1" customFormat="1" ht="13.8" x14ac:dyDescent="0.3">
      <c r="B27385" s="10"/>
      <c r="L27385" s="10"/>
      <c r="M27385" s="10"/>
    </row>
    <row r="27386" spans="2:13" s="1" customFormat="1" ht="13.8" x14ac:dyDescent="0.3">
      <c r="B27386" s="10"/>
      <c r="L27386" s="10"/>
      <c r="M27386" s="10"/>
    </row>
    <row r="27387" spans="2:13" s="1" customFormat="1" ht="13.8" x14ac:dyDescent="0.3">
      <c r="B27387" s="10"/>
      <c r="L27387" s="10"/>
      <c r="M27387" s="10"/>
    </row>
    <row r="27388" spans="2:13" s="1" customFormat="1" ht="13.8" x14ac:dyDescent="0.3">
      <c r="B27388" s="10"/>
      <c r="L27388" s="10"/>
      <c r="M27388" s="10"/>
    </row>
    <row r="27389" spans="2:13" s="1" customFormat="1" ht="13.8" x14ac:dyDescent="0.3">
      <c r="B27389" s="10"/>
      <c r="L27389" s="10"/>
      <c r="M27389" s="10"/>
    </row>
    <row r="27390" spans="2:13" s="1" customFormat="1" ht="13.8" x14ac:dyDescent="0.3">
      <c r="B27390" s="10"/>
      <c r="L27390" s="10"/>
      <c r="M27390" s="10"/>
    </row>
    <row r="27391" spans="2:13" s="1" customFormat="1" ht="13.8" x14ac:dyDescent="0.3">
      <c r="B27391" s="10"/>
      <c r="L27391" s="10"/>
      <c r="M27391" s="10"/>
    </row>
    <row r="27392" spans="2:13" s="1" customFormat="1" ht="13.8" x14ac:dyDescent="0.3">
      <c r="B27392" s="10"/>
      <c r="L27392" s="10"/>
      <c r="M27392" s="10"/>
    </row>
    <row r="27393" spans="2:13" s="1" customFormat="1" ht="13.8" x14ac:dyDescent="0.3">
      <c r="B27393" s="10"/>
      <c r="L27393" s="10"/>
      <c r="M27393" s="10"/>
    </row>
    <row r="27394" spans="2:13" s="1" customFormat="1" ht="13.8" x14ac:dyDescent="0.3">
      <c r="B27394" s="10"/>
      <c r="L27394" s="10"/>
      <c r="M27394" s="10"/>
    </row>
    <row r="27395" spans="2:13" s="1" customFormat="1" ht="13.8" x14ac:dyDescent="0.3">
      <c r="B27395" s="10"/>
      <c r="L27395" s="10"/>
      <c r="M27395" s="10"/>
    </row>
    <row r="27396" spans="2:13" s="1" customFormat="1" ht="13.8" x14ac:dyDescent="0.3">
      <c r="B27396" s="10"/>
      <c r="L27396" s="10"/>
      <c r="M27396" s="10"/>
    </row>
    <row r="27397" spans="2:13" s="1" customFormat="1" ht="13.8" x14ac:dyDescent="0.3">
      <c r="B27397" s="10"/>
      <c r="L27397" s="10"/>
      <c r="M27397" s="10"/>
    </row>
    <row r="27398" spans="2:13" s="1" customFormat="1" ht="13.8" x14ac:dyDescent="0.3">
      <c r="B27398" s="10"/>
      <c r="L27398" s="10"/>
      <c r="M27398" s="10"/>
    </row>
    <row r="27399" spans="2:13" s="1" customFormat="1" ht="13.8" x14ac:dyDescent="0.3">
      <c r="B27399" s="10"/>
      <c r="L27399" s="10"/>
      <c r="M27399" s="10"/>
    </row>
    <row r="27400" spans="2:13" s="1" customFormat="1" ht="13.8" x14ac:dyDescent="0.3">
      <c r="B27400" s="10"/>
      <c r="L27400" s="10"/>
      <c r="M27400" s="10"/>
    </row>
    <row r="27401" spans="2:13" s="1" customFormat="1" ht="13.8" x14ac:dyDescent="0.3">
      <c r="B27401" s="10"/>
      <c r="L27401" s="10"/>
      <c r="M27401" s="10"/>
    </row>
    <row r="27402" spans="2:13" s="1" customFormat="1" ht="13.8" x14ac:dyDescent="0.3">
      <c r="B27402" s="10"/>
      <c r="L27402" s="10"/>
      <c r="M27402" s="10"/>
    </row>
    <row r="27403" spans="2:13" s="1" customFormat="1" ht="13.8" x14ac:dyDescent="0.3">
      <c r="B27403" s="10"/>
      <c r="L27403" s="10"/>
      <c r="M27403" s="10"/>
    </row>
    <row r="27404" spans="2:13" s="1" customFormat="1" ht="13.8" x14ac:dyDescent="0.3">
      <c r="B27404" s="10"/>
      <c r="L27404" s="10"/>
      <c r="M27404" s="10"/>
    </row>
    <row r="27405" spans="2:13" s="1" customFormat="1" ht="13.8" x14ac:dyDescent="0.3">
      <c r="B27405" s="10"/>
      <c r="L27405" s="10"/>
      <c r="M27405" s="10"/>
    </row>
    <row r="27406" spans="2:13" s="1" customFormat="1" ht="13.8" x14ac:dyDescent="0.3">
      <c r="B27406" s="10"/>
      <c r="L27406" s="10"/>
      <c r="M27406" s="10"/>
    </row>
    <row r="27407" spans="2:13" s="1" customFormat="1" ht="13.8" x14ac:dyDescent="0.3">
      <c r="B27407" s="10"/>
      <c r="L27407" s="10"/>
      <c r="M27407" s="10"/>
    </row>
    <row r="27408" spans="2:13" s="1" customFormat="1" ht="13.8" x14ac:dyDescent="0.3">
      <c r="B27408" s="10"/>
      <c r="L27408" s="10"/>
      <c r="M27408" s="10"/>
    </row>
    <row r="27409" spans="2:13" s="1" customFormat="1" ht="13.8" x14ac:dyDescent="0.3">
      <c r="B27409" s="10"/>
      <c r="L27409" s="10"/>
      <c r="M27409" s="10"/>
    </row>
    <row r="27410" spans="2:13" s="1" customFormat="1" ht="13.8" x14ac:dyDescent="0.3">
      <c r="B27410" s="10"/>
      <c r="L27410" s="10"/>
      <c r="M27410" s="10"/>
    </row>
    <row r="27411" spans="2:13" s="1" customFormat="1" ht="13.8" x14ac:dyDescent="0.3">
      <c r="B27411" s="10"/>
      <c r="L27411" s="10"/>
      <c r="M27411" s="10"/>
    </row>
    <row r="27412" spans="2:13" s="1" customFormat="1" ht="13.8" x14ac:dyDescent="0.3">
      <c r="B27412" s="10"/>
      <c r="L27412" s="10"/>
      <c r="M27412" s="10"/>
    </row>
    <row r="27413" spans="2:13" s="1" customFormat="1" ht="13.8" x14ac:dyDescent="0.3">
      <c r="B27413" s="10"/>
      <c r="L27413" s="10"/>
      <c r="M27413" s="10"/>
    </row>
    <row r="27414" spans="2:13" s="1" customFormat="1" ht="13.8" x14ac:dyDescent="0.3">
      <c r="B27414" s="10"/>
      <c r="L27414" s="10"/>
      <c r="M27414" s="10"/>
    </row>
    <row r="27415" spans="2:13" s="1" customFormat="1" ht="13.8" x14ac:dyDescent="0.3">
      <c r="B27415" s="10"/>
      <c r="L27415" s="10"/>
      <c r="M27415" s="10"/>
    </row>
    <row r="27416" spans="2:13" s="1" customFormat="1" ht="13.8" x14ac:dyDescent="0.3">
      <c r="B27416" s="10"/>
      <c r="L27416" s="10"/>
      <c r="M27416" s="10"/>
    </row>
    <row r="27417" spans="2:13" s="1" customFormat="1" ht="13.8" x14ac:dyDescent="0.3">
      <c r="B27417" s="10"/>
      <c r="L27417" s="10"/>
      <c r="M27417" s="10"/>
    </row>
    <row r="27418" spans="2:13" s="1" customFormat="1" ht="13.8" x14ac:dyDescent="0.3">
      <c r="B27418" s="10"/>
      <c r="L27418" s="10"/>
      <c r="M27418" s="10"/>
    </row>
    <row r="27419" spans="2:13" s="1" customFormat="1" ht="13.8" x14ac:dyDescent="0.3">
      <c r="B27419" s="10"/>
      <c r="L27419" s="10"/>
      <c r="M27419" s="10"/>
    </row>
    <row r="27420" spans="2:13" s="1" customFormat="1" ht="13.8" x14ac:dyDescent="0.3">
      <c r="B27420" s="10"/>
      <c r="L27420" s="10"/>
      <c r="M27420" s="10"/>
    </row>
    <row r="27421" spans="2:13" s="1" customFormat="1" ht="13.8" x14ac:dyDescent="0.3">
      <c r="B27421" s="10"/>
      <c r="L27421" s="10"/>
      <c r="M27421" s="10"/>
    </row>
    <row r="27422" spans="2:13" s="1" customFormat="1" ht="13.8" x14ac:dyDescent="0.3">
      <c r="B27422" s="10"/>
      <c r="L27422" s="10"/>
      <c r="M27422" s="10"/>
    </row>
    <row r="27423" spans="2:13" s="1" customFormat="1" ht="13.8" x14ac:dyDescent="0.3">
      <c r="B27423" s="10"/>
      <c r="L27423" s="10"/>
      <c r="M27423" s="10"/>
    </row>
    <row r="27424" spans="2:13" s="1" customFormat="1" ht="13.8" x14ac:dyDescent="0.3">
      <c r="B27424" s="10"/>
      <c r="L27424" s="10"/>
      <c r="M27424" s="10"/>
    </row>
    <row r="27425" spans="2:13" s="1" customFormat="1" ht="13.8" x14ac:dyDescent="0.3">
      <c r="B27425" s="10"/>
      <c r="L27425" s="10"/>
      <c r="M27425" s="10"/>
    </row>
    <row r="27426" spans="2:13" s="1" customFormat="1" ht="13.8" x14ac:dyDescent="0.3">
      <c r="B27426" s="10"/>
      <c r="L27426" s="10"/>
      <c r="M27426" s="10"/>
    </row>
    <row r="27427" spans="2:13" s="1" customFormat="1" ht="13.8" x14ac:dyDescent="0.3">
      <c r="B27427" s="10"/>
      <c r="L27427" s="10"/>
      <c r="M27427" s="10"/>
    </row>
    <row r="27428" spans="2:13" s="1" customFormat="1" ht="13.8" x14ac:dyDescent="0.3">
      <c r="B27428" s="10"/>
      <c r="L27428" s="10"/>
      <c r="M27428" s="10"/>
    </row>
    <row r="27429" spans="2:13" s="1" customFormat="1" ht="13.8" x14ac:dyDescent="0.3">
      <c r="B27429" s="10"/>
      <c r="L27429" s="10"/>
      <c r="M27429" s="10"/>
    </row>
    <row r="27430" spans="2:13" s="1" customFormat="1" ht="13.8" x14ac:dyDescent="0.3">
      <c r="B27430" s="10"/>
      <c r="L27430" s="10"/>
      <c r="M27430" s="10"/>
    </row>
    <row r="27431" spans="2:13" s="1" customFormat="1" ht="13.8" x14ac:dyDescent="0.3">
      <c r="B27431" s="10"/>
      <c r="L27431" s="10"/>
      <c r="M27431" s="10"/>
    </row>
    <row r="27432" spans="2:13" s="1" customFormat="1" ht="13.8" x14ac:dyDescent="0.3">
      <c r="B27432" s="10"/>
      <c r="L27432" s="10"/>
      <c r="M27432" s="10"/>
    </row>
    <row r="27433" spans="2:13" s="1" customFormat="1" ht="13.8" x14ac:dyDescent="0.3">
      <c r="B27433" s="10"/>
      <c r="L27433" s="10"/>
      <c r="M27433" s="10"/>
    </row>
    <row r="27434" spans="2:13" s="1" customFormat="1" ht="13.8" x14ac:dyDescent="0.3">
      <c r="B27434" s="10"/>
      <c r="L27434" s="10"/>
      <c r="M27434" s="10"/>
    </row>
    <row r="27435" spans="2:13" s="1" customFormat="1" ht="13.8" x14ac:dyDescent="0.3">
      <c r="B27435" s="10"/>
      <c r="L27435" s="10"/>
      <c r="M27435" s="10"/>
    </row>
    <row r="27436" spans="2:13" s="1" customFormat="1" ht="13.8" x14ac:dyDescent="0.3">
      <c r="B27436" s="10"/>
      <c r="L27436" s="10"/>
      <c r="M27436" s="10"/>
    </row>
    <row r="27437" spans="2:13" s="1" customFormat="1" ht="13.8" x14ac:dyDescent="0.3">
      <c r="B27437" s="10"/>
      <c r="L27437" s="10"/>
      <c r="M27437" s="10"/>
    </row>
    <row r="27438" spans="2:13" s="1" customFormat="1" ht="13.8" x14ac:dyDescent="0.3">
      <c r="B27438" s="10"/>
      <c r="L27438" s="10"/>
      <c r="M27438" s="10"/>
    </row>
    <row r="27439" spans="2:13" s="1" customFormat="1" ht="13.8" x14ac:dyDescent="0.3">
      <c r="B27439" s="10"/>
      <c r="L27439" s="10"/>
      <c r="M27439" s="10"/>
    </row>
    <row r="27440" spans="2:13" s="1" customFormat="1" ht="13.8" x14ac:dyDescent="0.3">
      <c r="B27440" s="10"/>
      <c r="L27440" s="10"/>
      <c r="M27440" s="10"/>
    </row>
    <row r="27441" spans="2:13" s="1" customFormat="1" ht="13.8" x14ac:dyDescent="0.3">
      <c r="B27441" s="10"/>
      <c r="L27441" s="10"/>
      <c r="M27441" s="10"/>
    </row>
    <row r="27442" spans="2:13" s="1" customFormat="1" ht="13.8" x14ac:dyDescent="0.3">
      <c r="B27442" s="10"/>
      <c r="L27442" s="10"/>
      <c r="M27442" s="10"/>
    </row>
    <row r="27443" spans="2:13" s="1" customFormat="1" ht="13.8" x14ac:dyDescent="0.3">
      <c r="B27443" s="10"/>
      <c r="L27443" s="10"/>
      <c r="M27443" s="10"/>
    </row>
    <row r="27444" spans="2:13" s="1" customFormat="1" ht="13.8" x14ac:dyDescent="0.3">
      <c r="B27444" s="10"/>
      <c r="L27444" s="10"/>
      <c r="M27444" s="10"/>
    </row>
    <row r="27445" spans="2:13" s="1" customFormat="1" ht="13.8" x14ac:dyDescent="0.3">
      <c r="B27445" s="10"/>
      <c r="L27445" s="10"/>
      <c r="M27445" s="10"/>
    </row>
    <row r="27446" spans="2:13" s="1" customFormat="1" ht="13.8" x14ac:dyDescent="0.3">
      <c r="B27446" s="10"/>
      <c r="L27446" s="10"/>
      <c r="M27446" s="10"/>
    </row>
    <row r="27447" spans="2:13" s="1" customFormat="1" ht="13.8" x14ac:dyDescent="0.3">
      <c r="B27447" s="10"/>
      <c r="L27447" s="10"/>
      <c r="M27447" s="10"/>
    </row>
    <row r="27448" spans="2:13" s="1" customFormat="1" ht="13.8" x14ac:dyDescent="0.3">
      <c r="B27448" s="10"/>
      <c r="L27448" s="10"/>
      <c r="M27448" s="10"/>
    </row>
    <row r="27449" spans="2:13" s="1" customFormat="1" ht="13.8" x14ac:dyDescent="0.3">
      <c r="B27449" s="10"/>
      <c r="L27449" s="10"/>
      <c r="M27449" s="10"/>
    </row>
    <row r="27450" spans="2:13" s="1" customFormat="1" ht="13.8" x14ac:dyDescent="0.3">
      <c r="B27450" s="10"/>
      <c r="L27450" s="10"/>
      <c r="M27450" s="10"/>
    </row>
    <row r="27451" spans="2:13" s="1" customFormat="1" ht="13.8" x14ac:dyDescent="0.3">
      <c r="B27451" s="10"/>
      <c r="L27451" s="10"/>
      <c r="M27451" s="10"/>
    </row>
    <row r="27452" spans="2:13" s="1" customFormat="1" ht="13.8" x14ac:dyDescent="0.3">
      <c r="B27452" s="10"/>
      <c r="L27452" s="10"/>
      <c r="M27452" s="10"/>
    </row>
    <row r="27453" spans="2:13" s="1" customFormat="1" ht="13.8" x14ac:dyDescent="0.3">
      <c r="B27453" s="10"/>
      <c r="L27453" s="10"/>
      <c r="M27453" s="10"/>
    </row>
    <row r="27454" spans="2:13" s="1" customFormat="1" ht="13.8" x14ac:dyDescent="0.3">
      <c r="B27454" s="10"/>
      <c r="L27454" s="10"/>
      <c r="M27454" s="10"/>
    </row>
    <row r="27455" spans="2:13" s="1" customFormat="1" ht="13.8" x14ac:dyDescent="0.3">
      <c r="B27455" s="10"/>
      <c r="L27455" s="10"/>
      <c r="M27455" s="10"/>
    </row>
    <row r="27456" spans="2:13" s="1" customFormat="1" ht="13.8" x14ac:dyDescent="0.3">
      <c r="B27456" s="10"/>
      <c r="L27456" s="10"/>
      <c r="M27456" s="10"/>
    </row>
    <row r="27457" spans="2:13" s="1" customFormat="1" ht="13.8" x14ac:dyDescent="0.3">
      <c r="B27457" s="10"/>
      <c r="L27457" s="10"/>
      <c r="M27457" s="10"/>
    </row>
    <row r="27458" spans="2:13" s="1" customFormat="1" ht="13.8" x14ac:dyDescent="0.3">
      <c r="B27458" s="10"/>
      <c r="L27458" s="10"/>
      <c r="M27458" s="10"/>
    </row>
    <row r="27459" spans="2:13" s="1" customFormat="1" ht="13.8" x14ac:dyDescent="0.3">
      <c r="B27459" s="10"/>
      <c r="L27459" s="10"/>
      <c r="M27459" s="10"/>
    </row>
    <row r="27460" spans="2:13" s="1" customFormat="1" ht="13.8" x14ac:dyDescent="0.3">
      <c r="B27460" s="10"/>
      <c r="L27460" s="10"/>
      <c r="M27460" s="10"/>
    </row>
    <row r="27461" spans="2:13" s="1" customFormat="1" ht="13.8" x14ac:dyDescent="0.3">
      <c r="B27461" s="10"/>
      <c r="L27461" s="10"/>
      <c r="M27461" s="10"/>
    </row>
    <row r="27462" spans="2:13" s="1" customFormat="1" ht="13.8" x14ac:dyDescent="0.3">
      <c r="B27462" s="10"/>
      <c r="L27462" s="10"/>
      <c r="M27462" s="10"/>
    </row>
    <row r="27463" spans="2:13" s="1" customFormat="1" ht="13.8" x14ac:dyDescent="0.3">
      <c r="B27463" s="10"/>
      <c r="L27463" s="10"/>
      <c r="M27463" s="10"/>
    </row>
    <row r="27464" spans="2:13" s="1" customFormat="1" ht="13.8" x14ac:dyDescent="0.3">
      <c r="B27464" s="10"/>
      <c r="L27464" s="10"/>
      <c r="M27464" s="10"/>
    </row>
    <row r="27465" spans="2:13" s="1" customFormat="1" ht="13.8" x14ac:dyDescent="0.3">
      <c r="B27465" s="10"/>
      <c r="L27465" s="10"/>
      <c r="M27465" s="10"/>
    </row>
    <row r="27466" spans="2:13" s="1" customFormat="1" ht="13.8" x14ac:dyDescent="0.3">
      <c r="B27466" s="10"/>
      <c r="L27466" s="10"/>
      <c r="M27466" s="10"/>
    </row>
    <row r="27467" spans="2:13" s="1" customFormat="1" ht="13.8" x14ac:dyDescent="0.3">
      <c r="B27467" s="10"/>
      <c r="L27467" s="10"/>
      <c r="M27467" s="10"/>
    </row>
    <row r="27468" spans="2:13" s="1" customFormat="1" ht="13.8" x14ac:dyDescent="0.3">
      <c r="B27468" s="10"/>
      <c r="L27468" s="10"/>
      <c r="M27468" s="10"/>
    </row>
    <row r="27469" spans="2:13" s="1" customFormat="1" ht="13.8" x14ac:dyDescent="0.3">
      <c r="B27469" s="10"/>
      <c r="L27469" s="10"/>
      <c r="M27469" s="10"/>
    </row>
    <row r="27470" spans="2:13" s="1" customFormat="1" ht="13.8" x14ac:dyDescent="0.3">
      <c r="B27470" s="10"/>
      <c r="L27470" s="10"/>
      <c r="M27470" s="10"/>
    </row>
    <row r="27471" spans="2:13" s="1" customFormat="1" ht="13.8" x14ac:dyDescent="0.3">
      <c r="B27471" s="10"/>
      <c r="L27471" s="10"/>
      <c r="M27471" s="10"/>
    </row>
    <row r="27472" spans="2:13" s="1" customFormat="1" ht="13.8" x14ac:dyDescent="0.3">
      <c r="B27472" s="10"/>
      <c r="L27472" s="10"/>
      <c r="M27472" s="10"/>
    </row>
    <row r="27473" spans="2:13" s="1" customFormat="1" ht="13.8" x14ac:dyDescent="0.3">
      <c r="B27473" s="10"/>
      <c r="L27473" s="10"/>
      <c r="M27473" s="10"/>
    </row>
    <row r="27474" spans="2:13" s="1" customFormat="1" ht="13.8" x14ac:dyDescent="0.3">
      <c r="B27474" s="10"/>
      <c r="L27474" s="10"/>
      <c r="M27474" s="10"/>
    </row>
    <row r="27475" spans="2:13" s="1" customFormat="1" ht="13.8" x14ac:dyDescent="0.3">
      <c r="B27475" s="10"/>
      <c r="L27475" s="10"/>
      <c r="M27475" s="10"/>
    </row>
    <row r="27476" spans="2:13" s="1" customFormat="1" ht="13.8" x14ac:dyDescent="0.3">
      <c r="B27476" s="10"/>
      <c r="L27476" s="10"/>
      <c r="M27476" s="10"/>
    </row>
    <row r="27477" spans="2:13" s="1" customFormat="1" ht="13.8" x14ac:dyDescent="0.3">
      <c r="B27477" s="10"/>
      <c r="L27477" s="10"/>
      <c r="M27477" s="10"/>
    </row>
    <row r="27478" spans="2:13" s="1" customFormat="1" ht="13.8" x14ac:dyDescent="0.3">
      <c r="B27478" s="10"/>
      <c r="L27478" s="10"/>
      <c r="M27478" s="10"/>
    </row>
    <row r="27479" spans="2:13" s="1" customFormat="1" ht="13.8" x14ac:dyDescent="0.3">
      <c r="B27479" s="10"/>
      <c r="L27479" s="10"/>
      <c r="M27479" s="10"/>
    </row>
    <row r="27480" spans="2:13" s="1" customFormat="1" ht="13.8" x14ac:dyDescent="0.3">
      <c r="B27480" s="10"/>
      <c r="L27480" s="10"/>
      <c r="M27480" s="10"/>
    </row>
    <row r="27481" spans="2:13" s="1" customFormat="1" ht="13.8" x14ac:dyDescent="0.3">
      <c r="B27481" s="10"/>
      <c r="L27481" s="10"/>
      <c r="M27481" s="10"/>
    </row>
    <row r="27482" spans="2:13" s="1" customFormat="1" ht="13.8" x14ac:dyDescent="0.3">
      <c r="B27482" s="10"/>
      <c r="L27482" s="10"/>
      <c r="M27482" s="10"/>
    </row>
    <row r="27483" spans="2:13" s="1" customFormat="1" ht="13.8" x14ac:dyDescent="0.3">
      <c r="B27483" s="10"/>
      <c r="L27483" s="10"/>
      <c r="M27483" s="10"/>
    </row>
    <row r="27484" spans="2:13" s="1" customFormat="1" ht="13.8" x14ac:dyDescent="0.3">
      <c r="B27484" s="10"/>
      <c r="L27484" s="10"/>
      <c r="M27484" s="10"/>
    </row>
    <row r="27485" spans="2:13" s="1" customFormat="1" ht="13.8" x14ac:dyDescent="0.3">
      <c r="B27485" s="10"/>
      <c r="L27485" s="10"/>
      <c r="M27485" s="10"/>
    </row>
    <row r="27486" spans="2:13" s="1" customFormat="1" ht="13.8" x14ac:dyDescent="0.3">
      <c r="B27486" s="10"/>
      <c r="L27486" s="10"/>
      <c r="M27486" s="10"/>
    </row>
    <row r="27487" spans="2:13" s="1" customFormat="1" ht="13.8" x14ac:dyDescent="0.3">
      <c r="B27487" s="10"/>
      <c r="L27487" s="10"/>
      <c r="M27487" s="10"/>
    </row>
    <row r="27488" spans="2:13" s="1" customFormat="1" ht="13.8" x14ac:dyDescent="0.3">
      <c r="B27488" s="10"/>
      <c r="L27488" s="10"/>
      <c r="M27488" s="10"/>
    </row>
    <row r="27489" spans="2:13" s="1" customFormat="1" ht="13.8" x14ac:dyDescent="0.3">
      <c r="B27489" s="10"/>
      <c r="L27489" s="10"/>
      <c r="M27489" s="10"/>
    </row>
    <row r="27490" spans="2:13" s="1" customFormat="1" ht="13.8" x14ac:dyDescent="0.3">
      <c r="B27490" s="10"/>
      <c r="L27490" s="10"/>
      <c r="M27490" s="10"/>
    </row>
    <row r="27491" spans="2:13" s="1" customFormat="1" ht="13.8" x14ac:dyDescent="0.3">
      <c r="B27491" s="10"/>
      <c r="L27491" s="10"/>
      <c r="M27491" s="10"/>
    </row>
    <row r="27492" spans="2:13" s="1" customFormat="1" ht="13.8" x14ac:dyDescent="0.3">
      <c r="B27492" s="10"/>
      <c r="L27492" s="10"/>
      <c r="M27492" s="10"/>
    </row>
    <row r="27493" spans="2:13" s="1" customFormat="1" ht="13.8" x14ac:dyDescent="0.3">
      <c r="B27493" s="10"/>
      <c r="L27493" s="10"/>
      <c r="M27493" s="10"/>
    </row>
    <row r="27494" spans="2:13" s="1" customFormat="1" ht="13.8" x14ac:dyDescent="0.3">
      <c r="B27494" s="10"/>
      <c r="L27494" s="10"/>
      <c r="M27494" s="10"/>
    </row>
    <row r="27495" spans="2:13" s="1" customFormat="1" ht="13.8" x14ac:dyDescent="0.3">
      <c r="B27495" s="10"/>
      <c r="L27495" s="10"/>
      <c r="M27495" s="10"/>
    </row>
    <row r="27496" spans="2:13" s="1" customFormat="1" ht="13.8" x14ac:dyDescent="0.3">
      <c r="B27496" s="10"/>
      <c r="L27496" s="10"/>
      <c r="M27496" s="10"/>
    </row>
    <row r="27497" spans="2:13" s="1" customFormat="1" ht="13.8" x14ac:dyDescent="0.3">
      <c r="B27497" s="10"/>
      <c r="L27497" s="10"/>
      <c r="M27497" s="10"/>
    </row>
    <row r="27498" spans="2:13" s="1" customFormat="1" ht="13.8" x14ac:dyDescent="0.3">
      <c r="B27498" s="10"/>
      <c r="L27498" s="10"/>
      <c r="M27498" s="10"/>
    </row>
    <row r="27499" spans="2:13" s="1" customFormat="1" ht="13.8" x14ac:dyDescent="0.3">
      <c r="B27499" s="10"/>
      <c r="L27499" s="10"/>
      <c r="M27499" s="10"/>
    </row>
    <row r="27500" spans="2:13" s="1" customFormat="1" ht="13.8" x14ac:dyDescent="0.3">
      <c r="B27500" s="10"/>
      <c r="L27500" s="10"/>
      <c r="M27500" s="10"/>
    </row>
    <row r="27501" spans="2:13" s="1" customFormat="1" ht="13.8" x14ac:dyDescent="0.3">
      <c r="B27501" s="10"/>
      <c r="L27501" s="10"/>
      <c r="M27501" s="10"/>
    </row>
    <row r="27502" spans="2:13" s="1" customFormat="1" ht="13.8" x14ac:dyDescent="0.3">
      <c r="B27502" s="10"/>
      <c r="L27502" s="10"/>
      <c r="M27502" s="10"/>
    </row>
    <row r="27503" spans="2:13" s="1" customFormat="1" ht="13.8" x14ac:dyDescent="0.3">
      <c r="B27503" s="10"/>
      <c r="L27503" s="10"/>
      <c r="M27503" s="10"/>
    </row>
    <row r="27504" spans="2:13" s="1" customFormat="1" ht="13.8" x14ac:dyDescent="0.3">
      <c r="B27504" s="10"/>
      <c r="L27504" s="10"/>
      <c r="M27504" s="10"/>
    </row>
    <row r="27505" spans="2:13" s="1" customFormat="1" ht="13.8" x14ac:dyDescent="0.3">
      <c r="B27505" s="10"/>
      <c r="L27505" s="10"/>
      <c r="M27505" s="10"/>
    </row>
    <row r="27506" spans="2:13" s="1" customFormat="1" ht="13.8" x14ac:dyDescent="0.3">
      <c r="B27506" s="10"/>
      <c r="L27506" s="10"/>
      <c r="M27506" s="10"/>
    </row>
    <row r="27507" spans="2:13" s="1" customFormat="1" ht="13.8" x14ac:dyDescent="0.3">
      <c r="B27507" s="10"/>
      <c r="L27507" s="10"/>
      <c r="M27507" s="10"/>
    </row>
    <row r="27508" spans="2:13" s="1" customFormat="1" ht="13.8" x14ac:dyDescent="0.3">
      <c r="B27508" s="10"/>
      <c r="L27508" s="10"/>
      <c r="M27508" s="10"/>
    </row>
    <row r="27509" spans="2:13" s="1" customFormat="1" ht="13.8" x14ac:dyDescent="0.3">
      <c r="B27509" s="10"/>
      <c r="L27509" s="10"/>
      <c r="M27509" s="10"/>
    </row>
    <row r="27510" spans="2:13" s="1" customFormat="1" ht="13.8" x14ac:dyDescent="0.3">
      <c r="B27510" s="10"/>
      <c r="L27510" s="10"/>
      <c r="M27510" s="10"/>
    </row>
    <row r="27511" spans="2:13" s="1" customFormat="1" ht="13.8" x14ac:dyDescent="0.3">
      <c r="B27511" s="10"/>
      <c r="L27511" s="10"/>
      <c r="M27511" s="10"/>
    </row>
    <row r="27512" spans="2:13" s="1" customFormat="1" ht="13.8" x14ac:dyDescent="0.3">
      <c r="B27512" s="10"/>
      <c r="L27512" s="10"/>
      <c r="M27512" s="10"/>
    </row>
    <row r="27513" spans="2:13" s="1" customFormat="1" ht="13.8" x14ac:dyDescent="0.3">
      <c r="B27513" s="10"/>
      <c r="L27513" s="10"/>
      <c r="M27513" s="10"/>
    </row>
    <row r="27514" spans="2:13" s="1" customFormat="1" ht="13.8" x14ac:dyDescent="0.3">
      <c r="B27514" s="10"/>
      <c r="L27514" s="10"/>
      <c r="M27514" s="10"/>
    </row>
    <row r="27515" spans="2:13" s="1" customFormat="1" ht="13.8" x14ac:dyDescent="0.3">
      <c r="B27515" s="10"/>
      <c r="L27515" s="10"/>
      <c r="M27515" s="10"/>
    </row>
    <row r="27516" spans="2:13" s="1" customFormat="1" ht="13.8" x14ac:dyDescent="0.3">
      <c r="B27516" s="10"/>
      <c r="L27516" s="10"/>
      <c r="M27516" s="10"/>
    </row>
    <row r="27517" spans="2:13" s="1" customFormat="1" ht="13.8" x14ac:dyDescent="0.3">
      <c r="B27517" s="10"/>
      <c r="L27517" s="10"/>
      <c r="M27517" s="10"/>
    </row>
    <row r="27518" spans="2:13" s="1" customFormat="1" ht="13.8" x14ac:dyDescent="0.3">
      <c r="B27518" s="10"/>
      <c r="L27518" s="10"/>
      <c r="M27518" s="10"/>
    </row>
    <row r="27519" spans="2:13" s="1" customFormat="1" ht="13.8" x14ac:dyDescent="0.3">
      <c r="B27519" s="10"/>
      <c r="L27519" s="10"/>
      <c r="M27519" s="10"/>
    </row>
    <row r="27520" spans="2:13" s="1" customFormat="1" ht="13.8" x14ac:dyDescent="0.3">
      <c r="B27520" s="10"/>
      <c r="L27520" s="10"/>
      <c r="M27520" s="10"/>
    </row>
    <row r="27521" spans="2:13" s="1" customFormat="1" ht="13.8" x14ac:dyDescent="0.3">
      <c r="B27521" s="10"/>
      <c r="L27521" s="10"/>
      <c r="M27521" s="10"/>
    </row>
    <row r="27522" spans="2:13" s="1" customFormat="1" ht="13.8" x14ac:dyDescent="0.3">
      <c r="B27522" s="10"/>
      <c r="L27522" s="10"/>
      <c r="M27522" s="10"/>
    </row>
    <row r="27523" spans="2:13" s="1" customFormat="1" ht="13.8" x14ac:dyDescent="0.3">
      <c r="B27523" s="10"/>
      <c r="L27523" s="10"/>
      <c r="M27523" s="10"/>
    </row>
    <row r="27524" spans="2:13" s="1" customFormat="1" ht="13.8" x14ac:dyDescent="0.3">
      <c r="B27524" s="10"/>
      <c r="L27524" s="10"/>
      <c r="M27524" s="10"/>
    </row>
    <row r="27525" spans="2:13" s="1" customFormat="1" ht="13.8" x14ac:dyDescent="0.3">
      <c r="B27525" s="10"/>
      <c r="L27525" s="10"/>
      <c r="M27525" s="10"/>
    </row>
    <row r="27526" spans="2:13" s="1" customFormat="1" ht="13.8" x14ac:dyDescent="0.3">
      <c r="B27526" s="10"/>
      <c r="L27526" s="10"/>
      <c r="M27526" s="10"/>
    </row>
    <row r="27527" spans="2:13" s="1" customFormat="1" ht="13.8" x14ac:dyDescent="0.3">
      <c r="B27527" s="10"/>
      <c r="L27527" s="10"/>
      <c r="M27527" s="10"/>
    </row>
    <row r="27528" spans="2:13" s="1" customFormat="1" ht="13.8" x14ac:dyDescent="0.3">
      <c r="B27528" s="10"/>
      <c r="L27528" s="10"/>
      <c r="M27528" s="10"/>
    </row>
    <row r="27529" spans="2:13" s="1" customFormat="1" ht="13.8" x14ac:dyDescent="0.3">
      <c r="B27529" s="10"/>
      <c r="L27529" s="10"/>
      <c r="M27529" s="10"/>
    </row>
    <row r="27530" spans="2:13" s="1" customFormat="1" ht="13.8" x14ac:dyDescent="0.3">
      <c r="B27530" s="10"/>
      <c r="L27530" s="10"/>
      <c r="M27530" s="10"/>
    </row>
    <row r="27531" spans="2:13" s="1" customFormat="1" ht="13.8" x14ac:dyDescent="0.3">
      <c r="B27531" s="10"/>
      <c r="L27531" s="10"/>
      <c r="M27531" s="10"/>
    </row>
    <row r="27532" spans="2:13" s="1" customFormat="1" ht="13.8" x14ac:dyDescent="0.3">
      <c r="B27532" s="10"/>
      <c r="L27532" s="10"/>
      <c r="M27532" s="10"/>
    </row>
    <row r="27533" spans="2:13" s="1" customFormat="1" ht="13.8" x14ac:dyDescent="0.3">
      <c r="B27533" s="10"/>
      <c r="L27533" s="10"/>
      <c r="M27533" s="10"/>
    </row>
    <row r="27534" spans="2:13" s="1" customFormat="1" ht="13.8" x14ac:dyDescent="0.3">
      <c r="B27534" s="10"/>
      <c r="L27534" s="10"/>
      <c r="M27534" s="10"/>
    </row>
    <row r="27535" spans="2:13" s="1" customFormat="1" ht="13.8" x14ac:dyDescent="0.3">
      <c r="B27535" s="10"/>
      <c r="L27535" s="10"/>
      <c r="M27535" s="10"/>
    </row>
    <row r="27536" spans="2:13" s="1" customFormat="1" ht="13.8" x14ac:dyDescent="0.3">
      <c r="B27536" s="10"/>
      <c r="L27536" s="10"/>
      <c r="M27536" s="10"/>
    </row>
    <row r="27537" spans="2:13" s="1" customFormat="1" ht="13.8" x14ac:dyDescent="0.3">
      <c r="B27537" s="10"/>
      <c r="L27537" s="10"/>
      <c r="M27537" s="10"/>
    </row>
    <row r="27538" spans="2:13" s="1" customFormat="1" ht="13.8" x14ac:dyDescent="0.3">
      <c r="B27538" s="10"/>
      <c r="L27538" s="10"/>
      <c r="M27538" s="10"/>
    </row>
    <row r="27539" spans="2:13" s="1" customFormat="1" ht="13.8" x14ac:dyDescent="0.3">
      <c r="B27539" s="10"/>
      <c r="L27539" s="10"/>
      <c r="M27539" s="10"/>
    </row>
    <row r="27540" spans="2:13" s="1" customFormat="1" ht="13.8" x14ac:dyDescent="0.3">
      <c r="B27540" s="10"/>
      <c r="L27540" s="10"/>
      <c r="M27540" s="10"/>
    </row>
    <row r="27541" spans="2:13" s="1" customFormat="1" ht="13.8" x14ac:dyDescent="0.3">
      <c r="B27541" s="10"/>
      <c r="L27541" s="10"/>
      <c r="M27541" s="10"/>
    </row>
    <row r="27542" spans="2:13" s="1" customFormat="1" ht="13.8" x14ac:dyDescent="0.3">
      <c r="B27542" s="10"/>
      <c r="L27542" s="10"/>
      <c r="M27542" s="10"/>
    </row>
    <row r="27543" spans="2:13" s="1" customFormat="1" ht="13.8" x14ac:dyDescent="0.3">
      <c r="B27543" s="10"/>
      <c r="L27543" s="10"/>
      <c r="M27543" s="10"/>
    </row>
    <row r="27544" spans="2:13" s="1" customFormat="1" ht="13.8" x14ac:dyDescent="0.3">
      <c r="B27544" s="10"/>
      <c r="L27544" s="10"/>
      <c r="M27544" s="10"/>
    </row>
    <row r="27545" spans="2:13" s="1" customFormat="1" ht="13.8" x14ac:dyDescent="0.3">
      <c r="B27545" s="10"/>
      <c r="L27545" s="10"/>
      <c r="M27545" s="10"/>
    </row>
    <row r="27546" spans="2:13" s="1" customFormat="1" ht="13.8" x14ac:dyDescent="0.3">
      <c r="B27546" s="10"/>
      <c r="L27546" s="10"/>
      <c r="M27546" s="10"/>
    </row>
    <row r="27547" spans="2:13" s="1" customFormat="1" ht="13.8" x14ac:dyDescent="0.3">
      <c r="B27547" s="10"/>
      <c r="L27547" s="10"/>
      <c r="M27547" s="10"/>
    </row>
    <row r="27548" spans="2:13" s="1" customFormat="1" ht="13.8" x14ac:dyDescent="0.3">
      <c r="B27548" s="10"/>
      <c r="L27548" s="10"/>
      <c r="M27548" s="10"/>
    </row>
    <row r="27549" spans="2:13" s="1" customFormat="1" ht="13.8" x14ac:dyDescent="0.3">
      <c r="B27549" s="10"/>
      <c r="L27549" s="10"/>
      <c r="M27549" s="10"/>
    </row>
    <row r="27550" spans="2:13" s="1" customFormat="1" ht="13.8" x14ac:dyDescent="0.3">
      <c r="B27550" s="10"/>
      <c r="L27550" s="10"/>
      <c r="M27550" s="10"/>
    </row>
    <row r="27551" spans="2:13" s="1" customFormat="1" ht="13.8" x14ac:dyDescent="0.3">
      <c r="B27551" s="10"/>
      <c r="L27551" s="10"/>
      <c r="M27551" s="10"/>
    </row>
    <row r="27552" spans="2:13" s="1" customFormat="1" ht="13.8" x14ac:dyDescent="0.3">
      <c r="B27552" s="10"/>
      <c r="L27552" s="10"/>
      <c r="M27552" s="10"/>
    </row>
    <row r="27553" spans="2:13" s="1" customFormat="1" ht="13.8" x14ac:dyDescent="0.3">
      <c r="B27553" s="10"/>
      <c r="L27553" s="10"/>
      <c r="M27553" s="10"/>
    </row>
    <row r="27554" spans="2:13" s="1" customFormat="1" ht="13.8" x14ac:dyDescent="0.3">
      <c r="B27554" s="10"/>
      <c r="L27554" s="10"/>
      <c r="M27554" s="10"/>
    </row>
    <row r="27555" spans="2:13" s="1" customFormat="1" ht="13.8" x14ac:dyDescent="0.3">
      <c r="B27555" s="10"/>
      <c r="L27555" s="10"/>
      <c r="M27555" s="10"/>
    </row>
    <row r="27556" spans="2:13" s="1" customFormat="1" ht="13.8" x14ac:dyDescent="0.3">
      <c r="B27556" s="10"/>
      <c r="L27556" s="10"/>
      <c r="M27556" s="10"/>
    </row>
    <row r="27557" spans="2:13" s="1" customFormat="1" ht="13.8" x14ac:dyDescent="0.3">
      <c r="B27557" s="10"/>
      <c r="L27557" s="10"/>
      <c r="M27557" s="10"/>
    </row>
    <row r="27558" spans="2:13" s="1" customFormat="1" ht="13.8" x14ac:dyDescent="0.3">
      <c r="B27558" s="10"/>
      <c r="L27558" s="10"/>
      <c r="M27558" s="10"/>
    </row>
    <row r="27559" spans="2:13" s="1" customFormat="1" ht="13.8" x14ac:dyDescent="0.3">
      <c r="B27559" s="10"/>
      <c r="L27559" s="10"/>
      <c r="M27559" s="10"/>
    </row>
    <row r="27560" spans="2:13" s="1" customFormat="1" ht="13.8" x14ac:dyDescent="0.3">
      <c r="B27560" s="10"/>
      <c r="L27560" s="10"/>
      <c r="M27560" s="10"/>
    </row>
    <row r="27561" spans="2:13" s="1" customFormat="1" ht="13.8" x14ac:dyDescent="0.3">
      <c r="B27561" s="10"/>
      <c r="L27561" s="10"/>
      <c r="M27561" s="10"/>
    </row>
    <row r="27562" spans="2:13" s="1" customFormat="1" ht="13.8" x14ac:dyDescent="0.3">
      <c r="B27562" s="10"/>
      <c r="L27562" s="10"/>
      <c r="M27562" s="10"/>
    </row>
    <row r="27563" spans="2:13" s="1" customFormat="1" ht="13.8" x14ac:dyDescent="0.3">
      <c r="B27563" s="10"/>
      <c r="L27563" s="10"/>
      <c r="M27563" s="10"/>
    </row>
    <row r="27564" spans="2:13" s="1" customFormat="1" ht="13.8" x14ac:dyDescent="0.3">
      <c r="B27564" s="10"/>
      <c r="L27564" s="10"/>
      <c r="M27564" s="10"/>
    </row>
    <row r="27565" spans="2:13" s="1" customFormat="1" ht="13.8" x14ac:dyDescent="0.3">
      <c r="B27565" s="10"/>
      <c r="L27565" s="10"/>
      <c r="M27565" s="10"/>
    </row>
    <row r="27566" spans="2:13" s="1" customFormat="1" ht="13.8" x14ac:dyDescent="0.3">
      <c r="B27566" s="10"/>
      <c r="L27566" s="10"/>
      <c r="M27566" s="10"/>
    </row>
    <row r="27567" spans="2:13" s="1" customFormat="1" ht="13.8" x14ac:dyDescent="0.3">
      <c r="B27567" s="10"/>
      <c r="L27567" s="10"/>
      <c r="M27567" s="10"/>
    </row>
    <row r="27568" spans="2:13" s="1" customFormat="1" ht="13.8" x14ac:dyDescent="0.3">
      <c r="B27568" s="10"/>
      <c r="L27568" s="10"/>
      <c r="M27568" s="10"/>
    </row>
    <row r="27569" spans="2:13" s="1" customFormat="1" ht="13.8" x14ac:dyDescent="0.3">
      <c r="B27569" s="10"/>
      <c r="L27569" s="10"/>
      <c r="M27569" s="10"/>
    </row>
    <row r="27570" spans="2:13" s="1" customFormat="1" ht="13.8" x14ac:dyDescent="0.3">
      <c r="B27570" s="10"/>
      <c r="L27570" s="10"/>
      <c r="M27570" s="10"/>
    </row>
    <row r="27571" spans="2:13" s="1" customFormat="1" ht="13.8" x14ac:dyDescent="0.3">
      <c r="B27571" s="10"/>
      <c r="L27571" s="10"/>
      <c r="M27571" s="10"/>
    </row>
    <row r="27572" spans="2:13" s="1" customFormat="1" ht="13.8" x14ac:dyDescent="0.3">
      <c r="B27572" s="10"/>
      <c r="L27572" s="10"/>
      <c r="M27572" s="10"/>
    </row>
    <row r="27573" spans="2:13" s="1" customFormat="1" ht="13.8" x14ac:dyDescent="0.3">
      <c r="B27573" s="10"/>
      <c r="L27573" s="10"/>
      <c r="M27573" s="10"/>
    </row>
    <row r="27574" spans="2:13" s="1" customFormat="1" ht="13.8" x14ac:dyDescent="0.3">
      <c r="B27574" s="10"/>
      <c r="L27574" s="10"/>
      <c r="M27574" s="10"/>
    </row>
    <row r="27575" spans="2:13" s="1" customFormat="1" ht="13.8" x14ac:dyDescent="0.3">
      <c r="B27575" s="10"/>
      <c r="L27575" s="10"/>
      <c r="M27575" s="10"/>
    </row>
    <row r="27576" spans="2:13" s="1" customFormat="1" ht="13.8" x14ac:dyDescent="0.3">
      <c r="B27576" s="10"/>
      <c r="L27576" s="10"/>
      <c r="M27576" s="10"/>
    </row>
    <row r="27577" spans="2:13" s="1" customFormat="1" ht="13.8" x14ac:dyDescent="0.3">
      <c r="B27577" s="10"/>
      <c r="L27577" s="10"/>
      <c r="M27577" s="10"/>
    </row>
    <row r="27578" spans="2:13" s="1" customFormat="1" ht="13.8" x14ac:dyDescent="0.3">
      <c r="B27578" s="10"/>
      <c r="L27578" s="10"/>
      <c r="M27578" s="10"/>
    </row>
    <row r="27579" spans="2:13" s="1" customFormat="1" ht="13.8" x14ac:dyDescent="0.3">
      <c r="B27579" s="10"/>
      <c r="L27579" s="10"/>
      <c r="M27579" s="10"/>
    </row>
    <row r="27580" spans="2:13" s="1" customFormat="1" ht="13.8" x14ac:dyDescent="0.3">
      <c r="B27580" s="10"/>
      <c r="L27580" s="10"/>
      <c r="M27580" s="10"/>
    </row>
    <row r="27581" spans="2:13" s="1" customFormat="1" ht="13.8" x14ac:dyDescent="0.3">
      <c r="B27581" s="10"/>
      <c r="L27581" s="10"/>
      <c r="M27581" s="10"/>
    </row>
    <row r="27582" spans="2:13" s="1" customFormat="1" ht="13.8" x14ac:dyDescent="0.3">
      <c r="B27582" s="10"/>
      <c r="L27582" s="10"/>
      <c r="M27582" s="10"/>
    </row>
    <row r="27583" spans="2:13" s="1" customFormat="1" ht="13.8" x14ac:dyDescent="0.3">
      <c r="B27583" s="10"/>
      <c r="L27583" s="10"/>
      <c r="M27583" s="10"/>
    </row>
    <row r="27584" spans="2:13" s="1" customFormat="1" ht="13.8" x14ac:dyDescent="0.3">
      <c r="B27584" s="10"/>
      <c r="L27584" s="10"/>
      <c r="M27584" s="10"/>
    </row>
    <row r="27585" spans="2:13" s="1" customFormat="1" ht="13.8" x14ac:dyDescent="0.3">
      <c r="B27585" s="10"/>
      <c r="L27585" s="10"/>
      <c r="M27585" s="10"/>
    </row>
    <row r="27586" spans="2:13" s="1" customFormat="1" ht="13.8" x14ac:dyDescent="0.3">
      <c r="B27586" s="10"/>
      <c r="L27586" s="10"/>
      <c r="M27586" s="10"/>
    </row>
    <row r="27587" spans="2:13" s="1" customFormat="1" ht="13.8" x14ac:dyDescent="0.3">
      <c r="B27587" s="10"/>
      <c r="L27587" s="10"/>
      <c r="M27587" s="10"/>
    </row>
    <row r="27588" spans="2:13" s="1" customFormat="1" ht="13.8" x14ac:dyDescent="0.3">
      <c r="B27588" s="10"/>
      <c r="L27588" s="10"/>
      <c r="M27588" s="10"/>
    </row>
    <row r="27589" spans="2:13" s="1" customFormat="1" ht="13.8" x14ac:dyDescent="0.3">
      <c r="B27589" s="10"/>
      <c r="L27589" s="10"/>
      <c r="M27589" s="10"/>
    </row>
    <row r="27590" spans="2:13" s="1" customFormat="1" ht="13.8" x14ac:dyDescent="0.3">
      <c r="B27590" s="10"/>
      <c r="L27590" s="10"/>
      <c r="M27590" s="10"/>
    </row>
    <row r="27591" spans="2:13" s="1" customFormat="1" ht="13.8" x14ac:dyDescent="0.3">
      <c r="B27591" s="10"/>
      <c r="L27591" s="10"/>
      <c r="M27591" s="10"/>
    </row>
    <row r="27592" spans="2:13" s="1" customFormat="1" ht="13.8" x14ac:dyDescent="0.3">
      <c r="B27592" s="10"/>
      <c r="L27592" s="10"/>
      <c r="M27592" s="10"/>
    </row>
    <row r="27593" spans="2:13" s="1" customFormat="1" ht="13.8" x14ac:dyDescent="0.3">
      <c r="B27593" s="10"/>
      <c r="L27593" s="10"/>
      <c r="M27593" s="10"/>
    </row>
    <row r="27594" spans="2:13" s="1" customFormat="1" ht="13.8" x14ac:dyDescent="0.3">
      <c r="B27594" s="10"/>
      <c r="L27594" s="10"/>
      <c r="M27594" s="10"/>
    </row>
    <row r="27595" spans="2:13" s="1" customFormat="1" ht="13.8" x14ac:dyDescent="0.3">
      <c r="B27595" s="10"/>
      <c r="L27595" s="10"/>
      <c r="M27595" s="10"/>
    </row>
    <row r="27596" spans="2:13" s="1" customFormat="1" ht="13.8" x14ac:dyDescent="0.3">
      <c r="B27596" s="10"/>
      <c r="L27596" s="10"/>
      <c r="M27596" s="10"/>
    </row>
    <row r="27597" spans="2:13" s="1" customFormat="1" ht="13.8" x14ac:dyDescent="0.3">
      <c r="B27597" s="10"/>
      <c r="L27597" s="10"/>
      <c r="M27597" s="10"/>
    </row>
    <row r="27598" spans="2:13" s="1" customFormat="1" ht="13.8" x14ac:dyDescent="0.3">
      <c r="B27598" s="10"/>
      <c r="L27598" s="10"/>
      <c r="M27598" s="10"/>
    </row>
    <row r="27599" spans="2:13" s="1" customFormat="1" ht="13.8" x14ac:dyDescent="0.3">
      <c r="B27599" s="10"/>
      <c r="L27599" s="10"/>
      <c r="M27599" s="10"/>
    </row>
    <row r="27600" spans="2:13" s="1" customFormat="1" ht="13.8" x14ac:dyDescent="0.3">
      <c r="B27600" s="10"/>
      <c r="L27600" s="10"/>
      <c r="M27600" s="10"/>
    </row>
    <row r="27601" spans="2:13" s="1" customFormat="1" ht="13.8" x14ac:dyDescent="0.3">
      <c r="B27601" s="10"/>
      <c r="L27601" s="10"/>
      <c r="M27601" s="10"/>
    </row>
    <row r="27602" spans="2:13" s="1" customFormat="1" ht="13.8" x14ac:dyDescent="0.3">
      <c r="B27602" s="10"/>
      <c r="L27602" s="10"/>
      <c r="M27602" s="10"/>
    </row>
    <row r="27603" spans="2:13" s="1" customFormat="1" ht="13.8" x14ac:dyDescent="0.3">
      <c r="B27603" s="10"/>
      <c r="L27603" s="10"/>
      <c r="M27603" s="10"/>
    </row>
    <row r="27604" spans="2:13" s="1" customFormat="1" ht="13.8" x14ac:dyDescent="0.3">
      <c r="B27604" s="10"/>
      <c r="L27604" s="10"/>
      <c r="M27604" s="10"/>
    </row>
    <row r="27605" spans="2:13" s="1" customFormat="1" ht="13.8" x14ac:dyDescent="0.3">
      <c r="B27605" s="10"/>
      <c r="L27605" s="10"/>
      <c r="M27605" s="10"/>
    </row>
    <row r="27606" spans="2:13" s="1" customFormat="1" ht="13.8" x14ac:dyDescent="0.3">
      <c r="B27606" s="10"/>
      <c r="L27606" s="10"/>
      <c r="M27606" s="10"/>
    </row>
    <row r="27607" spans="2:13" s="1" customFormat="1" ht="13.8" x14ac:dyDescent="0.3">
      <c r="B27607" s="10"/>
      <c r="L27607" s="10"/>
      <c r="M27607" s="10"/>
    </row>
    <row r="27608" spans="2:13" s="1" customFormat="1" ht="13.8" x14ac:dyDescent="0.3">
      <c r="B27608" s="10"/>
      <c r="L27608" s="10"/>
      <c r="M27608" s="10"/>
    </row>
    <row r="27609" spans="2:13" s="1" customFormat="1" ht="13.8" x14ac:dyDescent="0.3">
      <c r="B27609" s="10"/>
      <c r="L27609" s="10"/>
      <c r="M27609" s="10"/>
    </row>
    <row r="27610" spans="2:13" s="1" customFormat="1" ht="13.8" x14ac:dyDescent="0.3">
      <c r="B27610" s="10"/>
      <c r="L27610" s="10"/>
      <c r="M27610" s="10"/>
    </row>
    <row r="27611" spans="2:13" s="1" customFormat="1" ht="13.8" x14ac:dyDescent="0.3">
      <c r="B27611" s="10"/>
      <c r="L27611" s="10"/>
      <c r="M27611" s="10"/>
    </row>
    <row r="27612" spans="2:13" s="1" customFormat="1" ht="13.8" x14ac:dyDescent="0.3">
      <c r="B27612" s="10"/>
      <c r="L27612" s="10"/>
      <c r="M27612" s="10"/>
    </row>
    <row r="27613" spans="2:13" s="1" customFormat="1" ht="13.8" x14ac:dyDescent="0.3">
      <c r="B27613" s="10"/>
      <c r="L27613" s="10"/>
      <c r="M27613" s="10"/>
    </row>
    <row r="27614" spans="2:13" s="1" customFormat="1" ht="13.8" x14ac:dyDescent="0.3">
      <c r="B27614" s="10"/>
      <c r="L27614" s="10"/>
      <c r="M27614" s="10"/>
    </row>
    <row r="27615" spans="2:13" s="1" customFormat="1" ht="13.8" x14ac:dyDescent="0.3">
      <c r="B27615" s="10"/>
      <c r="L27615" s="10"/>
      <c r="M27615" s="10"/>
    </row>
    <row r="27616" spans="2:13" s="1" customFormat="1" ht="13.8" x14ac:dyDescent="0.3">
      <c r="B27616" s="10"/>
      <c r="L27616" s="10"/>
      <c r="M27616" s="10"/>
    </row>
    <row r="27617" spans="2:13" s="1" customFormat="1" ht="13.8" x14ac:dyDescent="0.3">
      <c r="B27617" s="10"/>
      <c r="L27617" s="10"/>
      <c r="M27617" s="10"/>
    </row>
    <row r="27618" spans="2:13" s="1" customFormat="1" ht="13.8" x14ac:dyDescent="0.3">
      <c r="B27618" s="10"/>
      <c r="L27618" s="10"/>
      <c r="M27618" s="10"/>
    </row>
    <row r="27619" spans="2:13" s="1" customFormat="1" ht="13.8" x14ac:dyDescent="0.3">
      <c r="B27619" s="10"/>
      <c r="L27619" s="10"/>
      <c r="M27619" s="10"/>
    </row>
    <row r="27620" spans="2:13" s="1" customFormat="1" ht="13.8" x14ac:dyDescent="0.3">
      <c r="B27620" s="10"/>
      <c r="L27620" s="10"/>
      <c r="M27620" s="10"/>
    </row>
    <row r="27621" spans="2:13" s="1" customFormat="1" ht="13.8" x14ac:dyDescent="0.3">
      <c r="B27621" s="10"/>
      <c r="L27621" s="10"/>
      <c r="M27621" s="10"/>
    </row>
    <row r="27622" spans="2:13" s="1" customFormat="1" ht="13.8" x14ac:dyDescent="0.3">
      <c r="B27622" s="10"/>
      <c r="L27622" s="10"/>
      <c r="M27622" s="10"/>
    </row>
    <row r="27623" spans="2:13" s="1" customFormat="1" ht="13.8" x14ac:dyDescent="0.3">
      <c r="B27623" s="10"/>
      <c r="L27623" s="10"/>
      <c r="M27623" s="10"/>
    </row>
    <row r="27624" spans="2:13" s="1" customFormat="1" ht="13.8" x14ac:dyDescent="0.3">
      <c r="B27624" s="10"/>
      <c r="L27624" s="10"/>
      <c r="M27624" s="10"/>
    </row>
    <row r="27625" spans="2:13" s="1" customFormat="1" ht="13.8" x14ac:dyDescent="0.3">
      <c r="B27625" s="10"/>
      <c r="L27625" s="10"/>
      <c r="M27625" s="10"/>
    </row>
    <row r="27626" spans="2:13" s="1" customFormat="1" ht="13.8" x14ac:dyDescent="0.3">
      <c r="B27626" s="10"/>
      <c r="L27626" s="10"/>
      <c r="M27626" s="10"/>
    </row>
    <row r="27627" spans="2:13" s="1" customFormat="1" ht="13.8" x14ac:dyDescent="0.3">
      <c r="B27627" s="10"/>
      <c r="L27627" s="10"/>
      <c r="M27627" s="10"/>
    </row>
    <row r="27628" spans="2:13" s="1" customFormat="1" ht="13.8" x14ac:dyDescent="0.3">
      <c r="B27628" s="10"/>
      <c r="L27628" s="10"/>
      <c r="M27628" s="10"/>
    </row>
    <row r="27629" spans="2:13" s="1" customFormat="1" ht="13.8" x14ac:dyDescent="0.3">
      <c r="B27629" s="10"/>
      <c r="L27629" s="10"/>
      <c r="M27629" s="10"/>
    </row>
    <row r="27630" spans="2:13" s="1" customFormat="1" ht="13.8" x14ac:dyDescent="0.3">
      <c r="B27630" s="10"/>
      <c r="L27630" s="10"/>
      <c r="M27630" s="10"/>
    </row>
    <row r="27631" spans="2:13" s="1" customFormat="1" ht="13.8" x14ac:dyDescent="0.3">
      <c r="B27631" s="10"/>
      <c r="L27631" s="10"/>
      <c r="M27631" s="10"/>
    </row>
    <row r="27632" spans="2:13" s="1" customFormat="1" ht="13.8" x14ac:dyDescent="0.3">
      <c r="B27632" s="10"/>
      <c r="L27632" s="10"/>
      <c r="M27632" s="10"/>
    </row>
    <row r="27633" spans="2:13" s="1" customFormat="1" ht="13.8" x14ac:dyDescent="0.3">
      <c r="B27633" s="10"/>
      <c r="L27633" s="10"/>
      <c r="M27633" s="10"/>
    </row>
    <row r="27634" spans="2:13" s="1" customFormat="1" ht="13.8" x14ac:dyDescent="0.3">
      <c r="B27634" s="10"/>
      <c r="L27634" s="10"/>
      <c r="M27634" s="10"/>
    </row>
    <row r="27635" spans="2:13" s="1" customFormat="1" ht="13.8" x14ac:dyDescent="0.3">
      <c r="B27635" s="10"/>
      <c r="L27635" s="10"/>
      <c r="M27635" s="10"/>
    </row>
    <row r="27636" spans="2:13" s="1" customFormat="1" ht="13.8" x14ac:dyDescent="0.3">
      <c r="B27636" s="10"/>
      <c r="L27636" s="10"/>
      <c r="M27636" s="10"/>
    </row>
    <row r="27637" spans="2:13" s="1" customFormat="1" ht="13.8" x14ac:dyDescent="0.3">
      <c r="B27637" s="10"/>
      <c r="L27637" s="10"/>
      <c r="M27637" s="10"/>
    </row>
    <row r="27638" spans="2:13" s="1" customFormat="1" ht="13.8" x14ac:dyDescent="0.3">
      <c r="B27638" s="10"/>
      <c r="L27638" s="10"/>
      <c r="M27638" s="10"/>
    </row>
    <row r="27639" spans="2:13" s="1" customFormat="1" ht="13.8" x14ac:dyDescent="0.3">
      <c r="B27639" s="10"/>
      <c r="L27639" s="10"/>
      <c r="M27639" s="10"/>
    </row>
    <row r="27640" spans="2:13" s="1" customFormat="1" ht="13.8" x14ac:dyDescent="0.3">
      <c r="B27640" s="10"/>
      <c r="L27640" s="10"/>
      <c r="M27640" s="10"/>
    </row>
    <row r="27641" spans="2:13" s="1" customFormat="1" ht="13.8" x14ac:dyDescent="0.3">
      <c r="B27641" s="10"/>
      <c r="L27641" s="10"/>
      <c r="M27641" s="10"/>
    </row>
    <row r="27642" spans="2:13" s="1" customFormat="1" ht="13.8" x14ac:dyDescent="0.3">
      <c r="B27642" s="10"/>
      <c r="L27642" s="10"/>
      <c r="M27642" s="10"/>
    </row>
    <row r="27643" spans="2:13" s="1" customFormat="1" ht="13.8" x14ac:dyDescent="0.3">
      <c r="B27643" s="10"/>
      <c r="L27643" s="10"/>
      <c r="M27643" s="10"/>
    </row>
    <row r="27644" spans="2:13" s="1" customFormat="1" ht="13.8" x14ac:dyDescent="0.3">
      <c r="B27644" s="10"/>
      <c r="L27644" s="10"/>
      <c r="M27644" s="10"/>
    </row>
    <row r="27645" spans="2:13" s="1" customFormat="1" ht="13.8" x14ac:dyDescent="0.3">
      <c r="B27645" s="10"/>
      <c r="L27645" s="10"/>
      <c r="M27645" s="10"/>
    </row>
    <row r="27646" spans="2:13" s="1" customFormat="1" ht="13.8" x14ac:dyDescent="0.3">
      <c r="B27646" s="10"/>
      <c r="L27646" s="10"/>
      <c r="M27646" s="10"/>
    </row>
    <row r="27647" spans="2:13" s="1" customFormat="1" ht="13.8" x14ac:dyDescent="0.3">
      <c r="B27647" s="10"/>
      <c r="L27647" s="10"/>
      <c r="M27647" s="10"/>
    </row>
    <row r="27648" spans="2:13" s="1" customFormat="1" ht="13.8" x14ac:dyDescent="0.3">
      <c r="B27648" s="10"/>
      <c r="L27648" s="10"/>
      <c r="M27648" s="10"/>
    </row>
    <row r="27649" spans="2:13" s="1" customFormat="1" ht="13.8" x14ac:dyDescent="0.3">
      <c r="B27649" s="10"/>
      <c r="L27649" s="10"/>
      <c r="M27649" s="10"/>
    </row>
    <row r="27650" spans="2:13" s="1" customFormat="1" ht="13.8" x14ac:dyDescent="0.3">
      <c r="B27650" s="10"/>
      <c r="L27650" s="10"/>
      <c r="M27650" s="10"/>
    </row>
    <row r="27651" spans="2:13" s="1" customFormat="1" ht="13.8" x14ac:dyDescent="0.3">
      <c r="B27651" s="10"/>
      <c r="L27651" s="10"/>
      <c r="M27651" s="10"/>
    </row>
    <row r="27652" spans="2:13" s="1" customFormat="1" ht="13.8" x14ac:dyDescent="0.3">
      <c r="B27652" s="10"/>
      <c r="L27652" s="10"/>
      <c r="M27652" s="10"/>
    </row>
    <row r="27653" spans="2:13" s="1" customFormat="1" ht="13.8" x14ac:dyDescent="0.3">
      <c r="B27653" s="10"/>
      <c r="L27653" s="10"/>
      <c r="M27653" s="10"/>
    </row>
    <row r="27654" spans="2:13" s="1" customFormat="1" ht="13.8" x14ac:dyDescent="0.3">
      <c r="B27654" s="10"/>
      <c r="L27654" s="10"/>
      <c r="M27654" s="10"/>
    </row>
    <row r="27655" spans="2:13" s="1" customFormat="1" ht="13.8" x14ac:dyDescent="0.3">
      <c r="B27655" s="10"/>
      <c r="L27655" s="10"/>
      <c r="M27655" s="10"/>
    </row>
    <row r="27656" spans="2:13" s="1" customFormat="1" ht="13.8" x14ac:dyDescent="0.3">
      <c r="B27656" s="10"/>
      <c r="L27656" s="10"/>
      <c r="M27656" s="10"/>
    </row>
    <row r="27657" spans="2:13" s="1" customFormat="1" ht="13.8" x14ac:dyDescent="0.3">
      <c r="B27657" s="10"/>
      <c r="L27657" s="10"/>
      <c r="M27657" s="10"/>
    </row>
    <row r="27658" spans="2:13" s="1" customFormat="1" ht="13.8" x14ac:dyDescent="0.3">
      <c r="B27658" s="10"/>
      <c r="L27658" s="10"/>
      <c r="M27658" s="10"/>
    </row>
    <row r="27659" spans="2:13" s="1" customFormat="1" ht="13.8" x14ac:dyDescent="0.3">
      <c r="B27659" s="10"/>
      <c r="L27659" s="10"/>
      <c r="M27659" s="10"/>
    </row>
    <row r="27660" spans="2:13" s="1" customFormat="1" ht="13.8" x14ac:dyDescent="0.3">
      <c r="B27660" s="10"/>
      <c r="L27660" s="10"/>
      <c r="M27660" s="10"/>
    </row>
    <row r="27661" spans="2:13" s="1" customFormat="1" ht="13.8" x14ac:dyDescent="0.3">
      <c r="B27661" s="10"/>
      <c r="L27661" s="10"/>
      <c r="M27661" s="10"/>
    </row>
    <row r="27662" spans="2:13" s="1" customFormat="1" ht="13.8" x14ac:dyDescent="0.3">
      <c r="B27662" s="10"/>
      <c r="L27662" s="10"/>
      <c r="M27662" s="10"/>
    </row>
    <row r="27663" spans="2:13" s="1" customFormat="1" ht="13.8" x14ac:dyDescent="0.3">
      <c r="B27663" s="10"/>
      <c r="L27663" s="10"/>
      <c r="M27663" s="10"/>
    </row>
    <row r="27664" spans="2:13" s="1" customFormat="1" ht="13.8" x14ac:dyDescent="0.3">
      <c r="B27664" s="10"/>
      <c r="L27664" s="10"/>
      <c r="M27664" s="10"/>
    </row>
    <row r="27665" spans="2:13" s="1" customFormat="1" ht="13.8" x14ac:dyDescent="0.3">
      <c r="B27665" s="10"/>
      <c r="L27665" s="10"/>
      <c r="M27665" s="10"/>
    </row>
    <row r="27666" spans="2:13" s="1" customFormat="1" ht="13.8" x14ac:dyDescent="0.3">
      <c r="B27666" s="10"/>
      <c r="L27666" s="10"/>
      <c r="M27666" s="10"/>
    </row>
    <row r="27667" spans="2:13" s="1" customFormat="1" ht="13.8" x14ac:dyDescent="0.3">
      <c r="B27667" s="10"/>
      <c r="L27667" s="10"/>
      <c r="M27667" s="10"/>
    </row>
    <row r="27668" spans="2:13" s="1" customFormat="1" ht="13.8" x14ac:dyDescent="0.3">
      <c r="B27668" s="10"/>
      <c r="L27668" s="10"/>
      <c r="M27668" s="10"/>
    </row>
    <row r="27669" spans="2:13" s="1" customFormat="1" ht="13.8" x14ac:dyDescent="0.3">
      <c r="B27669" s="10"/>
      <c r="L27669" s="10"/>
      <c r="M27669" s="10"/>
    </row>
    <row r="27670" spans="2:13" s="1" customFormat="1" ht="13.8" x14ac:dyDescent="0.3">
      <c r="B27670" s="10"/>
      <c r="L27670" s="10"/>
      <c r="M27670" s="10"/>
    </row>
    <row r="27671" spans="2:13" s="1" customFormat="1" ht="13.8" x14ac:dyDescent="0.3">
      <c r="B27671" s="10"/>
      <c r="L27671" s="10"/>
      <c r="M27671" s="10"/>
    </row>
    <row r="27672" spans="2:13" s="1" customFormat="1" ht="13.8" x14ac:dyDescent="0.3">
      <c r="B27672" s="10"/>
      <c r="L27672" s="10"/>
      <c r="M27672" s="10"/>
    </row>
    <row r="27673" spans="2:13" s="1" customFormat="1" ht="13.8" x14ac:dyDescent="0.3">
      <c r="B27673" s="10"/>
      <c r="L27673" s="10"/>
      <c r="M27673" s="10"/>
    </row>
    <row r="27674" spans="2:13" s="1" customFormat="1" ht="13.8" x14ac:dyDescent="0.3">
      <c r="B27674" s="10"/>
      <c r="L27674" s="10"/>
      <c r="M27674" s="10"/>
    </row>
    <row r="27675" spans="2:13" s="1" customFormat="1" ht="13.8" x14ac:dyDescent="0.3">
      <c r="B27675" s="10"/>
      <c r="L27675" s="10"/>
      <c r="M27675" s="10"/>
    </row>
    <row r="27676" spans="2:13" s="1" customFormat="1" ht="13.8" x14ac:dyDescent="0.3">
      <c r="B27676" s="10"/>
      <c r="L27676" s="10"/>
      <c r="M27676" s="10"/>
    </row>
    <row r="27677" spans="2:13" s="1" customFormat="1" ht="13.8" x14ac:dyDescent="0.3">
      <c r="B27677" s="10"/>
      <c r="L27677" s="10"/>
      <c r="M27677" s="10"/>
    </row>
    <row r="27678" spans="2:13" s="1" customFormat="1" ht="13.8" x14ac:dyDescent="0.3">
      <c r="B27678" s="10"/>
      <c r="L27678" s="10"/>
      <c r="M27678" s="10"/>
    </row>
    <row r="27679" spans="2:13" s="1" customFormat="1" ht="13.8" x14ac:dyDescent="0.3">
      <c r="B27679" s="10"/>
      <c r="L27679" s="10"/>
      <c r="M27679" s="10"/>
    </row>
    <row r="27680" spans="2:13" s="1" customFormat="1" ht="13.8" x14ac:dyDescent="0.3">
      <c r="B27680" s="10"/>
      <c r="L27680" s="10"/>
      <c r="M27680" s="10"/>
    </row>
    <row r="27681" spans="2:13" s="1" customFormat="1" ht="13.8" x14ac:dyDescent="0.3">
      <c r="B27681" s="10"/>
      <c r="L27681" s="10"/>
      <c r="M27681" s="10"/>
    </row>
    <row r="27682" spans="2:13" s="1" customFormat="1" ht="13.8" x14ac:dyDescent="0.3">
      <c r="B27682" s="10"/>
      <c r="L27682" s="10"/>
      <c r="M27682" s="10"/>
    </row>
    <row r="27683" spans="2:13" s="1" customFormat="1" ht="13.8" x14ac:dyDescent="0.3">
      <c r="B27683" s="10"/>
      <c r="L27683" s="10"/>
      <c r="M27683" s="10"/>
    </row>
    <row r="27684" spans="2:13" s="1" customFormat="1" ht="13.8" x14ac:dyDescent="0.3">
      <c r="B27684" s="10"/>
      <c r="L27684" s="10"/>
      <c r="M27684" s="10"/>
    </row>
    <row r="27685" spans="2:13" s="1" customFormat="1" ht="13.8" x14ac:dyDescent="0.3">
      <c r="B27685" s="10"/>
      <c r="L27685" s="10"/>
      <c r="M27685" s="10"/>
    </row>
    <row r="27686" spans="2:13" s="1" customFormat="1" ht="13.8" x14ac:dyDescent="0.3">
      <c r="B27686" s="10"/>
      <c r="L27686" s="10"/>
      <c r="M27686" s="10"/>
    </row>
    <row r="27687" spans="2:13" s="1" customFormat="1" ht="13.8" x14ac:dyDescent="0.3">
      <c r="B27687" s="10"/>
      <c r="L27687" s="10"/>
      <c r="M27687" s="10"/>
    </row>
    <row r="27688" spans="2:13" s="1" customFormat="1" ht="13.8" x14ac:dyDescent="0.3">
      <c r="B27688" s="10"/>
      <c r="L27688" s="10"/>
      <c r="M27688" s="10"/>
    </row>
    <row r="27689" spans="2:13" s="1" customFormat="1" ht="13.8" x14ac:dyDescent="0.3">
      <c r="B27689" s="10"/>
      <c r="L27689" s="10"/>
      <c r="M27689" s="10"/>
    </row>
    <row r="27690" spans="2:13" s="1" customFormat="1" ht="13.8" x14ac:dyDescent="0.3">
      <c r="B27690" s="10"/>
      <c r="L27690" s="10"/>
      <c r="M27690" s="10"/>
    </row>
    <row r="27691" spans="2:13" s="1" customFormat="1" ht="13.8" x14ac:dyDescent="0.3">
      <c r="B27691" s="10"/>
      <c r="L27691" s="10"/>
      <c r="M27691" s="10"/>
    </row>
    <row r="27692" spans="2:13" s="1" customFormat="1" ht="13.8" x14ac:dyDescent="0.3">
      <c r="B27692" s="10"/>
      <c r="L27692" s="10"/>
      <c r="M27692" s="10"/>
    </row>
    <row r="27693" spans="2:13" s="1" customFormat="1" ht="13.8" x14ac:dyDescent="0.3">
      <c r="B27693" s="10"/>
      <c r="L27693" s="10"/>
      <c r="M27693" s="10"/>
    </row>
    <row r="27694" spans="2:13" s="1" customFormat="1" ht="13.8" x14ac:dyDescent="0.3">
      <c r="B27694" s="10"/>
      <c r="L27694" s="10"/>
      <c r="M27694" s="10"/>
    </row>
    <row r="27695" spans="2:13" s="1" customFormat="1" ht="13.8" x14ac:dyDescent="0.3">
      <c r="B27695" s="10"/>
      <c r="L27695" s="10"/>
      <c r="M27695" s="10"/>
    </row>
    <row r="27696" spans="2:13" s="1" customFormat="1" ht="13.8" x14ac:dyDescent="0.3">
      <c r="B27696" s="10"/>
      <c r="L27696" s="10"/>
      <c r="M27696" s="10"/>
    </row>
    <row r="27697" spans="2:13" s="1" customFormat="1" ht="13.8" x14ac:dyDescent="0.3">
      <c r="B27697" s="10"/>
      <c r="L27697" s="10"/>
      <c r="M27697" s="10"/>
    </row>
    <row r="27698" spans="2:13" s="1" customFormat="1" ht="13.8" x14ac:dyDescent="0.3">
      <c r="B27698" s="10"/>
      <c r="L27698" s="10"/>
      <c r="M27698" s="10"/>
    </row>
    <row r="27699" spans="2:13" s="1" customFormat="1" ht="13.8" x14ac:dyDescent="0.3">
      <c r="B27699" s="10"/>
      <c r="L27699" s="10"/>
      <c r="M27699" s="10"/>
    </row>
    <row r="27700" spans="2:13" s="1" customFormat="1" ht="13.8" x14ac:dyDescent="0.3">
      <c r="B27700" s="10"/>
      <c r="L27700" s="10"/>
      <c r="M27700" s="10"/>
    </row>
    <row r="27701" spans="2:13" s="1" customFormat="1" ht="13.8" x14ac:dyDescent="0.3">
      <c r="B27701" s="10"/>
      <c r="L27701" s="10"/>
      <c r="M27701" s="10"/>
    </row>
    <row r="27702" spans="2:13" s="1" customFormat="1" ht="13.8" x14ac:dyDescent="0.3">
      <c r="B27702" s="10"/>
      <c r="L27702" s="10"/>
      <c r="M27702" s="10"/>
    </row>
    <row r="27703" spans="2:13" s="1" customFormat="1" ht="13.8" x14ac:dyDescent="0.3">
      <c r="B27703" s="10"/>
      <c r="L27703" s="10"/>
      <c r="M27703" s="10"/>
    </row>
    <row r="27704" spans="2:13" s="1" customFormat="1" ht="13.8" x14ac:dyDescent="0.3">
      <c r="B27704" s="10"/>
      <c r="L27704" s="10"/>
      <c r="M27704" s="10"/>
    </row>
    <row r="27705" spans="2:13" s="1" customFormat="1" ht="13.8" x14ac:dyDescent="0.3">
      <c r="B27705" s="10"/>
      <c r="L27705" s="10"/>
      <c r="M27705" s="10"/>
    </row>
    <row r="27706" spans="2:13" s="1" customFormat="1" ht="13.8" x14ac:dyDescent="0.3">
      <c r="B27706" s="10"/>
      <c r="L27706" s="10"/>
      <c r="M27706" s="10"/>
    </row>
    <row r="27707" spans="2:13" s="1" customFormat="1" ht="13.8" x14ac:dyDescent="0.3">
      <c r="B27707" s="10"/>
      <c r="L27707" s="10"/>
      <c r="M27707" s="10"/>
    </row>
    <row r="27708" spans="2:13" s="1" customFormat="1" ht="13.8" x14ac:dyDescent="0.3">
      <c r="B27708" s="10"/>
      <c r="L27708" s="10"/>
      <c r="M27708" s="10"/>
    </row>
    <row r="27709" spans="2:13" s="1" customFormat="1" ht="13.8" x14ac:dyDescent="0.3">
      <c r="B27709" s="10"/>
      <c r="L27709" s="10"/>
      <c r="M27709" s="10"/>
    </row>
    <row r="27710" spans="2:13" s="1" customFormat="1" ht="13.8" x14ac:dyDescent="0.3">
      <c r="B27710" s="10"/>
      <c r="L27710" s="10"/>
      <c r="M27710" s="10"/>
    </row>
    <row r="27711" spans="2:13" s="1" customFormat="1" ht="13.8" x14ac:dyDescent="0.3">
      <c r="B27711" s="10"/>
      <c r="L27711" s="10"/>
      <c r="M27711" s="10"/>
    </row>
    <row r="27712" spans="2:13" s="1" customFormat="1" ht="13.8" x14ac:dyDescent="0.3">
      <c r="B27712" s="10"/>
      <c r="L27712" s="10"/>
      <c r="M27712" s="10"/>
    </row>
    <row r="27713" spans="2:13" s="1" customFormat="1" ht="13.8" x14ac:dyDescent="0.3">
      <c r="B27713" s="10"/>
      <c r="L27713" s="10"/>
      <c r="M27713" s="10"/>
    </row>
    <row r="27714" spans="2:13" s="1" customFormat="1" ht="13.8" x14ac:dyDescent="0.3">
      <c r="B27714" s="10"/>
      <c r="L27714" s="10"/>
      <c r="M27714" s="10"/>
    </row>
    <row r="27715" spans="2:13" s="1" customFormat="1" ht="13.8" x14ac:dyDescent="0.3">
      <c r="B27715" s="10"/>
      <c r="L27715" s="10"/>
      <c r="M27715" s="10"/>
    </row>
    <row r="27716" spans="2:13" s="1" customFormat="1" ht="13.8" x14ac:dyDescent="0.3">
      <c r="B27716" s="10"/>
      <c r="L27716" s="10"/>
      <c r="M27716" s="10"/>
    </row>
    <row r="27717" spans="2:13" s="1" customFormat="1" ht="13.8" x14ac:dyDescent="0.3">
      <c r="B27717" s="10"/>
      <c r="L27717" s="10"/>
      <c r="M27717" s="10"/>
    </row>
    <row r="27718" spans="2:13" s="1" customFormat="1" ht="13.8" x14ac:dyDescent="0.3">
      <c r="B27718" s="10"/>
      <c r="L27718" s="10"/>
      <c r="M27718" s="10"/>
    </row>
    <row r="27719" spans="2:13" s="1" customFormat="1" ht="13.8" x14ac:dyDescent="0.3">
      <c r="B27719" s="10"/>
      <c r="L27719" s="10"/>
      <c r="M27719" s="10"/>
    </row>
    <row r="27720" spans="2:13" s="1" customFormat="1" ht="13.8" x14ac:dyDescent="0.3">
      <c r="B27720" s="10"/>
      <c r="L27720" s="10"/>
      <c r="M27720" s="10"/>
    </row>
    <row r="27721" spans="2:13" s="1" customFormat="1" ht="13.8" x14ac:dyDescent="0.3">
      <c r="B27721" s="10"/>
      <c r="L27721" s="10"/>
      <c r="M27721" s="10"/>
    </row>
    <row r="27722" spans="2:13" s="1" customFormat="1" ht="13.8" x14ac:dyDescent="0.3">
      <c r="B27722" s="10"/>
      <c r="L27722" s="10"/>
      <c r="M27722" s="10"/>
    </row>
    <row r="27723" spans="2:13" s="1" customFormat="1" ht="13.8" x14ac:dyDescent="0.3">
      <c r="B27723" s="10"/>
      <c r="L27723" s="10"/>
      <c r="M27723" s="10"/>
    </row>
    <row r="27724" spans="2:13" s="1" customFormat="1" ht="13.8" x14ac:dyDescent="0.3">
      <c r="B27724" s="10"/>
      <c r="L27724" s="10"/>
      <c r="M27724" s="10"/>
    </row>
    <row r="27725" spans="2:13" s="1" customFormat="1" ht="13.8" x14ac:dyDescent="0.3">
      <c r="B27725" s="10"/>
      <c r="L27725" s="10"/>
      <c r="M27725" s="10"/>
    </row>
    <row r="27726" spans="2:13" s="1" customFormat="1" ht="13.8" x14ac:dyDescent="0.3">
      <c r="B27726" s="10"/>
      <c r="L27726" s="10"/>
      <c r="M27726" s="10"/>
    </row>
    <row r="27727" spans="2:13" s="1" customFormat="1" ht="13.8" x14ac:dyDescent="0.3">
      <c r="B27727" s="10"/>
      <c r="L27727" s="10"/>
      <c r="M27727" s="10"/>
    </row>
    <row r="27728" spans="2:13" s="1" customFormat="1" ht="13.8" x14ac:dyDescent="0.3">
      <c r="B27728" s="10"/>
      <c r="L27728" s="10"/>
      <c r="M27728" s="10"/>
    </row>
    <row r="27729" spans="2:13" s="1" customFormat="1" ht="13.8" x14ac:dyDescent="0.3">
      <c r="B27729" s="10"/>
      <c r="L27729" s="10"/>
      <c r="M27729" s="10"/>
    </row>
    <row r="27730" spans="2:13" s="1" customFormat="1" ht="13.8" x14ac:dyDescent="0.3">
      <c r="B27730" s="10"/>
      <c r="L27730" s="10"/>
      <c r="M27730" s="10"/>
    </row>
    <row r="27731" spans="2:13" s="1" customFormat="1" ht="13.8" x14ac:dyDescent="0.3">
      <c r="B27731" s="10"/>
      <c r="L27731" s="10"/>
      <c r="M27731" s="10"/>
    </row>
    <row r="27732" spans="2:13" s="1" customFormat="1" ht="13.8" x14ac:dyDescent="0.3">
      <c r="B27732" s="10"/>
      <c r="L27732" s="10"/>
      <c r="M27732" s="10"/>
    </row>
    <row r="27733" spans="2:13" s="1" customFormat="1" ht="13.8" x14ac:dyDescent="0.3">
      <c r="B27733" s="10"/>
      <c r="L27733" s="10"/>
      <c r="M27733" s="10"/>
    </row>
    <row r="27734" spans="2:13" s="1" customFormat="1" ht="13.8" x14ac:dyDescent="0.3">
      <c r="B27734" s="10"/>
      <c r="L27734" s="10"/>
      <c r="M27734" s="10"/>
    </row>
    <row r="27735" spans="2:13" s="1" customFormat="1" ht="13.8" x14ac:dyDescent="0.3">
      <c r="B27735" s="10"/>
      <c r="L27735" s="10"/>
      <c r="M27735" s="10"/>
    </row>
    <row r="27736" spans="2:13" s="1" customFormat="1" ht="13.8" x14ac:dyDescent="0.3">
      <c r="B27736" s="10"/>
      <c r="L27736" s="10"/>
      <c r="M27736" s="10"/>
    </row>
    <row r="27737" spans="2:13" s="1" customFormat="1" ht="13.8" x14ac:dyDescent="0.3">
      <c r="B27737" s="10"/>
      <c r="L27737" s="10"/>
      <c r="M27737" s="10"/>
    </row>
    <row r="27738" spans="2:13" s="1" customFormat="1" ht="13.8" x14ac:dyDescent="0.3">
      <c r="B27738" s="10"/>
      <c r="L27738" s="10"/>
      <c r="M27738" s="10"/>
    </row>
    <row r="27739" spans="2:13" s="1" customFormat="1" ht="13.8" x14ac:dyDescent="0.3">
      <c r="B27739" s="10"/>
      <c r="L27739" s="10"/>
      <c r="M27739" s="10"/>
    </row>
    <row r="27740" spans="2:13" s="1" customFormat="1" ht="13.8" x14ac:dyDescent="0.3">
      <c r="B27740" s="10"/>
      <c r="L27740" s="10"/>
      <c r="M27740" s="10"/>
    </row>
    <row r="27741" spans="2:13" s="1" customFormat="1" ht="13.8" x14ac:dyDescent="0.3">
      <c r="B27741" s="10"/>
      <c r="L27741" s="10"/>
      <c r="M27741" s="10"/>
    </row>
    <row r="27742" spans="2:13" s="1" customFormat="1" ht="13.8" x14ac:dyDescent="0.3">
      <c r="B27742" s="10"/>
      <c r="L27742" s="10"/>
      <c r="M27742" s="10"/>
    </row>
    <row r="27743" spans="2:13" s="1" customFormat="1" ht="13.8" x14ac:dyDescent="0.3">
      <c r="B27743" s="10"/>
      <c r="L27743" s="10"/>
      <c r="M27743" s="10"/>
    </row>
    <row r="27744" spans="2:13" s="1" customFormat="1" ht="13.8" x14ac:dyDescent="0.3">
      <c r="B27744" s="10"/>
      <c r="L27744" s="10"/>
      <c r="M27744" s="10"/>
    </row>
    <row r="27745" spans="2:13" s="1" customFormat="1" ht="13.8" x14ac:dyDescent="0.3">
      <c r="B27745" s="10"/>
      <c r="L27745" s="10"/>
      <c r="M27745" s="10"/>
    </row>
    <row r="27746" spans="2:13" s="1" customFormat="1" ht="13.8" x14ac:dyDescent="0.3">
      <c r="B27746" s="10"/>
      <c r="L27746" s="10"/>
      <c r="M27746" s="10"/>
    </row>
    <row r="27747" spans="2:13" s="1" customFormat="1" ht="13.8" x14ac:dyDescent="0.3">
      <c r="B27747" s="10"/>
      <c r="L27747" s="10"/>
      <c r="M27747" s="10"/>
    </row>
    <row r="27748" spans="2:13" s="1" customFormat="1" ht="13.8" x14ac:dyDescent="0.3">
      <c r="B27748" s="10"/>
      <c r="L27748" s="10"/>
      <c r="M27748" s="10"/>
    </row>
    <row r="27749" spans="2:13" s="1" customFormat="1" ht="13.8" x14ac:dyDescent="0.3">
      <c r="B27749" s="10"/>
      <c r="L27749" s="10"/>
      <c r="M27749" s="10"/>
    </row>
    <row r="27750" spans="2:13" s="1" customFormat="1" ht="13.8" x14ac:dyDescent="0.3">
      <c r="B27750" s="10"/>
      <c r="L27750" s="10"/>
      <c r="M27750" s="10"/>
    </row>
    <row r="27751" spans="2:13" s="1" customFormat="1" ht="13.8" x14ac:dyDescent="0.3">
      <c r="B27751" s="10"/>
      <c r="L27751" s="10"/>
      <c r="M27751" s="10"/>
    </row>
    <row r="27752" spans="2:13" s="1" customFormat="1" ht="13.8" x14ac:dyDescent="0.3">
      <c r="B27752" s="10"/>
      <c r="L27752" s="10"/>
      <c r="M27752" s="10"/>
    </row>
    <row r="27753" spans="2:13" s="1" customFormat="1" ht="13.8" x14ac:dyDescent="0.3">
      <c r="B27753" s="10"/>
      <c r="L27753" s="10"/>
      <c r="M27753" s="10"/>
    </row>
    <row r="27754" spans="2:13" s="1" customFormat="1" ht="13.8" x14ac:dyDescent="0.3">
      <c r="B27754" s="10"/>
      <c r="L27754" s="10"/>
      <c r="M27754" s="10"/>
    </row>
    <row r="27755" spans="2:13" s="1" customFormat="1" ht="13.8" x14ac:dyDescent="0.3">
      <c r="B27755" s="10"/>
      <c r="L27755" s="10"/>
      <c r="M27755" s="10"/>
    </row>
    <row r="27756" spans="2:13" s="1" customFormat="1" ht="13.8" x14ac:dyDescent="0.3">
      <c r="B27756" s="10"/>
      <c r="L27756" s="10"/>
      <c r="M27756" s="10"/>
    </row>
    <row r="27757" spans="2:13" s="1" customFormat="1" ht="13.8" x14ac:dyDescent="0.3">
      <c r="B27757" s="10"/>
      <c r="L27757" s="10"/>
      <c r="M27757" s="10"/>
    </row>
    <row r="27758" spans="2:13" s="1" customFormat="1" ht="13.8" x14ac:dyDescent="0.3">
      <c r="B27758" s="10"/>
      <c r="L27758" s="10"/>
      <c r="M27758" s="10"/>
    </row>
    <row r="27759" spans="2:13" s="1" customFormat="1" ht="13.8" x14ac:dyDescent="0.3">
      <c r="B27759" s="10"/>
      <c r="L27759" s="10"/>
      <c r="M27759" s="10"/>
    </row>
    <row r="27760" spans="2:13" s="1" customFormat="1" ht="13.8" x14ac:dyDescent="0.3">
      <c r="B27760" s="10"/>
      <c r="L27760" s="10"/>
      <c r="M27760" s="10"/>
    </row>
    <row r="27761" spans="2:13" s="1" customFormat="1" ht="13.8" x14ac:dyDescent="0.3">
      <c r="B27761" s="10"/>
      <c r="L27761" s="10"/>
      <c r="M27761" s="10"/>
    </row>
    <row r="27762" spans="2:13" s="1" customFormat="1" ht="13.8" x14ac:dyDescent="0.3">
      <c r="B27762" s="10"/>
      <c r="L27762" s="10"/>
      <c r="M27762" s="10"/>
    </row>
    <row r="27763" spans="2:13" s="1" customFormat="1" ht="13.8" x14ac:dyDescent="0.3">
      <c r="B27763" s="10"/>
      <c r="L27763" s="10"/>
      <c r="M27763" s="10"/>
    </row>
    <row r="27764" spans="2:13" s="1" customFormat="1" ht="13.8" x14ac:dyDescent="0.3">
      <c r="B27764" s="10"/>
      <c r="L27764" s="10"/>
      <c r="M27764" s="10"/>
    </row>
    <row r="27765" spans="2:13" s="1" customFormat="1" ht="13.8" x14ac:dyDescent="0.3">
      <c r="B27765" s="10"/>
      <c r="L27765" s="10"/>
      <c r="M27765" s="10"/>
    </row>
    <row r="27766" spans="2:13" s="1" customFormat="1" ht="13.8" x14ac:dyDescent="0.3">
      <c r="B27766" s="10"/>
      <c r="L27766" s="10"/>
      <c r="M27766" s="10"/>
    </row>
    <row r="27767" spans="2:13" s="1" customFormat="1" ht="13.8" x14ac:dyDescent="0.3">
      <c r="B27767" s="10"/>
      <c r="L27767" s="10"/>
      <c r="M27767" s="10"/>
    </row>
    <row r="27768" spans="2:13" s="1" customFormat="1" ht="13.8" x14ac:dyDescent="0.3">
      <c r="B27768" s="10"/>
      <c r="L27768" s="10"/>
      <c r="M27768" s="10"/>
    </row>
    <row r="27769" spans="2:13" s="1" customFormat="1" ht="13.8" x14ac:dyDescent="0.3">
      <c r="B27769" s="10"/>
      <c r="L27769" s="10"/>
      <c r="M27769" s="10"/>
    </row>
    <row r="27770" spans="2:13" s="1" customFormat="1" ht="13.8" x14ac:dyDescent="0.3">
      <c r="B27770" s="10"/>
      <c r="L27770" s="10"/>
      <c r="M27770" s="10"/>
    </row>
    <row r="27771" spans="2:13" s="1" customFormat="1" ht="13.8" x14ac:dyDescent="0.3">
      <c r="B27771" s="10"/>
      <c r="L27771" s="10"/>
      <c r="M27771" s="10"/>
    </row>
    <row r="27772" spans="2:13" s="1" customFormat="1" ht="13.8" x14ac:dyDescent="0.3">
      <c r="B27772" s="10"/>
      <c r="L27772" s="10"/>
      <c r="M27772" s="10"/>
    </row>
    <row r="27773" spans="2:13" s="1" customFormat="1" ht="13.8" x14ac:dyDescent="0.3">
      <c r="B27773" s="10"/>
      <c r="L27773" s="10"/>
      <c r="M27773" s="10"/>
    </row>
    <row r="27774" spans="2:13" s="1" customFormat="1" ht="13.8" x14ac:dyDescent="0.3">
      <c r="B27774" s="10"/>
      <c r="L27774" s="10"/>
      <c r="M27774" s="10"/>
    </row>
    <row r="27775" spans="2:13" s="1" customFormat="1" ht="13.8" x14ac:dyDescent="0.3">
      <c r="B27775" s="10"/>
      <c r="L27775" s="10"/>
      <c r="M27775" s="10"/>
    </row>
    <row r="27776" spans="2:13" s="1" customFormat="1" ht="13.8" x14ac:dyDescent="0.3">
      <c r="B27776" s="10"/>
      <c r="L27776" s="10"/>
      <c r="M27776" s="10"/>
    </row>
    <row r="27777" spans="2:13" s="1" customFormat="1" ht="13.8" x14ac:dyDescent="0.3">
      <c r="B27777" s="10"/>
      <c r="L27777" s="10"/>
      <c r="M27777" s="10"/>
    </row>
    <row r="27778" spans="2:13" s="1" customFormat="1" ht="13.8" x14ac:dyDescent="0.3">
      <c r="B27778" s="10"/>
      <c r="L27778" s="10"/>
      <c r="M27778" s="10"/>
    </row>
    <row r="27779" spans="2:13" s="1" customFormat="1" ht="13.8" x14ac:dyDescent="0.3">
      <c r="B27779" s="10"/>
      <c r="L27779" s="10"/>
      <c r="M27779" s="10"/>
    </row>
    <row r="27780" spans="2:13" s="1" customFormat="1" ht="13.8" x14ac:dyDescent="0.3">
      <c r="B27780" s="10"/>
      <c r="L27780" s="10"/>
      <c r="M27780" s="10"/>
    </row>
    <row r="27781" spans="2:13" s="1" customFormat="1" ht="13.8" x14ac:dyDescent="0.3">
      <c r="B27781" s="10"/>
      <c r="L27781" s="10"/>
      <c r="M27781" s="10"/>
    </row>
    <row r="27782" spans="2:13" s="1" customFormat="1" ht="13.8" x14ac:dyDescent="0.3">
      <c r="B27782" s="10"/>
      <c r="L27782" s="10"/>
      <c r="M27782" s="10"/>
    </row>
    <row r="27783" spans="2:13" s="1" customFormat="1" ht="13.8" x14ac:dyDescent="0.3">
      <c r="B27783" s="10"/>
      <c r="L27783" s="10"/>
      <c r="M27783" s="10"/>
    </row>
    <row r="27784" spans="2:13" s="1" customFormat="1" ht="13.8" x14ac:dyDescent="0.3">
      <c r="B27784" s="10"/>
      <c r="L27784" s="10"/>
      <c r="M27784" s="10"/>
    </row>
    <row r="27785" spans="2:13" s="1" customFormat="1" ht="13.8" x14ac:dyDescent="0.3">
      <c r="B27785" s="10"/>
      <c r="L27785" s="10"/>
      <c r="M27785" s="10"/>
    </row>
    <row r="27786" spans="2:13" s="1" customFormat="1" ht="13.8" x14ac:dyDescent="0.3">
      <c r="B27786" s="10"/>
      <c r="L27786" s="10"/>
      <c r="M27786" s="10"/>
    </row>
    <row r="27787" spans="2:13" s="1" customFormat="1" ht="13.8" x14ac:dyDescent="0.3">
      <c r="B27787" s="10"/>
      <c r="L27787" s="10"/>
      <c r="M27787" s="10"/>
    </row>
    <row r="27788" spans="2:13" s="1" customFormat="1" ht="13.8" x14ac:dyDescent="0.3">
      <c r="B27788" s="10"/>
      <c r="L27788" s="10"/>
      <c r="M27788" s="10"/>
    </row>
    <row r="27789" spans="2:13" s="1" customFormat="1" ht="13.8" x14ac:dyDescent="0.3">
      <c r="B27789" s="10"/>
      <c r="L27789" s="10"/>
      <c r="M27789" s="10"/>
    </row>
    <row r="27790" spans="2:13" s="1" customFormat="1" ht="13.8" x14ac:dyDescent="0.3">
      <c r="B27790" s="10"/>
      <c r="L27790" s="10"/>
      <c r="M27790" s="10"/>
    </row>
    <row r="27791" spans="2:13" s="1" customFormat="1" ht="13.8" x14ac:dyDescent="0.3">
      <c r="B27791" s="10"/>
      <c r="L27791" s="10"/>
      <c r="M27791" s="10"/>
    </row>
    <row r="27792" spans="2:13" s="1" customFormat="1" ht="13.8" x14ac:dyDescent="0.3">
      <c r="B27792" s="10"/>
      <c r="L27792" s="10"/>
      <c r="M27792" s="10"/>
    </row>
    <row r="27793" spans="2:13" s="1" customFormat="1" ht="13.8" x14ac:dyDescent="0.3">
      <c r="B27793" s="10"/>
      <c r="L27793" s="10"/>
      <c r="M27793" s="10"/>
    </row>
    <row r="27794" spans="2:13" s="1" customFormat="1" ht="13.8" x14ac:dyDescent="0.3">
      <c r="B27794" s="10"/>
      <c r="L27794" s="10"/>
      <c r="M27794" s="10"/>
    </row>
    <row r="27795" spans="2:13" s="1" customFormat="1" ht="13.8" x14ac:dyDescent="0.3">
      <c r="B27795" s="10"/>
      <c r="L27795" s="10"/>
      <c r="M27795" s="10"/>
    </row>
    <row r="27796" spans="2:13" s="1" customFormat="1" ht="13.8" x14ac:dyDescent="0.3">
      <c r="B27796" s="10"/>
      <c r="L27796" s="10"/>
      <c r="M27796" s="10"/>
    </row>
    <row r="27797" spans="2:13" s="1" customFormat="1" ht="13.8" x14ac:dyDescent="0.3">
      <c r="B27797" s="10"/>
      <c r="L27797" s="10"/>
      <c r="M27797" s="10"/>
    </row>
    <row r="27798" spans="2:13" s="1" customFormat="1" ht="13.8" x14ac:dyDescent="0.3">
      <c r="B27798" s="10"/>
      <c r="L27798" s="10"/>
      <c r="M27798" s="10"/>
    </row>
    <row r="27799" spans="2:13" s="1" customFormat="1" ht="13.8" x14ac:dyDescent="0.3">
      <c r="B27799" s="10"/>
      <c r="L27799" s="10"/>
      <c r="M27799" s="10"/>
    </row>
    <row r="27800" spans="2:13" s="1" customFormat="1" ht="13.8" x14ac:dyDescent="0.3">
      <c r="B27800" s="10"/>
      <c r="L27800" s="10"/>
      <c r="M27800" s="10"/>
    </row>
    <row r="27801" spans="2:13" s="1" customFormat="1" ht="13.8" x14ac:dyDescent="0.3">
      <c r="B27801" s="10"/>
      <c r="L27801" s="10"/>
      <c r="M27801" s="10"/>
    </row>
    <row r="27802" spans="2:13" s="1" customFormat="1" ht="13.8" x14ac:dyDescent="0.3">
      <c r="B27802" s="10"/>
      <c r="L27802" s="10"/>
      <c r="M27802" s="10"/>
    </row>
    <row r="27803" spans="2:13" s="1" customFormat="1" ht="13.8" x14ac:dyDescent="0.3">
      <c r="B27803" s="10"/>
      <c r="L27803" s="10"/>
      <c r="M27803" s="10"/>
    </row>
    <row r="27804" spans="2:13" s="1" customFormat="1" ht="13.8" x14ac:dyDescent="0.3">
      <c r="B27804" s="10"/>
      <c r="L27804" s="10"/>
      <c r="M27804" s="10"/>
    </row>
    <row r="27805" spans="2:13" s="1" customFormat="1" ht="13.8" x14ac:dyDescent="0.3">
      <c r="B27805" s="10"/>
      <c r="L27805" s="10"/>
      <c r="M27805" s="10"/>
    </row>
    <row r="27806" spans="2:13" s="1" customFormat="1" ht="13.8" x14ac:dyDescent="0.3">
      <c r="B27806" s="10"/>
      <c r="L27806" s="10"/>
      <c r="M27806" s="10"/>
    </row>
    <row r="27807" spans="2:13" s="1" customFormat="1" ht="13.8" x14ac:dyDescent="0.3">
      <c r="B27807" s="10"/>
      <c r="L27807" s="10"/>
      <c r="M27807" s="10"/>
    </row>
    <row r="27808" spans="2:13" s="1" customFormat="1" ht="13.8" x14ac:dyDescent="0.3">
      <c r="B27808" s="10"/>
      <c r="L27808" s="10"/>
      <c r="M27808" s="10"/>
    </row>
    <row r="27809" spans="2:13" s="1" customFormat="1" ht="13.8" x14ac:dyDescent="0.3">
      <c r="B27809" s="10"/>
      <c r="L27809" s="10"/>
      <c r="M27809" s="10"/>
    </row>
    <row r="27810" spans="2:13" s="1" customFormat="1" ht="13.8" x14ac:dyDescent="0.3">
      <c r="B27810" s="10"/>
      <c r="L27810" s="10"/>
      <c r="M27810" s="10"/>
    </row>
    <row r="27811" spans="2:13" s="1" customFormat="1" ht="13.8" x14ac:dyDescent="0.3">
      <c r="B27811" s="10"/>
      <c r="L27811" s="10"/>
      <c r="M27811" s="10"/>
    </row>
    <row r="27812" spans="2:13" s="1" customFormat="1" ht="13.8" x14ac:dyDescent="0.3">
      <c r="B27812" s="10"/>
      <c r="L27812" s="10"/>
      <c r="M27812" s="10"/>
    </row>
    <row r="27813" spans="2:13" s="1" customFormat="1" ht="13.8" x14ac:dyDescent="0.3">
      <c r="B27813" s="10"/>
      <c r="L27813" s="10"/>
      <c r="M27813" s="10"/>
    </row>
    <row r="27814" spans="2:13" s="1" customFormat="1" ht="13.8" x14ac:dyDescent="0.3">
      <c r="B27814" s="10"/>
      <c r="L27814" s="10"/>
      <c r="M27814" s="10"/>
    </row>
    <row r="27815" spans="2:13" s="1" customFormat="1" ht="13.8" x14ac:dyDescent="0.3">
      <c r="B27815" s="10"/>
      <c r="L27815" s="10"/>
      <c r="M27815" s="10"/>
    </row>
    <row r="27816" spans="2:13" s="1" customFormat="1" ht="13.8" x14ac:dyDescent="0.3">
      <c r="B27816" s="10"/>
      <c r="L27816" s="10"/>
      <c r="M27816" s="10"/>
    </row>
    <row r="27817" spans="2:13" s="1" customFormat="1" ht="13.8" x14ac:dyDescent="0.3">
      <c r="B27817" s="10"/>
      <c r="L27817" s="10"/>
      <c r="M27817" s="10"/>
    </row>
    <row r="27818" spans="2:13" s="1" customFormat="1" ht="13.8" x14ac:dyDescent="0.3">
      <c r="B27818" s="10"/>
      <c r="L27818" s="10"/>
      <c r="M27818" s="10"/>
    </row>
    <row r="27819" spans="2:13" s="1" customFormat="1" ht="13.8" x14ac:dyDescent="0.3">
      <c r="B27819" s="10"/>
      <c r="L27819" s="10"/>
      <c r="M27819" s="10"/>
    </row>
    <row r="27820" spans="2:13" s="1" customFormat="1" ht="13.8" x14ac:dyDescent="0.3">
      <c r="B27820" s="10"/>
      <c r="L27820" s="10"/>
      <c r="M27820" s="10"/>
    </row>
    <row r="27821" spans="2:13" s="1" customFormat="1" ht="13.8" x14ac:dyDescent="0.3">
      <c r="B27821" s="10"/>
      <c r="L27821" s="10"/>
      <c r="M27821" s="10"/>
    </row>
    <row r="27822" spans="2:13" s="1" customFormat="1" ht="13.8" x14ac:dyDescent="0.3">
      <c r="B27822" s="10"/>
      <c r="L27822" s="10"/>
      <c r="M27822" s="10"/>
    </row>
    <row r="27823" spans="2:13" s="1" customFormat="1" ht="13.8" x14ac:dyDescent="0.3">
      <c r="B27823" s="10"/>
      <c r="L27823" s="10"/>
      <c r="M27823" s="10"/>
    </row>
    <row r="27824" spans="2:13" s="1" customFormat="1" ht="13.8" x14ac:dyDescent="0.3">
      <c r="B27824" s="10"/>
      <c r="L27824" s="10"/>
      <c r="M27824" s="10"/>
    </row>
    <row r="27825" spans="2:13" s="1" customFormat="1" ht="13.8" x14ac:dyDescent="0.3">
      <c r="B27825" s="10"/>
      <c r="L27825" s="10"/>
      <c r="M27825" s="10"/>
    </row>
    <row r="27826" spans="2:13" s="1" customFormat="1" ht="13.8" x14ac:dyDescent="0.3">
      <c r="B27826" s="10"/>
      <c r="L27826" s="10"/>
      <c r="M27826" s="10"/>
    </row>
    <row r="27827" spans="2:13" s="1" customFormat="1" ht="13.8" x14ac:dyDescent="0.3">
      <c r="B27827" s="10"/>
      <c r="L27827" s="10"/>
      <c r="M27827" s="10"/>
    </row>
    <row r="27828" spans="2:13" s="1" customFormat="1" ht="13.8" x14ac:dyDescent="0.3">
      <c r="B27828" s="10"/>
      <c r="L27828" s="10"/>
      <c r="M27828" s="10"/>
    </row>
    <row r="27829" spans="2:13" s="1" customFormat="1" ht="13.8" x14ac:dyDescent="0.3">
      <c r="B27829" s="10"/>
      <c r="L27829" s="10"/>
      <c r="M27829" s="10"/>
    </row>
    <row r="27830" spans="2:13" s="1" customFormat="1" ht="13.8" x14ac:dyDescent="0.3">
      <c r="B27830" s="10"/>
      <c r="L27830" s="10"/>
      <c r="M27830" s="10"/>
    </row>
    <row r="27831" spans="2:13" s="1" customFormat="1" ht="13.8" x14ac:dyDescent="0.3">
      <c r="B27831" s="10"/>
      <c r="L27831" s="10"/>
      <c r="M27831" s="10"/>
    </row>
    <row r="27832" spans="2:13" s="1" customFormat="1" ht="13.8" x14ac:dyDescent="0.3">
      <c r="B27832" s="10"/>
      <c r="L27832" s="10"/>
      <c r="M27832" s="10"/>
    </row>
    <row r="27833" spans="2:13" s="1" customFormat="1" ht="13.8" x14ac:dyDescent="0.3">
      <c r="B27833" s="10"/>
      <c r="L27833" s="10"/>
      <c r="M27833" s="10"/>
    </row>
    <row r="27834" spans="2:13" s="1" customFormat="1" ht="13.8" x14ac:dyDescent="0.3">
      <c r="B27834" s="10"/>
      <c r="L27834" s="10"/>
      <c r="M27834" s="10"/>
    </row>
    <row r="27835" spans="2:13" s="1" customFormat="1" ht="13.8" x14ac:dyDescent="0.3">
      <c r="B27835" s="10"/>
      <c r="L27835" s="10"/>
      <c r="M27835" s="10"/>
    </row>
    <row r="27836" spans="2:13" s="1" customFormat="1" ht="13.8" x14ac:dyDescent="0.3">
      <c r="B27836" s="10"/>
      <c r="L27836" s="10"/>
      <c r="M27836" s="10"/>
    </row>
    <row r="27837" spans="2:13" s="1" customFormat="1" ht="13.8" x14ac:dyDescent="0.3">
      <c r="B27837" s="10"/>
      <c r="L27837" s="10"/>
      <c r="M27837" s="10"/>
    </row>
    <row r="27838" spans="2:13" s="1" customFormat="1" ht="13.8" x14ac:dyDescent="0.3">
      <c r="B27838" s="10"/>
      <c r="L27838" s="10"/>
      <c r="M27838" s="10"/>
    </row>
    <row r="27839" spans="2:13" s="1" customFormat="1" ht="13.8" x14ac:dyDescent="0.3">
      <c r="B27839" s="10"/>
      <c r="L27839" s="10"/>
      <c r="M27839" s="10"/>
    </row>
    <row r="27840" spans="2:13" s="1" customFormat="1" ht="13.8" x14ac:dyDescent="0.3">
      <c r="B27840" s="10"/>
      <c r="L27840" s="10"/>
      <c r="M27840" s="10"/>
    </row>
    <row r="27841" spans="2:13" s="1" customFormat="1" ht="13.8" x14ac:dyDescent="0.3">
      <c r="B27841" s="10"/>
      <c r="L27841" s="10"/>
      <c r="M27841" s="10"/>
    </row>
    <row r="27842" spans="2:13" s="1" customFormat="1" ht="13.8" x14ac:dyDescent="0.3">
      <c r="B27842" s="10"/>
      <c r="L27842" s="10"/>
      <c r="M27842" s="10"/>
    </row>
    <row r="27843" spans="2:13" s="1" customFormat="1" ht="13.8" x14ac:dyDescent="0.3">
      <c r="B27843" s="10"/>
      <c r="L27843" s="10"/>
      <c r="M27843" s="10"/>
    </row>
    <row r="27844" spans="2:13" s="1" customFormat="1" ht="13.8" x14ac:dyDescent="0.3">
      <c r="B27844" s="10"/>
      <c r="L27844" s="10"/>
      <c r="M27844" s="10"/>
    </row>
    <row r="27845" spans="2:13" s="1" customFormat="1" ht="13.8" x14ac:dyDescent="0.3">
      <c r="B27845" s="10"/>
      <c r="L27845" s="10"/>
      <c r="M27845" s="10"/>
    </row>
    <row r="27846" spans="2:13" s="1" customFormat="1" ht="13.8" x14ac:dyDescent="0.3">
      <c r="B27846" s="10"/>
      <c r="L27846" s="10"/>
      <c r="M27846" s="10"/>
    </row>
    <row r="27847" spans="2:13" s="1" customFormat="1" ht="13.8" x14ac:dyDescent="0.3">
      <c r="B27847" s="10"/>
      <c r="L27847" s="10"/>
      <c r="M27847" s="10"/>
    </row>
    <row r="27848" spans="2:13" s="1" customFormat="1" ht="13.8" x14ac:dyDescent="0.3">
      <c r="B27848" s="10"/>
      <c r="L27848" s="10"/>
      <c r="M27848" s="10"/>
    </row>
    <row r="27849" spans="2:13" s="1" customFormat="1" ht="13.8" x14ac:dyDescent="0.3">
      <c r="B27849" s="10"/>
      <c r="L27849" s="10"/>
      <c r="M27849" s="10"/>
    </row>
    <row r="27850" spans="2:13" s="1" customFormat="1" ht="13.8" x14ac:dyDescent="0.3">
      <c r="B27850" s="10"/>
      <c r="L27850" s="10"/>
      <c r="M27850" s="10"/>
    </row>
    <row r="27851" spans="2:13" s="1" customFormat="1" ht="13.8" x14ac:dyDescent="0.3">
      <c r="B27851" s="10"/>
      <c r="L27851" s="10"/>
      <c r="M27851" s="10"/>
    </row>
    <row r="27852" spans="2:13" s="1" customFormat="1" ht="13.8" x14ac:dyDescent="0.3">
      <c r="B27852" s="10"/>
      <c r="L27852" s="10"/>
      <c r="M27852" s="10"/>
    </row>
    <row r="27853" spans="2:13" s="1" customFormat="1" ht="13.8" x14ac:dyDescent="0.3">
      <c r="B27853" s="10"/>
      <c r="L27853" s="10"/>
      <c r="M27853" s="10"/>
    </row>
    <row r="27854" spans="2:13" s="1" customFormat="1" ht="13.8" x14ac:dyDescent="0.3">
      <c r="B27854" s="10"/>
      <c r="L27854" s="10"/>
      <c r="M27854" s="10"/>
    </row>
    <row r="27855" spans="2:13" s="1" customFormat="1" ht="13.8" x14ac:dyDescent="0.3">
      <c r="B27855" s="10"/>
      <c r="L27855" s="10"/>
      <c r="M27855" s="10"/>
    </row>
    <row r="27856" spans="2:13" s="1" customFormat="1" ht="13.8" x14ac:dyDescent="0.3">
      <c r="B27856" s="10"/>
      <c r="L27856" s="10"/>
      <c r="M27856" s="10"/>
    </row>
    <row r="27857" spans="2:13" s="1" customFormat="1" ht="13.8" x14ac:dyDescent="0.3">
      <c r="B27857" s="10"/>
      <c r="L27857" s="10"/>
      <c r="M27857" s="10"/>
    </row>
    <row r="27858" spans="2:13" s="1" customFormat="1" ht="13.8" x14ac:dyDescent="0.3">
      <c r="B27858" s="10"/>
      <c r="L27858" s="10"/>
      <c r="M27858" s="10"/>
    </row>
    <row r="27859" spans="2:13" s="1" customFormat="1" ht="13.8" x14ac:dyDescent="0.3">
      <c r="B27859" s="10"/>
      <c r="L27859" s="10"/>
      <c r="M27859" s="10"/>
    </row>
    <row r="27860" spans="2:13" s="1" customFormat="1" ht="13.8" x14ac:dyDescent="0.3">
      <c r="B27860" s="10"/>
      <c r="L27860" s="10"/>
      <c r="M27860" s="10"/>
    </row>
    <row r="27861" spans="2:13" s="1" customFormat="1" ht="13.8" x14ac:dyDescent="0.3">
      <c r="B27861" s="10"/>
      <c r="L27861" s="10"/>
      <c r="M27861" s="10"/>
    </row>
    <row r="27862" spans="2:13" s="1" customFormat="1" ht="13.8" x14ac:dyDescent="0.3">
      <c r="B27862" s="10"/>
      <c r="L27862" s="10"/>
      <c r="M27862" s="10"/>
    </row>
    <row r="27863" spans="2:13" s="1" customFormat="1" ht="13.8" x14ac:dyDescent="0.3">
      <c r="B27863" s="10"/>
      <c r="L27863" s="10"/>
      <c r="M27863" s="10"/>
    </row>
    <row r="27864" spans="2:13" s="1" customFormat="1" ht="13.8" x14ac:dyDescent="0.3">
      <c r="B27864" s="10"/>
      <c r="L27864" s="10"/>
      <c r="M27864" s="10"/>
    </row>
    <row r="27865" spans="2:13" s="1" customFormat="1" ht="13.8" x14ac:dyDescent="0.3">
      <c r="B27865" s="10"/>
      <c r="L27865" s="10"/>
      <c r="M27865" s="10"/>
    </row>
    <row r="27866" spans="2:13" s="1" customFormat="1" ht="13.8" x14ac:dyDescent="0.3">
      <c r="B27866" s="10"/>
      <c r="L27866" s="10"/>
      <c r="M27866" s="10"/>
    </row>
    <row r="27867" spans="2:13" s="1" customFormat="1" ht="13.8" x14ac:dyDescent="0.3">
      <c r="B27867" s="10"/>
      <c r="L27867" s="10"/>
      <c r="M27867" s="10"/>
    </row>
    <row r="27868" spans="2:13" s="1" customFormat="1" ht="13.8" x14ac:dyDescent="0.3">
      <c r="B27868" s="10"/>
      <c r="L27868" s="10"/>
      <c r="M27868" s="10"/>
    </row>
    <row r="27869" spans="2:13" s="1" customFormat="1" ht="13.8" x14ac:dyDescent="0.3">
      <c r="B27869" s="10"/>
      <c r="L27869" s="10"/>
      <c r="M27869" s="10"/>
    </row>
    <row r="27870" spans="2:13" s="1" customFormat="1" ht="13.8" x14ac:dyDescent="0.3">
      <c r="B27870" s="10"/>
      <c r="L27870" s="10"/>
      <c r="M27870" s="10"/>
    </row>
    <row r="27871" spans="2:13" s="1" customFormat="1" ht="13.8" x14ac:dyDescent="0.3">
      <c r="B27871" s="10"/>
      <c r="L27871" s="10"/>
      <c r="M27871" s="10"/>
    </row>
    <row r="27872" spans="2:13" s="1" customFormat="1" ht="13.8" x14ac:dyDescent="0.3">
      <c r="B27872" s="10"/>
      <c r="L27872" s="10"/>
      <c r="M27872" s="10"/>
    </row>
    <row r="27873" spans="2:13" s="1" customFormat="1" ht="13.8" x14ac:dyDescent="0.3">
      <c r="B27873" s="10"/>
      <c r="L27873" s="10"/>
      <c r="M27873" s="10"/>
    </row>
    <row r="27874" spans="2:13" s="1" customFormat="1" ht="13.8" x14ac:dyDescent="0.3">
      <c r="B27874" s="10"/>
      <c r="L27874" s="10"/>
      <c r="M27874" s="10"/>
    </row>
    <row r="27875" spans="2:13" s="1" customFormat="1" ht="13.8" x14ac:dyDescent="0.3">
      <c r="B27875" s="10"/>
      <c r="L27875" s="10"/>
      <c r="M27875" s="10"/>
    </row>
    <row r="27876" spans="2:13" s="1" customFormat="1" ht="13.8" x14ac:dyDescent="0.3">
      <c r="B27876" s="10"/>
      <c r="L27876" s="10"/>
      <c r="M27876" s="10"/>
    </row>
    <row r="27877" spans="2:13" s="1" customFormat="1" ht="13.8" x14ac:dyDescent="0.3">
      <c r="B27877" s="10"/>
      <c r="L27877" s="10"/>
      <c r="M27877" s="10"/>
    </row>
    <row r="27878" spans="2:13" s="1" customFormat="1" ht="13.8" x14ac:dyDescent="0.3">
      <c r="B27878" s="10"/>
      <c r="L27878" s="10"/>
      <c r="M27878" s="10"/>
    </row>
    <row r="27879" spans="2:13" s="1" customFormat="1" ht="13.8" x14ac:dyDescent="0.3">
      <c r="B27879" s="10"/>
      <c r="L27879" s="10"/>
      <c r="M27879" s="10"/>
    </row>
    <row r="27880" spans="2:13" s="1" customFormat="1" ht="13.8" x14ac:dyDescent="0.3">
      <c r="B27880" s="10"/>
      <c r="L27880" s="10"/>
      <c r="M27880" s="10"/>
    </row>
    <row r="27881" spans="2:13" s="1" customFormat="1" ht="13.8" x14ac:dyDescent="0.3">
      <c r="B27881" s="10"/>
      <c r="L27881" s="10"/>
      <c r="M27881" s="10"/>
    </row>
    <row r="27882" spans="2:13" s="1" customFormat="1" ht="13.8" x14ac:dyDescent="0.3">
      <c r="B27882" s="10"/>
      <c r="L27882" s="10"/>
      <c r="M27882" s="10"/>
    </row>
    <row r="27883" spans="2:13" s="1" customFormat="1" ht="13.8" x14ac:dyDescent="0.3">
      <c r="B27883" s="10"/>
      <c r="L27883" s="10"/>
      <c r="M27883" s="10"/>
    </row>
    <row r="27884" spans="2:13" s="1" customFormat="1" ht="13.8" x14ac:dyDescent="0.3">
      <c r="B27884" s="10"/>
      <c r="L27884" s="10"/>
      <c r="M27884" s="10"/>
    </row>
    <row r="27885" spans="2:13" s="1" customFormat="1" ht="13.8" x14ac:dyDescent="0.3">
      <c r="B27885" s="10"/>
      <c r="L27885" s="10"/>
      <c r="M27885" s="10"/>
    </row>
    <row r="27886" spans="2:13" s="1" customFormat="1" ht="13.8" x14ac:dyDescent="0.3">
      <c r="B27886" s="10"/>
      <c r="L27886" s="10"/>
      <c r="M27886" s="10"/>
    </row>
    <row r="27887" spans="2:13" s="1" customFormat="1" ht="13.8" x14ac:dyDescent="0.3">
      <c r="B27887" s="10"/>
      <c r="L27887" s="10"/>
      <c r="M27887" s="10"/>
    </row>
    <row r="27888" spans="2:13" s="1" customFormat="1" ht="13.8" x14ac:dyDescent="0.3">
      <c r="B27888" s="10"/>
      <c r="L27888" s="10"/>
      <c r="M27888" s="10"/>
    </row>
    <row r="27889" spans="2:13" s="1" customFormat="1" ht="13.8" x14ac:dyDescent="0.3">
      <c r="B27889" s="10"/>
      <c r="L27889" s="10"/>
      <c r="M27889" s="10"/>
    </row>
    <row r="27890" spans="2:13" s="1" customFormat="1" ht="13.8" x14ac:dyDescent="0.3">
      <c r="B27890" s="10"/>
      <c r="L27890" s="10"/>
      <c r="M27890" s="10"/>
    </row>
    <row r="27891" spans="2:13" s="1" customFormat="1" ht="13.8" x14ac:dyDescent="0.3">
      <c r="B27891" s="10"/>
      <c r="L27891" s="10"/>
      <c r="M27891" s="10"/>
    </row>
    <row r="27892" spans="2:13" s="1" customFormat="1" ht="13.8" x14ac:dyDescent="0.3">
      <c r="B27892" s="10"/>
      <c r="L27892" s="10"/>
      <c r="M27892" s="10"/>
    </row>
    <row r="27893" spans="2:13" s="1" customFormat="1" ht="13.8" x14ac:dyDescent="0.3">
      <c r="B27893" s="10"/>
      <c r="L27893" s="10"/>
      <c r="M27893" s="10"/>
    </row>
    <row r="27894" spans="2:13" s="1" customFormat="1" ht="13.8" x14ac:dyDescent="0.3">
      <c r="B27894" s="10"/>
      <c r="L27894" s="10"/>
      <c r="M27894" s="10"/>
    </row>
    <row r="27895" spans="2:13" s="1" customFormat="1" ht="13.8" x14ac:dyDescent="0.3">
      <c r="B27895" s="10"/>
      <c r="L27895" s="10"/>
      <c r="M27895" s="10"/>
    </row>
    <row r="27896" spans="2:13" s="1" customFormat="1" ht="13.8" x14ac:dyDescent="0.3">
      <c r="B27896" s="10"/>
      <c r="L27896" s="10"/>
      <c r="M27896" s="10"/>
    </row>
    <row r="27897" spans="2:13" s="1" customFormat="1" ht="13.8" x14ac:dyDescent="0.3">
      <c r="B27897" s="10"/>
      <c r="L27897" s="10"/>
      <c r="M27897" s="10"/>
    </row>
    <row r="27898" spans="2:13" s="1" customFormat="1" ht="13.8" x14ac:dyDescent="0.3">
      <c r="B27898" s="10"/>
      <c r="L27898" s="10"/>
      <c r="M27898" s="10"/>
    </row>
    <row r="27899" spans="2:13" s="1" customFormat="1" ht="13.8" x14ac:dyDescent="0.3">
      <c r="B27899" s="10"/>
      <c r="L27899" s="10"/>
      <c r="M27899" s="10"/>
    </row>
    <row r="27900" spans="2:13" s="1" customFormat="1" ht="13.8" x14ac:dyDescent="0.3">
      <c r="B27900" s="10"/>
      <c r="L27900" s="10"/>
      <c r="M27900" s="10"/>
    </row>
    <row r="27901" spans="2:13" s="1" customFormat="1" ht="13.8" x14ac:dyDescent="0.3">
      <c r="B27901" s="10"/>
      <c r="L27901" s="10"/>
      <c r="M27901" s="10"/>
    </row>
    <row r="27902" spans="2:13" s="1" customFormat="1" ht="13.8" x14ac:dyDescent="0.3">
      <c r="B27902" s="10"/>
      <c r="L27902" s="10"/>
      <c r="M27902" s="10"/>
    </row>
    <row r="27903" spans="2:13" s="1" customFormat="1" ht="13.8" x14ac:dyDescent="0.3">
      <c r="B27903" s="10"/>
      <c r="L27903" s="10"/>
      <c r="M27903" s="10"/>
    </row>
    <row r="27904" spans="2:13" s="1" customFormat="1" ht="13.8" x14ac:dyDescent="0.3">
      <c r="B27904" s="10"/>
      <c r="L27904" s="10"/>
      <c r="M27904" s="10"/>
    </row>
    <row r="27905" spans="2:13" s="1" customFormat="1" ht="13.8" x14ac:dyDescent="0.3">
      <c r="B27905" s="10"/>
      <c r="L27905" s="10"/>
      <c r="M27905" s="10"/>
    </row>
    <row r="27906" spans="2:13" s="1" customFormat="1" ht="13.8" x14ac:dyDescent="0.3">
      <c r="B27906" s="10"/>
      <c r="L27906" s="10"/>
      <c r="M27906" s="10"/>
    </row>
    <row r="27907" spans="2:13" s="1" customFormat="1" ht="13.8" x14ac:dyDescent="0.3">
      <c r="B27907" s="10"/>
      <c r="L27907" s="10"/>
      <c r="M27907" s="10"/>
    </row>
    <row r="27908" spans="2:13" s="1" customFormat="1" ht="13.8" x14ac:dyDescent="0.3">
      <c r="B27908" s="10"/>
      <c r="L27908" s="10"/>
      <c r="M27908" s="10"/>
    </row>
    <row r="27909" spans="2:13" s="1" customFormat="1" ht="13.8" x14ac:dyDescent="0.3">
      <c r="B27909" s="10"/>
      <c r="L27909" s="10"/>
      <c r="M27909" s="10"/>
    </row>
    <row r="27910" spans="2:13" s="1" customFormat="1" ht="13.8" x14ac:dyDescent="0.3">
      <c r="B27910" s="10"/>
      <c r="L27910" s="10"/>
      <c r="M27910" s="10"/>
    </row>
    <row r="27911" spans="2:13" s="1" customFormat="1" ht="13.8" x14ac:dyDescent="0.3">
      <c r="B27911" s="10"/>
      <c r="L27911" s="10"/>
      <c r="M27911" s="10"/>
    </row>
    <row r="27912" spans="2:13" s="1" customFormat="1" ht="13.8" x14ac:dyDescent="0.3">
      <c r="B27912" s="10"/>
      <c r="L27912" s="10"/>
      <c r="M27912" s="10"/>
    </row>
    <row r="27913" spans="2:13" s="1" customFormat="1" ht="13.8" x14ac:dyDescent="0.3">
      <c r="B27913" s="10"/>
      <c r="L27913" s="10"/>
      <c r="M27913" s="10"/>
    </row>
    <row r="27914" spans="2:13" s="1" customFormat="1" ht="13.8" x14ac:dyDescent="0.3">
      <c r="B27914" s="10"/>
      <c r="L27914" s="10"/>
      <c r="M27914" s="10"/>
    </row>
    <row r="27915" spans="2:13" s="1" customFormat="1" ht="13.8" x14ac:dyDescent="0.3">
      <c r="B27915" s="10"/>
      <c r="L27915" s="10"/>
      <c r="M27915" s="10"/>
    </row>
    <row r="27916" spans="2:13" s="1" customFormat="1" ht="13.8" x14ac:dyDescent="0.3">
      <c r="B27916" s="10"/>
      <c r="L27916" s="10"/>
      <c r="M27916" s="10"/>
    </row>
    <row r="27917" spans="2:13" s="1" customFormat="1" ht="13.8" x14ac:dyDescent="0.3">
      <c r="B27917" s="10"/>
      <c r="L27917" s="10"/>
      <c r="M27917" s="10"/>
    </row>
    <row r="27918" spans="2:13" s="1" customFormat="1" ht="13.8" x14ac:dyDescent="0.3">
      <c r="B27918" s="10"/>
      <c r="L27918" s="10"/>
      <c r="M27918" s="10"/>
    </row>
    <row r="27919" spans="2:13" s="1" customFormat="1" ht="13.8" x14ac:dyDescent="0.3">
      <c r="B27919" s="10"/>
      <c r="L27919" s="10"/>
      <c r="M27919" s="10"/>
    </row>
    <row r="27920" spans="2:13" s="1" customFormat="1" ht="13.8" x14ac:dyDescent="0.3">
      <c r="B27920" s="10"/>
      <c r="L27920" s="10"/>
      <c r="M27920" s="10"/>
    </row>
    <row r="27921" spans="2:13" s="1" customFormat="1" ht="13.8" x14ac:dyDescent="0.3">
      <c r="B27921" s="10"/>
      <c r="L27921" s="10"/>
      <c r="M27921" s="10"/>
    </row>
    <row r="27922" spans="2:13" s="1" customFormat="1" ht="13.8" x14ac:dyDescent="0.3">
      <c r="B27922" s="10"/>
      <c r="L27922" s="10"/>
      <c r="M27922" s="10"/>
    </row>
    <row r="27923" spans="2:13" s="1" customFormat="1" ht="13.8" x14ac:dyDescent="0.3">
      <c r="B27923" s="10"/>
      <c r="L27923" s="10"/>
      <c r="M27923" s="10"/>
    </row>
    <row r="27924" spans="2:13" s="1" customFormat="1" ht="13.8" x14ac:dyDescent="0.3">
      <c r="B27924" s="10"/>
      <c r="L27924" s="10"/>
      <c r="M27924" s="10"/>
    </row>
    <row r="27925" spans="2:13" s="1" customFormat="1" ht="13.8" x14ac:dyDescent="0.3">
      <c r="B27925" s="10"/>
      <c r="L27925" s="10"/>
      <c r="M27925" s="10"/>
    </row>
    <row r="27926" spans="2:13" s="1" customFormat="1" ht="13.8" x14ac:dyDescent="0.3">
      <c r="B27926" s="10"/>
      <c r="L27926" s="10"/>
      <c r="M27926" s="10"/>
    </row>
    <row r="27927" spans="2:13" s="1" customFormat="1" ht="13.8" x14ac:dyDescent="0.3">
      <c r="B27927" s="10"/>
      <c r="L27927" s="10"/>
      <c r="M27927" s="10"/>
    </row>
    <row r="27928" spans="2:13" s="1" customFormat="1" ht="13.8" x14ac:dyDescent="0.3">
      <c r="B27928" s="10"/>
      <c r="L27928" s="10"/>
      <c r="M27928" s="10"/>
    </row>
    <row r="27929" spans="2:13" s="1" customFormat="1" ht="13.8" x14ac:dyDescent="0.3">
      <c r="B27929" s="10"/>
      <c r="L27929" s="10"/>
      <c r="M27929" s="10"/>
    </row>
    <row r="27930" spans="2:13" s="1" customFormat="1" ht="13.8" x14ac:dyDescent="0.3">
      <c r="B27930" s="10"/>
      <c r="L27930" s="10"/>
      <c r="M27930" s="10"/>
    </row>
    <row r="27931" spans="2:13" s="1" customFormat="1" ht="13.8" x14ac:dyDescent="0.3">
      <c r="B27931" s="10"/>
      <c r="L27931" s="10"/>
      <c r="M27931" s="10"/>
    </row>
    <row r="27932" spans="2:13" s="1" customFormat="1" ht="13.8" x14ac:dyDescent="0.3">
      <c r="B27932" s="10"/>
      <c r="L27932" s="10"/>
      <c r="M27932" s="10"/>
    </row>
    <row r="27933" spans="2:13" s="1" customFormat="1" ht="13.8" x14ac:dyDescent="0.3">
      <c r="B27933" s="10"/>
      <c r="L27933" s="10"/>
      <c r="M27933" s="10"/>
    </row>
    <row r="27934" spans="2:13" s="1" customFormat="1" ht="13.8" x14ac:dyDescent="0.3">
      <c r="B27934" s="10"/>
      <c r="L27934" s="10"/>
      <c r="M27934" s="10"/>
    </row>
    <row r="27935" spans="2:13" s="1" customFormat="1" ht="13.8" x14ac:dyDescent="0.3">
      <c r="B27935" s="10"/>
      <c r="L27935" s="10"/>
      <c r="M27935" s="10"/>
    </row>
    <row r="27936" spans="2:13" s="1" customFormat="1" ht="13.8" x14ac:dyDescent="0.3">
      <c r="B27936" s="10"/>
      <c r="L27936" s="10"/>
      <c r="M27936" s="10"/>
    </row>
    <row r="27937" spans="2:13" s="1" customFormat="1" ht="13.8" x14ac:dyDescent="0.3">
      <c r="B27937" s="10"/>
      <c r="L27937" s="10"/>
      <c r="M27937" s="10"/>
    </row>
    <row r="27938" spans="2:13" s="1" customFormat="1" ht="13.8" x14ac:dyDescent="0.3">
      <c r="B27938" s="10"/>
      <c r="L27938" s="10"/>
      <c r="M27938" s="10"/>
    </row>
    <row r="27939" spans="2:13" s="1" customFormat="1" ht="13.8" x14ac:dyDescent="0.3">
      <c r="B27939" s="10"/>
      <c r="L27939" s="10"/>
      <c r="M27939" s="10"/>
    </row>
    <row r="27940" spans="2:13" s="1" customFormat="1" ht="13.8" x14ac:dyDescent="0.3">
      <c r="B27940" s="10"/>
      <c r="L27940" s="10"/>
      <c r="M27940" s="10"/>
    </row>
    <row r="27941" spans="2:13" s="1" customFormat="1" ht="13.8" x14ac:dyDescent="0.3">
      <c r="B27941" s="10"/>
      <c r="L27941" s="10"/>
      <c r="M27941" s="10"/>
    </row>
    <row r="27942" spans="2:13" s="1" customFormat="1" ht="13.8" x14ac:dyDescent="0.3">
      <c r="B27942" s="10"/>
      <c r="L27942" s="10"/>
      <c r="M27942" s="10"/>
    </row>
    <row r="27943" spans="2:13" s="1" customFormat="1" ht="13.8" x14ac:dyDescent="0.3">
      <c r="B27943" s="10"/>
      <c r="L27943" s="10"/>
      <c r="M27943" s="10"/>
    </row>
    <row r="27944" spans="2:13" s="1" customFormat="1" ht="13.8" x14ac:dyDescent="0.3">
      <c r="B27944" s="10"/>
      <c r="L27944" s="10"/>
      <c r="M27944" s="10"/>
    </row>
    <row r="27945" spans="2:13" s="1" customFormat="1" ht="13.8" x14ac:dyDescent="0.3">
      <c r="B27945" s="10"/>
      <c r="L27945" s="10"/>
      <c r="M27945" s="10"/>
    </row>
    <row r="27946" spans="2:13" s="1" customFormat="1" ht="13.8" x14ac:dyDescent="0.3">
      <c r="B27946" s="10"/>
      <c r="L27946" s="10"/>
      <c r="M27946" s="10"/>
    </row>
    <row r="27947" spans="2:13" s="1" customFormat="1" ht="13.8" x14ac:dyDescent="0.3">
      <c r="B27947" s="10"/>
      <c r="L27947" s="10"/>
      <c r="M27947" s="10"/>
    </row>
    <row r="27948" spans="2:13" s="1" customFormat="1" ht="13.8" x14ac:dyDescent="0.3">
      <c r="B27948" s="10"/>
      <c r="L27948" s="10"/>
      <c r="M27948" s="10"/>
    </row>
    <row r="27949" spans="2:13" s="1" customFormat="1" ht="13.8" x14ac:dyDescent="0.3">
      <c r="B27949" s="10"/>
      <c r="L27949" s="10"/>
      <c r="M27949" s="10"/>
    </row>
    <row r="27950" spans="2:13" s="1" customFormat="1" ht="13.8" x14ac:dyDescent="0.3">
      <c r="B27950" s="10"/>
      <c r="L27950" s="10"/>
      <c r="M27950" s="10"/>
    </row>
    <row r="27951" spans="2:13" s="1" customFormat="1" ht="13.8" x14ac:dyDescent="0.3">
      <c r="B27951" s="10"/>
      <c r="L27951" s="10"/>
      <c r="M27951" s="10"/>
    </row>
    <row r="27952" spans="2:13" s="1" customFormat="1" ht="13.8" x14ac:dyDescent="0.3">
      <c r="B27952" s="10"/>
      <c r="L27952" s="10"/>
      <c r="M27952" s="10"/>
    </row>
    <row r="27953" spans="2:13" s="1" customFormat="1" ht="13.8" x14ac:dyDescent="0.3">
      <c r="B27953" s="10"/>
      <c r="L27953" s="10"/>
      <c r="M27953" s="10"/>
    </row>
    <row r="27954" spans="2:13" s="1" customFormat="1" ht="13.8" x14ac:dyDescent="0.3">
      <c r="B27954" s="10"/>
      <c r="L27954" s="10"/>
      <c r="M27954" s="10"/>
    </row>
    <row r="27955" spans="2:13" s="1" customFormat="1" ht="13.8" x14ac:dyDescent="0.3">
      <c r="B27955" s="10"/>
      <c r="L27955" s="10"/>
      <c r="M27955" s="10"/>
    </row>
    <row r="27956" spans="2:13" s="1" customFormat="1" ht="13.8" x14ac:dyDescent="0.3">
      <c r="B27956" s="10"/>
      <c r="L27956" s="10"/>
      <c r="M27956" s="10"/>
    </row>
    <row r="27957" spans="2:13" s="1" customFormat="1" ht="13.8" x14ac:dyDescent="0.3">
      <c r="B27957" s="10"/>
      <c r="L27957" s="10"/>
      <c r="M27957" s="10"/>
    </row>
    <row r="27958" spans="2:13" s="1" customFormat="1" ht="13.8" x14ac:dyDescent="0.3">
      <c r="B27958" s="10"/>
      <c r="L27958" s="10"/>
      <c r="M27958" s="10"/>
    </row>
    <row r="27959" spans="2:13" s="1" customFormat="1" ht="13.8" x14ac:dyDescent="0.3">
      <c r="B27959" s="10"/>
      <c r="L27959" s="10"/>
      <c r="M27959" s="10"/>
    </row>
    <row r="27960" spans="2:13" s="1" customFormat="1" ht="13.8" x14ac:dyDescent="0.3">
      <c r="B27960" s="10"/>
      <c r="L27960" s="10"/>
      <c r="M27960" s="10"/>
    </row>
    <row r="27961" spans="2:13" s="1" customFormat="1" ht="13.8" x14ac:dyDescent="0.3">
      <c r="B27961" s="10"/>
      <c r="L27961" s="10"/>
      <c r="M27961" s="10"/>
    </row>
    <row r="27962" spans="2:13" s="1" customFormat="1" ht="13.8" x14ac:dyDescent="0.3">
      <c r="B27962" s="10"/>
      <c r="L27962" s="10"/>
      <c r="M27962" s="10"/>
    </row>
    <row r="27963" spans="2:13" s="1" customFormat="1" ht="13.8" x14ac:dyDescent="0.3">
      <c r="B27963" s="10"/>
      <c r="L27963" s="10"/>
      <c r="M27963" s="10"/>
    </row>
    <row r="27964" spans="2:13" s="1" customFormat="1" ht="13.8" x14ac:dyDescent="0.3">
      <c r="B27964" s="10"/>
      <c r="L27964" s="10"/>
      <c r="M27964" s="10"/>
    </row>
    <row r="27965" spans="2:13" s="1" customFormat="1" ht="13.8" x14ac:dyDescent="0.3">
      <c r="B27965" s="10"/>
      <c r="L27965" s="10"/>
      <c r="M27965" s="10"/>
    </row>
    <row r="27966" spans="2:13" s="1" customFormat="1" ht="13.8" x14ac:dyDescent="0.3">
      <c r="B27966" s="10"/>
      <c r="L27966" s="10"/>
      <c r="M27966" s="10"/>
    </row>
    <row r="27967" spans="2:13" s="1" customFormat="1" ht="13.8" x14ac:dyDescent="0.3">
      <c r="B27967" s="10"/>
      <c r="L27967" s="10"/>
      <c r="M27967" s="10"/>
    </row>
    <row r="27968" spans="2:13" s="1" customFormat="1" ht="13.8" x14ac:dyDescent="0.3">
      <c r="B27968" s="10"/>
      <c r="L27968" s="10"/>
      <c r="M27968" s="10"/>
    </row>
    <row r="27969" spans="2:13" s="1" customFormat="1" ht="13.8" x14ac:dyDescent="0.3">
      <c r="B27969" s="10"/>
      <c r="L27969" s="10"/>
      <c r="M27969" s="10"/>
    </row>
    <row r="27970" spans="2:13" s="1" customFormat="1" ht="13.8" x14ac:dyDescent="0.3">
      <c r="B27970" s="10"/>
      <c r="L27970" s="10"/>
      <c r="M27970" s="10"/>
    </row>
    <row r="27971" spans="2:13" s="1" customFormat="1" ht="13.8" x14ac:dyDescent="0.3">
      <c r="B27971" s="10"/>
      <c r="L27971" s="10"/>
      <c r="M27971" s="10"/>
    </row>
    <row r="27972" spans="2:13" s="1" customFormat="1" ht="13.8" x14ac:dyDescent="0.3">
      <c r="B27972" s="10"/>
      <c r="L27972" s="10"/>
      <c r="M27972" s="10"/>
    </row>
    <row r="27973" spans="2:13" s="1" customFormat="1" ht="13.8" x14ac:dyDescent="0.3">
      <c r="B27973" s="10"/>
      <c r="L27973" s="10"/>
      <c r="M27973" s="10"/>
    </row>
    <row r="27974" spans="2:13" s="1" customFormat="1" ht="13.8" x14ac:dyDescent="0.3">
      <c r="B27974" s="10"/>
      <c r="L27974" s="10"/>
      <c r="M27974" s="10"/>
    </row>
    <row r="27975" spans="2:13" s="1" customFormat="1" ht="13.8" x14ac:dyDescent="0.3">
      <c r="B27975" s="10"/>
      <c r="L27975" s="10"/>
      <c r="M27975" s="10"/>
    </row>
    <row r="27976" spans="2:13" s="1" customFormat="1" ht="13.8" x14ac:dyDescent="0.3">
      <c r="B27976" s="10"/>
      <c r="L27976" s="10"/>
      <c r="M27976" s="10"/>
    </row>
    <row r="27977" spans="2:13" s="1" customFormat="1" ht="13.8" x14ac:dyDescent="0.3">
      <c r="B27977" s="10"/>
      <c r="L27977" s="10"/>
      <c r="M27977" s="10"/>
    </row>
    <row r="27978" spans="2:13" s="1" customFormat="1" ht="13.8" x14ac:dyDescent="0.3">
      <c r="B27978" s="10"/>
      <c r="L27978" s="10"/>
      <c r="M27978" s="10"/>
    </row>
    <row r="27979" spans="2:13" s="1" customFormat="1" ht="13.8" x14ac:dyDescent="0.3">
      <c r="B27979" s="10"/>
      <c r="L27979" s="10"/>
      <c r="M27979" s="10"/>
    </row>
    <row r="27980" spans="2:13" s="1" customFormat="1" ht="13.8" x14ac:dyDescent="0.3">
      <c r="B27980" s="10"/>
      <c r="L27980" s="10"/>
      <c r="M27980" s="10"/>
    </row>
    <row r="27981" spans="2:13" s="1" customFormat="1" ht="13.8" x14ac:dyDescent="0.3">
      <c r="B27981" s="10"/>
      <c r="L27981" s="10"/>
      <c r="M27981" s="10"/>
    </row>
    <row r="27982" spans="2:13" s="1" customFormat="1" ht="13.8" x14ac:dyDescent="0.3">
      <c r="B27982" s="10"/>
      <c r="L27982" s="10"/>
      <c r="M27982" s="10"/>
    </row>
    <row r="27983" spans="2:13" s="1" customFormat="1" ht="13.8" x14ac:dyDescent="0.3">
      <c r="B27983" s="10"/>
      <c r="L27983" s="10"/>
      <c r="M27983" s="10"/>
    </row>
    <row r="27984" spans="2:13" s="1" customFormat="1" ht="13.8" x14ac:dyDescent="0.3">
      <c r="B27984" s="10"/>
      <c r="L27984" s="10"/>
      <c r="M27984" s="10"/>
    </row>
    <row r="27985" spans="2:13" s="1" customFormat="1" ht="13.8" x14ac:dyDescent="0.3">
      <c r="B27985" s="10"/>
      <c r="L27985" s="10"/>
      <c r="M27985" s="10"/>
    </row>
    <row r="27986" spans="2:13" s="1" customFormat="1" ht="13.8" x14ac:dyDescent="0.3">
      <c r="B27986" s="10"/>
      <c r="L27986" s="10"/>
      <c r="M27986" s="10"/>
    </row>
    <row r="27987" spans="2:13" s="1" customFormat="1" ht="13.8" x14ac:dyDescent="0.3">
      <c r="B27987" s="10"/>
      <c r="L27987" s="10"/>
      <c r="M27987" s="10"/>
    </row>
    <row r="27988" spans="2:13" s="1" customFormat="1" ht="13.8" x14ac:dyDescent="0.3">
      <c r="B27988" s="10"/>
      <c r="L27988" s="10"/>
      <c r="M27988" s="10"/>
    </row>
    <row r="27989" spans="2:13" s="1" customFormat="1" ht="13.8" x14ac:dyDescent="0.3">
      <c r="B27989" s="10"/>
      <c r="L27989" s="10"/>
      <c r="M27989" s="10"/>
    </row>
    <row r="27990" spans="2:13" s="1" customFormat="1" ht="13.8" x14ac:dyDescent="0.3">
      <c r="B27990" s="10"/>
      <c r="L27990" s="10"/>
      <c r="M27990" s="10"/>
    </row>
    <row r="27991" spans="2:13" s="1" customFormat="1" ht="13.8" x14ac:dyDescent="0.3">
      <c r="B27991" s="10"/>
      <c r="L27991" s="10"/>
      <c r="M27991" s="10"/>
    </row>
    <row r="27992" spans="2:13" s="1" customFormat="1" ht="13.8" x14ac:dyDescent="0.3">
      <c r="B27992" s="10"/>
      <c r="L27992" s="10"/>
      <c r="M27992" s="10"/>
    </row>
    <row r="27993" spans="2:13" s="1" customFormat="1" ht="13.8" x14ac:dyDescent="0.3">
      <c r="B27993" s="10"/>
      <c r="L27993" s="10"/>
      <c r="M27993" s="10"/>
    </row>
    <row r="27994" spans="2:13" s="1" customFormat="1" ht="13.8" x14ac:dyDescent="0.3">
      <c r="B27994" s="10"/>
      <c r="L27994" s="10"/>
      <c r="M27994" s="10"/>
    </row>
    <row r="27995" spans="2:13" s="1" customFormat="1" ht="13.8" x14ac:dyDescent="0.3">
      <c r="B27995" s="10"/>
      <c r="L27995" s="10"/>
      <c r="M27995" s="10"/>
    </row>
    <row r="27996" spans="2:13" s="1" customFormat="1" ht="13.8" x14ac:dyDescent="0.3">
      <c r="B27996" s="10"/>
      <c r="L27996" s="10"/>
      <c r="M27996" s="10"/>
    </row>
    <row r="27997" spans="2:13" s="1" customFormat="1" ht="13.8" x14ac:dyDescent="0.3">
      <c r="B27997" s="10"/>
      <c r="L27997" s="10"/>
      <c r="M27997" s="10"/>
    </row>
    <row r="27998" spans="2:13" s="1" customFormat="1" ht="13.8" x14ac:dyDescent="0.3">
      <c r="B27998" s="10"/>
      <c r="L27998" s="10"/>
      <c r="M27998" s="10"/>
    </row>
    <row r="27999" spans="2:13" s="1" customFormat="1" ht="13.8" x14ac:dyDescent="0.3">
      <c r="B27999" s="10"/>
      <c r="L27999" s="10"/>
      <c r="M27999" s="10"/>
    </row>
    <row r="28000" spans="2:13" s="1" customFormat="1" ht="13.8" x14ac:dyDescent="0.3">
      <c r="B28000" s="10"/>
      <c r="L28000" s="10"/>
      <c r="M28000" s="10"/>
    </row>
    <row r="28001" spans="2:13" s="1" customFormat="1" ht="13.8" x14ac:dyDescent="0.3">
      <c r="B28001" s="10"/>
      <c r="L28001" s="10"/>
      <c r="M28001" s="10"/>
    </row>
    <row r="28002" spans="2:13" s="1" customFormat="1" ht="13.8" x14ac:dyDescent="0.3">
      <c r="B28002" s="10"/>
      <c r="L28002" s="10"/>
      <c r="M28002" s="10"/>
    </row>
    <row r="28003" spans="2:13" s="1" customFormat="1" ht="13.8" x14ac:dyDescent="0.3">
      <c r="B28003" s="10"/>
      <c r="L28003" s="10"/>
      <c r="M28003" s="10"/>
    </row>
    <row r="28004" spans="2:13" s="1" customFormat="1" ht="13.8" x14ac:dyDescent="0.3">
      <c r="B28004" s="10"/>
      <c r="L28004" s="10"/>
      <c r="M28004" s="10"/>
    </row>
    <row r="28005" spans="2:13" s="1" customFormat="1" ht="13.8" x14ac:dyDescent="0.3">
      <c r="B28005" s="10"/>
      <c r="L28005" s="10"/>
      <c r="M28005" s="10"/>
    </row>
    <row r="28006" spans="2:13" s="1" customFormat="1" ht="13.8" x14ac:dyDescent="0.3">
      <c r="B28006" s="10"/>
      <c r="L28006" s="10"/>
      <c r="M28006" s="10"/>
    </row>
    <row r="28007" spans="2:13" s="1" customFormat="1" ht="13.8" x14ac:dyDescent="0.3">
      <c r="B28007" s="10"/>
      <c r="L28007" s="10"/>
      <c r="M28007" s="10"/>
    </row>
    <row r="28008" spans="2:13" s="1" customFormat="1" ht="13.8" x14ac:dyDescent="0.3">
      <c r="B28008" s="10"/>
      <c r="L28008" s="10"/>
      <c r="M28008" s="10"/>
    </row>
    <row r="28009" spans="2:13" s="1" customFormat="1" ht="13.8" x14ac:dyDescent="0.3">
      <c r="B28009" s="10"/>
      <c r="L28009" s="10"/>
      <c r="M28009" s="10"/>
    </row>
    <row r="28010" spans="2:13" s="1" customFormat="1" ht="13.8" x14ac:dyDescent="0.3">
      <c r="B28010" s="10"/>
      <c r="L28010" s="10"/>
      <c r="M28010" s="10"/>
    </row>
    <row r="28011" spans="2:13" s="1" customFormat="1" ht="13.8" x14ac:dyDescent="0.3">
      <c r="B28011" s="10"/>
      <c r="L28011" s="10"/>
      <c r="M28011" s="10"/>
    </row>
    <row r="28012" spans="2:13" s="1" customFormat="1" ht="13.8" x14ac:dyDescent="0.3">
      <c r="B28012" s="10"/>
      <c r="L28012" s="10"/>
      <c r="M28012" s="10"/>
    </row>
    <row r="28013" spans="2:13" s="1" customFormat="1" ht="13.8" x14ac:dyDescent="0.3">
      <c r="B28013" s="10"/>
      <c r="L28013" s="10"/>
      <c r="M28013" s="10"/>
    </row>
    <row r="28014" spans="2:13" s="1" customFormat="1" ht="13.8" x14ac:dyDescent="0.3">
      <c r="B28014" s="10"/>
      <c r="L28014" s="10"/>
      <c r="M28014" s="10"/>
    </row>
    <row r="28015" spans="2:13" s="1" customFormat="1" ht="13.8" x14ac:dyDescent="0.3">
      <c r="B28015" s="10"/>
      <c r="L28015" s="10"/>
      <c r="M28015" s="10"/>
    </row>
    <row r="28016" spans="2:13" s="1" customFormat="1" ht="13.8" x14ac:dyDescent="0.3">
      <c r="B28016" s="10"/>
      <c r="L28016" s="10"/>
      <c r="M28016" s="10"/>
    </row>
    <row r="28017" spans="2:13" s="1" customFormat="1" ht="13.8" x14ac:dyDescent="0.3">
      <c r="B28017" s="10"/>
      <c r="L28017" s="10"/>
      <c r="M28017" s="10"/>
    </row>
    <row r="28018" spans="2:13" s="1" customFormat="1" ht="13.8" x14ac:dyDescent="0.3">
      <c r="B28018" s="10"/>
      <c r="L28018" s="10"/>
      <c r="M28018" s="10"/>
    </row>
    <row r="28019" spans="2:13" s="1" customFormat="1" ht="13.8" x14ac:dyDescent="0.3">
      <c r="B28019" s="10"/>
      <c r="L28019" s="10"/>
      <c r="M28019" s="10"/>
    </row>
    <row r="28020" spans="2:13" s="1" customFormat="1" ht="13.8" x14ac:dyDescent="0.3">
      <c r="B28020" s="10"/>
      <c r="L28020" s="10"/>
      <c r="M28020" s="10"/>
    </row>
    <row r="28021" spans="2:13" s="1" customFormat="1" ht="13.8" x14ac:dyDescent="0.3">
      <c r="B28021" s="10"/>
      <c r="L28021" s="10"/>
      <c r="M28021" s="10"/>
    </row>
    <row r="28022" spans="2:13" s="1" customFormat="1" ht="13.8" x14ac:dyDescent="0.3">
      <c r="B28022" s="10"/>
      <c r="L28022" s="10"/>
      <c r="M28022" s="10"/>
    </row>
    <row r="28023" spans="2:13" s="1" customFormat="1" ht="13.8" x14ac:dyDescent="0.3">
      <c r="B28023" s="10"/>
      <c r="L28023" s="10"/>
      <c r="M28023" s="10"/>
    </row>
    <row r="28024" spans="2:13" s="1" customFormat="1" ht="13.8" x14ac:dyDescent="0.3">
      <c r="B28024" s="10"/>
      <c r="L28024" s="10"/>
      <c r="M28024" s="10"/>
    </row>
    <row r="28025" spans="2:13" s="1" customFormat="1" ht="13.8" x14ac:dyDescent="0.3">
      <c r="B28025" s="10"/>
      <c r="L28025" s="10"/>
      <c r="M28025" s="10"/>
    </row>
    <row r="28026" spans="2:13" s="1" customFormat="1" ht="13.8" x14ac:dyDescent="0.3">
      <c r="B28026" s="10"/>
      <c r="L28026" s="10"/>
      <c r="M28026" s="10"/>
    </row>
    <row r="28027" spans="2:13" s="1" customFormat="1" ht="13.8" x14ac:dyDescent="0.3">
      <c r="B28027" s="10"/>
      <c r="L28027" s="10"/>
      <c r="M28027" s="10"/>
    </row>
    <row r="28028" spans="2:13" s="1" customFormat="1" ht="13.8" x14ac:dyDescent="0.3">
      <c r="B28028" s="10"/>
      <c r="L28028" s="10"/>
      <c r="M28028" s="10"/>
    </row>
    <row r="28029" spans="2:13" s="1" customFormat="1" ht="13.8" x14ac:dyDescent="0.3">
      <c r="B28029" s="10"/>
      <c r="L28029" s="10"/>
      <c r="M28029" s="10"/>
    </row>
    <row r="28030" spans="2:13" s="1" customFormat="1" ht="13.8" x14ac:dyDescent="0.3">
      <c r="B28030" s="10"/>
      <c r="L28030" s="10"/>
      <c r="M28030" s="10"/>
    </row>
    <row r="28031" spans="2:13" s="1" customFormat="1" ht="13.8" x14ac:dyDescent="0.3">
      <c r="B28031" s="10"/>
      <c r="L28031" s="10"/>
      <c r="M28031" s="10"/>
    </row>
    <row r="28032" spans="2:13" s="1" customFormat="1" ht="13.8" x14ac:dyDescent="0.3">
      <c r="B28032" s="10"/>
      <c r="L28032" s="10"/>
      <c r="M28032" s="10"/>
    </row>
    <row r="28033" spans="2:13" s="1" customFormat="1" ht="13.8" x14ac:dyDescent="0.3">
      <c r="B28033" s="10"/>
      <c r="L28033" s="10"/>
      <c r="M28033" s="10"/>
    </row>
    <row r="28034" spans="2:13" s="1" customFormat="1" ht="13.8" x14ac:dyDescent="0.3">
      <c r="B28034" s="10"/>
      <c r="L28034" s="10"/>
      <c r="M28034" s="10"/>
    </row>
    <row r="28035" spans="2:13" s="1" customFormat="1" ht="13.8" x14ac:dyDescent="0.3">
      <c r="B28035" s="10"/>
      <c r="L28035" s="10"/>
      <c r="M28035" s="10"/>
    </row>
    <row r="28036" spans="2:13" s="1" customFormat="1" ht="13.8" x14ac:dyDescent="0.3">
      <c r="B28036" s="10"/>
      <c r="L28036" s="10"/>
      <c r="M28036" s="10"/>
    </row>
    <row r="28037" spans="2:13" s="1" customFormat="1" ht="13.8" x14ac:dyDescent="0.3">
      <c r="B28037" s="10"/>
      <c r="L28037" s="10"/>
      <c r="M28037" s="10"/>
    </row>
    <row r="28038" spans="2:13" s="1" customFormat="1" ht="13.8" x14ac:dyDescent="0.3">
      <c r="B28038" s="10"/>
      <c r="L28038" s="10"/>
      <c r="M28038" s="10"/>
    </row>
    <row r="28039" spans="2:13" s="1" customFormat="1" ht="13.8" x14ac:dyDescent="0.3">
      <c r="B28039" s="10"/>
      <c r="L28039" s="10"/>
      <c r="M28039" s="10"/>
    </row>
    <row r="28040" spans="2:13" s="1" customFormat="1" ht="13.8" x14ac:dyDescent="0.3">
      <c r="B28040" s="10"/>
      <c r="L28040" s="10"/>
      <c r="M28040" s="10"/>
    </row>
    <row r="28041" spans="2:13" s="1" customFormat="1" ht="13.8" x14ac:dyDescent="0.3">
      <c r="B28041" s="10"/>
      <c r="L28041" s="10"/>
      <c r="M28041" s="10"/>
    </row>
    <row r="28042" spans="2:13" s="1" customFormat="1" ht="13.8" x14ac:dyDescent="0.3">
      <c r="B28042" s="10"/>
      <c r="L28042" s="10"/>
      <c r="M28042" s="10"/>
    </row>
    <row r="28043" spans="2:13" s="1" customFormat="1" ht="13.8" x14ac:dyDescent="0.3">
      <c r="B28043" s="10"/>
      <c r="L28043" s="10"/>
      <c r="M28043" s="10"/>
    </row>
    <row r="28044" spans="2:13" s="1" customFormat="1" ht="13.8" x14ac:dyDescent="0.3">
      <c r="B28044" s="10"/>
      <c r="L28044" s="10"/>
      <c r="M28044" s="10"/>
    </row>
    <row r="28045" spans="2:13" s="1" customFormat="1" ht="13.8" x14ac:dyDescent="0.3">
      <c r="B28045" s="10"/>
      <c r="L28045" s="10"/>
      <c r="M28045" s="10"/>
    </row>
    <row r="28046" spans="2:13" s="1" customFormat="1" ht="13.8" x14ac:dyDescent="0.3">
      <c r="B28046" s="10"/>
      <c r="L28046" s="10"/>
      <c r="M28046" s="10"/>
    </row>
    <row r="28047" spans="2:13" s="1" customFormat="1" ht="13.8" x14ac:dyDescent="0.3">
      <c r="B28047" s="10"/>
      <c r="L28047" s="10"/>
      <c r="M28047" s="10"/>
    </row>
    <row r="28048" spans="2:13" s="1" customFormat="1" ht="13.8" x14ac:dyDescent="0.3">
      <c r="B28048" s="10"/>
      <c r="L28048" s="10"/>
      <c r="M28048" s="10"/>
    </row>
    <row r="28049" spans="2:13" s="1" customFormat="1" ht="13.8" x14ac:dyDescent="0.3">
      <c r="B28049" s="10"/>
      <c r="L28049" s="10"/>
      <c r="M28049" s="10"/>
    </row>
    <row r="28050" spans="2:13" s="1" customFormat="1" ht="13.8" x14ac:dyDescent="0.3">
      <c r="B28050" s="10"/>
      <c r="L28050" s="10"/>
      <c r="M28050" s="10"/>
    </row>
    <row r="28051" spans="2:13" s="1" customFormat="1" ht="13.8" x14ac:dyDescent="0.3">
      <c r="B28051" s="10"/>
      <c r="L28051" s="10"/>
      <c r="M28051" s="10"/>
    </row>
    <row r="28052" spans="2:13" s="1" customFormat="1" ht="13.8" x14ac:dyDescent="0.3">
      <c r="B28052" s="10"/>
      <c r="L28052" s="10"/>
      <c r="M28052" s="10"/>
    </row>
    <row r="28053" spans="2:13" s="1" customFormat="1" ht="13.8" x14ac:dyDescent="0.3">
      <c r="B28053" s="10"/>
      <c r="L28053" s="10"/>
      <c r="M28053" s="10"/>
    </row>
    <row r="28054" spans="2:13" s="1" customFormat="1" ht="13.8" x14ac:dyDescent="0.3">
      <c r="B28054" s="10"/>
      <c r="L28054" s="10"/>
      <c r="M28054" s="10"/>
    </row>
    <row r="28055" spans="2:13" s="1" customFormat="1" ht="13.8" x14ac:dyDescent="0.3">
      <c r="B28055" s="10"/>
      <c r="L28055" s="10"/>
      <c r="M28055" s="10"/>
    </row>
    <row r="28056" spans="2:13" s="1" customFormat="1" ht="13.8" x14ac:dyDescent="0.3">
      <c r="B28056" s="10"/>
      <c r="L28056" s="10"/>
      <c r="M28056" s="10"/>
    </row>
    <row r="28057" spans="2:13" s="1" customFormat="1" ht="13.8" x14ac:dyDescent="0.3">
      <c r="B28057" s="10"/>
      <c r="L28057" s="10"/>
      <c r="M28057" s="10"/>
    </row>
    <row r="28058" spans="2:13" s="1" customFormat="1" ht="13.8" x14ac:dyDescent="0.3">
      <c r="B28058" s="10"/>
      <c r="L28058" s="10"/>
      <c r="M28058" s="10"/>
    </row>
    <row r="28059" spans="2:13" s="1" customFormat="1" ht="13.8" x14ac:dyDescent="0.3">
      <c r="B28059" s="10"/>
      <c r="L28059" s="10"/>
      <c r="M28059" s="10"/>
    </row>
    <row r="28060" spans="2:13" s="1" customFormat="1" ht="13.8" x14ac:dyDescent="0.3">
      <c r="B28060" s="10"/>
      <c r="L28060" s="10"/>
      <c r="M28060" s="10"/>
    </row>
    <row r="28061" spans="2:13" s="1" customFormat="1" ht="13.8" x14ac:dyDescent="0.3">
      <c r="B28061" s="10"/>
      <c r="L28061" s="10"/>
      <c r="M28061" s="10"/>
    </row>
    <row r="28062" spans="2:13" s="1" customFormat="1" ht="13.8" x14ac:dyDescent="0.3">
      <c r="B28062" s="10"/>
      <c r="L28062" s="10"/>
      <c r="M28062" s="10"/>
    </row>
    <row r="28063" spans="2:13" s="1" customFormat="1" ht="13.8" x14ac:dyDescent="0.3">
      <c r="B28063" s="10"/>
      <c r="L28063" s="10"/>
      <c r="M28063" s="10"/>
    </row>
    <row r="28064" spans="2:13" s="1" customFormat="1" ht="13.8" x14ac:dyDescent="0.3">
      <c r="B28064" s="10"/>
      <c r="L28064" s="10"/>
      <c r="M28064" s="10"/>
    </row>
    <row r="28065" spans="2:13" s="1" customFormat="1" ht="13.8" x14ac:dyDescent="0.3">
      <c r="B28065" s="10"/>
      <c r="L28065" s="10"/>
      <c r="M28065" s="10"/>
    </row>
    <row r="28066" spans="2:13" s="1" customFormat="1" ht="13.8" x14ac:dyDescent="0.3">
      <c r="B28066" s="10"/>
      <c r="L28066" s="10"/>
      <c r="M28066" s="10"/>
    </row>
    <row r="28067" spans="2:13" s="1" customFormat="1" ht="13.8" x14ac:dyDescent="0.3">
      <c r="B28067" s="10"/>
      <c r="L28067" s="10"/>
      <c r="M28067" s="10"/>
    </row>
    <row r="28068" spans="2:13" s="1" customFormat="1" ht="13.8" x14ac:dyDescent="0.3">
      <c r="B28068" s="10"/>
      <c r="L28068" s="10"/>
      <c r="M28068" s="10"/>
    </row>
    <row r="28069" spans="2:13" s="1" customFormat="1" ht="13.8" x14ac:dyDescent="0.3">
      <c r="B28069" s="10"/>
      <c r="L28069" s="10"/>
      <c r="M28069" s="10"/>
    </row>
    <row r="28070" spans="2:13" s="1" customFormat="1" ht="13.8" x14ac:dyDescent="0.3">
      <c r="B28070" s="10"/>
      <c r="L28070" s="10"/>
      <c r="M28070" s="10"/>
    </row>
    <row r="28071" spans="2:13" s="1" customFormat="1" ht="13.8" x14ac:dyDescent="0.3">
      <c r="B28071" s="10"/>
      <c r="L28071" s="10"/>
      <c r="M28071" s="10"/>
    </row>
    <row r="28072" spans="2:13" s="1" customFormat="1" ht="13.8" x14ac:dyDescent="0.3">
      <c r="B28072" s="10"/>
      <c r="L28072" s="10"/>
      <c r="M28072" s="10"/>
    </row>
    <row r="28073" spans="2:13" s="1" customFormat="1" ht="13.8" x14ac:dyDescent="0.3">
      <c r="B28073" s="10"/>
      <c r="L28073" s="10"/>
      <c r="M28073" s="10"/>
    </row>
    <row r="28074" spans="2:13" s="1" customFormat="1" ht="13.8" x14ac:dyDescent="0.3">
      <c r="B28074" s="10"/>
      <c r="L28074" s="10"/>
      <c r="M28074" s="10"/>
    </row>
    <row r="28075" spans="2:13" s="1" customFormat="1" ht="13.8" x14ac:dyDescent="0.3">
      <c r="B28075" s="10"/>
      <c r="L28075" s="10"/>
      <c r="M28075" s="10"/>
    </row>
    <row r="28076" spans="2:13" s="1" customFormat="1" ht="13.8" x14ac:dyDescent="0.3">
      <c r="B28076" s="10"/>
      <c r="L28076" s="10"/>
      <c r="M28076" s="10"/>
    </row>
    <row r="28077" spans="2:13" s="1" customFormat="1" ht="13.8" x14ac:dyDescent="0.3">
      <c r="B28077" s="10"/>
      <c r="L28077" s="10"/>
      <c r="M28077" s="10"/>
    </row>
    <row r="28078" spans="2:13" s="1" customFormat="1" ht="13.8" x14ac:dyDescent="0.3">
      <c r="B28078" s="10"/>
      <c r="L28078" s="10"/>
      <c r="M28078" s="10"/>
    </row>
    <row r="28079" spans="2:13" s="1" customFormat="1" ht="13.8" x14ac:dyDescent="0.3">
      <c r="B28079" s="10"/>
      <c r="L28079" s="10"/>
      <c r="M28079" s="10"/>
    </row>
    <row r="28080" spans="2:13" s="1" customFormat="1" ht="13.8" x14ac:dyDescent="0.3">
      <c r="B28080" s="10"/>
      <c r="L28080" s="10"/>
      <c r="M28080" s="10"/>
    </row>
    <row r="28081" spans="2:13" s="1" customFormat="1" ht="13.8" x14ac:dyDescent="0.3">
      <c r="B28081" s="10"/>
      <c r="L28081" s="10"/>
      <c r="M28081" s="10"/>
    </row>
    <row r="28082" spans="2:13" s="1" customFormat="1" ht="13.8" x14ac:dyDescent="0.3">
      <c r="B28082" s="10"/>
      <c r="L28082" s="10"/>
      <c r="M28082" s="10"/>
    </row>
    <row r="28083" spans="2:13" s="1" customFormat="1" ht="13.8" x14ac:dyDescent="0.3">
      <c r="B28083" s="10"/>
      <c r="L28083" s="10"/>
      <c r="M28083" s="10"/>
    </row>
    <row r="28084" spans="2:13" s="1" customFormat="1" ht="13.8" x14ac:dyDescent="0.3">
      <c r="B28084" s="10"/>
      <c r="L28084" s="10"/>
      <c r="M28084" s="10"/>
    </row>
    <row r="28085" spans="2:13" s="1" customFormat="1" ht="13.8" x14ac:dyDescent="0.3">
      <c r="B28085" s="10"/>
      <c r="L28085" s="10"/>
      <c r="M28085" s="10"/>
    </row>
    <row r="28086" spans="2:13" s="1" customFormat="1" ht="13.8" x14ac:dyDescent="0.3">
      <c r="B28086" s="10"/>
      <c r="L28086" s="10"/>
      <c r="M28086" s="10"/>
    </row>
    <row r="28087" spans="2:13" s="1" customFormat="1" ht="13.8" x14ac:dyDescent="0.3">
      <c r="B28087" s="10"/>
      <c r="L28087" s="10"/>
      <c r="M28087" s="10"/>
    </row>
    <row r="28088" spans="2:13" s="1" customFormat="1" ht="13.8" x14ac:dyDescent="0.3">
      <c r="B28088" s="10"/>
      <c r="L28088" s="10"/>
      <c r="M28088" s="10"/>
    </row>
    <row r="28089" spans="2:13" s="1" customFormat="1" ht="13.8" x14ac:dyDescent="0.3">
      <c r="B28089" s="10"/>
      <c r="L28089" s="10"/>
      <c r="M28089" s="10"/>
    </row>
    <row r="28090" spans="2:13" s="1" customFormat="1" ht="13.8" x14ac:dyDescent="0.3">
      <c r="B28090" s="10"/>
      <c r="L28090" s="10"/>
      <c r="M28090" s="10"/>
    </row>
    <row r="28091" spans="2:13" s="1" customFormat="1" ht="13.8" x14ac:dyDescent="0.3">
      <c r="B28091" s="10"/>
      <c r="L28091" s="10"/>
      <c r="M28091" s="10"/>
    </row>
    <row r="28092" spans="2:13" s="1" customFormat="1" ht="13.8" x14ac:dyDescent="0.3">
      <c r="B28092" s="10"/>
      <c r="L28092" s="10"/>
      <c r="M28092" s="10"/>
    </row>
    <row r="28093" spans="2:13" s="1" customFormat="1" ht="13.8" x14ac:dyDescent="0.3">
      <c r="B28093" s="10"/>
      <c r="L28093" s="10"/>
      <c r="M28093" s="10"/>
    </row>
    <row r="28094" spans="2:13" s="1" customFormat="1" ht="13.8" x14ac:dyDescent="0.3">
      <c r="B28094" s="10"/>
      <c r="L28094" s="10"/>
      <c r="M28094" s="10"/>
    </row>
    <row r="28095" spans="2:13" s="1" customFormat="1" ht="13.8" x14ac:dyDescent="0.3">
      <c r="B28095" s="10"/>
      <c r="L28095" s="10"/>
      <c r="M28095" s="10"/>
    </row>
    <row r="28096" spans="2:13" s="1" customFormat="1" ht="13.8" x14ac:dyDescent="0.3">
      <c r="B28096" s="10"/>
      <c r="L28096" s="10"/>
      <c r="M28096" s="10"/>
    </row>
    <row r="28097" spans="2:13" s="1" customFormat="1" ht="13.8" x14ac:dyDescent="0.3">
      <c r="B28097" s="10"/>
      <c r="L28097" s="10"/>
      <c r="M28097" s="10"/>
    </row>
    <row r="28098" spans="2:13" s="1" customFormat="1" ht="13.8" x14ac:dyDescent="0.3">
      <c r="B28098" s="10"/>
      <c r="L28098" s="10"/>
      <c r="M28098" s="10"/>
    </row>
    <row r="28099" spans="2:13" s="1" customFormat="1" ht="13.8" x14ac:dyDescent="0.3">
      <c r="B28099" s="10"/>
      <c r="L28099" s="10"/>
      <c r="M28099" s="10"/>
    </row>
    <row r="28100" spans="2:13" s="1" customFormat="1" ht="13.8" x14ac:dyDescent="0.3">
      <c r="B28100" s="10"/>
      <c r="L28100" s="10"/>
      <c r="M28100" s="10"/>
    </row>
    <row r="28101" spans="2:13" s="1" customFormat="1" ht="13.8" x14ac:dyDescent="0.3">
      <c r="B28101" s="10"/>
      <c r="L28101" s="10"/>
      <c r="M28101" s="10"/>
    </row>
    <row r="28102" spans="2:13" s="1" customFormat="1" ht="13.8" x14ac:dyDescent="0.3">
      <c r="B28102" s="10"/>
      <c r="L28102" s="10"/>
      <c r="M28102" s="10"/>
    </row>
    <row r="28103" spans="2:13" s="1" customFormat="1" ht="13.8" x14ac:dyDescent="0.3">
      <c r="B28103" s="10"/>
      <c r="L28103" s="10"/>
      <c r="M28103" s="10"/>
    </row>
    <row r="28104" spans="2:13" s="1" customFormat="1" ht="13.8" x14ac:dyDescent="0.3">
      <c r="B28104" s="10"/>
      <c r="L28104" s="10"/>
      <c r="M28104" s="10"/>
    </row>
    <row r="28105" spans="2:13" s="1" customFormat="1" ht="13.8" x14ac:dyDescent="0.3">
      <c r="B28105" s="10"/>
      <c r="L28105" s="10"/>
      <c r="M28105" s="10"/>
    </row>
    <row r="28106" spans="2:13" s="1" customFormat="1" ht="13.8" x14ac:dyDescent="0.3">
      <c r="B28106" s="10"/>
      <c r="L28106" s="10"/>
      <c r="M28106" s="10"/>
    </row>
    <row r="28107" spans="2:13" s="1" customFormat="1" ht="13.8" x14ac:dyDescent="0.3">
      <c r="B28107" s="10"/>
      <c r="L28107" s="10"/>
      <c r="M28107" s="10"/>
    </row>
    <row r="28108" spans="2:13" s="1" customFormat="1" ht="13.8" x14ac:dyDescent="0.3">
      <c r="B28108" s="10"/>
      <c r="L28108" s="10"/>
      <c r="M28108" s="10"/>
    </row>
    <row r="28109" spans="2:13" s="1" customFormat="1" ht="13.8" x14ac:dyDescent="0.3">
      <c r="B28109" s="10"/>
      <c r="L28109" s="10"/>
      <c r="M28109" s="10"/>
    </row>
    <row r="28110" spans="2:13" s="1" customFormat="1" ht="13.8" x14ac:dyDescent="0.3">
      <c r="B28110" s="10"/>
      <c r="L28110" s="10"/>
      <c r="M28110" s="10"/>
    </row>
    <row r="28111" spans="2:13" s="1" customFormat="1" ht="13.8" x14ac:dyDescent="0.3">
      <c r="B28111" s="10"/>
      <c r="L28111" s="10"/>
      <c r="M28111" s="10"/>
    </row>
    <row r="28112" spans="2:13" s="1" customFormat="1" ht="13.8" x14ac:dyDescent="0.3">
      <c r="B28112" s="10"/>
      <c r="L28112" s="10"/>
      <c r="M28112" s="10"/>
    </row>
    <row r="28113" spans="2:13" s="1" customFormat="1" ht="13.8" x14ac:dyDescent="0.3">
      <c r="B28113" s="10"/>
      <c r="L28113" s="10"/>
      <c r="M28113" s="10"/>
    </row>
    <row r="28114" spans="2:13" s="1" customFormat="1" ht="13.8" x14ac:dyDescent="0.3">
      <c r="B28114" s="10"/>
      <c r="L28114" s="10"/>
      <c r="M28114" s="10"/>
    </row>
    <row r="28115" spans="2:13" s="1" customFormat="1" ht="13.8" x14ac:dyDescent="0.3">
      <c r="B28115" s="10"/>
      <c r="L28115" s="10"/>
      <c r="M28115" s="10"/>
    </row>
    <row r="28116" spans="2:13" s="1" customFormat="1" ht="13.8" x14ac:dyDescent="0.3">
      <c r="B28116" s="10"/>
      <c r="L28116" s="10"/>
      <c r="M28116" s="10"/>
    </row>
    <row r="28117" spans="2:13" s="1" customFormat="1" ht="13.8" x14ac:dyDescent="0.3">
      <c r="B28117" s="10"/>
      <c r="L28117" s="10"/>
      <c r="M28117" s="10"/>
    </row>
    <row r="28118" spans="2:13" s="1" customFormat="1" ht="13.8" x14ac:dyDescent="0.3">
      <c r="B28118" s="10"/>
      <c r="L28118" s="10"/>
      <c r="M28118" s="10"/>
    </row>
    <row r="28119" spans="2:13" s="1" customFormat="1" ht="13.8" x14ac:dyDescent="0.3">
      <c r="B28119" s="10"/>
      <c r="L28119" s="10"/>
      <c r="M28119" s="10"/>
    </row>
    <row r="28120" spans="2:13" s="1" customFormat="1" ht="13.8" x14ac:dyDescent="0.3">
      <c r="B28120" s="10"/>
      <c r="L28120" s="10"/>
      <c r="M28120" s="10"/>
    </row>
    <row r="28121" spans="2:13" s="1" customFormat="1" ht="13.8" x14ac:dyDescent="0.3">
      <c r="B28121" s="10"/>
      <c r="L28121" s="10"/>
      <c r="M28121" s="10"/>
    </row>
    <row r="28122" spans="2:13" s="1" customFormat="1" ht="13.8" x14ac:dyDescent="0.3">
      <c r="B28122" s="10"/>
      <c r="L28122" s="10"/>
      <c r="M28122" s="10"/>
    </row>
    <row r="28123" spans="2:13" s="1" customFormat="1" ht="13.8" x14ac:dyDescent="0.3">
      <c r="B28123" s="10"/>
      <c r="L28123" s="10"/>
      <c r="M28123" s="10"/>
    </row>
    <row r="28124" spans="2:13" s="1" customFormat="1" ht="13.8" x14ac:dyDescent="0.3">
      <c r="B28124" s="10"/>
      <c r="L28124" s="10"/>
      <c r="M28124" s="10"/>
    </row>
    <row r="28125" spans="2:13" s="1" customFormat="1" ht="13.8" x14ac:dyDescent="0.3">
      <c r="B28125" s="10"/>
      <c r="L28125" s="10"/>
      <c r="M28125" s="10"/>
    </row>
    <row r="28126" spans="2:13" s="1" customFormat="1" ht="13.8" x14ac:dyDescent="0.3">
      <c r="B28126" s="10"/>
      <c r="L28126" s="10"/>
      <c r="M28126" s="10"/>
    </row>
    <row r="28127" spans="2:13" s="1" customFormat="1" ht="13.8" x14ac:dyDescent="0.3">
      <c r="B28127" s="10"/>
      <c r="L28127" s="10"/>
      <c r="M28127" s="10"/>
    </row>
    <row r="28128" spans="2:13" s="1" customFormat="1" ht="13.8" x14ac:dyDescent="0.3">
      <c r="B28128" s="10"/>
      <c r="L28128" s="10"/>
      <c r="M28128" s="10"/>
    </row>
    <row r="28129" spans="2:13" s="1" customFormat="1" ht="13.8" x14ac:dyDescent="0.3">
      <c r="B28129" s="10"/>
      <c r="L28129" s="10"/>
      <c r="M28129" s="10"/>
    </row>
    <row r="28130" spans="2:13" s="1" customFormat="1" ht="13.8" x14ac:dyDescent="0.3">
      <c r="B28130" s="10"/>
      <c r="L28130" s="10"/>
      <c r="M28130" s="10"/>
    </row>
    <row r="28131" spans="2:13" s="1" customFormat="1" ht="13.8" x14ac:dyDescent="0.3">
      <c r="B28131" s="10"/>
      <c r="L28131" s="10"/>
      <c r="M28131" s="10"/>
    </row>
    <row r="28132" spans="2:13" s="1" customFormat="1" ht="13.8" x14ac:dyDescent="0.3">
      <c r="B28132" s="10"/>
      <c r="L28132" s="10"/>
      <c r="M28132" s="10"/>
    </row>
    <row r="28133" spans="2:13" s="1" customFormat="1" ht="13.8" x14ac:dyDescent="0.3">
      <c r="B28133" s="10"/>
      <c r="L28133" s="10"/>
      <c r="M28133" s="10"/>
    </row>
    <row r="28134" spans="2:13" s="1" customFormat="1" ht="13.8" x14ac:dyDescent="0.3">
      <c r="B28134" s="10"/>
      <c r="L28134" s="10"/>
      <c r="M28134" s="10"/>
    </row>
    <row r="28135" spans="2:13" s="1" customFormat="1" ht="13.8" x14ac:dyDescent="0.3">
      <c r="B28135" s="10"/>
      <c r="L28135" s="10"/>
      <c r="M28135" s="10"/>
    </row>
    <row r="28136" spans="2:13" s="1" customFormat="1" ht="13.8" x14ac:dyDescent="0.3">
      <c r="B28136" s="10"/>
      <c r="L28136" s="10"/>
      <c r="M28136" s="10"/>
    </row>
    <row r="28137" spans="2:13" s="1" customFormat="1" ht="13.8" x14ac:dyDescent="0.3">
      <c r="B28137" s="10"/>
      <c r="L28137" s="10"/>
      <c r="M28137" s="10"/>
    </row>
    <row r="28138" spans="2:13" s="1" customFormat="1" ht="13.8" x14ac:dyDescent="0.3">
      <c r="B28138" s="10"/>
      <c r="L28138" s="10"/>
      <c r="M28138" s="10"/>
    </row>
    <row r="28139" spans="2:13" s="1" customFormat="1" ht="13.8" x14ac:dyDescent="0.3">
      <c r="B28139" s="10"/>
      <c r="L28139" s="10"/>
      <c r="M28139" s="10"/>
    </row>
    <row r="28140" spans="2:13" s="1" customFormat="1" ht="13.8" x14ac:dyDescent="0.3">
      <c r="B28140" s="10"/>
      <c r="L28140" s="10"/>
      <c r="M28140" s="10"/>
    </row>
    <row r="28141" spans="2:13" s="1" customFormat="1" ht="13.8" x14ac:dyDescent="0.3">
      <c r="B28141" s="10"/>
      <c r="L28141" s="10"/>
      <c r="M28141" s="10"/>
    </row>
    <row r="28142" spans="2:13" s="1" customFormat="1" ht="13.8" x14ac:dyDescent="0.3">
      <c r="B28142" s="10"/>
      <c r="L28142" s="10"/>
      <c r="M28142" s="10"/>
    </row>
    <row r="28143" spans="2:13" s="1" customFormat="1" ht="13.8" x14ac:dyDescent="0.3">
      <c r="B28143" s="10"/>
      <c r="L28143" s="10"/>
      <c r="M28143" s="10"/>
    </row>
    <row r="28144" spans="2:13" s="1" customFormat="1" ht="13.8" x14ac:dyDescent="0.3">
      <c r="B28144" s="10"/>
      <c r="L28144" s="10"/>
      <c r="M28144" s="10"/>
    </row>
    <row r="28145" spans="2:13" s="1" customFormat="1" ht="13.8" x14ac:dyDescent="0.3">
      <c r="B28145" s="10"/>
      <c r="L28145" s="10"/>
      <c r="M28145" s="10"/>
    </row>
    <row r="28146" spans="2:13" s="1" customFormat="1" ht="13.8" x14ac:dyDescent="0.3">
      <c r="B28146" s="10"/>
      <c r="L28146" s="10"/>
      <c r="M28146" s="10"/>
    </row>
    <row r="28147" spans="2:13" s="1" customFormat="1" ht="13.8" x14ac:dyDescent="0.3">
      <c r="B28147" s="10"/>
      <c r="L28147" s="10"/>
      <c r="M28147" s="10"/>
    </row>
    <row r="28148" spans="2:13" s="1" customFormat="1" ht="13.8" x14ac:dyDescent="0.3">
      <c r="B28148" s="10"/>
      <c r="L28148" s="10"/>
      <c r="M28148" s="10"/>
    </row>
    <row r="28149" spans="2:13" s="1" customFormat="1" ht="13.8" x14ac:dyDescent="0.3">
      <c r="B28149" s="10"/>
      <c r="L28149" s="10"/>
      <c r="M28149" s="10"/>
    </row>
    <row r="28150" spans="2:13" s="1" customFormat="1" ht="13.8" x14ac:dyDescent="0.3">
      <c r="B28150" s="10"/>
      <c r="L28150" s="10"/>
      <c r="M28150" s="10"/>
    </row>
    <row r="28151" spans="2:13" s="1" customFormat="1" ht="13.8" x14ac:dyDescent="0.3">
      <c r="B28151" s="10"/>
      <c r="L28151" s="10"/>
      <c r="M28151" s="10"/>
    </row>
    <row r="28152" spans="2:13" s="1" customFormat="1" ht="13.8" x14ac:dyDescent="0.3">
      <c r="B28152" s="10"/>
      <c r="L28152" s="10"/>
      <c r="M28152" s="10"/>
    </row>
    <row r="28153" spans="2:13" s="1" customFormat="1" ht="13.8" x14ac:dyDescent="0.3">
      <c r="B28153" s="10"/>
      <c r="L28153" s="10"/>
      <c r="M28153" s="10"/>
    </row>
    <row r="28154" spans="2:13" s="1" customFormat="1" ht="13.8" x14ac:dyDescent="0.3">
      <c r="B28154" s="10"/>
      <c r="L28154" s="10"/>
      <c r="M28154" s="10"/>
    </row>
    <row r="28155" spans="2:13" s="1" customFormat="1" ht="13.8" x14ac:dyDescent="0.3">
      <c r="B28155" s="10"/>
      <c r="L28155" s="10"/>
      <c r="M28155" s="10"/>
    </row>
    <row r="28156" spans="2:13" s="1" customFormat="1" ht="13.8" x14ac:dyDescent="0.3">
      <c r="B28156" s="10"/>
      <c r="L28156" s="10"/>
      <c r="M28156" s="10"/>
    </row>
    <row r="28157" spans="2:13" s="1" customFormat="1" ht="13.8" x14ac:dyDescent="0.3">
      <c r="B28157" s="10"/>
      <c r="L28157" s="10"/>
      <c r="M28157" s="10"/>
    </row>
    <row r="28158" spans="2:13" s="1" customFormat="1" ht="13.8" x14ac:dyDescent="0.3">
      <c r="B28158" s="10"/>
      <c r="L28158" s="10"/>
      <c r="M28158" s="10"/>
    </row>
    <row r="28159" spans="2:13" s="1" customFormat="1" ht="13.8" x14ac:dyDescent="0.3">
      <c r="B28159" s="10"/>
      <c r="L28159" s="10"/>
      <c r="M28159" s="10"/>
    </row>
    <row r="28160" spans="2:13" s="1" customFormat="1" ht="13.8" x14ac:dyDescent="0.3">
      <c r="B28160" s="10"/>
      <c r="L28160" s="10"/>
      <c r="M28160" s="10"/>
    </row>
    <row r="28161" spans="2:13" s="1" customFormat="1" ht="13.8" x14ac:dyDescent="0.3">
      <c r="B28161" s="10"/>
      <c r="L28161" s="10"/>
      <c r="M28161" s="10"/>
    </row>
    <row r="28162" spans="2:13" s="1" customFormat="1" ht="13.8" x14ac:dyDescent="0.3">
      <c r="B28162" s="10"/>
      <c r="L28162" s="10"/>
      <c r="M28162" s="10"/>
    </row>
    <row r="28163" spans="2:13" s="1" customFormat="1" ht="13.8" x14ac:dyDescent="0.3">
      <c r="B28163" s="10"/>
      <c r="L28163" s="10"/>
      <c r="M28163" s="10"/>
    </row>
    <row r="28164" spans="2:13" s="1" customFormat="1" ht="13.8" x14ac:dyDescent="0.3">
      <c r="B28164" s="10"/>
      <c r="L28164" s="10"/>
      <c r="M28164" s="10"/>
    </row>
    <row r="28165" spans="2:13" s="1" customFormat="1" ht="13.8" x14ac:dyDescent="0.3">
      <c r="B28165" s="10"/>
      <c r="L28165" s="10"/>
      <c r="M28165" s="10"/>
    </row>
    <row r="28166" spans="2:13" s="1" customFormat="1" ht="13.8" x14ac:dyDescent="0.3">
      <c r="B28166" s="10"/>
      <c r="L28166" s="10"/>
      <c r="M28166" s="10"/>
    </row>
    <row r="28167" spans="2:13" s="1" customFormat="1" ht="13.8" x14ac:dyDescent="0.3">
      <c r="B28167" s="10"/>
      <c r="L28167" s="10"/>
      <c r="M28167" s="10"/>
    </row>
    <row r="28168" spans="2:13" s="1" customFormat="1" ht="13.8" x14ac:dyDescent="0.3">
      <c r="B28168" s="10"/>
      <c r="L28168" s="10"/>
      <c r="M28168" s="10"/>
    </row>
    <row r="28169" spans="2:13" s="1" customFormat="1" ht="13.8" x14ac:dyDescent="0.3">
      <c r="B28169" s="10"/>
      <c r="L28169" s="10"/>
      <c r="M28169" s="10"/>
    </row>
    <row r="28170" spans="2:13" s="1" customFormat="1" ht="13.8" x14ac:dyDescent="0.3">
      <c r="B28170" s="10"/>
      <c r="L28170" s="10"/>
      <c r="M28170" s="10"/>
    </row>
    <row r="28171" spans="2:13" s="1" customFormat="1" ht="13.8" x14ac:dyDescent="0.3">
      <c r="B28171" s="10"/>
      <c r="L28171" s="10"/>
      <c r="M28171" s="10"/>
    </row>
    <row r="28172" spans="2:13" s="1" customFormat="1" ht="13.8" x14ac:dyDescent="0.3">
      <c r="B28172" s="10"/>
      <c r="L28172" s="10"/>
      <c r="M28172" s="10"/>
    </row>
    <row r="28173" spans="2:13" s="1" customFormat="1" ht="13.8" x14ac:dyDescent="0.3">
      <c r="B28173" s="10"/>
      <c r="L28173" s="10"/>
      <c r="M28173" s="10"/>
    </row>
    <row r="28174" spans="2:13" s="1" customFormat="1" ht="13.8" x14ac:dyDescent="0.3">
      <c r="B28174" s="10"/>
      <c r="L28174" s="10"/>
      <c r="M28174" s="10"/>
    </row>
    <row r="28175" spans="2:13" s="1" customFormat="1" ht="13.8" x14ac:dyDescent="0.3">
      <c r="B28175" s="10"/>
      <c r="L28175" s="10"/>
      <c r="M28175" s="10"/>
    </row>
    <row r="28176" spans="2:13" s="1" customFormat="1" ht="13.8" x14ac:dyDescent="0.3">
      <c r="B28176" s="10"/>
      <c r="L28176" s="10"/>
      <c r="M28176" s="10"/>
    </row>
    <row r="28177" spans="2:13" s="1" customFormat="1" ht="13.8" x14ac:dyDescent="0.3">
      <c r="B28177" s="10"/>
      <c r="L28177" s="10"/>
      <c r="M28177" s="10"/>
    </row>
    <row r="28178" spans="2:13" s="1" customFormat="1" ht="13.8" x14ac:dyDescent="0.3">
      <c r="B28178" s="10"/>
      <c r="L28178" s="10"/>
      <c r="M28178" s="10"/>
    </row>
    <row r="28179" spans="2:13" s="1" customFormat="1" ht="13.8" x14ac:dyDescent="0.3">
      <c r="B28179" s="10"/>
      <c r="L28179" s="10"/>
      <c r="M28179" s="10"/>
    </row>
    <row r="28180" spans="2:13" s="1" customFormat="1" ht="13.8" x14ac:dyDescent="0.3">
      <c r="B28180" s="10"/>
      <c r="L28180" s="10"/>
      <c r="M28180" s="10"/>
    </row>
    <row r="28181" spans="2:13" s="1" customFormat="1" ht="13.8" x14ac:dyDescent="0.3">
      <c r="B28181" s="10"/>
      <c r="L28181" s="10"/>
      <c r="M28181" s="10"/>
    </row>
    <row r="28182" spans="2:13" s="1" customFormat="1" ht="13.8" x14ac:dyDescent="0.3">
      <c r="B28182" s="10"/>
      <c r="L28182" s="10"/>
      <c r="M28182" s="10"/>
    </row>
    <row r="28183" spans="2:13" s="1" customFormat="1" ht="13.8" x14ac:dyDescent="0.3">
      <c r="B28183" s="10"/>
      <c r="L28183" s="10"/>
      <c r="M28183" s="10"/>
    </row>
    <row r="28184" spans="2:13" s="1" customFormat="1" ht="13.8" x14ac:dyDescent="0.3">
      <c r="B28184" s="10"/>
      <c r="L28184" s="10"/>
      <c r="M28184" s="10"/>
    </row>
    <row r="28185" spans="2:13" s="1" customFormat="1" ht="13.8" x14ac:dyDescent="0.3">
      <c r="B28185" s="10"/>
      <c r="L28185" s="10"/>
      <c r="M28185" s="10"/>
    </row>
    <row r="28186" spans="2:13" s="1" customFormat="1" ht="13.8" x14ac:dyDescent="0.3">
      <c r="B28186" s="10"/>
      <c r="L28186" s="10"/>
      <c r="M28186" s="10"/>
    </row>
    <row r="28187" spans="2:13" s="1" customFormat="1" ht="13.8" x14ac:dyDescent="0.3">
      <c r="B28187" s="10"/>
      <c r="L28187" s="10"/>
      <c r="M28187" s="10"/>
    </row>
    <row r="28188" spans="2:13" s="1" customFormat="1" ht="13.8" x14ac:dyDescent="0.3">
      <c r="B28188" s="10"/>
      <c r="L28188" s="10"/>
      <c r="M28188" s="10"/>
    </row>
    <row r="28189" spans="2:13" s="1" customFormat="1" ht="13.8" x14ac:dyDescent="0.3">
      <c r="B28189" s="10"/>
      <c r="L28189" s="10"/>
      <c r="M28189" s="10"/>
    </row>
    <row r="28190" spans="2:13" s="1" customFormat="1" ht="13.8" x14ac:dyDescent="0.3">
      <c r="B28190" s="10"/>
      <c r="L28190" s="10"/>
      <c r="M28190" s="10"/>
    </row>
    <row r="28191" spans="2:13" s="1" customFormat="1" ht="13.8" x14ac:dyDescent="0.3">
      <c r="B28191" s="10"/>
      <c r="L28191" s="10"/>
      <c r="M28191" s="10"/>
    </row>
    <row r="28192" spans="2:13" s="1" customFormat="1" ht="13.8" x14ac:dyDescent="0.3">
      <c r="B28192" s="10"/>
      <c r="L28192" s="10"/>
      <c r="M28192" s="10"/>
    </row>
    <row r="28193" spans="2:13" s="1" customFormat="1" ht="13.8" x14ac:dyDescent="0.3">
      <c r="B28193" s="10"/>
      <c r="L28193" s="10"/>
      <c r="M28193" s="10"/>
    </row>
    <row r="28194" spans="2:13" s="1" customFormat="1" ht="13.8" x14ac:dyDescent="0.3">
      <c r="B28194" s="10"/>
      <c r="L28194" s="10"/>
      <c r="M28194" s="10"/>
    </row>
    <row r="28195" spans="2:13" s="1" customFormat="1" ht="13.8" x14ac:dyDescent="0.3">
      <c r="B28195" s="10"/>
      <c r="L28195" s="10"/>
      <c r="M28195" s="10"/>
    </row>
    <row r="28196" spans="2:13" s="1" customFormat="1" ht="13.8" x14ac:dyDescent="0.3">
      <c r="B28196" s="10"/>
      <c r="L28196" s="10"/>
      <c r="M28196" s="10"/>
    </row>
    <row r="28197" spans="2:13" s="1" customFormat="1" ht="13.8" x14ac:dyDescent="0.3">
      <c r="B28197" s="10"/>
      <c r="L28197" s="10"/>
      <c r="M28197" s="10"/>
    </row>
    <row r="28198" spans="2:13" s="1" customFormat="1" ht="13.8" x14ac:dyDescent="0.3">
      <c r="B28198" s="10"/>
      <c r="L28198" s="10"/>
      <c r="M28198" s="10"/>
    </row>
    <row r="28199" spans="2:13" s="1" customFormat="1" ht="13.8" x14ac:dyDescent="0.3">
      <c r="B28199" s="10"/>
      <c r="L28199" s="10"/>
      <c r="M28199" s="10"/>
    </row>
    <row r="28200" spans="2:13" s="1" customFormat="1" ht="13.8" x14ac:dyDescent="0.3">
      <c r="B28200" s="10"/>
      <c r="L28200" s="10"/>
      <c r="M28200" s="10"/>
    </row>
    <row r="28201" spans="2:13" s="1" customFormat="1" ht="13.8" x14ac:dyDescent="0.3">
      <c r="B28201" s="10"/>
      <c r="L28201" s="10"/>
      <c r="M28201" s="10"/>
    </row>
    <row r="28202" spans="2:13" s="1" customFormat="1" ht="13.8" x14ac:dyDescent="0.3">
      <c r="B28202" s="10"/>
      <c r="L28202" s="10"/>
      <c r="M28202" s="10"/>
    </row>
    <row r="28203" spans="2:13" s="1" customFormat="1" ht="13.8" x14ac:dyDescent="0.3">
      <c r="B28203" s="10"/>
      <c r="L28203" s="10"/>
      <c r="M28203" s="10"/>
    </row>
    <row r="28204" spans="2:13" s="1" customFormat="1" ht="13.8" x14ac:dyDescent="0.3">
      <c r="B28204" s="10"/>
      <c r="L28204" s="10"/>
      <c r="M28204" s="10"/>
    </row>
    <row r="28205" spans="2:13" s="1" customFormat="1" ht="13.8" x14ac:dyDescent="0.3">
      <c r="B28205" s="10"/>
      <c r="L28205" s="10"/>
      <c r="M28205" s="10"/>
    </row>
    <row r="28206" spans="2:13" s="1" customFormat="1" ht="13.8" x14ac:dyDescent="0.3">
      <c r="B28206" s="10"/>
      <c r="L28206" s="10"/>
      <c r="M28206" s="10"/>
    </row>
    <row r="28207" spans="2:13" s="1" customFormat="1" ht="13.8" x14ac:dyDescent="0.3">
      <c r="B28207" s="10"/>
      <c r="L28207" s="10"/>
      <c r="M28207" s="10"/>
    </row>
    <row r="28208" spans="2:13" s="1" customFormat="1" ht="13.8" x14ac:dyDescent="0.3">
      <c r="B28208" s="10"/>
      <c r="L28208" s="10"/>
      <c r="M28208" s="10"/>
    </row>
    <row r="28209" spans="2:13" s="1" customFormat="1" ht="13.8" x14ac:dyDescent="0.3">
      <c r="B28209" s="10"/>
      <c r="L28209" s="10"/>
      <c r="M28209" s="10"/>
    </row>
    <row r="28210" spans="2:13" s="1" customFormat="1" ht="13.8" x14ac:dyDescent="0.3">
      <c r="B28210" s="10"/>
      <c r="L28210" s="10"/>
      <c r="M28210" s="10"/>
    </row>
    <row r="28211" spans="2:13" s="1" customFormat="1" ht="13.8" x14ac:dyDescent="0.3">
      <c r="B28211" s="10"/>
      <c r="L28211" s="10"/>
      <c r="M28211" s="10"/>
    </row>
    <row r="28212" spans="2:13" s="1" customFormat="1" ht="13.8" x14ac:dyDescent="0.3">
      <c r="B28212" s="10"/>
      <c r="L28212" s="10"/>
      <c r="M28212" s="10"/>
    </row>
    <row r="28213" spans="2:13" s="1" customFormat="1" ht="13.8" x14ac:dyDescent="0.3">
      <c r="B28213" s="10"/>
      <c r="L28213" s="10"/>
      <c r="M28213" s="10"/>
    </row>
    <row r="28214" spans="2:13" s="1" customFormat="1" ht="13.8" x14ac:dyDescent="0.3">
      <c r="B28214" s="10"/>
      <c r="L28214" s="10"/>
      <c r="M28214" s="10"/>
    </row>
    <row r="28215" spans="2:13" s="1" customFormat="1" ht="13.8" x14ac:dyDescent="0.3">
      <c r="B28215" s="10"/>
      <c r="L28215" s="10"/>
      <c r="M28215" s="10"/>
    </row>
    <row r="28216" spans="2:13" s="1" customFormat="1" ht="13.8" x14ac:dyDescent="0.3">
      <c r="B28216" s="10"/>
      <c r="L28216" s="10"/>
      <c r="M28216" s="10"/>
    </row>
    <row r="28217" spans="2:13" s="1" customFormat="1" ht="13.8" x14ac:dyDescent="0.3">
      <c r="B28217" s="10"/>
      <c r="L28217" s="10"/>
      <c r="M28217" s="10"/>
    </row>
    <row r="28218" spans="2:13" s="1" customFormat="1" ht="13.8" x14ac:dyDescent="0.3">
      <c r="B28218" s="10"/>
      <c r="L28218" s="10"/>
      <c r="M28218" s="10"/>
    </row>
    <row r="28219" spans="2:13" s="1" customFormat="1" ht="13.8" x14ac:dyDescent="0.3">
      <c r="B28219" s="10"/>
      <c r="L28219" s="10"/>
      <c r="M28219" s="10"/>
    </row>
    <row r="28220" spans="2:13" s="1" customFormat="1" ht="13.8" x14ac:dyDescent="0.3">
      <c r="B28220" s="10"/>
      <c r="L28220" s="10"/>
      <c r="M28220" s="10"/>
    </row>
    <row r="28221" spans="2:13" s="1" customFormat="1" ht="13.8" x14ac:dyDescent="0.3">
      <c r="B28221" s="10"/>
      <c r="L28221" s="10"/>
      <c r="M28221" s="10"/>
    </row>
    <row r="28222" spans="2:13" s="1" customFormat="1" ht="13.8" x14ac:dyDescent="0.3">
      <c r="B28222" s="10"/>
      <c r="L28222" s="10"/>
      <c r="M28222" s="10"/>
    </row>
    <row r="28223" spans="2:13" s="1" customFormat="1" ht="13.8" x14ac:dyDescent="0.3">
      <c r="B28223" s="10"/>
      <c r="L28223" s="10"/>
      <c r="M28223" s="10"/>
    </row>
    <row r="28224" spans="2:13" s="1" customFormat="1" ht="13.8" x14ac:dyDescent="0.3">
      <c r="B28224" s="10"/>
      <c r="L28224" s="10"/>
      <c r="M28224" s="10"/>
    </row>
    <row r="28225" spans="2:13" s="1" customFormat="1" ht="13.8" x14ac:dyDescent="0.3">
      <c r="B28225" s="10"/>
      <c r="L28225" s="10"/>
      <c r="M28225" s="10"/>
    </row>
    <row r="28226" spans="2:13" s="1" customFormat="1" ht="13.8" x14ac:dyDescent="0.3">
      <c r="B28226" s="10"/>
      <c r="L28226" s="10"/>
      <c r="M28226" s="10"/>
    </row>
    <row r="28227" spans="2:13" s="1" customFormat="1" ht="13.8" x14ac:dyDescent="0.3">
      <c r="B28227" s="10"/>
      <c r="L28227" s="10"/>
      <c r="M28227" s="10"/>
    </row>
    <row r="28228" spans="2:13" s="1" customFormat="1" ht="13.8" x14ac:dyDescent="0.3">
      <c r="B28228" s="10"/>
      <c r="L28228" s="10"/>
      <c r="M28228" s="10"/>
    </row>
    <row r="28229" spans="2:13" s="1" customFormat="1" ht="13.8" x14ac:dyDescent="0.3">
      <c r="B28229" s="10"/>
      <c r="L28229" s="10"/>
      <c r="M28229" s="10"/>
    </row>
    <row r="28230" spans="2:13" s="1" customFormat="1" ht="13.8" x14ac:dyDescent="0.3">
      <c r="B28230" s="10"/>
      <c r="L28230" s="10"/>
      <c r="M28230" s="10"/>
    </row>
    <row r="28231" spans="2:13" s="1" customFormat="1" ht="13.8" x14ac:dyDescent="0.3">
      <c r="B28231" s="10"/>
      <c r="L28231" s="10"/>
      <c r="M28231" s="10"/>
    </row>
    <row r="28232" spans="2:13" s="1" customFormat="1" ht="13.8" x14ac:dyDescent="0.3">
      <c r="B28232" s="10"/>
      <c r="L28232" s="10"/>
      <c r="M28232" s="10"/>
    </row>
    <row r="28233" spans="2:13" s="1" customFormat="1" ht="13.8" x14ac:dyDescent="0.3">
      <c r="B28233" s="10"/>
      <c r="L28233" s="10"/>
      <c r="M28233" s="10"/>
    </row>
    <row r="28234" spans="2:13" s="1" customFormat="1" ht="13.8" x14ac:dyDescent="0.3">
      <c r="B28234" s="10"/>
      <c r="L28234" s="10"/>
      <c r="M28234" s="10"/>
    </row>
    <row r="28235" spans="2:13" s="1" customFormat="1" ht="13.8" x14ac:dyDescent="0.3">
      <c r="B28235" s="10"/>
      <c r="L28235" s="10"/>
      <c r="M28235" s="10"/>
    </row>
    <row r="28236" spans="2:13" s="1" customFormat="1" ht="13.8" x14ac:dyDescent="0.3">
      <c r="B28236" s="10"/>
      <c r="L28236" s="10"/>
      <c r="M28236" s="10"/>
    </row>
    <row r="28237" spans="2:13" s="1" customFormat="1" ht="13.8" x14ac:dyDescent="0.3">
      <c r="B28237" s="10"/>
      <c r="L28237" s="10"/>
      <c r="M28237" s="10"/>
    </row>
    <row r="28238" spans="2:13" s="1" customFormat="1" ht="13.8" x14ac:dyDescent="0.3">
      <c r="B28238" s="10"/>
      <c r="L28238" s="10"/>
      <c r="M28238" s="10"/>
    </row>
    <row r="28239" spans="2:13" s="1" customFormat="1" ht="13.8" x14ac:dyDescent="0.3">
      <c r="B28239" s="10"/>
      <c r="L28239" s="10"/>
      <c r="M28239" s="10"/>
    </row>
    <row r="28240" spans="2:13" s="1" customFormat="1" ht="13.8" x14ac:dyDescent="0.3">
      <c r="B28240" s="10"/>
      <c r="L28240" s="10"/>
      <c r="M28240" s="10"/>
    </row>
    <row r="28241" spans="2:13" s="1" customFormat="1" ht="13.8" x14ac:dyDescent="0.3">
      <c r="B28241" s="10"/>
      <c r="L28241" s="10"/>
      <c r="M28241" s="10"/>
    </row>
    <row r="28242" spans="2:13" s="1" customFormat="1" ht="13.8" x14ac:dyDescent="0.3">
      <c r="B28242" s="10"/>
      <c r="L28242" s="10"/>
      <c r="M28242" s="10"/>
    </row>
    <row r="28243" spans="2:13" s="1" customFormat="1" ht="13.8" x14ac:dyDescent="0.3">
      <c r="B28243" s="10"/>
      <c r="L28243" s="10"/>
      <c r="M28243" s="10"/>
    </row>
    <row r="28244" spans="2:13" s="1" customFormat="1" ht="13.8" x14ac:dyDescent="0.3">
      <c r="B28244" s="10"/>
      <c r="L28244" s="10"/>
      <c r="M28244" s="10"/>
    </row>
    <row r="28245" spans="2:13" s="1" customFormat="1" ht="13.8" x14ac:dyDescent="0.3">
      <c r="B28245" s="10"/>
      <c r="L28245" s="10"/>
      <c r="M28245" s="10"/>
    </row>
    <row r="28246" spans="2:13" s="1" customFormat="1" ht="13.8" x14ac:dyDescent="0.3">
      <c r="B28246" s="10"/>
      <c r="L28246" s="10"/>
      <c r="M28246" s="10"/>
    </row>
    <row r="28247" spans="2:13" s="1" customFormat="1" ht="13.8" x14ac:dyDescent="0.3">
      <c r="B28247" s="10"/>
      <c r="L28247" s="10"/>
      <c r="M28247" s="10"/>
    </row>
    <row r="28248" spans="2:13" s="1" customFormat="1" ht="13.8" x14ac:dyDescent="0.3">
      <c r="B28248" s="10"/>
      <c r="L28248" s="10"/>
      <c r="M28248" s="10"/>
    </row>
    <row r="28249" spans="2:13" s="1" customFormat="1" ht="13.8" x14ac:dyDescent="0.3">
      <c r="B28249" s="10"/>
      <c r="L28249" s="10"/>
      <c r="M28249" s="10"/>
    </row>
    <row r="28250" spans="2:13" s="1" customFormat="1" ht="13.8" x14ac:dyDescent="0.3">
      <c r="B28250" s="10"/>
      <c r="L28250" s="10"/>
      <c r="M28250" s="10"/>
    </row>
    <row r="28251" spans="2:13" s="1" customFormat="1" ht="13.8" x14ac:dyDescent="0.3">
      <c r="B28251" s="10"/>
      <c r="L28251" s="10"/>
      <c r="M28251" s="10"/>
    </row>
    <row r="28252" spans="2:13" s="1" customFormat="1" ht="13.8" x14ac:dyDescent="0.3">
      <c r="B28252" s="10"/>
      <c r="L28252" s="10"/>
      <c r="M28252" s="10"/>
    </row>
    <row r="28253" spans="2:13" s="1" customFormat="1" ht="13.8" x14ac:dyDescent="0.3">
      <c r="B28253" s="10"/>
      <c r="L28253" s="10"/>
      <c r="M28253" s="10"/>
    </row>
    <row r="28254" spans="2:13" s="1" customFormat="1" ht="13.8" x14ac:dyDescent="0.3">
      <c r="B28254" s="10"/>
      <c r="L28254" s="10"/>
      <c r="M28254" s="10"/>
    </row>
    <row r="28255" spans="2:13" s="1" customFormat="1" ht="13.8" x14ac:dyDescent="0.3">
      <c r="B28255" s="10"/>
      <c r="L28255" s="10"/>
      <c r="M28255" s="10"/>
    </row>
    <row r="28256" spans="2:13" s="1" customFormat="1" ht="13.8" x14ac:dyDescent="0.3">
      <c r="B28256" s="10"/>
      <c r="L28256" s="10"/>
      <c r="M28256" s="10"/>
    </row>
    <row r="28257" spans="2:13" s="1" customFormat="1" ht="13.8" x14ac:dyDescent="0.3">
      <c r="B28257" s="10"/>
      <c r="L28257" s="10"/>
      <c r="M28257" s="10"/>
    </row>
    <row r="28258" spans="2:13" s="1" customFormat="1" ht="13.8" x14ac:dyDescent="0.3">
      <c r="B28258" s="10"/>
      <c r="L28258" s="10"/>
      <c r="M28258" s="10"/>
    </row>
    <row r="28259" spans="2:13" s="1" customFormat="1" ht="13.8" x14ac:dyDescent="0.3">
      <c r="B28259" s="10"/>
      <c r="L28259" s="10"/>
      <c r="M28259" s="10"/>
    </row>
    <row r="28260" spans="2:13" s="1" customFormat="1" ht="13.8" x14ac:dyDescent="0.3">
      <c r="B28260" s="10"/>
      <c r="L28260" s="10"/>
      <c r="M28260" s="10"/>
    </row>
    <row r="28261" spans="2:13" s="1" customFormat="1" ht="13.8" x14ac:dyDescent="0.3">
      <c r="B28261" s="10"/>
      <c r="L28261" s="10"/>
      <c r="M28261" s="10"/>
    </row>
    <row r="28262" spans="2:13" s="1" customFormat="1" ht="13.8" x14ac:dyDescent="0.3">
      <c r="B28262" s="10"/>
      <c r="L28262" s="10"/>
      <c r="M28262" s="10"/>
    </row>
    <row r="28263" spans="2:13" s="1" customFormat="1" ht="13.8" x14ac:dyDescent="0.3">
      <c r="B28263" s="10"/>
      <c r="L28263" s="10"/>
      <c r="M28263" s="10"/>
    </row>
    <row r="28264" spans="2:13" s="1" customFormat="1" ht="13.8" x14ac:dyDescent="0.3">
      <c r="B28264" s="10"/>
      <c r="L28264" s="10"/>
      <c r="M28264" s="10"/>
    </row>
    <row r="28265" spans="2:13" s="1" customFormat="1" ht="13.8" x14ac:dyDescent="0.3">
      <c r="B28265" s="10"/>
      <c r="L28265" s="10"/>
      <c r="M28265" s="10"/>
    </row>
    <row r="28266" spans="2:13" s="1" customFormat="1" ht="13.8" x14ac:dyDescent="0.3">
      <c r="B28266" s="10"/>
      <c r="L28266" s="10"/>
      <c r="M28266" s="10"/>
    </row>
    <row r="28267" spans="2:13" s="1" customFormat="1" ht="13.8" x14ac:dyDescent="0.3">
      <c r="B28267" s="10"/>
      <c r="L28267" s="10"/>
      <c r="M28267" s="10"/>
    </row>
    <row r="28268" spans="2:13" s="1" customFormat="1" ht="13.8" x14ac:dyDescent="0.3">
      <c r="B28268" s="10"/>
      <c r="L28268" s="10"/>
      <c r="M28268" s="10"/>
    </row>
    <row r="28269" spans="2:13" s="1" customFormat="1" ht="13.8" x14ac:dyDescent="0.3">
      <c r="B28269" s="10"/>
      <c r="L28269" s="10"/>
      <c r="M28269" s="10"/>
    </row>
    <row r="28270" spans="2:13" s="1" customFormat="1" ht="13.8" x14ac:dyDescent="0.3">
      <c r="B28270" s="10"/>
      <c r="L28270" s="10"/>
      <c r="M28270" s="10"/>
    </row>
    <row r="28271" spans="2:13" s="1" customFormat="1" ht="13.8" x14ac:dyDescent="0.3">
      <c r="B28271" s="10"/>
      <c r="L28271" s="10"/>
      <c r="M28271" s="10"/>
    </row>
    <row r="28272" spans="2:13" s="1" customFormat="1" ht="13.8" x14ac:dyDescent="0.3">
      <c r="B28272" s="10"/>
      <c r="L28272" s="10"/>
      <c r="M28272" s="10"/>
    </row>
    <row r="28273" spans="2:13" s="1" customFormat="1" ht="13.8" x14ac:dyDescent="0.3">
      <c r="B28273" s="10"/>
      <c r="L28273" s="10"/>
      <c r="M28273" s="10"/>
    </row>
    <row r="28274" spans="2:13" s="1" customFormat="1" ht="13.8" x14ac:dyDescent="0.3">
      <c r="B28274" s="10"/>
      <c r="L28274" s="10"/>
      <c r="M28274" s="10"/>
    </row>
    <row r="28275" spans="2:13" s="1" customFormat="1" ht="13.8" x14ac:dyDescent="0.3">
      <c r="B28275" s="10"/>
      <c r="L28275" s="10"/>
      <c r="M28275" s="10"/>
    </row>
    <row r="28276" spans="2:13" s="1" customFormat="1" ht="13.8" x14ac:dyDescent="0.3">
      <c r="B28276" s="10"/>
      <c r="L28276" s="10"/>
      <c r="M28276" s="10"/>
    </row>
    <row r="28277" spans="2:13" s="1" customFormat="1" ht="13.8" x14ac:dyDescent="0.3">
      <c r="B28277" s="10"/>
      <c r="L28277" s="10"/>
      <c r="M28277" s="10"/>
    </row>
    <row r="28278" spans="2:13" s="1" customFormat="1" ht="13.8" x14ac:dyDescent="0.3">
      <c r="B28278" s="10"/>
      <c r="L28278" s="10"/>
      <c r="M28278" s="10"/>
    </row>
    <row r="28279" spans="2:13" s="1" customFormat="1" ht="13.8" x14ac:dyDescent="0.3">
      <c r="B28279" s="10"/>
      <c r="L28279" s="10"/>
      <c r="M28279" s="10"/>
    </row>
    <row r="28280" spans="2:13" s="1" customFormat="1" ht="13.8" x14ac:dyDescent="0.3">
      <c r="B28280" s="10"/>
      <c r="L28280" s="10"/>
      <c r="M28280" s="10"/>
    </row>
    <row r="28281" spans="2:13" s="1" customFormat="1" ht="13.8" x14ac:dyDescent="0.3">
      <c r="B28281" s="10"/>
      <c r="L28281" s="10"/>
      <c r="M28281" s="10"/>
    </row>
    <row r="28282" spans="2:13" s="1" customFormat="1" ht="13.8" x14ac:dyDescent="0.3">
      <c r="B28282" s="10"/>
      <c r="L28282" s="10"/>
      <c r="M28282" s="10"/>
    </row>
    <row r="28283" spans="2:13" s="1" customFormat="1" ht="13.8" x14ac:dyDescent="0.3">
      <c r="B28283" s="10"/>
      <c r="L28283" s="10"/>
      <c r="M28283" s="10"/>
    </row>
    <row r="28284" spans="2:13" s="1" customFormat="1" ht="13.8" x14ac:dyDescent="0.3">
      <c r="B28284" s="10"/>
      <c r="L28284" s="10"/>
      <c r="M28284" s="10"/>
    </row>
    <row r="28285" spans="2:13" s="1" customFormat="1" ht="13.8" x14ac:dyDescent="0.3">
      <c r="B28285" s="10"/>
      <c r="L28285" s="10"/>
      <c r="M28285" s="10"/>
    </row>
    <row r="28286" spans="2:13" s="1" customFormat="1" ht="13.8" x14ac:dyDescent="0.3">
      <c r="B28286" s="10"/>
      <c r="L28286" s="10"/>
      <c r="M28286" s="10"/>
    </row>
    <row r="28287" spans="2:13" s="1" customFormat="1" ht="13.8" x14ac:dyDescent="0.3">
      <c r="B28287" s="10"/>
      <c r="L28287" s="10"/>
      <c r="M28287" s="10"/>
    </row>
    <row r="28288" spans="2:13" s="1" customFormat="1" ht="13.8" x14ac:dyDescent="0.3">
      <c r="B28288" s="10"/>
      <c r="L28288" s="10"/>
      <c r="M28288" s="10"/>
    </row>
    <row r="28289" spans="2:13" s="1" customFormat="1" ht="13.8" x14ac:dyDescent="0.3">
      <c r="B28289" s="10"/>
      <c r="L28289" s="10"/>
      <c r="M28289" s="10"/>
    </row>
    <row r="28290" spans="2:13" s="1" customFormat="1" ht="13.8" x14ac:dyDescent="0.3">
      <c r="B28290" s="10"/>
      <c r="L28290" s="10"/>
      <c r="M28290" s="10"/>
    </row>
    <row r="28291" spans="2:13" s="1" customFormat="1" ht="13.8" x14ac:dyDescent="0.3">
      <c r="B28291" s="10"/>
      <c r="L28291" s="10"/>
      <c r="M28291" s="10"/>
    </row>
    <row r="28292" spans="2:13" s="1" customFormat="1" ht="13.8" x14ac:dyDescent="0.3">
      <c r="B28292" s="10"/>
      <c r="L28292" s="10"/>
      <c r="M28292" s="10"/>
    </row>
    <row r="28293" spans="2:13" s="1" customFormat="1" ht="13.8" x14ac:dyDescent="0.3">
      <c r="B28293" s="10"/>
      <c r="L28293" s="10"/>
      <c r="M28293" s="10"/>
    </row>
    <row r="28294" spans="2:13" s="1" customFormat="1" ht="13.8" x14ac:dyDescent="0.3">
      <c r="B28294" s="10"/>
      <c r="L28294" s="10"/>
      <c r="M28294" s="10"/>
    </row>
    <row r="28295" spans="2:13" s="1" customFormat="1" ht="13.8" x14ac:dyDescent="0.3">
      <c r="B28295" s="10"/>
      <c r="L28295" s="10"/>
      <c r="M28295" s="10"/>
    </row>
    <row r="28296" spans="2:13" s="1" customFormat="1" ht="13.8" x14ac:dyDescent="0.3">
      <c r="B28296" s="10"/>
      <c r="L28296" s="10"/>
      <c r="M28296" s="10"/>
    </row>
    <row r="28297" spans="2:13" s="1" customFormat="1" ht="13.8" x14ac:dyDescent="0.3">
      <c r="B28297" s="10"/>
      <c r="L28297" s="10"/>
      <c r="M28297" s="10"/>
    </row>
    <row r="28298" spans="2:13" s="1" customFormat="1" ht="13.8" x14ac:dyDescent="0.3">
      <c r="B28298" s="10"/>
      <c r="L28298" s="10"/>
      <c r="M28298" s="10"/>
    </row>
    <row r="28299" spans="2:13" s="1" customFormat="1" ht="13.8" x14ac:dyDescent="0.3">
      <c r="B28299" s="10"/>
      <c r="L28299" s="10"/>
      <c r="M28299" s="10"/>
    </row>
    <row r="28300" spans="2:13" s="1" customFormat="1" ht="13.8" x14ac:dyDescent="0.3">
      <c r="B28300" s="10"/>
      <c r="L28300" s="10"/>
      <c r="M28300" s="10"/>
    </row>
    <row r="28301" spans="2:13" s="1" customFormat="1" ht="13.8" x14ac:dyDescent="0.3">
      <c r="B28301" s="10"/>
      <c r="L28301" s="10"/>
      <c r="M28301" s="10"/>
    </row>
    <row r="28302" spans="2:13" s="1" customFormat="1" ht="13.8" x14ac:dyDescent="0.3">
      <c r="B28302" s="10"/>
      <c r="L28302" s="10"/>
      <c r="M28302" s="10"/>
    </row>
    <row r="28303" spans="2:13" s="1" customFormat="1" ht="13.8" x14ac:dyDescent="0.3">
      <c r="B28303" s="10"/>
      <c r="L28303" s="10"/>
      <c r="M28303" s="10"/>
    </row>
    <row r="28304" spans="2:13" s="1" customFormat="1" ht="13.8" x14ac:dyDescent="0.3">
      <c r="B28304" s="10"/>
      <c r="L28304" s="10"/>
      <c r="M28304" s="10"/>
    </row>
    <row r="28305" spans="2:13" s="1" customFormat="1" ht="13.8" x14ac:dyDescent="0.3">
      <c r="B28305" s="10"/>
      <c r="L28305" s="10"/>
      <c r="M28305" s="10"/>
    </row>
    <row r="28306" spans="2:13" s="1" customFormat="1" ht="13.8" x14ac:dyDescent="0.3">
      <c r="B28306" s="10"/>
      <c r="L28306" s="10"/>
      <c r="M28306" s="10"/>
    </row>
    <row r="28307" spans="2:13" s="1" customFormat="1" ht="13.8" x14ac:dyDescent="0.3">
      <c r="B28307" s="10"/>
      <c r="L28307" s="10"/>
      <c r="M28307" s="10"/>
    </row>
    <row r="28308" spans="2:13" s="1" customFormat="1" ht="13.8" x14ac:dyDescent="0.3">
      <c r="B28308" s="10"/>
      <c r="L28308" s="10"/>
      <c r="M28308" s="10"/>
    </row>
    <row r="28309" spans="2:13" s="1" customFormat="1" ht="13.8" x14ac:dyDescent="0.3">
      <c r="B28309" s="10"/>
      <c r="L28309" s="10"/>
      <c r="M28309" s="10"/>
    </row>
    <row r="28310" spans="2:13" s="1" customFormat="1" ht="13.8" x14ac:dyDescent="0.3">
      <c r="B28310" s="10"/>
      <c r="L28310" s="10"/>
      <c r="M28310" s="10"/>
    </row>
    <row r="28311" spans="2:13" s="1" customFormat="1" ht="13.8" x14ac:dyDescent="0.3">
      <c r="B28311" s="10"/>
      <c r="L28311" s="10"/>
      <c r="M28311" s="10"/>
    </row>
    <row r="28312" spans="2:13" s="1" customFormat="1" ht="13.8" x14ac:dyDescent="0.3">
      <c r="B28312" s="10"/>
      <c r="L28312" s="10"/>
      <c r="M28312" s="10"/>
    </row>
    <row r="28313" spans="2:13" s="1" customFormat="1" ht="13.8" x14ac:dyDescent="0.3">
      <c r="B28313" s="10"/>
      <c r="L28313" s="10"/>
      <c r="M28313" s="10"/>
    </row>
    <row r="28314" spans="2:13" s="1" customFormat="1" ht="13.8" x14ac:dyDescent="0.3">
      <c r="B28314" s="10"/>
      <c r="L28314" s="10"/>
      <c r="M28314" s="10"/>
    </row>
    <row r="28315" spans="2:13" s="1" customFormat="1" ht="13.8" x14ac:dyDescent="0.3">
      <c r="B28315" s="10"/>
      <c r="L28315" s="10"/>
      <c r="M28315" s="10"/>
    </row>
    <row r="28316" spans="2:13" s="1" customFormat="1" ht="13.8" x14ac:dyDescent="0.3">
      <c r="B28316" s="10"/>
      <c r="L28316" s="10"/>
      <c r="M28316" s="10"/>
    </row>
    <row r="28317" spans="2:13" s="1" customFormat="1" ht="13.8" x14ac:dyDescent="0.3">
      <c r="B28317" s="10"/>
      <c r="L28317" s="10"/>
      <c r="M28317" s="10"/>
    </row>
    <row r="28318" spans="2:13" s="1" customFormat="1" ht="13.8" x14ac:dyDescent="0.3">
      <c r="B28318" s="10"/>
      <c r="L28318" s="10"/>
      <c r="M28318" s="10"/>
    </row>
    <row r="28319" spans="2:13" s="1" customFormat="1" ht="13.8" x14ac:dyDescent="0.3">
      <c r="B28319" s="10"/>
      <c r="L28319" s="10"/>
      <c r="M28319" s="10"/>
    </row>
    <row r="28320" spans="2:13" s="1" customFormat="1" ht="13.8" x14ac:dyDescent="0.3">
      <c r="B28320" s="10"/>
      <c r="L28320" s="10"/>
      <c r="M28320" s="10"/>
    </row>
    <row r="28321" spans="2:13" s="1" customFormat="1" ht="13.8" x14ac:dyDescent="0.3">
      <c r="B28321" s="10"/>
      <c r="L28321" s="10"/>
      <c r="M28321" s="10"/>
    </row>
    <row r="28322" spans="2:13" s="1" customFormat="1" ht="13.8" x14ac:dyDescent="0.3">
      <c r="B28322" s="10"/>
      <c r="L28322" s="10"/>
      <c r="M28322" s="10"/>
    </row>
    <row r="28323" spans="2:13" s="1" customFormat="1" ht="13.8" x14ac:dyDescent="0.3">
      <c r="B28323" s="10"/>
      <c r="L28323" s="10"/>
      <c r="M28323" s="10"/>
    </row>
    <row r="28324" spans="2:13" s="1" customFormat="1" ht="13.8" x14ac:dyDescent="0.3">
      <c r="B28324" s="10"/>
      <c r="L28324" s="10"/>
      <c r="M28324" s="10"/>
    </row>
    <row r="28325" spans="2:13" s="1" customFormat="1" ht="13.8" x14ac:dyDescent="0.3">
      <c r="B28325" s="10"/>
      <c r="L28325" s="10"/>
      <c r="M28325" s="10"/>
    </row>
    <row r="28326" spans="2:13" s="1" customFormat="1" ht="13.8" x14ac:dyDescent="0.3">
      <c r="B28326" s="10"/>
      <c r="L28326" s="10"/>
      <c r="M28326" s="10"/>
    </row>
    <row r="28327" spans="2:13" s="1" customFormat="1" ht="13.8" x14ac:dyDescent="0.3">
      <c r="B28327" s="10"/>
      <c r="L28327" s="10"/>
      <c r="M28327" s="10"/>
    </row>
    <row r="28328" spans="2:13" s="1" customFormat="1" ht="13.8" x14ac:dyDescent="0.3">
      <c r="B28328" s="10"/>
      <c r="L28328" s="10"/>
      <c r="M28328" s="10"/>
    </row>
    <row r="28329" spans="2:13" s="1" customFormat="1" ht="13.8" x14ac:dyDescent="0.3">
      <c r="B28329" s="10"/>
      <c r="L28329" s="10"/>
      <c r="M28329" s="10"/>
    </row>
    <row r="28330" spans="2:13" s="1" customFormat="1" ht="13.8" x14ac:dyDescent="0.3">
      <c r="B28330" s="10"/>
      <c r="L28330" s="10"/>
      <c r="M28330" s="10"/>
    </row>
    <row r="28331" spans="2:13" s="1" customFormat="1" ht="13.8" x14ac:dyDescent="0.3">
      <c r="B28331" s="10"/>
      <c r="L28331" s="10"/>
      <c r="M28331" s="10"/>
    </row>
    <row r="28332" spans="2:13" s="1" customFormat="1" ht="13.8" x14ac:dyDescent="0.3">
      <c r="B28332" s="10"/>
      <c r="L28332" s="10"/>
      <c r="M28332" s="10"/>
    </row>
    <row r="28333" spans="2:13" s="1" customFormat="1" ht="13.8" x14ac:dyDescent="0.3">
      <c r="B28333" s="10"/>
      <c r="L28333" s="10"/>
      <c r="M28333" s="10"/>
    </row>
    <row r="28334" spans="2:13" s="1" customFormat="1" ht="13.8" x14ac:dyDescent="0.3">
      <c r="B28334" s="10"/>
      <c r="L28334" s="10"/>
      <c r="M28334" s="10"/>
    </row>
    <row r="28335" spans="2:13" s="1" customFormat="1" ht="13.8" x14ac:dyDescent="0.3">
      <c r="B28335" s="10"/>
      <c r="L28335" s="10"/>
      <c r="M28335" s="10"/>
    </row>
    <row r="28336" spans="2:13" s="1" customFormat="1" ht="13.8" x14ac:dyDescent="0.3">
      <c r="B28336" s="10"/>
      <c r="L28336" s="10"/>
      <c r="M28336" s="10"/>
    </row>
    <row r="28337" spans="2:13" s="1" customFormat="1" ht="13.8" x14ac:dyDescent="0.3">
      <c r="B28337" s="10"/>
      <c r="L28337" s="10"/>
      <c r="M28337" s="10"/>
    </row>
    <row r="28338" spans="2:13" s="1" customFormat="1" ht="13.8" x14ac:dyDescent="0.3">
      <c r="B28338" s="10"/>
      <c r="L28338" s="10"/>
      <c r="M28338" s="10"/>
    </row>
    <row r="28339" spans="2:13" s="1" customFormat="1" ht="13.8" x14ac:dyDescent="0.3">
      <c r="B28339" s="10"/>
      <c r="L28339" s="10"/>
      <c r="M28339" s="10"/>
    </row>
    <row r="28340" spans="2:13" s="1" customFormat="1" ht="13.8" x14ac:dyDescent="0.3">
      <c r="B28340" s="10"/>
      <c r="L28340" s="10"/>
      <c r="M28340" s="10"/>
    </row>
    <row r="28341" spans="2:13" s="1" customFormat="1" ht="13.8" x14ac:dyDescent="0.3">
      <c r="B28341" s="10"/>
      <c r="L28341" s="10"/>
      <c r="M28341" s="10"/>
    </row>
    <row r="28342" spans="2:13" s="1" customFormat="1" ht="13.8" x14ac:dyDescent="0.3">
      <c r="B28342" s="10"/>
      <c r="L28342" s="10"/>
      <c r="M28342" s="10"/>
    </row>
    <row r="28343" spans="2:13" s="1" customFormat="1" ht="13.8" x14ac:dyDescent="0.3">
      <c r="B28343" s="10"/>
      <c r="L28343" s="10"/>
      <c r="M28343" s="10"/>
    </row>
    <row r="28344" spans="2:13" s="1" customFormat="1" ht="13.8" x14ac:dyDescent="0.3">
      <c r="B28344" s="10"/>
      <c r="L28344" s="10"/>
      <c r="M28344" s="10"/>
    </row>
    <row r="28345" spans="2:13" s="1" customFormat="1" ht="13.8" x14ac:dyDescent="0.3">
      <c r="B28345" s="10"/>
      <c r="L28345" s="10"/>
      <c r="M28345" s="10"/>
    </row>
    <row r="28346" spans="2:13" s="1" customFormat="1" ht="13.8" x14ac:dyDescent="0.3">
      <c r="B28346" s="10"/>
      <c r="L28346" s="10"/>
      <c r="M28346" s="10"/>
    </row>
    <row r="28347" spans="2:13" s="1" customFormat="1" ht="13.8" x14ac:dyDescent="0.3">
      <c r="B28347" s="10"/>
      <c r="L28347" s="10"/>
      <c r="M28347" s="10"/>
    </row>
    <row r="28348" spans="2:13" s="1" customFormat="1" ht="13.8" x14ac:dyDescent="0.3">
      <c r="B28348" s="10"/>
      <c r="L28348" s="10"/>
      <c r="M28348" s="10"/>
    </row>
    <row r="28349" spans="2:13" s="1" customFormat="1" ht="13.8" x14ac:dyDescent="0.3">
      <c r="B28349" s="10"/>
      <c r="L28349" s="10"/>
      <c r="M28349" s="10"/>
    </row>
    <row r="28350" spans="2:13" s="1" customFormat="1" ht="13.8" x14ac:dyDescent="0.3">
      <c r="B28350" s="10"/>
      <c r="L28350" s="10"/>
      <c r="M28350" s="10"/>
    </row>
    <row r="28351" spans="2:13" s="1" customFormat="1" ht="13.8" x14ac:dyDescent="0.3">
      <c r="B28351" s="10"/>
      <c r="L28351" s="10"/>
      <c r="M28351" s="10"/>
    </row>
    <row r="28352" spans="2:13" s="1" customFormat="1" ht="13.8" x14ac:dyDescent="0.3">
      <c r="B28352" s="10"/>
      <c r="L28352" s="10"/>
      <c r="M28352" s="10"/>
    </row>
    <row r="28353" spans="2:13" s="1" customFormat="1" ht="13.8" x14ac:dyDescent="0.3">
      <c r="B28353" s="10"/>
      <c r="L28353" s="10"/>
      <c r="M28353" s="10"/>
    </row>
    <row r="28354" spans="2:13" s="1" customFormat="1" ht="13.8" x14ac:dyDescent="0.3">
      <c r="B28354" s="10"/>
      <c r="L28354" s="10"/>
      <c r="M28354" s="10"/>
    </row>
    <row r="28355" spans="2:13" s="1" customFormat="1" ht="13.8" x14ac:dyDescent="0.3">
      <c r="B28355" s="10"/>
      <c r="L28355" s="10"/>
      <c r="M28355" s="10"/>
    </row>
    <row r="28356" spans="2:13" s="1" customFormat="1" ht="13.8" x14ac:dyDescent="0.3">
      <c r="B28356" s="10"/>
      <c r="L28356" s="10"/>
      <c r="M28356" s="10"/>
    </row>
    <row r="28357" spans="2:13" s="1" customFormat="1" ht="13.8" x14ac:dyDescent="0.3">
      <c r="B28357" s="10"/>
      <c r="L28357" s="10"/>
      <c r="M28357" s="10"/>
    </row>
    <row r="28358" spans="2:13" s="1" customFormat="1" ht="13.8" x14ac:dyDescent="0.3">
      <c r="B28358" s="10"/>
      <c r="L28358" s="10"/>
      <c r="M28358" s="10"/>
    </row>
    <row r="28359" spans="2:13" s="1" customFormat="1" ht="13.8" x14ac:dyDescent="0.3">
      <c r="B28359" s="10"/>
      <c r="L28359" s="10"/>
      <c r="M28359" s="10"/>
    </row>
    <row r="28360" spans="2:13" s="1" customFormat="1" ht="13.8" x14ac:dyDescent="0.3">
      <c r="B28360" s="10"/>
      <c r="L28360" s="10"/>
      <c r="M28360" s="10"/>
    </row>
    <row r="28361" spans="2:13" s="1" customFormat="1" ht="13.8" x14ac:dyDescent="0.3">
      <c r="B28361" s="10"/>
      <c r="L28361" s="10"/>
      <c r="M28361" s="10"/>
    </row>
    <row r="28362" spans="2:13" s="1" customFormat="1" ht="13.8" x14ac:dyDescent="0.3">
      <c r="B28362" s="10"/>
      <c r="L28362" s="10"/>
      <c r="M28362" s="10"/>
    </row>
    <row r="28363" spans="2:13" s="1" customFormat="1" ht="13.8" x14ac:dyDescent="0.3">
      <c r="B28363" s="10"/>
      <c r="L28363" s="10"/>
      <c r="M28363" s="10"/>
    </row>
    <row r="28364" spans="2:13" s="1" customFormat="1" ht="13.8" x14ac:dyDescent="0.3">
      <c r="B28364" s="10"/>
      <c r="L28364" s="10"/>
      <c r="M28364" s="10"/>
    </row>
    <row r="28365" spans="2:13" s="1" customFormat="1" ht="13.8" x14ac:dyDescent="0.3">
      <c r="B28365" s="10"/>
      <c r="L28365" s="10"/>
      <c r="M28365" s="10"/>
    </row>
    <row r="28366" spans="2:13" s="1" customFormat="1" ht="13.8" x14ac:dyDescent="0.3">
      <c r="B28366" s="10"/>
      <c r="L28366" s="10"/>
      <c r="M28366" s="10"/>
    </row>
    <row r="28367" spans="2:13" s="1" customFormat="1" ht="13.8" x14ac:dyDescent="0.3">
      <c r="B28367" s="10"/>
      <c r="L28367" s="10"/>
      <c r="M28367" s="10"/>
    </row>
    <row r="28368" spans="2:13" s="1" customFormat="1" ht="13.8" x14ac:dyDescent="0.3">
      <c r="B28368" s="10"/>
      <c r="L28368" s="10"/>
      <c r="M28368" s="10"/>
    </row>
    <row r="28369" spans="2:13" s="1" customFormat="1" ht="13.8" x14ac:dyDescent="0.3">
      <c r="B28369" s="10"/>
      <c r="L28369" s="10"/>
      <c r="M28369" s="10"/>
    </row>
    <row r="28370" spans="2:13" s="1" customFormat="1" ht="13.8" x14ac:dyDescent="0.3">
      <c r="B28370" s="10"/>
      <c r="L28370" s="10"/>
      <c r="M28370" s="10"/>
    </row>
    <row r="28371" spans="2:13" s="1" customFormat="1" ht="13.8" x14ac:dyDescent="0.3">
      <c r="B28371" s="10"/>
      <c r="L28371" s="10"/>
      <c r="M28371" s="10"/>
    </row>
    <row r="28372" spans="2:13" s="1" customFormat="1" ht="13.8" x14ac:dyDescent="0.3">
      <c r="B28372" s="10"/>
      <c r="L28372" s="10"/>
      <c r="M28372" s="10"/>
    </row>
    <row r="28373" spans="2:13" s="1" customFormat="1" ht="13.8" x14ac:dyDescent="0.3">
      <c r="B28373" s="10"/>
      <c r="L28373" s="10"/>
      <c r="M28373" s="10"/>
    </row>
    <row r="28374" spans="2:13" s="1" customFormat="1" ht="13.8" x14ac:dyDescent="0.3">
      <c r="B28374" s="10"/>
      <c r="L28374" s="10"/>
      <c r="M28374" s="10"/>
    </row>
    <row r="28375" spans="2:13" s="1" customFormat="1" ht="13.8" x14ac:dyDescent="0.3">
      <c r="B28375" s="10"/>
      <c r="L28375" s="10"/>
      <c r="M28375" s="10"/>
    </row>
    <row r="28376" spans="2:13" s="1" customFormat="1" ht="13.8" x14ac:dyDescent="0.3">
      <c r="B28376" s="10"/>
      <c r="L28376" s="10"/>
      <c r="M28376" s="10"/>
    </row>
    <row r="28377" spans="2:13" s="1" customFormat="1" ht="13.8" x14ac:dyDescent="0.3">
      <c r="B28377" s="10"/>
      <c r="L28377" s="10"/>
      <c r="M28377" s="10"/>
    </row>
    <row r="28378" spans="2:13" s="1" customFormat="1" ht="13.8" x14ac:dyDescent="0.3">
      <c r="B28378" s="10"/>
      <c r="L28378" s="10"/>
      <c r="M28378" s="10"/>
    </row>
    <row r="28379" spans="2:13" s="1" customFormat="1" ht="13.8" x14ac:dyDescent="0.3">
      <c r="B28379" s="10"/>
      <c r="L28379" s="10"/>
      <c r="M28379" s="10"/>
    </row>
    <row r="28380" spans="2:13" s="1" customFormat="1" ht="13.8" x14ac:dyDescent="0.3">
      <c r="B28380" s="10"/>
      <c r="L28380" s="10"/>
      <c r="M28380" s="10"/>
    </row>
    <row r="28381" spans="2:13" s="1" customFormat="1" ht="13.8" x14ac:dyDescent="0.3">
      <c r="B28381" s="10"/>
      <c r="L28381" s="10"/>
      <c r="M28381" s="10"/>
    </row>
    <row r="28382" spans="2:13" s="1" customFormat="1" ht="13.8" x14ac:dyDescent="0.3">
      <c r="B28382" s="10"/>
      <c r="L28382" s="10"/>
      <c r="M28382" s="10"/>
    </row>
    <row r="28383" spans="2:13" s="1" customFormat="1" ht="13.8" x14ac:dyDescent="0.3">
      <c r="B28383" s="10"/>
      <c r="L28383" s="10"/>
      <c r="M28383" s="10"/>
    </row>
    <row r="28384" spans="2:13" s="1" customFormat="1" ht="13.8" x14ac:dyDescent="0.3">
      <c r="B28384" s="10"/>
      <c r="L28384" s="10"/>
      <c r="M28384" s="10"/>
    </row>
    <row r="28385" spans="2:13" s="1" customFormat="1" ht="13.8" x14ac:dyDescent="0.3">
      <c r="B28385" s="10"/>
      <c r="L28385" s="10"/>
      <c r="M28385" s="10"/>
    </row>
    <row r="28386" spans="2:13" s="1" customFormat="1" ht="13.8" x14ac:dyDescent="0.3">
      <c r="B28386" s="10"/>
      <c r="L28386" s="10"/>
      <c r="M28386" s="10"/>
    </row>
    <row r="28387" spans="2:13" s="1" customFormat="1" ht="13.8" x14ac:dyDescent="0.3">
      <c r="B28387" s="10"/>
      <c r="L28387" s="10"/>
      <c r="M28387" s="10"/>
    </row>
    <row r="28388" spans="2:13" s="1" customFormat="1" ht="13.8" x14ac:dyDescent="0.3">
      <c r="B28388" s="10"/>
      <c r="L28388" s="10"/>
      <c r="M28388" s="10"/>
    </row>
    <row r="28389" spans="2:13" s="1" customFormat="1" ht="13.8" x14ac:dyDescent="0.3">
      <c r="B28389" s="10"/>
      <c r="L28389" s="10"/>
      <c r="M28389" s="10"/>
    </row>
    <row r="28390" spans="2:13" s="1" customFormat="1" ht="13.8" x14ac:dyDescent="0.3">
      <c r="B28390" s="10"/>
      <c r="L28390" s="10"/>
      <c r="M28390" s="10"/>
    </row>
    <row r="28391" spans="2:13" s="1" customFormat="1" ht="13.8" x14ac:dyDescent="0.3">
      <c r="B28391" s="10"/>
      <c r="L28391" s="10"/>
      <c r="M28391" s="10"/>
    </row>
    <row r="28392" spans="2:13" s="1" customFormat="1" ht="13.8" x14ac:dyDescent="0.3">
      <c r="B28392" s="10"/>
      <c r="L28392" s="10"/>
      <c r="M28392" s="10"/>
    </row>
    <row r="28393" spans="2:13" s="1" customFormat="1" ht="13.8" x14ac:dyDescent="0.3">
      <c r="B28393" s="10"/>
      <c r="L28393" s="10"/>
      <c r="M28393" s="10"/>
    </row>
    <row r="28394" spans="2:13" s="1" customFormat="1" ht="13.8" x14ac:dyDescent="0.3">
      <c r="B28394" s="10"/>
      <c r="L28394" s="10"/>
      <c r="M28394" s="10"/>
    </row>
    <row r="28395" spans="2:13" s="1" customFormat="1" ht="13.8" x14ac:dyDescent="0.3">
      <c r="B28395" s="10"/>
      <c r="L28395" s="10"/>
      <c r="M28395" s="10"/>
    </row>
    <row r="28396" spans="2:13" s="1" customFormat="1" ht="13.8" x14ac:dyDescent="0.3">
      <c r="B28396" s="10"/>
      <c r="L28396" s="10"/>
      <c r="M28396" s="10"/>
    </row>
    <row r="28397" spans="2:13" s="1" customFormat="1" ht="13.8" x14ac:dyDescent="0.3">
      <c r="B28397" s="10"/>
      <c r="L28397" s="10"/>
      <c r="M28397" s="10"/>
    </row>
    <row r="28398" spans="2:13" s="1" customFormat="1" ht="13.8" x14ac:dyDescent="0.3">
      <c r="B28398" s="10"/>
      <c r="L28398" s="10"/>
      <c r="M28398" s="10"/>
    </row>
    <row r="28399" spans="2:13" s="1" customFormat="1" ht="13.8" x14ac:dyDescent="0.3">
      <c r="B28399" s="10"/>
      <c r="L28399" s="10"/>
      <c r="M28399" s="10"/>
    </row>
    <row r="28400" spans="2:13" s="1" customFormat="1" ht="13.8" x14ac:dyDescent="0.3">
      <c r="B28400" s="10"/>
      <c r="L28400" s="10"/>
      <c r="M28400" s="10"/>
    </row>
    <row r="28401" spans="2:13" s="1" customFormat="1" ht="13.8" x14ac:dyDescent="0.3">
      <c r="B28401" s="10"/>
      <c r="L28401" s="10"/>
      <c r="M28401" s="10"/>
    </row>
    <row r="28402" spans="2:13" s="1" customFormat="1" ht="13.8" x14ac:dyDescent="0.3">
      <c r="B28402" s="10"/>
      <c r="L28402" s="10"/>
      <c r="M28402" s="10"/>
    </row>
    <row r="28403" spans="2:13" s="1" customFormat="1" ht="13.8" x14ac:dyDescent="0.3">
      <c r="B28403" s="10"/>
      <c r="L28403" s="10"/>
      <c r="M28403" s="10"/>
    </row>
    <row r="28404" spans="2:13" s="1" customFormat="1" ht="13.8" x14ac:dyDescent="0.3">
      <c r="B28404" s="10"/>
      <c r="L28404" s="10"/>
      <c r="M28404" s="10"/>
    </row>
    <row r="28405" spans="2:13" s="1" customFormat="1" ht="13.8" x14ac:dyDescent="0.3">
      <c r="B28405" s="10"/>
      <c r="L28405" s="10"/>
      <c r="M28405" s="10"/>
    </row>
    <row r="28406" spans="2:13" s="1" customFormat="1" ht="13.8" x14ac:dyDescent="0.3">
      <c r="B28406" s="10"/>
      <c r="L28406" s="10"/>
      <c r="M28406" s="10"/>
    </row>
    <row r="28407" spans="2:13" s="1" customFormat="1" ht="13.8" x14ac:dyDescent="0.3">
      <c r="B28407" s="10"/>
      <c r="L28407" s="10"/>
      <c r="M28407" s="10"/>
    </row>
    <row r="28408" spans="2:13" s="1" customFormat="1" ht="13.8" x14ac:dyDescent="0.3">
      <c r="B28408" s="10"/>
      <c r="L28408" s="10"/>
      <c r="M28408" s="10"/>
    </row>
    <row r="28409" spans="2:13" s="1" customFormat="1" ht="13.8" x14ac:dyDescent="0.3">
      <c r="B28409" s="10"/>
      <c r="L28409" s="10"/>
      <c r="M28409" s="10"/>
    </row>
    <row r="28410" spans="2:13" s="1" customFormat="1" ht="13.8" x14ac:dyDescent="0.3">
      <c r="B28410" s="10"/>
      <c r="L28410" s="10"/>
      <c r="M28410" s="10"/>
    </row>
    <row r="28411" spans="2:13" s="1" customFormat="1" ht="13.8" x14ac:dyDescent="0.3">
      <c r="B28411" s="10"/>
      <c r="L28411" s="10"/>
      <c r="M28411" s="10"/>
    </row>
    <row r="28412" spans="2:13" s="1" customFormat="1" ht="13.8" x14ac:dyDescent="0.3">
      <c r="B28412" s="10"/>
      <c r="L28412" s="10"/>
      <c r="M28412" s="10"/>
    </row>
    <row r="28413" spans="2:13" s="1" customFormat="1" ht="13.8" x14ac:dyDescent="0.3">
      <c r="B28413" s="10"/>
      <c r="L28413" s="10"/>
      <c r="M28413" s="10"/>
    </row>
    <row r="28414" spans="2:13" s="1" customFormat="1" ht="13.8" x14ac:dyDescent="0.3">
      <c r="B28414" s="10"/>
      <c r="L28414" s="10"/>
      <c r="M28414" s="10"/>
    </row>
    <row r="28415" spans="2:13" s="1" customFormat="1" ht="13.8" x14ac:dyDescent="0.3">
      <c r="B28415" s="10"/>
      <c r="L28415" s="10"/>
      <c r="M28415" s="10"/>
    </row>
    <row r="28416" spans="2:13" s="1" customFormat="1" ht="13.8" x14ac:dyDescent="0.3">
      <c r="B28416" s="10"/>
      <c r="L28416" s="10"/>
      <c r="M28416" s="10"/>
    </row>
    <row r="28417" spans="2:13" s="1" customFormat="1" ht="13.8" x14ac:dyDescent="0.3">
      <c r="B28417" s="10"/>
      <c r="L28417" s="10"/>
      <c r="M28417" s="10"/>
    </row>
    <row r="28418" spans="2:13" s="1" customFormat="1" ht="13.8" x14ac:dyDescent="0.3">
      <c r="B28418" s="10"/>
      <c r="L28418" s="10"/>
      <c r="M28418" s="10"/>
    </row>
    <row r="28419" spans="2:13" s="1" customFormat="1" ht="13.8" x14ac:dyDescent="0.3">
      <c r="B28419" s="10"/>
      <c r="L28419" s="10"/>
      <c r="M28419" s="10"/>
    </row>
    <row r="28420" spans="2:13" s="1" customFormat="1" ht="13.8" x14ac:dyDescent="0.3">
      <c r="B28420" s="10"/>
      <c r="L28420" s="10"/>
      <c r="M28420" s="10"/>
    </row>
    <row r="28421" spans="2:13" s="1" customFormat="1" ht="13.8" x14ac:dyDescent="0.3">
      <c r="B28421" s="10"/>
      <c r="L28421" s="10"/>
      <c r="M28421" s="10"/>
    </row>
    <row r="28422" spans="2:13" s="1" customFormat="1" ht="13.8" x14ac:dyDescent="0.3">
      <c r="B28422" s="10"/>
      <c r="L28422" s="10"/>
      <c r="M28422" s="10"/>
    </row>
    <row r="28423" spans="2:13" s="1" customFormat="1" ht="13.8" x14ac:dyDescent="0.3">
      <c r="B28423" s="10"/>
      <c r="L28423" s="10"/>
      <c r="M28423" s="10"/>
    </row>
    <row r="28424" spans="2:13" s="1" customFormat="1" ht="13.8" x14ac:dyDescent="0.3">
      <c r="B28424" s="10"/>
      <c r="L28424" s="10"/>
      <c r="M28424" s="10"/>
    </row>
    <row r="28425" spans="2:13" s="1" customFormat="1" ht="13.8" x14ac:dyDescent="0.3">
      <c r="B28425" s="10"/>
      <c r="L28425" s="10"/>
      <c r="M28425" s="10"/>
    </row>
    <row r="28426" spans="2:13" s="1" customFormat="1" ht="13.8" x14ac:dyDescent="0.3">
      <c r="B28426" s="10"/>
      <c r="L28426" s="10"/>
      <c r="M28426" s="10"/>
    </row>
    <row r="28427" spans="2:13" s="1" customFormat="1" ht="13.8" x14ac:dyDescent="0.3">
      <c r="B28427" s="10"/>
      <c r="L28427" s="10"/>
      <c r="M28427" s="10"/>
    </row>
    <row r="28428" spans="2:13" s="1" customFormat="1" ht="13.8" x14ac:dyDescent="0.3">
      <c r="B28428" s="10"/>
      <c r="L28428" s="10"/>
      <c r="M28428" s="10"/>
    </row>
    <row r="28429" spans="2:13" s="1" customFormat="1" ht="13.8" x14ac:dyDescent="0.3">
      <c r="B28429" s="10"/>
      <c r="L28429" s="10"/>
      <c r="M28429" s="10"/>
    </row>
    <row r="28430" spans="2:13" s="1" customFormat="1" ht="13.8" x14ac:dyDescent="0.3">
      <c r="B28430" s="10"/>
      <c r="L28430" s="10"/>
      <c r="M28430" s="10"/>
    </row>
    <row r="28431" spans="2:13" s="1" customFormat="1" ht="13.8" x14ac:dyDescent="0.3">
      <c r="B28431" s="10"/>
      <c r="L28431" s="10"/>
      <c r="M28431" s="10"/>
    </row>
    <row r="28432" spans="2:13" s="1" customFormat="1" ht="13.8" x14ac:dyDescent="0.3">
      <c r="B28432" s="10"/>
      <c r="L28432" s="10"/>
      <c r="M28432" s="10"/>
    </row>
    <row r="28433" spans="2:13" s="1" customFormat="1" ht="13.8" x14ac:dyDescent="0.3">
      <c r="B28433" s="10"/>
      <c r="L28433" s="10"/>
      <c r="M28433" s="10"/>
    </row>
    <row r="28434" spans="2:13" s="1" customFormat="1" ht="13.8" x14ac:dyDescent="0.3">
      <c r="B28434" s="10"/>
      <c r="L28434" s="10"/>
      <c r="M28434" s="10"/>
    </row>
    <row r="28435" spans="2:13" s="1" customFormat="1" ht="13.8" x14ac:dyDescent="0.3">
      <c r="B28435" s="10"/>
      <c r="L28435" s="10"/>
      <c r="M28435" s="10"/>
    </row>
    <row r="28436" spans="2:13" s="1" customFormat="1" ht="13.8" x14ac:dyDescent="0.3">
      <c r="B28436" s="10"/>
      <c r="L28436" s="10"/>
      <c r="M28436" s="10"/>
    </row>
    <row r="28437" spans="2:13" s="1" customFormat="1" ht="13.8" x14ac:dyDescent="0.3">
      <c r="B28437" s="10"/>
      <c r="L28437" s="10"/>
      <c r="M28437" s="10"/>
    </row>
    <row r="28438" spans="2:13" s="1" customFormat="1" ht="13.8" x14ac:dyDescent="0.3">
      <c r="B28438" s="10"/>
      <c r="L28438" s="10"/>
      <c r="M28438" s="10"/>
    </row>
    <row r="28439" spans="2:13" s="1" customFormat="1" ht="13.8" x14ac:dyDescent="0.3">
      <c r="B28439" s="10"/>
      <c r="L28439" s="10"/>
      <c r="M28439" s="10"/>
    </row>
    <row r="28440" spans="2:13" s="1" customFormat="1" ht="13.8" x14ac:dyDescent="0.3">
      <c r="B28440" s="10"/>
      <c r="L28440" s="10"/>
      <c r="M28440" s="10"/>
    </row>
    <row r="28441" spans="2:13" s="1" customFormat="1" ht="13.8" x14ac:dyDescent="0.3">
      <c r="B28441" s="10"/>
      <c r="L28441" s="10"/>
      <c r="M28441" s="10"/>
    </row>
    <row r="28442" spans="2:13" s="1" customFormat="1" ht="13.8" x14ac:dyDescent="0.3">
      <c r="B28442" s="10"/>
      <c r="L28442" s="10"/>
      <c r="M28442" s="10"/>
    </row>
    <row r="28443" spans="2:13" s="1" customFormat="1" ht="13.8" x14ac:dyDescent="0.3">
      <c r="B28443" s="10"/>
      <c r="L28443" s="10"/>
      <c r="M28443" s="10"/>
    </row>
    <row r="28444" spans="2:13" s="1" customFormat="1" ht="13.8" x14ac:dyDescent="0.3">
      <c r="B28444" s="10"/>
      <c r="L28444" s="10"/>
      <c r="M28444" s="10"/>
    </row>
    <row r="28445" spans="2:13" s="1" customFormat="1" ht="13.8" x14ac:dyDescent="0.3">
      <c r="B28445" s="10"/>
      <c r="L28445" s="10"/>
      <c r="M28445" s="10"/>
    </row>
    <row r="28446" spans="2:13" s="1" customFormat="1" ht="13.8" x14ac:dyDescent="0.3">
      <c r="B28446" s="10"/>
      <c r="L28446" s="10"/>
      <c r="M28446" s="10"/>
    </row>
    <row r="28447" spans="2:13" s="1" customFormat="1" ht="13.8" x14ac:dyDescent="0.3">
      <c r="B28447" s="10"/>
      <c r="L28447" s="10"/>
      <c r="M28447" s="10"/>
    </row>
    <row r="28448" spans="2:13" s="1" customFormat="1" ht="13.8" x14ac:dyDescent="0.3">
      <c r="B28448" s="10"/>
      <c r="L28448" s="10"/>
      <c r="M28448" s="10"/>
    </row>
    <row r="28449" spans="2:13" s="1" customFormat="1" ht="13.8" x14ac:dyDescent="0.3">
      <c r="B28449" s="10"/>
      <c r="L28449" s="10"/>
      <c r="M28449" s="10"/>
    </row>
    <row r="28450" spans="2:13" s="1" customFormat="1" ht="13.8" x14ac:dyDescent="0.3">
      <c r="B28450" s="10"/>
      <c r="L28450" s="10"/>
      <c r="M28450" s="10"/>
    </row>
    <row r="28451" spans="2:13" s="1" customFormat="1" ht="13.8" x14ac:dyDescent="0.3">
      <c r="B28451" s="10"/>
      <c r="L28451" s="10"/>
      <c r="M28451" s="10"/>
    </row>
    <row r="28452" spans="2:13" s="1" customFormat="1" ht="13.8" x14ac:dyDescent="0.3">
      <c r="B28452" s="10"/>
      <c r="L28452" s="10"/>
      <c r="M28452" s="10"/>
    </row>
    <row r="28453" spans="2:13" s="1" customFormat="1" ht="13.8" x14ac:dyDescent="0.3">
      <c r="B28453" s="10"/>
      <c r="L28453" s="10"/>
      <c r="M28453" s="10"/>
    </row>
    <row r="28454" spans="2:13" s="1" customFormat="1" ht="13.8" x14ac:dyDescent="0.3">
      <c r="B28454" s="10"/>
      <c r="L28454" s="10"/>
      <c r="M28454" s="10"/>
    </row>
    <row r="28455" spans="2:13" s="1" customFormat="1" ht="13.8" x14ac:dyDescent="0.3">
      <c r="B28455" s="10"/>
      <c r="L28455" s="10"/>
      <c r="M28455" s="10"/>
    </row>
    <row r="28456" spans="2:13" s="1" customFormat="1" ht="13.8" x14ac:dyDescent="0.3">
      <c r="B28456" s="10"/>
      <c r="L28456" s="10"/>
      <c r="M28456" s="10"/>
    </row>
    <row r="28457" spans="2:13" s="1" customFormat="1" ht="13.8" x14ac:dyDescent="0.3">
      <c r="B28457" s="10"/>
      <c r="L28457" s="10"/>
      <c r="M28457" s="10"/>
    </row>
    <row r="28458" spans="2:13" s="1" customFormat="1" ht="13.8" x14ac:dyDescent="0.3">
      <c r="B28458" s="10"/>
      <c r="L28458" s="10"/>
      <c r="M28458" s="10"/>
    </row>
    <row r="28459" spans="2:13" s="1" customFormat="1" ht="13.8" x14ac:dyDescent="0.3">
      <c r="B28459" s="10"/>
      <c r="L28459" s="10"/>
      <c r="M28459" s="10"/>
    </row>
    <row r="28460" spans="2:13" s="1" customFormat="1" ht="13.8" x14ac:dyDescent="0.3">
      <c r="B28460" s="10"/>
      <c r="L28460" s="10"/>
      <c r="M28460" s="10"/>
    </row>
    <row r="28461" spans="2:13" s="1" customFormat="1" ht="13.8" x14ac:dyDescent="0.3">
      <c r="B28461" s="10"/>
      <c r="L28461" s="10"/>
      <c r="M28461" s="10"/>
    </row>
    <row r="28462" spans="2:13" s="1" customFormat="1" ht="13.8" x14ac:dyDescent="0.3">
      <c r="B28462" s="10"/>
      <c r="L28462" s="10"/>
      <c r="M28462" s="10"/>
    </row>
    <row r="28463" spans="2:13" s="1" customFormat="1" ht="13.8" x14ac:dyDescent="0.3">
      <c r="B28463" s="10"/>
      <c r="L28463" s="10"/>
      <c r="M28463" s="10"/>
    </row>
    <row r="28464" spans="2:13" s="1" customFormat="1" ht="13.8" x14ac:dyDescent="0.3">
      <c r="B28464" s="10"/>
      <c r="L28464" s="10"/>
      <c r="M28464" s="10"/>
    </row>
    <row r="28465" spans="2:13" s="1" customFormat="1" ht="13.8" x14ac:dyDescent="0.3">
      <c r="B28465" s="10"/>
      <c r="L28465" s="10"/>
      <c r="M28465" s="10"/>
    </row>
    <row r="28466" spans="2:13" s="1" customFormat="1" ht="13.8" x14ac:dyDescent="0.3">
      <c r="B28466" s="10"/>
      <c r="L28466" s="10"/>
      <c r="M28466" s="10"/>
    </row>
    <row r="28467" spans="2:13" s="1" customFormat="1" ht="13.8" x14ac:dyDescent="0.3">
      <c r="B28467" s="10"/>
      <c r="L28467" s="10"/>
      <c r="M28467" s="10"/>
    </row>
    <row r="28468" spans="2:13" s="1" customFormat="1" ht="13.8" x14ac:dyDescent="0.3">
      <c r="B28468" s="10"/>
      <c r="L28468" s="10"/>
      <c r="M28468" s="10"/>
    </row>
    <row r="28469" spans="2:13" s="1" customFormat="1" ht="13.8" x14ac:dyDescent="0.3">
      <c r="B28469" s="10"/>
      <c r="L28469" s="10"/>
      <c r="M28469" s="10"/>
    </row>
    <row r="28470" spans="2:13" s="1" customFormat="1" ht="13.8" x14ac:dyDescent="0.3">
      <c r="B28470" s="10"/>
      <c r="L28470" s="10"/>
      <c r="M28470" s="10"/>
    </row>
    <row r="28471" spans="2:13" s="1" customFormat="1" ht="13.8" x14ac:dyDescent="0.3">
      <c r="B28471" s="10"/>
      <c r="L28471" s="10"/>
      <c r="M28471" s="10"/>
    </row>
    <row r="28472" spans="2:13" s="1" customFormat="1" ht="13.8" x14ac:dyDescent="0.3">
      <c r="B28472" s="10"/>
      <c r="L28472" s="10"/>
      <c r="M28472" s="10"/>
    </row>
    <row r="28473" spans="2:13" s="1" customFormat="1" ht="13.8" x14ac:dyDescent="0.3">
      <c r="B28473" s="10"/>
      <c r="L28473" s="10"/>
      <c r="M28473" s="10"/>
    </row>
    <row r="28474" spans="2:13" s="1" customFormat="1" ht="13.8" x14ac:dyDescent="0.3">
      <c r="B28474" s="10"/>
      <c r="L28474" s="10"/>
      <c r="M28474" s="10"/>
    </row>
    <row r="28475" spans="2:13" s="1" customFormat="1" ht="13.8" x14ac:dyDescent="0.3">
      <c r="B28475" s="10"/>
      <c r="L28475" s="10"/>
      <c r="M28475" s="10"/>
    </row>
    <row r="28476" spans="2:13" s="1" customFormat="1" ht="13.8" x14ac:dyDescent="0.3">
      <c r="B28476" s="10"/>
      <c r="L28476" s="10"/>
      <c r="M28476" s="10"/>
    </row>
    <row r="28477" spans="2:13" s="1" customFormat="1" ht="13.8" x14ac:dyDescent="0.3">
      <c r="B28477" s="10"/>
      <c r="L28477" s="10"/>
      <c r="M28477" s="10"/>
    </row>
    <row r="28478" spans="2:13" s="1" customFormat="1" ht="13.8" x14ac:dyDescent="0.3">
      <c r="B28478" s="10"/>
      <c r="L28478" s="10"/>
      <c r="M28478" s="10"/>
    </row>
    <row r="28479" spans="2:13" s="1" customFormat="1" ht="13.8" x14ac:dyDescent="0.3">
      <c r="B28479" s="10"/>
      <c r="L28479" s="10"/>
      <c r="M28479" s="10"/>
    </row>
    <row r="28480" spans="2:13" s="1" customFormat="1" ht="13.8" x14ac:dyDescent="0.3">
      <c r="B28480" s="10"/>
      <c r="L28480" s="10"/>
      <c r="M28480" s="10"/>
    </row>
    <row r="28481" spans="2:13" s="1" customFormat="1" ht="13.8" x14ac:dyDescent="0.3">
      <c r="B28481" s="10"/>
      <c r="L28481" s="10"/>
      <c r="M28481" s="10"/>
    </row>
    <row r="28482" spans="2:13" s="1" customFormat="1" ht="13.8" x14ac:dyDescent="0.3">
      <c r="B28482" s="10"/>
      <c r="L28482" s="10"/>
      <c r="M28482" s="10"/>
    </row>
    <row r="28483" spans="2:13" s="1" customFormat="1" ht="13.8" x14ac:dyDescent="0.3">
      <c r="B28483" s="10"/>
      <c r="L28483" s="10"/>
      <c r="M28483" s="10"/>
    </row>
    <row r="28484" spans="2:13" s="1" customFormat="1" ht="13.8" x14ac:dyDescent="0.3">
      <c r="B28484" s="10"/>
      <c r="L28484" s="10"/>
      <c r="M28484" s="10"/>
    </row>
    <row r="28485" spans="2:13" s="1" customFormat="1" ht="13.8" x14ac:dyDescent="0.3">
      <c r="B28485" s="10"/>
      <c r="L28485" s="10"/>
      <c r="M28485" s="10"/>
    </row>
    <row r="28486" spans="2:13" s="1" customFormat="1" ht="13.8" x14ac:dyDescent="0.3">
      <c r="B28486" s="10"/>
      <c r="L28486" s="10"/>
      <c r="M28486" s="10"/>
    </row>
    <row r="28487" spans="2:13" s="1" customFormat="1" ht="13.8" x14ac:dyDescent="0.3">
      <c r="B28487" s="10"/>
      <c r="L28487" s="10"/>
      <c r="M28487" s="10"/>
    </row>
    <row r="28488" spans="2:13" s="1" customFormat="1" ht="13.8" x14ac:dyDescent="0.3">
      <c r="B28488" s="10"/>
      <c r="L28488" s="10"/>
      <c r="M28488" s="10"/>
    </row>
    <row r="28489" spans="2:13" s="1" customFormat="1" ht="13.8" x14ac:dyDescent="0.3">
      <c r="B28489" s="10"/>
      <c r="L28489" s="10"/>
      <c r="M28489" s="10"/>
    </row>
    <row r="28490" spans="2:13" s="1" customFormat="1" ht="13.8" x14ac:dyDescent="0.3">
      <c r="B28490" s="10"/>
      <c r="L28490" s="10"/>
      <c r="M28490" s="10"/>
    </row>
    <row r="28491" spans="2:13" s="1" customFormat="1" ht="13.8" x14ac:dyDescent="0.3">
      <c r="B28491" s="10"/>
      <c r="L28491" s="10"/>
      <c r="M28491" s="10"/>
    </row>
    <row r="28492" spans="2:13" s="1" customFormat="1" ht="13.8" x14ac:dyDescent="0.3">
      <c r="B28492" s="10"/>
      <c r="L28492" s="10"/>
      <c r="M28492" s="10"/>
    </row>
    <row r="28493" spans="2:13" s="1" customFormat="1" ht="13.8" x14ac:dyDescent="0.3">
      <c r="B28493" s="10"/>
      <c r="L28493" s="10"/>
      <c r="M28493" s="10"/>
    </row>
    <row r="28494" spans="2:13" s="1" customFormat="1" ht="13.8" x14ac:dyDescent="0.3">
      <c r="B28494" s="10"/>
      <c r="L28494" s="10"/>
      <c r="M28494" s="10"/>
    </row>
    <row r="28495" spans="2:13" s="1" customFormat="1" ht="13.8" x14ac:dyDescent="0.3">
      <c r="B28495" s="10"/>
      <c r="L28495" s="10"/>
      <c r="M28495" s="10"/>
    </row>
    <row r="28496" spans="2:13" s="1" customFormat="1" ht="13.8" x14ac:dyDescent="0.3">
      <c r="B28496" s="10"/>
      <c r="L28496" s="10"/>
      <c r="M28496" s="10"/>
    </row>
    <row r="28497" spans="2:13" s="1" customFormat="1" ht="13.8" x14ac:dyDescent="0.3">
      <c r="B28497" s="10"/>
      <c r="L28497" s="10"/>
      <c r="M28497" s="10"/>
    </row>
    <row r="28498" spans="2:13" s="1" customFormat="1" ht="13.8" x14ac:dyDescent="0.3">
      <c r="B28498" s="10"/>
      <c r="L28498" s="10"/>
      <c r="M28498" s="10"/>
    </row>
    <row r="28499" spans="2:13" s="1" customFormat="1" ht="13.8" x14ac:dyDescent="0.3">
      <c r="B28499" s="10"/>
      <c r="L28499" s="10"/>
      <c r="M28499" s="10"/>
    </row>
    <row r="28500" spans="2:13" s="1" customFormat="1" ht="13.8" x14ac:dyDescent="0.3">
      <c r="B28500" s="10"/>
      <c r="L28500" s="10"/>
      <c r="M28500" s="10"/>
    </row>
    <row r="28501" spans="2:13" s="1" customFormat="1" ht="13.8" x14ac:dyDescent="0.3">
      <c r="B28501" s="10"/>
      <c r="L28501" s="10"/>
      <c r="M28501" s="10"/>
    </row>
    <row r="28502" spans="2:13" s="1" customFormat="1" ht="13.8" x14ac:dyDescent="0.3">
      <c r="B28502" s="10"/>
      <c r="L28502" s="10"/>
      <c r="M28502" s="10"/>
    </row>
    <row r="28503" spans="2:13" s="1" customFormat="1" ht="13.8" x14ac:dyDescent="0.3">
      <c r="B28503" s="10"/>
      <c r="L28503" s="10"/>
      <c r="M28503" s="10"/>
    </row>
    <row r="28504" spans="2:13" s="1" customFormat="1" ht="13.8" x14ac:dyDescent="0.3">
      <c r="B28504" s="10"/>
      <c r="L28504" s="10"/>
      <c r="M28504" s="10"/>
    </row>
    <row r="28505" spans="2:13" s="1" customFormat="1" ht="13.8" x14ac:dyDescent="0.3">
      <c r="B28505" s="10"/>
      <c r="L28505" s="10"/>
      <c r="M28505" s="10"/>
    </row>
    <row r="28506" spans="2:13" s="1" customFormat="1" ht="13.8" x14ac:dyDescent="0.3">
      <c r="B28506" s="10"/>
      <c r="L28506" s="10"/>
      <c r="M28506" s="10"/>
    </row>
    <row r="28507" spans="2:13" s="1" customFormat="1" ht="13.8" x14ac:dyDescent="0.3">
      <c r="B28507" s="10"/>
      <c r="L28507" s="10"/>
      <c r="M28507" s="10"/>
    </row>
    <row r="28508" spans="2:13" s="1" customFormat="1" ht="13.8" x14ac:dyDescent="0.3">
      <c r="B28508" s="10"/>
      <c r="L28508" s="10"/>
      <c r="M28508" s="10"/>
    </row>
    <row r="28509" spans="2:13" s="1" customFormat="1" ht="13.8" x14ac:dyDescent="0.3">
      <c r="B28509" s="10"/>
      <c r="L28509" s="10"/>
      <c r="M28509" s="10"/>
    </row>
    <row r="28510" spans="2:13" s="1" customFormat="1" ht="13.8" x14ac:dyDescent="0.3">
      <c r="B28510" s="10"/>
      <c r="L28510" s="10"/>
      <c r="M28510" s="10"/>
    </row>
    <row r="28511" spans="2:13" s="1" customFormat="1" ht="13.8" x14ac:dyDescent="0.3">
      <c r="B28511" s="10"/>
      <c r="L28511" s="10"/>
      <c r="M28511" s="10"/>
    </row>
    <row r="28512" spans="2:13" s="1" customFormat="1" ht="13.8" x14ac:dyDescent="0.3">
      <c r="B28512" s="10"/>
      <c r="L28512" s="10"/>
      <c r="M28512" s="10"/>
    </row>
    <row r="28513" spans="2:13" s="1" customFormat="1" ht="13.8" x14ac:dyDescent="0.3">
      <c r="B28513" s="10"/>
      <c r="L28513" s="10"/>
      <c r="M28513" s="10"/>
    </row>
    <row r="28514" spans="2:13" s="1" customFormat="1" ht="13.8" x14ac:dyDescent="0.3">
      <c r="B28514" s="10"/>
      <c r="L28514" s="10"/>
      <c r="M28514" s="10"/>
    </row>
    <row r="28515" spans="2:13" s="1" customFormat="1" ht="13.8" x14ac:dyDescent="0.3">
      <c r="B28515" s="10"/>
      <c r="L28515" s="10"/>
      <c r="M28515" s="10"/>
    </row>
    <row r="28516" spans="2:13" s="1" customFormat="1" ht="13.8" x14ac:dyDescent="0.3">
      <c r="B28516" s="10"/>
      <c r="L28516" s="10"/>
      <c r="M28516" s="10"/>
    </row>
    <row r="28517" spans="2:13" s="1" customFormat="1" ht="13.8" x14ac:dyDescent="0.3">
      <c r="B28517" s="10"/>
      <c r="L28517" s="10"/>
      <c r="M28517" s="10"/>
    </row>
    <row r="28518" spans="2:13" s="1" customFormat="1" ht="13.8" x14ac:dyDescent="0.3">
      <c r="B28518" s="10"/>
      <c r="L28518" s="10"/>
      <c r="M28518" s="10"/>
    </row>
    <row r="28519" spans="2:13" s="1" customFormat="1" ht="13.8" x14ac:dyDescent="0.3">
      <c r="B28519" s="10"/>
      <c r="L28519" s="10"/>
      <c r="M28519" s="10"/>
    </row>
    <row r="28520" spans="2:13" s="1" customFormat="1" ht="13.8" x14ac:dyDescent="0.3">
      <c r="B28520" s="10"/>
      <c r="L28520" s="10"/>
      <c r="M28520" s="10"/>
    </row>
    <row r="28521" spans="2:13" s="1" customFormat="1" ht="13.8" x14ac:dyDescent="0.3">
      <c r="B28521" s="10"/>
      <c r="L28521" s="10"/>
      <c r="M28521" s="10"/>
    </row>
    <row r="28522" spans="2:13" s="1" customFormat="1" ht="13.8" x14ac:dyDescent="0.3">
      <c r="B28522" s="10"/>
      <c r="L28522" s="10"/>
      <c r="M28522" s="10"/>
    </row>
    <row r="28523" spans="2:13" s="1" customFormat="1" ht="13.8" x14ac:dyDescent="0.3">
      <c r="B28523" s="10"/>
      <c r="L28523" s="10"/>
      <c r="M28523" s="10"/>
    </row>
    <row r="28524" spans="2:13" s="1" customFormat="1" ht="13.8" x14ac:dyDescent="0.3">
      <c r="B28524" s="10"/>
      <c r="L28524" s="10"/>
      <c r="M28524" s="10"/>
    </row>
    <row r="28525" spans="2:13" s="1" customFormat="1" ht="13.8" x14ac:dyDescent="0.3">
      <c r="B28525" s="10"/>
      <c r="L28525" s="10"/>
      <c r="M28525" s="10"/>
    </row>
    <row r="28526" spans="2:13" s="1" customFormat="1" ht="13.8" x14ac:dyDescent="0.3">
      <c r="B28526" s="10"/>
      <c r="L28526" s="10"/>
      <c r="M28526" s="10"/>
    </row>
    <row r="28527" spans="2:13" s="1" customFormat="1" ht="13.8" x14ac:dyDescent="0.3">
      <c r="B28527" s="10"/>
      <c r="L28527" s="10"/>
      <c r="M28527" s="10"/>
    </row>
    <row r="28528" spans="2:13" s="1" customFormat="1" ht="13.8" x14ac:dyDescent="0.3">
      <c r="B28528" s="10"/>
      <c r="L28528" s="10"/>
      <c r="M28528" s="10"/>
    </row>
    <row r="28529" spans="2:13" s="1" customFormat="1" ht="13.8" x14ac:dyDescent="0.3">
      <c r="B28529" s="10"/>
      <c r="L28529" s="10"/>
      <c r="M28529" s="10"/>
    </row>
    <row r="28530" spans="2:13" s="1" customFormat="1" ht="13.8" x14ac:dyDescent="0.3">
      <c r="B28530" s="10"/>
      <c r="L28530" s="10"/>
      <c r="M28530" s="10"/>
    </row>
    <row r="28531" spans="2:13" s="1" customFormat="1" ht="13.8" x14ac:dyDescent="0.3">
      <c r="B28531" s="10"/>
      <c r="L28531" s="10"/>
      <c r="M28531" s="10"/>
    </row>
    <row r="28532" spans="2:13" s="1" customFormat="1" ht="13.8" x14ac:dyDescent="0.3">
      <c r="B28532" s="10"/>
      <c r="L28532" s="10"/>
      <c r="M28532" s="10"/>
    </row>
    <row r="28533" spans="2:13" s="1" customFormat="1" ht="13.8" x14ac:dyDescent="0.3">
      <c r="B28533" s="10"/>
      <c r="L28533" s="10"/>
      <c r="M28533" s="10"/>
    </row>
    <row r="28534" spans="2:13" s="1" customFormat="1" ht="13.8" x14ac:dyDescent="0.3">
      <c r="B28534" s="10"/>
      <c r="L28534" s="10"/>
      <c r="M28534" s="10"/>
    </row>
    <row r="28535" spans="2:13" s="1" customFormat="1" ht="13.8" x14ac:dyDescent="0.3">
      <c r="B28535" s="10"/>
      <c r="L28535" s="10"/>
      <c r="M28535" s="10"/>
    </row>
    <row r="28536" spans="2:13" s="1" customFormat="1" ht="13.8" x14ac:dyDescent="0.3">
      <c r="B28536" s="10"/>
      <c r="L28536" s="10"/>
      <c r="M28536" s="10"/>
    </row>
    <row r="28537" spans="2:13" s="1" customFormat="1" ht="13.8" x14ac:dyDescent="0.3">
      <c r="B28537" s="10"/>
      <c r="L28537" s="10"/>
      <c r="M28537" s="10"/>
    </row>
    <row r="28538" spans="2:13" s="1" customFormat="1" ht="13.8" x14ac:dyDescent="0.3">
      <c r="B28538" s="10"/>
      <c r="L28538" s="10"/>
      <c r="M28538" s="10"/>
    </row>
    <row r="28539" spans="2:13" s="1" customFormat="1" ht="13.8" x14ac:dyDescent="0.3">
      <c r="B28539" s="10"/>
      <c r="L28539" s="10"/>
      <c r="M28539" s="10"/>
    </row>
    <row r="28540" spans="2:13" s="1" customFormat="1" ht="13.8" x14ac:dyDescent="0.3">
      <c r="B28540" s="10"/>
      <c r="L28540" s="10"/>
      <c r="M28540" s="10"/>
    </row>
    <row r="28541" spans="2:13" s="1" customFormat="1" ht="13.8" x14ac:dyDescent="0.3">
      <c r="B28541" s="10"/>
      <c r="L28541" s="10"/>
      <c r="M28541" s="10"/>
    </row>
    <row r="28542" spans="2:13" s="1" customFormat="1" ht="13.8" x14ac:dyDescent="0.3">
      <c r="B28542" s="10"/>
      <c r="L28542" s="10"/>
      <c r="M28542" s="10"/>
    </row>
    <row r="28543" spans="2:13" s="1" customFormat="1" ht="13.8" x14ac:dyDescent="0.3">
      <c r="B28543" s="10"/>
      <c r="L28543" s="10"/>
      <c r="M28543" s="10"/>
    </row>
    <row r="28544" spans="2:13" s="1" customFormat="1" ht="13.8" x14ac:dyDescent="0.3">
      <c r="B28544" s="10"/>
      <c r="L28544" s="10"/>
      <c r="M28544" s="10"/>
    </row>
    <row r="28545" spans="2:13" s="1" customFormat="1" ht="13.8" x14ac:dyDescent="0.3">
      <c r="B28545" s="10"/>
      <c r="L28545" s="10"/>
      <c r="M28545" s="10"/>
    </row>
    <row r="28546" spans="2:13" s="1" customFormat="1" ht="13.8" x14ac:dyDescent="0.3">
      <c r="B28546" s="10"/>
      <c r="L28546" s="10"/>
      <c r="M28546" s="10"/>
    </row>
    <row r="28547" spans="2:13" s="1" customFormat="1" ht="13.8" x14ac:dyDescent="0.3">
      <c r="B28547" s="10"/>
      <c r="L28547" s="10"/>
      <c r="M28547" s="10"/>
    </row>
    <row r="28548" spans="2:13" s="1" customFormat="1" ht="13.8" x14ac:dyDescent="0.3">
      <c r="B28548" s="10"/>
      <c r="L28548" s="10"/>
      <c r="M28548" s="10"/>
    </row>
    <row r="28549" spans="2:13" s="1" customFormat="1" ht="13.8" x14ac:dyDescent="0.3">
      <c r="B28549" s="10"/>
      <c r="L28549" s="10"/>
      <c r="M28549" s="10"/>
    </row>
    <row r="28550" spans="2:13" s="1" customFormat="1" ht="13.8" x14ac:dyDescent="0.3">
      <c r="B28550" s="10"/>
      <c r="L28550" s="10"/>
      <c r="M28550" s="10"/>
    </row>
    <row r="28551" spans="2:13" s="1" customFormat="1" ht="13.8" x14ac:dyDescent="0.3">
      <c r="B28551" s="10"/>
      <c r="L28551" s="10"/>
      <c r="M28551" s="10"/>
    </row>
    <row r="28552" spans="2:13" s="1" customFormat="1" ht="13.8" x14ac:dyDescent="0.3">
      <c r="B28552" s="10"/>
      <c r="L28552" s="10"/>
      <c r="M28552" s="10"/>
    </row>
    <row r="28553" spans="2:13" s="1" customFormat="1" ht="13.8" x14ac:dyDescent="0.3">
      <c r="B28553" s="10"/>
      <c r="L28553" s="10"/>
      <c r="M28553" s="10"/>
    </row>
    <row r="28554" spans="2:13" s="1" customFormat="1" ht="13.8" x14ac:dyDescent="0.3">
      <c r="B28554" s="10"/>
      <c r="L28554" s="10"/>
      <c r="M28554" s="10"/>
    </row>
    <row r="28555" spans="2:13" s="1" customFormat="1" ht="13.8" x14ac:dyDescent="0.3">
      <c r="B28555" s="10"/>
      <c r="L28555" s="10"/>
      <c r="M28555" s="10"/>
    </row>
    <row r="28556" spans="2:13" s="1" customFormat="1" ht="13.8" x14ac:dyDescent="0.3">
      <c r="B28556" s="10"/>
      <c r="L28556" s="10"/>
      <c r="M28556" s="10"/>
    </row>
    <row r="28557" spans="2:13" s="1" customFormat="1" ht="13.8" x14ac:dyDescent="0.3">
      <c r="B28557" s="10"/>
      <c r="L28557" s="10"/>
      <c r="M28557" s="10"/>
    </row>
    <row r="28558" spans="2:13" s="1" customFormat="1" ht="13.8" x14ac:dyDescent="0.3">
      <c r="B28558" s="10"/>
      <c r="L28558" s="10"/>
      <c r="M28558" s="10"/>
    </row>
    <row r="28559" spans="2:13" s="1" customFormat="1" ht="13.8" x14ac:dyDescent="0.3">
      <c r="B28559" s="10"/>
      <c r="L28559" s="10"/>
      <c r="M28559" s="10"/>
    </row>
    <row r="28560" spans="2:13" s="1" customFormat="1" ht="13.8" x14ac:dyDescent="0.3">
      <c r="B28560" s="10"/>
      <c r="L28560" s="10"/>
      <c r="M28560" s="10"/>
    </row>
    <row r="28561" spans="2:13" s="1" customFormat="1" ht="13.8" x14ac:dyDescent="0.3">
      <c r="B28561" s="10"/>
      <c r="L28561" s="10"/>
      <c r="M28561" s="10"/>
    </row>
    <row r="28562" spans="2:13" s="1" customFormat="1" ht="13.8" x14ac:dyDescent="0.3">
      <c r="B28562" s="10"/>
      <c r="L28562" s="10"/>
      <c r="M28562" s="10"/>
    </row>
    <row r="28563" spans="2:13" s="1" customFormat="1" ht="13.8" x14ac:dyDescent="0.3">
      <c r="B28563" s="10"/>
      <c r="L28563" s="10"/>
      <c r="M28563" s="10"/>
    </row>
    <row r="28564" spans="2:13" s="1" customFormat="1" ht="13.8" x14ac:dyDescent="0.3">
      <c r="B28564" s="10"/>
      <c r="L28564" s="10"/>
      <c r="M28564" s="10"/>
    </row>
    <row r="28565" spans="2:13" s="1" customFormat="1" ht="13.8" x14ac:dyDescent="0.3">
      <c r="B28565" s="10"/>
      <c r="L28565" s="10"/>
      <c r="M28565" s="10"/>
    </row>
    <row r="28566" spans="2:13" s="1" customFormat="1" ht="13.8" x14ac:dyDescent="0.3">
      <c r="B28566" s="10"/>
      <c r="L28566" s="10"/>
      <c r="M28566" s="10"/>
    </row>
    <row r="28567" spans="2:13" s="1" customFormat="1" ht="13.8" x14ac:dyDescent="0.3">
      <c r="B28567" s="10"/>
      <c r="L28567" s="10"/>
      <c r="M28567" s="10"/>
    </row>
    <row r="28568" spans="2:13" s="1" customFormat="1" ht="13.8" x14ac:dyDescent="0.3">
      <c r="B28568" s="10"/>
      <c r="L28568" s="10"/>
      <c r="M28568" s="10"/>
    </row>
    <row r="28569" spans="2:13" s="1" customFormat="1" ht="13.8" x14ac:dyDescent="0.3">
      <c r="B28569" s="10"/>
      <c r="L28569" s="10"/>
      <c r="M28569" s="10"/>
    </row>
    <row r="28570" spans="2:13" s="1" customFormat="1" ht="13.8" x14ac:dyDescent="0.3">
      <c r="B28570" s="10"/>
      <c r="L28570" s="10"/>
      <c r="M28570" s="10"/>
    </row>
    <row r="28571" spans="2:13" s="1" customFormat="1" ht="13.8" x14ac:dyDescent="0.3">
      <c r="B28571" s="10"/>
      <c r="L28571" s="10"/>
      <c r="M28571" s="10"/>
    </row>
    <row r="28572" spans="2:13" s="1" customFormat="1" ht="13.8" x14ac:dyDescent="0.3">
      <c r="B28572" s="10"/>
      <c r="L28572" s="10"/>
      <c r="M28572" s="10"/>
    </row>
    <row r="28573" spans="2:13" s="1" customFormat="1" ht="13.8" x14ac:dyDescent="0.3">
      <c r="B28573" s="10"/>
      <c r="L28573" s="10"/>
      <c r="M28573" s="10"/>
    </row>
    <row r="28574" spans="2:13" s="1" customFormat="1" ht="13.8" x14ac:dyDescent="0.3">
      <c r="B28574" s="10"/>
      <c r="L28574" s="10"/>
      <c r="M28574" s="10"/>
    </row>
    <row r="28575" spans="2:13" s="1" customFormat="1" ht="13.8" x14ac:dyDescent="0.3">
      <c r="B28575" s="10"/>
      <c r="L28575" s="10"/>
      <c r="M28575" s="10"/>
    </row>
    <row r="28576" spans="2:13" s="1" customFormat="1" ht="13.8" x14ac:dyDescent="0.3">
      <c r="B28576" s="10"/>
      <c r="L28576" s="10"/>
      <c r="M28576" s="10"/>
    </row>
    <row r="28577" spans="2:13" s="1" customFormat="1" ht="13.8" x14ac:dyDescent="0.3">
      <c r="B28577" s="10"/>
      <c r="L28577" s="10"/>
      <c r="M28577" s="10"/>
    </row>
    <row r="28578" spans="2:13" s="1" customFormat="1" ht="13.8" x14ac:dyDescent="0.3">
      <c r="B28578" s="10"/>
      <c r="L28578" s="10"/>
      <c r="M28578" s="10"/>
    </row>
    <row r="28579" spans="2:13" s="1" customFormat="1" ht="13.8" x14ac:dyDescent="0.3">
      <c r="B28579" s="10"/>
      <c r="L28579" s="10"/>
      <c r="M28579" s="10"/>
    </row>
    <row r="28580" spans="2:13" s="1" customFormat="1" ht="13.8" x14ac:dyDescent="0.3">
      <c r="B28580" s="10"/>
      <c r="L28580" s="10"/>
      <c r="M28580" s="10"/>
    </row>
    <row r="28581" spans="2:13" s="1" customFormat="1" ht="13.8" x14ac:dyDescent="0.3">
      <c r="B28581" s="10"/>
      <c r="L28581" s="10"/>
      <c r="M28581" s="10"/>
    </row>
    <row r="28582" spans="2:13" s="1" customFormat="1" ht="13.8" x14ac:dyDescent="0.3">
      <c r="B28582" s="10"/>
      <c r="L28582" s="10"/>
      <c r="M28582" s="10"/>
    </row>
    <row r="28583" spans="2:13" s="1" customFormat="1" ht="13.8" x14ac:dyDescent="0.3">
      <c r="B28583" s="10"/>
      <c r="L28583" s="10"/>
      <c r="M28583" s="10"/>
    </row>
    <row r="28584" spans="2:13" s="1" customFormat="1" ht="13.8" x14ac:dyDescent="0.3">
      <c r="B28584" s="10"/>
      <c r="L28584" s="10"/>
      <c r="M28584" s="10"/>
    </row>
    <row r="28585" spans="2:13" s="1" customFormat="1" ht="13.8" x14ac:dyDescent="0.3">
      <c r="B28585" s="10"/>
      <c r="L28585" s="10"/>
      <c r="M28585" s="10"/>
    </row>
    <row r="28586" spans="2:13" s="1" customFormat="1" ht="13.8" x14ac:dyDescent="0.3">
      <c r="B28586" s="10"/>
      <c r="L28586" s="10"/>
      <c r="M28586" s="10"/>
    </row>
    <row r="28587" spans="2:13" s="1" customFormat="1" ht="13.8" x14ac:dyDescent="0.3">
      <c r="B28587" s="10"/>
      <c r="L28587" s="10"/>
      <c r="M28587" s="10"/>
    </row>
    <row r="28588" spans="2:13" s="1" customFormat="1" ht="13.8" x14ac:dyDescent="0.3">
      <c r="B28588" s="10"/>
      <c r="L28588" s="10"/>
      <c r="M28588" s="10"/>
    </row>
    <row r="28589" spans="2:13" s="1" customFormat="1" ht="13.8" x14ac:dyDescent="0.3">
      <c r="B28589" s="10"/>
      <c r="L28589" s="10"/>
      <c r="M28589" s="10"/>
    </row>
    <row r="28590" spans="2:13" s="1" customFormat="1" ht="13.8" x14ac:dyDescent="0.3">
      <c r="B28590" s="10"/>
      <c r="L28590" s="10"/>
      <c r="M28590" s="10"/>
    </row>
    <row r="28591" spans="2:13" s="1" customFormat="1" ht="13.8" x14ac:dyDescent="0.3">
      <c r="B28591" s="10"/>
      <c r="L28591" s="10"/>
      <c r="M28591" s="10"/>
    </row>
    <row r="28592" spans="2:13" s="1" customFormat="1" ht="13.8" x14ac:dyDescent="0.3">
      <c r="B28592" s="10"/>
      <c r="L28592" s="10"/>
      <c r="M28592" s="10"/>
    </row>
    <row r="28593" spans="2:13" s="1" customFormat="1" ht="13.8" x14ac:dyDescent="0.3">
      <c r="B28593" s="10"/>
      <c r="L28593" s="10"/>
      <c r="M28593" s="10"/>
    </row>
    <row r="28594" spans="2:13" s="1" customFormat="1" ht="13.8" x14ac:dyDescent="0.3">
      <c r="B28594" s="10"/>
      <c r="L28594" s="10"/>
      <c r="M28594" s="10"/>
    </row>
    <row r="28595" spans="2:13" s="1" customFormat="1" ht="13.8" x14ac:dyDescent="0.3">
      <c r="B28595" s="10"/>
      <c r="L28595" s="10"/>
      <c r="M28595" s="10"/>
    </row>
    <row r="28596" spans="2:13" s="1" customFormat="1" ht="13.8" x14ac:dyDescent="0.3">
      <c r="B28596" s="10"/>
      <c r="L28596" s="10"/>
      <c r="M28596" s="10"/>
    </row>
    <row r="28597" spans="2:13" s="1" customFormat="1" ht="13.8" x14ac:dyDescent="0.3">
      <c r="B28597" s="10"/>
      <c r="L28597" s="10"/>
      <c r="M28597" s="10"/>
    </row>
    <row r="28598" spans="2:13" s="1" customFormat="1" ht="13.8" x14ac:dyDescent="0.3">
      <c r="B28598" s="10"/>
      <c r="L28598" s="10"/>
      <c r="M28598" s="10"/>
    </row>
    <row r="28599" spans="2:13" s="1" customFormat="1" ht="13.8" x14ac:dyDescent="0.3">
      <c r="B28599" s="10"/>
      <c r="L28599" s="10"/>
      <c r="M28599" s="10"/>
    </row>
    <row r="28600" spans="2:13" s="1" customFormat="1" ht="13.8" x14ac:dyDescent="0.3">
      <c r="B28600" s="10"/>
      <c r="L28600" s="10"/>
      <c r="M28600" s="10"/>
    </row>
    <row r="28601" spans="2:13" s="1" customFormat="1" ht="13.8" x14ac:dyDescent="0.3">
      <c r="B28601" s="10"/>
      <c r="L28601" s="10"/>
      <c r="M28601" s="10"/>
    </row>
    <row r="28602" spans="2:13" s="1" customFormat="1" ht="13.8" x14ac:dyDescent="0.3">
      <c r="B28602" s="10"/>
      <c r="L28602" s="10"/>
      <c r="M28602" s="10"/>
    </row>
    <row r="28603" spans="2:13" s="1" customFormat="1" ht="13.8" x14ac:dyDescent="0.3">
      <c r="B28603" s="10"/>
      <c r="L28603" s="10"/>
      <c r="M28603" s="10"/>
    </row>
    <row r="28604" spans="2:13" s="1" customFormat="1" ht="13.8" x14ac:dyDescent="0.3">
      <c r="B28604" s="10"/>
      <c r="L28604" s="10"/>
      <c r="M28604" s="10"/>
    </row>
    <row r="28605" spans="2:13" s="1" customFormat="1" ht="13.8" x14ac:dyDescent="0.3">
      <c r="B28605" s="10"/>
      <c r="L28605" s="10"/>
      <c r="M28605" s="10"/>
    </row>
    <row r="28606" spans="2:13" s="1" customFormat="1" ht="13.8" x14ac:dyDescent="0.3">
      <c r="B28606" s="10"/>
      <c r="L28606" s="10"/>
      <c r="M28606" s="10"/>
    </row>
    <row r="28607" spans="2:13" s="1" customFormat="1" ht="13.8" x14ac:dyDescent="0.3">
      <c r="B28607" s="10"/>
      <c r="L28607" s="10"/>
      <c r="M28607" s="10"/>
    </row>
    <row r="28608" spans="2:13" s="1" customFormat="1" ht="13.8" x14ac:dyDescent="0.3">
      <c r="B28608" s="10"/>
      <c r="L28608" s="10"/>
      <c r="M28608" s="10"/>
    </row>
    <row r="28609" spans="2:13" s="1" customFormat="1" ht="13.8" x14ac:dyDescent="0.3">
      <c r="B28609" s="10"/>
      <c r="L28609" s="10"/>
      <c r="M28609" s="10"/>
    </row>
    <row r="28610" spans="2:13" s="1" customFormat="1" ht="13.8" x14ac:dyDescent="0.3">
      <c r="B28610" s="10"/>
      <c r="L28610" s="10"/>
      <c r="M28610" s="10"/>
    </row>
    <row r="28611" spans="2:13" s="1" customFormat="1" ht="13.8" x14ac:dyDescent="0.3">
      <c r="B28611" s="10"/>
      <c r="L28611" s="10"/>
      <c r="M28611" s="10"/>
    </row>
    <row r="28612" spans="2:13" s="1" customFormat="1" ht="13.8" x14ac:dyDescent="0.3">
      <c r="B28612" s="10"/>
      <c r="L28612" s="10"/>
      <c r="M28612" s="10"/>
    </row>
    <row r="28613" spans="2:13" s="1" customFormat="1" ht="13.8" x14ac:dyDescent="0.3">
      <c r="B28613" s="10"/>
      <c r="L28613" s="10"/>
      <c r="M28613" s="10"/>
    </row>
    <row r="28614" spans="2:13" s="1" customFormat="1" ht="13.8" x14ac:dyDescent="0.3">
      <c r="B28614" s="10"/>
      <c r="L28614" s="10"/>
      <c r="M28614" s="10"/>
    </row>
    <row r="28615" spans="2:13" s="1" customFormat="1" ht="13.8" x14ac:dyDescent="0.3">
      <c r="B28615" s="10"/>
      <c r="L28615" s="10"/>
      <c r="M28615" s="10"/>
    </row>
    <row r="28616" spans="2:13" s="1" customFormat="1" ht="13.8" x14ac:dyDescent="0.3">
      <c r="B28616" s="10"/>
      <c r="L28616" s="10"/>
      <c r="M28616" s="10"/>
    </row>
    <row r="28617" spans="2:13" s="1" customFormat="1" ht="13.8" x14ac:dyDescent="0.3">
      <c r="B28617" s="10"/>
      <c r="L28617" s="10"/>
      <c r="M28617" s="10"/>
    </row>
    <row r="28618" spans="2:13" s="1" customFormat="1" ht="13.8" x14ac:dyDescent="0.3">
      <c r="B28618" s="10"/>
      <c r="L28618" s="10"/>
      <c r="M28618" s="10"/>
    </row>
    <row r="28619" spans="2:13" s="1" customFormat="1" ht="13.8" x14ac:dyDescent="0.3">
      <c r="B28619" s="10"/>
      <c r="L28619" s="10"/>
      <c r="M28619" s="10"/>
    </row>
    <row r="28620" spans="2:13" s="1" customFormat="1" ht="13.8" x14ac:dyDescent="0.3">
      <c r="B28620" s="10"/>
      <c r="L28620" s="10"/>
      <c r="M28620" s="10"/>
    </row>
    <row r="28621" spans="2:13" s="1" customFormat="1" ht="13.8" x14ac:dyDescent="0.3">
      <c r="B28621" s="10"/>
      <c r="L28621" s="10"/>
      <c r="M28621" s="10"/>
    </row>
    <row r="28622" spans="2:13" s="1" customFormat="1" ht="13.8" x14ac:dyDescent="0.3">
      <c r="B28622" s="10"/>
      <c r="L28622" s="10"/>
      <c r="M28622" s="10"/>
    </row>
    <row r="28623" spans="2:13" s="1" customFormat="1" ht="13.8" x14ac:dyDescent="0.3">
      <c r="B28623" s="10"/>
      <c r="L28623" s="10"/>
      <c r="M28623" s="10"/>
    </row>
    <row r="28624" spans="2:13" s="1" customFormat="1" ht="13.8" x14ac:dyDescent="0.3">
      <c r="B28624" s="10"/>
      <c r="L28624" s="10"/>
      <c r="M28624" s="10"/>
    </row>
    <row r="28625" spans="2:13" s="1" customFormat="1" ht="13.8" x14ac:dyDescent="0.3">
      <c r="B28625" s="10"/>
      <c r="L28625" s="10"/>
      <c r="M28625" s="10"/>
    </row>
    <row r="28626" spans="2:13" s="1" customFormat="1" ht="13.8" x14ac:dyDescent="0.3">
      <c r="B28626" s="10"/>
      <c r="L28626" s="10"/>
      <c r="M28626" s="10"/>
    </row>
    <row r="28627" spans="2:13" s="1" customFormat="1" ht="13.8" x14ac:dyDescent="0.3">
      <c r="B28627" s="10"/>
      <c r="L28627" s="10"/>
      <c r="M28627" s="10"/>
    </row>
    <row r="28628" spans="2:13" s="1" customFormat="1" ht="13.8" x14ac:dyDescent="0.3">
      <c r="B28628" s="10"/>
      <c r="L28628" s="10"/>
      <c r="M28628" s="10"/>
    </row>
    <row r="28629" spans="2:13" s="1" customFormat="1" ht="13.8" x14ac:dyDescent="0.3">
      <c r="B28629" s="10"/>
      <c r="L28629" s="10"/>
      <c r="M28629" s="10"/>
    </row>
    <row r="28630" spans="2:13" s="1" customFormat="1" ht="13.8" x14ac:dyDescent="0.3">
      <c r="B28630" s="10"/>
      <c r="L28630" s="10"/>
      <c r="M28630" s="10"/>
    </row>
    <row r="28631" spans="2:13" s="1" customFormat="1" ht="13.8" x14ac:dyDescent="0.3">
      <c r="B28631" s="10"/>
      <c r="L28631" s="10"/>
      <c r="M28631" s="10"/>
    </row>
    <row r="28632" spans="2:13" s="1" customFormat="1" ht="13.8" x14ac:dyDescent="0.3">
      <c r="B28632" s="10"/>
      <c r="L28632" s="10"/>
      <c r="M28632" s="10"/>
    </row>
    <row r="28633" spans="2:13" s="1" customFormat="1" ht="13.8" x14ac:dyDescent="0.3">
      <c r="B28633" s="10"/>
      <c r="L28633" s="10"/>
      <c r="M28633" s="10"/>
    </row>
    <row r="28634" spans="2:13" s="1" customFormat="1" ht="13.8" x14ac:dyDescent="0.3">
      <c r="B28634" s="10"/>
      <c r="L28634" s="10"/>
      <c r="M28634" s="10"/>
    </row>
    <row r="28635" spans="2:13" s="1" customFormat="1" ht="13.8" x14ac:dyDescent="0.3">
      <c r="B28635" s="10"/>
      <c r="L28635" s="10"/>
      <c r="M28635" s="10"/>
    </row>
    <row r="28636" spans="2:13" s="1" customFormat="1" ht="13.8" x14ac:dyDescent="0.3">
      <c r="B28636" s="10"/>
      <c r="L28636" s="10"/>
      <c r="M28636" s="10"/>
    </row>
    <row r="28637" spans="2:13" s="1" customFormat="1" ht="13.8" x14ac:dyDescent="0.3">
      <c r="B28637" s="10"/>
      <c r="L28637" s="10"/>
      <c r="M28637" s="10"/>
    </row>
    <row r="28638" spans="2:13" s="1" customFormat="1" ht="13.8" x14ac:dyDescent="0.3">
      <c r="B28638" s="10"/>
      <c r="L28638" s="10"/>
      <c r="M28638" s="10"/>
    </row>
    <row r="28639" spans="2:13" s="1" customFormat="1" ht="13.8" x14ac:dyDescent="0.3">
      <c r="B28639" s="10"/>
      <c r="L28639" s="10"/>
      <c r="M28639" s="10"/>
    </row>
    <row r="28640" spans="2:13" s="1" customFormat="1" ht="13.8" x14ac:dyDescent="0.3">
      <c r="B28640" s="10"/>
      <c r="L28640" s="10"/>
      <c r="M28640" s="10"/>
    </row>
    <row r="28641" spans="2:13" s="1" customFormat="1" ht="13.8" x14ac:dyDescent="0.3">
      <c r="B28641" s="10"/>
      <c r="L28641" s="10"/>
      <c r="M28641" s="10"/>
    </row>
    <row r="28642" spans="2:13" s="1" customFormat="1" ht="13.8" x14ac:dyDescent="0.3">
      <c r="B28642" s="10"/>
      <c r="L28642" s="10"/>
      <c r="M28642" s="10"/>
    </row>
    <row r="28643" spans="2:13" s="1" customFormat="1" ht="13.8" x14ac:dyDescent="0.3">
      <c r="B28643" s="10"/>
      <c r="L28643" s="10"/>
      <c r="M28643" s="10"/>
    </row>
    <row r="28644" spans="2:13" s="1" customFormat="1" ht="13.8" x14ac:dyDescent="0.3">
      <c r="B28644" s="10"/>
      <c r="L28644" s="10"/>
      <c r="M28644" s="10"/>
    </row>
    <row r="28645" spans="2:13" s="1" customFormat="1" ht="13.8" x14ac:dyDescent="0.3">
      <c r="B28645" s="10"/>
      <c r="L28645" s="10"/>
      <c r="M28645" s="10"/>
    </row>
    <row r="28646" spans="2:13" s="1" customFormat="1" ht="13.8" x14ac:dyDescent="0.3">
      <c r="B28646" s="10"/>
      <c r="L28646" s="10"/>
      <c r="M28646" s="10"/>
    </row>
    <row r="28647" spans="2:13" s="1" customFormat="1" ht="13.8" x14ac:dyDescent="0.3">
      <c r="B28647" s="10"/>
      <c r="L28647" s="10"/>
      <c r="M28647" s="10"/>
    </row>
    <row r="28648" spans="2:13" s="1" customFormat="1" ht="13.8" x14ac:dyDescent="0.3">
      <c r="B28648" s="10"/>
      <c r="L28648" s="10"/>
      <c r="M28648" s="10"/>
    </row>
    <row r="28649" spans="2:13" s="1" customFormat="1" ht="13.8" x14ac:dyDescent="0.3">
      <c r="B28649" s="10"/>
      <c r="L28649" s="10"/>
      <c r="M28649" s="10"/>
    </row>
    <row r="28650" spans="2:13" s="1" customFormat="1" ht="13.8" x14ac:dyDescent="0.3">
      <c r="B28650" s="10"/>
      <c r="L28650" s="10"/>
      <c r="M28650" s="10"/>
    </row>
    <row r="28651" spans="2:13" s="1" customFormat="1" ht="13.8" x14ac:dyDescent="0.3">
      <c r="B28651" s="10"/>
      <c r="L28651" s="10"/>
      <c r="M28651" s="10"/>
    </row>
    <row r="28652" spans="2:13" s="1" customFormat="1" ht="13.8" x14ac:dyDescent="0.3">
      <c r="B28652" s="10"/>
      <c r="L28652" s="10"/>
      <c r="M28652" s="10"/>
    </row>
    <row r="28653" spans="2:13" s="1" customFormat="1" ht="13.8" x14ac:dyDescent="0.3">
      <c r="B28653" s="10"/>
      <c r="L28653" s="10"/>
      <c r="M28653" s="10"/>
    </row>
    <row r="28654" spans="2:13" s="1" customFormat="1" ht="13.8" x14ac:dyDescent="0.3">
      <c r="B28654" s="10"/>
      <c r="L28654" s="10"/>
      <c r="M28654" s="10"/>
    </row>
    <row r="28655" spans="2:13" s="1" customFormat="1" ht="13.8" x14ac:dyDescent="0.3">
      <c r="B28655" s="10"/>
      <c r="L28655" s="10"/>
      <c r="M28655" s="10"/>
    </row>
    <row r="28656" spans="2:13" s="1" customFormat="1" ht="13.8" x14ac:dyDescent="0.3">
      <c r="B28656" s="10"/>
      <c r="L28656" s="10"/>
      <c r="M28656" s="10"/>
    </row>
    <row r="28657" spans="2:13" s="1" customFormat="1" ht="13.8" x14ac:dyDescent="0.3">
      <c r="B28657" s="10"/>
      <c r="L28657" s="10"/>
      <c r="M28657" s="10"/>
    </row>
    <row r="28658" spans="2:13" s="1" customFormat="1" ht="13.8" x14ac:dyDescent="0.3">
      <c r="B28658" s="10"/>
      <c r="L28658" s="10"/>
      <c r="M28658" s="10"/>
    </row>
    <row r="28659" spans="2:13" s="1" customFormat="1" ht="13.8" x14ac:dyDescent="0.3">
      <c r="B28659" s="10"/>
      <c r="L28659" s="10"/>
      <c r="M28659" s="10"/>
    </row>
    <row r="28660" spans="2:13" s="1" customFormat="1" ht="13.8" x14ac:dyDescent="0.3">
      <c r="B28660" s="10"/>
      <c r="L28660" s="10"/>
      <c r="M28660" s="10"/>
    </row>
    <row r="28661" spans="2:13" s="1" customFormat="1" ht="13.8" x14ac:dyDescent="0.3">
      <c r="B28661" s="10"/>
      <c r="L28661" s="10"/>
      <c r="M28661" s="10"/>
    </row>
    <row r="28662" spans="2:13" s="1" customFormat="1" ht="13.8" x14ac:dyDescent="0.3">
      <c r="B28662" s="10"/>
      <c r="L28662" s="10"/>
      <c r="M28662" s="10"/>
    </row>
    <row r="28663" spans="2:13" s="1" customFormat="1" ht="13.8" x14ac:dyDescent="0.3">
      <c r="B28663" s="10"/>
      <c r="L28663" s="10"/>
      <c r="M28663" s="10"/>
    </row>
    <row r="28664" spans="2:13" s="1" customFormat="1" ht="13.8" x14ac:dyDescent="0.3">
      <c r="B28664" s="10"/>
      <c r="L28664" s="10"/>
      <c r="M28664" s="10"/>
    </row>
    <row r="28665" spans="2:13" s="1" customFormat="1" ht="13.8" x14ac:dyDescent="0.3">
      <c r="B28665" s="10"/>
      <c r="L28665" s="10"/>
      <c r="M28665" s="10"/>
    </row>
    <row r="28666" spans="2:13" s="1" customFormat="1" ht="13.8" x14ac:dyDescent="0.3">
      <c r="B28666" s="10"/>
      <c r="L28666" s="10"/>
      <c r="M28666" s="10"/>
    </row>
    <row r="28667" spans="2:13" s="1" customFormat="1" ht="13.8" x14ac:dyDescent="0.3">
      <c r="B28667" s="10"/>
      <c r="L28667" s="10"/>
      <c r="M28667" s="10"/>
    </row>
    <row r="28668" spans="2:13" s="1" customFormat="1" ht="13.8" x14ac:dyDescent="0.3">
      <c r="B28668" s="10"/>
      <c r="L28668" s="10"/>
      <c r="M28668" s="10"/>
    </row>
    <row r="28669" spans="2:13" s="1" customFormat="1" ht="13.8" x14ac:dyDescent="0.3">
      <c r="B28669" s="10"/>
      <c r="L28669" s="10"/>
      <c r="M28669" s="10"/>
    </row>
    <row r="28670" spans="2:13" s="1" customFormat="1" ht="13.8" x14ac:dyDescent="0.3">
      <c r="B28670" s="10"/>
      <c r="L28670" s="10"/>
      <c r="M28670" s="10"/>
    </row>
    <row r="28671" spans="2:13" s="1" customFormat="1" ht="13.8" x14ac:dyDescent="0.3">
      <c r="B28671" s="10"/>
      <c r="L28671" s="10"/>
      <c r="M28671" s="10"/>
    </row>
    <row r="28672" spans="2:13" s="1" customFormat="1" ht="13.8" x14ac:dyDescent="0.3">
      <c r="B28672" s="10"/>
      <c r="L28672" s="10"/>
      <c r="M28672" s="10"/>
    </row>
    <row r="28673" spans="2:13" s="1" customFormat="1" ht="13.8" x14ac:dyDescent="0.3">
      <c r="B28673" s="10"/>
      <c r="L28673" s="10"/>
      <c r="M28673" s="10"/>
    </row>
    <row r="28674" spans="2:13" s="1" customFormat="1" ht="13.8" x14ac:dyDescent="0.3">
      <c r="B28674" s="10"/>
      <c r="L28674" s="10"/>
      <c r="M28674" s="10"/>
    </row>
    <row r="28675" spans="2:13" s="1" customFormat="1" ht="13.8" x14ac:dyDescent="0.3">
      <c r="B28675" s="10"/>
      <c r="L28675" s="10"/>
      <c r="M28675" s="10"/>
    </row>
    <row r="28676" spans="2:13" s="1" customFormat="1" ht="13.8" x14ac:dyDescent="0.3">
      <c r="B28676" s="10"/>
      <c r="L28676" s="10"/>
      <c r="M28676" s="10"/>
    </row>
    <row r="28677" spans="2:13" s="1" customFormat="1" ht="13.8" x14ac:dyDescent="0.3">
      <c r="B28677" s="10"/>
      <c r="L28677" s="10"/>
      <c r="M28677" s="10"/>
    </row>
    <row r="28678" spans="2:13" s="1" customFormat="1" ht="13.8" x14ac:dyDescent="0.3">
      <c r="B28678" s="10"/>
      <c r="L28678" s="10"/>
      <c r="M28678" s="10"/>
    </row>
    <row r="28679" spans="2:13" s="1" customFormat="1" ht="13.8" x14ac:dyDescent="0.3">
      <c r="B28679" s="10"/>
      <c r="L28679" s="10"/>
      <c r="M28679" s="10"/>
    </row>
    <row r="28680" spans="2:13" s="1" customFormat="1" ht="13.8" x14ac:dyDescent="0.3">
      <c r="B28680" s="10"/>
      <c r="L28680" s="10"/>
      <c r="M28680" s="10"/>
    </row>
    <row r="28681" spans="2:13" s="1" customFormat="1" ht="13.8" x14ac:dyDescent="0.3">
      <c r="B28681" s="10"/>
      <c r="L28681" s="10"/>
      <c r="M28681" s="10"/>
    </row>
    <row r="28682" spans="2:13" s="1" customFormat="1" ht="13.8" x14ac:dyDescent="0.3">
      <c r="B28682" s="10"/>
      <c r="L28682" s="10"/>
      <c r="M28682" s="10"/>
    </row>
    <row r="28683" spans="2:13" s="1" customFormat="1" ht="13.8" x14ac:dyDescent="0.3">
      <c r="B28683" s="10"/>
      <c r="L28683" s="10"/>
      <c r="M28683" s="10"/>
    </row>
    <row r="28684" spans="2:13" s="1" customFormat="1" ht="13.8" x14ac:dyDescent="0.3">
      <c r="B28684" s="10"/>
      <c r="L28684" s="10"/>
      <c r="M28684" s="10"/>
    </row>
    <row r="28685" spans="2:13" s="1" customFormat="1" ht="13.8" x14ac:dyDescent="0.3">
      <c r="B28685" s="10"/>
      <c r="L28685" s="10"/>
      <c r="M28685" s="10"/>
    </row>
    <row r="28686" spans="2:13" s="1" customFormat="1" ht="13.8" x14ac:dyDescent="0.3">
      <c r="B28686" s="10"/>
      <c r="L28686" s="10"/>
      <c r="M28686" s="10"/>
    </row>
    <row r="28687" spans="2:13" s="1" customFormat="1" ht="13.8" x14ac:dyDescent="0.3">
      <c r="B28687" s="10"/>
      <c r="L28687" s="10"/>
      <c r="M28687" s="10"/>
    </row>
    <row r="28688" spans="2:13" s="1" customFormat="1" ht="13.8" x14ac:dyDescent="0.3">
      <c r="B28688" s="10"/>
      <c r="L28688" s="10"/>
      <c r="M28688" s="10"/>
    </row>
    <row r="28689" spans="2:13" s="1" customFormat="1" ht="13.8" x14ac:dyDescent="0.3">
      <c r="B28689" s="10"/>
      <c r="L28689" s="10"/>
      <c r="M28689" s="10"/>
    </row>
    <row r="28690" spans="2:13" s="1" customFormat="1" ht="13.8" x14ac:dyDescent="0.3">
      <c r="B28690" s="10"/>
      <c r="L28690" s="10"/>
      <c r="M28690" s="10"/>
    </row>
    <row r="28691" spans="2:13" s="1" customFormat="1" ht="13.8" x14ac:dyDescent="0.3">
      <c r="B28691" s="10"/>
      <c r="L28691" s="10"/>
      <c r="M28691" s="10"/>
    </row>
    <row r="28692" spans="2:13" s="1" customFormat="1" ht="13.8" x14ac:dyDescent="0.3">
      <c r="B28692" s="10"/>
      <c r="L28692" s="10"/>
      <c r="M28692" s="10"/>
    </row>
    <row r="28693" spans="2:13" s="1" customFormat="1" ht="13.8" x14ac:dyDescent="0.3">
      <c r="B28693" s="10"/>
      <c r="L28693" s="10"/>
      <c r="M28693" s="10"/>
    </row>
    <row r="28694" spans="2:13" s="1" customFormat="1" ht="13.8" x14ac:dyDescent="0.3">
      <c r="B28694" s="10"/>
      <c r="L28694" s="10"/>
      <c r="M28694" s="10"/>
    </row>
    <row r="28695" spans="2:13" s="1" customFormat="1" ht="13.8" x14ac:dyDescent="0.3">
      <c r="B28695" s="10"/>
      <c r="L28695" s="10"/>
      <c r="M28695" s="10"/>
    </row>
    <row r="28696" spans="2:13" s="1" customFormat="1" ht="13.8" x14ac:dyDescent="0.3">
      <c r="B28696" s="10"/>
      <c r="L28696" s="10"/>
      <c r="M28696" s="10"/>
    </row>
    <row r="28697" spans="2:13" s="1" customFormat="1" ht="13.8" x14ac:dyDescent="0.3">
      <c r="B28697" s="10"/>
      <c r="L28697" s="10"/>
      <c r="M28697" s="10"/>
    </row>
    <row r="28698" spans="2:13" s="1" customFormat="1" ht="13.8" x14ac:dyDescent="0.3">
      <c r="B28698" s="10"/>
      <c r="L28698" s="10"/>
      <c r="M28698" s="10"/>
    </row>
    <row r="28699" spans="2:13" s="1" customFormat="1" ht="13.8" x14ac:dyDescent="0.3">
      <c r="B28699" s="10"/>
      <c r="L28699" s="10"/>
      <c r="M28699" s="10"/>
    </row>
    <row r="28700" spans="2:13" s="1" customFormat="1" ht="13.8" x14ac:dyDescent="0.3">
      <c r="B28700" s="10"/>
      <c r="L28700" s="10"/>
      <c r="M28700" s="10"/>
    </row>
    <row r="28701" spans="2:13" s="1" customFormat="1" ht="13.8" x14ac:dyDescent="0.3">
      <c r="B28701" s="10"/>
      <c r="L28701" s="10"/>
      <c r="M28701" s="10"/>
    </row>
    <row r="28702" spans="2:13" s="1" customFormat="1" ht="13.8" x14ac:dyDescent="0.3">
      <c r="B28702" s="10"/>
      <c r="L28702" s="10"/>
      <c r="M28702" s="10"/>
    </row>
    <row r="28703" spans="2:13" s="1" customFormat="1" ht="13.8" x14ac:dyDescent="0.3">
      <c r="B28703" s="10"/>
      <c r="L28703" s="10"/>
      <c r="M28703" s="10"/>
    </row>
    <row r="28704" spans="2:13" s="1" customFormat="1" ht="13.8" x14ac:dyDescent="0.3">
      <c r="B28704" s="10"/>
      <c r="L28704" s="10"/>
      <c r="M28704" s="10"/>
    </row>
    <row r="28705" spans="2:13" s="1" customFormat="1" ht="13.8" x14ac:dyDescent="0.3">
      <c r="B28705" s="10"/>
      <c r="L28705" s="10"/>
      <c r="M28705" s="10"/>
    </row>
    <row r="28706" spans="2:13" s="1" customFormat="1" ht="13.8" x14ac:dyDescent="0.3">
      <c r="B28706" s="10"/>
      <c r="L28706" s="10"/>
      <c r="M28706" s="10"/>
    </row>
    <row r="28707" spans="2:13" s="1" customFormat="1" ht="13.8" x14ac:dyDescent="0.3">
      <c r="B28707" s="10"/>
      <c r="L28707" s="10"/>
      <c r="M28707" s="10"/>
    </row>
    <row r="28708" spans="2:13" s="1" customFormat="1" ht="13.8" x14ac:dyDescent="0.3">
      <c r="B28708" s="10"/>
      <c r="L28708" s="10"/>
      <c r="M28708" s="10"/>
    </row>
    <row r="28709" spans="2:13" s="1" customFormat="1" ht="13.8" x14ac:dyDescent="0.3">
      <c r="B28709" s="10"/>
      <c r="L28709" s="10"/>
      <c r="M28709" s="10"/>
    </row>
    <row r="28710" spans="2:13" s="1" customFormat="1" ht="13.8" x14ac:dyDescent="0.3">
      <c r="B28710" s="10"/>
      <c r="L28710" s="10"/>
      <c r="M28710" s="10"/>
    </row>
    <row r="28711" spans="2:13" s="1" customFormat="1" ht="13.8" x14ac:dyDescent="0.3">
      <c r="B28711" s="10"/>
      <c r="L28711" s="10"/>
      <c r="M28711" s="10"/>
    </row>
    <row r="28712" spans="2:13" s="1" customFormat="1" ht="13.8" x14ac:dyDescent="0.3">
      <c r="B28712" s="10"/>
      <c r="L28712" s="10"/>
      <c r="M28712" s="10"/>
    </row>
    <row r="28713" spans="2:13" s="1" customFormat="1" ht="13.8" x14ac:dyDescent="0.3">
      <c r="B28713" s="10"/>
      <c r="L28713" s="10"/>
      <c r="M28713" s="10"/>
    </row>
    <row r="28714" spans="2:13" s="1" customFormat="1" ht="13.8" x14ac:dyDescent="0.3">
      <c r="B28714" s="10"/>
      <c r="L28714" s="10"/>
      <c r="M28714" s="10"/>
    </row>
    <row r="28715" spans="2:13" s="1" customFormat="1" ht="13.8" x14ac:dyDescent="0.3">
      <c r="B28715" s="10"/>
      <c r="L28715" s="10"/>
      <c r="M28715" s="10"/>
    </row>
    <row r="28716" spans="2:13" s="1" customFormat="1" ht="13.8" x14ac:dyDescent="0.3">
      <c r="B28716" s="10"/>
      <c r="L28716" s="10"/>
      <c r="M28716" s="10"/>
    </row>
    <row r="28717" spans="2:13" s="1" customFormat="1" ht="13.8" x14ac:dyDescent="0.3">
      <c r="B28717" s="10"/>
      <c r="L28717" s="10"/>
      <c r="M28717" s="10"/>
    </row>
    <row r="28718" spans="2:13" s="1" customFormat="1" ht="13.8" x14ac:dyDescent="0.3">
      <c r="B28718" s="10"/>
      <c r="L28718" s="10"/>
      <c r="M28718" s="10"/>
    </row>
    <row r="28719" spans="2:13" s="1" customFormat="1" ht="13.8" x14ac:dyDescent="0.3">
      <c r="B28719" s="10"/>
      <c r="L28719" s="10"/>
      <c r="M28719" s="10"/>
    </row>
    <row r="28720" spans="2:13" s="1" customFormat="1" ht="13.8" x14ac:dyDescent="0.3">
      <c r="B28720" s="10"/>
      <c r="L28720" s="10"/>
      <c r="M28720" s="10"/>
    </row>
    <row r="28721" spans="2:13" s="1" customFormat="1" ht="13.8" x14ac:dyDescent="0.3">
      <c r="B28721" s="10"/>
      <c r="L28721" s="10"/>
      <c r="M28721" s="10"/>
    </row>
    <row r="28722" spans="2:13" s="1" customFormat="1" ht="13.8" x14ac:dyDescent="0.3">
      <c r="B28722" s="10"/>
      <c r="L28722" s="10"/>
      <c r="M28722" s="10"/>
    </row>
    <row r="28723" spans="2:13" s="1" customFormat="1" ht="13.8" x14ac:dyDescent="0.3">
      <c r="B28723" s="10"/>
      <c r="L28723" s="10"/>
      <c r="M28723" s="10"/>
    </row>
    <row r="28724" spans="2:13" s="1" customFormat="1" ht="13.8" x14ac:dyDescent="0.3">
      <c r="B28724" s="10"/>
      <c r="L28724" s="10"/>
      <c r="M28724" s="10"/>
    </row>
    <row r="28725" spans="2:13" s="1" customFormat="1" ht="13.8" x14ac:dyDescent="0.3">
      <c r="B28725" s="10"/>
      <c r="L28725" s="10"/>
      <c r="M28725" s="10"/>
    </row>
    <row r="28726" spans="2:13" s="1" customFormat="1" ht="13.8" x14ac:dyDescent="0.3">
      <c r="B28726" s="10"/>
      <c r="L28726" s="10"/>
      <c r="M28726" s="10"/>
    </row>
    <row r="28727" spans="2:13" s="1" customFormat="1" ht="13.8" x14ac:dyDescent="0.3">
      <c r="B28727" s="10"/>
      <c r="L28727" s="10"/>
      <c r="M28727" s="10"/>
    </row>
    <row r="28728" spans="2:13" s="1" customFormat="1" ht="13.8" x14ac:dyDescent="0.3">
      <c r="B28728" s="10"/>
      <c r="L28728" s="10"/>
      <c r="M28728" s="10"/>
    </row>
    <row r="28729" spans="2:13" s="1" customFormat="1" ht="13.8" x14ac:dyDescent="0.3">
      <c r="B28729" s="10"/>
      <c r="L28729" s="10"/>
      <c r="M28729" s="10"/>
    </row>
    <row r="28730" spans="2:13" s="1" customFormat="1" ht="13.8" x14ac:dyDescent="0.3">
      <c r="B28730" s="10"/>
      <c r="L28730" s="10"/>
      <c r="M28730" s="10"/>
    </row>
    <row r="28731" spans="2:13" s="1" customFormat="1" ht="13.8" x14ac:dyDescent="0.3">
      <c r="B28731" s="10"/>
      <c r="L28731" s="10"/>
      <c r="M28731" s="10"/>
    </row>
    <row r="28732" spans="2:13" s="1" customFormat="1" ht="13.8" x14ac:dyDescent="0.3">
      <c r="B28732" s="10"/>
      <c r="L28732" s="10"/>
      <c r="M28732" s="10"/>
    </row>
    <row r="28733" spans="2:13" s="1" customFormat="1" ht="13.8" x14ac:dyDescent="0.3">
      <c r="B28733" s="10"/>
      <c r="L28733" s="10"/>
      <c r="M28733" s="10"/>
    </row>
    <row r="28734" spans="2:13" s="1" customFormat="1" ht="13.8" x14ac:dyDescent="0.3">
      <c r="B28734" s="10"/>
      <c r="L28734" s="10"/>
      <c r="M28734" s="10"/>
    </row>
    <row r="28735" spans="2:13" s="1" customFormat="1" ht="13.8" x14ac:dyDescent="0.3">
      <c r="B28735" s="10"/>
      <c r="L28735" s="10"/>
      <c r="M28735" s="10"/>
    </row>
    <row r="28736" spans="2:13" s="1" customFormat="1" ht="13.8" x14ac:dyDescent="0.3">
      <c r="B28736" s="10"/>
      <c r="L28736" s="10"/>
      <c r="M28736" s="10"/>
    </row>
    <row r="28737" spans="2:13" s="1" customFormat="1" ht="13.8" x14ac:dyDescent="0.3">
      <c r="B28737" s="10"/>
      <c r="L28737" s="10"/>
      <c r="M28737" s="10"/>
    </row>
    <row r="28738" spans="2:13" s="1" customFormat="1" ht="13.8" x14ac:dyDescent="0.3">
      <c r="B28738" s="10"/>
      <c r="L28738" s="10"/>
      <c r="M28738" s="10"/>
    </row>
    <row r="28739" spans="2:13" s="1" customFormat="1" ht="13.8" x14ac:dyDescent="0.3">
      <c r="B28739" s="10"/>
      <c r="L28739" s="10"/>
      <c r="M28739" s="10"/>
    </row>
    <row r="28740" spans="2:13" s="1" customFormat="1" ht="13.8" x14ac:dyDescent="0.3">
      <c r="B28740" s="10"/>
      <c r="L28740" s="10"/>
      <c r="M28740" s="10"/>
    </row>
    <row r="28741" spans="2:13" s="1" customFormat="1" ht="13.8" x14ac:dyDescent="0.3">
      <c r="B28741" s="10"/>
      <c r="L28741" s="10"/>
      <c r="M28741" s="10"/>
    </row>
    <row r="28742" spans="2:13" s="1" customFormat="1" ht="13.8" x14ac:dyDescent="0.3">
      <c r="B28742" s="10"/>
      <c r="L28742" s="10"/>
      <c r="M28742" s="10"/>
    </row>
    <row r="28743" spans="2:13" s="1" customFormat="1" ht="13.8" x14ac:dyDescent="0.3">
      <c r="B28743" s="10"/>
      <c r="L28743" s="10"/>
      <c r="M28743" s="10"/>
    </row>
    <row r="28744" spans="2:13" s="1" customFormat="1" ht="13.8" x14ac:dyDescent="0.3">
      <c r="B28744" s="10"/>
      <c r="L28744" s="10"/>
      <c r="M28744" s="10"/>
    </row>
    <row r="28745" spans="2:13" s="1" customFormat="1" ht="13.8" x14ac:dyDescent="0.3">
      <c r="B28745" s="10"/>
      <c r="L28745" s="10"/>
      <c r="M28745" s="10"/>
    </row>
    <row r="28746" spans="2:13" s="1" customFormat="1" ht="13.8" x14ac:dyDescent="0.3">
      <c r="B28746" s="10"/>
      <c r="L28746" s="10"/>
      <c r="M28746" s="10"/>
    </row>
    <row r="28747" spans="2:13" s="1" customFormat="1" ht="13.8" x14ac:dyDescent="0.3">
      <c r="B28747" s="10"/>
      <c r="L28747" s="10"/>
      <c r="M28747" s="10"/>
    </row>
    <row r="28748" spans="2:13" s="1" customFormat="1" ht="13.8" x14ac:dyDescent="0.3">
      <c r="B28748" s="10"/>
      <c r="L28748" s="10"/>
      <c r="M28748" s="10"/>
    </row>
    <row r="28749" spans="2:13" s="1" customFormat="1" ht="13.8" x14ac:dyDescent="0.3">
      <c r="B28749" s="10"/>
      <c r="L28749" s="10"/>
      <c r="M28749" s="10"/>
    </row>
    <row r="28750" spans="2:13" s="1" customFormat="1" ht="13.8" x14ac:dyDescent="0.3">
      <c r="B28750" s="10"/>
      <c r="L28750" s="10"/>
      <c r="M28750" s="10"/>
    </row>
    <row r="28751" spans="2:13" s="1" customFormat="1" ht="13.8" x14ac:dyDescent="0.3">
      <c r="B28751" s="10"/>
      <c r="L28751" s="10"/>
      <c r="M28751" s="10"/>
    </row>
    <row r="28752" spans="2:13" s="1" customFormat="1" ht="13.8" x14ac:dyDescent="0.3">
      <c r="B28752" s="10"/>
      <c r="L28752" s="10"/>
      <c r="M28752" s="10"/>
    </row>
    <row r="28753" spans="2:13" s="1" customFormat="1" ht="13.8" x14ac:dyDescent="0.3">
      <c r="B28753" s="10"/>
      <c r="L28753" s="10"/>
      <c r="M28753" s="10"/>
    </row>
    <row r="28754" spans="2:13" s="1" customFormat="1" ht="13.8" x14ac:dyDescent="0.3">
      <c r="B28754" s="10"/>
      <c r="L28754" s="10"/>
      <c r="M28754" s="10"/>
    </row>
    <row r="28755" spans="2:13" s="1" customFormat="1" ht="13.8" x14ac:dyDescent="0.3">
      <c r="B28755" s="10"/>
      <c r="L28755" s="10"/>
      <c r="M28755" s="10"/>
    </row>
    <row r="28756" spans="2:13" s="1" customFormat="1" ht="13.8" x14ac:dyDescent="0.3">
      <c r="B28756" s="10"/>
      <c r="L28756" s="10"/>
      <c r="M28756" s="10"/>
    </row>
    <row r="28757" spans="2:13" s="1" customFormat="1" ht="13.8" x14ac:dyDescent="0.3">
      <c r="B28757" s="10"/>
      <c r="L28757" s="10"/>
      <c r="M28757" s="10"/>
    </row>
    <row r="28758" spans="2:13" s="1" customFormat="1" ht="13.8" x14ac:dyDescent="0.3">
      <c r="B28758" s="10"/>
      <c r="L28758" s="10"/>
      <c r="M28758" s="10"/>
    </row>
    <row r="28759" spans="2:13" s="1" customFormat="1" ht="13.8" x14ac:dyDescent="0.3">
      <c r="B28759" s="10"/>
      <c r="L28759" s="10"/>
      <c r="M28759" s="10"/>
    </row>
    <row r="28760" spans="2:13" s="1" customFormat="1" ht="13.8" x14ac:dyDescent="0.3">
      <c r="B28760" s="10"/>
      <c r="L28760" s="10"/>
      <c r="M28760" s="10"/>
    </row>
    <row r="28761" spans="2:13" s="1" customFormat="1" ht="13.8" x14ac:dyDescent="0.3">
      <c r="B28761" s="10"/>
      <c r="L28761" s="10"/>
      <c r="M28761" s="10"/>
    </row>
    <row r="28762" spans="2:13" s="1" customFormat="1" ht="13.8" x14ac:dyDescent="0.3">
      <c r="B28762" s="10"/>
      <c r="L28762" s="10"/>
      <c r="M28762" s="10"/>
    </row>
    <row r="28763" spans="2:13" s="1" customFormat="1" ht="13.8" x14ac:dyDescent="0.3">
      <c r="B28763" s="10"/>
      <c r="L28763" s="10"/>
      <c r="M28763" s="10"/>
    </row>
    <row r="28764" spans="2:13" s="1" customFormat="1" ht="13.8" x14ac:dyDescent="0.3">
      <c r="B28764" s="10"/>
      <c r="L28764" s="10"/>
      <c r="M28764" s="10"/>
    </row>
    <row r="28765" spans="2:13" s="1" customFormat="1" ht="13.8" x14ac:dyDescent="0.3">
      <c r="B28765" s="10"/>
      <c r="L28765" s="10"/>
      <c r="M28765" s="10"/>
    </row>
    <row r="28766" spans="2:13" s="1" customFormat="1" ht="13.8" x14ac:dyDescent="0.3">
      <c r="B28766" s="10"/>
      <c r="L28766" s="10"/>
      <c r="M28766" s="10"/>
    </row>
    <row r="28767" spans="2:13" s="1" customFormat="1" ht="13.8" x14ac:dyDescent="0.3">
      <c r="B28767" s="10"/>
      <c r="L28767" s="10"/>
      <c r="M28767" s="10"/>
    </row>
    <row r="28768" spans="2:13" s="1" customFormat="1" ht="13.8" x14ac:dyDescent="0.3">
      <c r="B28768" s="10"/>
      <c r="L28768" s="10"/>
      <c r="M28768" s="10"/>
    </row>
    <row r="28769" spans="2:13" s="1" customFormat="1" ht="13.8" x14ac:dyDescent="0.3">
      <c r="B28769" s="10"/>
      <c r="L28769" s="10"/>
      <c r="M28769" s="10"/>
    </row>
    <row r="28770" spans="2:13" s="1" customFormat="1" ht="13.8" x14ac:dyDescent="0.3">
      <c r="B28770" s="10"/>
      <c r="L28770" s="10"/>
      <c r="M28770" s="10"/>
    </row>
    <row r="28771" spans="2:13" s="1" customFormat="1" ht="13.8" x14ac:dyDescent="0.3">
      <c r="B28771" s="10"/>
      <c r="L28771" s="10"/>
      <c r="M28771" s="10"/>
    </row>
    <row r="28772" spans="2:13" s="1" customFormat="1" ht="13.8" x14ac:dyDescent="0.3">
      <c r="B28772" s="10"/>
      <c r="L28772" s="10"/>
      <c r="M28772" s="10"/>
    </row>
    <row r="28773" spans="2:13" s="1" customFormat="1" ht="13.8" x14ac:dyDescent="0.3">
      <c r="B28773" s="10"/>
      <c r="L28773" s="10"/>
      <c r="M28773" s="10"/>
    </row>
    <row r="28774" spans="2:13" s="1" customFormat="1" ht="13.8" x14ac:dyDescent="0.3">
      <c r="B28774" s="10"/>
      <c r="L28774" s="10"/>
      <c r="M28774" s="10"/>
    </row>
    <row r="28775" spans="2:13" s="1" customFormat="1" ht="13.8" x14ac:dyDescent="0.3">
      <c r="B28775" s="10"/>
      <c r="L28775" s="10"/>
      <c r="M28775" s="10"/>
    </row>
    <row r="28776" spans="2:13" s="1" customFormat="1" ht="13.8" x14ac:dyDescent="0.3">
      <c r="B28776" s="10"/>
      <c r="L28776" s="10"/>
      <c r="M28776" s="10"/>
    </row>
    <row r="28777" spans="2:13" s="1" customFormat="1" ht="13.8" x14ac:dyDescent="0.3">
      <c r="B28777" s="10"/>
      <c r="L28777" s="10"/>
      <c r="M28777" s="10"/>
    </row>
    <row r="28778" spans="2:13" s="1" customFormat="1" ht="13.8" x14ac:dyDescent="0.3">
      <c r="B28778" s="10"/>
      <c r="L28778" s="10"/>
      <c r="M28778" s="10"/>
    </row>
    <row r="28779" spans="2:13" s="1" customFormat="1" ht="13.8" x14ac:dyDescent="0.3">
      <c r="B28779" s="10"/>
      <c r="L28779" s="10"/>
      <c r="M28779" s="10"/>
    </row>
    <row r="28780" spans="2:13" s="1" customFormat="1" ht="13.8" x14ac:dyDescent="0.3">
      <c r="B28780" s="10"/>
      <c r="L28780" s="10"/>
      <c r="M28780" s="10"/>
    </row>
    <row r="28781" spans="2:13" s="1" customFormat="1" ht="13.8" x14ac:dyDescent="0.3">
      <c r="B28781" s="10"/>
      <c r="L28781" s="10"/>
      <c r="M28781" s="10"/>
    </row>
    <row r="28782" spans="2:13" s="1" customFormat="1" ht="13.8" x14ac:dyDescent="0.3">
      <c r="B28782" s="10"/>
      <c r="L28782" s="10"/>
      <c r="M28782" s="10"/>
    </row>
    <row r="28783" spans="2:13" s="1" customFormat="1" ht="13.8" x14ac:dyDescent="0.3">
      <c r="B28783" s="10"/>
      <c r="L28783" s="10"/>
      <c r="M28783" s="10"/>
    </row>
    <row r="28784" spans="2:13" s="1" customFormat="1" ht="13.8" x14ac:dyDescent="0.3">
      <c r="B28784" s="10"/>
      <c r="L28784" s="10"/>
      <c r="M28784" s="10"/>
    </row>
    <row r="28785" spans="2:13" s="1" customFormat="1" ht="13.8" x14ac:dyDescent="0.3">
      <c r="B28785" s="10"/>
      <c r="L28785" s="10"/>
      <c r="M28785" s="10"/>
    </row>
    <row r="28786" spans="2:13" s="1" customFormat="1" ht="13.8" x14ac:dyDescent="0.3">
      <c r="B28786" s="10"/>
      <c r="L28786" s="10"/>
      <c r="M28786" s="10"/>
    </row>
    <row r="28787" spans="2:13" s="1" customFormat="1" ht="13.8" x14ac:dyDescent="0.3">
      <c r="B28787" s="10"/>
      <c r="L28787" s="10"/>
      <c r="M28787" s="10"/>
    </row>
    <row r="28788" spans="2:13" s="1" customFormat="1" ht="13.8" x14ac:dyDescent="0.3">
      <c r="B28788" s="10"/>
      <c r="L28788" s="10"/>
      <c r="M28788" s="10"/>
    </row>
    <row r="28789" spans="2:13" s="1" customFormat="1" ht="13.8" x14ac:dyDescent="0.3">
      <c r="B28789" s="10"/>
      <c r="L28789" s="10"/>
      <c r="M28789" s="10"/>
    </row>
    <row r="28790" spans="2:13" s="1" customFormat="1" ht="13.8" x14ac:dyDescent="0.3">
      <c r="B28790" s="10"/>
      <c r="L28790" s="10"/>
      <c r="M28790" s="10"/>
    </row>
    <row r="28791" spans="2:13" s="1" customFormat="1" ht="13.8" x14ac:dyDescent="0.3">
      <c r="B28791" s="10"/>
      <c r="L28791" s="10"/>
      <c r="M28791" s="10"/>
    </row>
    <row r="28792" spans="2:13" s="1" customFormat="1" ht="13.8" x14ac:dyDescent="0.3">
      <c r="B28792" s="10"/>
      <c r="L28792" s="10"/>
      <c r="M28792" s="10"/>
    </row>
    <row r="28793" spans="2:13" s="1" customFormat="1" ht="13.8" x14ac:dyDescent="0.3">
      <c r="B28793" s="10"/>
      <c r="L28793" s="10"/>
      <c r="M28793" s="10"/>
    </row>
    <row r="28794" spans="2:13" s="1" customFormat="1" ht="13.8" x14ac:dyDescent="0.3">
      <c r="B28794" s="10"/>
      <c r="L28794" s="10"/>
      <c r="M28794" s="10"/>
    </row>
    <row r="28795" spans="2:13" s="1" customFormat="1" ht="13.8" x14ac:dyDescent="0.3">
      <c r="B28795" s="10"/>
      <c r="L28795" s="10"/>
      <c r="M28795" s="10"/>
    </row>
    <row r="28796" spans="2:13" s="1" customFormat="1" ht="13.8" x14ac:dyDescent="0.3">
      <c r="B28796" s="10"/>
      <c r="L28796" s="10"/>
      <c r="M28796" s="10"/>
    </row>
    <row r="28797" spans="2:13" s="1" customFormat="1" ht="13.8" x14ac:dyDescent="0.3">
      <c r="B28797" s="10"/>
      <c r="L28797" s="10"/>
      <c r="M28797" s="10"/>
    </row>
    <row r="28798" spans="2:13" s="1" customFormat="1" ht="13.8" x14ac:dyDescent="0.3">
      <c r="B28798" s="10"/>
      <c r="L28798" s="10"/>
      <c r="M28798" s="10"/>
    </row>
    <row r="28799" spans="2:13" s="1" customFormat="1" ht="13.8" x14ac:dyDescent="0.3">
      <c r="B28799" s="10"/>
      <c r="L28799" s="10"/>
      <c r="M28799" s="10"/>
    </row>
    <row r="28800" spans="2:13" s="1" customFormat="1" ht="13.8" x14ac:dyDescent="0.3">
      <c r="B28800" s="10"/>
      <c r="L28800" s="10"/>
      <c r="M28800" s="10"/>
    </row>
    <row r="28801" spans="2:13" s="1" customFormat="1" ht="13.8" x14ac:dyDescent="0.3">
      <c r="B28801" s="10"/>
      <c r="L28801" s="10"/>
      <c r="M28801" s="10"/>
    </row>
    <row r="28802" spans="2:13" s="1" customFormat="1" ht="13.8" x14ac:dyDescent="0.3">
      <c r="B28802" s="10"/>
      <c r="L28802" s="10"/>
      <c r="M28802" s="10"/>
    </row>
    <row r="28803" spans="2:13" s="1" customFormat="1" ht="13.8" x14ac:dyDescent="0.3">
      <c r="B28803" s="10"/>
      <c r="L28803" s="10"/>
      <c r="M28803" s="10"/>
    </row>
    <row r="28804" spans="2:13" s="1" customFormat="1" ht="13.8" x14ac:dyDescent="0.3">
      <c r="B28804" s="10"/>
      <c r="L28804" s="10"/>
      <c r="M28804" s="10"/>
    </row>
    <row r="28805" spans="2:13" s="1" customFormat="1" ht="13.8" x14ac:dyDescent="0.3">
      <c r="B28805" s="10"/>
      <c r="L28805" s="10"/>
      <c r="M28805" s="10"/>
    </row>
    <row r="28806" spans="2:13" s="1" customFormat="1" ht="13.8" x14ac:dyDescent="0.3">
      <c r="B28806" s="10"/>
      <c r="L28806" s="10"/>
      <c r="M28806" s="10"/>
    </row>
    <row r="28807" spans="2:13" s="1" customFormat="1" ht="13.8" x14ac:dyDescent="0.3">
      <c r="B28807" s="10"/>
      <c r="L28807" s="10"/>
      <c r="M28807" s="10"/>
    </row>
    <row r="28808" spans="2:13" s="1" customFormat="1" ht="13.8" x14ac:dyDescent="0.3">
      <c r="B28808" s="10"/>
      <c r="L28808" s="10"/>
      <c r="M28808" s="10"/>
    </row>
    <row r="28809" spans="2:13" s="1" customFormat="1" ht="13.8" x14ac:dyDescent="0.3">
      <c r="B28809" s="10"/>
      <c r="L28809" s="10"/>
      <c r="M28809" s="10"/>
    </row>
    <row r="28810" spans="2:13" s="1" customFormat="1" ht="13.8" x14ac:dyDescent="0.3">
      <c r="B28810" s="10"/>
      <c r="L28810" s="10"/>
      <c r="M28810" s="10"/>
    </row>
    <row r="28811" spans="2:13" s="1" customFormat="1" ht="13.8" x14ac:dyDescent="0.3">
      <c r="B28811" s="10"/>
      <c r="L28811" s="10"/>
      <c r="M28811" s="10"/>
    </row>
    <row r="28812" spans="2:13" s="1" customFormat="1" ht="13.8" x14ac:dyDescent="0.3">
      <c r="B28812" s="10"/>
      <c r="L28812" s="10"/>
      <c r="M28812" s="10"/>
    </row>
    <row r="28813" spans="2:13" s="1" customFormat="1" ht="13.8" x14ac:dyDescent="0.3">
      <c r="B28813" s="10"/>
      <c r="L28813" s="10"/>
      <c r="M28813" s="10"/>
    </row>
    <row r="28814" spans="2:13" s="1" customFormat="1" ht="13.8" x14ac:dyDescent="0.3">
      <c r="B28814" s="10"/>
      <c r="L28814" s="10"/>
      <c r="M28814" s="10"/>
    </row>
    <row r="28815" spans="2:13" s="1" customFormat="1" ht="13.8" x14ac:dyDescent="0.3">
      <c r="B28815" s="10"/>
      <c r="L28815" s="10"/>
      <c r="M28815" s="10"/>
    </row>
    <row r="28816" spans="2:13" s="1" customFormat="1" ht="13.8" x14ac:dyDescent="0.3">
      <c r="B28816" s="10"/>
      <c r="L28816" s="10"/>
      <c r="M28816" s="10"/>
    </row>
    <row r="28817" spans="2:13" s="1" customFormat="1" ht="13.8" x14ac:dyDescent="0.3">
      <c r="B28817" s="10"/>
      <c r="L28817" s="10"/>
      <c r="M28817" s="10"/>
    </row>
    <row r="28818" spans="2:13" s="1" customFormat="1" ht="13.8" x14ac:dyDescent="0.3">
      <c r="B28818" s="10"/>
      <c r="L28818" s="10"/>
      <c r="M28818" s="10"/>
    </row>
    <row r="28819" spans="2:13" s="1" customFormat="1" ht="13.8" x14ac:dyDescent="0.3">
      <c r="B28819" s="10"/>
      <c r="L28819" s="10"/>
      <c r="M28819" s="10"/>
    </row>
    <row r="28820" spans="2:13" s="1" customFormat="1" ht="13.8" x14ac:dyDescent="0.3">
      <c r="B28820" s="10"/>
      <c r="L28820" s="10"/>
      <c r="M28820" s="10"/>
    </row>
    <row r="28821" spans="2:13" s="1" customFormat="1" ht="13.8" x14ac:dyDescent="0.3">
      <c r="B28821" s="10"/>
      <c r="L28821" s="10"/>
      <c r="M28821" s="10"/>
    </row>
    <row r="28822" spans="2:13" s="1" customFormat="1" ht="13.8" x14ac:dyDescent="0.3">
      <c r="B28822" s="10"/>
      <c r="L28822" s="10"/>
      <c r="M28822" s="10"/>
    </row>
    <row r="28823" spans="2:13" s="1" customFormat="1" ht="13.8" x14ac:dyDescent="0.3">
      <c r="B28823" s="10"/>
      <c r="L28823" s="10"/>
      <c r="M28823" s="10"/>
    </row>
    <row r="28824" spans="2:13" s="1" customFormat="1" ht="13.8" x14ac:dyDescent="0.3">
      <c r="B28824" s="10"/>
      <c r="L28824" s="10"/>
      <c r="M28824" s="10"/>
    </row>
    <row r="28825" spans="2:13" s="1" customFormat="1" ht="13.8" x14ac:dyDescent="0.3">
      <c r="B28825" s="10"/>
      <c r="L28825" s="10"/>
      <c r="M28825" s="10"/>
    </row>
    <row r="28826" spans="2:13" s="1" customFormat="1" ht="13.8" x14ac:dyDescent="0.3">
      <c r="B28826" s="10"/>
      <c r="L28826" s="10"/>
      <c r="M28826" s="10"/>
    </row>
    <row r="28827" spans="2:13" s="1" customFormat="1" ht="13.8" x14ac:dyDescent="0.3">
      <c r="B28827" s="10"/>
      <c r="L28827" s="10"/>
      <c r="M28827" s="10"/>
    </row>
    <row r="28828" spans="2:13" s="1" customFormat="1" ht="13.8" x14ac:dyDescent="0.3">
      <c r="B28828" s="10"/>
      <c r="L28828" s="10"/>
      <c r="M28828" s="10"/>
    </row>
    <row r="28829" spans="2:13" s="1" customFormat="1" ht="13.8" x14ac:dyDescent="0.3">
      <c r="B28829" s="10"/>
      <c r="L28829" s="10"/>
      <c r="M28829" s="10"/>
    </row>
    <row r="28830" spans="2:13" s="1" customFormat="1" ht="13.8" x14ac:dyDescent="0.3">
      <c r="B28830" s="10"/>
      <c r="L28830" s="10"/>
      <c r="M28830" s="10"/>
    </row>
    <row r="28831" spans="2:13" s="1" customFormat="1" ht="13.8" x14ac:dyDescent="0.3">
      <c r="B28831" s="10"/>
      <c r="L28831" s="10"/>
      <c r="M28831" s="10"/>
    </row>
    <row r="28832" spans="2:13" s="1" customFormat="1" ht="13.8" x14ac:dyDescent="0.3">
      <c r="B28832" s="10"/>
      <c r="L28832" s="10"/>
      <c r="M28832" s="10"/>
    </row>
    <row r="28833" spans="2:13" s="1" customFormat="1" ht="13.8" x14ac:dyDescent="0.3">
      <c r="B28833" s="10"/>
      <c r="L28833" s="10"/>
      <c r="M28833" s="10"/>
    </row>
    <row r="28834" spans="2:13" s="1" customFormat="1" ht="13.8" x14ac:dyDescent="0.3">
      <c r="B28834" s="10"/>
      <c r="L28834" s="10"/>
      <c r="M28834" s="10"/>
    </row>
    <row r="28835" spans="2:13" s="1" customFormat="1" ht="13.8" x14ac:dyDescent="0.3">
      <c r="B28835" s="10"/>
      <c r="L28835" s="10"/>
      <c r="M28835" s="10"/>
    </row>
    <row r="28836" spans="2:13" s="1" customFormat="1" ht="13.8" x14ac:dyDescent="0.3">
      <c r="B28836" s="10"/>
      <c r="L28836" s="10"/>
      <c r="M28836" s="10"/>
    </row>
    <row r="28837" spans="2:13" s="1" customFormat="1" ht="13.8" x14ac:dyDescent="0.3">
      <c r="B28837" s="10"/>
      <c r="L28837" s="10"/>
      <c r="M28837" s="10"/>
    </row>
    <row r="28838" spans="2:13" s="1" customFormat="1" ht="13.8" x14ac:dyDescent="0.3">
      <c r="B28838" s="10"/>
      <c r="L28838" s="10"/>
      <c r="M28838" s="10"/>
    </row>
    <row r="28839" spans="2:13" s="1" customFormat="1" ht="13.8" x14ac:dyDescent="0.3">
      <c r="B28839" s="10"/>
      <c r="L28839" s="10"/>
      <c r="M28839" s="10"/>
    </row>
    <row r="28840" spans="2:13" s="1" customFormat="1" ht="13.8" x14ac:dyDescent="0.3">
      <c r="B28840" s="10"/>
      <c r="L28840" s="10"/>
      <c r="M28840" s="10"/>
    </row>
    <row r="28841" spans="2:13" s="1" customFormat="1" ht="13.8" x14ac:dyDescent="0.3">
      <c r="B28841" s="10"/>
      <c r="L28841" s="10"/>
      <c r="M28841" s="10"/>
    </row>
    <row r="28842" spans="2:13" s="1" customFormat="1" ht="13.8" x14ac:dyDescent="0.3">
      <c r="B28842" s="10"/>
      <c r="L28842" s="10"/>
      <c r="M28842" s="10"/>
    </row>
    <row r="28843" spans="2:13" s="1" customFormat="1" ht="13.8" x14ac:dyDescent="0.3">
      <c r="B28843" s="10"/>
      <c r="L28843" s="10"/>
      <c r="M28843" s="10"/>
    </row>
    <row r="28844" spans="2:13" s="1" customFormat="1" ht="13.8" x14ac:dyDescent="0.3">
      <c r="B28844" s="10"/>
      <c r="L28844" s="10"/>
      <c r="M28844" s="10"/>
    </row>
    <row r="28845" spans="2:13" s="1" customFormat="1" ht="13.8" x14ac:dyDescent="0.3">
      <c r="B28845" s="10"/>
      <c r="L28845" s="10"/>
      <c r="M28845" s="10"/>
    </row>
    <row r="28846" spans="2:13" s="1" customFormat="1" ht="13.8" x14ac:dyDescent="0.3">
      <c r="B28846" s="10"/>
      <c r="L28846" s="10"/>
      <c r="M28846" s="10"/>
    </row>
    <row r="28847" spans="2:13" s="1" customFormat="1" ht="13.8" x14ac:dyDescent="0.3">
      <c r="B28847" s="10"/>
      <c r="L28847" s="10"/>
      <c r="M28847" s="10"/>
    </row>
    <row r="28848" spans="2:13" s="1" customFormat="1" ht="13.8" x14ac:dyDescent="0.3">
      <c r="B28848" s="10"/>
      <c r="L28848" s="10"/>
      <c r="M28848" s="10"/>
    </row>
    <row r="28849" spans="2:13" s="1" customFormat="1" ht="13.8" x14ac:dyDescent="0.3">
      <c r="B28849" s="10"/>
      <c r="L28849" s="10"/>
      <c r="M28849" s="10"/>
    </row>
    <row r="28850" spans="2:13" s="1" customFormat="1" ht="13.8" x14ac:dyDescent="0.3">
      <c r="B28850" s="10"/>
      <c r="L28850" s="10"/>
      <c r="M28850" s="10"/>
    </row>
    <row r="28851" spans="2:13" s="1" customFormat="1" ht="13.8" x14ac:dyDescent="0.3">
      <c r="B28851" s="10"/>
      <c r="L28851" s="10"/>
      <c r="M28851" s="10"/>
    </row>
    <row r="28852" spans="2:13" s="1" customFormat="1" ht="13.8" x14ac:dyDescent="0.3">
      <c r="B28852" s="10"/>
      <c r="L28852" s="10"/>
      <c r="M28852" s="10"/>
    </row>
    <row r="28853" spans="2:13" s="1" customFormat="1" ht="13.8" x14ac:dyDescent="0.3">
      <c r="B28853" s="10"/>
      <c r="L28853" s="10"/>
      <c r="M28853" s="10"/>
    </row>
    <row r="28854" spans="2:13" s="1" customFormat="1" ht="13.8" x14ac:dyDescent="0.3">
      <c r="B28854" s="10"/>
      <c r="L28854" s="10"/>
      <c r="M28854" s="10"/>
    </row>
    <row r="28855" spans="2:13" s="1" customFormat="1" ht="13.8" x14ac:dyDescent="0.3">
      <c r="B28855" s="10"/>
      <c r="L28855" s="10"/>
      <c r="M28855" s="10"/>
    </row>
    <row r="28856" spans="2:13" s="1" customFormat="1" ht="13.8" x14ac:dyDescent="0.3">
      <c r="B28856" s="10"/>
      <c r="L28856" s="10"/>
      <c r="M28856" s="10"/>
    </row>
    <row r="28857" spans="2:13" s="1" customFormat="1" ht="13.8" x14ac:dyDescent="0.3">
      <c r="B28857" s="10"/>
      <c r="L28857" s="10"/>
      <c r="M28857" s="10"/>
    </row>
    <row r="28858" spans="2:13" s="1" customFormat="1" ht="13.8" x14ac:dyDescent="0.3">
      <c r="B28858" s="10"/>
      <c r="L28858" s="10"/>
      <c r="M28858" s="10"/>
    </row>
    <row r="28859" spans="2:13" s="1" customFormat="1" ht="13.8" x14ac:dyDescent="0.3">
      <c r="B28859" s="10"/>
      <c r="L28859" s="10"/>
      <c r="M28859" s="10"/>
    </row>
    <row r="28860" spans="2:13" s="1" customFormat="1" ht="13.8" x14ac:dyDescent="0.3">
      <c r="B28860" s="10"/>
      <c r="L28860" s="10"/>
      <c r="M28860" s="10"/>
    </row>
    <row r="28861" spans="2:13" s="1" customFormat="1" ht="13.8" x14ac:dyDescent="0.3">
      <c r="B28861" s="10"/>
      <c r="L28861" s="10"/>
      <c r="M28861" s="10"/>
    </row>
    <row r="28862" spans="2:13" s="1" customFormat="1" ht="13.8" x14ac:dyDescent="0.3">
      <c r="B28862" s="10"/>
      <c r="L28862" s="10"/>
      <c r="M28862" s="10"/>
    </row>
    <row r="28863" spans="2:13" s="1" customFormat="1" ht="13.8" x14ac:dyDescent="0.3">
      <c r="B28863" s="10"/>
      <c r="L28863" s="10"/>
      <c r="M28863" s="10"/>
    </row>
    <row r="28864" spans="2:13" s="1" customFormat="1" ht="13.8" x14ac:dyDescent="0.3">
      <c r="B28864" s="10"/>
      <c r="L28864" s="10"/>
      <c r="M28864" s="10"/>
    </row>
    <row r="28865" spans="2:13" s="1" customFormat="1" ht="13.8" x14ac:dyDescent="0.3">
      <c r="B28865" s="10"/>
      <c r="L28865" s="10"/>
      <c r="M28865" s="10"/>
    </row>
    <row r="28866" spans="2:13" s="1" customFormat="1" ht="13.8" x14ac:dyDescent="0.3">
      <c r="B28866" s="10"/>
      <c r="L28866" s="10"/>
      <c r="M28866" s="10"/>
    </row>
    <row r="28867" spans="2:13" s="1" customFormat="1" ht="13.8" x14ac:dyDescent="0.3">
      <c r="B28867" s="10"/>
      <c r="L28867" s="10"/>
      <c r="M28867" s="10"/>
    </row>
    <row r="28868" spans="2:13" s="1" customFormat="1" ht="13.8" x14ac:dyDescent="0.3">
      <c r="B28868" s="10"/>
      <c r="L28868" s="10"/>
      <c r="M28868" s="10"/>
    </row>
    <row r="28869" spans="2:13" s="1" customFormat="1" ht="13.8" x14ac:dyDescent="0.3">
      <c r="B28869" s="10"/>
      <c r="L28869" s="10"/>
      <c r="M28869" s="10"/>
    </row>
    <row r="28870" spans="2:13" s="1" customFormat="1" ht="13.8" x14ac:dyDescent="0.3">
      <c r="B28870" s="10"/>
      <c r="L28870" s="10"/>
      <c r="M28870" s="10"/>
    </row>
    <row r="28871" spans="2:13" s="1" customFormat="1" ht="13.8" x14ac:dyDescent="0.3">
      <c r="B28871" s="10"/>
      <c r="L28871" s="10"/>
      <c r="M28871" s="10"/>
    </row>
    <row r="28872" spans="2:13" s="1" customFormat="1" ht="13.8" x14ac:dyDescent="0.3">
      <c r="B28872" s="10"/>
      <c r="L28872" s="10"/>
      <c r="M28872" s="10"/>
    </row>
    <row r="28873" spans="2:13" s="1" customFormat="1" ht="13.8" x14ac:dyDescent="0.3">
      <c r="B28873" s="10"/>
      <c r="L28873" s="10"/>
      <c r="M28873" s="10"/>
    </row>
    <row r="28874" spans="2:13" s="1" customFormat="1" ht="13.8" x14ac:dyDescent="0.3">
      <c r="B28874" s="10"/>
      <c r="L28874" s="10"/>
      <c r="M28874" s="10"/>
    </row>
    <row r="28875" spans="2:13" s="1" customFormat="1" ht="13.8" x14ac:dyDescent="0.3">
      <c r="B28875" s="10"/>
      <c r="L28875" s="10"/>
      <c r="M28875" s="10"/>
    </row>
    <row r="28876" spans="2:13" s="1" customFormat="1" ht="13.8" x14ac:dyDescent="0.3">
      <c r="B28876" s="10"/>
      <c r="L28876" s="10"/>
      <c r="M28876" s="10"/>
    </row>
    <row r="28877" spans="2:13" s="1" customFormat="1" ht="13.8" x14ac:dyDescent="0.3">
      <c r="B28877" s="10"/>
      <c r="L28877" s="10"/>
      <c r="M28877" s="10"/>
    </row>
    <row r="28878" spans="2:13" s="1" customFormat="1" ht="13.8" x14ac:dyDescent="0.3">
      <c r="B28878" s="10"/>
      <c r="L28878" s="10"/>
      <c r="M28878" s="10"/>
    </row>
    <row r="28879" spans="2:13" s="1" customFormat="1" ht="13.8" x14ac:dyDescent="0.3">
      <c r="B28879" s="10"/>
      <c r="L28879" s="10"/>
      <c r="M28879" s="10"/>
    </row>
    <row r="28880" spans="2:13" s="1" customFormat="1" ht="13.8" x14ac:dyDescent="0.3">
      <c r="B28880" s="10"/>
      <c r="L28880" s="10"/>
      <c r="M28880" s="10"/>
    </row>
    <row r="28881" spans="2:13" s="1" customFormat="1" ht="13.8" x14ac:dyDescent="0.3">
      <c r="B28881" s="10"/>
      <c r="L28881" s="10"/>
      <c r="M28881" s="10"/>
    </row>
    <row r="28882" spans="2:13" s="1" customFormat="1" ht="13.8" x14ac:dyDescent="0.3">
      <c r="B28882" s="10"/>
      <c r="L28882" s="10"/>
      <c r="M28882" s="10"/>
    </row>
    <row r="28883" spans="2:13" s="1" customFormat="1" ht="13.8" x14ac:dyDescent="0.3">
      <c r="B28883" s="10"/>
      <c r="L28883" s="10"/>
      <c r="M28883" s="10"/>
    </row>
    <row r="28884" spans="2:13" s="1" customFormat="1" ht="13.8" x14ac:dyDescent="0.3">
      <c r="B28884" s="10"/>
      <c r="L28884" s="10"/>
      <c r="M28884" s="10"/>
    </row>
    <row r="28885" spans="2:13" s="1" customFormat="1" ht="13.8" x14ac:dyDescent="0.3">
      <c r="B28885" s="10"/>
      <c r="L28885" s="10"/>
      <c r="M28885" s="10"/>
    </row>
    <row r="28886" spans="2:13" s="1" customFormat="1" ht="13.8" x14ac:dyDescent="0.3">
      <c r="B28886" s="10"/>
      <c r="L28886" s="10"/>
      <c r="M28886" s="10"/>
    </row>
    <row r="28887" spans="2:13" s="1" customFormat="1" ht="13.8" x14ac:dyDescent="0.3">
      <c r="B28887" s="10"/>
      <c r="L28887" s="10"/>
      <c r="M28887" s="10"/>
    </row>
    <row r="28888" spans="2:13" s="1" customFormat="1" ht="13.8" x14ac:dyDescent="0.3">
      <c r="B28888" s="10"/>
      <c r="L28888" s="10"/>
      <c r="M28888" s="10"/>
    </row>
    <row r="28889" spans="2:13" s="1" customFormat="1" ht="13.8" x14ac:dyDescent="0.3">
      <c r="B28889" s="10"/>
      <c r="L28889" s="10"/>
      <c r="M28889" s="10"/>
    </row>
    <row r="28890" spans="2:13" s="1" customFormat="1" ht="13.8" x14ac:dyDescent="0.3">
      <c r="B28890" s="10"/>
      <c r="L28890" s="10"/>
      <c r="M28890" s="10"/>
    </row>
    <row r="28891" spans="2:13" s="1" customFormat="1" ht="13.8" x14ac:dyDescent="0.3">
      <c r="B28891" s="10"/>
      <c r="L28891" s="10"/>
      <c r="M28891" s="10"/>
    </row>
    <row r="28892" spans="2:13" s="1" customFormat="1" ht="13.8" x14ac:dyDescent="0.3">
      <c r="B28892" s="10"/>
      <c r="L28892" s="10"/>
      <c r="M28892" s="10"/>
    </row>
    <row r="28893" spans="2:13" s="1" customFormat="1" ht="13.8" x14ac:dyDescent="0.3">
      <c r="B28893" s="10"/>
      <c r="L28893" s="10"/>
      <c r="M28893" s="10"/>
    </row>
    <row r="28894" spans="2:13" s="1" customFormat="1" ht="13.8" x14ac:dyDescent="0.3">
      <c r="B28894" s="10"/>
      <c r="L28894" s="10"/>
      <c r="M28894" s="10"/>
    </row>
    <row r="28895" spans="2:13" s="1" customFormat="1" ht="13.8" x14ac:dyDescent="0.3">
      <c r="B28895" s="10"/>
      <c r="L28895" s="10"/>
      <c r="M28895" s="10"/>
    </row>
    <row r="28896" spans="2:13" s="1" customFormat="1" ht="13.8" x14ac:dyDescent="0.3">
      <c r="B28896" s="10"/>
      <c r="L28896" s="10"/>
      <c r="M28896" s="10"/>
    </row>
    <row r="28897" spans="2:13" s="1" customFormat="1" ht="13.8" x14ac:dyDescent="0.3">
      <c r="B28897" s="10"/>
      <c r="L28897" s="10"/>
      <c r="M28897" s="10"/>
    </row>
    <row r="28898" spans="2:13" s="1" customFormat="1" ht="13.8" x14ac:dyDescent="0.3">
      <c r="B28898" s="10"/>
      <c r="L28898" s="10"/>
      <c r="M28898" s="10"/>
    </row>
    <row r="28899" spans="2:13" s="1" customFormat="1" ht="13.8" x14ac:dyDescent="0.3">
      <c r="B28899" s="10"/>
      <c r="L28899" s="10"/>
      <c r="M28899" s="10"/>
    </row>
    <row r="28900" spans="2:13" s="1" customFormat="1" ht="13.8" x14ac:dyDescent="0.3">
      <c r="B28900" s="10"/>
      <c r="L28900" s="10"/>
      <c r="M28900" s="10"/>
    </row>
    <row r="28901" spans="2:13" s="1" customFormat="1" ht="13.8" x14ac:dyDescent="0.3">
      <c r="B28901" s="10"/>
      <c r="L28901" s="10"/>
      <c r="M28901" s="10"/>
    </row>
    <row r="28902" spans="2:13" s="1" customFormat="1" ht="13.8" x14ac:dyDescent="0.3">
      <c r="B28902" s="10"/>
      <c r="L28902" s="10"/>
      <c r="M28902" s="10"/>
    </row>
    <row r="28903" spans="2:13" s="1" customFormat="1" ht="13.8" x14ac:dyDescent="0.3">
      <c r="B28903" s="10"/>
      <c r="L28903" s="10"/>
      <c r="M28903" s="10"/>
    </row>
    <row r="28904" spans="2:13" s="1" customFormat="1" ht="13.8" x14ac:dyDescent="0.3">
      <c r="B28904" s="10"/>
      <c r="L28904" s="10"/>
      <c r="M28904" s="10"/>
    </row>
    <row r="28905" spans="2:13" s="1" customFormat="1" ht="13.8" x14ac:dyDescent="0.3">
      <c r="B28905" s="10"/>
      <c r="L28905" s="10"/>
      <c r="M28905" s="10"/>
    </row>
    <row r="28906" spans="2:13" s="1" customFormat="1" ht="13.8" x14ac:dyDescent="0.3">
      <c r="B28906" s="10"/>
      <c r="L28906" s="10"/>
      <c r="M28906" s="10"/>
    </row>
    <row r="28907" spans="2:13" s="1" customFormat="1" ht="13.8" x14ac:dyDescent="0.3">
      <c r="B28907" s="10"/>
      <c r="L28907" s="10"/>
      <c r="M28907" s="10"/>
    </row>
    <row r="28908" spans="2:13" s="1" customFormat="1" ht="13.8" x14ac:dyDescent="0.3">
      <c r="B28908" s="10"/>
      <c r="L28908" s="10"/>
      <c r="M28908" s="10"/>
    </row>
    <row r="28909" spans="2:13" s="1" customFormat="1" ht="13.8" x14ac:dyDescent="0.3">
      <c r="B28909" s="10"/>
      <c r="L28909" s="10"/>
      <c r="M28909" s="10"/>
    </row>
    <row r="28910" spans="2:13" s="1" customFormat="1" ht="13.8" x14ac:dyDescent="0.3">
      <c r="B28910" s="10"/>
      <c r="L28910" s="10"/>
      <c r="M28910" s="10"/>
    </row>
    <row r="28911" spans="2:13" s="1" customFormat="1" ht="13.8" x14ac:dyDescent="0.3">
      <c r="B28911" s="10"/>
      <c r="L28911" s="10"/>
      <c r="M28911" s="10"/>
    </row>
    <row r="28912" spans="2:13" s="1" customFormat="1" ht="13.8" x14ac:dyDescent="0.3">
      <c r="B28912" s="10"/>
      <c r="L28912" s="10"/>
      <c r="M28912" s="10"/>
    </row>
    <row r="28913" spans="2:13" s="1" customFormat="1" ht="13.8" x14ac:dyDescent="0.3">
      <c r="B28913" s="10"/>
      <c r="L28913" s="10"/>
      <c r="M28913" s="10"/>
    </row>
    <row r="28914" spans="2:13" s="1" customFormat="1" ht="13.8" x14ac:dyDescent="0.3">
      <c r="B28914" s="10"/>
      <c r="L28914" s="10"/>
      <c r="M28914" s="10"/>
    </row>
    <row r="28915" spans="2:13" s="1" customFormat="1" ht="13.8" x14ac:dyDescent="0.3">
      <c r="B28915" s="10"/>
      <c r="L28915" s="10"/>
      <c r="M28915" s="10"/>
    </row>
    <row r="28916" spans="2:13" s="1" customFormat="1" ht="13.8" x14ac:dyDescent="0.3">
      <c r="B28916" s="10"/>
      <c r="L28916" s="10"/>
      <c r="M28916" s="10"/>
    </row>
    <row r="28917" spans="2:13" s="1" customFormat="1" ht="13.8" x14ac:dyDescent="0.3">
      <c r="B28917" s="10"/>
      <c r="L28917" s="10"/>
      <c r="M28917" s="10"/>
    </row>
    <row r="28918" spans="2:13" s="1" customFormat="1" ht="13.8" x14ac:dyDescent="0.3">
      <c r="B28918" s="10"/>
      <c r="L28918" s="10"/>
      <c r="M28918" s="10"/>
    </row>
    <row r="28919" spans="2:13" s="1" customFormat="1" ht="13.8" x14ac:dyDescent="0.3">
      <c r="B28919" s="10"/>
      <c r="L28919" s="10"/>
      <c r="M28919" s="10"/>
    </row>
    <row r="28920" spans="2:13" s="1" customFormat="1" ht="13.8" x14ac:dyDescent="0.3">
      <c r="B28920" s="10"/>
      <c r="L28920" s="10"/>
      <c r="M28920" s="10"/>
    </row>
    <row r="28921" spans="2:13" s="1" customFormat="1" ht="13.8" x14ac:dyDescent="0.3">
      <c r="B28921" s="10"/>
      <c r="L28921" s="10"/>
      <c r="M28921" s="10"/>
    </row>
    <row r="28922" spans="2:13" s="1" customFormat="1" ht="13.8" x14ac:dyDescent="0.3">
      <c r="B28922" s="10"/>
      <c r="L28922" s="10"/>
      <c r="M28922" s="10"/>
    </row>
    <row r="28923" spans="2:13" s="1" customFormat="1" ht="13.8" x14ac:dyDescent="0.3">
      <c r="B28923" s="10"/>
      <c r="L28923" s="10"/>
      <c r="M28923" s="10"/>
    </row>
    <row r="28924" spans="2:13" s="1" customFormat="1" ht="13.8" x14ac:dyDescent="0.3">
      <c r="B28924" s="10"/>
      <c r="L28924" s="10"/>
      <c r="M28924" s="10"/>
    </row>
    <row r="28925" spans="2:13" s="1" customFormat="1" ht="13.8" x14ac:dyDescent="0.3">
      <c r="B28925" s="10"/>
      <c r="L28925" s="10"/>
      <c r="M28925" s="10"/>
    </row>
    <row r="28926" spans="2:13" s="1" customFormat="1" ht="13.8" x14ac:dyDescent="0.3">
      <c r="B28926" s="10"/>
      <c r="L28926" s="10"/>
      <c r="M28926" s="10"/>
    </row>
    <row r="28927" spans="2:13" s="1" customFormat="1" ht="13.8" x14ac:dyDescent="0.3">
      <c r="B28927" s="10"/>
      <c r="L28927" s="10"/>
      <c r="M28927" s="10"/>
    </row>
    <row r="28928" spans="2:13" s="1" customFormat="1" ht="13.8" x14ac:dyDescent="0.3">
      <c r="B28928" s="10"/>
      <c r="L28928" s="10"/>
      <c r="M28928" s="10"/>
    </row>
    <row r="28929" spans="2:13" s="1" customFormat="1" ht="13.8" x14ac:dyDescent="0.3">
      <c r="B28929" s="10"/>
      <c r="L28929" s="10"/>
      <c r="M28929" s="10"/>
    </row>
    <row r="28930" spans="2:13" s="1" customFormat="1" ht="13.8" x14ac:dyDescent="0.3">
      <c r="B28930" s="10"/>
      <c r="L28930" s="10"/>
      <c r="M28930" s="10"/>
    </row>
    <row r="28931" spans="2:13" s="1" customFormat="1" ht="13.8" x14ac:dyDescent="0.3">
      <c r="B28931" s="10"/>
      <c r="L28931" s="10"/>
      <c r="M28931" s="10"/>
    </row>
    <row r="28932" spans="2:13" s="1" customFormat="1" ht="13.8" x14ac:dyDescent="0.3">
      <c r="B28932" s="10"/>
      <c r="L28932" s="10"/>
      <c r="M28932" s="10"/>
    </row>
    <row r="28933" spans="2:13" s="1" customFormat="1" ht="13.8" x14ac:dyDescent="0.3">
      <c r="B28933" s="10"/>
      <c r="L28933" s="10"/>
      <c r="M28933" s="10"/>
    </row>
    <row r="28934" spans="2:13" s="1" customFormat="1" ht="13.8" x14ac:dyDescent="0.3">
      <c r="B28934" s="10"/>
      <c r="L28934" s="10"/>
      <c r="M28934" s="10"/>
    </row>
    <row r="28935" spans="2:13" s="1" customFormat="1" ht="13.8" x14ac:dyDescent="0.3">
      <c r="B28935" s="10"/>
      <c r="L28935" s="10"/>
      <c r="M28935" s="10"/>
    </row>
    <row r="28936" spans="2:13" s="1" customFormat="1" ht="13.8" x14ac:dyDescent="0.3">
      <c r="B28936" s="10"/>
      <c r="L28936" s="10"/>
      <c r="M28936" s="10"/>
    </row>
    <row r="28937" spans="2:13" s="1" customFormat="1" ht="13.8" x14ac:dyDescent="0.3">
      <c r="B28937" s="10"/>
      <c r="L28937" s="10"/>
      <c r="M28937" s="10"/>
    </row>
    <row r="28938" spans="2:13" s="1" customFormat="1" ht="13.8" x14ac:dyDescent="0.3">
      <c r="B28938" s="10"/>
      <c r="L28938" s="10"/>
      <c r="M28938" s="10"/>
    </row>
    <row r="28939" spans="2:13" s="1" customFormat="1" ht="13.8" x14ac:dyDescent="0.3">
      <c r="B28939" s="10"/>
      <c r="L28939" s="10"/>
      <c r="M28939" s="10"/>
    </row>
    <row r="28940" spans="2:13" s="1" customFormat="1" ht="13.8" x14ac:dyDescent="0.3">
      <c r="B28940" s="10"/>
      <c r="L28940" s="10"/>
      <c r="M28940" s="10"/>
    </row>
    <row r="28941" spans="2:13" s="1" customFormat="1" ht="13.8" x14ac:dyDescent="0.3">
      <c r="B28941" s="10"/>
      <c r="L28941" s="10"/>
      <c r="M28941" s="10"/>
    </row>
    <row r="28942" spans="2:13" s="1" customFormat="1" ht="13.8" x14ac:dyDescent="0.3">
      <c r="B28942" s="10"/>
      <c r="L28942" s="10"/>
      <c r="M28942" s="10"/>
    </row>
    <row r="28943" spans="2:13" s="1" customFormat="1" ht="13.8" x14ac:dyDescent="0.3">
      <c r="B28943" s="10"/>
      <c r="L28943" s="10"/>
      <c r="M28943" s="10"/>
    </row>
    <row r="28944" spans="2:13" s="1" customFormat="1" ht="13.8" x14ac:dyDescent="0.3">
      <c r="B28944" s="10"/>
      <c r="L28944" s="10"/>
      <c r="M28944" s="10"/>
    </row>
    <row r="28945" spans="2:13" s="1" customFormat="1" ht="13.8" x14ac:dyDescent="0.3">
      <c r="B28945" s="10"/>
      <c r="L28945" s="10"/>
      <c r="M28945" s="10"/>
    </row>
    <row r="28946" spans="2:13" s="1" customFormat="1" ht="13.8" x14ac:dyDescent="0.3">
      <c r="B28946" s="10"/>
      <c r="L28946" s="10"/>
      <c r="M28946" s="10"/>
    </row>
    <row r="28947" spans="2:13" s="1" customFormat="1" ht="13.8" x14ac:dyDescent="0.3">
      <c r="B28947" s="10"/>
      <c r="L28947" s="10"/>
      <c r="M28947" s="10"/>
    </row>
    <row r="28948" spans="2:13" s="1" customFormat="1" ht="13.8" x14ac:dyDescent="0.3">
      <c r="B28948" s="10"/>
      <c r="L28948" s="10"/>
      <c r="M28948" s="10"/>
    </row>
    <row r="28949" spans="2:13" s="1" customFormat="1" ht="13.8" x14ac:dyDescent="0.3">
      <c r="B28949" s="10"/>
      <c r="L28949" s="10"/>
      <c r="M28949" s="10"/>
    </row>
    <row r="28950" spans="2:13" s="1" customFormat="1" ht="13.8" x14ac:dyDescent="0.3">
      <c r="B28950" s="10"/>
      <c r="L28950" s="10"/>
      <c r="M28950" s="10"/>
    </row>
    <row r="28951" spans="2:13" s="1" customFormat="1" ht="13.8" x14ac:dyDescent="0.3">
      <c r="B28951" s="10"/>
      <c r="L28951" s="10"/>
      <c r="M28951" s="10"/>
    </row>
    <row r="28952" spans="2:13" s="1" customFormat="1" ht="13.8" x14ac:dyDescent="0.3">
      <c r="B28952" s="10"/>
      <c r="L28952" s="10"/>
      <c r="M28952" s="10"/>
    </row>
    <row r="28953" spans="2:13" s="1" customFormat="1" ht="13.8" x14ac:dyDescent="0.3">
      <c r="B28953" s="10"/>
      <c r="L28953" s="10"/>
      <c r="M28953" s="10"/>
    </row>
    <row r="28954" spans="2:13" s="1" customFormat="1" ht="13.8" x14ac:dyDescent="0.3">
      <c r="B28954" s="10"/>
      <c r="L28954" s="10"/>
      <c r="M28954" s="10"/>
    </row>
    <row r="28955" spans="2:13" s="1" customFormat="1" ht="13.8" x14ac:dyDescent="0.3">
      <c r="B28955" s="10"/>
      <c r="L28955" s="10"/>
      <c r="M28955" s="10"/>
    </row>
    <row r="28956" spans="2:13" s="1" customFormat="1" ht="13.8" x14ac:dyDescent="0.3">
      <c r="B28956" s="10"/>
      <c r="L28956" s="10"/>
      <c r="M28956" s="10"/>
    </row>
    <row r="28957" spans="2:13" s="1" customFormat="1" ht="13.8" x14ac:dyDescent="0.3">
      <c r="B28957" s="10"/>
      <c r="L28957" s="10"/>
      <c r="M28957" s="10"/>
    </row>
    <row r="28958" spans="2:13" s="1" customFormat="1" ht="13.8" x14ac:dyDescent="0.3">
      <c r="B28958" s="10"/>
      <c r="L28958" s="10"/>
      <c r="M28958" s="10"/>
    </row>
    <row r="28959" spans="2:13" s="1" customFormat="1" ht="13.8" x14ac:dyDescent="0.3">
      <c r="B28959" s="10"/>
      <c r="L28959" s="10"/>
      <c r="M28959" s="10"/>
    </row>
    <row r="28960" spans="2:13" s="1" customFormat="1" ht="13.8" x14ac:dyDescent="0.3">
      <c r="B28960" s="10"/>
      <c r="L28960" s="10"/>
      <c r="M28960" s="10"/>
    </row>
    <row r="28961" spans="2:13" s="1" customFormat="1" ht="13.8" x14ac:dyDescent="0.3">
      <c r="B28961" s="10"/>
      <c r="L28961" s="10"/>
      <c r="M28961" s="10"/>
    </row>
    <row r="28962" spans="2:13" s="1" customFormat="1" ht="13.8" x14ac:dyDescent="0.3">
      <c r="B28962" s="10"/>
      <c r="L28962" s="10"/>
      <c r="M28962" s="10"/>
    </row>
    <row r="28963" spans="2:13" s="1" customFormat="1" ht="13.8" x14ac:dyDescent="0.3">
      <c r="B28963" s="10"/>
      <c r="L28963" s="10"/>
      <c r="M28963" s="10"/>
    </row>
    <row r="28964" spans="2:13" s="1" customFormat="1" ht="13.8" x14ac:dyDescent="0.3">
      <c r="B28964" s="10"/>
      <c r="L28964" s="10"/>
      <c r="M28964" s="10"/>
    </row>
    <row r="28965" spans="2:13" s="1" customFormat="1" ht="13.8" x14ac:dyDescent="0.3">
      <c r="B28965" s="10"/>
      <c r="L28965" s="10"/>
      <c r="M28965" s="10"/>
    </row>
    <row r="28966" spans="2:13" s="1" customFormat="1" ht="13.8" x14ac:dyDescent="0.3">
      <c r="B28966" s="10"/>
      <c r="L28966" s="10"/>
      <c r="M28966" s="10"/>
    </row>
    <row r="28967" spans="2:13" s="1" customFormat="1" ht="13.8" x14ac:dyDescent="0.3">
      <c r="B28967" s="10"/>
      <c r="L28967" s="10"/>
      <c r="M28967" s="10"/>
    </row>
    <row r="28968" spans="2:13" s="1" customFormat="1" ht="13.8" x14ac:dyDescent="0.3">
      <c r="B28968" s="10"/>
      <c r="L28968" s="10"/>
      <c r="M28968" s="10"/>
    </row>
    <row r="28969" spans="2:13" s="1" customFormat="1" ht="13.8" x14ac:dyDescent="0.3">
      <c r="B28969" s="10"/>
      <c r="L28969" s="10"/>
      <c r="M28969" s="10"/>
    </row>
    <row r="28970" spans="2:13" s="1" customFormat="1" ht="13.8" x14ac:dyDescent="0.3">
      <c r="B28970" s="10"/>
      <c r="L28970" s="10"/>
      <c r="M28970" s="10"/>
    </row>
    <row r="28971" spans="2:13" s="1" customFormat="1" ht="13.8" x14ac:dyDescent="0.3">
      <c r="B28971" s="10"/>
      <c r="L28971" s="10"/>
      <c r="M28971" s="10"/>
    </row>
    <row r="28972" spans="2:13" s="1" customFormat="1" ht="13.8" x14ac:dyDescent="0.3">
      <c r="B28972" s="10"/>
      <c r="L28972" s="10"/>
      <c r="M28972" s="10"/>
    </row>
    <row r="28973" spans="2:13" s="1" customFormat="1" ht="13.8" x14ac:dyDescent="0.3">
      <c r="B28973" s="10"/>
      <c r="L28973" s="10"/>
      <c r="M28973" s="10"/>
    </row>
    <row r="28974" spans="2:13" s="1" customFormat="1" ht="13.8" x14ac:dyDescent="0.3">
      <c r="B28974" s="10"/>
      <c r="L28974" s="10"/>
      <c r="M28974" s="10"/>
    </row>
    <row r="28975" spans="2:13" s="1" customFormat="1" ht="13.8" x14ac:dyDescent="0.3">
      <c r="B28975" s="10"/>
      <c r="L28975" s="10"/>
      <c r="M28975" s="10"/>
    </row>
    <row r="28976" spans="2:13" s="1" customFormat="1" ht="13.8" x14ac:dyDescent="0.3">
      <c r="B28976" s="10"/>
      <c r="L28976" s="10"/>
      <c r="M28976" s="10"/>
    </row>
    <row r="28977" spans="2:13" s="1" customFormat="1" ht="13.8" x14ac:dyDescent="0.3">
      <c r="B28977" s="10"/>
      <c r="L28977" s="10"/>
      <c r="M28977" s="10"/>
    </row>
    <row r="28978" spans="2:13" s="1" customFormat="1" ht="13.8" x14ac:dyDescent="0.3">
      <c r="B28978" s="10"/>
      <c r="L28978" s="10"/>
      <c r="M28978" s="10"/>
    </row>
    <row r="28979" spans="2:13" s="1" customFormat="1" ht="13.8" x14ac:dyDescent="0.3">
      <c r="B28979" s="10"/>
      <c r="L28979" s="10"/>
      <c r="M28979" s="10"/>
    </row>
    <row r="28980" spans="2:13" s="1" customFormat="1" ht="13.8" x14ac:dyDescent="0.3">
      <c r="B28980" s="10"/>
      <c r="L28980" s="10"/>
      <c r="M28980" s="10"/>
    </row>
    <row r="28981" spans="2:13" s="1" customFormat="1" ht="13.8" x14ac:dyDescent="0.3">
      <c r="B28981" s="10"/>
      <c r="L28981" s="10"/>
      <c r="M28981" s="10"/>
    </row>
    <row r="28982" spans="2:13" s="1" customFormat="1" ht="13.8" x14ac:dyDescent="0.3">
      <c r="B28982" s="10"/>
      <c r="L28982" s="10"/>
      <c r="M28982" s="10"/>
    </row>
    <row r="28983" spans="2:13" s="1" customFormat="1" ht="13.8" x14ac:dyDescent="0.3">
      <c r="B28983" s="10"/>
      <c r="L28983" s="10"/>
      <c r="M28983" s="10"/>
    </row>
    <row r="28984" spans="2:13" s="1" customFormat="1" ht="13.8" x14ac:dyDescent="0.3">
      <c r="B28984" s="10"/>
      <c r="L28984" s="10"/>
      <c r="M28984" s="10"/>
    </row>
    <row r="28985" spans="2:13" s="1" customFormat="1" ht="13.8" x14ac:dyDescent="0.3">
      <c r="B28985" s="10"/>
      <c r="L28985" s="10"/>
      <c r="M28985" s="10"/>
    </row>
    <row r="28986" spans="2:13" s="1" customFormat="1" ht="13.8" x14ac:dyDescent="0.3">
      <c r="B28986" s="10"/>
      <c r="L28986" s="10"/>
      <c r="M28986" s="10"/>
    </row>
    <row r="28987" spans="2:13" s="1" customFormat="1" ht="13.8" x14ac:dyDescent="0.3">
      <c r="B28987" s="10"/>
      <c r="L28987" s="10"/>
      <c r="M28987" s="10"/>
    </row>
    <row r="28988" spans="2:13" s="1" customFormat="1" ht="13.8" x14ac:dyDescent="0.3">
      <c r="B28988" s="10"/>
      <c r="L28988" s="10"/>
      <c r="M28988" s="10"/>
    </row>
    <row r="28989" spans="2:13" s="1" customFormat="1" ht="13.8" x14ac:dyDescent="0.3">
      <c r="B28989" s="10"/>
      <c r="L28989" s="10"/>
      <c r="M28989" s="10"/>
    </row>
    <row r="28990" spans="2:13" s="1" customFormat="1" ht="13.8" x14ac:dyDescent="0.3">
      <c r="B28990" s="10"/>
      <c r="L28990" s="10"/>
      <c r="M28990" s="10"/>
    </row>
    <row r="28991" spans="2:13" s="1" customFormat="1" ht="13.8" x14ac:dyDescent="0.3">
      <c r="B28991" s="10"/>
      <c r="L28991" s="10"/>
      <c r="M28991" s="10"/>
    </row>
    <row r="28992" spans="2:13" s="1" customFormat="1" ht="13.8" x14ac:dyDescent="0.3">
      <c r="B28992" s="10"/>
      <c r="L28992" s="10"/>
      <c r="M28992" s="10"/>
    </row>
    <row r="28993" spans="2:13" s="1" customFormat="1" ht="13.8" x14ac:dyDescent="0.3">
      <c r="B28993" s="10"/>
      <c r="L28993" s="10"/>
      <c r="M28993" s="10"/>
    </row>
    <row r="28994" spans="2:13" s="1" customFormat="1" ht="13.8" x14ac:dyDescent="0.3">
      <c r="B28994" s="10"/>
      <c r="L28994" s="10"/>
      <c r="M28994" s="10"/>
    </row>
    <row r="28995" spans="2:13" s="1" customFormat="1" ht="13.8" x14ac:dyDescent="0.3">
      <c r="B28995" s="10"/>
      <c r="L28995" s="10"/>
      <c r="M28995" s="10"/>
    </row>
    <row r="28996" spans="2:13" s="1" customFormat="1" ht="13.8" x14ac:dyDescent="0.3">
      <c r="B28996" s="10"/>
      <c r="L28996" s="10"/>
      <c r="M28996" s="10"/>
    </row>
    <row r="28997" spans="2:13" s="1" customFormat="1" ht="13.8" x14ac:dyDescent="0.3">
      <c r="B28997" s="10"/>
      <c r="L28997" s="10"/>
      <c r="M28997" s="10"/>
    </row>
    <row r="28998" spans="2:13" s="1" customFormat="1" ht="13.8" x14ac:dyDescent="0.3">
      <c r="B28998" s="10"/>
      <c r="L28998" s="10"/>
      <c r="M28998" s="10"/>
    </row>
    <row r="28999" spans="2:13" s="1" customFormat="1" ht="13.8" x14ac:dyDescent="0.3">
      <c r="B28999" s="10"/>
      <c r="L28999" s="10"/>
      <c r="M28999" s="10"/>
    </row>
    <row r="29000" spans="2:13" s="1" customFormat="1" ht="13.8" x14ac:dyDescent="0.3">
      <c r="B29000" s="10"/>
      <c r="L29000" s="10"/>
      <c r="M29000" s="10"/>
    </row>
    <row r="29001" spans="2:13" s="1" customFormat="1" ht="13.8" x14ac:dyDescent="0.3">
      <c r="B29001" s="10"/>
      <c r="L29001" s="10"/>
      <c r="M29001" s="10"/>
    </row>
    <row r="29002" spans="2:13" s="1" customFormat="1" ht="13.8" x14ac:dyDescent="0.3">
      <c r="B29002" s="10"/>
      <c r="L29002" s="10"/>
      <c r="M29002" s="10"/>
    </row>
    <row r="29003" spans="2:13" s="1" customFormat="1" ht="13.8" x14ac:dyDescent="0.3">
      <c r="B29003" s="10"/>
      <c r="L29003" s="10"/>
      <c r="M29003" s="10"/>
    </row>
    <row r="29004" spans="2:13" s="1" customFormat="1" ht="13.8" x14ac:dyDescent="0.3">
      <c r="B29004" s="10"/>
      <c r="L29004" s="10"/>
      <c r="M29004" s="10"/>
    </row>
    <row r="29005" spans="2:13" s="1" customFormat="1" ht="13.8" x14ac:dyDescent="0.3">
      <c r="B29005" s="10"/>
      <c r="L29005" s="10"/>
      <c r="M29005" s="10"/>
    </row>
    <row r="29006" spans="2:13" s="1" customFormat="1" ht="13.8" x14ac:dyDescent="0.3">
      <c r="B29006" s="10"/>
      <c r="L29006" s="10"/>
      <c r="M29006" s="10"/>
    </row>
    <row r="29007" spans="2:13" s="1" customFormat="1" ht="13.8" x14ac:dyDescent="0.3">
      <c r="B29007" s="10"/>
      <c r="L29007" s="10"/>
      <c r="M29007" s="10"/>
    </row>
    <row r="29008" spans="2:13" s="1" customFormat="1" ht="13.8" x14ac:dyDescent="0.3">
      <c r="B29008" s="10"/>
      <c r="L29008" s="10"/>
      <c r="M29008" s="10"/>
    </row>
    <row r="29009" spans="2:13" s="1" customFormat="1" ht="13.8" x14ac:dyDescent="0.3">
      <c r="B29009" s="10"/>
      <c r="L29009" s="10"/>
      <c r="M29009" s="10"/>
    </row>
    <row r="29010" spans="2:13" s="1" customFormat="1" ht="13.8" x14ac:dyDescent="0.3">
      <c r="B29010" s="10"/>
      <c r="L29010" s="10"/>
      <c r="M29010" s="10"/>
    </row>
    <row r="29011" spans="2:13" s="1" customFormat="1" ht="13.8" x14ac:dyDescent="0.3">
      <c r="B29011" s="10"/>
      <c r="L29011" s="10"/>
      <c r="M29011" s="10"/>
    </row>
    <row r="29012" spans="2:13" s="1" customFormat="1" ht="13.8" x14ac:dyDescent="0.3">
      <c r="B29012" s="10"/>
      <c r="L29012" s="10"/>
      <c r="M29012" s="10"/>
    </row>
    <row r="29013" spans="2:13" s="1" customFormat="1" ht="13.8" x14ac:dyDescent="0.3">
      <c r="B29013" s="10"/>
      <c r="L29013" s="10"/>
      <c r="M29013" s="10"/>
    </row>
    <row r="29014" spans="2:13" s="1" customFormat="1" ht="13.8" x14ac:dyDescent="0.3">
      <c r="B29014" s="10"/>
      <c r="L29014" s="10"/>
      <c r="M29014" s="10"/>
    </row>
    <row r="29015" spans="2:13" s="1" customFormat="1" ht="13.8" x14ac:dyDescent="0.3">
      <c r="B29015" s="10"/>
      <c r="L29015" s="10"/>
      <c r="M29015" s="10"/>
    </row>
    <row r="29016" spans="2:13" s="1" customFormat="1" ht="13.8" x14ac:dyDescent="0.3">
      <c r="B29016" s="10"/>
      <c r="L29016" s="10"/>
      <c r="M29016" s="10"/>
    </row>
    <row r="29017" spans="2:13" s="1" customFormat="1" ht="13.8" x14ac:dyDescent="0.3">
      <c r="B29017" s="10"/>
      <c r="L29017" s="10"/>
      <c r="M29017" s="10"/>
    </row>
    <row r="29018" spans="2:13" s="1" customFormat="1" ht="13.8" x14ac:dyDescent="0.3">
      <c r="B29018" s="10"/>
      <c r="L29018" s="10"/>
      <c r="M29018" s="10"/>
    </row>
    <row r="29019" spans="2:13" s="1" customFormat="1" ht="13.8" x14ac:dyDescent="0.3">
      <c r="B29019" s="10"/>
      <c r="L29019" s="10"/>
      <c r="M29019" s="10"/>
    </row>
    <row r="29020" spans="2:13" s="1" customFormat="1" ht="13.8" x14ac:dyDescent="0.3">
      <c r="B29020" s="10"/>
      <c r="L29020" s="10"/>
      <c r="M29020" s="10"/>
    </row>
    <row r="29021" spans="2:13" s="1" customFormat="1" ht="13.8" x14ac:dyDescent="0.3">
      <c r="B29021" s="10"/>
      <c r="L29021" s="10"/>
      <c r="M29021" s="10"/>
    </row>
    <row r="29022" spans="2:13" s="1" customFormat="1" ht="13.8" x14ac:dyDescent="0.3">
      <c r="B29022" s="10"/>
      <c r="L29022" s="10"/>
      <c r="M29022" s="10"/>
    </row>
    <row r="29023" spans="2:13" s="1" customFormat="1" ht="13.8" x14ac:dyDescent="0.3">
      <c r="B29023" s="10"/>
      <c r="L29023" s="10"/>
      <c r="M29023" s="10"/>
    </row>
    <row r="29024" spans="2:13" s="1" customFormat="1" ht="13.8" x14ac:dyDescent="0.3">
      <c r="B29024" s="10"/>
      <c r="L29024" s="10"/>
      <c r="M29024" s="10"/>
    </row>
    <row r="29025" spans="2:13" s="1" customFormat="1" ht="13.8" x14ac:dyDescent="0.3">
      <c r="B29025" s="10"/>
      <c r="L29025" s="10"/>
      <c r="M29025" s="10"/>
    </row>
    <row r="29026" spans="2:13" s="1" customFormat="1" ht="13.8" x14ac:dyDescent="0.3">
      <c r="B29026" s="10"/>
      <c r="L29026" s="10"/>
      <c r="M29026" s="10"/>
    </row>
    <row r="29027" spans="2:13" s="1" customFormat="1" ht="13.8" x14ac:dyDescent="0.3">
      <c r="B29027" s="10"/>
      <c r="L29027" s="10"/>
      <c r="M29027" s="10"/>
    </row>
    <row r="29028" spans="2:13" s="1" customFormat="1" ht="13.8" x14ac:dyDescent="0.3">
      <c r="B29028" s="10"/>
      <c r="L29028" s="10"/>
      <c r="M29028" s="10"/>
    </row>
    <row r="29029" spans="2:13" s="1" customFormat="1" ht="13.8" x14ac:dyDescent="0.3">
      <c r="B29029" s="10"/>
      <c r="L29029" s="10"/>
      <c r="M29029" s="10"/>
    </row>
    <row r="29030" spans="2:13" s="1" customFormat="1" ht="13.8" x14ac:dyDescent="0.3">
      <c r="B29030" s="10"/>
      <c r="L29030" s="10"/>
      <c r="M29030" s="10"/>
    </row>
    <row r="29031" spans="2:13" s="1" customFormat="1" ht="13.8" x14ac:dyDescent="0.3">
      <c r="B29031" s="10"/>
      <c r="L29031" s="10"/>
      <c r="M29031" s="10"/>
    </row>
    <row r="29032" spans="2:13" s="1" customFormat="1" ht="13.8" x14ac:dyDescent="0.3">
      <c r="B29032" s="10"/>
      <c r="L29032" s="10"/>
      <c r="M29032" s="10"/>
    </row>
    <row r="29033" spans="2:13" s="1" customFormat="1" ht="13.8" x14ac:dyDescent="0.3">
      <c r="B29033" s="10"/>
      <c r="L29033" s="10"/>
      <c r="M29033" s="10"/>
    </row>
    <row r="29034" spans="2:13" s="1" customFormat="1" ht="13.8" x14ac:dyDescent="0.3">
      <c r="B29034" s="10"/>
      <c r="L29034" s="10"/>
      <c r="M29034" s="10"/>
    </row>
    <row r="29035" spans="2:13" s="1" customFormat="1" ht="13.8" x14ac:dyDescent="0.3">
      <c r="B29035" s="10"/>
      <c r="L29035" s="10"/>
      <c r="M29035" s="10"/>
    </row>
    <row r="29036" spans="2:13" s="1" customFormat="1" ht="13.8" x14ac:dyDescent="0.3">
      <c r="B29036" s="10"/>
      <c r="L29036" s="10"/>
      <c r="M29036" s="10"/>
    </row>
    <row r="29037" spans="2:13" s="1" customFormat="1" ht="13.8" x14ac:dyDescent="0.3">
      <c r="B29037" s="10"/>
      <c r="L29037" s="10"/>
      <c r="M29037" s="10"/>
    </row>
    <row r="29038" spans="2:13" s="1" customFormat="1" ht="13.8" x14ac:dyDescent="0.3">
      <c r="B29038" s="10"/>
      <c r="L29038" s="10"/>
      <c r="M29038" s="10"/>
    </row>
    <row r="29039" spans="2:13" s="1" customFormat="1" ht="13.8" x14ac:dyDescent="0.3">
      <c r="B29039" s="10"/>
      <c r="L29039" s="10"/>
      <c r="M29039" s="10"/>
    </row>
    <row r="29040" spans="2:13" s="1" customFormat="1" ht="13.8" x14ac:dyDescent="0.3">
      <c r="B29040" s="10"/>
      <c r="L29040" s="10"/>
      <c r="M29040" s="10"/>
    </row>
    <row r="29041" spans="2:13" s="1" customFormat="1" ht="13.8" x14ac:dyDescent="0.3">
      <c r="B29041" s="10"/>
      <c r="L29041" s="10"/>
      <c r="M29041" s="10"/>
    </row>
    <row r="29042" spans="2:13" s="1" customFormat="1" ht="13.8" x14ac:dyDescent="0.3">
      <c r="B29042" s="10"/>
      <c r="L29042" s="10"/>
      <c r="M29042" s="10"/>
    </row>
    <row r="29043" spans="2:13" s="1" customFormat="1" ht="13.8" x14ac:dyDescent="0.3">
      <c r="B29043" s="10"/>
      <c r="L29043" s="10"/>
      <c r="M29043" s="10"/>
    </row>
    <row r="29044" spans="2:13" s="1" customFormat="1" ht="13.8" x14ac:dyDescent="0.3">
      <c r="B29044" s="10"/>
      <c r="L29044" s="10"/>
      <c r="M29044" s="10"/>
    </row>
    <row r="29045" spans="2:13" s="1" customFormat="1" ht="13.8" x14ac:dyDescent="0.3">
      <c r="B29045" s="10"/>
      <c r="L29045" s="10"/>
      <c r="M29045" s="10"/>
    </row>
    <row r="29046" spans="2:13" s="1" customFormat="1" ht="13.8" x14ac:dyDescent="0.3">
      <c r="B29046" s="10"/>
      <c r="L29046" s="10"/>
      <c r="M29046" s="10"/>
    </row>
    <row r="29047" spans="2:13" s="1" customFormat="1" ht="13.8" x14ac:dyDescent="0.3">
      <c r="B29047" s="10"/>
      <c r="L29047" s="10"/>
      <c r="M29047" s="10"/>
    </row>
    <row r="29048" spans="2:13" s="1" customFormat="1" ht="13.8" x14ac:dyDescent="0.3">
      <c r="B29048" s="10"/>
      <c r="L29048" s="10"/>
      <c r="M29048" s="10"/>
    </row>
    <row r="29049" spans="2:13" s="1" customFormat="1" ht="13.8" x14ac:dyDescent="0.3">
      <c r="B29049" s="10"/>
      <c r="L29049" s="10"/>
      <c r="M29049" s="10"/>
    </row>
    <row r="29050" spans="2:13" s="1" customFormat="1" ht="13.8" x14ac:dyDescent="0.3">
      <c r="B29050" s="10"/>
      <c r="L29050" s="10"/>
      <c r="M29050" s="10"/>
    </row>
    <row r="29051" spans="2:13" s="1" customFormat="1" ht="13.8" x14ac:dyDescent="0.3">
      <c r="B29051" s="10"/>
      <c r="L29051" s="10"/>
      <c r="M29051" s="10"/>
    </row>
    <row r="29052" spans="2:13" s="1" customFormat="1" ht="13.8" x14ac:dyDescent="0.3">
      <c r="B29052" s="10"/>
      <c r="L29052" s="10"/>
      <c r="M29052" s="10"/>
    </row>
    <row r="29053" spans="2:13" s="1" customFormat="1" ht="13.8" x14ac:dyDescent="0.3">
      <c r="B29053" s="10"/>
      <c r="L29053" s="10"/>
      <c r="M29053" s="10"/>
    </row>
    <row r="29054" spans="2:13" s="1" customFormat="1" ht="13.8" x14ac:dyDescent="0.3">
      <c r="B29054" s="10"/>
      <c r="L29054" s="10"/>
      <c r="M29054" s="10"/>
    </row>
    <row r="29055" spans="2:13" s="1" customFormat="1" ht="13.8" x14ac:dyDescent="0.3">
      <c r="B29055" s="10"/>
      <c r="L29055" s="10"/>
      <c r="M29055" s="10"/>
    </row>
    <row r="29056" spans="2:13" s="1" customFormat="1" ht="13.8" x14ac:dyDescent="0.3">
      <c r="B29056" s="10"/>
      <c r="L29056" s="10"/>
      <c r="M29056" s="10"/>
    </row>
    <row r="29057" spans="2:13" s="1" customFormat="1" ht="13.8" x14ac:dyDescent="0.3">
      <c r="B29057" s="10"/>
      <c r="L29057" s="10"/>
      <c r="M29057" s="10"/>
    </row>
    <row r="29058" spans="2:13" s="1" customFormat="1" ht="13.8" x14ac:dyDescent="0.3">
      <c r="B29058" s="10"/>
      <c r="L29058" s="10"/>
      <c r="M29058" s="10"/>
    </row>
    <row r="29059" spans="2:13" s="1" customFormat="1" ht="13.8" x14ac:dyDescent="0.3">
      <c r="B29059" s="10"/>
      <c r="L29059" s="10"/>
      <c r="M29059" s="10"/>
    </row>
    <row r="29060" spans="2:13" s="1" customFormat="1" ht="13.8" x14ac:dyDescent="0.3">
      <c r="B29060" s="10"/>
      <c r="L29060" s="10"/>
      <c r="M29060" s="10"/>
    </row>
    <row r="29061" spans="2:13" s="1" customFormat="1" ht="13.8" x14ac:dyDescent="0.3">
      <c r="B29061" s="10"/>
      <c r="L29061" s="10"/>
      <c r="M29061" s="10"/>
    </row>
    <row r="29062" spans="2:13" s="1" customFormat="1" ht="13.8" x14ac:dyDescent="0.3">
      <c r="B29062" s="10"/>
      <c r="L29062" s="10"/>
      <c r="M29062" s="10"/>
    </row>
    <row r="29063" spans="2:13" s="1" customFormat="1" ht="13.8" x14ac:dyDescent="0.3">
      <c r="B29063" s="10"/>
      <c r="L29063" s="10"/>
      <c r="M29063" s="10"/>
    </row>
    <row r="29064" spans="2:13" s="1" customFormat="1" ht="13.8" x14ac:dyDescent="0.3">
      <c r="B29064" s="10"/>
      <c r="L29064" s="10"/>
      <c r="M29064" s="10"/>
    </row>
    <row r="29065" spans="2:13" s="1" customFormat="1" ht="13.8" x14ac:dyDescent="0.3">
      <c r="B29065" s="10"/>
      <c r="L29065" s="10"/>
      <c r="M29065" s="10"/>
    </row>
    <row r="29066" spans="2:13" s="1" customFormat="1" ht="13.8" x14ac:dyDescent="0.3">
      <c r="B29066" s="10"/>
      <c r="L29066" s="10"/>
      <c r="M29066" s="10"/>
    </row>
    <row r="29067" spans="2:13" s="1" customFormat="1" ht="13.8" x14ac:dyDescent="0.3">
      <c r="B29067" s="10"/>
      <c r="L29067" s="10"/>
      <c r="M29067" s="10"/>
    </row>
    <row r="29068" spans="2:13" s="1" customFormat="1" ht="13.8" x14ac:dyDescent="0.3">
      <c r="B29068" s="10"/>
      <c r="L29068" s="10"/>
      <c r="M29068" s="10"/>
    </row>
    <row r="29069" spans="2:13" s="1" customFormat="1" ht="13.8" x14ac:dyDescent="0.3">
      <c r="B29069" s="10"/>
      <c r="L29069" s="10"/>
      <c r="M29069" s="10"/>
    </row>
    <row r="29070" spans="2:13" s="1" customFormat="1" ht="13.8" x14ac:dyDescent="0.3">
      <c r="B29070" s="10"/>
      <c r="L29070" s="10"/>
      <c r="M29070" s="10"/>
    </row>
    <row r="29071" spans="2:13" s="1" customFormat="1" ht="13.8" x14ac:dyDescent="0.3">
      <c r="B29071" s="10"/>
      <c r="L29071" s="10"/>
      <c r="M29071" s="10"/>
    </row>
    <row r="29072" spans="2:13" s="1" customFormat="1" ht="13.8" x14ac:dyDescent="0.3">
      <c r="B29072" s="10"/>
      <c r="L29072" s="10"/>
      <c r="M29072" s="10"/>
    </row>
    <row r="29073" spans="2:13" s="1" customFormat="1" ht="13.8" x14ac:dyDescent="0.3">
      <c r="B29073" s="10"/>
      <c r="L29073" s="10"/>
      <c r="M29073" s="10"/>
    </row>
    <row r="29074" spans="2:13" s="1" customFormat="1" ht="13.8" x14ac:dyDescent="0.3">
      <c r="B29074" s="10"/>
      <c r="L29074" s="10"/>
      <c r="M29074" s="10"/>
    </row>
    <row r="29075" spans="2:13" s="1" customFormat="1" ht="13.8" x14ac:dyDescent="0.3">
      <c r="B29075" s="10"/>
      <c r="L29075" s="10"/>
      <c r="M29075" s="10"/>
    </row>
    <row r="29076" spans="2:13" s="1" customFormat="1" ht="13.8" x14ac:dyDescent="0.3">
      <c r="B29076" s="10"/>
      <c r="L29076" s="10"/>
      <c r="M29076" s="10"/>
    </row>
    <row r="29077" spans="2:13" s="1" customFormat="1" ht="13.8" x14ac:dyDescent="0.3">
      <c r="B29077" s="10"/>
      <c r="L29077" s="10"/>
      <c r="M29077" s="10"/>
    </row>
    <row r="29078" spans="2:13" s="1" customFormat="1" ht="13.8" x14ac:dyDescent="0.3">
      <c r="B29078" s="10"/>
      <c r="L29078" s="10"/>
      <c r="M29078" s="10"/>
    </row>
    <row r="29079" spans="2:13" s="1" customFormat="1" ht="13.8" x14ac:dyDescent="0.3">
      <c r="B29079" s="10"/>
      <c r="L29079" s="10"/>
      <c r="M29079" s="10"/>
    </row>
    <row r="29080" spans="2:13" s="1" customFormat="1" ht="13.8" x14ac:dyDescent="0.3">
      <c r="B29080" s="10"/>
      <c r="L29080" s="10"/>
      <c r="M29080" s="10"/>
    </row>
    <row r="29081" spans="2:13" s="1" customFormat="1" ht="13.8" x14ac:dyDescent="0.3">
      <c r="B29081" s="10"/>
      <c r="L29081" s="10"/>
      <c r="M29081" s="10"/>
    </row>
    <row r="29082" spans="2:13" s="1" customFormat="1" ht="13.8" x14ac:dyDescent="0.3">
      <c r="B29082" s="10"/>
      <c r="L29082" s="10"/>
      <c r="M29082" s="10"/>
    </row>
    <row r="29083" spans="2:13" s="1" customFormat="1" ht="13.8" x14ac:dyDescent="0.3">
      <c r="B29083" s="10"/>
      <c r="L29083" s="10"/>
      <c r="M29083" s="10"/>
    </row>
    <row r="29084" spans="2:13" s="1" customFormat="1" ht="13.8" x14ac:dyDescent="0.3">
      <c r="B29084" s="10"/>
      <c r="L29084" s="10"/>
      <c r="M29084" s="10"/>
    </row>
    <row r="29085" spans="2:13" s="1" customFormat="1" ht="13.8" x14ac:dyDescent="0.3">
      <c r="B29085" s="10"/>
      <c r="L29085" s="10"/>
      <c r="M29085" s="10"/>
    </row>
    <row r="29086" spans="2:13" s="1" customFormat="1" ht="13.8" x14ac:dyDescent="0.3">
      <c r="B29086" s="10"/>
      <c r="L29086" s="10"/>
      <c r="M29086" s="10"/>
    </row>
    <row r="29087" spans="2:13" s="1" customFormat="1" ht="13.8" x14ac:dyDescent="0.3">
      <c r="B29087" s="10"/>
      <c r="L29087" s="10"/>
      <c r="M29087" s="10"/>
    </row>
    <row r="29088" spans="2:13" s="1" customFormat="1" ht="13.8" x14ac:dyDescent="0.3">
      <c r="B29088" s="10"/>
      <c r="L29088" s="10"/>
      <c r="M29088" s="10"/>
    </row>
    <row r="29089" spans="2:13" s="1" customFormat="1" ht="13.8" x14ac:dyDescent="0.3">
      <c r="B29089" s="10"/>
      <c r="L29089" s="10"/>
      <c r="M29089" s="10"/>
    </row>
    <row r="29090" spans="2:13" s="1" customFormat="1" ht="13.8" x14ac:dyDescent="0.3">
      <c r="B29090" s="10"/>
      <c r="L29090" s="10"/>
      <c r="M29090" s="10"/>
    </row>
    <row r="29091" spans="2:13" s="1" customFormat="1" ht="13.8" x14ac:dyDescent="0.3">
      <c r="B29091" s="10"/>
      <c r="L29091" s="10"/>
      <c r="M29091" s="10"/>
    </row>
    <row r="29092" spans="2:13" s="1" customFormat="1" ht="13.8" x14ac:dyDescent="0.3">
      <c r="B29092" s="10"/>
      <c r="L29092" s="10"/>
      <c r="M29092" s="10"/>
    </row>
    <row r="29093" spans="2:13" s="1" customFormat="1" ht="13.8" x14ac:dyDescent="0.3">
      <c r="B29093" s="10"/>
      <c r="L29093" s="10"/>
      <c r="M29093" s="10"/>
    </row>
    <row r="29094" spans="2:13" s="1" customFormat="1" ht="13.8" x14ac:dyDescent="0.3">
      <c r="B29094" s="10"/>
      <c r="L29094" s="10"/>
      <c r="M29094" s="10"/>
    </row>
    <row r="29095" spans="2:13" s="1" customFormat="1" ht="13.8" x14ac:dyDescent="0.3">
      <c r="B29095" s="10"/>
      <c r="L29095" s="10"/>
      <c r="M29095" s="10"/>
    </row>
    <row r="29096" spans="2:13" s="1" customFormat="1" ht="13.8" x14ac:dyDescent="0.3">
      <c r="B29096" s="10"/>
      <c r="L29096" s="10"/>
      <c r="M29096" s="10"/>
    </row>
    <row r="29097" spans="2:13" s="1" customFormat="1" ht="13.8" x14ac:dyDescent="0.3">
      <c r="B29097" s="10"/>
      <c r="L29097" s="10"/>
      <c r="M29097" s="10"/>
    </row>
    <row r="29098" spans="2:13" s="1" customFormat="1" ht="13.8" x14ac:dyDescent="0.3">
      <c r="B29098" s="10"/>
      <c r="L29098" s="10"/>
      <c r="M29098" s="10"/>
    </row>
    <row r="29099" spans="2:13" s="1" customFormat="1" ht="13.8" x14ac:dyDescent="0.3">
      <c r="B29099" s="10"/>
      <c r="L29099" s="10"/>
      <c r="M29099" s="10"/>
    </row>
    <row r="29100" spans="2:13" s="1" customFormat="1" ht="13.8" x14ac:dyDescent="0.3">
      <c r="B29100" s="10"/>
      <c r="L29100" s="10"/>
      <c r="M29100" s="10"/>
    </row>
    <row r="29101" spans="2:13" s="1" customFormat="1" ht="13.8" x14ac:dyDescent="0.3">
      <c r="B29101" s="10"/>
      <c r="L29101" s="10"/>
      <c r="M29101" s="10"/>
    </row>
    <row r="29102" spans="2:13" s="1" customFormat="1" ht="13.8" x14ac:dyDescent="0.3">
      <c r="B29102" s="10"/>
      <c r="L29102" s="10"/>
      <c r="M29102" s="10"/>
    </row>
    <row r="29103" spans="2:13" s="1" customFormat="1" ht="13.8" x14ac:dyDescent="0.3">
      <c r="B29103" s="10"/>
      <c r="L29103" s="10"/>
      <c r="M29103" s="10"/>
    </row>
    <row r="29104" spans="2:13" s="1" customFormat="1" ht="13.8" x14ac:dyDescent="0.3">
      <c r="B29104" s="10"/>
      <c r="L29104" s="10"/>
      <c r="M29104" s="10"/>
    </row>
    <row r="29105" spans="2:13" s="1" customFormat="1" ht="13.8" x14ac:dyDescent="0.3">
      <c r="B29105" s="10"/>
      <c r="L29105" s="10"/>
      <c r="M29105" s="10"/>
    </row>
    <row r="29106" spans="2:13" s="1" customFormat="1" ht="13.8" x14ac:dyDescent="0.3">
      <c r="B29106" s="10"/>
      <c r="L29106" s="10"/>
      <c r="M29106" s="10"/>
    </row>
    <row r="29107" spans="2:13" s="1" customFormat="1" ht="13.8" x14ac:dyDescent="0.3">
      <c r="B29107" s="10"/>
      <c r="L29107" s="10"/>
      <c r="M29107" s="10"/>
    </row>
    <row r="29108" spans="2:13" s="1" customFormat="1" ht="13.8" x14ac:dyDescent="0.3">
      <c r="B29108" s="10"/>
      <c r="L29108" s="10"/>
      <c r="M29108" s="10"/>
    </row>
    <row r="29109" spans="2:13" s="1" customFormat="1" ht="13.8" x14ac:dyDescent="0.3">
      <c r="B29109" s="10"/>
      <c r="L29109" s="10"/>
      <c r="M29109" s="10"/>
    </row>
    <row r="29110" spans="2:13" s="1" customFormat="1" ht="13.8" x14ac:dyDescent="0.3">
      <c r="B29110" s="10"/>
      <c r="L29110" s="10"/>
      <c r="M29110" s="10"/>
    </row>
    <row r="29111" spans="2:13" s="1" customFormat="1" ht="13.8" x14ac:dyDescent="0.3">
      <c r="B29111" s="10"/>
      <c r="L29111" s="10"/>
      <c r="M29111" s="10"/>
    </row>
    <row r="29112" spans="2:13" s="1" customFormat="1" ht="13.8" x14ac:dyDescent="0.3">
      <c r="B29112" s="10"/>
      <c r="L29112" s="10"/>
      <c r="M29112" s="10"/>
    </row>
    <row r="29113" spans="2:13" s="1" customFormat="1" ht="13.8" x14ac:dyDescent="0.3">
      <c r="B29113" s="10"/>
      <c r="L29113" s="10"/>
      <c r="M29113" s="10"/>
    </row>
    <row r="29114" spans="2:13" s="1" customFormat="1" ht="13.8" x14ac:dyDescent="0.3">
      <c r="B29114" s="10"/>
      <c r="L29114" s="10"/>
      <c r="M29114" s="10"/>
    </row>
    <row r="29115" spans="2:13" s="1" customFormat="1" ht="13.8" x14ac:dyDescent="0.3">
      <c r="B29115" s="10"/>
      <c r="L29115" s="10"/>
      <c r="M29115" s="10"/>
    </row>
    <row r="29116" spans="2:13" s="1" customFormat="1" ht="13.8" x14ac:dyDescent="0.3">
      <c r="B29116" s="10"/>
      <c r="L29116" s="10"/>
      <c r="M29116" s="10"/>
    </row>
    <row r="29117" spans="2:13" s="1" customFormat="1" ht="13.8" x14ac:dyDescent="0.3">
      <c r="B29117" s="10"/>
      <c r="L29117" s="10"/>
      <c r="M29117" s="10"/>
    </row>
    <row r="29118" spans="2:13" s="1" customFormat="1" ht="13.8" x14ac:dyDescent="0.3">
      <c r="B29118" s="10"/>
      <c r="L29118" s="10"/>
      <c r="M29118" s="10"/>
    </row>
    <row r="29119" spans="2:13" s="1" customFormat="1" ht="13.8" x14ac:dyDescent="0.3">
      <c r="B29119" s="10"/>
      <c r="L29119" s="10"/>
      <c r="M29119" s="10"/>
    </row>
    <row r="29120" spans="2:13" s="1" customFormat="1" ht="13.8" x14ac:dyDescent="0.3">
      <c r="B29120" s="10"/>
      <c r="L29120" s="10"/>
      <c r="M29120" s="10"/>
    </row>
    <row r="29121" spans="2:13" s="1" customFormat="1" ht="13.8" x14ac:dyDescent="0.3">
      <c r="B29121" s="10"/>
      <c r="L29121" s="10"/>
      <c r="M29121" s="10"/>
    </row>
    <row r="29122" spans="2:13" s="1" customFormat="1" ht="13.8" x14ac:dyDescent="0.3">
      <c r="B29122" s="10"/>
      <c r="L29122" s="10"/>
      <c r="M29122" s="10"/>
    </row>
    <row r="29123" spans="2:13" s="1" customFormat="1" ht="13.8" x14ac:dyDescent="0.3">
      <c r="B29123" s="10"/>
      <c r="L29123" s="10"/>
      <c r="M29123" s="10"/>
    </row>
    <row r="29124" spans="2:13" s="1" customFormat="1" ht="13.8" x14ac:dyDescent="0.3">
      <c r="B29124" s="10"/>
      <c r="L29124" s="10"/>
      <c r="M29124" s="10"/>
    </row>
    <row r="29125" spans="2:13" s="1" customFormat="1" ht="13.8" x14ac:dyDescent="0.3">
      <c r="B29125" s="10"/>
      <c r="L29125" s="10"/>
      <c r="M29125" s="10"/>
    </row>
    <row r="29126" spans="2:13" s="1" customFormat="1" ht="13.8" x14ac:dyDescent="0.3">
      <c r="B29126" s="10"/>
      <c r="L29126" s="10"/>
      <c r="M29126" s="10"/>
    </row>
    <row r="29127" spans="2:13" s="1" customFormat="1" ht="13.8" x14ac:dyDescent="0.3">
      <c r="B29127" s="10"/>
      <c r="L29127" s="10"/>
      <c r="M29127" s="10"/>
    </row>
    <row r="29128" spans="2:13" s="1" customFormat="1" ht="13.8" x14ac:dyDescent="0.3">
      <c r="B29128" s="10"/>
      <c r="L29128" s="10"/>
      <c r="M29128" s="10"/>
    </row>
    <row r="29129" spans="2:13" s="1" customFormat="1" ht="13.8" x14ac:dyDescent="0.3">
      <c r="B29129" s="10"/>
      <c r="L29129" s="10"/>
      <c r="M29129" s="10"/>
    </row>
    <row r="29130" spans="2:13" s="1" customFormat="1" ht="13.8" x14ac:dyDescent="0.3">
      <c r="B29130" s="10"/>
      <c r="L29130" s="10"/>
      <c r="M29130" s="10"/>
    </row>
    <row r="29131" spans="2:13" s="1" customFormat="1" ht="13.8" x14ac:dyDescent="0.3">
      <c r="B29131" s="10"/>
      <c r="L29131" s="10"/>
      <c r="M29131" s="10"/>
    </row>
    <row r="29132" spans="2:13" s="1" customFormat="1" ht="13.8" x14ac:dyDescent="0.3">
      <c r="B29132" s="10"/>
      <c r="L29132" s="10"/>
      <c r="M29132" s="10"/>
    </row>
    <row r="29133" spans="2:13" s="1" customFormat="1" ht="13.8" x14ac:dyDescent="0.3">
      <c r="B29133" s="10"/>
      <c r="L29133" s="10"/>
      <c r="M29133" s="10"/>
    </row>
    <row r="29134" spans="2:13" s="1" customFormat="1" ht="13.8" x14ac:dyDescent="0.3">
      <c r="B29134" s="10"/>
      <c r="L29134" s="10"/>
      <c r="M29134" s="10"/>
    </row>
    <row r="29135" spans="2:13" s="1" customFormat="1" ht="13.8" x14ac:dyDescent="0.3">
      <c r="B29135" s="10"/>
      <c r="L29135" s="10"/>
      <c r="M29135" s="10"/>
    </row>
    <row r="29136" spans="2:13" s="1" customFormat="1" ht="13.8" x14ac:dyDescent="0.3">
      <c r="B29136" s="10"/>
      <c r="L29136" s="10"/>
      <c r="M29136" s="10"/>
    </row>
    <row r="29137" spans="2:13" s="1" customFormat="1" ht="13.8" x14ac:dyDescent="0.3">
      <c r="B29137" s="10"/>
      <c r="L29137" s="10"/>
      <c r="M29137" s="10"/>
    </row>
    <row r="29138" spans="2:13" s="1" customFormat="1" ht="13.8" x14ac:dyDescent="0.3">
      <c r="B29138" s="10"/>
      <c r="L29138" s="10"/>
      <c r="M29138" s="10"/>
    </row>
    <row r="29139" spans="2:13" s="1" customFormat="1" ht="13.8" x14ac:dyDescent="0.3">
      <c r="B29139" s="10"/>
      <c r="L29139" s="10"/>
      <c r="M29139" s="10"/>
    </row>
    <row r="29140" spans="2:13" s="1" customFormat="1" ht="13.8" x14ac:dyDescent="0.3">
      <c r="B29140" s="10"/>
      <c r="L29140" s="10"/>
      <c r="M29140" s="10"/>
    </row>
    <row r="29141" spans="2:13" s="1" customFormat="1" ht="13.8" x14ac:dyDescent="0.3">
      <c r="B29141" s="10"/>
      <c r="L29141" s="10"/>
      <c r="M29141" s="10"/>
    </row>
    <row r="29142" spans="2:13" s="1" customFormat="1" ht="13.8" x14ac:dyDescent="0.3">
      <c r="B29142" s="10"/>
      <c r="L29142" s="10"/>
      <c r="M29142" s="10"/>
    </row>
    <row r="29143" spans="2:13" s="1" customFormat="1" ht="13.8" x14ac:dyDescent="0.3">
      <c r="B29143" s="10"/>
      <c r="L29143" s="10"/>
      <c r="M29143" s="10"/>
    </row>
    <row r="29144" spans="2:13" s="1" customFormat="1" ht="13.8" x14ac:dyDescent="0.3">
      <c r="B29144" s="10"/>
      <c r="L29144" s="10"/>
      <c r="M29144" s="10"/>
    </row>
    <row r="29145" spans="2:13" s="1" customFormat="1" ht="13.8" x14ac:dyDescent="0.3">
      <c r="B29145" s="10"/>
      <c r="L29145" s="10"/>
      <c r="M29145" s="10"/>
    </row>
    <row r="29146" spans="2:13" s="1" customFormat="1" ht="13.8" x14ac:dyDescent="0.3">
      <c r="B29146" s="10"/>
      <c r="L29146" s="10"/>
      <c r="M29146" s="10"/>
    </row>
    <row r="29147" spans="2:13" s="1" customFormat="1" ht="13.8" x14ac:dyDescent="0.3">
      <c r="B29147" s="10"/>
      <c r="L29147" s="10"/>
      <c r="M29147" s="10"/>
    </row>
    <row r="29148" spans="2:13" s="1" customFormat="1" ht="13.8" x14ac:dyDescent="0.3">
      <c r="B29148" s="10"/>
      <c r="L29148" s="10"/>
      <c r="M29148" s="10"/>
    </row>
    <row r="29149" spans="2:13" s="1" customFormat="1" ht="13.8" x14ac:dyDescent="0.3">
      <c r="B29149" s="10"/>
      <c r="L29149" s="10"/>
      <c r="M29149" s="10"/>
    </row>
    <row r="29150" spans="2:13" s="1" customFormat="1" ht="13.8" x14ac:dyDescent="0.3">
      <c r="B29150" s="10"/>
      <c r="L29150" s="10"/>
      <c r="M29150" s="10"/>
    </row>
    <row r="29151" spans="2:13" s="1" customFormat="1" ht="13.8" x14ac:dyDescent="0.3">
      <c r="B29151" s="10"/>
      <c r="L29151" s="10"/>
      <c r="M29151" s="10"/>
    </row>
    <row r="29152" spans="2:13" s="1" customFormat="1" ht="13.8" x14ac:dyDescent="0.3">
      <c r="B29152" s="10"/>
      <c r="L29152" s="10"/>
      <c r="M29152" s="10"/>
    </row>
    <row r="29153" spans="2:13" s="1" customFormat="1" ht="13.8" x14ac:dyDescent="0.3">
      <c r="B29153" s="10"/>
      <c r="L29153" s="10"/>
      <c r="M29153" s="10"/>
    </row>
    <row r="29154" spans="2:13" s="1" customFormat="1" ht="13.8" x14ac:dyDescent="0.3">
      <c r="B29154" s="10"/>
      <c r="L29154" s="10"/>
      <c r="M29154" s="10"/>
    </row>
    <row r="29155" spans="2:13" s="1" customFormat="1" ht="13.8" x14ac:dyDescent="0.3">
      <c r="B29155" s="10"/>
      <c r="L29155" s="10"/>
      <c r="M29155" s="10"/>
    </row>
    <row r="29156" spans="2:13" s="1" customFormat="1" ht="13.8" x14ac:dyDescent="0.3">
      <c r="B29156" s="10"/>
      <c r="L29156" s="10"/>
      <c r="M29156" s="10"/>
    </row>
    <row r="29157" spans="2:13" s="1" customFormat="1" ht="13.8" x14ac:dyDescent="0.3">
      <c r="B29157" s="10"/>
      <c r="L29157" s="10"/>
      <c r="M29157" s="10"/>
    </row>
    <row r="29158" spans="2:13" s="1" customFormat="1" ht="13.8" x14ac:dyDescent="0.3">
      <c r="B29158" s="10"/>
      <c r="L29158" s="10"/>
      <c r="M29158" s="10"/>
    </row>
    <row r="29159" spans="2:13" s="1" customFormat="1" ht="13.8" x14ac:dyDescent="0.3">
      <c r="B29159" s="10"/>
      <c r="L29159" s="10"/>
      <c r="M29159" s="10"/>
    </row>
    <row r="29160" spans="2:13" s="1" customFormat="1" ht="13.8" x14ac:dyDescent="0.3">
      <c r="B29160" s="10"/>
      <c r="L29160" s="10"/>
      <c r="M29160" s="10"/>
    </row>
    <row r="29161" spans="2:13" s="1" customFormat="1" ht="13.8" x14ac:dyDescent="0.3">
      <c r="B29161" s="10"/>
      <c r="L29161" s="10"/>
      <c r="M29161" s="10"/>
    </row>
    <row r="29162" spans="2:13" s="1" customFormat="1" ht="13.8" x14ac:dyDescent="0.3">
      <c r="B29162" s="10"/>
      <c r="L29162" s="10"/>
      <c r="M29162" s="10"/>
    </row>
    <row r="29163" spans="2:13" s="1" customFormat="1" ht="13.8" x14ac:dyDescent="0.3">
      <c r="B29163" s="10"/>
      <c r="L29163" s="10"/>
      <c r="M29163" s="10"/>
    </row>
    <row r="29164" spans="2:13" s="1" customFormat="1" ht="13.8" x14ac:dyDescent="0.3">
      <c r="B29164" s="10"/>
      <c r="L29164" s="10"/>
      <c r="M29164" s="10"/>
    </row>
    <row r="29165" spans="2:13" s="1" customFormat="1" ht="13.8" x14ac:dyDescent="0.3">
      <c r="B29165" s="10"/>
      <c r="L29165" s="10"/>
      <c r="M29165" s="10"/>
    </row>
    <row r="29166" spans="2:13" s="1" customFormat="1" ht="13.8" x14ac:dyDescent="0.3">
      <c r="B29166" s="10"/>
      <c r="L29166" s="10"/>
      <c r="M29166" s="10"/>
    </row>
    <row r="29167" spans="2:13" s="1" customFormat="1" ht="13.8" x14ac:dyDescent="0.3">
      <c r="B29167" s="10"/>
      <c r="L29167" s="10"/>
      <c r="M29167" s="10"/>
    </row>
    <row r="29168" spans="2:13" s="1" customFormat="1" ht="13.8" x14ac:dyDescent="0.3">
      <c r="B29168" s="10"/>
      <c r="L29168" s="10"/>
      <c r="M29168" s="10"/>
    </row>
    <row r="29169" spans="2:13" s="1" customFormat="1" ht="13.8" x14ac:dyDescent="0.3">
      <c r="B29169" s="10"/>
      <c r="L29169" s="10"/>
      <c r="M29169" s="10"/>
    </row>
    <row r="29170" spans="2:13" s="1" customFormat="1" ht="13.8" x14ac:dyDescent="0.3">
      <c r="B29170" s="10"/>
      <c r="L29170" s="10"/>
      <c r="M29170" s="10"/>
    </row>
    <row r="29171" spans="2:13" s="1" customFormat="1" ht="13.8" x14ac:dyDescent="0.3">
      <c r="B29171" s="10"/>
      <c r="L29171" s="10"/>
      <c r="M29171" s="10"/>
    </row>
    <row r="29172" spans="2:13" s="1" customFormat="1" ht="13.8" x14ac:dyDescent="0.3">
      <c r="B29172" s="10"/>
      <c r="L29172" s="10"/>
      <c r="M29172" s="10"/>
    </row>
    <row r="29173" spans="2:13" s="1" customFormat="1" ht="13.8" x14ac:dyDescent="0.3">
      <c r="B29173" s="10"/>
      <c r="L29173" s="10"/>
      <c r="M29173" s="10"/>
    </row>
    <row r="29174" spans="2:13" s="1" customFormat="1" ht="13.8" x14ac:dyDescent="0.3">
      <c r="B29174" s="10"/>
      <c r="L29174" s="10"/>
      <c r="M29174" s="10"/>
    </row>
    <row r="29175" spans="2:13" s="1" customFormat="1" ht="13.8" x14ac:dyDescent="0.3">
      <c r="B29175" s="10"/>
      <c r="L29175" s="10"/>
      <c r="M29175" s="10"/>
    </row>
    <row r="29176" spans="2:13" s="1" customFormat="1" ht="13.8" x14ac:dyDescent="0.3">
      <c r="B29176" s="10"/>
      <c r="L29176" s="10"/>
      <c r="M29176" s="10"/>
    </row>
    <row r="29177" spans="2:13" s="1" customFormat="1" ht="13.8" x14ac:dyDescent="0.3">
      <c r="B29177" s="10"/>
      <c r="L29177" s="10"/>
      <c r="M29177" s="10"/>
    </row>
    <row r="29178" spans="2:13" s="1" customFormat="1" ht="13.8" x14ac:dyDescent="0.3">
      <c r="B29178" s="10"/>
      <c r="L29178" s="10"/>
      <c r="M29178" s="10"/>
    </row>
    <row r="29179" spans="2:13" s="1" customFormat="1" ht="13.8" x14ac:dyDescent="0.3">
      <c r="B29179" s="10"/>
      <c r="L29179" s="10"/>
      <c r="M29179" s="10"/>
    </row>
    <row r="29180" spans="2:13" s="1" customFormat="1" ht="13.8" x14ac:dyDescent="0.3">
      <c r="B29180" s="10"/>
      <c r="L29180" s="10"/>
      <c r="M29180" s="10"/>
    </row>
    <row r="29181" spans="2:13" s="1" customFormat="1" ht="13.8" x14ac:dyDescent="0.3">
      <c r="B29181" s="10"/>
      <c r="L29181" s="10"/>
      <c r="M29181" s="10"/>
    </row>
    <row r="29182" spans="2:13" s="1" customFormat="1" ht="13.8" x14ac:dyDescent="0.3">
      <c r="B29182" s="10"/>
      <c r="L29182" s="10"/>
      <c r="M29182" s="10"/>
    </row>
    <row r="29183" spans="2:13" s="1" customFormat="1" ht="13.8" x14ac:dyDescent="0.3">
      <c r="B29183" s="10"/>
      <c r="L29183" s="10"/>
      <c r="M29183" s="10"/>
    </row>
    <row r="29184" spans="2:13" s="1" customFormat="1" ht="13.8" x14ac:dyDescent="0.3">
      <c r="B29184" s="10"/>
      <c r="L29184" s="10"/>
      <c r="M29184" s="10"/>
    </row>
    <row r="29185" spans="2:13" s="1" customFormat="1" ht="13.8" x14ac:dyDescent="0.3">
      <c r="B29185" s="10"/>
      <c r="L29185" s="10"/>
      <c r="M29185" s="10"/>
    </row>
    <row r="29186" spans="2:13" s="1" customFormat="1" ht="13.8" x14ac:dyDescent="0.3">
      <c r="B29186" s="10"/>
      <c r="L29186" s="10"/>
      <c r="M29186" s="10"/>
    </row>
    <row r="29187" spans="2:13" s="1" customFormat="1" ht="13.8" x14ac:dyDescent="0.3">
      <c r="B29187" s="10"/>
      <c r="L29187" s="10"/>
      <c r="M29187" s="10"/>
    </row>
    <row r="29188" spans="2:13" s="1" customFormat="1" ht="13.8" x14ac:dyDescent="0.3">
      <c r="B29188" s="10"/>
      <c r="L29188" s="10"/>
      <c r="M29188" s="10"/>
    </row>
    <row r="29189" spans="2:13" s="1" customFormat="1" ht="13.8" x14ac:dyDescent="0.3">
      <c r="B29189" s="10"/>
      <c r="L29189" s="10"/>
      <c r="M29189" s="10"/>
    </row>
    <row r="29190" spans="2:13" s="1" customFormat="1" ht="13.8" x14ac:dyDescent="0.3">
      <c r="B29190" s="10"/>
      <c r="L29190" s="10"/>
      <c r="M29190" s="10"/>
    </row>
    <row r="29191" spans="2:13" s="1" customFormat="1" ht="13.8" x14ac:dyDescent="0.3">
      <c r="B29191" s="10"/>
      <c r="L29191" s="10"/>
      <c r="M29191" s="10"/>
    </row>
    <row r="29192" spans="2:13" s="1" customFormat="1" ht="13.8" x14ac:dyDescent="0.3">
      <c r="B29192" s="10"/>
      <c r="L29192" s="10"/>
      <c r="M29192" s="10"/>
    </row>
    <row r="29193" spans="2:13" s="1" customFormat="1" ht="13.8" x14ac:dyDescent="0.3">
      <c r="B29193" s="10"/>
      <c r="L29193" s="10"/>
      <c r="M29193" s="10"/>
    </row>
    <row r="29194" spans="2:13" s="1" customFormat="1" ht="13.8" x14ac:dyDescent="0.3">
      <c r="B29194" s="10"/>
      <c r="L29194" s="10"/>
      <c r="M29194" s="10"/>
    </row>
    <row r="29195" spans="2:13" s="1" customFormat="1" ht="13.8" x14ac:dyDescent="0.3">
      <c r="B29195" s="10"/>
      <c r="L29195" s="10"/>
      <c r="M29195" s="10"/>
    </row>
    <row r="29196" spans="2:13" s="1" customFormat="1" ht="13.8" x14ac:dyDescent="0.3">
      <c r="B29196" s="10"/>
      <c r="L29196" s="10"/>
      <c r="M29196" s="10"/>
    </row>
    <row r="29197" spans="2:13" s="1" customFormat="1" ht="13.8" x14ac:dyDescent="0.3">
      <c r="B29197" s="10"/>
      <c r="L29197" s="10"/>
      <c r="M29197" s="10"/>
    </row>
    <row r="29198" spans="2:13" s="1" customFormat="1" ht="13.8" x14ac:dyDescent="0.3">
      <c r="B29198" s="10"/>
      <c r="L29198" s="10"/>
      <c r="M29198" s="10"/>
    </row>
    <row r="29199" spans="2:13" s="1" customFormat="1" ht="13.8" x14ac:dyDescent="0.3">
      <c r="B29199" s="10"/>
      <c r="L29199" s="10"/>
      <c r="M29199" s="10"/>
    </row>
    <row r="29200" spans="2:13" s="1" customFormat="1" ht="13.8" x14ac:dyDescent="0.3">
      <c r="B29200" s="10"/>
      <c r="L29200" s="10"/>
      <c r="M29200" s="10"/>
    </row>
    <row r="29201" spans="2:13" s="1" customFormat="1" ht="13.8" x14ac:dyDescent="0.3">
      <c r="B29201" s="10"/>
      <c r="L29201" s="10"/>
      <c r="M29201" s="10"/>
    </row>
    <row r="29202" spans="2:13" s="1" customFormat="1" ht="13.8" x14ac:dyDescent="0.3">
      <c r="B29202" s="10"/>
      <c r="L29202" s="10"/>
      <c r="M29202" s="10"/>
    </row>
    <row r="29203" spans="2:13" s="1" customFormat="1" ht="13.8" x14ac:dyDescent="0.3">
      <c r="B29203" s="10"/>
      <c r="L29203" s="10"/>
      <c r="M29203" s="10"/>
    </row>
    <row r="29204" spans="2:13" s="1" customFormat="1" ht="13.8" x14ac:dyDescent="0.3">
      <c r="B29204" s="10"/>
      <c r="L29204" s="10"/>
      <c r="M29204" s="10"/>
    </row>
    <row r="29205" spans="2:13" s="1" customFormat="1" ht="13.8" x14ac:dyDescent="0.3">
      <c r="B29205" s="10"/>
      <c r="L29205" s="10"/>
      <c r="M29205" s="10"/>
    </row>
    <row r="29206" spans="2:13" s="1" customFormat="1" ht="13.8" x14ac:dyDescent="0.3">
      <c r="B29206" s="10"/>
      <c r="L29206" s="10"/>
      <c r="M29206" s="10"/>
    </row>
    <row r="29207" spans="2:13" s="1" customFormat="1" ht="13.8" x14ac:dyDescent="0.3">
      <c r="B29207" s="10"/>
      <c r="L29207" s="10"/>
      <c r="M29207" s="10"/>
    </row>
    <row r="29208" spans="2:13" s="1" customFormat="1" ht="13.8" x14ac:dyDescent="0.3">
      <c r="B29208" s="10"/>
      <c r="L29208" s="10"/>
      <c r="M29208" s="10"/>
    </row>
    <row r="29209" spans="2:13" s="1" customFormat="1" ht="13.8" x14ac:dyDescent="0.3">
      <c r="B29209" s="10"/>
      <c r="L29209" s="10"/>
      <c r="M29209" s="10"/>
    </row>
    <row r="29210" spans="2:13" s="1" customFormat="1" ht="13.8" x14ac:dyDescent="0.3">
      <c r="B29210" s="10"/>
      <c r="L29210" s="10"/>
      <c r="M29210" s="10"/>
    </row>
    <row r="29211" spans="2:13" s="1" customFormat="1" ht="13.8" x14ac:dyDescent="0.3">
      <c r="B29211" s="10"/>
      <c r="L29211" s="10"/>
      <c r="M29211" s="10"/>
    </row>
    <row r="29212" spans="2:13" s="1" customFormat="1" ht="13.8" x14ac:dyDescent="0.3">
      <c r="B29212" s="10"/>
      <c r="L29212" s="10"/>
      <c r="M29212" s="10"/>
    </row>
    <row r="29213" spans="2:13" s="1" customFormat="1" ht="13.8" x14ac:dyDescent="0.3">
      <c r="B29213" s="10"/>
      <c r="L29213" s="10"/>
      <c r="M29213" s="10"/>
    </row>
    <row r="29214" spans="2:13" s="1" customFormat="1" ht="13.8" x14ac:dyDescent="0.3">
      <c r="B29214" s="10"/>
      <c r="L29214" s="10"/>
      <c r="M29214" s="10"/>
    </row>
    <row r="29215" spans="2:13" s="1" customFormat="1" ht="13.8" x14ac:dyDescent="0.3">
      <c r="B29215" s="10"/>
      <c r="L29215" s="10"/>
      <c r="M29215" s="10"/>
    </row>
    <row r="29216" spans="2:13" s="1" customFormat="1" ht="13.8" x14ac:dyDescent="0.3">
      <c r="B29216" s="10"/>
      <c r="L29216" s="10"/>
      <c r="M29216" s="10"/>
    </row>
    <row r="29217" spans="2:13" s="1" customFormat="1" ht="13.8" x14ac:dyDescent="0.3">
      <c r="B29217" s="10"/>
      <c r="L29217" s="10"/>
      <c r="M29217" s="10"/>
    </row>
    <row r="29218" spans="2:13" s="1" customFormat="1" ht="13.8" x14ac:dyDescent="0.3">
      <c r="B29218" s="10"/>
      <c r="L29218" s="10"/>
      <c r="M29218" s="10"/>
    </row>
    <row r="29219" spans="2:13" s="1" customFormat="1" ht="13.8" x14ac:dyDescent="0.3">
      <c r="B29219" s="10"/>
      <c r="L29219" s="10"/>
      <c r="M29219" s="10"/>
    </row>
    <row r="29220" spans="2:13" s="1" customFormat="1" ht="13.8" x14ac:dyDescent="0.3">
      <c r="B29220" s="10"/>
      <c r="L29220" s="10"/>
      <c r="M29220" s="10"/>
    </row>
    <row r="29221" spans="2:13" s="1" customFormat="1" ht="13.8" x14ac:dyDescent="0.3">
      <c r="B29221" s="10"/>
      <c r="L29221" s="10"/>
      <c r="M29221" s="10"/>
    </row>
    <row r="29222" spans="2:13" s="1" customFormat="1" ht="13.8" x14ac:dyDescent="0.3">
      <c r="B29222" s="10"/>
      <c r="L29222" s="10"/>
      <c r="M29222" s="10"/>
    </row>
    <row r="29223" spans="2:13" s="1" customFormat="1" ht="13.8" x14ac:dyDescent="0.3">
      <c r="B29223" s="10"/>
      <c r="L29223" s="10"/>
      <c r="M29223" s="10"/>
    </row>
    <row r="29224" spans="2:13" s="1" customFormat="1" ht="13.8" x14ac:dyDescent="0.3">
      <c r="B29224" s="10"/>
      <c r="L29224" s="10"/>
      <c r="M29224" s="10"/>
    </row>
    <row r="29225" spans="2:13" s="1" customFormat="1" ht="13.8" x14ac:dyDescent="0.3">
      <c r="B29225" s="10"/>
      <c r="L29225" s="10"/>
      <c r="M29225" s="10"/>
    </row>
    <row r="29226" spans="2:13" s="1" customFormat="1" ht="13.8" x14ac:dyDescent="0.3">
      <c r="B29226" s="10"/>
      <c r="L29226" s="10"/>
      <c r="M29226" s="10"/>
    </row>
    <row r="29227" spans="2:13" s="1" customFormat="1" ht="13.8" x14ac:dyDescent="0.3">
      <c r="B29227" s="10"/>
      <c r="L29227" s="10"/>
      <c r="M29227" s="10"/>
    </row>
    <row r="29228" spans="2:13" s="1" customFormat="1" ht="13.8" x14ac:dyDescent="0.3">
      <c r="B29228" s="10"/>
      <c r="L29228" s="10"/>
      <c r="M29228" s="10"/>
    </row>
    <row r="29229" spans="2:13" s="1" customFormat="1" ht="13.8" x14ac:dyDescent="0.3">
      <c r="B29229" s="10"/>
      <c r="L29229" s="10"/>
      <c r="M29229" s="10"/>
    </row>
    <row r="29230" spans="2:13" s="1" customFormat="1" ht="13.8" x14ac:dyDescent="0.3">
      <c r="B29230" s="10"/>
      <c r="L29230" s="10"/>
      <c r="M29230" s="10"/>
    </row>
    <row r="29231" spans="2:13" s="1" customFormat="1" ht="13.8" x14ac:dyDescent="0.3">
      <c r="B29231" s="10"/>
      <c r="L29231" s="10"/>
      <c r="M29231" s="10"/>
    </row>
    <row r="29232" spans="2:13" s="1" customFormat="1" ht="13.8" x14ac:dyDescent="0.3">
      <c r="B29232" s="10"/>
      <c r="L29232" s="10"/>
      <c r="M29232" s="10"/>
    </row>
    <row r="29233" spans="2:13" s="1" customFormat="1" ht="13.8" x14ac:dyDescent="0.3">
      <c r="B29233" s="10"/>
      <c r="L29233" s="10"/>
      <c r="M29233" s="10"/>
    </row>
    <row r="29234" spans="2:13" s="1" customFormat="1" ht="13.8" x14ac:dyDescent="0.3">
      <c r="B29234" s="10"/>
      <c r="L29234" s="10"/>
      <c r="M29234" s="10"/>
    </row>
    <row r="29235" spans="2:13" s="1" customFormat="1" ht="13.8" x14ac:dyDescent="0.3">
      <c r="B29235" s="10"/>
      <c r="L29235" s="10"/>
      <c r="M29235" s="10"/>
    </row>
    <row r="29236" spans="2:13" s="1" customFormat="1" ht="13.8" x14ac:dyDescent="0.3">
      <c r="B29236" s="10"/>
      <c r="L29236" s="10"/>
      <c r="M29236" s="10"/>
    </row>
    <row r="29237" spans="2:13" s="1" customFormat="1" ht="13.8" x14ac:dyDescent="0.3">
      <c r="B29237" s="10"/>
      <c r="L29237" s="10"/>
      <c r="M29237" s="10"/>
    </row>
    <row r="29238" spans="2:13" s="1" customFormat="1" ht="13.8" x14ac:dyDescent="0.3">
      <c r="B29238" s="10"/>
      <c r="L29238" s="10"/>
      <c r="M29238" s="10"/>
    </row>
    <row r="29239" spans="2:13" s="1" customFormat="1" ht="13.8" x14ac:dyDescent="0.3">
      <c r="B29239" s="10"/>
      <c r="L29239" s="10"/>
      <c r="M29239" s="10"/>
    </row>
    <row r="29240" spans="2:13" s="1" customFormat="1" ht="13.8" x14ac:dyDescent="0.3">
      <c r="B29240" s="10"/>
      <c r="L29240" s="10"/>
      <c r="M29240" s="10"/>
    </row>
    <row r="29241" spans="2:13" s="1" customFormat="1" ht="13.8" x14ac:dyDescent="0.3">
      <c r="B29241" s="10"/>
      <c r="L29241" s="10"/>
      <c r="M29241" s="10"/>
    </row>
    <row r="29242" spans="2:13" s="1" customFormat="1" ht="13.8" x14ac:dyDescent="0.3">
      <c r="B29242" s="10"/>
      <c r="L29242" s="10"/>
      <c r="M29242" s="10"/>
    </row>
    <row r="29243" spans="2:13" s="1" customFormat="1" ht="13.8" x14ac:dyDescent="0.3">
      <c r="B29243" s="10"/>
      <c r="L29243" s="10"/>
      <c r="M29243" s="10"/>
    </row>
    <row r="29244" spans="2:13" s="1" customFormat="1" ht="13.8" x14ac:dyDescent="0.3">
      <c r="B29244" s="10"/>
      <c r="L29244" s="10"/>
      <c r="M29244" s="10"/>
    </row>
    <row r="29245" spans="2:13" s="1" customFormat="1" ht="13.8" x14ac:dyDescent="0.3">
      <c r="B29245" s="10"/>
      <c r="L29245" s="10"/>
      <c r="M29245" s="10"/>
    </row>
    <row r="29246" spans="2:13" s="1" customFormat="1" ht="13.8" x14ac:dyDescent="0.3">
      <c r="B29246" s="10"/>
      <c r="L29246" s="10"/>
      <c r="M29246" s="10"/>
    </row>
    <row r="29247" spans="2:13" s="1" customFormat="1" ht="13.8" x14ac:dyDescent="0.3">
      <c r="B29247" s="10"/>
      <c r="L29247" s="10"/>
      <c r="M29247" s="10"/>
    </row>
    <row r="29248" spans="2:13" s="1" customFormat="1" ht="13.8" x14ac:dyDescent="0.3">
      <c r="B29248" s="10"/>
      <c r="L29248" s="10"/>
      <c r="M29248" s="10"/>
    </row>
    <row r="29249" spans="2:13" s="1" customFormat="1" ht="13.8" x14ac:dyDescent="0.3">
      <c r="B29249" s="10"/>
      <c r="L29249" s="10"/>
      <c r="M29249" s="10"/>
    </row>
    <row r="29250" spans="2:13" s="1" customFormat="1" ht="13.8" x14ac:dyDescent="0.3">
      <c r="B29250" s="10"/>
      <c r="L29250" s="10"/>
      <c r="M29250" s="10"/>
    </row>
    <row r="29251" spans="2:13" s="1" customFormat="1" ht="13.8" x14ac:dyDescent="0.3">
      <c r="B29251" s="10"/>
      <c r="L29251" s="10"/>
      <c r="M29251" s="10"/>
    </row>
    <row r="29252" spans="2:13" s="1" customFormat="1" ht="13.8" x14ac:dyDescent="0.3">
      <c r="B29252" s="10"/>
      <c r="L29252" s="10"/>
      <c r="M29252" s="10"/>
    </row>
    <row r="29253" spans="2:13" s="1" customFormat="1" ht="13.8" x14ac:dyDescent="0.3">
      <c r="B29253" s="10"/>
      <c r="L29253" s="10"/>
      <c r="M29253" s="10"/>
    </row>
    <row r="29254" spans="2:13" s="1" customFormat="1" ht="13.8" x14ac:dyDescent="0.3">
      <c r="B29254" s="10"/>
      <c r="L29254" s="10"/>
      <c r="M29254" s="10"/>
    </row>
    <row r="29255" spans="2:13" s="1" customFormat="1" ht="13.8" x14ac:dyDescent="0.3">
      <c r="B29255" s="10"/>
      <c r="L29255" s="10"/>
      <c r="M29255" s="10"/>
    </row>
    <row r="29256" spans="2:13" s="1" customFormat="1" ht="13.8" x14ac:dyDescent="0.3">
      <c r="B29256" s="10"/>
      <c r="L29256" s="10"/>
      <c r="M29256" s="10"/>
    </row>
    <row r="29257" spans="2:13" s="1" customFormat="1" ht="13.8" x14ac:dyDescent="0.3">
      <c r="B29257" s="10"/>
      <c r="L29257" s="10"/>
      <c r="M29257" s="10"/>
    </row>
    <row r="29258" spans="2:13" s="1" customFormat="1" ht="13.8" x14ac:dyDescent="0.3">
      <c r="B29258" s="10"/>
      <c r="L29258" s="10"/>
      <c r="M29258" s="10"/>
    </row>
    <row r="29259" spans="2:13" s="1" customFormat="1" ht="13.8" x14ac:dyDescent="0.3">
      <c r="B29259" s="10"/>
      <c r="L29259" s="10"/>
      <c r="M29259" s="10"/>
    </row>
    <row r="29260" spans="2:13" s="1" customFormat="1" ht="13.8" x14ac:dyDescent="0.3">
      <c r="B29260" s="10"/>
      <c r="L29260" s="10"/>
      <c r="M29260" s="10"/>
    </row>
    <row r="29261" spans="2:13" s="1" customFormat="1" ht="13.8" x14ac:dyDescent="0.3">
      <c r="B29261" s="10"/>
      <c r="L29261" s="10"/>
      <c r="M29261" s="10"/>
    </row>
    <row r="29262" spans="2:13" s="1" customFormat="1" ht="13.8" x14ac:dyDescent="0.3">
      <c r="B29262" s="10"/>
      <c r="L29262" s="10"/>
      <c r="M29262" s="10"/>
    </row>
    <row r="29263" spans="2:13" s="1" customFormat="1" ht="13.8" x14ac:dyDescent="0.3">
      <c r="B29263" s="10"/>
      <c r="L29263" s="10"/>
      <c r="M29263" s="10"/>
    </row>
    <row r="29264" spans="2:13" s="1" customFormat="1" ht="13.8" x14ac:dyDescent="0.3">
      <c r="B29264" s="10"/>
      <c r="L29264" s="10"/>
      <c r="M29264" s="10"/>
    </row>
    <row r="29265" spans="2:13" s="1" customFormat="1" ht="13.8" x14ac:dyDescent="0.3">
      <c r="B29265" s="10"/>
      <c r="L29265" s="10"/>
      <c r="M29265" s="10"/>
    </row>
    <row r="29266" spans="2:13" s="1" customFormat="1" ht="13.8" x14ac:dyDescent="0.3">
      <c r="B29266" s="10"/>
      <c r="L29266" s="10"/>
      <c r="M29266" s="10"/>
    </row>
    <row r="29267" spans="2:13" s="1" customFormat="1" ht="13.8" x14ac:dyDescent="0.3">
      <c r="B29267" s="10"/>
      <c r="L29267" s="10"/>
      <c r="M29267" s="10"/>
    </row>
    <row r="29268" spans="2:13" s="1" customFormat="1" ht="13.8" x14ac:dyDescent="0.3">
      <c r="B29268" s="10"/>
      <c r="L29268" s="10"/>
      <c r="M29268" s="10"/>
    </row>
    <row r="29269" spans="2:13" s="1" customFormat="1" ht="13.8" x14ac:dyDescent="0.3">
      <c r="B29269" s="10"/>
      <c r="L29269" s="10"/>
      <c r="M29269" s="10"/>
    </row>
    <row r="29270" spans="2:13" s="1" customFormat="1" ht="13.8" x14ac:dyDescent="0.3">
      <c r="B29270" s="10"/>
      <c r="L29270" s="10"/>
      <c r="M29270" s="10"/>
    </row>
    <row r="29271" spans="2:13" s="1" customFormat="1" ht="13.8" x14ac:dyDescent="0.3">
      <c r="B29271" s="10"/>
      <c r="L29271" s="10"/>
      <c r="M29271" s="10"/>
    </row>
    <row r="29272" spans="2:13" s="1" customFormat="1" ht="13.8" x14ac:dyDescent="0.3">
      <c r="B29272" s="10"/>
      <c r="L29272" s="10"/>
      <c r="M29272" s="10"/>
    </row>
    <row r="29273" spans="2:13" s="1" customFormat="1" ht="13.8" x14ac:dyDescent="0.3">
      <c r="B29273" s="10"/>
      <c r="L29273" s="10"/>
      <c r="M29273" s="10"/>
    </row>
    <row r="29274" spans="2:13" s="1" customFormat="1" ht="13.8" x14ac:dyDescent="0.3">
      <c r="B29274" s="10"/>
      <c r="L29274" s="10"/>
      <c r="M29274" s="10"/>
    </row>
    <row r="29275" spans="2:13" s="1" customFormat="1" ht="13.8" x14ac:dyDescent="0.3">
      <c r="B29275" s="10"/>
      <c r="L29275" s="10"/>
      <c r="M29275" s="10"/>
    </row>
    <row r="29276" spans="2:13" s="1" customFormat="1" ht="13.8" x14ac:dyDescent="0.3">
      <c r="B29276" s="10"/>
      <c r="L29276" s="10"/>
      <c r="M29276" s="10"/>
    </row>
    <row r="29277" spans="2:13" s="1" customFormat="1" ht="13.8" x14ac:dyDescent="0.3">
      <c r="B29277" s="10"/>
      <c r="L29277" s="10"/>
      <c r="M29277" s="10"/>
    </row>
    <row r="29278" spans="2:13" s="1" customFormat="1" ht="13.8" x14ac:dyDescent="0.3">
      <c r="B29278" s="10"/>
      <c r="L29278" s="10"/>
      <c r="M29278" s="10"/>
    </row>
    <row r="29279" spans="2:13" s="1" customFormat="1" ht="13.8" x14ac:dyDescent="0.3">
      <c r="B29279" s="10"/>
      <c r="L29279" s="10"/>
      <c r="M29279" s="10"/>
    </row>
    <row r="29280" spans="2:13" s="1" customFormat="1" ht="13.8" x14ac:dyDescent="0.3">
      <c r="B29280" s="10"/>
      <c r="L29280" s="10"/>
      <c r="M29280" s="10"/>
    </row>
    <row r="29281" spans="2:13" s="1" customFormat="1" ht="13.8" x14ac:dyDescent="0.3">
      <c r="B29281" s="10"/>
      <c r="L29281" s="10"/>
      <c r="M29281" s="10"/>
    </row>
    <row r="29282" spans="2:13" s="1" customFormat="1" ht="13.8" x14ac:dyDescent="0.3">
      <c r="B29282" s="10"/>
      <c r="L29282" s="10"/>
      <c r="M29282" s="10"/>
    </row>
    <row r="29283" spans="2:13" s="1" customFormat="1" ht="13.8" x14ac:dyDescent="0.3">
      <c r="B29283" s="10"/>
      <c r="L29283" s="10"/>
      <c r="M29283" s="10"/>
    </row>
    <row r="29284" spans="2:13" s="1" customFormat="1" ht="13.8" x14ac:dyDescent="0.3">
      <c r="B29284" s="10"/>
      <c r="L29284" s="10"/>
      <c r="M29284" s="10"/>
    </row>
    <row r="29285" spans="2:13" s="1" customFormat="1" ht="13.8" x14ac:dyDescent="0.3">
      <c r="B29285" s="10"/>
      <c r="L29285" s="10"/>
      <c r="M29285" s="10"/>
    </row>
    <row r="29286" spans="2:13" s="1" customFormat="1" ht="13.8" x14ac:dyDescent="0.3">
      <c r="B29286" s="10"/>
      <c r="L29286" s="10"/>
      <c r="M29286" s="10"/>
    </row>
    <row r="29287" spans="2:13" s="1" customFormat="1" ht="13.8" x14ac:dyDescent="0.3">
      <c r="B29287" s="10"/>
      <c r="L29287" s="10"/>
      <c r="M29287" s="10"/>
    </row>
    <row r="29288" spans="2:13" s="1" customFormat="1" ht="13.8" x14ac:dyDescent="0.3">
      <c r="B29288" s="10"/>
      <c r="L29288" s="10"/>
      <c r="M29288" s="10"/>
    </row>
    <row r="29289" spans="2:13" s="1" customFormat="1" ht="13.8" x14ac:dyDescent="0.3">
      <c r="B29289" s="10"/>
      <c r="L29289" s="10"/>
      <c r="M29289" s="10"/>
    </row>
    <row r="29290" spans="2:13" s="1" customFormat="1" ht="13.8" x14ac:dyDescent="0.3">
      <c r="B29290" s="10"/>
      <c r="L29290" s="10"/>
      <c r="M29290" s="10"/>
    </row>
    <row r="29291" spans="2:13" s="1" customFormat="1" ht="13.8" x14ac:dyDescent="0.3">
      <c r="B29291" s="10"/>
      <c r="L29291" s="10"/>
      <c r="M29291" s="10"/>
    </row>
    <row r="29292" spans="2:13" s="1" customFormat="1" ht="13.8" x14ac:dyDescent="0.3">
      <c r="B29292" s="10"/>
      <c r="L29292" s="10"/>
      <c r="M29292" s="10"/>
    </row>
    <row r="29293" spans="2:13" s="1" customFormat="1" ht="13.8" x14ac:dyDescent="0.3">
      <c r="B29293" s="10"/>
      <c r="L29293" s="10"/>
      <c r="M29293" s="10"/>
    </row>
    <row r="29294" spans="2:13" s="1" customFormat="1" ht="13.8" x14ac:dyDescent="0.3">
      <c r="B29294" s="10"/>
      <c r="L29294" s="10"/>
      <c r="M29294" s="10"/>
    </row>
    <row r="29295" spans="2:13" s="1" customFormat="1" ht="13.8" x14ac:dyDescent="0.3">
      <c r="B29295" s="10"/>
      <c r="L29295" s="10"/>
      <c r="M29295" s="10"/>
    </row>
    <row r="29296" spans="2:13" s="1" customFormat="1" ht="13.8" x14ac:dyDescent="0.3">
      <c r="B29296" s="10"/>
      <c r="L29296" s="10"/>
      <c r="M29296" s="10"/>
    </row>
    <row r="29297" spans="2:13" s="1" customFormat="1" ht="13.8" x14ac:dyDescent="0.3">
      <c r="B29297" s="10"/>
      <c r="L29297" s="10"/>
      <c r="M29297" s="10"/>
    </row>
    <row r="29298" spans="2:13" s="1" customFormat="1" ht="13.8" x14ac:dyDescent="0.3">
      <c r="B29298" s="10"/>
      <c r="L29298" s="10"/>
      <c r="M29298" s="10"/>
    </row>
    <row r="29299" spans="2:13" s="1" customFormat="1" ht="13.8" x14ac:dyDescent="0.3">
      <c r="B29299" s="10"/>
      <c r="L29299" s="10"/>
      <c r="M29299" s="10"/>
    </row>
    <row r="29300" spans="2:13" s="1" customFormat="1" ht="13.8" x14ac:dyDescent="0.3">
      <c r="B29300" s="10"/>
      <c r="L29300" s="10"/>
      <c r="M29300" s="10"/>
    </row>
    <row r="29301" spans="2:13" s="1" customFormat="1" ht="13.8" x14ac:dyDescent="0.3">
      <c r="B29301" s="10"/>
      <c r="L29301" s="10"/>
      <c r="M29301" s="10"/>
    </row>
    <row r="29302" spans="2:13" s="1" customFormat="1" ht="13.8" x14ac:dyDescent="0.3">
      <c r="B29302" s="10"/>
      <c r="L29302" s="10"/>
      <c r="M29302" s="10"/>
    </row>
    <row r="29303" spans="2:13" s="1" customFormat="1" ht="13.8" x14ac:dyDescent="0.3">
      <c r="B29303" s="10"/>
      <c r="L29303" s="10"/>
      <c r="M29303" s="10"/>
    </row>
    <row r="29304" spans="2:13" s="1" customFormat="1" ht="13.8" x14ac:dyDescent="0.3">
      <c r="B29304" s="10"/>
      <c r="L29304" s="10"/>
      <c r="M29304" s="10"/>
    </row>
    <row r="29305" spans="2:13" s="1" customFormat="1" ht="13.8" x14ac:dyDescent="0.3">
      <c r="B29305" s="10"/>
      <c r="L29305" s="10"/>
      <c r="M29305" s="10"/>
    </row>
    <row r="29306" spans="2:13" s="1" customFormat="1" ht="13.8" x14ac:dyDescent="0.3">
      <c r="B29306" s="10"/>
      <c r="L29306" s="10"/>
      <c r="M29306" s="10"/>
    </row>
    <row r="29307" spans="2:13" s="1" customFormat="1" ht="13.8" x14ac:dyDescent="0.3">
      <c r="B29307" s="10"/>
      <c r="L29307" s="10"/>
      <c r="M29307" s="10"/>
    </row>
    <row r="29308" spans="2:13" s="1" customFormat="1" ht="13.8" x14ac:dyDescent="0.3">
      <c r="B29308" s="10"/>
      <c r="L29308" s="10"/>
      <c r="M29308" s="10"/>
    </row>
    <row r="29309" spans="2:13" s="1" customFormat="1" ht="13.8" x14ac:dyDescent="0.3">
      <c r="B29309" s="10"/>
      <c r="L29309" s="10"/>
      <c r="M29309" s="10"/>
    </row>
    <row r="29310" spans="2:13" s="1" customFormat="1" ht="13.8" x14ac:dyDescent="0.3">
      <c r="B29310" s="10"/>
      <c r="L29310" s="10"/>
      <c r="M29310" s="10"/>
    </row>
    <row r="29311" spans="2:13" s="1" customFormat="1" ht="13.8" x14ac:dyDescent="0.3">
      <c r="B29311" s="10"/>
      <c r="L29311" s="10"/>
      <c r="M29311" s="10"/>
    </row>
    <row r="29312" spans="2:13" s="1" customFormat="1" ht="13.8" x14ac:dyDescent="0.3">
      <c r="B29312" s="10"/>
      <c r="L29312" s="10"/>
      <c r="M29312" s="10"/>
    </row>
    <row r="29313" spans="2:13" s="1" customFormat="1" ht="13.8" x14ac:dyDescent="0.3">
      <c r="B29313" s="10"/>
      <c r="L29313" s="10"/>
      <c r="M29313" s="10"/>
    </row>
    <row r="29314" spans="2:13" s="1" customFormat="1" ht="13.8" x14ac:dyDescent="0.3">
      <c r="B29314" s="10"/>
      <c r="L29314" s="10"/>
      <c r="M29314" s="10"/>
    </row>
    <row r="29315" spans="2:13" s="1" customFormat="1" ht="13.8" x14ac:dyDescent="0.3">
      <c r="B29315" s="10"/>
      <c r="L29315" s="10"/>
      <c r="M29315" s="10"/>
    </row>
    <row r="29316" spans="2:13" s="1" customFormat="1" ht="13.8" x14ac:dyDescent="0.3">
      <c r="B29316" s="10"/>
      <c r="L29316" s="10"/>
      <c r="M29316" s="10"/>
    </row>
    <row r="29317" spans="2:13" s="1" customFormat="1" ht="13.8" x14ac:dyDescent="0.3">
      <c r="B29317" s="10"/>
      <c r="L29317" s="10"/>
      <c r="M29317" s="10"/>
    </row>
    <row r="29318" spans="2:13" s="1" customFormat="1" ht="13.8" x14ac:dyDescent="0.3">
      <c r="B29318" s="10"/>
      <c r="L29318" s="10"/>
      <c r="M29318" s="10"/>
    </row>
    <row r="29319" spans="2:13" s="1" customFormat="1" ht="13.8" x14ac:dyDescent="0.3">
      <c r="B29319" s="10"/>
      <c r="L29319" s="10"/>
      <c r="M29319" s="10"/>
    </row>
    <row r="29320" spans="2:13" s="1" customFormat="1" ht="13.8" x14ac:dyDescent="0.3">
      <c r="B29320" s="10"/>
      <c r="L29320" s="10"/>
      <c r="M29320" s="10"/>
    </row>
    <row r="29321" spans="2:13" s="1" customFormat="1" ht="13.8" x14ac:dyDescent="0.3">
      <c r="B29321" s="10"/>
      <c r="L29321" s="10"/>
      <c r="M29321" s="10"/>
    </row>
    <row r="29322" spans="2:13" s="1" customFormat="1" ht="13.8" x14ac:dyDescent="0.3">
      <c r="B29322" s="10"/>
      <c r="L29322" s="10"/>
      <c r="M29322" s="10"/>
    </row>
    <row r="29323" spans="2:13" s="1" customFormat="1" ht="13.8" x14ac:dyDescent="0.3">
      <c r="B29323" s="10"/>
      <c r="L29323" s="10"/>
      <c r="M29323" s="10"/>
    </row>
    <row r="29324" spans="2:13" s="1" customFormat="1" ht="13.8" x14ac:dyDescent="0.3">
      <c r="B29324" s="10"/>
      <c r="L29324" s="10"/>
      <c r="M29324" s="10"/>
    </row>
    <row r="29325" spans="2:13" s="1" customFormat="1" ht="13.8" x14ac:dyDescent="0.3">
      <c r="B29325" s="10"/>
      <c r="L29325" s="10"/>
      <c r="M29325" s="10"/>
    </row>
    <row r="29326" spans="2:13" s="1" customFormat="1" ht="13.8" x14ac:dyDescent="0.3">
      <c r="B29326" s="10"/>
      <c r="L29326" s="10"/>
      <c r="M29326" s="10"/>
    </row>
    <row r="29327" spans="2:13" s="1" customFormat="1" ht="13.8" x14ac:dyDescent="0.3">
      <c r="B29327" s="10"/>
      <c r="L29327" s="10"/>
      <c r="M29327" s="10"/>
    </row>
    <row r="29328" spans="2:13" s="1" customFormat="1" ht="13.8" x14ac:dyDescent="0.3">
      <c r="B29328" s="10"/>
      <c r="L29328" s="10"/>
      <c r="M29328" s="10"/>
    </row>
    <row r="29329" spans="2:13" s="1" customFormat="1" ht="13.8" x14ac:dyDescent="0.3">
      <c r="B29329" s="10"/>
      <c r="L29329" s="10"/>
      <c r="M29329" s="10"/>
    </row>
    <row r="29330" spans="2:13" s="1" customFormat="1" ht="13.8" x14ac:dyDescent="0.3">
      <c r="B29330" s="10"/>
      <c r="L29330" s="10"/>
      <c r="M29330" s="10"/>
    </row>
    <row r="29331" spans="2:13" s="1" customFormat="1" ht="13.8" x14ac:dyDescent="0.3">
      <c r="B29331" s="10"/>
      <c r="L29331" s="10"/>
      <c r="M29331" s="10"/>
    </row>
    <row r="29332" spans="2:13" s="1" customFormat="1" ht="13.8" x14ac:dyDescent="0.3">
      <c r="B29332" s="10"/>
      <c r="L29332" s="10"/>
      <c r="M29332" s="10"/>
    </row>
    <row r="29333" spans="2:13" s="1" customFormat="1" ht="13.8" x14ac:dyDescent="0.3">
      <c r="B29333" s="10"/>
      <c r="L29333" s="10"/>
      <c r="M29333" s="10"/>
    </row>
    <row r="29334" spans="2:13" s="1" customFormat="1" ht="13.8" x14ac:dyDescent="0.3">
      <c r="B29334" s="10"/>
      <c r="L29334" s="10"/>
      <c r="M29334" s="10"/>
    </row>
    <row r="29335" spans="2:13" s="1" customFormat="1" ht="13.8" x14ac:dyDescent="0.3">
      <c r="B29335" s="10"/>
      <c r="L29335" s="10"/>
      <c r="M29335" s="10"/>
    </row>
    <row r="29336" spans="2:13" s="1" customFormat="1" ht="13.8" x14ac:dyDescent="0.3">
      <c r="B29336" s="10"/>
      <c r="L29336" s="10"/>
      <c r="M29336" s="10"/>
    </row>
    <row r="29337" spans="2:13" s="1" customFormat="1" ht="13.8" x14ac:dyDescent="0.3">
      <c r="B29337" s="10"/>
      <c r="L29337" s="10"/>
      <c r="M29337" s="10"/>
    </row>
    <row r="29338" spans="2:13" s="1" customFormat="1" ht="13.8" x14ac:dyDescent="0.3">
      <c r="B29338" s="10"/>
      <c r="L29338" s="10"/>
      <c r="M29338" s="10"/>
    </row>
    <row r="29339" spans="2:13" s="1" customFormat="1" ht="13.8" x14ac:dyDescent="0.3">
      <c r="B29339" s="10"/>
      <c r="L29339" s="10"/>
      <c r="M29339" s="10"/>
    </row>
    <row r="29340" spans="2:13" s="1" customFormat="1" ht="13.8" x14ac:dyDescent="0.3">
      <c r="B29340" s="10"/>
      <c r="L29340" s="10"/>
      <c r="M29340" s="10"/>
    </row>
    <row r="29341" spans="2:13" s="1" customFormat="1" ht="13.8" x14ac:dyDescent="0.3">
      <c r="B29341" s="10"/>
      <c r="L29341" s="10"/>
      <c r="M29341" s="10"/>
    </row>
    <row r="29342" spans="2:13" s="1" customFormat="1" ht="13.8" x14ac:dyDescent="0.3">
      <c r="B29342" s="10"/>
      <c r="L29342" s="10"/>
      <c r="M29342" s="10"/>
    </row>
    <row r="29343" spans="2:13" s="1" customFormat="1" ht="13.8" x14ac:dyDescent="0.3">
      <c r="B29343" s="10"/>
      <c r="L29343" s="10"/>
      <c r="M29343" s="10"/>
    </row>
    <row r="29344" spans="2:13" s="1" customFormat="1" ht="13.8" x14ac:dyDescent="0.3">
      <c r="B29344" s="10"/>
      <c r="L29344" s="10"/>
      <c r="M29344" s="10"/>
    </row>
    <row r="29345" spans="2:13" s="1" customFormat="1" ht="13.8" x14ac:dyDescent="0.3">
      <c r="B29345" s="10"/>
      <c r="L29345" s="10"/>
      <c r="M29345" s="10"/>
    </row>
    <row r="29346" spans="2:13" s="1" customFormat="1" ht="13.8" x14ac:dyDescent="0.3">
      <c r="B29346" s="10"/>
      <c r="L29346" s="10"/>
      <c r="M29346" s="10"/>
    </row>
    <row r="29347" spans="2:13" s="1" customFormat="1" ht="13.8" x14ac:dyDescent="0.3">
      <c r="B29347" s="10"/>
      <c r="L29347" s="10"/>
      <c r="M29347" s="10"/>
    </row>
    <row r="29348" spans="2:13" s="1" customFormat="1" ht="13.8" x14ac:dyDescent="0.3">
      <c r="B29348" s="10"/>
      <c r="L29348" s="10"/>
      <c r="M29348" s="10"/>
    </row>
    <row r="29349" spans="2:13" s="1" customFormat="1" ht="13.8" x14ac:dyDescent="0.3">
      <c r="B29349" s="10"/>
      <c r="L29349" s="10"/>
      <c r="M29349" s="10"/>
    </row>
    <row r="29350" spans="2:13" s="1" customFormat="1" ht="13.8" x14ac:dyDescent="0.3">
      <c r="B29350" s="10"/>
      <c r="L29350" s="10"/>
      <c r="M29350" s="10"/>
    </row>
    <row r="29351" spans="2:13" s="1" customFormat="1" ht="13.8" x14ac:dyDescent="0.3">
      <c r="B29351" s="10"/>
      <c r="L29351" s="10"/>
      <c r="M29351" s="10"/>
    </row>
    <row r="29352" spans="2:13" s="1" customFormat="1" ht="13.8" x14ac:dyDescent="0.3">
      <c r="B29352" s="10"/>
      <c r="L29352" s="10"/>
      <c r="M29352" s="10"/>
    </row>
    <row r="29353" spans="2:13" s="1" customFormat="1" ht="13.8" x14ac:dyDescent="0.3">
      <c r="B29353" s="10"/>
      <c r="L29353" s="10"/>
      <c r="M29353" s="10"/>
    </row>
    <row r="29354" spans="2:13" s="1" customFormat="1" ht="13.8" x14ac:dyDescent="0.3">
      <c r="B29354" s="10"/>
      <c r="L29354" s="10"/>
      <c r="M29354" s="10"/>
    </row>
    <row r="29355" spans="2:13" s="1" customFormat="1" ht="13.8" x14ac:dyDescent="0.3">
      <c r="B29355" s="10"/>
      <c r="L29355" s="10"/>
      <c r="M29355" s="10"/>
    </row>
    <row r="29356" spans="2:13" s="1" customFormat="1" ht="13.8" x14ac:dyDescent="0.3">
      <c r="B29356" s="10"/>
      <c r="L29356" s="10"/>
      <c r="M29356" s="10"/>
    </row>
    <row r="29357" spans="2:13" s="1" customFormat="1" ht="13.8" x14ac:dyDescent="0.3">
      <c r="B29357" s="10"/>
      <c r="L29357" s="10"/>
      <c r="M29357" s="10"/>
    </row>
    <row r="29358" spans="2:13" s="1" customFormat="1" ht="13.8" x14ac:dyDescent="0.3">
      <c r="B29358" s="10"/>
      <c r="L29358" s="10"/>
      <c r="M29358" s="10"/>
    </row>
    <row r="29359" spans="2:13" s="1" customFormat="1" ht="13.8" x14ac:dyDescent="0.3">
      <c r="B29359" s="10"/>
      <c r="L29359" s="10"/>
      <c r="M29359" s="10"/>
    </row>
    <row r="29360" spans="2:13" s="1" customFormat="1" ht="13.8" x14ac:dyDescent="0.3">
      <c r="B29360" s="10"/>
      <c r="L29360" s="10"/>
      <c r="M29360" s="10"/>
    </row>
    <row r="29361" spans="2:13" s="1" customFormat="1" ht="13.8" x14ac:dyDescent="0.3">
      <c r="B29361" s="10"/>
      <c r="L29361" s="10"/>
      <c r="M29361" s="10"/>
    </row>
    <row r="29362" spans="2:13" s="1" customFormat="1" ht="13.8" x14ac:dyDescent="0.3">
      <c r="B29362" s="10"/>
      <c r="L29362" s="10"/>
      <c r="M29362" s="10"/>
    </row>
    <row r="29363" spans="2:13" s="1" customFormat="1" ht="13.8" x14ac:dyDescent="0.3">
      <c r="B29363" s="10"/>
      <c r="L29363" s="10"/>
      <c r="M29363" s="10"/>
    </row>
    <row r="29364" spans="2:13" s="1" customFormat="1" ht="13.8" x14ac:dyDescent="0.3">
      <c r="B29364" s="10"/>
      <c r="L29364" s="10"/>
      <c r="M29364" s="10"/>
    </row>
    <row r="29365" spans="2:13" s="1" customFormat="1" ht="13.8" x14ac:dyDescent="0.3">
      <c r="B29365" s="10"/>
      <c r="L29365" s="10"/>
      <c r="M29365" s="10"/>
    </row>
    <row r="29366" spans="2:13" s="1" customFormat="1" ht="13.8" x14ac:dyDescent="0.3">
      <c r="B29366" s="10"/>
      <c r="L29366" s="10"/>
      <c r="M29366" s="10"/>
    </row>
    <row r="29367" spans="2:13" s="1" customFormat="1" ht="13.8" x14ac:dyDescent="0.3">
      <c r="B29367" s="10"/>
      <c r="L29367" s="10"/>
      <c r="M29367" s="10"/>
    </row>
    <row r="29368" spans="2:13" s="1" customFormat="1" ht="13.8" x14ac:dyDescent="0.3">
      <c r="B29368" s="10"/>
      <c r="L29368" s="10"/>
      <c r="M29368" s="10"/>
    </row>
    <row r="29369" spans="2:13" s="1" customFormat="1" ht="13.8" x14ac:dyDescent="0.3">
      <c r="B29369" s="10"/>
      <c r="L29369" s="10"/>
      <c r="M29369" s="10"/>
    </row>
    <row r="29370" spans="2:13" s="1" customFormat="1" ht="13.8" x14ac:dyDescent="0.3">
      <c r="B29370" s="10"/>
      <c r="L29370" s="10"/>
      <c r="M29370" s="10"/>
    </row>
    <row r="29371" spans="2:13" s="1" customFormat="1" ht="13.8" x14ac:dyDescent="0.3">
      <c r="B29371" s="10"/>
      <c r="L29371" s="10"/>
      <c r="M29371" s="10"/>
    </row>
    <row r="29372" spans="2:13" s="1" customFormat="1" ht="13.8" x14ac:dyDescent="0.3">
      <c r="B29372" s="10"/>
      <c r="L29372" s="10"/>
      <c r="M29372" s="10"/>
    </row>
    <row r="29373" spans="2:13" s="1" customFormat="1" ht="13.8" x14ac:dyDescent="0.3">
      <c r="B29373" s="10"/>
      <c r="L29373" s="10"/>
      <c r="M29373" s="10"/>
    </row>
    <row r="29374" spans="2:13" s="1" customFormat="1" ht="13.8" x14ac:dyDescent="0.3">
      <c r="B29374" s="10"/>
      <c r="L29374" s="10"/>
      <c r="M29374" s="10"/>
    </row>
    <row r="29375" spans="2:13" s="1" customFormat="1" ht="13.8" x14ac:dyDescent="0.3">
      <c r="B29375" s="10"/>
      <c r="L29375" s="10"/>
      <c r="M29375" s="10"/>
    </row>
    <row r="29376" spans="2:13" s="1" customFormat="1" ht="13.8" x14ac:dyDescent="0.3">
      <c r="B29376" s="10"/>
      <c r="L29376" s="10"/>
      <c r="M29376" s="10"/>
    </row>
    <row r="29377" spans="2:13" s="1" customFormat="1" ht="13.8" x14ac:dyDescent="0.3">
      <c r="B29377" s="10"/>
      <c r="L29377" s="10"/>
      <c r="M29377" s="10"/>
    </row>
    <row r="29378" spans="2:13" s="1" customFormat="1" ht="13.8" x14ac:dyDescent="0.3">
      <c r="B29378" s="10"/>
      <c r="L29378" s="10"/>
      <c r="M29378" s="10"/>
    </row>
    <row r="29379" spans="2:13" s="1" customFormat="1" ht="13.8" x14ac:dyDescent="0.3">
      <c r="B29379" s="10"/>
      <c r="L29379" s="10"/>
      <c r="M29379" s="10"/>
    </row>
    <row r="29380" spans="2:13" s="1" customFormat="1" ht="13.8" x14ac:dyDescent="0.3">
      <c r="B29380" s="10"/>
      <c r="L29380" s="10"/>
      <c r="M29380" s="10"/>
    </row>
    <row r="29381" spans="2:13" s="1" customFormat="1" ht="13.8" x14ac:dyDescent="0.3">
      <c r="B29381" s="10"/>
      <c r="L29381" s="10"/>
      <c r="M29381" s="10"/>
    </row>
    <row r="29382" spans="2:13" s="1" customFormat="1" ht="13.8" x14ac:dyDescent="0.3">
      <c r="B29382" s="10"/>
      <c r="L29382" s="10"/>
      <c r="M29382" s="10"/>
    </row>
    <row r="29383" spans="2:13" s="1" customFormat="1" ht="13.8" x14ac:dyDescent="0.3">
      <c r="B29383" s="10"/>
      <c r="L29383" s="10"/>
      <c r="M29383" s="10"/>
    </row>
    <row r="29384" spans="2:13" s="1" customFormat="1" ht="13.8" x14ac:dyDescent="0.3">
      <c r="B29384" s="10"/>
      <c r="L29384" s="10"/>
      <c r="M29384" s="10"/>
    </row>
    <row r="29385" spans="2:13" s="1" customFormat="1" ht="13.8" x14ac:dyDescent="0.3">
      <c r="B29385" s="10"/>
      <c r="L29385" s="10"/>
      <c r="M29385" s="10"/>
    </row>
    <row r="29386" spans="2:13" s="1" customFormat="1" ht="13.8" x14ac:dyDescent="0.3">
      <c r="B29386" s="10"/>
      <c r="L29386" s="10"/>
      <c r="M29386" s="10"/>
    </row>
    <row r="29387" spans="2:13" s="1" customFormat="1" ht="13.8" x14ac:dyDescent="0.3">
      <c r="B29387" s="10"/>
      <c r="L29387" s="10"/>
      <c r="M29387" s="10"/>
    </row>
    <row r="29388" spans="2:13" s="1" customFormat="1" ht="13.8" x14ac:dyDescent="0.3">
      <c r="B29388" s="10"/>
      <c r="L29388" s="10"/>
      <c r="M29388" s="10"/>
    </row>
    <row r="29389" spans="2:13" s="1" customFormat="1" ht="13.8" x14ac:dyDescent="0.3">
      <c r="B29389" s="10"/>
      <c r="L29389" s="10"/>
      <c r="M29389" s="10"/>
    </row>
    <row r="29390" spans="2:13" s="1" customFormat="1" ht="13.8" x14ac:dyDescent="0.3">
      <c r="B29390" s="10"/>
      <c r="L29390" s="10"/>
      <c r="M29390" s="10"/>
    </row>
    <row r="29391" spans="2:13" s="1" customFormat="1" ht="13.8" x14ac:dyDescent="0.3">
      <c r="B29391" s="10"/>
      <c r="L29391" s="10"/>
      <c r="M29391" s="10"/>
    </row>
    <row r="29392" spans="2:13" s="1" customFormat="1" ht="13.8" x14ac:dyDescent="0.3">
      <c r="B29392" s="10"/>
      <c r="L29392" s="10"/>
      <c r="M29392" s="10"/>
    </row>
    <row r="29393" spans="2:13" s="1" customFormat="1" ht="13.8" x14ac:dyDescent="0.3">
      <c r="B29393" s="10"/>
      <c r="L29393" s="10"/>
      <c r="M29393" s="10"/>
    </row>
    <row r="29394" spans="2:13" s="1" customFormat="1" ht="13.8" x14ac:dyDescent="0.3">
      <c r="B29394" s="10"/>
      <c r="L29394" s="10"/>
      <c r="M29394" s="10"/>
    </row>
    <row r="29395" spans="2:13" s="1" customFormat="1" ht="13.8" x14ac:dyDescent="0.3">
      <c r="B29395" s="10"/>
      <c r="L29395" s="10"/>
      <c r="M29395" s="10"/>
    </row>
    <row r="29396" spans="2:13" s="1" customFormat="1" ht="13.8" x14ac:dyDescent="0.3">
      <c r="B29396" s="10"/>
      <c r="L29396" s="10"/>
      <c r="M29396" s="10"/>
    </row>
    <row r="29397" spans="2:13" s="1" customFormat="1" ht="13.8" x14ac:dyDescent="0.3">
      <c r="B29397" s="10"/>
      <c r="L29397" s="10"/>
      <c r="M29397" s="10"/>
    </row>
    <row r="29398" spans="2:13" s="1" customFormat="1" ht="13.8" x14ac:dyDescent="0.3">
      <c r="B29398" s="10"/>
      <c r="L29398" s="10"/>
      <c r="M29398" s="10"/>
    </row>
    <row r="29399" spans="2:13" s="1" customFormat="1" ht="13.8" x14ac:dyDescent="0.3">
      <c r="B29399" s="10"/>
      <c r="L29399" s="10"/>
      <c r="M29399" s="10"/>
    </row>
    <row r="29400" spans="2:13" s="1" customFormat="1" ht="13.8" x14ac:dyDescent="0.3">
      <c r="B29400" s="10"/>
      <c r="L29400" s="10"/>
      <c r="M29400" s="10"/>
    </row>
    <row r="29401" spans="2:13" s="1" customFormat="1" ht="13.8" x14ac:dyDescent="0.3">
      <c r="B29401" s="10"/>
      <c r="L29401" s="10"/>
      <c r="M29401" s="10"/>
    </row>
    <row r="29402" spans="2:13" s="1" customFormat="1" ht="13.8" x14ac:dyDescent="0.3">
      <c r="B29402" s="10"/>
      <c r="L29402" s="10"/>
      <c r="M29402" s="10"/>
    </row>
    <row r="29403" spans="2:13" s="1" customFormat="1" ht="13.8" x14ac:dyDescent="0.3">
      <c r="B29403" s="10"/>
      <c r="L29403" s="10"/>
      <c r="M29403" s="10"/>
    </row>
    <row r="29404" spans="2:13" s="1" customFormat="1" ht="13.8" x14ac:dyDescent="0.3">
      <c r="B29404" s="10"/>
      <c r="L29404" s="10"/>
      <c r="M29404" s="10"/>
    </row>
    <row r="29405" spans="2:13" s="1" customFormat="1" ht="13.8" x14ac:dyDescent="0.3">
      <c r="B29405" s="10"/>
      <c r="L29405" s="10"/>
      <c r="M29405" s="10"/>
    </row>
    <row r="29406" spans="2:13" s="1" customFormat="1" ht="13.8" x14ac:dyDescent="0.3">
      <c r="B29406" s="10"/>
      <c r="L29406" s="10"/>
      <c r="M29406" s="10"/>
    </row>
    <row r="29407" spans="2:13" s="1" customFormat="1" ht="13.8" x14ac:dyDescent="0.3">
      <c r="B29407" s="10"/>
      <c r="L29407" s="10"/>
      <c r="M29407" s="10"/>
    </row>
    <row r="29408" spans="2:13" s="1" customFormat="1" ht="13.8" x14ac:dyDescent="0.3">
      <c r="B29408" s="10"/>
      <c r="L29408" s="10"/>
      <c r="M29408" s="10"/>
    </row>
    <row r="29409" spans="2:13" s="1" customFormat="1" ht="13.8" x14ac:dyDescent="0.3">
      <c r="B29409" s="10"/>
      <c r="L29409" s="10"/>
      <c r="M29409" s="10"/>
    </row>
    <row r="29410" spans="2:13" s="1" customFormat="1" ht="13.8" x14ac:dyDescent="0.3">
      <c r="B29410" s="10"/>
      <c r="L29410" s="10"/>
      <c r="M29410" s="10"/>
    </row>
    <row r="29411" spans="2:13" s="1" customFormat="1" ht="13.8" x14ac:dyDescent="0.3">
      <c r="B29411" s="10"/>
      <c r="L29411" s="10"/>
      <c r="M29411" s="10"/>
    </row>
    <row r="29412" spans="2:13" s="1" customFormat="1" ht="13.8" x14ac:dyDescent="0.3">
      <c r="B29412" s="10"/>
      <c r="L29412" s="10"/>
      <c r="M29412" s="10"/>
    </row>
    <row r="29413" spans="2:13" s="1" customFormat="1" ht="13.8" x14ac:dyDescent="0.3">
      <c r="B29413" s="10"/>
      <c r="L29413" s="10"/>
      <c r="M29413" s="10"/>
    </row>
    <row r="29414" spans="2:13" s="1" customFormat="1" ht="13.8" x14ac:dyDescent="0.3">
      <c r="B29414" s="10"/>
      <c r="L29414" s="10"/>
      <c r="M29414" s="10"/>
    </row>
    <row r="29415" spans="2:13" s="1" customFormat="1" ht="13.8" x14ac:dyDescent="0.3">
      <c r="B29415" s="10"/>
      <c r="L29415" s="10"/>
      <c r="M29415" s="10"/>
    </row>
    <row r="29416" spans="2:13" s="1" customFormat="1" ht="13.8" x14ac:dyDescent="0.3">
      <c r="B29416" s="10"/>
      <c r="L29416" s="10"/>
      <c r="M29416" s="10"/>
    </row>
    <row r="29417" spans="2:13" s="1" customFormat="1" ht="13.8" x14ac:dyDescent="0.3">
      <c r="B29417" s="10"/>
      <c r="L29417" s="10"/>
      <c r="M29417" s="10"/>
    </row>
    <row r="29418" spans="2:13" s="1" customFormat="1" ht="13.8" x14ac:dyDescent="0.3">
      <c r="B29418" s="10"/>
      <c r="L29418" s="10"/>
      <c r="M29418" s="10"/>
    </row>
    <row r="29419" spans="2:13" s="1" customFormat="1" ht="13.8" x14ac:dyDescent="0.3">
      <c r="B29419" s="10"/>
      <c r="L29419" s="10"/>
      <c r="M29419" s="10"/>
    </row>
    <row r="29420" spans="2:13" s="1" customFormat="1" ht="13.8" x14ac:dyDescent="0.3">
      <c r="B29420" s="10"/>
      <c r="L29420" s="10"/>
      <c r="M29420" s="10"/>
    </row>
    <row r="29421" spans="2:13" s="1" customFormat="1" ht="13.8" x14ac:dyDescent="0.3">
      <c r="B29421" s="10"/>
      <c r="L29421" s="10"/>
      <c r="M29421" s="10"/>
    </row>
    <row r="29422" spans="2:13" s="1" customFormat="1" ht="13.8" x14ac:dyDescent="0.3">
      <c r="B29422" s="10"/>
      <c r="L29422" s="10"/>
      <c r="M29422" s="10"/>
    </row>
    <row r="29423" spans="2:13" s="1" customFormat="1" ht="13.8" x14ac:dyDescent="0.3">
      <c r="B29423" s="10"/>
      <c r="L29423" s="10"/>
      <c r="M29423" s="10"/>
    </row>
    <row r="29424" spans="2:13" s="1" customFormat="1" ht="13.8" x14ac:dyDescent="0.3">
      <c r="B29424" s="10"/>
      <c r="L29424" s="10"/>
      <c r="M29424" s="10"/>
    </row>
    <row r="29425" spans="2:13" s="1" customFormat="1" ht="13.8" x14ac:dyDescent="0.3">
      <c r="B29425" s="10"/>
      <c r="L29425" s="10"/>
      <c r="M29425" s="10"/>
    </row>
    <row r="29426" spans="2:13" s="1" customFormat="1" ht="13.8" x14ac:dyDescent="0.3">
      <c r="B29426" s="10"/>
      <c r="L29426" s="10"/>
      <c r="M29426" s="10"/>
    </row>
    <row r="29427" spans="2:13" s="1" customFormat="1" ht="13.8" x14ac:dyDescent="0.3">
      <c r="B29427" s="10"/>
      <c r="L29427" s="10"/>
      <c r="M29427" s="10"/>
    </row>
    <row r="29428" spans="2:13" s="1" customFormat="1" ht="13.8" x14ac:dyDescent="0.3">
      <c r="B29428" s="10"/>
      <c r="L29428" s="10"/>
      <c r="M29428" s="10"/>
    </row>
    <row r="29429" spans="2:13" s="1" customFormat="1" ht="13.8" x14ac:dyDescent="0.3">
      <c r="B29429" s="10"/>
      <c r="L29429" s="10"/>
      <c r="M29429" s="10"/>
    </row>
    <row r="29430" spans="2:13" s="1" customFormat="1" ht="13.8" x14ac:dyDescent="0.3">
      <c r="B29430" s="10"/>
      <c r="L29430" s="10"/>
      <c r="M29430" s="10"/>
    </row>
    <row r="29431" spans="2:13" s="1" customFormat="1" ht="13.8" x14ac:dyDescent="0.3">
      <c r="B29431" s="10"/>
      <c r="L29431" s="10"/>
      <c r="M29431" s="10"/>
    </row>
    <row r="29432" spans="2:13" s="1" customFormat="1" ht="13.8" x14ac:dyDescent="0.3">
      <c r="B29432" s="10"/>
      <c r="L29432" s="10"/>
      <c r="M29432" s="10"/>
    </row>
    <row r="29433" spans="2:13" s="1" customFormat="1" ht="13.8" x14ac:dyDescent="0.3">
      <c r="B29433" s="10"/>
      <c r="L29433" s="10"/>
      <c r="M29433" s="10"/>
    </row>
    <row r="29434" spans="2:13" s="1" customFormat="1" ht="13.8" x14ac:dyDescent="0.3">
      <c r="B29434" s="10"/>
      <c r="L29434" s="10"/>
      <c r="M29434" s="10"/>
    </row>
    <row r="29435" spans="2:13" s="1" customFormat="1" ht="13.8" x14ac:dyDescent="0.3">
      <c r="B29435" s="10"/>
      <c r="L29435" s="10"/>
      <c r="M29435" s="10"/>
    </row>
    <row r="29436" spans="2:13" s="1" customFormat="1" ht="13.8" x14ac:dyDescent="0.3">
      <c r="B29436" s="10"/>
      <c r="L29436" s="10"/>
      <c r="M29436" s="10"/>
    </row>
    <row r="29437" spans="2:13" s="1" customFormat="1" ht="13.8" x14ac:dyDescent="0.3">
      <c r="B29437" s="10"/>
      <c r="L29437" s="10"/>
      <c r="M29437" s="10"/>
    </row>
    <row r="29438" spans="2:13" s="1" customFormat="1" ht="13.8" x14ac:dyDescent="0.3">
      <c r="B29438" s="10"/>
      <c r="L29438" s="10"/>
      <c r="M29438" s="10"/>
    </row>
    <row r="29439" spans="2:13" s="1" customFormat="1" ht="13.8" x14ac:dyDescent="0.3">
      <c r="B29439" s="10"/>
      <c r="L29439" s="10"/>
      <c r="M29439" s="10"/>
    </row>
    <row r="29440" spans="2:13" s="1" customFormat="1" ht="13.8" x14ac:dyDescent="0.3">
      <c r="B29440" s="10"/>
      <c r="L29440" s="10"/>
      <c r="M29440" s="10"/>
    </row>
    <row r="29441" spans="2:13" s="1" customFormat="1" ht="13.8" x14ac:dyDescent="0.3">
      <c r="B29441" s="10"/>
      <c r="L29441" s="10"/>
      <c r="M29441" s="10"/>
    </row>
    <row r="29442" spans="2:13" s="1" customFormat="1" ht="13.8" x14ac:dyDescent="0.3">
      <c r="B29442" s="10"/>
      <c r="L29442" s="10"/>
      <c r="M29442" s="10"/>
    </row>
    <row r="29443" spans="2:13" s="1" customFormat="1" ht="13.8" x14ac:dyDescent="0.3">
      <c r="B29443" s="10"/>
      <c r="L29443" s="10"/>
      <c r="M29443" s="10"/>
    </row>
    <row r="29444" spans="2:13" s="1" customFormat="1" ht="13.8" x14ac:dyDescent="0.3">
      <c r="B29444" s="10"/>
      <c r="L29444" s="10"/>
      <c r="M29444" s="10"/>
    </row>
    <row r="29445" spans="2:13" s="1" customFormat="1" ht="13.8" x14ac:dyDescent="0.3">
      <c r="B29445" s="10"/>
      <c r="L29445" s="10"/>
      <c r="M29445" s="10"/>
    </row>
    <row r="29446" spans="2:13" s="1" customFormat="1" ht="13.8" x14ac:dyDescent="0.3">
      <c r="B29446" s="10"/>
      <c r="L29446" s="10"/>
      <c r="M29446" s="10"/>
    </row>
    <row r="29447" spans="2:13" s="1" customFormat="1" ht="13.8" x14ac:dyDescent="0.3">
      <c r="B29447" s="10"/>
      <c r="L29447" s="10"/>
      <c r="M29447" s="10"/>
    </row>
    <row r="29448" spans="2:13" s="1" customFormat="1" ht="13.8" x14ac:dyDescent="0.3">
      <c r="B29448" s="10"/>
      <c r="L29448" s="10"/>
      <c r="M29448" s="10"/>
    </row>
    <row r="29449" spans="2:13" s="1" customFormat="1" ht="13.8" x14ac:dyDescent="0.3">
      <c r="B29449" s="10"/>
      <c r="L29449" s="10"/>
      <c r="M29449" s="10"/>
    </row>
    <row r="29450" spans="2:13" s="1" customFormat="1" ht="13.8" x14ac:dyDescent="0.3">
      <c r="B29450" s="10"/>
      <c r="L29450" s="10"/>
      <c r="M29450" s="10"/>
    </row>
    <row r="29451" spans="2:13" s="1" customFormat="1" ht="13.8" x14ac:dyDescent="0.3">
      <c r="B29451" s="10"/>
      <c r="L29451" s="10"/>
      <c r="M29451" s="10"/>
    </row>
    <row r="29452" spans="2:13" s="1" customFormat="1" ht="13.8" x14ac:dyDescent="0.3">
      <c r="B29452" s="10"/>
      <c r="L29452" s="10"/>
      <c r="M29452" s="10"/>
    </row>
    <row r="29453" spans="2:13" s="1" customFormat="1" ht="13.8" x14ac:dyDescent="0.3">
      <c r="B29453" s="10"/>
      <c r="L29453" s="10"/>
      <c r="M29453" s="10"/>
    </row>
    <row r="29454" spans="2:13" s="1" customFormat="1" ht="13.8" x14ac:dyDescent="0.3">
      <c r="B29454" s="10"/>
      <c r="L29454" s="10"/>
      <c r="M29454" s="10"/>
    </row>
    <row r="29455" spans="2:13" s="1" customFormat="1" ht="13.8" x14ac:dyDescent="0.3">
      <c r="B29455" s="10"/>
      <c r="L29455" s="10"/>
      <c r="M29455" s="10"/>
    </row>
    <row r="29456" spans="2:13" s="1" customFormat="1" ht="13.8" x14ac:dyDescent="0.3">
      <c r="B29456" s="10"/>
      <c r="L29456" s="10"/>
      <c r="M29456" s="10"/>
    </row>
    <row r="29457" spans="2:13" s="1" customFormat="1" ht="13.8" x14ac:dyDescent="0.3">
      <c r="B29457" s="10"/>
      <c r="L29457" s="10"/>
      <c r="M29457" s="10"/>
    </row>
    <row r="29458" spans="2:13" s="1" customFormat="1" ht="13.8" x14ac:dyDescent="0.3">
      <c r="B29458" s="10"/>
      <c r="L29458" s="10"/>
      <c r="M29458" s="10"/>
    </row>
    <row r="29459" spans="2:13" s="1" customFormat="1" ht="13.8" x14ac:dyDescent="0.3">
      <c r="B29459" s="10"/>
      <c r="L29459" s="10"/>
      <c r="M29459" s="10"/>
    </row>
    <row r="29460" spans="2:13" s="1" customFormat="1" ht="13.8" x14ac:dyDescent="0.3">
      <c r="B29460" s="10"/>
      <c r="L29460" s="10"/>
      <c r="M29460" s="10"/>
    </row>
    <row r="29461" spans="2:13" s="1" customFormat="1" ht="13.8" x14ac:dyDescent="0.3">
      <c r="B29461" s="10"/>
      <c r="L29461" s="10"/>
      <c r="M29461" s="10"/>
    </row>
    <row r="29462" spans="2:13" s="1" customFormat="1" ht="13.8" x14ac:dyDescent="0.3">
      <c r="B29462" s="10"/>
      <c r="L29462" s="10"/>
      <c r="M29462" s="10"/>
    </row>
    <row r="29463" spans="2:13" s="1" customFormat="1" ht="13.8" x14ac:dyDescent="0.3">
      <c r="B29463" s="10"/>
      <c r="L29463" s="10"/>
      <c r="M29463" s="10"/>
    </row>
    <row r="29464" spans="2:13" s="1" customFormat="1" ht="13.8" x14ac:dyDescent="0.3">
      <c r="B29464" s="10"/>
      <c r="L29464" s="10"/>
      <c r="M29464" s="10"/>
    </row>
    <row r="29465" spans="2:13" s="1" customFormat="1" ht="13.8" x14ac:dyDescent="0.3">
      <c r="B29465" s="10"/>
      <c r="L29465" s="10"/>
      <c r="M29465" s="10"/>
    </row>
    <row r="29466" spans="2:13" s="1" customFormat="1" ht="13.8" x14ac:dyDescent="0.3">
      <c r="B29466" s="10"/>
      <c r="L29466" s="10"/>
      <c r="M29466" s="10"/>
    </row>
    <row r="29467" spans="2:13" s="1" customFormat="1" ht="13.8" x14ac:dyDescent="0.3">
      <c r="B29467" s="10"/>
      <c r="L29467" s="10"/>
      <c r="M29467" s="10"/>
    </row>
    <row r="29468" spans="2:13" s="1" customFormat="1" ht="13.8" x14ac:dyDescent="0.3">
      <c r="B29468" s="10"/>
      <c r="L29468" s="10"/>
      <c r="M29468" s="10"/>
    </row>
    <row r="29469" spans="2:13" s="1" customFormat="1" ht="13.8" x14ac:dyDescent="0.3">
      <c r="B29469" s="10"/>
      <c r="L29469" s="10"/>
      <c r="M29469" s="10"/>
    </row>
    <row r="29470" spans="2:13" s="1" customFormat="1" ht="13.8" x14ac:dyDescent="0.3">
      <c r="B29470" s="10"/>
      <c r="L29470" s="10"/>
      <c r="M29470" s="10"/>
    </row>
    <row r="29471" spans="2:13" s="1" customFormat="1" ht="13.8" x14ac:dyDescent="0.3">
      <c r="B29471" s="10"/>
      <c r="L29471" s="10"/>
      <c r="M29471" s="10"/>
    </row>
    <row r="29472" spans="2:13" s="1" customFormat="1" ht="13.8" x14ac:dyDescent="0.3">
      <c r="B29472" s="10"/>
      <c r="L29472" s="10"/>
      <c r="M29472" s="10"/>
    </row>
    <row r="29473" spans="2:13" s="1" customFormat="1" ht="13.8" x14ac:dyDescent="0.3">
      <c r="B29473" s="10"/>
      <c r="L29473" s="10"/>
      <c r="M29473" s="10"/>
    </row>
    <row r="29474" spans="2:13" s="1" customFormat="1" ht="13.8" x14ac:dyDescent="0.3">
      <c r="B29474" s="10"/>
      <c r="L29474" s="10"/>
      <c r="M29474" s="10"/>
    </row>
    <row r="29475" spans="2:13" s="1" customFormat="1" ht="13.8" x14ac:dyDescent="0.3">
      <c r="B29475" s="10"/>
      <c r="L29475" s="10"/>
      <c r="M29475" s="10"/>
    </row>
    <row r="29476" spans="2:13" s="1" customFormat="1" ht="13.8" x14ac:dyDescent="0.3">
      <c r="B29476" s="10"/>
      <c r="L29476" s="10"/>
      <c r="M29476" s="10"/>
    </row>
    <row r="29477" spans="2:13" s="1" customFormat="1" ht="13.8" x14ac:dyDescent="0.3">
      <c r="B29477" s="10"/>
      <c r="L29477" s="10"/>
      <c r="M29477" s="10"/>
    </row>
    <row r="29478" spans="2:13" s="1" customFormat="1" ht="13.8" x14ac:dyDescent="0.3">
      <c r="B29478" s="10"/>
      <c r="L29478" s="10"/>
      <c r="M29478" s="10"/>
    </row>
    <row r="29479" spans="2:13" s="1" customFormat="1" ht="13.8" x14ac:dyDescent="0.3">
      <c r="B29479" s="10"/>
      <c r="L29479" s="10"/>
      <c r="M29479" s="10"/>
    </row>
    <row r="29480" spans="2:13" s="1" customFormat="1" ht="13.8" x14ac:dyDescent="0.3">
      <c r="B29480" s="10"/>
      <c r="L29480" s="10"/>
      <c r="M29480" s="10"/>
    </row>
    <row r="29481" spans="2:13" s="1" customFormat="1" ht="13.8" x14ac:dyDescent="0.3">
      <c r="B29481" s="10"/>
      <c r="L29481" s="10"/>
      <c r="M29481" s="10"/>
    </row>
    <row r="29482" spans="2:13" s="1" customFormat="1" ht="13.8" x14ac:dyDescent="0.3">
      <c r="B29482" s="10"/>
      <c r="L29482" s="10"/>
      <c r="M29482" s="10"/>
    </row>
    <row r="29483" spans="2:13" s="1" customFormat="1" ht="13.8" x14ac:dyDescent="0.3">
      <c r="B29483" s="10"/>
      <c r="L29483" s="10"/>
      <c r="M29483" s="10"/>
    </row>
    <row r="29484" spans="2:13" s="1" customFormat="1" ht="13.8" x14ac:dyDescent="0.3">
      <c r="B29484" s="10"/>
      <c r="L29484" s="10"/>
      <c r="M29484" s="10"/>
    </row>
    <row r="29485" spans="2:13" s="1" customFormat="1" ht="13.8" x14ac:dyDescent="0.3">
      <c r="B29485" s="10"/>
      <c r="L29485" s="10"/>
      <c r="M29485" s="10"/>
    </row>
    <row r="29486" spans="2:13" s="1" customFormat="1" ht="13.8" x14ac:dyDescent="0.3">
      <c r="B29486" s="10"/>
      <c r="L29486" s="10"/>
      <c r="M29486" s="10"/>
    </row>
    <row r="29487" spans="2:13" s="1" customFormat="1" ht="13.8" x14ac:dyDescent="0.3">
      <c r="B29487" s="10"/>
      <c r="L29487" s="10"/>
      <c r="M29487" s="10"/>
    </row>
    <row r="29488" spans="2:13" s="1" customFormat="1" ht="13.8" x14ac:dyDescent="0.3">
      <c r="B29488" s="10"/>
      <c r="L29488" s="10"/>
      <c r="M29488" s="10"/>
    </row>
    <row r="29489" spans="2:13" s="1" customFormat="1" ht="13.8" x14ac:dyDescent="0.3">
      <c r="B29489" s="10"/>
      <c r="L29489" s="10"/>
      <c r="M29489" s="10"/>
    </row>
    <row r="29490" spans="2:13" s="1" customFormat="1" ht="13.8" x14ac:dyDescent="0.3">
      <c r="B29490" s="10"/>
      <c r="L29490" s="10"/>
      <c r="M29490" s="10"/>
    </row>
    <row r="29491" spans="2:13" s="1" customFormat="1" ht="13.8" x14ac:dyDescent="0.3">
      <c r="B29491" s="10"/>
      <c r="L29491" s="10"/>
      <c r="M29491" s="10"/>
    </row>
    <row r="29492" spans="2:13" s="1" customFormat="1" ht="13.8" x14ac:dyDescent="0.3">
      <c r="B29492" s="10"/>
      <c r="L29492" s="10"/>
      <c r="M29492" s="10"/>
    </row>
    <row r="29493" spans="2:13" s="1" customFormat="1" ht="13.8" x14ac:dyDescent="0.3">
      <c r="B29493" s="10"/>
      <c r="L29493" s="10"/>
      <c r="M29493" s="10"/>
    </row>
    <row r="29494" spans="2:13" s="1" customFormat="1" ht="13.8" x14ac:dyDescent="0.3">
      <c r="B29494" s="10"/>
      <c r="L29494" s="10"/>
      <c r="M29494" s="10"/>
    </row>
    <row r="29495" spans="2:13" s="1" customFormat="1" ht="13.8" x14ac:dyDescent="0.3">
      <c r="B29495" s="10"/>
      <c r="L29495" s="10"/>
      <c r="M29495" s="10"/>
    </row>
    <row r="29496" spans="2:13" s="1" customFormat="1" ht="13.8" x14ac:dyDescent="0.3">
      <c r="B29496" s="10"/>
      <c r="L29496" s="10"/>
      <c r="M29496" s="10"/>
    </row>
    <row r="29497" spans="2:13" s="1" customFormat="1" ht="13.8" x14ac:dyDescent="0.3">
      <c r="B29497" s="10"/>
      <c r="L29497" s="10"/>
      <c r="M29497" s="10"/>
    </row>
    <row r="29498" spans="2:13" s="1" customFormat="1" ht="13.8" x14ac:dyDescent="0.3">
      <c r="B29498" s="10"/>
      <c r="L29498" s="10"/>
      <c r="M29498" s="10"/>
    </row>
    <row r="29499" spans="2:13" s="1" customFormat="1" ht="13.8" x14ac:dyDescent="0.3">
      <c r="B29499" s="10"/>
      <c r="L29499" s="10"/>
      <c r="M29499" s="10"/>
    </row>
    <row r="29500" spans="2:13" s="1" customFormat="1" ht="13.8" x14ac:dyDescent="0.3">
      <c r="B29500" s="10"/>
      <c r="L29500" s="10"/>
      <c r="M29500" s="10"/>
    </row>
    <row r="29501" spans="2:13" s="1" customFormat="1" ht="13.8" x14ac:dyDescent="0.3">
      <c r="B29501" s="10"/>
      <c r="L29501" s="10"/>
      <c r="M29501" s="10"/>
    </row>
    <row r="29502" spans="2:13" s="1" customFormat="1" ht="13.8" x14ac:dyDescent="0.3">
      <c r="B29502" s="10"/>
      <c r="L29502" s="10"/>
      <c r="M29502" s="10"/>
    </row>
    <row r="29503" spans="2:13" s="1" customFormat="1" ht="13.8" x14ac:dyDescent="0.3">
      <c r="B29503" s="10"/>
      <c r="L29503" s="10"/>
      <c r="M29503" s="10"/>
    </row>
    <row r="29504" spans="2:13" s="1" customFormat="1" ht="13.8" x14ac:dyDescent="0.3">
      <c r="B29504" s="10"/>
      <c r="L29504" s="10"/>
      <c r="M29504" s="10"/>
    </row>
    <row r="29505" spans="2:13" s="1" customFormat="1" ht="13.8" x14ac:dyDescent="0.3">
      <c r="B29505" s="10"/>
      <c r="L29505" s="10"/>
      <c r="M29505" s="10"/>
    </row>
    <row r="29506" spans="2:13" s="1" customFormat="1" ht="13.8" x14ac:dyDescent="0.3">
      <c r="B29506" s="10"/>
      <c r="L29506" s="10"/>
      <c r="M29506" s="10"/>
    </row>
    <row r="29507" spans="2:13" s="1" customFormat="1" ht="13.8" x14ac:dyDescent="0.3">
      <c r="B29507" s="10"/>
      <c r="L29507" s="10"/>
      <c r="M29507" s="10"/>
    </row>
    <row r="29508" spans="2:13" s="1" customFormat="1" ht="13.8" x14ac:dyDescent="0.3">
      <c r="B29508" s="10"/>
      <c r="L29508" s="10"/>
      <c r="M29508" s="10"/>
    </row>
    <row r="29509" spans="2:13" s="1" customFormat="1" ht="13.8" x14ac:dyDescent="0.3">
      <c r="B29509" s="10"/>
      <c r="L29509" s="10"/>
      <c r="M29509" s="10"/>
    </row>
    <row r="29510" spans="2:13" s="1" customFormat="1" ht="13.8" x14ac:dyDescent="0.3">
      <c r="B29510" s="10"/>
      <c r="L29510" s="10"/>
      <c r="M29510" s="10"/>
    </row>
    <row r="29511" spans="2:13" s="1" customFormat="1" ht="13.8" x14ac:dyDescent="0.3">
      <c r="B29511" s="10"/>
      <c r="L29511" s="10"/>
      <c r="M29511" s="10"/>
    </row>
    <row r="29512" spans="2:13" s="1" customFormat="1" ht="13.8" x14ac:dyDescent="0.3">
      <c r="B29512" s="10"/>
      <c r="L29512" s="10"/>
      <c r="M29512" s="10"/>
    </row>
    <row r="29513" spans="2:13" s="1" customFormat="1" ht="13.8" x14ac:dyDescent="0.3">
      <c r="B29513" s="10"/>
      <c r="L29513" s="10"/>
      <c r="M29513" s="10"/>
    </row>
    <row r="29514" spans="2:13" s="1" customFormat="1" ht="13.8" x14ac:dyDescent="0.3">
      <c r="B29514" s="10"/>
      <c r="L29514" s="10"/>
      <c r="M29514" s="10"/>
    </row>
    <row r="29515" spans="2:13" s="1" customFormat="1" ht="13.8" x14ac:dyDescent="0.3">
      <c r="B29515" s="10"/>
      <c r="L29515" s="10"/>
      <c r="M29515" s="10"/>
    </row>
    <row r="29516" spans="2:13" s="1" customFormat="1" ht="13.8" x14ac:dyDescent="0.3">
      <c r="B29516" s="10"/>
      <c r="L29516" s="10"/>
      <c r="M29516" s="10"/>
    </row>
    <row r="29517" spans="2:13" s="1" customFormat="1" ht="13.8" x14ac:dyDescent="0.3">
      <c r="B29517" s="10"/>
      <c r="L29517" s="10"/>
      <c r="M29517" s="10"/>
    </row>
    <row r="29518" spans="2:13" s="1" customFormat="1" ht="13.8" x14ac:dyDescent="0.3">
      <c r="B29518" s="10"/>
      <c r="L29518" s="10"/>
      <c r="M29518" s="10"/>
    </row>
    <row r="29519" spans="2:13" s="1" customFormat="1" ht="13.8" x14ac:dyDescent="0.3">
      <c r="B29519" s="10"/>
      <c r="L29519" s="10"/>
      <c r="M29519" s="10"/>
    </row>
    <row r="29520" spans="2:13" s="1" customFormat="1" ht="13.8" x14ac:dyDescent="0.3">
      <c r="B29520" s="10"/>
      <c r="L29520" s="10"/>
      <c r="M29520" s="10"/>
    </row>
    <row r="29521" spans="2:13" s="1" customFormat="1" ht="13.8" x14ac:dyDescent="0.3">
      <c r="B29521" s="10"/>
      <c r="L29521" s="10"/>
      <c r="M29521" s="10"/>
    </row>
    <row r="29522" spans="2:13" s="1" customFormat="1" ht="13.8" x14ac:dyDescent="0.3">
      <c r="B29522" s="10"/>
      <c r="L29522" s="10"/>
      <c r="M29522" s="10"/>
    </row>
    <row r="29523" spans="2:13" s="1" customFormat="1" ht="13.8" x14ac:dyDescent="0.3">
      <c r="B29523" s="10"/>
      <c r="L29523" s="10"/>
      <c r="M29523" s="10"/>
    </row>
    <row r="29524" spans="2:13" s="1" customFormat="1" ht="13.8" x14ac:dyDescent="0.3">
      <c r="B29524" s="10"/>
      <c r="L29524" s="10"/>
      <c r="M29524" s="10"/>
    </row>
    <row r="29525" spans="2:13" s="1" customFormat="1" ht="13.8" x14ac:dyDescent="0.3">
      <c r="B29525" s="10"/>
      <c r="L29525" s="10"/>
      <c r="M29525" s="10"/>
    </row>
    <row r="29526" spans="2:13" s="1" customFormat="1" ht="13.8" x14ac:dyDescent="0.3">
      <c r="B29526" s="10"/>
      <c r="L29526" s="10"/>
      <c r="M29526" s="10"/>
    </row>
    <row r="29527" spans="2:13" s="1" customFormat="1" ht="13.8" x14ac:dyDescent="0.3">
      <c r="B29527" s="10"/>
      <c r="L29527" s="10"/>
      <c r="M29527" s="10"/>
    </row>
    <row r="29528" spans="2:13" s="1" customFormat="1" ht="13.8" x14ac:dyDescent="0.3">
      <c r="B29528" s="10"/>
      <c r="L29528" s="10"/>
      <c r="M29528" s="10"/>
    </row>
    <row r="29529" spans="2:13" s="1" customFormat="1" ht="13.8" x14ac:dyDescent="0.3">
      <c r="B29529" s="10"/>
      <c r="L29529" s="10"/>
      <c r="M29529" s="10"/>
    </row>
    <row r="29530" spans="2:13" s="1" customFormat="1" ht="13.8" x14ac:dyDescent="0.3">
      <c r="B29530" s="10"/>
      <c r="L29530" s="10"/>
      <c r="M29530" s="10"/>
    </row>
    <row r="29531" spans="2:13" s="1" customFormat="1" ht="13.8" x14ac:dyDescent="0.3">
      <c r="B29531" s="10"/>
      <c r="L29531" s="10"/>
      <c r="M29531" s="10"/>
    </row>
    <row r="29532" spans="2:13" s="1" customFormat="1" ht="13.8" x14ac:dyDescent="0.3">
      <c r="B29532" s="10"/>
      <c r="L29532" s="10"/>
      <c r="M29532" s="10"/>
    </row>
    <row r="29533" spans="2:13" s="1" customFormat="1" ht="13.8" x14ac:dyDescent="0.3">
      <c r="B29533" s="10"/>
      <c r="L29533" s="10"/>
      <c r="M29533" s="10"/>
    </row>
    <row r="29534" spans="2:13" s="1" customFormat="1" ht="13.8" x14ac:dyDescent="0.3">
      <c r="B29534" s="10"/>
      <c r="L29534" s="10"/>
      <c r="M29534" s="10"/>
    </row>
    <row r="29535" spans="2:13" s="1" customFormat="1" ht="13.8" x14ac:dyDescent="0.3">
      <c r="B29535" s="10"/>
      <c r="L29535" s="10"/>
      <c r="M29535" s="10"/>
    </row>
    <row r="29536" spans="2:13" s="1" customFormat="1" ht="13.8" x14ac:dyDescent="0.3">
      <c r="B29536" s="10"/>
      <c r="L29536" s="10"/>
      <c r="M29536" s="10"/>
    </row>
    <row r="29537" spans="2:13" s="1" customFormat="1" ht="13.8" x14ac:dyDescent="0.3">
      <c r="B29537" s="10"/>
      <c r="L29537" s="10"/>
      <c r="M29537" s="10"/>
    </row>
    <row r="29538" spans="2:13" s="1" customFormat="1" ht="13.8" x14ac:dyDescent="0.3">
      <c r="B29538" s="10"/>
      <c r="L29538" s="10"/>
      <c r="M29538" s="10"/>
    </row>
    <row r="29539" spans="2:13" s="1" customFormat="1" ht="13.8" x14ac:dyDescent="0.3">
      <c r="B29539" s="10"/>
      <c r="L29539" s="10"/>
      <c r="M29539" s="10"/>
    </row>
    <row r="29540" spans="2:13" s="1" customFormat="1" ht="13.8" x14ac:dyDescent="0.3">
      <c r="B29540" s="10"/>
      <c r="L29540" s="10"/>
      <c r="M29540" s="10"/>
    </row>
    <row r="29541" spans="2:13" s="1" customFormat="1" ht="13.8" x14ac:dyDescent="0.3">
      <c r="B29541" s="10"/>
      <c r="L29541" s="10"/>
      <c r="M29541" s="10"/>
    </row>
    <row r="29542" spans="2:13" s="1" customFormat="1" ht="13.8" x14ac:dyDescent="0.3">
      <c r="B29542" s="10"/>
      <c r="L29542" s="10"/>
      <c r="M29542" s="10"/>
    </row>
    <row r="29543" spans="2:13" s="1" customFormat="1" ht="13.8" x14ac:dyDescent="0.3">
      <c r="B29543" s="10"/>
      <c r="L29543" s="10"/>
      <c r="M29543" s="10"/>
    </row>
    <row r="29544" spans="2:13" s="1" customFormat="1" ht="13.8" x14ac:dyDescent="0.3">
      <c r="B29544" s="10"/>
      <c r="L29544" s="10"/>
      <c r="M29544" s="10"/>
    </row>
    <row r="29545" spans="2:13" s="1" customFormat="1" ht="13.8" x14ac:dyDescent="0.3">
      <c r="B29545" s="10"/>
      <c r="L29545" s="10"/>
      <c r="M29545" s="10"/>
    </row>
    <row r="29546" spans="2:13" s="1" customFormat="1" ht="13.8" x14ac:dyDescent="0.3">
      <c r="B29546" s="10"/>
      <c r="L29546" s="10"/>
      <c r="M29546" s="10"/>
    </row>
    <row r="29547" spans="2:13" s="1" customFormat="1" ht="13.8" x14ac:dyDescent="0.3">
      <c r="B29547" s="10"/>
      <c r="L29547" s="10"/>
      <c r="M29547" s="10"/>
    </row>
    <row r="29548" spans="2:13" s="1" customFormat="1" ht="13.8" x14ac:dyDescent="0.3">
      <c r="B29548" s="10"/>
      <c r="L29548" s="10"/>
      <c r="M29548" s="10"/>
    </row>
    <row r="29549" spans="2:13" s="1" customFormat="1" ht="13.8" x14ac:dyDescent="0.3">
      <c r="B29549" s="10"/>
      <c r="L29549" s="10"/>
      <c r="M29549" s="10"/>
    </row>
    <row r="29550" spans="2:13" s="1" customFormat="1" ht="13.8" x14ac:dyDescent="0.3">
      <c r="B29550" s="10"/>
      <c r="L29550" s="10"/>
      <c r="M29550" s="10"/>
    </row>
    <row r="29551" spans="2:13" s="1" customFormat="1" ht="13.8" x14ac:dyDescent="0.3">
      <c r="B29551" s="10"/>
      <c r="L29551" s="10"/>
      <c r="M29551" s="10"/>
    </row>
    <row r="29552" spans="2:13" s="1" customFormat="1" ht="13.8" x14ac:dyDescent="0.3">
      <c r="B29552" s="10"/>
      <c r="L29552" s="10"/>
      <c r="M29552" s="10"/>
    </row>
    <row r="29553" spans="2:13" s="1" customFormat="1" ht="13.8" x14ac:dyDescent="0.3">
      <c r="B29553" s="10"/>
      <c r="L29553" s="10"/>
      <c r="M29553" s="10"/>
    </row>
    <row r="29554" spans="2:13" s="1" customFormat="1" ht="13.8" x14ac:dyDescent="0.3">
      <c r="B29554" s="10"/>
      <c r="L29554" s="10"/>
      <c r="M29554" s="10"/>
    </row>
    <row r="29555" spans="2:13" s="1" customFormat="1" ht="13.8" x14ac:dyDescent="0.3">
      <c r="B29555" s="10"/>
      <c r="L29555" s="10"/>
      <c r="M29555" s="10"/>
    </row>
    <row r="29556" spans="2:13" s="1" customFormat="1" ht="13.8" x14ac:dyDescent="0.3">
      <c r="B29556" s="10"/>
      <c r="L29556" s="10"/>
      <c r="M29556" s="10"/>
    </row>
    <row r="29557" spans="2:13" s="1" customFormat="1" ht="13.8" x14ac:dyDescent="0.3">
      <c r="B29557" s="10"/>
      <c r="L29557" s="10"/>
      <c r="M29557" s="10"/>
    </row>
    <row r="29558" spans="2:13" s="1" customFormat="1" ht="13.8" x14ac:dyDescent="0.3">
      <c r="B29558" s="10"/>
      <c r="L29558" s="10"/>
      <c r="M29558" s="10"/>
    </row>
    <row r="29559" spans="2:13" s="1" customFormat="1" ht="13.8" x14ac:dyDescent="0.3">
      <c r="B29559" s="10"/>
      <c r="L29559" s="10"/>
      <c r="M29559" s="10"/>
    </row>
    <row r="29560" spans="2:13" s="1" customFormat="1" ht="13.8" x14ac:dyDescent="0.3">
      <c r="B29560" s="10"/>
      <c r="L29560" s="10"/>
      <c r="M29560" s="10"/>
    </row>
    <row r="29561" spans="2:13" s="1" customFormat="1" ht="13.8" x14ac:dyDescent="0.3">
      <c r="B29561" s="10"/>
      <c r="L29561" s="10"/>
      <c r="M29561" s="10"/>
    </row>
    <row r="29562" spans="2:13" s="1" customFormat="1" ht="13.8" x14ac:dyDescent="0.3">
      <c r="B29562" s="10"/>
      <c r="L29562" s="10"/>
      <c r="M29562" s="10"/>
    </row>
    <row r="29563" spans="2:13" s="1" customFormat="1" ht="13.8" x14ac:dyDescent="0.3">
      <c r="B29563" s="10"/>
      <c r="L29563" s="10"/>
      <c r="M29563" s="10"/>
    </row>
    <row r="29564" spans="2:13" s="1" customFormat="1" ht="13.8" x14ac:dyDescent="0.3">
      <c r="B29564" s="10"/>
      <c r="L29564" s="10"/>
      <c r="M29564" s="10"/>
    </row>
    <row r="29565" spans="2:13" s="1" customFormat="1" ht="13.8" x14ac:dyDescent="0.3">
      <c r="B29565" s="10"/>
      <c r="L29565" s="10"/>
      <c r="M29565" s="10"/>
    </row>
    <row r="29566" spans="2:13" s="1" customFormat="1" ht="13.8" x14ac:dyDescent="0.3">
      <c r="B29566" s="10"/>
      <c r="L29566" s="10"/>
      <c r="M29566" s="10"/>
    </row>
    <row r="29567" spans="2:13" s="1" customFormat="1" ht="13.8" x14ac:dyDescent="0.3">
      <c r="B29567" s="10"/>
      <c r="L29567" s="10"/>
      <c r="M29567" s="10"/>
    </row>
    <row r="29568" spans="2:13" s="1" customFormat="1" ht="13.8" x14ac:dyDescent="0.3">
      <c r="B29568" s="10"/>
      <c r="L29568" s="10"/>
      <c r="M29568" s="10"/>
    </row>
    <row r="29569" spans="2:13" s="1" customFormat="1" ht="13.8" x14ac:dyDescent="0.3">
      <c r="B29569" s="10"/>
      <c r="L29569" s="10"/>
      <c r="M29569" s="10"/>
    </row>
    <row r="29570" spans="2:13" s="1" customFormat="1" ht="13.8" x14ac:dyDescent="0.3">
      <c r="B29570" s="10"/>
      <c r="L29570" s="10"/>
      <c r="M29570" s="10"/>
    </row>
    <row r="29571" spans="2:13" s="1" customFormat="1" ht="13.8" x14ac:dyDescent="0.3">
      <c r="B29571" s="10"/>
      <c r="L29571" s="10"/>
      <c r="M29571" s="10"/>
    </row>
    <row r="29572" spans="2:13" s="1" customFormat="1" ht="13.8" x14ac:dyDescent="0.3">
      <c r="B29572" s="10"/>
      <c r="L29572" s="10"/>
      <c r="M29572" s="10"/>
    </row>
    <row r="29573" spans="2:13" s="1" customFormat="1" ht="13.8" x14ac:dyDescent="0.3">
      <c r="B29573" s="10"/>
      <c r="L29573" s="10"/>
      <c r="M29573" s="10"/>
    </row>
    <row r="29574" spans="2:13" s="1" customFormat="1" ht="13.8" x14ac:dyDescent="0.3">
      <c r="B29574" s="10"/>
      <c r="L29574" s="10"/>
      <c r="M29574" s="10"/>
    </row>
    <row r="29575" spans="2:13" s="1" customFormat="1" ht="13.8" x14ac:dyDescent="0.3">
      <c r="B29575" s="10"/>
      <c r="L29575" s="10"/>
      <c r="M29575" s="10"/>
    </row>
    <row r="29576" spans="2:13" s="1" customFormat="1" ht="13.8" x14ac:dyDescent="0.3">
      <c r="B29576" s="10"/>
      <c r="L29576" s="10"/>
      <c r="M29576" s="10"/>
    </row>
    <row r="29577" spans="2:13" s="1" customFormat="1" ht="13.8" x14ac:dyDescent="0.3">
      <c r="B29577" s="10"/>
      <c r="L29577" s="10"/>
      <c r="M29577" s="10"/>
    </row>
    <row r="29578" spans="2:13" s="1" customFormat="1" ht="13.8" x14ac:dyDescent="0.3">
      <c r="B29578" s="10"/>
      <c r="L29578" s="10"/>
      <c r="M29578" s="10"/>
    </row>
    <row r="29579" spans="2:13" s="1" customFormat="1" ht="13.8" x14ac:dyDescent="0.3">
      <c r="B29579" s="10"/>
      <c r="L29579" s="10"/>
      <c r="M29579" s="10"/>
    </row>
    <row r="29580" spans="2:13" s="1" customFormat="1" ht="13.8" x14ac:dyDescent="0.3">
      <c r="B29580" s="10"/>
      <c r="L29580" s="10"/>
      <c r="M29580" s="10"/>
    </row>
    <row r="29581" spans="2:13" s="1" customFormat="1" ht="13.8" x14ac:dyDescent="0.3">
      <c r="B29581" s="10"/>
      <c r="L29581" s="10"/>
      <c r="M29581" s="10"/>
    </row>
    <row r="29582" spans="2:13" s="1" customFormat="1" ht="13.8" x14ac:dyDescent="0.3">
      <c r="B29582" s="10"/>
      <c r="L29582" s="10"/>
      <c r="M29582" s="10"/>
    </row>
    <row r="29583" spans="2:13" s="1" customFormat="1" ht="13.8" x14ac:dyDescent="0.3">
      <c r="B29583" s="10"/>
      <c r="L29583" s="10"/>
      <c r="M29583" s="10"/>
    </row>
    <row r="29584" spans="2:13" s="1" customFormat="1" ht="13.8" x14ac:dyDescent="0.3">
      <c r="B29584" s="10"/>
      <c r="L29584" s="10"/>
      <c r="M29584" s="10"/>
    </row>
    <row r="29585" spans="2:13" s="1" customFormat="1" ht="13.8" x14ac:dyDescent="0.3">
      <c r="B29585" s="10"/>
      <c r="L29585" s="10"/>
      <c r="M29585" s="10"/>
    </row>
    <row r="29586" spans="2:13" s="1" customFormat="1" ht="13.8" x14ac:dyDescent="0.3">
      <c r="B29586" s="10"/>
      <c r="L29586" s="10"/>
      <c r="M29586" s="10"/>
    </row>
    <row r="29587" spans="2:13" s="1" customFormat="1" ht="13.8" x14ac:dyDescent="0.3">
      <c r="B29587" s="10"/>
      <c r="L29587" s="10"/>
      <c r="M29587" s="10"/>
    </row>
    <row r="29588" spans="2:13" s="1" customFormat="1" ht="13.8" x14ac:dyDescent="0.3">
      <c r="B29588" s="10"/>
      <c r="L29588" s="10"/>
      <c r="M29588" s="10"/>
    </row>
    <row r="29589" spans="2:13" s="1" customFormat="1" ht="13.8" x14ac:dyDescent="0.3">
      <c r="B29589" s="10"/>
      <c r="L29589" s="10"/>
      <c r="M29589" s="10"/>
    </row>
    <row r="29590" spans="2:13" s="1" customFormat="1" ht="13.8" x14ac:dyDescent="0.3">
      <c r="B29590" s="10"/>
      <c r="L29590" s="10"/>
      <c r="M29590" s="10"/>
    </row>
    <row r="29591" spans="2:13" s="1" customFormat="1" ht="13.8" x14ac:dyDescent="0.3">
      <c r="B29591" s="10"/>
      <c r="L29591" s="10"/>
      <c r="M29591" s="10"/>
    </row>
    <row r="29592" spans="2:13" s="1" customFormat="1" ht="13.8" x14ac:dyDescent="0.3">
      <c r="B29592" s="10"/>
      <c r="L29592" s="10"/>
      <c r="M29592" s="10"/>
    </row>
    <row r="29593" spans="2:13" s="1" customFormat="1" ht="13.8" x14ac:dyDescent="0.3">
      <c r="B29593" s="10"/>
      <c r="L29593" s="10"/>
      <c r="M29593" s="10"/>
    </row>
    <row r="29594" spans="2:13" s="1" customFormat="1" ht="13.8" x14ac:dyDescent="0.3">
      <c r="B29594" s="10"/>
      <c r="L29594" s="10"/>
      <c r="M29594" s="10"/>
    </row>
    <row r="29595" spans="2:13" s="1" customFormat="1" ht="13.8" x14ac:dyDescent="0.3">
      <c r="B29595" s="10"/>
      <c r="L29595" s="10"/>
      <c r="M29595" s="10"/>
    </row>
    <row r="29596" spans="2:13" s="1" customFormat="1" ht="13.8" x14ac:dyDescent="0.3">
      <c r="B29596" s="10"/>
      <c r="L29596" s="10"/>
      <c r="M29596" s="10"/>
    </row>
    <row r="29597" spans="2:13" s="1" customFormat="1" ht="13.8" x14ac:dyDescent="0.3">
      <c r="B29597" s="10"/>
      <c r="L29597" s="10"/>
      <c r="M29597" s="10"/>
    </row>
    <row r="29598" spans="2:13" s="1" customFormat="1" ht="13.8" x14ac:dyDescent="0.3">
      <c r="B29598" s="10"/>
      <c r="L29598" s="10"/>
      <c r="M29598" s="10"/>
    </row>
    <row r="29599" spans="2:13" s="1" customFormat="1" ht="13.8" x14ac:dyDescent="0.3">
      <c r="B29599" s="10"/>
      <c r="L29599" s="10"/>
      <c r="M29599" s="10"/>
    </row>
    <row r="29600" spans="2:13" s="1" customFormat="1" ht="13.8" x14ac:dyDescent="0.3">
      <c r="B29600" s="10"/>
      <c r="L29600" s="10"/>
      <c r="M29600" s="10"/>
    </row>
    <row r="29601" spans="2:13" s="1" customFormat="1" ht="13.8" x14ac:dyDescent="0.3">
      <c r="B29601" s="10"/>
      <c r="L29601" s="10"/>
      <c r="M29601" s="10"/>
    </row>
    <row r="29602" spans="2:13" s="1" customFormat="1" ht="13.8" x14ac:dyDescent="0.3">
      <c r="B29602" s="10"/>
      <c r="L29602" s="10"/>
      <c r="M29602" s="10"/>
    </row>
    <row r="29603" spans="2:13" s="1" customFormat="1" ht="13.8" x14ac:dyDescent="0.3">
      <c r="B29603" s="10"/>
      <c r="L29603" s="10"/>
      <c r="M29603" s="10"/>
    </row>
    <row r="29604" spans="2:13" s="1" customFormat="1" ht="13.8" x14ac:dyDescent="0.3">
      <c r="B29604" s="10"/>
      <c r="L29604" s="10"/>
      <c r="M29604" s="10"/>
    </row>
    <row r="29605" spans="2:13" s="1" customFormat="1" ht="13.8" x14ac:dyDescent="0.3">
      <c r="B29605" s="10"/>
      <c r="L29605" s="10"/>
      <c r="M29605" s="10"/>
    </row>
    <row r="29606" spans="2:13" s="1" customFormat="1" ht="13.8" x14ac:dyDescent="0.3">
      <c r="B29606" s="10"/>
      <c r="L29606" s="10"/>
      <c r="M29606" s="10"/>
    </row>
    <row r="29607" spans="2:13" s="1" customFormat="1" ht="13.8" x14ac:dyDescent="0.3">
      <c r="B29607" s="10"/>
      <c r="L29607" s="10"/>
      <c r="M29607" s="10"/>
    </row>
    <row r="29608" spans="2:13" s="1" customFormat="1" ht="13.8" x14ac:dyDescent="0.3">
      <c r="B29608" s="10"/>
      <c r="L29608" s="10"/>
      <c r="M29608" s="10"/>
    </row>
    <row r="29609" spans="2:13" s="1" customFormat="1" ht="13.8" x14ac:dyDescent="0.3">
      <c r="B29609" s="10"/>
      <c r="L29609" s="10"/>
      <c r="M29609" s="10"/>
    </row>
    <row r="29610" spans="2:13" s="1" customFormat="1" ht="13.8" x14ac:dyDescent="0.3">
      <c r="B29610" s="10"/>
      <c r="L29610" s="10"/>
      <c r="M29610" s="10"/>
    </row>
    <row r="29611" spans="2:13" s="1" customFormat="1" ht="13.8" x14ac:dyDescent="0.3">
      <c r="B29611" s="10"/>
      <c r="L29611" s="10"/>
      <c r="M29611" s="10"/>
    </row>
    <row r="29612" spans="2:13" s="1" customFormat="1" ht="13.8" x14ac:dyDescent="0.3">
      <c r="B29612" s="10"/>
      <c r="L29612" s="10"/>
      <c r="M29612" s="10"/>
    </row>
    <row r="29613" spans="2:13" s="1" customFormat="1" ht="13.8" x14ac:dyDescent="0.3">
      <c r="B29613" s="10"/>
      <c r="L29613" s="10"/>
      <c r="M29613" s="10"/>
    </row>
    <row r="29614" spans="2:13" s="1" customFormat="1" ht="13.8" x14ac:dyDescent="0.3">
      <c r="B29614" s="10"/>
      <c r="L29614" s="10"/>
      <c r="M29614" s="10"/>
    </row>
    <row r="29615" spans="2:13" s="1" customFormat="1" ht="13.8" x14ac:dyDescent="0.3">
      <c r="B29615" s="10"/>
      <c r="L29615" s="10"/>
      <c r="M29615" s="10"/>
    </row>
    <row r="29616" spans="2:13" s="1" customFormat="1" ht="13.8" x14ac:dyDescent="0.3">
      <c r="B29616" s="10"/>
      <c r="L29616" s="10"/>
      <c r="M29616" s="10"/>
    </row>
    <row r="29617" spans="2:13" s="1" customFormat="1" ht="13.8" x14ac:dyDescent="0.3">
      <c r="B29617" s="10"/>
      <c r="L29617" s="10"/>
      <c r="M29617" s="10"/>
    </row>
    <row r="29618" spans="2:13" s="1" customFormat="1" ht="13.8" x14ac:dyDescent="0.3">
      <c r="B29618" s="10"/>
      <c r="L29618" s="10"/>
      <c r="M29618" s="10"/>
    </row>
    <row r="29619" spans="2:13" s="1" customFormat="1" ht="13.8" x14ac:dyDescent="0.3">
      <c r="B29619" s="10"/>
      <c r="L29619" s="10"/>
      <c r="M29619" s="10"/>
    </row>
    <row r="29620" spans="2:13" s="1" customFormat="1" ht="13.8" x14ac:dyDescent="0.3">
      <c r="B29620" s="10"/>
      <c r="L29620" s="10"/>
      <c r="M29620" s="10"/>
    </row>
    <row r="29621" spans="2:13" s="1" customFormat="1" ht="13.8" x14ac:dyDescent="0.3">
      <c r="B29621" s="10"/>
      <c r="L29621" s="10"/>
      <c r="M29621" s="10"/>
    </row>
    <row r="29622" spans="2:13" s="1" customFormat="1" ht="13.8" x14ac:dyDescent="0.3">
      <c r="B29622" s="10"/>
      <c r="L29622" s="10"/>
      <c r="M29622" s="10"/>
    </row>
    <row r="29623" spans="2:13" s="1" customFormat="1" ht="13.8" x14ac:dyDescent="0.3">
      <c r="B29623" s="10"/>
      <c r="L29623" s="10"/>
      <c r="M29623" s="10"/>
    </row>
    <row r="29624" spans="2:13" s="1" customFormat="1" ht="13.8" x14ac:dyDescent="0.3">
      <c r="B29624" s="10"/>
      <c r="L29624" s="10"/>
      <c r="M29624" s="10"/>
    </row>
    <row r="29625" spans="2:13" s="1" customFormat="1" ht="13.8" x14ac:dyDescent="0.3">
      <c r="B29625" s="10"/>
      <c r="L29625" s="10"/>
      <c r="M29625" s="10"/>
    </row>
    <row r="29626" spans="2:13" s="1" customFormat="1" ht="13.8" x14ac:dyDescent="0.3">
      <c r="B29626" s="10"/>
      <c r="L29626" s="10"/>
      <c r="M29626" s="10"/>
    </row>
    <row r="29627" spans="2:13" s="1" customFormat="1" ht="13.8" x14ac:dyDescent="0.3">
      <c r="B29627" s="10"/>
      <c r="L29627" s="10"/>
      <c r="M29627" s="10"/>
    </row>
    <row r="29628" spans="2:13" s="1" customFormat="1" ht="13.8" x14ac:dyDescent="0.3">
      <c r="B29628" s="10"/>
      <c r="L29628" s="10"/>
      <c r="M29628" s="10"/>
    </row>
    <row r="29629" spans="2:13" s="1" customFormat="1" ht="13.8" x14ac:dyDescent="0.3">
      <c r="B29629" s="10"/>
      <c r="L29629" s="10"/>
      <c r="M29629" s="10"/>
    </row>
    <row r="29630" spans="2:13" s="1" customFormat="1" ht="13.8" x14ac:dyDescent="0.3">
      <c r="B29630" s="10"/>
      <c r="L29630" s="10"/>
      <c r="M29630" s="10"/>
    </row>
    <row r="29631" spans="2:13" s="1" customFormat="1" ht="13.8" x14ac:dyDescent="0.3">
      <c r="B29631" s="10"/>
      <c r="L29631" s="10"/>
      <c r="M29631" s="10"/>
    </row>
    <row r="29632" spans="2:13" s="1" customFormat="1" ht="13.8" x14ac:dyDescent="0.3">
      <c r="B29632" s="10"/>
      <c r="L29632" s="10"/>
      <c r="M29632" s="10"/>
    </row>
    <row r="29633" spans="2:13" s="1" customFormat="1" ht="13.8" x14ac:dyDescent="0.3">
      <c r="B29633" s="10"/>
      <c r="L29633" s="10"/>
      <c r="M29633" s="10"/>
    </row>
    <row r="29634" spans="2:13" s="1" customFormat="1" ht="13.8" x14ac:dyDescent="0.3">
      <c r="B29634" s="10"/>
      <c r="L29634" s="10"/>
      <c r="M29634" s="10"/>
    </row>
    <row r="29635" spans="2:13" s="1" customFormat="1" ht="13.8" x14ac:dyDescent="0.3">
      <c r="B29635" s="10"/>
      <c r="L29635" s="10"/>
      <c r="M29635" s="10"/>
    </row>
    <row r="29636" spans="2:13" s="1" customFormat="1" ht="13.8" x14ac:dyDescent="0.3">
      <c r="B29636" s="10"/>
      <c r="L29636" s="10"/>
      <c r="M29636" s="10"/>
    </row>
    <row r="29637" spans="2:13" s="1" customFormat="1" ht="13.8" x14ac:dyDescent="0.3">
      <c r="B29637" s="10"/>
      <c r="L29637" s="10"/>
      <c r="M29637" s="10"/>
    </row>
    <row r="29638" spans="2:13" s="1" customFormat="1" ht="13.8" x14ac:dyDescent="0.3">
      <c r="B29638" s="10"/>
      <c r="L29638" s="10"/>
      <c r="M29638" s="10"/>
    </row>
    <row r="29639" spans="2:13" s="1" customFormat="1" ht="13.8" x14ac:dyDescent="0.3">
      <c r="B29639" s="10"/>
      <c r="L29639" s="10"/>
      <c r="M29639" s="10"/>
    </row>
    <row r="29640" spans="2:13" s="1" customFormat="1" ht="13.8" x14ac:dyDescent="0.3">
      <c r="B29640" s="10"/>
      <c r="L29640" s="10"/>
      <c r="M29640" s="10"/>
    </row>
    <row r="29641" spans="2:13" s="1" customFormat="1" ht="13.8" x14ac:dyDescent="0.3">
      <c r="B29641" s="10"/>
      <c r="L29641" s="10"/>
      <c r="M29641" s="10"/>
    </row>
    <row r="29642" spans="2:13" s="1" customFormat="1" ht="13.8" x14ac:dyDescent="0.3">
      <c r="B29642" s="10"/>
      <c r="L29642" s="10"/>
      <c r="M29642" s="10"/>
    </row>
    <row r="29643" spans="2:13" s="1" customFormat="1" ht="13.8" x14ac:dyDescent="0.3">
      <c r="B29643" s="10"/>
      <c r="L29643" s="10"/>
      <c r="M29643" s="10"/>
    </row>
    <row r="29644" spans="2:13" s="1" customFormat="1" ht="13.8" x14ac:dyDescent="0.3">
      <c r="B29644" s="10"/>
      <c r="L29644" s="10"/>
      <c r="M29644" s="10"/>
    </row>
    <row r="29645" spans="2:13" s="1" customFormat="1" ht="13.8" x14ac:dyDescent="0.3">
      <c r="B29645" s="10"/>
      <c r="L29645" s="10"/>
      <c r="M29645" s="10"/>
    </row>
    <row r="29646" spans="2:13" s="1" customFormat="1" ht="13.8" x14ac:dyDescent="0.3">
      <c r="B29646" s="10"/>
      <c r="L29646" s="10"/>
      <c r="M29646" s="10"/>
    </row>
    <row r="29647" spans="2:13" s="1" customFormat="1" ht="13.8" x14ac:dyDescent="0.3">
      <c r="B29647" s="10"/>
      <c r="L29647" s="10"/>
      <c r="M29647" s="10"/>
    </row>
    <row r="29648" spans="2:13" s="1" customFormat="1" ht="13.8" x14ac:dyDescent="0.3">
      <c r="B29648" s="10"/>
      <c r="L29648" s="10"/>
      <c r="M29648" s="10"/>
    </row>
    <row r="29649" spans="2:13" s="1" customFormat="1" ht="13.8" x14ac:dyDescent="0.3">
      <c r="B29649" s="10"/>
      <c r="L29649" s="10"/>
      <c r="M29649" s="10"/>
    </row>
    <row r="29650" spans="2:13" s="1" customFormat="1" ht="13.8" x14ac:dyDescent="0.3">
      <c r="B29650" s="10"/>
      <c r="L29650" s="10"/>
      <c r="M29650" s="10"/>
    </row>
    <row r="29651" spans="2:13" s="1" customFormat="1" ht="13.8" x14ac:dyDescent="0.3">
      <c r="B29651" s="10"/>
      <c r="L29651" s="10"/>
      <c r="M29651" s="10"/>
    </row>
    <row r="29652" spans="2:13" s="1" customFormat="1" ht="13.8" x14ac:dyDescent="0.3">
      <c r="B29652" s="10"/>
      <c r="L29652" s="10"/>
      <c r="M29652" s="10"/>
    </row>
    <row r="29653" spans="2:13" s="1" customFormat="1" ht="13.8" x14ac:dyDescent="0.3">
      <c r="B29653" s="10"/>
      <c r="L29653" s="10"/>
      <c r="M29653" s="10"/>
    </row>
    <row r="29654" spans="2:13" s="1" customFormat="1" ht="13.8" x14ac:dyDescent="0.3">
      <c r="B29654" s="10"/>
      <c r="L29654" s="10"/>
      <c r="M29654" s="10"/>
    </row>
    <row r="29655" spans="2:13" s="1" customFormat="1" ht="13.8" x14ac:dyDescent="0.3">
      <c r="B29655" s="10"/>
      <c r="L29655" s="10"/>
      <c r="M29655" s="10"/>
    </row>
    <row r="29656" spans="2:13" s="1" customFormat="1" ht="13.8" x14ac:dyDescent="0.3">
      <c r="B29656" s="10"/>
      <c r="L29656" s="10"/>
      <c r="M29656" s="10"/>
    </row>
    <row r="29657" spans="2:13" s="1" customFormat="1" ht="13.8" x14ac:dyDescent="0.3">
      <c r="B29657" s="10"/>
      <c r="L29657" s="10"/>
      <c r="M29657" s="10"/>
    </row>
    <row r="29658" spans="2:13" s="1" customFormat="1" ht="13.8" x14ac:dyDescent="0.3">
      <c r="B29658" s="10"/>
      <c r="L29658" s="10"/>
      <c r="M29658" s="10"/>
    </row>
    <row r="29659" spans="2:13" s="1" customFormat="1" ht="13.8" x14ac:dyDescent="0.3">
      <c r="B29659" s="10"/>
      <c r="L29659" s="10"/>
      <c r="M29659" s="10"/>
    </row>
    <row r="29660" spans="2:13" s="1" customFormat="1" ht="13.8" x14ac:dyDescent="0.3">
      <c r="B29660" s="10"/>
      <c r="L29660" s="10"/>
      <c r="M29660" s="10"/>
    </row>
    <row r="29661" spans="2:13" s="1" customFormat="1" ht="13.8" x14ac:dyDescent="0.3">
      <c r="B29661" s="10"/>
      <c r="L29661" s="10"/>
      <c r="M29661" s="10"/>
    </row>
    <row r="29662" spans="2:13" s="1" customFormat="1" ht="13.8" x14ac:dyDescent="0.3">
      <c r="B29662" s="10"/>
      <c r="L29662" s="10"/>
      <c r="M29662" s="10"/>
    </row>
    <row r="29663" spans="2:13" s="1" customFormat="1" ht="13.8" x14ac:dyDescent="0.3">
      <c r="B29663" s="10"/>
      <c r="L29663" s="10"/>
      <c r="M29663" s="10"/>
    </row>
    <row r="29664" spans="2:13" s="1" customFormat="1" ht="13.8" x14ac:dyDescent="0.3">
      <c r="B29664" s="10"/>
      <c r="L29664" s="10"/>
      <c r="M29664" s="10"/>
    </row>
    <row r="29665" spans="2:13" s="1" customFormat="1" ht="13.8" x14ac:dyDescent="0.3">
      <c r="B29665" s="10"/>
      <c r="L29665" s="10"/>
      <c r="M29665" s="10"/>
    </row>
    <row r="29666" spans="2:13" s="1" customFormat="1" ht="13.8" x14ac:dyDescent="0.3">
      <c r="B29666" s="10"/>
      <c r="L29666" s="10"/>
      <c r="M29666" s="10"/>
    </row>
    <row r="29667" spans="2:13" s="1" customFormat="1" ht="13.8" x14ac:dyDescent="0.3">
      <c r="B29667" s="10"/>
      <c r="L29667" s="10"/>
      <c r="M29667" s="10"/>
    </row>
    <row r="29668" spans="2:13" s="1" customFormat="1" ht="13.8" x14ac:dyDescent="0.3">
      <c r="B29668" s="10"/>
      <c r="L29668" s="10"/>
      <c r="M29668" s="10"/>
    </row>
    <row r="29669" spans="2:13" s="1" customFormat="1" ht="13.8" x14ac:dyDescent="0.3">
      <c r="B29669" s="10"/>
      <c r="L29669" s="10"/>
      <c r="M29669" s="10"/>
    </row>
    <row r="29670" spans="2:13" s="1" customFormat="1" ht="13.8" x14ac:dyDescent="0.3">
      <c r="B29670" s="10"/>
      <c r="L29670" s="10"/>
      <c r="M29670" s="10"/>
    </row>
    <row r="29671" spans="2:13" s="1" customFormat="1" ht="13.8" x14ac:dyDescent="0.3">
      <c r="B29671" s="10"/>
      <c r="L29671" s="10"/>
      <c r="M29671" s="10"/>
    </row>
    <row r="29672" spans="2:13" s="1" customFormat="1" ht="13.8" x14ac:dyDescent="0.3">
      <c r="B29672" s="10"/>
      <c r="L29672" s="10"/>
      <c r="M29672" s="10"/>
    </row>
    <row r="29673" spans="2:13" s="1" customFormat="1" ht="13.8" x14ac:dyDescent="0.3">
      <c r="B29673" s="10"/>
      <c r="L29673" s="10"/>
      <c r="M29673" s="10"/>
    </row>
    <row r="29674" spans="2:13" s="1" customFormat="1" ht="13.8" x14ac:dyDescent="0.3">
      <c r="B29674" s="10"/>
      <c r="L29674" s="10"/>
      <c r="M29674" s="10"/>
    </row>
    <row r="29675" spans="2:13" s="1" customFormat="1" ht="13.8" x14ac:dyDescent="0.3">
      <c r="B29675" s="10"/>
      <c r="L29675" s="10"/>
      <c r="M29675" s="10"/>
    </row>
    <row r="29676" spans="2:13" s="1" customFormat="1" ht="13.8" x14ac:dyDescent="0.3">
      <c r="B29676" s="10"/>
      <c r="L29676" s="10"/>
      <c r="M29676" s="10"/>
    </row>
    <row r="29677" spans="2:13" s="1" customFormat="1" ht="13.8" x14ac:dyDescent="0.3">
      <c r="B29677" s="10"/>
      <c r="L29677" s="10"/>
      <c r="M29677" s="10"/>
    </row>
    <row r="29678" spans="2:13" s="1" customFormat="1" ht="13.8" x14ac:dyDescent="0.3">
      <c r="B29678" s="10"/>
      <c r="L29678" s="10"/>
      <c r="M29678" s="10"/>
    </row>
    <row r="29679" spans="2:13" s="1" customFormat="1" ht="13.8" x14ac:dyDescent="0.3">
      <c r="B29679" s="10"/>
      <c r="L29679" s="10"/>
      <c r="M29679" s="10"/>
    </row>
    <row r="29680" spans="2:13" s="1" customFormat="1" ht="13.8" x14ac:dyDescent="0.3">
      <c r="B29680" s="10"/>
      <c r="L29680" s="10"/>
      <c r="M29680" s="10"/>
    </row>
    <row r="29681" spans="2:13" s="1" customFormat="1" ht="13.8" x14ac:dyDescent="0.3">
      <c r="B29681" s="10"/>
      <c r="L29681" s="10"/>
      <c r="M29681" s="10"/>
    </row>
    <row r="29682" spans="2:13" s="1" customFormat="1" ht="13.8" x14ac:dyDescent="0.3">
      <c r="B29682" s="10"/>
      <c r="L29682" s="10"/>
      <c r="M29682" s="10"/>
    </row>
    <row r="29683" spans="2:13" s="1" customFormat="1" ht="13.8" x14ac:dyDescent="0.3">
      <c r="B29683" s="10"/>
      <c r="L29683" s="10"/>
      <c r="M29683" s="10"/>
    </row>
    <row r="29684" spans="2:13" s="1" customFormat="1" ht="13.8" x14ac:dyDescent="0.3">
      <c r="B29684" s="10"/>
      <c r="L29684" s="10"/>
      <c r="M29684" s="10"/>
    </row>
    <row r="29685" spans="2:13" s="1" customFormat="1" ht="13.8" x14ac:dyDescent="0.3">
      <c r="B29685" s="10"/>
      <c r="L29685" s="10"/>
      <c r="M29685" s="10"/>
    </row>
    <row r="29686" spans="2:13" s="1" customFormat="1" ht="13.8" x14ac:dyDescent="0.3">
      <c r="B29686" s="10"/>
      <c r="L29686" s="10"/>
      <c r="M29686" s="10"/>
    </row>
    <row r="29687" spans="2:13" s="1" customFormat="1" ht="13.8" x14ac:dyDescent="0.3">
      <c r="B29687" s="10"/>
      <c r="L29687" s="10"/>
      <c r="M29687" s="10"/>
    </row>
    <row r="29688" spans="2:13" s="1" customFormat="1" ht="13.8" x14ac:dyDescent="0.3">
      <c r="B29688" s="10"/>
      <c r="L29688" s="10"/>
      <c r="M29688" s="10"/>
    </row>
    <row r="29689" spans="2:13" s="1" customFormat="1" ht="13.8" x14ac:dyDescent="0.3">
      <c r="B29689" s="10"/>
      <c r="L29689" s="10"/>
      <c r="M29689" s="10"/>
    </row>
    <row r="29690" spans="2:13" s="1" customFormat="1" ht="13.8" x14ac:dyDescent="0.3">
      <c r="B29690" s="10"/>
      <c r="L29690" s="10"/>
      <c r="M29690" s="10"/>
    </row>
    <row r="29691" spans="2:13" s="1" customFormat="1" ht="13.8" x14ac:dyDescent="0.3">
      <c r="B29691" s="10"/>
      <c r="L29691" s="10"/>
      <c r="M29691" s="10"/>
    </row>
    <row r="29692" spans="2:13" s="1" customFormat="1" ht="13.8" x14ac:dyDescent="0.3">
      <c r="B29692" s="10"/>
      <c r="L29692" s="10"/>
      <c r="M29692" s="10"/>
    </row>
    <row r="29693" spans="2:13" s="1" customFormat="1" ht="13.8" x14ac:dyDescent="0.3">
      <c r="B29693" s="10"/>
      <c r="L29693" s="10"/>
      <c r="M29693" s="10"/>
    </row>
    <row r="29694" spans="2:13" s="1" customFormat="1" ht="13.8" x14ac:dyDescent="0.3">
      <c r="B29694" s="10"/>
      <c r="L29694" s="10"/>
      <c r="M29694" s="10"/>
    </row>
    <row r="29695" spans="2:13" s="1" customFormat="1" ht="13.8" x14ac:dyDescent="0.3">
      <c r="B29695" s="10"/>
      <c r="L29695" s="10"/>
      <c r="M29695" s="10"/>
    </row>
    <row r="29696" spans="2:13" s="1" customFormat="1" ht="13.8" x14ac:dyDescent="0.3">
      <c r="B29696" s="10"/>
      <c r="L29696" s="10"/>
      <c r="M29696" s="10"/>
    </row>
    <row r="29697" spans="2:13" s="1" customFormat="1" ht="13.8" x14ac:dyDescent="0.3">
      <c r="B29697" s="10"/>
      <c r="L29697" s="10"/>
      <c r="M29697" s="10"/>
    </row>
    <row r="29698" spans="2:13" s="1" customFormat="1" ht="13.8" x14ac:dyDescent="0.3">
      <c r="B29698" s="10"/>
      <c r="L29698" s="10"/>
      <c r="M29698" s="10"/>
    </row>
    <row r="29699" spans="2:13" s="1" customFormat="1" ht="13.8" x14ac:dyDescent="0.3">
      <c r="B29699" s="10"/>
      <c r="L29699" s="10"/>
      <c r="M29699" s="10"/>
    </row>
    <row r="29700" spans="2:13" s="1" customFormat="1" ht="13.8" x14ac:dyDescent="0.3">
      <c r="B29700" s="10"/>
      <c r="L29700" s="10"/>
      <c r="M29700" s="10"/>
    </row>
    <row r="29701" spans="2:13" s="1" customFormat="1" ht="13.8" x14ac:dyDescent="0.3">
      <c r="B29701" s="10"/>
      <c r="L29701" s="10"/>
      <c r="M29701" s="10"/>
    </row>
    <row r="29702" spans="2:13" s="1" customFormat="1" ht="13.8" x14ac:dyDescent="0.3">
      <c r="B29702" s="10"/>
      <c r="L29702" s="10"/>
      <c r="M29702" s="10"/>
    </row>
    <row r="29703" spans="2:13" s="1" customFormat="1" ht="13.8" x14ac:dyDescent="0.3">
      <c r="B29703" s="10"/>
      <c r="L29703" s="10"/>
      <c r="M29703" s="10"/>
    </row>
    <row r="29704" spans="2:13" s="1" customFormat="1" ht="13.8" x14ac:dyDescent="0.3">
      <c r="B29704" s="10"/>
      <c r="L29704" s="10"/>
      <c r="M29704" s="10"/>
    </row>
    <row r="29705" spans="2:13" s="1" customFormat="1" ht="13.8" x14ac:dyDescent="0.3">
      <c r="B29705" s="10"/>
      <c r="L29705" s="10"/>
      <c r="M29705" s="10"/>
    </row>
    <row r="29706" spans="2:13" s="1" customFormat="1" ht="13.8" x14ac:dyDescent="0.3">
      <c r="B29706" s="10"/>
      <c r="L29706" s="10"/>
      <c r="M29706" s="10"/>
    </row>
    <row r="29707" spans="2:13" s="1" customFormat="1" ht="13.8" x14ac:dyDescent="0.3">
      <c r="B29707" s="10"/>
      <c r="L29707" s="10"/>
      <c r="M29707" s="10"/>
    </row>
    <row r="29708" spans="2:13" s="1" customFormat="1" ht="13.8" x14ac:dyDescent="0.3">
      <c r="B29708" s="10"/>
      <c r="L29708" s="10"/>
      <c r="M29708" s="10"/>
    </row>
    <row r="29709" spans="2:13" s="1" customFormat="1" ht="13.8" x14ac:dyDescent="0.3">
      <c r="B29709" s="10"/>
      <c r="L29709" s="10"/>
      <c r="M29709" s="10"/>
    </row>
    <row r="29710" spans="2:13" s="1" customFormat="1" ht="13.8" x14ac:dyDescent="0.3">
      <c r="B29710" s="10"/>
      <c r="L29710" s="10"/>
      <c r="M29710" s="10"/>
    </row>
    <row r="29711" spans="2:13" s="1" customFormat="1" ht="13.8" x14ac:dyDescent="0.3">
      <c r="B29711" s="10"/>
      <c r="L29711" s="10"/>
      <c r="M29711" s="10"/>
    </row>
    <row r="29712" spans="2:13" s="1" customFormat="1" ht="13.8" x14ac:dyDescent="0.3">
      <c r="B29712" s="10"/>
      <c r="L29712" s="10"/>
      <c r="M29712" s="10"/>
    </row>
    <row r="29713" spans="2:13" s="1" customFormat="1" ht="13.8" x14ac:dyDescent="0.3">
      <c r="B29713" s="10"/>
      <c r="L29713" s="10"/>
      <c r="M29713" s="10"/>
    </row>
    <row r="29714" spans="2:13" s="1" customFormat="1" ht="13.8" x14ac:dyDescent="0.3">
      <c r="B29714" s="10"/>
      <c r="L29714" s="10"/>
      <c r="M29714" s="10"/>
    </row>
    <row r="29715" spans="2:13" s="1" customFormat="1" ht="13.8" x14ac:dyDescent="0.3">
      <c r="B29715" s="10"/>
      <c r="L29715" s="10"/>
      <c r="M29715" s="10"/>
    </row>
    <row r="29716" spans="2:13" s="1" customFormat="1" ht="13.8" x14ac:dyDescent="0.3">
      <c r="B29716" s="10"/>
      <c r="L29716" s="10"/>
      <c r="M29716" s="10"/>
    </row>
    <row r="29717" spans="2:13" s="1" customFormat="1" ht="13.8" x14ac:dyDescent="0.3">
      <c r="B29717" s="10"/>
      <c r="L29717" s="10"/>
      <c r="M29717" s="10"/>
    </row>
    <row r="29718" spans="2:13" s="1" customFormat="1" ht="13.8" x14ac:dyDescent="0.3">
      <c r="B29718" s="10"/>
      <c r="L29718" s="10"/>
      <c r="M29718" s="10"/>
    </row>
    <row r="29719" spans="2:13" s="1" customFormat="1" ht="13.8" x14ac:dyDescent="0.3">
      <c r="B29719" s="10"/>
      <c r="L29719" s="10"/>
      <c r="M29719" s="10"/>
    </row>
    <row r="29720" spans="2:13" s="1" customFormat="1" ht="13.8" x14ac:dyDescent="0.3">
      <c r="B29720" s="10"/>
      <c r="L29720" s="10"/>
      <c r="M29720" s="10"/>
    </row>
    <row r="29721" spans="2:13" s="1" customFormat="1" ht="13.8" x14ac:dyDescent="0.3">
      <c r="B29721" s="10"/>
      <c r="L29721" s="10"/>
      <c r="M29721" s="10"/>
    </row>
    <row r="29722" spans="2:13" s="1" customFormat="1" ht="13.8" x14ac:dyDescent="0.3">
      <c r="B29722" s="10"/>
      <c r="L29722" s="10"/>
      <c r="M29722" s="10"/>
    </row>
    <row r="29723" spans="2:13" s="1" customFormat="1" ht="13.8" x14ac:dyDescent="0.3">
      <c r="B29723" s="10"/>
      <c r="L29723" s="10"/>
      <c r="M29723" s="10"/>
    </row>
    <row r="29724" spans="2:13" s="1" customFormat="1" ht="13.8" x14ac:dyDescent="0.3">
      <c r="B29724" s="10"/>
      <c r="L29724" s="10"/>
      <c r="M29724" s="10"/>
    </row>
    <row r="29725" spans="2:13" s="1" customFormat="1" ht="13.8" x14ac:dyDescent="0.3">
      <c r="B29725" s="10"/>
      <c r="L29725" s="10"/>
      <c r="M29725" s="10"/>
    </row>
    <row r="29726" spans="2:13" s="1" customFormat="1" ht="13.8" x14ac:dyDescent="0.3">
      <c r="B29726" s="10"/>
      <c r="L29726" s="10"/>
      <c r="M29726" s="10"/>
    </row>
    <row r="29727" spans="2:13" s="1" customFormat="1" ht="13.8" x14ac:dyDescent="0.3">
      <c r="B29727" s="10"/>
      <c r="L29727" s="10"/>
      <c r="M29727" s="10"/>
    </row>
    <row r="29728" spans="2:13" s="1" customFormat="1" ht="13.8" x14ac:dyDescent="0.3">
      <c r="B29728" s="10"/>
      <c r="L29728" s="10"/>
      <c r="M29728" s="10"/>
    </row>
    <row r="29729" spans="2:13" s="1" customFormat="1" ht="13.8" x14ac:dyDescent="0.3">
      <c r="B29729" s="10"/>
      <c r="L29729" s="10"/>
      <c r="M29729" s="10"/>
    </row>
    <row r="29730" spans="2:13" s="1" customFormat="1" ht="13.8" x14ac:dyDescent="0.3">
      <c r="B29730" s="10"/>
      <c r="L29730" s="10"/>
      <c r="M29730" s="10"/>
    </row>
    <row r="29731" spans="2:13" s="1" customFormat="1" ht="13.8" x14ac:dyDescent="0.3">
      <c r="B29731" s="10"/>
      <c r="L29731" s="10"/>
      <c r="M29731" s="10"/>
    </row>
    <row r="29732" spans="2:13" s="1" customFormat="1" ht="13.8" x14ac:dyDescent="0.3">
      <c r="B29732" s="10"/>
      <c r="L29732" s="10"/>
      <c r="M29732" s="10"/>
    </row>
    <row r="29733" spans="2:13" s="1" customFormat="1" ht="13.8" x14ac:dyDescent="0.3">
      <c r="B29733" s="10"/>
      <c r="L29733" s="10"/>
      <c r="M29733" s="10"/>
    </row>
    <row r="29734" spans="2:13" s="1" customFormat="1" ht="13.8" x14ac:dyDescent="0.3">
      <c r="B29734" s="10"/>
      <c r="L29734" s="10"/>
      <c r="M29734" s="10"/>
    </row>
    <row r="29735" spans="2:13" s="1" customFormat="1" ht="13.8" x14ac:dyDescent="0.3">
      <c r="B29735" s="10"/>
      <c r="L29735" s="10"/>
      <c r="M29735" s="10"/>
    </row>
    <row r="29736" spans="2:13" s="1" customFormat="1" ht="13.8" x14ac:dyDescent="0.3">
      <c r="B29736" s="10"/>
      <c r="L29736" s="10"/>
      <c r="M29736" s="10"/>
    </row>
    <row r="29737" spans="2:13" s="1" customFormat="1" ht="13.8" x14ac:dyDescent="0.3">
      <c r="B29737" s="10"/>
      <c r="L29737" s="10"/>
      <c r="M29737" s="10"/>
    </row>
    <row r="29738" spans="2:13" s="1" customFormat="1" ht="13.8" x14ac:dyDescent="0.3">
      <c r="B29738" s="10"/>
      <c r="L29738" s="10"/>
      <c r="M29738" s="10"/>
    </row>
    <row r="29739" spans="2:13" s="1" customFormat="1" ht="13.8" x14ac:dyDescent="0.3">
      <c r="B29739" s="10"/>
      <c r="L29739" s="10"/>
      <c r="M29739" s="10"/>
    </row>
    <row r="29740" spans="2:13" s="1" customFormat="1" ht="13.8" x14ac:dyDescent="0.3">
      <c r="B29740" s="10"/>
      <c r="L29740" s="10"/>
      <c r="M29740" s="10"/>
    </row>
    <row r="29741" spans="2:13" s="1" customFormat="1" ht="13.8" x14ac:dyDescent="0.3">
      <c r="B29741" s="10"/>
      <c r="L29741" s="10"/>
      <c r="M29741" s="10"/>
    </row>
    <row r="29742" spans="2:13" s="1" customFormat="1" ht="13.8" x14ac:dyDescent="0.3">
      <c r="B29742" s="10"/>
      <c r="L29742" s="10"/>
      <c r="M29742" s="10"/>
    </row>
    <row r="29743" spans="2:13" s="1" customFormat="1" ht="13.8" x14ac:dyDescent="0.3">
      <c r="B29743" s="10"/>
      <c r="L29743" s="10"/>
      <c r="M29743" s="10"/>
    </row>
    <row r="29744" spans="2:13" s="1" customFormat="1" ht="13.8" x14ac:dyDescent="0.3">
      <c r="B29744" s="10"/>
      <c r="L29744" s="10"/>
      <c r="M29744" s="10"/>
    </row>
    <row r="29745" spans="2:13" s="1" customFormat="1" ht="13.8" x14ac:dyDescent="0.3">
      <c r="B29745" s="10"/>
      <c r="L29745" s="10"/>
      <c r="M29745" s="10"/>
    </row>
    <row r="29746" spans="2:13" s="1" customFormat="1" ht="13.8" x14ac:dyDescent="0.3">
      <c r="B29746" s="10"/>
      <c r="L29746" s="10"/>
      <c r="M29746" s="10"/>
    </row>
    <row r="29747" spans="2:13" s="1" customFormat="1" ht="13.8" x14ac:dyDescent="0.3">
      <c r="B29747" s="10"/>
      <c r="L29747" s="10"/>
      <c r="M29747" s="10"/>
    </row>
    <row r="29748" spans="2:13" s="1" customFormat="1" ht="13.8" x14ac:dyDescent="0.3">
      <c r="B29748" s="10"/>
      <c r="L29748" s="10"/>
      <c r="M29748" s="10"/>
    </row>
    <row r="29749" spans="2:13" s="1" customFormat="1" ht="13.8" x14ac:dyDescent="0.3">
      <c r="B29749" s="10"/>
      <c r="L29749" s="10"/>
      <c r="M29749" s="10"/>
    </row>
    <row r="29750" spans="2:13" s="1" customFormat="1" ht="13.8" x14ac:dyDescent="0.3">
      <c r="B29750" s="10"/>
      <c r="L29750" s="10"/>
      <c r="M29750" s="10"/>
    </row>
    <row r="29751" spans="2:13" s="1" customFormat="1" ht="13.8" x14ac:dyDescent="0.3">
      <c r="B29751" s="10"/>
      <c r="L29751" s="10"/>
      <c r="M29751" s="10"/>
    </row>
    <row r="29752" spans="2:13" s="1" customFormat="1" ht="13.8" x14ac:dyDescent="0.3">
      <c r="B29752" s="10"/>
      <c r="L29752" s="10"/>
      <c r="M29752" s="10"/>
    </row>
    <row r="29753" spans="2:13" s="1" customFormat="1" ht="13.8" x14ac:dyDescent="0.3">
      <c r="B29753" s="10"/>
      <c r="L29753" s="10"/>
      <c r="M29753" s="10"/>
    </row>
    <row r="29754" spans="2:13" s="1" customFormat="1" ht="13.8" x14ac:dyDescent="0.3">
      <c r="B29754" s="10"/>
      <c r="L29754" s="10"/>
      <c r="M29754" s="10"/>
    </row>
    <row r="29755" spans="2:13" s="1" customFormat="1" ht="13.8" x14ac:dyDescent="0.3">
      <c r="B29755" s="10"/>
      <c r="L29755" s="10"/>
      <c r="M29755" s="10"/>
    </row>
    <row r="29756" spans="2:13" s="1" customFormat="1" ht="13.8" x14ac:dyDescent="0.3">
      <c r="B29756" s="10"/>
      <c r="L29756" s="10"/>
      <c r="M29756" s="10"/>
    </row>
    <row r="29757" spans="2:13" s="1" customFormat="1" ht="13.8" x14ac:dyDescent="0.3">
      <c r="B29757" s="10"/>
      <c r="L29757" s="10"/>
      <c r="M29757" s="10"/>
    </row>
    <row r="29758" spans="2:13" s="1" customFormat="1" ht="13.8" x14ac:dyDescent="0.3">
      <c r="B29758" s="10"/>
      <c r="L29758" s="10"/>
      <c r="M29758" s="10"/>
    </row>
    <row r="29759" spans="2:13" s="1" customFormat="1" ht="13.8" x14ac:dyDescent="0.3">
      <c r="B29759" s="10"/>
      <c r="L29759" s="10"/>
      <c r="M29759" s="10"/>
    </row>
    <row r="29760" spans="2:13" s="1" customFormat="1" ht="13.8" x14ac:dyDescent="0.3">
      <c r="B29760" s="10"/>
      <c r="L29760" s="10"/>
      <c r="M29760" s="10"/>
    </row>
    <row r="29761" spans="2:13" s="1" customFormat="1" ht="13.8" x14ac:dyDescent="0.3">
      <c r="B29761" s="10"/>
      <c r="L29761" s="10"/>
      <c r="M29761" s="10"/>
    </row>
    <row r="29762" spans="2:13" s="1" customFormat="1" ht="13.8" x14ac:dyDescent="0.3">
      <c r="B29762" s="10"/>
      <c r="L29762" s="10"/>
      <c r="M29762" s="10"/>
    </row>
    <row r="29763" spans="2:13" s="1" customFormat="1" ht="13.8" x14ac:dyDescent="0.3">
      <c r="B29763" s="10"/>
      <c r="L29763" s="10"/>
      <c r="M29763" s="10"/>
    </row>
    <row r="29764" spans="2:13" s="1" customFormat="1" ht="13.8" x14ac:dyDescent="0.3">
      <c r="B29764" s="10"/>
      <c r="L29764" s="10"/>
      <c r="M29764" s="10"/>
    </row>
    <row r="29765" spans="2:13" s="1" customFormat="1" ht="13.8" x14ac:dyDescent="0.3">
      <c r="B29765" s="10"/>
      <c r="L29765" s="10"/>
      <c r="M29765" s="10"/>
    </row>
    <row r="29766" spans="2:13" s="1" customFormat="1" ht="13.8" x14ac:dyDescent="0.3">
      <c r="B29766" s="10"/>
      <c r="L29766" s="10"/>
      <c r="M29766" s="10"/>
    </row>
    <row r="29767" spans="2:13" s="1" customFormat="1" ht="13.8" x14ac:dyDescent="0.3">
      <c r="B29767" s="10"/>
      <c r="L29767" s="10"/>
      <c r="M29767" s="10"/>
    </row>
    <row r="29768" spans="2:13" s="1" customFormat="1" ht="13.8" x14ac:dyDescent="0.3">
      <c r="B29768" s="10"/>
      <c r="L29768" s="10"/>
      <c r="M29768" s="10"/>
    </row>
    <row r="29769" spans="2:13" s="1" customFormat="1" ht="13.8" x14ac:dyDescent="0.3">
      <c r="B29769" s="10"/>
      <c r="L29769" s="10"/>
      <c r="M29769" s="10"/>
    </row>
    <row r="29770" spans="2:13" s="1" customFormat="1" ht="13.8" x14ac:dyDescent="0.3">
      <c r="B29770" s="10"/>
      <c r="L29770" s="10"/>
      <c r="M29770" s="10"/>
    </row>
    <row r="29771" spans="2:13" s="1" customFormat="1" ht="13.8" x14ac:dyDescent="0.3">
      <c r="B29771" s="10"/>
      <c r="L29771" s="10"/>
      <c r="M29771" s="10"/>
    </row>
    <row r="29772" spans="2:13" s="1" customFormat="1" ht="13.8" x14ac:dyDescent="0.3">
      <c r="B29772" s="10"/>
      <c r="L29772" s="10"/>
      <c r="M29772" s="10"/>
    </row>
    <row r="29773" spans="2:13" s="1" customFormat="1" ht="13.8" x14ac:dyDescent="0.3">
      <c r="B29773" s="10"/>
      <c r="L29773" s="10"/>
      <c r="M29773" s="10"/>
    </row>
    <row r="29774" spans="2:13" s="1" customFormat="1" ht="13.8" x14ac:dyDescent="0.3">
      <c r="B29774" s="10"/>
      <c r="L29774" s="10"/>
      <c r="M29774" s="10"/>
    </row>
    <row r="29775" spans="2:13" s="1" customFormat="1" ht="13.8" x14ac:dyDescent="0.3">
      <c r="B29775" s="10"/>
      <c r="L29775" s="10"/>
      <c r="M29775" s="10"/>
    </row>
    <row r="29776" spans="2:13" s="1" customFormat="1" ht="13.8" x14ac:dyDescent="0.3">
      <c r="B29776" s="10"/>
      <c r="L29776" s="10"/>
      <c r="M29776" s="10"/>
    </row>
    <row r="29777" spans="2:13" s="1" customFormat="1" ht="13.8" x14ac:dyDescent="0.3">
      <c r="B29777" s="10"/>
      <c r="L29777" s="10"/>
      <c r="M29777" s="10"/>
    </row>
    <row r="29778" spans="2:13" s="1" customFormat="1" ht="13.8" x14ac:dyDescent="0.3">
      <c r="B29778" s="10"/>
      <c r="L29778" s="10"/>
      <c r="M29778" s="10"/>
    </row>
    <row r="29779" spans="2:13" s="1" customFormat="1" ht="13.8" x14ac:dyDescent="0.3">
      <c r="B29779" s="10"/>
      <c r="L29779" s="10"/>
      <c r="M29779" s="10"/>
    </row>
    <row r="29780" spans="2:13" s="1" customFormat="1" ht="13.8" x14ac:dyDescent="0.3">
      <c r="B29780" s="10"/>
      <c r="L29780" s="10"/>
      <c r="M29780" s="10"/>
    </row>
    <row r="29781" spans="2:13" s="1" customFormat="1" ht="13.8" x14ac:dyDescent="0.3">
      <c r="B29781" s="10"/>
      <c r="L29781" s="10"/>
      <c r="M29781" s="10"/>
    </row>
    <row r="29782" spans="2:13" s="1" customFormat="1" ht="13.8" x14ac:dyDescent="0.3">
      <c r="B29782" s="10"/>
      <c r="L29782" s="10"/>
      <c r="M29782" s="10"/>
    </row>
    <row r="29783" spans="2:13" s="1" customFormat="1" ht="13.8" x14ac:dyDescent="0.3">
      <c r="B29783" s="10"/>
      <c r="L29783" s="10"/>
      <c r="M29783" s="10"/>
    </row>
    <row r="29784" spans="2:13" s="1" customFormat="1" ht="13.8" x14ac:dyDescent="0.3">
      <c r="B29784" s="10"/>
      <c r="L29784" s="10"/>
      <c r="M29784" s="10"/>
    </row>
    <row r="29785" spans="2:13" s="1" customFormat="1" ht="13.8" x14ac:dyDescent="0.3">
      <c r="B29785" s="10"/>
      <c r="L29785" s="10"/>
      <c r="M29785" s="10"/>
    </row>
    <row r="29786" spans="2:13" s="1" customFormat="1" ht="13.8" x14ac:dyDescent="0.3">
      <c r="B29786" s="10"/>
      <c r="L29786" s="10"/>
      <c r="M29786" s="10"/>
    </row>
    <row r="29787" spans="2:13" s="1" customFormat="1" ht="13.8" x14ac:dyDescent="0.3">
      <c r="B29787" s="10"/>
      <c r="L29787" s="10"/>
      <c r="M29787" s="10"/>
    </row>
    <row r="29788" spans="2:13" s="1" customFormat="1" ht="13.8" x14ac:dyDescent="0.3">
      <c r="B29788" s="10"/>
      <c r="L29788" s="10"/>
      <c r="M29788" s="10"/>
    </row>
    <row r="29789" spans="2:13" s="1" customFormat="1" ht="13.8" x14ac:dyDescent="0.3">
      <c r="B29789" s="10"/>
      <c r="L29789" s="10"/>
      <c r="M29789" s="10"/>
    </row>
    <row r="29790" spans="2:13" s="1" customFormat="1" ht="13.8" x14ac:dyDescent="0.3">
      <c r="B29790" s="10"/>
      <c r="L29790" s="10"/>
      <c r="M29790" s="10"/>
    </row>
    <row r="29791" spans="2:13" s="1" customFormat="1" ht="13.8" x14ac:dyDescent="0.3">
      <c r="B29791" s="10"/>
      <c r="L29791" s="10"/>
      <c r="M29791" s="10"/>
    </row>
    <row r="29792" spans="2:13" s="1" customFormat="1" ht="13.8" x14ac:dyDescent="0.3">
      <c r="B29792" s="10"/>
      <c r="L29792" s="10"/>
      <c r="M29792" s="10"/>
    </row>
    <row r="29793" spans="2:13" s="1" customFormat="1" ht="13.8" x14ac:dyDescent="0.3">
      <c r="B29793" s="10"/>
      <c r="L29793" s="10"/>
      <c r="M29793" s="10"/>
    </row>
    <row r="29794" spans="2:13" s="1" customFormat="1" ht="13.8" x14ac:dyDescent="0.3">
      <c r="B29794" s="10"/>
      <c r="L29794" s="10"/>
      <c r="M29794" s="10"/>
    </row>
    <row r="29795" spans="2:13" s="1" customFormat="1" ht="13.8" x14ac:dyDescent="0.3">
      <c r="B29795" s="10"/>
      <c r="L29795" s="10"/>
      <c r="M29795" s="10"/>
    </row>
    <row r="29796" spans="2:13" s="1" customFormat="1" ht="13.8" x14ac:dyDescent="0.3">
      <c r="B29796" s="10"/>
      <c r="L29796" s="10"/>
      <c r="M29796" s="10"/>
    </row>
    <row r="29797" spans="2:13" s="1" customFormat="1" ht="13.8" x14ac:dyDescent="0.3">
      <c r="B29797" s="10"/>
      <c r="L29797" s="10"/>
      <c r="M29797" s="10"/>
    </row>
    <row r="29798" spans="2:13" s="1" customFormat="1" ht="13.8" x14ac:dyDescent="0.3">
      <c r="B29798" s="10"/>
      <c r="L29798" s="10"/>
      <c r="M29798" s="10"/>
    </row>
    <row r="29799" spans="2:13" s="1" customFormat="1" ht="13.8" x14ac:dyDescent="0.3">
      <c r="B29799" s="10"/>
      <c r="L29799" s="10"/>
      <c r="M29799" s="10"/>
    </row>
    <row r="29800" spans="2:13" s="1" customFormat="1" ht="13.8" x14ac:dyDescent="0.3">
      <c r="B29800" s="10"/>
      <c r="L29800" s="10"/>
      <c r="M29800" s="10"/>
    </row>
    <row r="29801" spans="2:13" s="1" customFormat="1" ht="13.8" x14ac:dyDescent="0.3">
      <c r="B29801" s="10"/>
      <c r="L29801" s="10"/>
      <c r="M29801" s="10"/>
    </row>
    <row r="29802" spans="2:13" s="1" customFormat="1" ht="13.8" x14ac:dyDescent="0.3">
      <c r="B29802" s="10"/>
      <c r="L29802" s="10"/>
      <c r="M29802" s="10"/>
    </row>
    <row r="29803" spans="2:13" s="1" customFormat="1" ht="13.8" x14ac:dyDescent="0.3">
      <c r="B29803" s="10"/>
      <c r="L29803" s="10"/>
      <c r="M29803" s="10"/>
    </row>
    <row r="29804" spans="2:13" s="1" customFormat="1" ht="13.8" x14ac:dyDescent="0.3">
      <c r="B29804" s="10"/>
      <c r="L29804" s="10"/>
      <c r="M29804" s="10"/>
    </row>
    <row r="29805" spans="2:13" s="1" customFormat="1" ht="13.8" x14ac:dyDescent="0.3">
      <c r="B29805" s="10"/>
      <c r="L29805" s="10"/>
      <c r="M29805" s="10"/>
    </row>
    <row r="29806" spans="2:13" s="1" customFormat="1" ht="13.8" x14ac:dyDescent="0.3">
      <c r="B29806" s="10"/>
      <c r="L29806" s="10"/>
      <c r="M29806" s="10"/>
    </row>
    <row r="29807" spans="2:13" s="1" customFormat="1" ht="13.8" x14ac:dyDescent="0.3">
      <c r="B29807" s="10"/>
      <c r="L29807" s="10"/>
      <c r="M29807" s="10"/>
    </row>
    <row r="29808" spans="2:13" s="1" customFormat="1" ht="13.8" x14ac:dyDescent="0.3">
      <c r="B29808" s="10"/>
      <c r="L29808" s="10"/>
      <c r="M29808" s="10"/>
    </row>
    <row r="29809" spans="2:13" s="1" customFormat="1" ht="13.8" x14ac:dyDescent="0.3">
      <c r="B29809" s="10"/>
      <c r="L29809" s="10"/>
      <c r="M29809" s="10"/>
    </row>
    <row r="29810" spans="2:13" s="1" customFormat="1" ht="13.8" x14ac:dyDescent="0.3">
      <c r="B29810" s="10"/>
      <c r="L29810" s="10"/>
      <c r="M29810" s="10"/>
    </row>
    <row r="29811" spans="2:13" s="1" customFormat="1" ht="13.8" x14ac:dyDescent="0.3">
      <c r="B29811" s="10"/>
      <c r="L29811" s="10"/>
      <c r="M29811" s="10"/>
    </row>
    <row r="29812" spans="2:13" s="1" customFormat="1" ht="13.8" x14ac:dyDescent="0.3">
      <c r="B29812" s="10"/>
      <c r="L29812" s="10"/>
      <c r="M29812" s="10"/>
    </row>
    <row r="29813" spans="2:13" s="1" customFormat="1" ht="13.8" x14ac:dyDescent="0.3">
      <c r="B29813" s="10"/>
      <c r="L29813" s="10"/>
      <c r="M29813" s="10"/>
    </row>
    <row r="29814" spans="2:13" s="1" customFormat="1" ht="13.8" x14ac:dyDescent="0.3">
      <c r="B29814" s="10"/>
      <c r="L29814" s="10"/>
      <c r="M29814" s="10"/>
    </row>
    <row r="29815" spans="2:13" s="1" customFormat="1" ht="13.8" x14ac:dyDescent="0.3">
      <c r="B29815" s="10"/>
      <c r="L29815" s="10"/>
      <c r="M29815" s="10"/>
    </row>
    <row r="29816" spans="2:13" s="1" customFormat="1" ht="13.8" x14ac:dyDescent="0.3">
      <c r="B29816" s="10"/>
      <c r="L29816" s="10"/>
      <c r="M29816" s="10"/>
    </row>
    <row r="29817" spans="2:13" s="1" customFormat="1" ht="13.8" x14ac:dyDescent="0.3">
      <c r="B29817" s="10"/>
      <c r="L29817" s="10"/>
      <c r="M29817" s="10"/>
    </row>
    <row r="29818" spans="2:13" s="1" customFormat="1" ht="13.8" x14ac:dyDescent="0.3">
      <c r="B29818" s="10"/>
      <c r="L29818" s="10"/>
      <c r="M29818" s="10"/>
    </row>
    <row r="29819" spans="2:13" s="1" customFormat="1" ht="13.8" x14ac:dyDescent="0.3">
      <c r="B29819" s="10"/>
      <c r="L29819" s="10"/>
      <c r="M29819" s="10"/>
    </row>
    <row r="29820" spans="2:13" s="1" customFormat="1" ht="13.8" x14ac:dyDescent="0.3">
      <c r="B29820" s="10"/>
      <c r="L29820" s="10"/>
      <c r="M29820" s="10"/>
    </row>
    <row r="29821" spans="2:13" s="1" customFormat="1" ht="13.8" x14ac:dyDescent="0.3">
      <c r="B29821" s="10"/>
      <c r="L29821" s="10"/>
      <c r="M29821" s="10"/>
    </row>
    <row r="29822" spans="2:13" s="1" customFormat="1" ht="13.8" x14ac:dyDescent="0.3">
      <c r="B29822" s="10"/>
      <c r="L29822" s="10"/>
      <c r="M29822" s="10"/>
    </row>
    <row r="29823" spans="2:13" s="1" customFormat="1" ht="13.8" x14ac:dyDescent="0.3">
      <c r="B29823" s="10"/>
      <c r="L29823" s="10"/>
      <c r="M29823" s="10"/>
    </row>
    <row r="29824" spans="2:13" s="1" customFormat="1" ht="13.8" x14ac:dyDescent="0.3">
      <c r="B29824" s="10"/>
      <c r="L29824" s="10"/>
      <c r="M29824" s="10"/>
    </row>
    <row r="29825" spans="2:13" s="1" customFormat="1" ht="13.8" x14ac:dyDescent="0.3">
      <c r="B29825" s="10"/>
      <c r="L29825" s="10"/>
      <c r="M29825" s="10"/>
    </row>
    <row r="29826" spans="2:13" s="1" customFormat="1" ht="13.8" x14ac:dyDescent="0.3">
      <c r="B29826" s="10"/>
      <c r="L29826" s="10"/>
      <c r="M29826" s="10"/>
    </row>
    <row r="29827" spans="2:13" s="1" customFormat="1" ht="13.8" x14ac:dyDescent="0.3">
      <c r="B29827" s="10"/>
      <c r="L29827" s="10"/>
      <c r="M29827" s="10"/>
    </row>
    <row r="29828" spans="2:13" s="1" customFormat="1" ht="13.8" x14ac:dyDescent="0.3">
      <c r="B29828" s="10"/>
      <c r="L29828" s="10"/>
      <c r="M29828" s="10"/>
    </row>
    <row r="29829" spans="2:13" s="1" customFormat="1" ht="13.8" x14ac:dyDescent="0.3">
      <c r="B29829" s="10"/>
      <c r="L29829" s="10"/>
      <c r="M29829" s="10"/>
    </row>
    <row r="29830" spans="2:13" s="1" customFormat="1" ht="13.8" x14ac:dyDescent="0.3">
      <c r="B29830" s="10"/>
      <c r="L29830" s="10"/>
      <c r="M29830" s="10"/>
    </row>
    <row r="29831" spans="2:13" s="1" customFormat="1" ht="13.8" x14ac:dyDescent="0.3">
      <c r="B29831" s="10"/>
      <c r="L29831" s="10"/>
      <c r="M29831" s="10"/>
    </row>
    <row r="29832" spans="2:13" s="1" customFormat="1" ht="13.8" x14ac:dyDescent="0.3">
      <c r="B29832" s="10"/>
      <c r="L29832" s="10"/>
      <c r="M29832" s="10"/>
    </row>
    <row r="29833" spans="2:13" s="1" customFormat="1" ht="13.8" x14ac:dyDescent="0.3">
      <c r="B29833" s="10"/>
      <c r="L29833" s="10"/>
      <c r="M29833" s="10"/>
    </row>
    <row r="29834" spans="2:13" s="1" customFormat="1" ht="13.8" x14ac:dyDescent="0.3">
      <c r="B29834" s="10"/>
      <c r="L29834" s="10"/>
      <c r="M29834" s="10"/>
    </row>
    <row r="29835" spans="2:13" s="1" customFormat="1" ht="13.8" x14ac:dyDescent="0.3">
      <c r="B29835" s="10"/>
      <c r="L29835" s="10"/>
      <c r="M29835" s="10"/>
    </row>
    <row r="29836" spans="2:13" s="1" customFormat="1" ht="13.8" x14ac:dyDescent="0.3">
      <c r="B29836" s="10"/>
      <c r="L29836" s="10"/>
      <c r="M29836" s="10"/>
    </row>
    <row r="29837" spans="2:13" s="1" customFormat="1" ht="13.8" x14ac:dyDescent="0.3">
      <c r="B29837" s="10"/>
      <c r="L29837" s="10"/>
      <c r="M29837" s="10"/>
    </row>
    <row r="29838" spans="2:13" s="1" customFormat="1" ht="13.8" x14ac:dyDescent="0.3">
      <c r="B29838" s="10"/>
      <c r="L29838" s="10"/>
      <c r="M29838" s="10"/>
    </row>
    <row r="29839" spans="2:13" s="1" customFormat="1" ht="13.8" x14ac:dyDescent="0.3">
      <c r="B29839" s="10"/>
      <c r="L29839" s="10"/>
      <c r="M29839" s="10"/>
    </row>
    <row r="29840" spans="2:13" s="1" customFormat="1" ht="13.8" x14ac:dyDescent="0.3">
      <c r="B29840" s="10"/>
      <c r="L29840" s="10"/>
      <c r="M29840" s="10"/>
    </row>
    <row r="29841" spans="2:13" s="1" customFormat="1" ht="13.8" x14ac:dyDescent="0.3">
      <c r="B29841" s="10"/>
      <c r="L29841" s="10"/>
      <c r="M29841" s="10"/>
    </row>
    <row r="29842" spans="2:13" s="1" customFormat="1" ht="13.8" x14ac:dyDescent="0.3">
      <c r="B29842" s="10"/>
      <c r="L29842" s="10"/>
      <c r="M29842" s="10"/>
    </row>
    <row r="29843" spans="2:13" s="1" customFormat="1" ht="13.8" x14ac:dyDescent="0.3">
      <c r="B29843" s="10"/>
      <c r="L29843" s="10"/>
      <c r="M29843" s="10"/>
    </row>
    <row r="29844" spans="2:13" s="1" customFormat="1" ht="13.8" x14ac:dyDescent="0.3">
      <c r="B29844" s="10"/>
      <c r="L29844" s="10"/>
      <c r="M29844" s="10"/>
    </row>
    <row r="29845" spans="2:13" s="1" customFormat="1" ht="13.8" x14ac:dyDescent="0.3">
      <c r="B29845" s="10"/>
      <c r="L29845" s="10"/>
      <c r="M29845" s="10"/>
    </row>
    <row r="29846" spans="2:13" s="1" customFormat="1" ht="13.8" x14ac:dyDescent="0.3">
      <c r="B29846" s="10"/>
      <c r="L29846" s="10"/>
      <c r="M29846" s="10"/>
    </row>
    <row r="29847" spans="2:13" s="1" customFormat="1" ht="13.8" x14ac:dyDescent="0.3">
      <c r="B29847" s="10"/>
      <c r="L29847" s="10"/>
      <c r="M29847" s="10"/>
    </row>
    <row r="29848" spans="2:13" s="1" customFormat="1" ht="13.8" x14ac:dyDescent="0.3">
      <c r="B29848" s="10"/>
      <c r="L29848" s="10"/>
      <c r="M29848" s="10"/>
    </row>
    <row r="29849" spans="2:13" s="1" customFormat="1" ht="13.8" x14ac:dyDescent="0.3">
      <c r="B29849" s="10"/>
      <c r="L29849" s="10"/>
      <c r="M29849" s="10"/>
    </row>
    <row r="29850" spans="2:13" s="1" customFormat="1" ht="13.8" x14ac:dyDescent="0.3">
      <c r="B29850" s="10"/>
      <c r="L29850" s="10"/>
      <c r="M29850" s="10"/>
    </row>
    <row r="29851" spans="2:13" s="1" customFormat="1" ht="13.8" x14ac:dyDescent="0.3">
      <c r="B29851" s="10"/>
      <c r="L29851" s="10"/>
      <c r="M29851" s="10"/>
    </row>
    <row r="29852" spans="2:13" s="1" customFormat="1" ht="13.8" x14ac:dyDescent="0.3">
      <c r="B29852" s="10"/>
      <c r="L29852" s="10"/>
      <c r="M29852" s="10"/>
    </row>
    <row r="29853" spans="2:13" s="1" customFormat="1" ht="13.8" x14ac:dyDescent="0.3">
      <c r="B29853" s="10"/>
      <c r="L29853" s="10"/>
      <c r="M29853" s="10"/>
    </row>
    <row r="29854" spans="2:13" s="1" customFormat="1" ht="13.8" x14ac:dyDescent="0.3">
      <c r="B29854" s="10"/>
      <c r="L29854" s="10"/>
      <c r="M29854" s="10"/>
    </row>
    <row r="29855" spans="2:13" s="1" customFormat="1" ht="13.8" x14ac:dyDescent="0.3">
      <c r="B29855" s="10"/>
      <c r="L29855" s="10"/>
      <c r="M29855" s="10"/>
    </row>
    <row r="29856" spans="2:13" s="1" customFormat="1" ht="13.8" x14ac:dyDescent="0.3">
      <c r="B29856" s="10"/>
      <c r="L29856" s="10"/>
      <c r="M29856" s="10"/>
    </row>
    <row r="29857" spans="2:13" s="1" customFormat="1" ht="13.8" x14ac:dyDescent="0.3">
      <c r="B29857" s="10"/>
      <c r="L29857" s="10"/>
      <c r="M29857" s="10"/>
    </row>
    <row r="29858" spans="2:13" s="1" customFormat="1" ht="13.8" x14ac:dyDescent="0.3">
      <c r="B29858" s="10"/>
      <c r="L29858" s="10"/>
      <c r="M29858" s="10"/>
    </row>
    <row r="29859" spans="2:13" s="1" customFormat="1" ht="13.8" x14ac:dyDescent="0.3">
      <c r="B29859" s="10"/>
      <c r="L29859" s="10"/>
      <c r="M29859" s="10"/>
    </row>
    <row r="29860" spans="2:13" s="1" customFormat="1" ht="13.8" x14ac:dyDescent="0.3">
      <c r="B29860" s="10"/>
      <c r="L29860" s="10"/>
      <c r="M29860" s="10"/>
    </row>
    <row r="29861" spans="2:13" s="1" customFormat="1" ht="13.8" x14ac:dyDescent="0.3">
      <c r="B29861" s="10"/>
      <c r="L29861" s="10"/>
      <c r="M29861" s="10"/>
    </row>
    <row r="29862" spans="2:13" s="1" customFormat="1" ht="13.8" x14ac:dyDescent="0.3">
      <c r="B29862" s="10"/>
      <c r="L29862" s="10"/>
      <c r="M29862" s="10"/>
    </row>
    <row r="29863" spans="2:13" s="1" customFormat="1" ht="13.8" x14ac:dyDescent="0.3">
      <c r="B29863" s="10"/>
      <c r="L29863" s="10"/>
      <c r="M29863" s="10"/>
    </row>
    <row r="29864" spans="2:13" s="1" customFormat="1" ht="13.8" x14ac:dyDescent="0.3">
      <c r="B29864" s="10"/>
      <c r="L29864" s="10"/>
      <c r="M29864" s="10"/>
    </row>
    <row r="29865" spans="2:13" s="1" customFormat="1" ht="13.8" x14ac:dyDescent="0.3">
      <c r="B29865" s="10"/>
      <c r="L29865" s="10"/>
      <c r="M29865" s="10"/>
    </row>
    <row r="29866" spans="2:13" s="1" customFormat="1" ht="13.8" x14ac:dyDescent="0.3">
      <c r="B29866" s="10"/>
      <c r="L29866" s="10"/>
      <c r="M29866" s="10"/>
    </row>
    <row r="29867" spans="2:13" s="1" customFormat="1" ht="13.8" x14ac:dyDescent="0.3">
      <c r="B29867" s="10"/>
      <c r="L29867" s="10"/>
      <c r="M29867" s="10"/>
    </row>
    <row r="29868" spans="2:13" s="1" customFormat="1" ht="13.8" x14ac:dyDescent="0.3">
      <c r="B29868" s="10"/>
      <c r="L29868" s="10"/>
      <c r="M29868" s="10"/>
    </row>
    <row r="29869" spans="2:13" s="1" customFormat="1" ht="13.8" x14ac:dyDescent="0.3">
      <c r="B29869" s="10"/>
      <c r="L29869" s="10"/>
      <c r="M29869" s="10"/>
    </row>
    <row r="29870" spans="2:13" s="1" customFormat="1" ht="13.8" x14ac:dyDescent="0.3">
      <c r="B29870" s="10"/>
      <c r="L29870" s="10"/>
      <c r="M29870" s="10"/>
    </row>
    <row r="29871" spans="2:13" s="1" customFormat="1" ht="13.8" x14ac:dyDescent="0.3">
      <c r="B29871" s="10"/>
      <c r="L29871" s="10"/>
      <c r="M29871" s="10"/>
    </row>
    <row r="29872" spans="2:13" s="1" customFormat="1" ht="13.8" x14ac:dyDescent="0.3">
      <c r="B29872" s="10"/>
      <c r="L29872" s="10"/>
      <c r="M29872" s="10"/>
    </row>
    <row r="29873" spans="2:13" s="1" customFormat="1" ht="13.8" x14ac:dyDescent="0.3">
      <c r="B29873" s="10"/>
      <c r="L29873" s="10"/>
      <c r="M29873" s="10"/>
    </row>
    <row r="29874" spans="2:13" s="1" customFormat="1" ht="13.8" x14ac:dyDescent="0.3">
      <c r="B29874" s="10"/>
      <c r="L29874" s="10"/>
      <c r="M29874" s="10"/>
    </row>
    <row r="29875" spans="2:13" s="1" customFormat="1" ht="13.8" x14ac:dyDescent="0.3">
      <c r="B29875" s="10"/>
      <c r="L29875" s="10"/>
      <c r="M29875" s="10"/>
    </row>
    <row r="29876" spans="2:13" s="1" customFormat="1" ht="13.8" x14ac:dyDescent="0.3">
      <c r="B29876" s="10"/>
      <c r="L29876" s="10"/>
      <c r="M29876" s="10"/>
    </row>
    <row r="29877" spans="2:13" s="1" customFormat="1" ht="13.8" x14ac:dyDescent="0.3">
      <c r="B29877" s="10"/>
      <c r="L29877" s="10"/>
      <c r="M29877" s="10"/>
    </row>
    <row r="29878" spans="2:13" s="1" customFormat="1" ht="13.8" x14ac:dyDescent="0.3">
      <c r="B29878" s="10"/>
      <c r="L29878" s="10"/>
      <c r="M29878" s="10"/>
    </row>
    <row r="29879" spans="2:13" s="1" customFormat="1" ht="13.8" x14ac:dyDescent="0.3">
      <c r="B29879" s="10"/>
      <c r="L29879" s="10"/>
      <c r="M29879" s="10"/>
    </row>
    <row r="29880" spans="2:13" s="1" customFormat="1" ht="13.8" x14ac:dyDescent="0.3">
      <c r="B29880" s="10"/>
      <c r="L29880" s="10"/>
      <c r="M29880" s="10"/>
    </row>
    <row r="29881" spans="2:13" s="1" customFormat="1" ht="13.8" x14ac:dyDescent="0.3">
      <c r="B29881" s="10"/>
      <c r="L29881" s="10"/>
      <c r="M29881" s="10"/>
    </row>
    <row r="29882" spans="2:13" s="1" customFormat="1" ht="13.8" x14ac:dyDescent="0.3">
      <c r="B29882" s="10"/>
      <c r="L29882" s="10"/>
      <c r="M29882" s="10"/>
    </row>
    <row r="29883" spans="2:13" s="1" customFormat="1" ht="13.8" x14ac:dyDescent="0.3">
      <c r="B29883" s="10"/>
      <c r="L29883" s="10"/>
      <c r="M29883" s="10"/>
    </row>
    <row r="29884" spans="2:13" s="1" customFormat="1" ht="13.8" x14ac:dyDescent="0.3">
      <c r="B29884" s="10"/>
      <c r="L29884" s="10"/>
      <c r="M29884" s="10"/>
    </row>
    <row r="29885" spans="2:13" s="1" customFormat="1" ht="13.8" x14ac:dyDescent="0.3">
      <c r="B29885" s="10"/>
      <c r="L29885" s="10"/>
      <c r="M29885" s="10"/>
    </row>
    <row r="29886" spans="2:13" s="1" customFormat="1" ht="13.8" x14ac:dyDescent="0.3">
      <c r="B29886" s="10"/>
      <c r="L29886" s="10"/>
      <c r="M29886" s="10"/>
    </row>
    <row r="29887" spans="2:13" s="1" customFormat="1" ht="13.8" x14ac:dyDescent="0.3">
      <c r="B29887" s="10"/>
      <c r="L29887" s="10"/>
      <c r="M29887" s="10"/>
    </row>
    <row r="29888" spans="2:13" s="1" customFormat="1" ht="13.8" x14ac:dyDescent="0.3">
      <c r="B29888" s="10"/>
      <c r="L29888" s="10"/>
      <c r="M29888" s="10"/>
    </row>
    <row r="29889" spans="2:13" s="1" customFormat="1" ht="13.8" x14ac:dyDescent="0.3">
      <c r="B29889" s="10"/>
      <c r="L29889" s="10"/>
      <c r="M29889" s="10"/>
    </row>
    <row r="29890" spans="2:13" s="1" customFormat="1" ht="13.8" x14ac:dyDescent="0.3">
      <c r="B29890" s="10"/>
      <c r="L29890" s="10"/>
      <c r="M29890" s="10"/>
    </row>
    <row r="29891" spans="2:13" s="1" customFormat="1" ht="13.8" x14ac:dyDescent="0.3">
      <c r="B29891" s="10"/>
      <c r="L29891" s="10"/>
      <c r="M29891" s="10"/>
    </row>
    <row r="29892" spans="2:13" s="1" customFormat="1" ht="13.8" x14ac:dyDescent="0.3">
      <c r="B29892" s="10"/>
      <c r="L29892" s="10"/>
      <c r="M29892" s="10"/>
    </row>
    <row r="29893" spans="2:13" s="1" customFormat="1" ht="13.8" x14ac:dyDescent="0.3">
      <c r="B29893" s="10"/>
      <c r="L29893" s="10"/>
      <c r="M29893" s="10"/>
    </row>
    <row r="29894" spans="2:13" s="1" customFormat="1" ht="13.8" x14ac:dyDescent="0.3">
      <c r="B29894" s="10"/>
      <c r="L29894" s="10"/>
      <c r="M29894" s="10"/>
    </row>
    <row r="29895" spans="2:13" s="1" customFormat="1" ht="13.8" x14ac:dyDescent="0.3">
      <c r="B29895" s="10"/>
      <c r="L29895" s="10"/>
      <c r="M29895" s="10"/>
    </row>
    <row r="29896" spans="2:13" s="1" customFormat="1" ht="13.8" x14ac:dyDescent="0.3">
      <c r="B29896" s="10"/>
      <c r="L29896" s="10"/>
      <c r="M29896" s="10"/>
    </row>
    <row r="29897" spans="2:13" s="1" customFormat="1" ht="13.8" x14ac:dyDescent="0.3">
      <c r="B29897" s="10"/>
      <c r="L29897" s="10"/>
      <c r="M29897" s="10"/>
    </row>
    <row r="29898" spans="2:13" s="1" customFormat="1" ht="13.8" x14ac:dyDescent="0.3">
      <c r="B29898" s="10"/>
      <c r="L29898" s="10"/>
      <c r="M29898" s="10"/>
    </row>
    <row r="29899" spans="2:13" s="1" customFormat="1" ht="13.8" x14ac:dyDescent="0.3">
      <c r="B29899" s="10"/>
      <c r="L29899" s="10"/>
      <c r="M29899" s="10"/>
    </row>
    <row r="29900" spans="2:13" s="1" customFormat="1" ht="13.8" x14ac:dyDescent="0.3">
      <c r="B29900" s="10"/>
      <c r="L29900" s="10"/>
      <c r="M29900" s="10"/>
    </row>
    <row r="29901" spans="2:13" s="1" customFormat="1" ht="13.8" x14ac:dyDescent="0.3">
      <c r="B29901" s="10"/>
      <c r="L29901" s="10"/>
      <c r="M29901" s="10"/>
    </row>
    <row r="29902" spans="2:13" s="1" customFormat="1" ht="13.8" x14ac:dyDescent="0.3">
      <c r="B29902" s="10"/>
      <c r="L29902" s="10"/>
      <c r="M29902" s="10"/>
    </row>
    <row r="29903" spans="2:13" s="1" customFormat="1" ht="13.8" x14ac:dyDescent="0.3">
      <c r="B29903" s="10"/>
      <c r="L29903" s="10"/>
      <c r="M29903" s="10"/>
    </row>
    <row r="29904" spans="2:13" s="1" customFormat="1" ht="13.8" x14ac:dyDescent="0.3">
      <c r="B29904" s="10"/>
      <c r="L29904" s="10"/>
      <c r="M29904" s="10"/>
    </row>
    <row r="29905" spans="2:13" s="1" customFormat="1" ht="13.8" x14ac:dyDescent="0.3">
      <c r="B29905" s="10"/>
      <c r="L29905" s="10"/>
      <c r="M29905" s="10"/>
    </row>
    <row r="29906" spans="2:13" s="1" customFormat="1" ht="13.8" x14ac:dyDescent="0.3">
      <c r="B29906" s="10"/>
      <c r="L29906" s="10"/>
      <c r="M29906" s="10"/>
    </row>
    <row r="29907" spans="2:13" s="1" customFormat="1" ht="13.8" x14ac:dyDescent="0.3">
      <c r="B29907" s="10"/>
      <c r="L29907" s="10"/>
      <c r="M29907" s="10"/>
    </row>
    <row r="29908" spans="2:13" s="1" customFormat="1" ht="13.8" x14ac:dyDescent="0.3">
      <c r="B29908" s="10"/>
      <c r="L29908" s="10"/>
      <c r="M29908" s="10"/>
    </row>
    <row r="29909" spans="2:13" s="1" customFormat="1" ht="13.8" x14ac:dyDescent="0.3">
      <c r="B29909" s="10"/>
      <c r="L29909" s="10"/>
      <c r="M29909" s="10"/>
    </row>
    <row r="29910" spans="2:13" s="1" customFormat="1" ht="13.8" x14ac:dyDescent="0.3">
      <c r="B29910" s="10"/>
      <c r="L29910" s="10"/>
      <c r="M29910" s="10"/>
    </row>
    <row r="29911" spans="2:13" s="1" customFormat="1" ht="13.8" x14ac:dyDescent="0.3">
      <c r="B29911" s="10"/>
      <c r="L29911" s="10"/>
      <c r="M29911" s="10"/>
    </row>
    <row r="29912" spans="2:13" s="1" customFormat="1" ht="13.8" x14ac:dyDescent="0.3">
      <c r="B29912" s="10"/>
      <c r="L29912" s="10"/>
      <c r="M29912" s="10"/>
    </row>
    <row r="29913" spans="2:13" s="1" customFormat="1" ht="13.8" x14ac:dyDescent="0.3">
      <c r="B29913" s="10"/>
      <c r="L29913" s="10"/>
      <c r="M29913" s="10"/>
    </row>
    <row r="29914" spans="2:13" s="1" customFormat="1" ht="13.8" x14ac:dyDescent="0.3">
      <c r="B29914" s="10"/>
      <c r="L29914" s="10"/>
      <c r="M29914" s="10"/>
    </row>
    <row r="29915" spans="2:13" s="1" customFormat="1" ht="13.8" x14ac:dyDescent="0.3">
      <c r="B29915" s="10"/>
      <c r="L29915" s="10"/>
      <c r="M29915" s="10"/>
    </row>
    <row r="29916" spans="2:13" s="1" customFormat="1" ht="13.8" x14ac:dyDescent="0.3">
      <c r="B29916" s="10"/>
      <c r="L29916" s="10"/>
      <c r="M29916" s="10"/>
    </row>
    <row r="29917" spans="2:13" s="1" customFormat="1" ht="13.8" x14ac:dyDescent="0.3">
      <c r="B29917" s="10"/>
      <c r="L29917" s="10"/>
      <c r="M29917" s="10"/>
    </row>
    <row r="29918" spans="2:13" s="1" customFormat="1" ht="13.8" x14ac:dyDescent="0.3">
      <c r="B29918" s="10"/>
      <c r="L29918" s="10"/>
      <c r="M29918" s="10"/>
    </row>
    <row r="29919" spans="2:13" s="1" customFormat="1" ht="13.8" x14ac:dyDescent="0.3">
      <c r="B29919" s="10"/>
      <c r="L29919" s="10"/>
      <c r="M29919" s="10"/>
    </row>
    <row r="29920" spans="2:13" s="1" customFormat="1" ht="13.8" x14ac:dyDescent="0.3">
      <c r="B29920" s="10"/>
      <c r="L29920" s="10"/>
      <c r="M29920" s="10"/>
    </row>
    <row r="29921" spans="2:13" s="1" customFormat="1" ht="13.8" x14ac:dyDescent="0.3">
      <c r="B29921" s="10"/>
      <c r="L29921" s="10"/>
      <c r="M29921" s="10"/>
    </row>
    <row r="29922" spans="2:13" s="1" customFormat="1" ht="13.8" x14ac:dyDescent="0.3">
      <c r="B29922" s="10"/>
      <c r="L29922" s="10"/>
      <c r="M29922" s="10"/>
    </row>
    <row r="29923" spans="2:13" s="1" customFormat="1" ht="13.8" x14ac:dyDescent="0.3">
      <c r="B29923" s="10"/>
      <c r="L29923" s="10"/>
      <c r="M29923" s="10"/>
    </row>
    <row r="29924" spans="2:13" s="1" customFormat="1" ht="13.8" x14ac:dyDescent="0.3">
      <c r="B29924" s="10"/>
      <c r="L29924" s="10"/>
      <c r="M29924" s="10"/>
    </row>
    <row r="29925" spans="2:13" s="1" customFormat="1" ht="13.8" x14ac:dyDescent="0.3">
      <c r="B29925" s="10"/>
      <c r="L29925" s="10"/>
      <c r="M29925" s="10"/>
    </row>
    <row r="29926" spans="2:13" s="1" customFormat="1" ht="13.8" x14ac:dyDescent="0.3">
      <c r="B29926" s="10"/>
      <c r="L29926" s="10"/>
      <c r="M29926" s="10"/>
    </row>
    <row r="29927" spans="2:13" s="1" customFormat="1" ht="13.8" x14ac:dyDescent="0.3">
      <c r="B29927" s="10"/>
      <c r="L29927" s="10"/>
      <c r="M29927" s="10"/>
    </row>
    <row r="29928" spans="2:13" s="1" customFormat="1" ht="13.8" x14ac:dyDescent="0.3">
      <c r="B29928" s="10"/>
      <c r="L29928" s="10"/>
      <c r="M29928" s="10"/>
    </row>
    <row r="29929" spans="2:13" s="1" customFormat="1" ht="13.8" x14ac:dyDescent="0.3">
      <c r="B29929" s="10"/>
      <c r="L29929" s="10"/>
      <c r="M29929" s="10"/>
    </row>
    <row r="29930" spans="2:13" s="1" customFormat="1" ht="13.8" x14ac:dyDescent="0.3">
      <c r="B29930" s="10"/>
      <c r="L29930" s="10"/>
      <c r="M29930" s="10"/>
    </row>
    <row r="29931" spans="2:13" s="1" customFormat="1" ht="13.8" x14ac:dyDescent="0.3">
      <c r="B29931" s="10"/>
      <c r="L29931" s="10"/>
      <c r="M29931" s="10"/>
    </row>
    <row r="29932" spans="2:13" s="1" customFormat="1" ht="13.8" x14ac:dyDescent="0.3">
      <c r="B29932" s="10"/>
      <c r="L29932" s="10"/>
      <c r="M29932" s="10"/>
    </row>
    <row r="29933" spans="2:13" s="1" customFormat="1" ht="13.8" x14ac:dyDescent="0.3">
      <c r="B29933" s="10"/>
      <c r="L29933" s="10"/>
      <c r="M29933" s="10"/>
    </row>
    <row r="29934" spans="2:13" s="1" customFormat="1" ht="13.8" x14ac:dyDescent="0.3">
      <c r="B29934" s="10"/>
      <c r="L29934" s="10"/>
      <c r="M29934" s="10"/>
    </row>
    <row r="29935" spans="2:13" s="1" customFormat="1" ht="13.8" x14ac:dyDescent="0.3">
      <c r="B29935" s="10"/>
      <c r="L29935" s="10"/>
      <c r="M29935" s="10"/>
    </row>
    <row r="29936" spans="2:13" s="1" customFormat="1" ht="13.8" x14ac:dyDescent="0.3">
      <c r="B29936" s="10"/>
      <c r="L29936" s="10"/>
      <c r="M29936" s="10"/>
    </row>
    <row r="29937" spans="2:13" s="1" customFormat="1" ht="13.8" x14ac:dyDescent="0.3">
      <c r="B29937" s="10"/>
      <c r="L29937" s="10"/>
      <c r="M29937" s="10"/>
    </row>
    <row r="29938" spans="2:13" s="1" customFormat="1" ht="13.8" x14ac:dyDescent="0.3">
      <c r="B29938" s="10"/>
      <c r="L29938" s="10"/>
      <c r="M29938" s="10"/>
    </row>
    <row r="29939" spans="2:13" s="1" customFormat="1" ht="13.8" x14ac:dyDescent="0.3">
      <c r="B29939" s="10"/>
      <c r="L29939" s="10"/>
      <c r="M29939" s="10"/>
    </row>
    <row r="29940" spans="2:13" s="1" customFormat="1" ht="13.8" x14ac:dyDescent="0.3">
      <c r="B29940" s="10"/>
      <c r="L29940" s="10"/>
      <c r="M29940" s="10"/>
    </row>
    <row r="29941" spans="2:13" s="1" customFormat="1" ht="13.8" x14ac:dyDescent="0.3">
      <c r="B29941" s="10"/>
      <c r="L29941" s="10"/>
      <c r="M29941" s="10"/>
    </row>
    <row r="29942" spans="2:13" s="1" customFormat="1" ht="13.8" x14ac:dyDescent="0.3">
      <c r="B29942" s="10"/>
      <c r="L29942" s="10"/>
      <c r="M29942" s="10"/>
    </row>
    <row r="29943" spans="2:13" s="1" customFormat="1" ht="13.8" x14ac:dyDescent="0.3">
      <c r="B29943" s="10"/>
      <c r="L29943" s="10"/>
      <c r="M29943" s="10"/>
    </row>
    <row r="29944" spans="2:13" s="1" customFormat="1" ht="13.8" x14ac:dyDescent="0.3">
      <c r="B29944" s="10"/>
      <c r="L29944" s="10"/>
      <c r="M29944" s="10"/>
    </row>
    <row r="29945" spans="2:13" s="1" customFormat="1" ht="13.8" x14ac:dyDescent="0.3">
      <c r="B29945" s="10"/>
      <c r="L29945" s="10"/>
      <c r="M29945" s="10"/>
    </row>
    <row r="29946" spans="2:13" s="1" customFormat="1" ht="13.8" x14ac:dyDescent="0.3">
      <c r="B29946" s="10"/>
      <c r="L29946" s="10"/>
      <c r="M29946" s="10"/>
    </row>
    <row r="29947" spans="2:13" s="1" customFormat="1" ht="13.8" x14ac:dyDescent="0.3">
      <c r="B29947" s="10"/>
      <c r="L29947" s="10"/>
      <c r="M29947" s="10"/>
    </row>
    <row r="29948" spans="2:13" s="1" customFormat="1" ht="13.8" x14ac:dyDescent="0.3">
      <c r="B29948" s="10"/>
      <c r="L29948" s="10"/>
      <c r="M29948" s="10"/>
    </row>
    <row r="29949" spans="2:13" s="1" customFormat="1" ht="13.8" x14ac:dyDescent="0.3">
      <c r="B29949" s="10"/>
      <c r="L29949" s="10"/>
      <c r="M29949" s="10"/>
    </row>
    <row r="29950" spans="2:13" s="1" customFormat="1" ht="13.8" x14ac:dyDescent="0.3">
      <c r="B29950" s="10"/>
      <c r="L29950" s="10"/>
      <c r="M29950" s="10"/>
    </row>
    <row r="29951" spans="2:13" s="1" customFormat="1" ht="13.8" x14ac:dyDescent="0.3">
      <c r="B29951" s="10"/>
      <c r="L29951" s="10"/>
      <c r="M29951" s="10"/>
    </row>
    <row r="29952" spans="2:13" s="1" customFormat="1" ht="13.8" x14ac:dyDescent="0.3">
      <c r="B29952" s="10"/>
      <c r="L29952" s="10"/>
      <c r="M29952" s="10"/>
    </row>
    <row r="29953" spans="2:13" s="1" customFormat="1" ht="13.8" x14ac:dyDescent="0.3">
      <c r="B29953" s="10"/>
      <c r="L29953" s="10"/>
      <c r="M29953" s="10"/>
    </row>
    <row r="29954" spans="2:13" s="1" customFormat="1" ht="13.8" x14ac:dyDescent="0.3">
      <c r="B29954" s="10"/>
      <c r="L29954" s="10"/>
      <c r="M29954" s="10"/>
    </row>
    <row r="29955" spans="2:13" s="1" customFormat="1" ht="13.8" x14ac:dyDescent="0.3">
      <c r="B29955" s="10"/>
      <c r="L29955" s="10"/>
      <c r="M29955" s="10"/>
    </row>
    <row r="29956" spans="2:13" s="1" customFormat="1" ht="13.8" x14ac:dyDescent="0.3">
      <c r="B29956" s="10"/>
      <c r="L29956" s="10"/>
      <c r="M29956" s="10"/>
    </row>
    <row r="29957" spans="2:13" s="1" customFormat="1" ht="13.8" x14ac:dyDescent="0.3">
      <c r="B29957" s="10"/>
      <c r="L29957" s="10"/>
      <c r="M29957" s="10"/>
    </row>
    <row r="29958" spans="2:13" s="1" customFormat="1" ht="13.8" x14ac:dyDescent="0.3">
      <c r="B29958" s="10"/>
      <c r="L29958" s="10"/>
      <c r="M29958" s="10"/>
    </row>
    <row r="29959" spans="2:13" s="1" customFormat="1" ht="13.8" x14ac:dyDescent="0.3">
      <c r="B29959" s="10"/>
      <c r="L29959" s="10"/>
      <c r="M29959" s="10"/>
    </row>
    <row r="29960" spans="2:13" s="1" customFormat="1" ht="13.8" x14ac:dyDescent="0.3">
      <c r="B29960" s="10"/>
      <c r="L29960" s="10"/>
      <c r="M29960" s="10"/>
    </row>
    <row r="29961" spans="2:13" s="1" customFormat="1" ht="13.8" x14ac:dyDescent="0.3">
      <c r="B29961" s="10"/>
      <c r="L29961" s="10"/>
      <c r="M29961" s="10"/>
    </row>
    <row r="29962" spans="2:13" s="1" customFormat="1" ht="13.8" x14ac:dyDescent="0.3">
      <c r="B29962" s="10"/>
      <c r="L29962" s="10"/>
      <c r="M29962" s="10"/>
    </row>
    <row r="29963" spans="2:13" s="1" customFormat="1" ht="13.8" x14ac:dyDescent="0.3">
      <c r="B29963" s="10"/>
      <c r="L29963" s="10"/>
      <c r="M29963" s="10"/>
    </row>
    <row r="29964" spans="2:13" s="1" customFormat="1" ht="13.8" x14ac:dyDescent="0.3">
      <c r="B29964" s="10"/>
      <c r="L29964" s="10"/>
      <c r="M29964" s="10"/>
    </row>
    <row r="29965" spans="2:13" s="1" customFormat="1" ht="13.8" x14ac:dyDescent="0.3">
      <c r="B29965" s="10"/>
      <c r="L29965" s="10"/>
      <c r="M29965" s="10"/>
    </row>
    <row r="29966" spans="2:13" s="1" customFormat="1" ht="13.8" x14ac:dyDescent="0.3">
      <c r="B29966" s="10"/>
      <c r="L29966" s="10"/>
      <c r="M29966" s="10"/>
    </row>
    <row r="29967" spans="2:13" s="1" customFormat="1" ht="13.8" x14ac:dyDescent="0.3">
      <c r="B29967" s="10"/>
      <c r="L29967" s="10"/>
      <c r="M29967" s="10"/>
    </row>
    <row r="29968" spans="2:13" s="1" customFormat="1" ht="13.8" x14ac:dyDescent="0.3">
      <c r="B29968" s="10"/>
      <c r="L29968" s="10"/>
      <c r="M29968" s="10"/>
    </row>
    <row r="29969" spans="2:13" s="1" customFormat="1" ht="13.8" x14ac:dyDescent="0.3">
      <c r="B29969" s="10"/>
      <c r="L29969" s="10"/>
      <c r="M29969" s="10"/>
    </row>
    <row r="29970" spans="2:13" s="1" customFormat="1" ht="13.8" x14ac:dyDescent="0.3">
      <c r="B29970" s="10"/>
      <c r="L29970" s="10"/>
      <c r="M29970" s="10"/>
    </row>
    <row r="29971" spans="2:13" s="1" customFormat="1" ht="13.8" x14ac:dyDescent="0.3">
      <c r="B29971" s="10"/>
      <c r="L29971" s="10"/>
      <c r="M29971" s="10"/>
    </row>
    <row r="29972" spans="2:13" s="1" customFormat="1" ht="13.8" x14ac:dyDescent="0.3">
      <c r="B29972" s="10"/>
      <c r="L29972" s="10"/>
      <c r="M29972" s="10"/>
    </row>
    <row r="29973" spans="2:13" s="1" customFormat="1" ht="13.8" x14ac:dyDescent="0.3">
      <c r="B29973" s="10"/>
      <c r="L29973" s="10"/>
      <c r="M29973" s="10"/>
    </row>
    <row r="29974" spans="2:13" s="1" customFormat="1" ht="13.8" x14ac:dyDescent="0.3">
      <c r="B29974" s="10"/>
      <c r="L29974" s="10"/>
      <c r="M29974" s="10"/>
    </row>
    <row r="29975" spans="2:13" s="1" customFormat="1" ht="13.8" x14ac:dyDescent="0.3">
      <c r="B29975" s="10"/>
      <c r="L29975" s="10"/>
      <c r="M29975" s="10"/>
    </row>
    <row r="29976" spans="2:13" s="1" customFormat="1" ht="13.8" x14ac:dyDescent="0.3">
      <c r="B29976" s="10"/>
      <c r="L29976" s="10"/>
      <c r="M29976" s="10"/>
    </row>
    <row r="29977" spans="2:13" s="1" customFormat="1" ht="13.8" x14ac:dyDescent="0.3">
      <c r="B29977" s="10"/>
      <c r="L29977" s="10"/>
      <c r="M29977" s="10"/>
    </row>
    <row r="29978" spans="2:13" s="1" customFormat="1" ht="13.8" x14ac:dyDescent="0.3">
      <c r="B29978" s="10"/>
      <c r="L29978" s="10"/>
      <c r="M29978" s="10"/>
    </row>
    <row r="29979" spans="2:13" s="1" customFormat="1" ht="13.8" x14ac:dyDescent="0.3">
      <c r="B29979" s="10"/>
      <c r="L29979" s="10"/>
      <c r="M29979" s="10"/>
    </row>
    <row r="29980" spans="2:13" s="1" customFormat="1" ht="13.8" x14ac:dyDescent="0.3">
      <c r="B29980" s="10"/>
      <c r="L29980" s="10"/>
      <c r="M29980" s="10"/>
    </row>
    <row r="29981" spans="2:13" s="1" customFormat="1" ht="13.8" x14ac:dyDescent="0.3">
      <c r="B29981" s="10"/>
      <c r="L29981" s="10"/>
      <c r="M29981" s="10"/>
    </row>
    <row r="29982" spans="2:13" s="1" customFormat="1" ht="13.8" x14ac:dyDescent="0.3">
      <c r="B29982" s="10"/>
      <c r="L29982" s="10"/>
      <c r="M29982" s="10"/>
    </row>
    <row r="29983" spans="2:13" s="1" customFormat="1" ht="13.8" x14ac:dyDescent="0.3">
      <c r="B29983" s="10"/>
      <c r="L29983" s="10"/>
      <c r="M29983" s="10"/>
    </row>
    <row r="29984" spans="2:13" s="1" customFormat="1" ht="13.8" x14ac:dyDescent="0.3">
      <c r="B29984" s="10"/>
      <c r="L29984" s="10"/>
      <c r="M29984" s="10"/>
    </row>
    <row r="29985" spans="2:13" s="1" customFormat="1" ht="13.8" x14ac:dyDescent="0.3">
      <c r="B29985" s="10"/>
      <c r="L29985" s="10"/>
      <c r="M29985" s="10"/>
    </row>
    <row r="29986" spans="2:13" s="1" customFormat="1" ht="13.8" x14ac:dyDescent="0.3">
      <c r="B29986" s="10"/>
      <c r="L29986" s="10"/>
      <c r="M29986" s="10"/>
    </row>
    <row r="29987" spans="2:13" s="1" customFormat="1" ht="13.8" x14ac:dyDescent="0.3">
      <c r="B29987" s="10"/>
      <c r="L29987" s="10"/>
      <c r="M29987" s="10"/>
    </row>
    <row r="29988" spans="2:13" s="1" customFormat="1" ht="13.8" x14ac:dyDescent="0.3">
      <c r="B29988" s="10"/>
      <c r="L29988" s="10"/>
      <c r="M29988" s="10"/>
    </row>
    <row r="29989" spans="2:13" s="1" customFormat="1" ht="13.8" x14ac:dyDescent="0.3">
      <c r="B29989" s="10"/>
      <c r="L29989" s="10"/>
      <c r="M29989" s="10"/>
    </row>
    <row r="29990" spans="2:13" s="1" customFormat="1" ht="13.8" x14ac:dyDescent="0.3">
      <c r="B29990" s="10"/>
      <c r="L29990" s="10"/>
      <c r="M29990" s="10"/>
    </row>
    <row r="29991" spans="2:13" s="1" customFormat="1" ht="13.8" x14ac:dyDescent="0.3">
      <c r="B29991" s="10"/>
      <c r="L29991" s="10"/>
      <c r="M29991" s="10"/>
    </row>
    <row r="29992" spans="2:13" s="1" customFormat="1" ht="13.8" x14ac:dyDescent="0.3">
      <c r="B29992" s="10"/>
      <c r="L29992" s="10"/>
      <c r="M29992" s="10"/>
    </row>
    <row r="29993" spans="2:13" s="1" customFormat="1" ht="13.8" x14ac:dyDescent="0.3">
      <c r="B29993" s="10"/>
      <c r="L29993" s="10"/>
      <c r="M29993" s="10"/>
    </row>
    <row r="29994" spans="2:13" s="1" customFormat="1" ht="13.8" x14ac:dyDescent="0.3">
      <c r="B29994" s="10"/>
      <c r="L29994" s="10"/>
      <c r="M29994" s="10"/>
    </row>
    <row r="29995" spans="2:13" s="1" customFormat="1" ht="13.8" x14ac:dyDescent="0.3">
      <c r="B29995" s="10"/>
      <c r="L29995" s="10"/>
      <c r="M29995" s="10"/>
    </row>
    <row r="29996" spans="2:13" s="1" customFormat="1" ht="13.8" x14ac:dyDescent="0.3">
      <c r="B29996" s="10"/>
      <c r="L29996" s="10"/>
      <c r="M29996" s="10"/>
    </row>
    <row r="29997" spans="2:13" s="1" customFormat="1" ht="13.8" x14ac:dyDescent="0.3">
      <c r="B29997" s="10"/>
      <c r="L29997" s="10"/>
      <c r="M29997" s="10"/>
    </row>
    <row r="29998" spans="2:13" s="1" customFormat="1" ht="13.8" x14ac:dyDescent="0.3">
      <c r="B29998" s="10"/>
      <c r="L29998" s="10"/>
      <c r="M29998" s="10"/>
    </row>
    <row r="29999" spans="2:13" s="1" customFormat="1" ht="13.8" x14ac:dyDescent="0.3">
      <c r="B29999" s="10"/>
      <c r="L29999" s="10"/>
      <c r="M29999" s="10"/>
    </row>
    <row r="30000" spans="2:13" s="1" customFormat="1" ht="13.8" x14ac:dyDescent="0.3">
      <c r="B30000" s="10"/>
      <c r="L30000" s="10"/>
      <c r="M30000" s="10"/>
    </row>
    <row r="30001" spans="2:13" s="1" customFormat="1" ht="13.8" x14ac:dyDescent="0.3">
      <c r="B30001" s="10"/>
      <c r="L30001" s="10"/>
      <c r="M30001" s="10"/>
    </row>
    <row r="30002" spans="2:13" s="1" customFormat="1" ht="13.8" x14ac:dyDescent="0.3">
      <c r="B30002" s="10"/>
      <c r="L30002" s="10"/>
      <c r="M30002" s="10"/>
    </row>
    <row r="30003" spans="2:13" s="1" customFormat="1" ht="13.8" x14ac:dyDescent="0.3">
      <c r="B30003" s="10"/>
      <c r="L30003" s="10"/>
      <c r="M30003" s="10"/>
    </row>
    <row r="30004" spans="2:13" s="1" customFormat="1" ht="13.8" x14ac:dyDescent="0.3">
      <c r="B30004" s="10"/>
      <c r="L30004" s="10"/>
      <c r="M30004" s="10"/>
    </row>
    <row r="30005" spans="2:13" s="1" customFormat="1" ht="13.8" x14ac:dyDescent="0.3">
      <c r="B30005" s="10"/>
      <c r="L30005" s="10"/>
      <c r="M30005" s="10"/>
    </row>
    <row r="30006" spans="2:13" s="1" customFormat="1" ht="13.8" x14ac:dyDescent="0.3">
      <c r="B30006" s="10"/>
      <c r="L30006" s="10"/>
      <c r="M30006" s="10"/>
    </row>
    <row r="30007" spans="2:13" s="1" customFormat="1" ht="13.8" x14ac:dyDescent="0.3">
      <c r="B30007" s="10"/>
      <c r="L30007" s="10"/>
      <c r="M30007" s="10"/>
    </row>
    <row r="30008" spans="2:13" s="1" customFormat="1" ht="13.8" x14ac:dyDescent="0.3">
      <c r="B30008" s="10"/>
      <c r="L30008" s="10"/>
      <c r="M30008" s="10"/>
    </row>
    <row r="30009" spans="2:13" s="1" customFormat="1" ht="13.8" x14ac:dyDescent="0.3">
      <c r="B30009" s="10"/>
      <c r="L30009" s="10"/>
      <c r="M30009" s="10"/>
    </row>
    <row r="30010" spans="2:13" s="1" customFormat="1" ht="13.8" x14ac:dyDescent="0.3">
      <c r="B30010" s="10"/>
      <c r="L30010" s="10"/>
      <c r="M30010" s="10"/>
    </row>
    <row r="30011" spans="2:13" s="1" customFormat="1" ht="13.8" x14ac:dyDescent="0.3">
      <c r="B30011" s="10"/>
      <c r="L30011" s="10"/>
      <c r="M30011" s="10"/>
    </row>
    <row r="30012" spans="2:13" s="1" customFormat="1" ht="13.8" x14ac:dyDescent="0.3">
      <c r="B30012" s="10"/>
      <c r="L30012" s="10"/>
      <c r="M30012" s="10"/>
    </row>
    <row r="30013" spans="2:13" s="1" customFormat="1" ht="13.8" x14ac:dyDescent="0.3">
      <c r="B30013" s="10"/>
      <c r="L30013" s="10"/>
      <c r="M30013" s="10"/>
    </row>
    <row r="30014" spans="2:13" s="1" customFormat="1" ht="13.8" x14ac:dyDescent="0.3">
      <c r="B30014" s="10"/>
      <c r="L30014" s="10"/>
      <c r="M30014" s="10"/>
    </row>
    <row r="30015" spans="2:13" s="1" customFormat="1" ht="13.8" x14ac:dyDescent="0.3">
      <c r="B30015" s="10"/>
      <c r="L30015" s="10"/>
      <c r="M30015" s="10"/>
    </row>
    <row r="30016" spans="2:13" s="1" customFormat="1" ht="13.8" x14ac:dyDescent="0.3">
      <c r="B30016" s="10"/>
      <c r="L30016" s="10"/>
      <c r="M30016" s="10"/>
    </row>
    <row r="30017" spans="2:13" s="1" customFormat="1" ht="13.8" x14ac:dyDescent="0.3">
      <c r="B30017" s="10"/>
      <c r="L30017" s="10"/>
      <c r="M30017" s="10"/>
    </row>
    <row r="30018" spans="2:13" s="1" customFormat="1" ht="13.8" x14ac:dyDescent="0.3">
      <c r="B30018" s="10"/>
      <c r="L30018" s="10"/>
      <c r="M30018" s="10"/>
    </row>
    <row r="30019" spans="2:13" s="1" customFormat="1" ht="13.8" x14ac:dyDescent="0.3">
      <c r="B30019" s="10"/>
      <c r="L30019" s="10"/>
      <c r="M30019" s="10"/>
    </row>
    <row r="30020" spans="2:13" s="1" customFormat="1" ht="13.8" x14ac:dyDescent="0.3">
      <c r="B30020" s="10"/>
      <c r="L30020" s="10"/>
      <c r="M30020" s="10"/>
    </row>
    <row r="30021" spans="2:13" s="1" customFormat="1" ht="13.8" x14ac:dyDescent="0.3">
      <c r="B30021" s="10"/>
      <c r="L30021" s="10"/>
      <c r="M30021" s="10"/>
    </row>
    <row r="30022" spans="2:13" s="1" customFormat="1" ht="13.8" x14ac:dyDescent="0.3">
      <c r="B30022" s="10"/>
      <c r="L30022" s="10"/>
      <c r="M30022" s="10"/>
    </row>
    <row r="30023" spans="2:13" s="1" customFormat="1" ht="13.8" x14ac:dyDescent="0.3">
      <c r="B30023" s="10"/>
      <c r="L30023" s="10"/>
      <c r="M30023" s="10"/>
    </row>
    <row r="30024" spans="2:13" s="1" customFormat="1" ht="13.8" x14ac:dyDescent="0.3">
      <c r="B30024" s="10"/>
      <c r="L30024" s="10"/>
      <c r="M30024" s="10"/>
    </row>
    <row r="30025" spans="2:13" s="1" customFormat="1" ht="13.8" x14ac:dyDescent="0.3">
      <c r="B30025" s="10"/>
      <c r="L30025" s="10"/>
      <c r="M30025" s="10"/>
    </row>
    <row r="30026" spans="2:13" s="1" customFormat="1" ht="13.8" x14ac:dyDescent="0.3">
      <c r="B30026" s="10"/>
      <c r="L30026" s="10"/>
      <c r="M30026" s="10"/>
    </row>
    <row r="30027" spans="2:13" s="1" customFormat="1" ht="13.8" x14ac:dyDescent="0.3">
      <c r="B30027" s="10"/>
      <c r="L30027" s="10"/>
      <c r="M30027" s="10"/>
    </row>
    <row r="30028" spans="2:13" s="1" customFormat="1" ht="13.8" x14ac:dyDescent="0.3">
      <c r="B30028" s="10"/>
      <c r="L30028" s="10"/>
      <c r="M30028" s="10"/>
    </row>
    <row r="30029" spans="2:13" s="1" customFormat="1" ht="13.8" x14ac:dyDescent="0.3">
      <c r="B30029" s="10"/>
      <c r="L30029" s="10"/>
      <c r="M30029" s="10"/>
    </row>
    <row r="30030" spans="2:13" s="1" customFormat="1" ht="13.8" x14ac:dyDescent="0.3">
      <c r="B30030" s="10"/>
      <c r="L30030" s="10"/>
      <c r="M30030" s="10"/>
    </row>
    <row r="30031" spans="2:13" s="1" customFormat="1" ht="13.8" x14ac:dyDescent="0.3">
      <c r="B30031" s="10"/>
      <c r="L30031" s="10"/>
      <c r="M30031" s="10"/>
    </row>
    <row r="30032" spans="2:13" s="1" customFormat="1" ht="13.8" x14ac:dyDescent="0.3">
      <c r="B30032" s="10"/>
      <c r="L30032" s="10"/>
      <c r="M30032" s="10"/>
    </row>
    <row r="30033" spans="2:13" s="1" customFormat="1" ht="13.8" x14ac:dyDescent="0.3">
      <c r="B30033" s="10"/>
      <c r="L30033" s="10"/>
      <c r="M30033" s="10"/>
    </row>
    <row r="30034" spans="2:13" s="1" customFormat="1" ht="13.8" x14ac:dyDescent="0.3">
      <c r="B30034" s="10"/>
      <c r="L30034" s="10"/>
      <c r="M30034" s="10"/>
    </row>
    <row r="30035" spans="2:13" s="1" customFormat="1" ht="13.8" x14ac:dyDescent="0.3">
      <c r="B30035" s="10"/>
      <c r="L30035" s="10"/>
      <c r="M30035" s="10"/>
    </row>
    <row r="30036" spans="2:13" s="1" customFormat="1" ht="13.8" x14ac:dyDescent="0.3">
      <c r="B30036" s="10"/>
      <c r="L30036" s="10"/>
      <c r="M30036" s="10"/>
    </row>
    <row r="30037" spans="2:13" s="1" customFormat="1" ht="13.8" x14ac:dyDescent="0.3">
      <c r="B30037" s="10"/>
      <c r="L30037" s="10"/>
      <c r="M30037" s="10"/>
    </row>
    <row r="30038" spans="2:13" s="1" customFormat="1" ht="13.8" x14ac:dyDescent="0.3">
      <c r="B30038" s="10"/>
      <c r="L30038" s="10"/>
      <c r="M30038" s="10"/>
    </row>
    <row r="30039" spans="2:13" s="1" customFormat="1" ht="13.8" x14ac:dyDescent="0.3">
      <c r="B30039" s="10"/>
      <c r="L30039" s="10"/>
      <c r="M30039" s="10"/>
    </row>
    <row r="30040" spans="2:13" s="1" customFormat="1" ht="13.8" x14ac:dyDescent="0.3">
      <c r="B30040" s="10"/>
      <c r="L30040" s="10"/>
      <c r="M30040" s="10"/>
    </row>
    <row r="30041" spans="2:13" s="1" customFormat="1" ht="13.8" x14ac:dyDescent="0.3">
      <c r="B30041" s="10"/>
      <c r="L30041" s="10"/>
      <c r="M30041" s="10"/>
    </row>
    <row r="30042" spans="2:13" s="1" customFormat="1" ht="13.8" x14ac:dyDescent="0.3">
      <c r="B30042" s="10"/>
      <c r="L30042" s="10"/>
      <c r="M30042" s="10"/>
    </row>
    <row r="30043" spans="2:13" s="1" customFormat="1" ht="13.8" x14ac:dyDescent="0.3">
      <c r="B30043" s="10"/>
      <c r="L30043" s="10"/>
      <c r="M30043" s="10"/>
    </row>
    <row r="30044" spans="2:13" s="1" customFormat="1" ht="13.8" x14ac:dyDescent="0.3">
      <c r="B30044" s="10"/>
      <c r="L30044" s="10"/>
      <c r="M30044" s="10"/>
    </row>
    <row r="30045" spans="2:13" s="1" customFormat="1" ht="13.8" x14ac:dyDescent="0.3">
      <c r="B30045" s="10"/>
      <c r="L30045" s="10"/>
      <c r="M30045" s="10"/>
    </row>
    <row r="30046" spans="2:13" s="1" customFormat="1" ht="13.8" x14ac:dyDescent="0.3">
      <c r="B30046" s="10"/>
      <c r="L30046" s="10"/>
      <c r="M30046" s="10"/>
    </row>
    <row r="30047" spans="2:13" s="1" customFormat="1" ht="13.8" x14ac:dyDescent="0.3">
      <c r="B30047" s="10"/>
      <c r="L30047" s="10"/>
      <c r="M30047" s="10"/>
    </row>
    <row r="30048" spans="2:13" s="1" customFormat="1" ht="13.8" x14ac:dyDescent="0.3">
      <c r="B30048" s="10"/>
      <c r="L30048" s="10"/>
      <c r="M30048" s="10"/>
    </row>
    <row r="30049" spans="2:13" s="1" customFormat="1" ht="13.8" x14ac:dyDescent="0.3">
      <c r="B30049" s="10"/>
      <c r="L30049" s="10"/>
      <c r="M30049" s="10"/>
    </row>
    <row r="30050" spans="2:13" s="1" customFormat="1" ht="13.8" x14ac:dyDescent="0.3">
      <c r="B30050" s="10"/>
      <c r="L30050" s="10"/>
      <c r="M30050" s="10"/>
    </row>
    <row r="30051" spans="2:13" s="1" customFormat="1" ht="13.8" x14ac:dyDescent="0.3">
      <c r="B30051" s="10"/>
      <c r="L30051" s="10"/>
      <c r="M30051" s="10"/>
    </row>
    <row r="30052" spans="2:13" s="1" customFormat="1" ht="13.8" x14ac:dyDescent="0.3">
      <c r="B30052" s="10"/>
      <c r="L30052" s="10"/>
      <c r="M30052" s="10"/>
    </row>
    <row r="30053" spans="2:13" s="1" customFormat="1" ht="13.8" x14ac:dyDescent="0.3">
      <c r="B30053" s="10"/>
      <c r="L30053" s="10"/>
      <c r="M30053" s="10"/>
    </row>
    <row r="30054" spans="2:13" s="1" customFormat="1" ht="13.8" x14ac:dyDescent="0.3">
      <c r="B30054" s="10"/>
      <c r="L30054" s="10"/>
      <c r="M30054" s="10"/>
    </row>
    <row r="30055" spans="2:13" s="1" customFormat="1" ht="13.8" x14ac:dyDescent="0.3">
      <c r="B30055" s="10"/>
      <c r="L30055" s="10"/>
      <c r="M30055" s="10"/>
    </row>
    <row r="30056" spans="2:13" s="1" customFormat="1" ht="13.8" x14ac:dyDescent="0.3">
      <c r="B30056" s="10"/>
      <c r="L30056" s="10"/>
      <c r="M30056" s="10"/>
    </row>
    <row r="30057" spans="2:13" s="1" customFormat="1" ht="13.8" x14ac:dyDescent="0.3">
      <c r="B30057" s="10"/>
      <c r="L30057" s="10"/>
      <c r="M30057" s="10"/>
    </row>
    <row r="30058" spans="2:13" s="1" customFormat="1" ht="13.8" x14ac:dyDescent="0.3">
      <c r="B30058" s="10"/>
      <c r="L30058" s="10"/>
      <c r="M30058" s="10"/>
    </row>
    <row r="30059" spans="2:13" s="1" customFormat="1" ht="13.8" x14ac:dyDescent="0.3">
      <c r="B30059" s="10"/>
      <c r="L30059" s="10"/>
      <c r="M30059" s="10"/>
    </row>
    <row r="30060" spans="2:13" s="1" customFormat="1" ht="13.8" x14ac:dyDescent="0.3">
      <c r="B30060" s="10"/>
      <c r="L30060" s="10"/>
      <c r="M30060" s="10"/>
    </row>
    <row r="30061" spans="2:13" s="1" customFormat="1" ht="13.8" x14ac:dyDescent="0.3">
      <c r="B30061" s="10"/>
      <c r="L30061" s="10"/>
      <c r="M30061" s="10"/>
    </row>
    <row r="30062" spans="2:13" s="1" customFormat="1" ht="13.8" x14ac:dyDescent="0.3">
      <c r="B30062" s="10"/>
      <c r="L30062" s="10"/>
      <c r="M30062" s="10"/>
    </row>
    <row r="30063" spans="2:13" s="1" customFormat="1" ht="13.8" x14ac:dyDescent="0.3">
      <c r="B30063" s="10"/>
      <c r="L30063" s="10"/>
      <c r="M30063" s="10"/>
    </row>
    <row r="30064" spans="2:13" s="1" customFormat="1" ht="13.8" x14ac:dyDescent="0.3">
      <c r="B30064" s="10"/>
      <c r="L30064" s="10"/>
      <c r="M30064" s="10"/>
    </row>
    <row r="30065" spans="2:13" s="1" customFormat="1" ht="13.8" x14ac:dyDescent="0.3">
      <c r="B30065" s="10"/>
      <c r="L30065" s="10"/>
      <c r="M30065" s="10"/>
    </row>
    <row r="30066" spans="2:13" s="1" customFormat="1" ht="13.8" x14ac:dyDescent="0.3">
      <c r="B30066" s="10"/>
      <c r="L30066" s="10"/>
      <c r="M30066" s="10"/>
    </row>
    <row r="30067" spans="2:13" s="1" customFormat="1" ht="13.8" x14ac:dyDescent="0.3">
      <c r="B30067" s="10"/>
      <c r="L30067" s="10"/>
      <c r="M30067" s="10"/>
    </row>
    <row r="30068" spans="2:13" s="1" customFormat="1" ht="13.8" x14ac:dyDescent="0.3">
      <c r="B30068" s="10"/>
      <c r="L30068" s="10"/>
      <c r="M30068" s="10"/>
    </row>
    <row r="30069" spans="2:13" s="1" customFormat="1" ht="13.8" x14ac:dyDescent="0.3">
      <c r="B30069" s="10"/>
      <c r="L30069" s="10"/>
      <c r="M30069" s="10"/>
    </row>
    <row r="30070" spans="2:13" s="1" customFormat="1" ht="13.8" x14ac:dyDescent="0.3">
      <c r="B30070" s="10"/>
      <c r="L30070" s="10"/>
      <c r="M30070" s="10"/>
    </row>
    <row r="30071" spans="2:13" s="1" customFormat="1" ht="13.8" x14ac:dyDescent="0.3">
      <c r="B30071" s="10"/>
      <c r="L30071" s="10"/>
      <c r="M30071" s="10"/>
    </row>
    <row r="30072" spans="2:13" s="1" customFormat="1" ht="13.8" x14ac:dyDescent="0.3">
      <c r="B30072" s="10"/>
      <c r="L30072" s="10"/>
      <c r="M30072" s="10"/>
    </row>
    <row r="30073" spans="2:13" s="1" customFormat="1" ht="13.8" x14ac:dyDescent="0.3">
      <c r="B30073" s="10"/>
      <c r="L30073" s="10"/>
      <c r="M30073" s="10"/>
    </row>
    <row r="30074" spans="2:13" s="1" customFormat="1" ht="13.8" x14ac:dyDescent="0.3">
      <c r="B30074" s="10"/>
      <c r="L30074" s="10"/>
      <c r="M30074" s="10"/>
    </row>
    <row r="30075" spans="2:13" s="1" customFormat="1" ht="13.8" x14ac:dyDescent="0.3">
      <c r="B30075" s="10"/>
      <c r="L30075" s="10"/>
      <c r="M30075" s="10"/>
    </row>
    <row r="30076" spans="2:13" s="1" customFormat="1" ht="13.8" x14ac:dyDescent="0.3">
      <c r="B30076" s="10"/>
      <c r="L30076" s="10"/>
      <c r="M30076" s="10"/>
    </row>
    <row r="30077" spans="2:13" s="1" customFormat="1" ht="13.8" x14ac:dyDescent="0.3">
      <c r="B30077" s="10"/>
      <c r="L30077" s="10"/>
      <c r="M30077" s="10"/>
    </row>
    <row r="30078" spans="2:13" s="1" customFormat="1" ht="13.8" x14ac:dyDescent="0.3">
      <c r="B30078" s="10"/>
      <c r="L30078" s="10"/>
      <c r="M30078" s="10"/>
    </row>
    <row r="30079" spans="2:13" s="1" customFormat="1" ht="13.8" x14ac:dyDescent="0.3">
      <c r="B30079" s="10"/>
      <c r="L30079" s="10"/>
      <c r="M30079" s="10"/>
    </row>
    <row r="30080" spans="2:13" s="1" customFormat="1" ht="13.8" x14ac:dyDescent="0.3">
      <c r="B30080" s="10"/>
      <c r="L30080" s="10"/>
      <c r="M30080" s="10"/>
    </row>
    <row r="30081" spans="2:13" s="1" customFormat="1" ht="13.8" x14ac:dyDescent="0.3">
      <c r="B30081" s="10"/>
      <c r="L30081" s="10"/>
      <c r="M30081" s="10"/>
    </row>
    <row r="30082" spans="2:13" s="1" customFormat="1" ht="13.8" x14ac:dyDescent="0.3">
      <c r="B30082" s="10"/>
      <c r="L30082" s="10"/>
      <c r="M30082" s="10"/>
    </row>
    <row r="30083" spans="2:13" s="1" customFormat="1" ht="13.8" x14ac:dyDescent="0.3">
      <c r="B30083" s="10"/>
      <c r="L30083" s="10"/>
      <c r="M30083" s="10"/>
    </row>
    <row r="30084" spans="2:13" s="1" customFormat="1" ht="13.8" x14ac:dyDescent="0.3">
      <c r="B30084" s="10"/>
      <c r="L30084" s="10"/>
      <c r="M30084" s="10"/>
    </row>
    <row r="30085" spans="2:13" s="1" customFormat="1" ht="13.8" x14ac:dyDescent="0.3">
      <c r="B30085" s="10"/>
      <c r="L30085" s="10"/>
      <c r="M30085" s="10"/>
    </row>
    <row r="30086" spans="2:13" s="1" customFormat="1" ht="13.8" x14ac:dyDescent="0.3">
      <c r="B30086" s="10"/>
      <c r="L30086" s="10"/>
      <c r="M30086" s="10"/>
    </row>
    <row r="30087" spans="2:13" s="1" customFormat="1" ht="13.8" x14ac:dyDescent="0.3">
      <c r="B30087" s="10"/>
      <c r="L30087" s="10"/>
      <c r="M30087" s="10"/>
    </row>
    <row r="30088" spans="2:13" s="1" customFormat="1" ht="13.8" x14ac:dyDescent="0.3">
      <c r="B30088" s="10"/>
      <c r="L30088" s="10"/>
      <c r="M30088" s="10"/>
    </row>
    <row r="30089" spans="2:13" s="1" customFormat="1" ht="13.8" x14ac:dyDescent="0.3">
      <c r="B30089" s="10"/>
      <c r="L30089" s="10"/>
      <c r="M30089" s="10"/>
    </row>
    <row r="30090" spans="2:13" s="1" customFormat="1" ht="13.8" x14ac:dyDescent="0.3">
      <c r="B30090" s="10"/>
      <c r="L30090" s="10"/>
      <c r="M30090" s="10"/>
    </row>
    <row r="30091" spans="2:13" s="1" customFormat="1" ht="13.8" x14ac:dyDescent="0.3">
      <c r="B30091" s="10"/>
      <c r="L30091" s="10"/>
      <c r="M30091" s="10"/>
    </row>
    <row r="30092" spans="2:13" s="1" customFormat="1" ht="13.8" x14ac:dyDescent="0.3">
      <c r="B30092" s="10"/>
      <c r="L30092" s="10"/>
      <c r="M30092" s="10"/>
    </row>
    <row r="30093" spans="2:13" s="1" customFormat="1" ht="13.8" x14ac:dyDescent="0.3">
      <c r="B30093" s="10"/>
      <c r="L30093" s="10"/>
      <c r="M30093" s="10"/>
    </row>
    <row r="30094" spans="2:13" s="1" customFormat="1" ht="13.8" x14ac:dyDescent="0.3">
      <c r="B30094" s="10"/>
      <c r="L30094" s="10"/>
      <c r="M30094" s="10"/>
    </row>
    <row r="30095" spans="2:13" s="1" customFormat="1" ht="13.8" x14ac:dyDescent="0.3">
      <c r="B30095" s="10"/>
      <c r="L30095" s="10"/>
      <c r="M30095" s="10"/>
    </row>
    <row r="30096" spans="2:13" s="1" customFormat="1" ht="13.8" x14ac:dyDescent="0.3">
      <c r="B30096" s="10"/>
      <c r="L30096" s="10"/>
      <c r="M30096" s="10"/>
    </row>
    <row r="30097" spans="2:13" s="1" customFormat="1" ht="13.8" x14ac:dyDescent="0.3">
      <c r="B30097" s="10"/>
      <c r="L30097" s="10"/>
      <c r="M30097" s="10"/>
    </row>
    <row r="30098" spans="2:13" s="1" customFormat="1" ht="13.8" x14ac:dyDescent="0.3">
      <c r="B30098" s="10"/>
      <c r="L30098" s="10"/>
      <c r="M30098" s="10"/>
    </row>
    <row r="30099" spans="2:13" s="1" customFormat="1" ht="13.8" x14ac:dyDescent="0.3">
      <c r="B30099" s="10"/>
      <c r="L30099" s="10"/>
      <c r="M30099" s="10"/>
    </row>
    <row r="30100" spans="2:13" s="1" customFormat="1" ht="13.8" x14ac:dyDescent="0.3">
      <c r="B30100" s="10"/>
      <c r="L30100" s="10"/>
      <c r="M30100" s="10"/>
    </row>
    <row r="30101" spans="2:13" s="1" customFormat="1" ht="13.8" x14ac:dyDescent="0.3">
      <c r="B30101" s="10"/>
      <c r="L30101" s="10"/>
      <c r="M30101" s="10"/>
    </row>
    <row r="30102" spans="2:13" s="1" customFormat="1" ht="13.8" x14ac:dyDescent="0.3">
      <c r="B30102" s="10"/>
      <c r="L30102" s="10"/>
      <c r="M30102" s="10"/>
    </row>
    <row r="30103" spans="2:13" s="1" customFormat="1" ht="13.8" x14ac:dyDescent="0.3">
      <c r="B30103" s="10"/>
      <c r="L30103" s="10"/>
      <c r="M30103" s="10"/>
    </row>
    <row r="30104" spans="2:13" s="1" customFormat="1" ht="13.8" x14ac:dyDescent="0.3">
      <c r="B30104" s="10"/>
      <c r="L30104" s="10"/>
      <c r="M30104" s="10"/>
    </row>
    <row r="30105" spans="2:13" s="1" customFormat="1" ht="13.8" x14ac:dyDescent="0.3">
      <c r="B30105" s="10"/>
      <c r="L30105" s="10"/>
      <c r="M30105" s="10"/>
    </row>
    <row r="30106" spans="2:13" s="1" customFormat="1" ht="13.8" x14ac:dyDescent="0.3">
      <c r="B30106" s="10"/>
      <c r="L30106" s="10"/>
      <c r="M30106" s="10"/>
    </row>
    <row r="30107" spans="2:13" s="1" customFormat="1" ht="13.8" x14ac:dyDescent="0.3">
      <c r="B30107" s="10"/>
      <c r="L30107" s="10"/>
      <c r="M30107" s="10"/>
    </row>
    <row r="30108" spans="2:13" s="1" customFormat="1" ht="13.8" x14ac:dyDescent="0.3">
      <c r="B30108" s="10"/>
      <c r="L30108" s="10"/>
      <c r="M30108" s="10"/>
    </row>
    <row r="30109" spans="2:13" s="1" customFormat="1" ht="13.8" x14ac:dyDescent="0.3">
      <c r="B30109" s="10"/>
      <c r="L30109" s="10"/>
      <c r="M30109" s="10"/>
    </row>
    <row r="30110" spans="2:13" s="1" customFormat="1" ht="13.8" x14ac:dyDescent="0.3">
      <c r="B30110" s="10"/>
      <c r="L30110" s="10"/>
      <c r="M30110" s="10"/>
    </row>
    <row r="30111" spans="2:13" s="1" customFormat="1" ht="13.8" x14ac:dyDescent="0.3">
      <c r="B30111" s="10"/>
      <c r="L30111" s="10"/>
      <c r="M30111" s="10"/>
    </row>
    <row r="30112" spans="2:13" s="1" customFormat="1" ht="13.8" x14ac:dyDescent="0.3">
      <c r="B30112" s="10"/>
      <c r="L30112" s="10"/>
      <c r="M30112" s="10"/>
    </row>
    <row r="30113" spans="2:13" s="1" customFormat="1" ht="13.8" x14ac:dyDescent="0.3">
      <c r="B30113" s="10"/>
      <c r="L30113" s="10"/>
      <c r="M30113" s="10"/>
    </row>
    <row r="30114" spans="2:13" s="1" customFormat="1" ht="13.8" x14ac:dyDescent="0.3">
      <c r="B30114" s="10"/>
      <c r="L30114" s="10"/>
      <c r="M30114" s="10"/>
    </row>
    <row r="30115" spans="2:13" s="1" customFormat="1" ht="13.8" x14ac:dyDescent="0.3">
      <c r="B30115" s="10"/>
      <c r="L30115" s="10"/>
      <c r="M30115" s="10"/>
    </row>
    <row r="30116" spans="2:13" s="1" customFormat="1" ht="13.8" x14ac:dyDescent="0.3">
      <c r="B30116" s="10"/>
      <c r="L30116" s="10"/>
      <c r="M30116" s="10"/>
    </row>
    <row r="30117" spans="2:13" s="1" customFormat="1" ht="13.8" x14ac:dyDescent="0.3">
      <c r="B30117" s="10"/>
      <c r="L30117" s="10"/>
      <c r="M30117" s="10"/>
    </row>
    <row r="30118" spans="2:13" s="1" customFormat="1" ht="13.8" x14ac:dyDescent="0.3">
      <c r="B30118" s="10"/>
      <c r="L30118" s="10"/>
      <c r="M30118" s="10"/>
    </row>
    <row r="30119" spans="2:13" s="1" customFormat="1" ht="13.8" x14ac:dyDescent="0.3">
      <c r="B30119" s="10"/>
      <c r="L30119" s="10"/>
      <c r="M30119" s="10"/>
    </row>
    <row r="30120" spans="2:13" s="1" customFormat="1" ht="13.8" x14ac:dyDescent="0.3">
      <c r="B30120" s="10"/>
      <c r="L30120" s="10"/>
      <c r="M30120" s="10"/>
    </row>
    <row r="30121" spans="2:13" s="1" customFormat="1" ht="13.8" x14ac:dyDescent="0.3">
      <c r="B30121" s="10"/>
      <c r="L30121" s="10"/>
      <c r="M30121" s="10"/>
    </row>
    <row r="30122" spans="2:13" s="1" customFormat="1" ht="13.8" x14ac:dyDescent="0.3">
      <c r="B30122" s="10"/>
      <c r="L30122" s="10"/>
      <c r="M30122" s="10"/>
    </row>
    <row r="30123" spans="2:13" s="1" customFormat="1" ht="13.8" x14ac:dyDescent="0.3">
      <c r="B30123" s="10"/>
      <c r="L30123" s="10"/>
      <c r="M30123" s="10"/>
    </row>
    <row r="30124" spans="2:13" s="1" customFormat="1" ht="13.8" x14ac:dyDescent="0.3">
      <c r="B30124" s="10"/>
      <c r="L30124" s="10"/>
      <c r="M30124" s="10"/>
    </row>
    <row r="30125" spans="2:13" s="1" customFormat="1" ht="13.8" x14ac:dyDescent="0.3">
      <c r="B30125" s="10"/>
      <c r="L30125" s="10"/>
      <c r="M30125" s="10"/>
    </row>
    <row r="30126" spans="2:13" s="1" customFormat="1" ht="13.8" x14ac:dyDescent="0.3">
      <c r="B30126" s="10"/>
      <c r="L30126" s="10"/>
      <c r="M30126" s="10"/>
    </row>
    <row r="30127" spans="2:13" s="1" customFormat="1" ht="13.8" x14ac:dyDescent="0.3">
      <c r="B30127" s="10"/>
      <c r="L30127" s="10"/>
      <c r="M30127" s="10"/>
    </row>
    <row r="30128" spans="2:13" s="1" customFormat="1" ht="13.8" x14ac:dyDescent="0.3">
      <c r="B30128" s="10"/>
      <c r="L30128" s="10"/>
      <c r="M30128" s="10"/>
    </row>
    <row r="30129" spans="2:13" s="1" customFormat="1" ht="13.8" x14ac:dyDescent="0.3">
      <c r="B30129" s="10"/>
      <c r="L30129" s="10"/>
      <c r="M30129" s="10"/>
    </row>
    <row r="30130" spans="2:13" s="1" customFormat="1" ht="13.8" x14ac:dyDescent="0.3">
      <c r="B30130" s="10"/>
      <c r="L30130" s="10"/>
      <c r="M30130" s="10"/>
    </row>
    <row r="30131" spans="2:13" s="1" customFormat="1" ht="13.8" x14ac:dyDescent="0.3">
      <c r="B30131" s="10"/>
      <c r="L30131" s="10"/>
      <c r="M30131" s="10"/>
    </row>
    <row r="30132" spans="2:13" s="1" customFormat="1" ht="13.8" x14ac:dyDescent="0.3">
      <c r="B30132" s="10"/>
      <c r="L30132" s="10"/>
      <c r="M30132" s="10"/>
    </row>
    <row r="30133" spans="2:13" s="1" customFormat="1" ht="13.8" x14ac:dyDescent="0.3">
      <c r="B30133" s="10"/>
      <c r="L30133" s="10"/>
      <c r="M30133" s="10"/>
    </row>
    <row r="30134" spans="2:13" s="1" customFormat="1" ht="13.8" x14ac:dyDescent="0.3">
      <c r="B30134" s="10"/>
      <c r="L30134" s="10"/>
      <c r="M30134" s="10"/>
    </row>
    <row r="30135" spans="2:13" s="1" customFormat="1" ht="13.8" x14ac:dyDescent="0.3">
      <c r="B30135" s="10"/>
      <c r="L30135" s="10"/>
      <c r="M30135" s="10"/>
    </row>
    <row r="30136" spans="2:13" s="1" customFormat="1" ht="13.8" x14ac:dyDescent="0.3">
      <c r="B30136" s="10"/>
      <c r="L30136" s="10"/>
      <c r="M30136" s="10"/>
    </row>
    <row r="30137" spans="2:13" s="1" customFormat="1" ht="13.8" x14ac:dyDescent="0.3">
      <c r="B30137" s="10"/>
      <c r="L30137" s="10"/>
      <c r="M30137" s="10"/>
    </row>
    <row r="30138" spans="2:13" s="1" customFormat="1" ht="13.8" x14ac:dyDescent="0.3">
      <c r="B30138" s="10"/>
      <c r="L30138" s="10"/>
      <c r="M30138" s="10"/>
    </row>
    <row r="30139" spans="2:13" s="1" customFormat="1" ht="13.8" x14ac:dyDescent="0.3">
      <c r="B30139" s="10"/>
      <c r="L30139" s="10"/>
      <c r="M30139" s="10"/>
    </row>
    <row r="30140" spans="2:13" s="1" customFormat="1" ht="13.8" x14ac:dyDescent="0.3">
      <c r="B30140" s="10"/>
      <c r="L30140" s="10"/>
      <c r="M30140" s="10"/>
    </row>
    <row r="30141" spans="2:13" s="1" customFormat="1" ht="13.8" x14ac:dyDescent="0.3">
      <c r="B30141" s="10"/>
      <c r="L30141" s="10"/>
      <c r="M30141" s="10"/>
    </row>
    <row r="30142" spans="2:13" s="1" customFormat="1" ht="13.8" x14ac:dyDescent="0.3">
      <c r="B30142" s="10"/>
      <c r="L30142" s="10"/>
      <c r="M30142" s="10"/>
    </row>
    <row r="30143" spans="2:13" s="1" customFormat="1" ht="13.8" x14ac:dyDescent="0.3">
      <c r="B30143" s="10"/>
      <c r="L30143" s="10"/>
      <c r="M30143" s="10"/>
    </row>
    <row r="30144" spans="2:13" s="1" customFormat="1" ht="13.8" x14ac:dyDescent="0.3">
      <c r="B30144" s="10"/>
      <c r="L30144" s="10"/>
      <c r="M30144" s="10"/>
    </row>
    <row r="30145" spans="2:13" s="1" customFormat="1" ht="13.8" x14ac:dyDescent="0.3">
      <c r="B30145" s="10"/>
      <c r="L30145" s="10"/>
      <c r="M30145" s="10"/>
    </row>
    <row r="30146" spans="2:13" s="1" customFormat="1" ht="13.8" x14ac:dyDescent="0.3">
      <c r="B30146" s="10"/>
      <c r="L30146" s="10"/>
      <c r="M30146" s="10"/>
    </row>
    <row r="30147" spans="2:13" s="1" customFormat="1" ht="13.8" x14ac:dyDescent="0.3">
      <c r="B30147" s="10"/>
      <c r="L30147" s="10"/>
      <c r="M30147" s="10"/>
    </row>
    <row r="30148" spans="2:13" s="1" customFormat="1" ht="13.8" x14ac:dyDescent="0.3">
      <c r="B30148" s="10"/>
      <c r="L30148" s="10"/>
      <c r="M30148" s="10"/>
    </row>
    <row r="30149" spans="2:13" s="1" customFormat="1" ht="13.8" x14ac:dyDescent="0.3">
      <c r="B30149" s="10"/>
      <c r="L30149" s="10"/>
      <c r="M30149" s="10"/>
    </row>
    <row r="30150" spans="2:13" s="1" customFormat="1" ht="13.8" x14ac:dyDescent="0.3">
      <c r="B30150" s="10"/>
      <c r="L30150" s="10"/>
      <c r="M30150" s="10"/>
    </row>
    <row r="30151" spans="2:13" s="1" customFormat="1" ht="13.8" x14ac:dyDescent="0.3">
      <c r="B30151" s="10"/>
      <c r="L30151" s="10"/>
      <c r="M30151" s="10"/>
    </row>
    <row r="30152" spans="2:13" s="1" customFormat="1" ht="13.8" x14ac:dyDescent="0.3">
      <c r="B30152" s="10"/>
      <c r="L30152" s="10"/>
      <c r="M30152" s="10"/>
    </row>
    <row r="30153" spans="2:13" s="1" customFormat="1" ht="13.8" x14ac:dyDescent="0.3">
      <c r="B30153" s="10"/>
      <c r="L30153" s="10"/>
      <c r="M30153" s="10"/>
    </row>
    <row r="30154" spans="2:13" s="1" customFormat="1" ht="13.8" x14ac:dyDescent="0.3">
      <c r="B30154" s="10"/>
      <c r="L30154" s="10"/>
      <c r="M30154" s="10"/>
    </row>
    <row r="30155" spans="2:13" s="1" customFormat="1" ht="13.8" x14ac:dyDescent="0.3">
      <c r="B30155" s="10"/>
      <c r="L30155" s="10"/>
      <c r="M30155" s="10"/>
    </row>
    <row r="30156" spans="2:13" s="1" customFormat="1" ht="13.8" x14ac:dyDescent="0.3">
      <c r="B30156" s="10"/>
      <c r="L30156" s="10"/>
      <c r="M30156" s="10"/>
    </row>
    <row r="30157" spans="2:13" s="1" customFormat="1" ht="13.8" x14ac:dyDescent="0.3">
      <c r="B30157" s="10"/>
      <c r="L30157" s="10"/>
      <c r="M30157" s="10"/>
    </row>
    <row r="30158" spans="2:13" s="1" customFormat="1" ht="13.8" x14ac:dyDescent="0.3">
      <c r="B30158" s="10"/>
      <c r="L30158" s="10"/>
      <c r="M30158" s="10"/>
    </row>
    <row r="30159" spans="2:13" s="1" customFormat="1" ht="13.8" x14ac:dyDescent="0.3">
      <c r="B30159" s="10"/>
      <c r="L30159" s="10"/>
      <c r="M30159" s="10"/>
    </row>
    <row r="30160" spans="2:13" s="1" customFormat="1" ht="13.8" x14ac:dyDescent="0.3">
      <c r="B30160" s="10"/>
      <c r="L30160" s="10"/>
      <c r="M30160" s="10"/>
    </row>
    <row r="30161" spans="2:13" s="1" customFormat="1" ht="13.8" x14ac:dyDescent="0.3">
      <c r="B30161" s="10"/>
      <c r="L30161" s="10"/>
      <c r="M30161" s="10"/>
    </row>
    <row r="30162" spans="2:13" s="1" customFormat="1" ht="13.8" x14ac:dyDescent="0.3">
      <c r="B30162" s="10"/>
      <c r="L30162" s="10"/>
      <c r="M30162" s="10"/>
    </row>
    <row r="30163" spans="2:13" s="1" customFormat="1" ht="13.8" x14ac:dyDescent="0.3">
      <c r="B30163" s="10"/>
      <c r="L30163" s="10"/>
      <c r="M30163" s="10"/>
    </row>
    <row r="30164" spans="2:13" s="1" customFormat="1" ht="13.8" x14ac:dyDescent="0.3">
      <c r="B30164" s="10"/>
      <c r="L30164" s="10"/>
      <c r="M30164" s="10"/>
    </row>
    <row r="30165" spans="2:13" s="1" customFormat="1" ht="13.8" x14ac:dyDescent="0.3">
      <c r="B30165" s="10"/>
      <c r="L30165" s="10"/>
      <c r="M30165" s="10"/>
    </row>
    <row r="30166" spans="2:13" s="1" customFormat="1" ht="13.8" x14ac:dyDescent="0.3">
      <c r="B30166" s="10"/>
      <c r="L30166" s="10"/>
      <c r="M30166" s="10"/>
    </row>
    <row r="30167" spans="2:13" s="1" customFormat="1" ht="13.8" x14ac:dyDescent="0.3">
      <c r="B30167" s="10"/>
      <c r="L30167" s="10"/>
      <c r="M30167" s="10"/>
    </row>
    <row r="30168" spans="2:13" s="1" customFormat="1" ht="13.8" x14ac:dyDescent="0.3">
      <c r="B30168" s="10"/>
      <c r="L30168" s="10"/>
      <c r="M30168" s="10"/>
    </row>
    <row r="30169" spans="2:13" s="1" customFormat="1" ht="13.8" x14ac:dyDescent="0.3">
      <c r="B30169" s="10"/>
      <c r="L30169" s="10"/>
      <c r="M30169" s="10"/>
    </row>
    <row r="30170" spans="2:13" s="1" customFormat="1" ht="13.8" x14ac:dyDescent="0.3">
      <c r="B30170" s="10"/>
      <c r="L30170" s="10"/>
      <c r="M30170" s="10"/>
    </row>
    <row r="30171" spans="2:13" s="1" customFormat="1" ht="13.8" x14ac:dyDescent="0.3">
      <c r="B30171" s="10"/>
      <c r="L30171" s="10"/>
      <c r="M30171" s="10"/>
    </row>
    <row r="30172" spans="2:13" s="1" customFormat="1" ht="13.8" x14ac:dyDescent="0.3">
      <c r="B30172" s="10"/>
      <c r="L30172" s="10"/>
      <c r="M30172" s="10"/>
    </row>
    <row r="30173" spans="2:13" s="1" customFormat="1" ht="13.8" x14ac:dyDescent="0.3">
      <c r="B30173" s="10"/>
      <c r="L30173" s="10"/>
      <c r="M30173" s="10"/>
    </row>
    <row r="30174" spans="2:13" s="1" customFormat="1" ht="13.8" x14ac:dyDescent="0.3">
      <c r="B30174" s="10"/>
      <c r="L30174" s="10"/>
      <c r="M30174" s="10"/>
    </row>
    <row r="30175" spans="2:13" s="1" customFormat="1" ht="13.8" x14ac:dyDescent="0.3">
      <c r="B30175" s="10"/>
      <c r="L30175" s="10"/>
      <c r="M30175" s="10"/>
    </row>
    <row r="30176" spans="2:13" s="1" customFormat="1" ht="13.8" x14ac:dyDescent="0.3">
      <c r="B30176" s="10"/>
      <c r="L30176" s="10"/>
      <c r="M30176" s="10"/>
    </row>
    <row r="30177" spans="2:13" s="1" customFormat="1" ht="13.8" x14ac:dyDescent="0.3">
      <c r="B30177" s="10"/>
      <c r="L30177" s="10"/>
      <c r="M30177" s="10"/>
    </row>
    <row r="30178" spans="2:13" s="1" customFormat="1" ht="13.8" x14ac:dyDescent="0.3">
      <c r="B30178" s="10"/>
      <c r="L30178" s="10"/>
      <c r="M30178" s="10"/>
    </row>
    <row r="30179" spans="2:13" s="1" customFormat="1" ht="13.8" x14ac:dyDescent="0.3">
      <c r="B30179" s="10"/>
      <c r="L30179" s="10"/>
      <c r="M30179" s="10"/>
    </row>
    <row r="30180" spans="2:13" s="1" customFormat="1" ht="13.8" x14ac:dyDescent="0.3">
      <c r="B30180" s="10"/>
      <c r="L30180" s="10"/>
      <c r="M30180" s="10"/>
    </row>
    <row r="30181" spans="2:13" s="1" customFormat="1" ht="13.8" x14ac:dyDescent="0.3">
      <c r="B30181" s="10"/>
      <c r="L30181" s="10"/>
      <c r="M30181" s="10"/>
    </row>
    <row r="30182" spans="2:13" s="1" customFormat="1" ht="13.8" x14ac:dyDescent="0.3">
      <c r="B30182" s="10"/>
      <c r="L30182" s="10"/>
      <c r="M30182" s="10"/>
    </row>
    <row r="30183" spans="2:13" s="1" customFormat="1" ht="13.8" x14ac:dyDescent="0.3">
      <c r="B30183" s="10"/>
      <c r="L30183" s="10"/>
      <c r="M30183" s="10"/>
    </row>
    <row r="30184" spans="2:13" s="1" customFormat="1" ht="13.8" x14ac:dyDescent="0.3">
      <c r="B30184" s="10"/>
      <c r="L30184" s="10"/>
      <c r="M30184" s="10"/>
    </row>
    <row r="30185" spans="2:13" s="1" customFormat="1" ht="13.8" x14ac:dyDescent="0.3">
      <c r="B30185" s="10"/>
      <c r="L30185" s="10"/>
      <c r="M30185" s="10"/>
    </row>
    <row r="30186" spans="2:13" s="1" customFormat="1" ht="13.8" x14ac:dyDescent="0.3">
      <c r="B30186" s="10"/>
      <c r="L30186" s="10"/>
      <c r="M30186" s="10"/>
    </row>
    <row r="30187" spans="2:13" s="1" customFormat="1" ht="13.8" x14ac:dyDescent="0.3">
      <c r="B30187" s="10"/>
      <c r="L30187" s="10"/>
      <c r="M30187" s="10"/>
    </row>
    <row r="30188" spans="2:13" s="1" customFormat="1" ht="13.8" x14ac:dyDescent="0.3">
      <c r="B30188" s="10"/>
      <c r="L30188" s="10"/>
      <c r="M30188" s="10"/>
    </row>
    <row r="30189" spans="2:13" s="1" customFormat="1" ht="13.8" x14ac:dyDescent="0.3">
      <c r="B30189" s="10"/>
      <c r="L30189" s="10"/>
      <c r="M30189" s="10"/>
    </row>
    <row r="30190" spans="2:13" s="1" customFormat="1" ht="13.8" x14ac:dyDescent="0.3">
      <c r="B30190" s="10"/>
      <c r="L30190" s="10"/>
      <c r="M30190" s="10"/>
    </row>
    <row r="30191" spans="2:13" s="1" customFormat="1" ht="13.8" x14ac:dyDescent="0.3">
      <c r="B30191" s="10"/>
      <c r="L30191" s="10"/>
      <c r="M30191" s="10"/>
    </row>
    <row r="30192" spans="2:13" s="1" customFormat="1" ht="13.8" x14ac:dyDescent="0.3">
      <c r="B30192" s="10"/>
      <c r="L30192" s="10"/>
      <c r="M30192" s="10"/>
    </row>
    <row r="30193" spans="2:13" s="1" customFormat="1" ht="13.8" x14ac:dyDescent="0.3">
      <c r="B30193" s="10"/>
      <c r="L30193" s="10"/>
      <c r="M30193" s="10"/>
    </row>
    <row r="30194" spans="2:13" s="1" customFormat="1" ht="13.8" x14ac:dyDescent="0.3">
      <c r="B30194" s="10"/>
      <c r="L30194" s="10"/>
      <c r="M30194" s="10"/>
    </row>
    <row r="30195" spans="2:13" s="1" customFormat="1" ht="13.8" x14ac:dyDescent="0.3">
      <c r="B30195" s="10"/>
      <c r="L30195" s="10"/>
      <c r="M30195" s="10"/>
    </row>
    <row r="30196" spans="2:13" s="1" customFormat="1" ht="13.8" x14ac:dyDescent="0.3">
      <c r="B30196" s="10"/>
      <c r="L30196" s="10"/>
      <c r="M30196" s="10"/>
    </row>
    <row r="30197" spans="2:13" s="1" customFormat="1" ht="13.8" x14ac:dyDescent="0.3">
      <c r="B30197" s="10"/>
      <c r="L30197" s="10"/>
      <c r="M30197" s="10"/>
    </row>
    <row r="30198" spans="2:13" s="1" customFormat="1" ht="13.8" x14ac:dyDescent="0.3">
      <c r="B30198" s="10"/>
      <c r="L30198" s="10"/>
      <c r="M30198" s="10"/>
    </row>
    <row r="30199" spans="2:13" s="1" customFormat="1" ht="13.8" x14ac:dyDescent="0.3">
      <c r="B30199" s="10"/>
      <c r="L30199" s="10"/>
      <c r="M30199" s="10"/>
    </row>
    <row r="30200" spans="2:13" s="1" customFormat="1" ht="13.8" x14ac:dyDescent="0.3">
      <c r="B30200" s="10"/>
      <c r="L30200" s="10"/>
      <c r="M30200" s="10"/>
    </row>
    <row r="30201" spans="2:13" s="1" customFormat="1" ht="13.8" x14ac:dyDescent="0.3">
      <c r="B30201" s="10"/>
      <c r="L30201" s="10"/>
      <c r="M30201" s="10"/>
    </row>
    <row r="30202" spans="2:13" s="1" customFormat="1" ht="13.8" x14ac:dyDescent="0.3">
      <c r="B30202" s="10"/>
      <c r="L30202" s="10"/>
      <c r="M30202" s="10"/>
    </row>
    <row r="30203" spans="2:13" s="1" customFormat="1" ht="13.8" x14ac:dyDescent="0.3">
      <c r="B30203" s="10"/>
      <c r="L30203" s="10"/>
      <c r="M30203" s="10"/>
    </row>
    <row r="30204" spans="2:13" s="1" customFormat="1" ht="13.8" x14ac:dyDescent="0.3">
      <c r="B30204" s="10"/>
      <c r="L30204" s="10"/>
      <c r="M30204" s="10"/>
    </row>
    <row r="30205" spans="2:13" s="1" customFormat="1" ht="13.8" x14ac:dyDescent="0.3">
      <c r="B30205" s="10"/>
      <c r="L30205" s="10"/>
      <c r="M30205" s="10"/>
    </row>
    <row r="30206" spans="2:13" s="1" customFormat="1" ht="13.8" x14ac:dyDescent="0.3">
      <c r="B30206" s="10"/>
      <c r="L30206" s="10"/>
      <c r="M30206" s="10"/>
    </row>
    <row r="30207" spans="2:13" s="1" customFormat="1" ht="13.8" x14ac:dyDescent="0.3">
      <c r="B30207" s="10"/>
      <c r="L30207" s="10"/>
      <c r="M30207" s="10"/>
    </row>
    <row r="30208" spans="2:13" s="1" customFormat="1" ht="13.8" x14ac:dyDescent="0.3">
      <c r="B30208" s="10"/>
      <c r="L30208" s="10"/>
      <c r="M30208" s="10"/>
    </row>
    <row r="30209" spans="2:13" s="1" customFormat="1" ht="13.8" x14ac:dyDescent="0.3">
      <c r="B30209" s="10"/>
      <c r="L30209" s="10"/>
      <c r="M30209" s="10"/>
    </row>
    <row r="30210" spans="2:13" s="1" customFormat="1" ht="13.8" x14ac:dyDescent="0.3">
      <c r="B30210" s="10"/>
      <c r="L30210" s="10"/>
      <c r="M30210" s="10"/>
    </row>
    <row r="30211" spans="2:13" s="1" customFormat="1" ht="13.8" x14ac:dyDescent="0.3">
      <c r="B30211" s="10"/>
      <c r="L30211" s="10"/>
      <c r="M30211" s="10"/>
    </row>
    <row r="30212" spans="2:13" s="1" customFormat="1" ht="13.8" x14ac:dyDescent="0.3">
      <c r="B30212" s="10"/>
      <c r="L30212" s="10"/>
      <c r="M30212" s="10"/>
    </row>
    <row r="30213" spans="2:13" s="1" customFormat="1" ht="13.8" x14ac:dyDescent="0.3">
      <c r="B30213" s="10"/>
      <c r="L30213" s="10"/>
      <c r="M30213" s="10"/>
    </row>
    <row r="30214" spans="2:13" s="1" customFormat="1" ht="13.8" x14ac:dyDescent="0.3">
      <c r="B30214" s="10"/>
      <c r="L30214" s="10"/>
      <c r="M30214" s="10"/>
    </row>
    <row r="30215" spans="2:13" s="1" customFormat="1" ht="13.8" x14ac:dyDescent="0.3">
      <c r="B30215" s="10"/>
      <c r="L30215" s="10"/>
      <c r="M30215" s="10"/>
    </row>
    <row r="30216" spans="2:13" s="1" customFormat="1" ht="13.8" x14ac:dyDescent="0.3">
      <c r="B30216" s="10"/>
      <c r="L30216" s="10"/>
      <c r="M30216" s="10"/>
    </row>
    <row r="30217" spans="2:13" s="1" customFormat="1" ht="13.8" x14ac:dyDescent="0.3">
      <c r="B30217" s="10"/>
      <c r="L30217" s="10"/>
      <c r="M30217" s="10"/>
    </row>
    <row r="30218" spans="2:13" s="1" customFormat="1" ht="13.8" x14ac:dyDescent="0.3">
      <c r="B30218" s="10"/>
      <c r="L30218" s="10"/>
      <c r="M30218" s="10"/>
    </row>
    <row r="30219" spans="2:13" s="1" customFormat="1" ht="13.8" x14ac:dyDescent="0.3">
      <c r="B30219" s="10"/>
      <c r="L30219" s="10"/>
      <c r="M30219" s="10"/>
    </row>
    <row r="30220" spans="2:13" s="1" customFormat="1" ht="13.8" x14ac:dyDescent="0.3">
      <c r="B30220" s="10"/>
      <c r="L30220" s="10"/>
      <c r="M30220" s="10"/>
    </row>
    <row r="30221" spans="2:13" s="1" customFormat="1" ht="13.8" x14ac:dyDescent="0.3">
      <c r="B30221" s="10"/>
      <c r="L30221" s="10"/>
      <c r="M30221" s="10"/>
    </row>
    <row r="30222" spans="2:13" s="1" customFormat="1" ht="13.8" x14ac:dyDescent="0.3">
      <c r="B30222" s="10"/>
      <c r="L30222" s="10"/>
      <c r="M30222" s="10"/>
    </row>
    <row r="30223" spans="2:13" s="1" customFormat="1" ht="13.8" x14ac:dyDescent="0.3">
      <c r="B30223" s="10"/>
      <c r="L30223" s="10"/>
      <c r="M30223" s="10"/>
    </row>
    <row r="30224" spans="2:13" s="1" customFormat="1" ht="13.8" x14ac:dyDescent="0.3">
      <c r="B30224" s="10"/>
      <c r="L30224" s="10"/>
      <c r="M30224" s="10"/>
    </row>
    <row r="30225" spans="2:13" s="1" customFormat="1" ht="13.8" x14ac:dyDescent="0.3">
      <c r="B30225" s="10"/>
      <c r="L30225" s="10"/>
      <c r="M30225" s="10"/>
    </row>
    <row r="30226" spans="2:13" s="1" customFormat="1" ht="13.8" x14ac:dyDescent="0.3">
      <c r="B30226" s="10"/>
      <c r="L30226" s="10"/>
      <c r="M30226" s="10"/>
    </row>
    <row r="30227" spans="2:13" s="1" customFormat="1" ht="13.8" x14ac:dyDescent="0.3">
      <c r="B30227" s="10"/>
      <c r="L30227" s="10"/>
      <c r="M30227" s="10"/>
    </row>
    <row r="30228" spans="2:13" s="1" customFormat="1" ht="13.8" x14ac:dyDescent="0.3">
      <c r="B30228" s="10"/>
      <c r="L30228" s="10"/>
      <c r="M30228" s="10"/>
    </row>
    <row r="30229" spans="2:13" s="1" customFormat="1" ht="13.8" x14ac:dyDescent="0.3">
      <c r="B30229" s="10"/>
      <c r="L30229" s="10"/>
      <c r="M30229" s="10"/>
    </row>
    <row r="30230" spans="2:13" s="1" customFormat="1" ht="13.8" x14ac:dyDescent="0.3">
      <c r="B30230" s="10"/>
      <c r="L30230" s="10"/>
      <c r="M30230" s="10"/>
    </row>
    <row r="30231" spans="2:13" s="1" customFormat="1" ht="13.8" x14ac:dyDescent="0.3">
      <c r="B30231" s="10"/>
      <c r="L30231" s="10"/>
      <c r="M30231" s="10"/>
    </row>
    <row r="30232" spans="2:13" s="1" customFormat="1" ht="13.8" x14ac:dyDescent="0.3">
      <c r="B30232" s="10"/>
      <c r="L30232" s="10"/>
      <c r="M30232" s="10"/>
    </row>
    <row r="30233" spans="2:13" s="1" customFormat="1" ht="13.8" x14ac:dyDescent="0.3">
      <c r="B30233" s="10"/>
      <c r="L30233" s="10"/>
      <c r="M30233" s="10"/>
    </row>
    <row r="30234" spans="2:13" s="1" customFormat="1" ht="13.8" x14ac:dyDescent="0.3">
      <c r="B30234" s="10"/>
      <c r="L30234" s="10"/>
      <c r="M30234" s="10"/>
    </row>
    <row r="30235" spans="2:13" s="1" customFormat="1" ht="13.8" x14ac:dyDescent="0.3">
      <c r="B30235" s="10"/>
      <c r="L30235" s="10"/>
      <c r="M30235" s="10"/>
    </row>
    <row r="30236" spans="2:13" s="1" customFormat="1" ht="13.8" x14ac:dyDescent="0.3">
      <c r="B30236" s="10"/>
      <c r="L30236" s="10"/>
      <c r="M30236" s="10"/>
    </row>
    <row r="30237" spans="2:13" s="1" customFormat="1" ht="13.8" x14ac:dyDescent="0.3">
      <c r="B30237" s="10"/>
      <c r="L30237" s="10"/>
      <c r="M30237" s="10"/>
    </row>
    <row r="30238" spans="2:13" s="1" customFormat="1" ht="13.8" x14ac:dyDescent="0.3">
      <c r="B30238" s="10"/>
      <c r="L30238" s="10"/>
      <c r="M30238" s="10"/>
    </row>
    <row r="30239" spans="2:13" s="1" customFormat="1" ht="13.8" x14ac:dyDescent="0.3">
      <c r="B30239" s="10"/>
      <c r="L30239" s="10"/>
      <c r="M30239" s="10"/>
    </row>
    <row r="30240" spans="2:13" s="1" customFormat="1" ht="13.8" x14ac:dyDescent="0.3">
      <c r="B30240" s="10"/>
      <c r="L30240" s="10"/>
      <c r="M30240" s="10"/>
    </row>
    <row r="30241" spans="2:13" s="1" customFormat="1" ht="13.8" x14ac:dyDescent="0.3">
      <c r="B30241" s="10"/>
      <c r="L30241" s="10"/>
      <c r="M30241" s="10"/>
    </row>
    <row r="30242" spans="2:13" s="1" customFormat="1" ht="13.8" x14ac:dyDescent="0.3">
      <c r="B30242" s="10"/>
      <c r="L30242" s="10"/>
      <c r="M30242" s="10"/>
    </row>
    <row r="30243" spans="2:13" s="1" customFormat="1" ht="13.8" x14ac:dyDescent="0.3">
      <c r="B30243" s="10"/>
      <c r="L30243" s="10"/>
      <c r="M30243" s="10"/>
    </row>
    <row r="30244" spans="2:13" s="1" customFormat="1" ht="13.8" x14ac:dyDescent="0.3">
      <c r="B30244" s="10"/>
      <c r="L30244" s="10"/>
      <c r="M30244" s="10"/>
    </row>
    <row r="30245" spans="2:13" s="1" customFormat="1" ht="13.8" x14ac:dyDescent="0.3">
      <c r="B30245" s="10"/>
      <c r="L30245" s="10"/>
      <c r="M30245" s="10"/>
    </row>
    <row r="30246" spans="2:13" s="1" customFormat="1" ht="13.8" x14ac:dyDescent="0.3">
      <c r="B30246" s="10"/>
      <c r="L30246" s="10"/>
      <c r="M30246" s="10"/>
    </row>
    <row r="30247" spans="2:13" s="1" customFormat="1" ht="13.8" x14ac:dyDescent="0.3">
      <c r="B30247" s="10"/>
      <c r="L30247" s="10"/>
      <c r="M30247" s="10"/>
    </row>
    <row r="30248" spans="2:13" s="1" customFormat="1" ht="13.8" x14ac:dyDescent="0.3">
      <c r="B30248" s="10"/>
      <c r="L30248" s="10"/>
      <c r="M30248" s="10"/>
    </row>
    <row r="30249" spans="2:13" s="1" customFormat="1" ht="13.8" x14ac:dyDescent="0.3">
      <c r="B30249" s="10"/>
      <c r="L30249" s="10"/>
      <c r="M30249" s="10"/>
    </row>
    <row r="30250" spans="2:13" s="1" customFormat="1" ht="13.8" x14ac:dyDescent="0.3">
      <c r="B30250" s="10"/>
      <c r="L30250" s="10"/>
      <c r="M30250" s="10"/>
    </row>
    <row r="30251" spans="2:13" s="1" customFormat="1" ht="13.8" x14ac:dyDescent="0.3">
      <c r="B30251" s="10"/>
      <c r="L30251" s="10"/>
      <c r="M30251" s="10"/>
    </row>
    <row r="30252" spans="2:13" s="1" customFormat="1" ht="13.8" x14ac:dyDescent="0.3">
      <c r="B30252" s="10"/>
      <c r="L30252" s="10"/>
      <c r="M30252" s="10"/>
    </row>
    <row r="30253" spans="2:13" s="1" customFormat="1" ht="13.8" x14ac:dyDescent="0.3">
      <c r="B30253" s="10"/>
      <c r="L30253" s="10"/>
      <c r="M30253" s="10"/>
    </row>
    <row r="30254" spans="2:13" s="1" customFormat="1" ht="13.8" x14ac:dyDescent="0.3">
      <c r="B30254" s="10"/>
      <c r="L30254" s="10"/>
      <c r="M30254" s="10"/>
    </row>
    <row r="30255" spans="2:13" s="1" customFormat="1" ht="13.8" x14ac:dyDescent="0.3">
      <c r="B30255" s="10"/>
      <c r="L30255" s="10"/>
      <c r="M30255" s="10"/>
    </row>
    <row r="30256" spans="2:13" s="1" customFormat="1" ht="13.8" x14ac:dyDescent="0.3">
      <c r="B30256" s="10"/>
      <c r="L30256" s="10"/>
      <c r="M30256" s="10"/>
    </row>
    <row r="30257" spans="2:13" s="1" customFormat="1" ht="13.8" x14ac:dyDescent="0.3">
      <c r="B30257" s="10"/>
      <c r="L30257" s="10"/>
      <c r="M30257" s="10"/>
    </row>
    <row r="30258" spans="2:13" s="1" customFormat="1" ht="13.8" x14ac:dyDescent="0.3">
      <c r="B30258" s="10"/>
      <c r="L30258" s="10"/>
      <c r="M30258" s="10"/>
    </row>
    <row r="30259" spans="2:13" s="1" customFormat="1" ht="13.8" x14ac:dyDescent="0.3">
      <c r="B30259" s="10"/>
      <c r="L30259" s="10"/>
      <c r="M30259" s="10"/>
    </row>
    <row r="30260" spans="2:13" s="1" customFormat="1" ht="13.8" x14ac:dyDescent="0.3">
      <c r="B30260" s="10"/>
      <c r="L30260" s="10"/>
      <c r="M30260" s="10"/>
    </row>
    <row r="30261" spans="2:13" s="1" customFormat="1" ht="13.8" x14ac:dyDescent="0.3">
      <c r="B30261" s="10"/>
      <c r="L30261" s="10"/>
      <c r="M30261" s="10"/>
    </row>
    <row r="30262" spans="2:13" s="1" customFormat="1" ht="13.8" x14ac:dyDescent="0.3">
      <c r="B30262" s="10"/>
      <c r="L30262" s="10"/>
      <c r="M30262" s="10"/>
    </row>
    <row r="30263" spans="2:13" s="1" customFormat="1" ht="13.8" x14ac:dyDescent="0.3">
      <c r="B30263" s="10"/>
      <c r="L30263" s="10"/>
      <c r="M30263" s="10"/>
    </row>
    <row r="30264" spans="2:13" s="1" customFormat="1" ht="13.8" x14ac:dyDescent="0.3">
      <c r="B30264" s="10"/>
      <c r="L30264" s="10"/>
      <c r="M30264" s="10"/>
    </row>
    <row r="30265" spans="2:13" s="1" customFormat="1" ht="13.8" x14ac:dyDescent="0.3">
      <c r="B30265" s="10"/>
      <c r="L30265" s="10"/>
      <c r="M30265" s="10"/>
    </row>
    <row r="30266" spans="2:13" s="1" customFormat="1" ht="13.8" x14ac:dyDescent="0.3">
      <c r="B30266" s="10"/>
      <c r="L30266" s="10"/>
      <c r="M30266" s="10"/>
    </row>
    <row r="30267" spans="2:13" s="1" customFormat="1" ht="13.8" x14ac:dyDescent="0.3">
      <c r="B30267" s="10"/>
      <c r="L30267" s="10"/>
      <c r="M30267" s="10"/>
    </row>
    <row r="30268" spans="2:13" s="1" customFormat="1" ht="13.8" x14ac:dyDescent="0.3">
      <c r="B30268" s="10"/>
      <c r="L30268" s="10"/>
      <c r="M30268" s="10"/>
    </row>
    <row r="30269" spans="2:13" s="1" customFormat="1" ht="13.8" x14ac:dyDescent="0.3">
      <c r="B30269" s="10"/>
      <c r="L30269" s="10"/>
      <c r="M30269" s="10"/>
    </row>
    <row r="30270" spans="2:13" s="1" customFormat="1" ht="13.8" x14ac:dyDescent="0.3">
      <c r="B30270" s="10"/>
      <c r="L30270" s="10"/>
      <c r="M30270" s="10"/>
    </row>
    <row r="30271" spans="2:13" s="1" customFormat="1" ht="13.8" x14ac:dyDescent="0.3">
      <c r="B30271" s="10"/>
      <c r="L30271" s="10"/>
      <c r="M30271" s="10"/>
    </row>
    <row r="30272" spans="2:13" s="1" customFormat="1" ht="13.8" x14ac:dyDescent="0.3">
      <c r="B30272" s="10"/>
      <c r="L30272" s="10"/>
      <c r="M30272" s="10"/>
    </row>
    <row r="30273" spans="2:13" s="1" customFormat="1" ht="13.8" x14ac:dyDescent="0.3">
      <c r="B30273" s="10"/>
      <c r="L30273" s="10"/>
      <c r="M30273" s="10"/>
    </row>
    <row r="30274" spans="2:13" s="1" customFormat="1" ht="13.8" x14ac:dyDescent="0.3">
      <c r="B30274" s="10"/>
      <c r="L30274" s="10"/>
      <c r="M30274" s="10"/>
    </row>
    <row r="30275" spans="2:13" s="1" customFormat="1" ht="13.8" x14ac:dyDescent="0.3">
      <c r="B30275" s="10"/>
      <c r="L30275" s="10"/>
      <c r="M30275" s="10"/>
    </row>
    <row r="30276" spans="2:13" s="1" customFormat="1" ht="13.8" x14ac:dyDescent="0.3">
      <c r="B30276" s="10"/>
      <c r="L30276" s="10"/>
      <c r="M30276" s="10"/>
    </row>
    <row r="30277" spans="2:13" s="1" customFormat="1" ht="13.8" x14ac:dyDescent="0.3">
      <c r="B30277" s="10"/>
      <c r="L30277" s="10"/>
      <c r="M30277" s="10"/>
    </row>
    <row r="30278" spans="2:13" s="1" customFormat="1" ht="13.8" x14ac:dyDescent="0.3">
      <c r="B30278" s="10"/>
      <c r="L30278" s="10"/>
      <c r="M30278" s="10"/>
    </row>
    <row r="30279" spans="2:13" s="1" customFormat="1" ht="13.8" x14ac:dyDescent="0.3">
      <c r="B30279" s="10"/>
      <c r="L30279" s="10"/>
      <c r="M30279" s="10"/>
    </row>
    <row r="30280" spans="2:13" s="1" customFormat="1" ht="13.8" x14ac:dyDescent="0.3">
      <c r="B30280" s="10"/>
      <c r="L30280" s="10"/>
      <c r="M30280" s="10"/>
    </row>
    <row r="30281" spans="2:13" s="1" customFormat="1" ht="13.8" x14ac:dyDescent="0.3">
      <c r="B30281" s="10"/>
      <c r="L30281" s="10"/>
      <c r="M30281" s="10"/>
    </row>
    <row r="30282" spans="2:13" s="1" customFormat="1" ht="13.8" x14ac:dyDescent="0.3">
      <c r="B30282" s="10"/>
      <c r="L30282" s="10"/>
      <c r="M30282" s="10"/>
    </row>
    <row r="30283" spans="2:13" s="1" customFormat="1" ht="13.8" x14ac:dyDescent="0.3">
      <c r="B30283" s="10"/>
      <c r="L30283" s="10"/>
      <c r="M30283" s="10"/>
    </row>
    <row r="30284" spans="2:13" s="1" customFormat="1" ht="13.8" x14ac:dyDescent="0.3">
      <c r="B30284" s="10"/>
      <c r="L30284" s="10"/>
      <c r="M30284" s="10"/>
    </row>
    <row r="30285" spans="2:13" s="1" customFormat="1" ht="13.8" x14ac:dyDescent="0.3">
      <c r="B30285" s="10"/>
      <c r="L30285" s="10"/>
      <c r="M30285" s="10"/>
    </row>
    <row r="30286" spans="2:13" s="1" customFormat="1" ht="13.8" x14ac:dyDescent="0.3">
      <c r="B30286" s="10"/>
      <c r="L30286" s="10"/>
      <c r="M30286" s="10"/>
    </row>
    <row r="30287" spans="2:13" s="1" customFormat="1" ht="13.8" x14ac:dyDescent="0.3">
      <c r="B30287" s="10"/>
      <c r="L30287" s="10"/>
      <c r="M30287" s="10"/>
    </row>
    <row r="30288" spans="2:13" s="1" customFormat="1" ht="13.8" x14ac:dyDescent="0.3">
      <c r="B30288" s="10"/>
      <c r="L30288" s="10"/>
      <c r="M30288" s="10"/>
    </row>
    <row r="30289" spans="2:13" s="1" customFormat="1" ht="13.8" x14ac:dyDescent="0.3">
      <c r="B30289" s="10"/>
      <c r="L30289" s="10"/>
      <c r="M30289" s="10"/>
    </row>
    <row r="30290" spans="2:13" s="1" customFormat="1" ht="13.8" x14ac:dyDescent="0.3">
      <c r="B30290" s="10"/>
      <c r="L30290" s="10"/>
      <c r="M30290" s="10"/>
    </row>
    <row r="30291" spans="2:13" s="1" customFormat="1" ht="13.8" x14ac:dyDescent="0.3">
      <c r="B30291" s="10"/>
      <c r="L30291" s="10"/>
      <c r="M30291" s="10"/>
    </row>
    <row r="30292" spans="2:13" s="1" customFormat="1" ht="13.8" x14ac:dyDescent="0.3">
      <c r="B30292" s="10"/>
      <c r="L30292" s="10"/>
      <c r="M30292" s="10"/>
    </row>
    <row r="30293" spans="2:13" s="1" customFormat="1" ht="13.8" x14ac:dyDescent="0.3">
      <c r="B30293" s="10"/>
      <c r="L30293" s="10"/>
      <c r="M30293" s="10"/>
    </row>
    <row r="30294" spans="2:13" s="1" customFormat="1" ht="13.8" x14ac:dyDescent="0.3">
      <c r="B30294" s="10"/>
      <c r="L30294" s="10"/>
      <c r="M30294" s="10"/>
    </row>
    <row r="30295" spans="2:13" s="1" customFormat="1" ht="13.8" x14ac:dyDescent="0.3">
      <c r="B30295" s="10"/>
      <c r="L30295" s="10"/>
      <c r="M30295" s="10"/>
    </row>
    <row r="30296" spans="2:13" s="1" customFormat="1" ht="13.8" x14ac:dyDescent="0.3">
      <c r="B30296" s="10"/>
      <c r="L30296" s="10"/>
      <c r="M30296" s="10"/>
    </row>
    <row r="30297" spans="2:13" s="1" customFormat="1" ht="13.8" x14ac:dyDescent="0.3">
      <c r="B30297" s="10"/>
      <c r="L30297" s="10"/>
      <c r="M30297" s="10"/>
    </row>
    <row r="30298" spans="2:13" s="1" customFormat="1" ht="13.8" x14ac:dyDescent="0.3">
      <c r="B30298" s="10"/>
      <c r="L30298" s="10"/>
      <c r="M30298" s="10"/>
    </row>
    <row r="30299" spans="2:13" s="1" customFormat="1" ht="13.8" x14ac:dyDescent="0.3">
      <c r="B30299" s="10"/>
      <c r="L30299" s="10"/>
      <c r="M30299" s="10"/>
    </row>
    <row r="30300" spans="2:13" s="1" customFormat="1" ht="13.8" x14ac:dyDescent="0.3">
      <c r="B30300" s="10"/>
      <c r="L30300" s="10"/>
      <c r="M30300" s="10"/>
    </row>
    <row r="30301" spans="2:13" s="1" customFormat="1" ht="13.8" x14ac:dyDescent="0.3">
      <c r="B30301" s="10"/>
      <c r="L30301" s="10"/>
      <c r="M30301" s="10"/>
    </row>
    <row r="30302" spans="2:13" s="1" customFormat="1" ht="13.8" x14ac:dyDescent="0.3">
      <c r="B30302" s="10"/>
      <c r="L30302" s="10"/>
      <c r="M30302" s="10"/>
    </row>
    <row r="30303" spans="2:13" s="1" customFormat="1" ht="13.8" x14ac:dyDescent="0.3">
      <c r="B30303" s="10"/>
      <c r="L30303" s="10"/>
      <c r="M30303" s="10"/>
    </row>
    <row r="30304" spans="2:13" s="1" customFormat="1" ht="13.8" x14ac:dyDescent="0.3">
      <c r="B30304" s="10"/>
      <c r="L30304" s="10"/>
      <c r="M30304" s="10"/>
    </row>
    <row r="30305" spans="2:13" s="1" customFormat="1" ht="13.8" x14ac:dyDescent="0.3">
      <c r="B30305" s="10"/>
      <c r="L30305" s="10"/>
      <c r="M30305" s="10"/>
    </row>
    <row r="30306" spans="2:13" s="1" customFormat="1" ht="13.8" x14ac:dyDescent="0.3">
      <c r="B30306" s="10"/>
      <c r="L30306" s="10"/>
      <c r="M30306" s="10"/>
    </row>
    <row r="30307" spans="2:13" s="1" customFormat="1" ht="13.8" x14ac:dyDescent="0.3">
      <c r="B30307" s="10"/>
      <c r="L30307" s="10"/>
      <c r="M30307" s="10"/>
    </row>
    <row r="30308" spans="2:13" s="1" customFormat="1" ht="13.8" x14ac:dyDescent="0.3">
      <c r="B30308" s="10"/>
      <c r="L30308" s="10"/>
      <c r="M30308" s="10"/>
    </row>
    <row r="30309" spans="2:13" s="1" customFormat="1" ht="13.8" x14ac:dyDescent="0.3">
      <c r="B30309" s="10"/>
      <c r="L30309" s="10"/>
      <c r="M30309" s="10"/>
    </row>
    <row r="30310" spans="2:13" s="1" customFormat="1" ht="13.8" x14ac:dyDescent="0.3">
      <c r="B30310" s="10"/>
      <c r="L30310" s="10"/>
      <c r="M30310" s="10"/>
    </row>
    <row r="30311" spans="2:13" s="1" customFormat="1" ht="13.8" x14ac:dyDescent="0.3">
      <c r="B30311" s="10"/>
      <c r="L30311" s="10"/>
      <c r="M30311" s="10"/>
    </row>
    <row r="30312" spans="2:13" s="1" customFormat="1" ht="13.8" x14ac:dyDescent="0.3">
      <c r="B30312" s="10"/>
      <c r="L30312" s="10"/>
      <c r="M30312" s="10"/>
    </row>
    <row r="30313" spans="2:13" s="1" customFormat="1" ht="13.8" x14ac:dyDescent="0.3">
      <c r="B30313" s="10"/>
      <c r="L30313" s="10"/>
      <c r="M30313" s="10"/>
    </row>
    <row r="30314" spans="2:13" s="1" customFormat="1" ht="13.8" x14ac:dyDescent="0.3">
      <c r="B30314" s="10"/>
      <c r="L30314" s="10"/>
      <c r="M30314" s="10"/>
    </row>
    <row r="30315" spans="2:13" s="1" customFormat="1" ht="13.8" x14ac:dyDescent="0.3">
      <c r="B30315" s="10"/>
      <c r="L30315" s="10"/>
      <c r="M30315" s="10"/>
    </row>
    <row r="30316" spans="2:13" s="1" customFormat="1" ht="13.8" x14ac:dyDescent="0.3">
      <c r="B30316" s="10"/>
      <c r="L30316" s="10"/>
      <c r="M30316" s="10"/>
    </row>
    <row r="30317" spans="2:13" s="1" customFormat="1" ht="13.8" x14ac:dyDescent="0.3">
      <c r="B30317" s="10"/>
      <c r="L30317" s="10"/>
      <c r="M30317" s="10"/>
    </row>
    <row r="30318" spans="2:13" s="1" customFormat="1" ht="13.8" x14ac:dyDescent="0.3">
      <c r="B30318" s="10"/>
      <c r="L30318" s="10"/>
      <c r="M30318" s="10"/>
    </row>
    <row r="30319" spans="2:13" s="1" customFormat="1" ht="13.8" x14ac:dyDescent="0.3">
      <c r="B30319" s="10"/>
      <c r="L30319" s="10"/>
      <c r="M30319" s="10"/>
    </row>
    <row r="30320" spans="2:13" s="1" customFormat="1" ht="13.8" x14ac:dyDescent="0.3">
      <c r="B30320" s="10"/>
      <c r="L30320" s="10"/>
      <c r="M30320" s="10"/>
    </row>
    <row r="30321" spans="2:13" s="1" customFormat="1" ht="13.8" x14ac:dyDescent="0.3">
      <c r="B30321" s="10"/>
      <c r="L30321" s="10"/>
      <c r="M30321" s="10"/>
    </row>
    <row r="30322" spans="2:13" s="1" customFormat="1" ht="13.8" x14ac:dyDescent="0.3">
      <c r="B30322" s="10"/>
      <c r="L30322" s="10"/>
      <c r="M30322" s="10"/>
    </row>
    <row r="30323" spans="2:13" s="1" customFormat="1" ht="13.8" x14ac:dyDescent="0.3">
      <c r="B30323" s="10"/>
      <c r="L30323" s="10"/>
      <c r="M30323" s="10"/>
    </row>
    <row r="30324" spans="2:13" s="1" customFormat="1" ht="13.8" x14ac:dyDescent="0.3">
      <c r="B30324" s="10"/>
      <c r="L30324" s="10"/>
      <c r="M30324" s="10"/>
    </row>
    <row r="30325" spans="2:13" s="1" customFormat="1" ht="13.8" x14ac:dyDescent="0.3">
      <c r="B30325" s="10"/>
      <c r="L30325" s="10"/>
      <c r="M30325" s="10"/>
    </row>
    <row r="30326" spans="2:13" s="1" customFormat="1" ht="13.8" x14ac:dyDescent="0.3">
      <c r="B30326" s="10"/>
      <c r="L30326" s="10"/>
      <c r="M30326" s="10"/>
    </row>
    <row r="30327" spans="2:13" s="1" customFormat="1" ht="13.8" x14ac:dyDescent="0.3">
      <c r="B30327" s="10"/>
      <c r="L30327" s="10"/>
      <c r="M30327" s="10"/>
    </row>
    <row r="30328" spans="2:13" s="1" customFormat="1" ht="13.8" x14ac:dyDescent="0.3">
      <c r="B30328" s="10"/>
      <c r="L30328" s="10"/>
      <c r="M30328" s="10"/>
    </row>
    <row r="30329" spans="2:13" s="1" customFormat="1" ht="13.8" x14ac:dyDescent="0.3">
      <c r="B30329" s="10"/>
      <c r="L30329" s="10"/>
      <c r="M30329" s="10"/>
    </row>
    <row r="30330" spans="2:13" s="1" customFormat="1" ht="13.8" x14ac:dyDescent="0.3">
      <c r="B30330" s="10"/>
      <c r="L30330" s="10"/>
      <c r="M30330" s="10"/>
    </row>
    <row r="30331" spans="2:13" s="1" customFormat="1" ht="13.8" x14ac:dyDescent="0.3">
      <c r="B30331" s="10"/>
      <c r="L30331" s="10"/>
      <c r="M30331" s="10"/>
    </row>
    <row r="30332" spans="2:13" s="1" customFormat="1" ht="13.8" x14ac:dyDescent="0.3">
      <c r="B30332" s="10"/>
      <c r="L30332" s="10"/>
      <c r="M30332" s="10"/>
    </row>
    <row r="30333" spans="2:13" s="1" customFormat="1" ht="13.8" x14ac:dyDescent="0.3">
      <c r="B30333" s="10"/>
      <c r="L30333" s="10"/>
      <c r="M30333" s="10"/>
    </row>
    <row r="30334" spans="2:13" s="1" customFormat="1" ht="13.8" x14ac:dyDescent="0.3">
      <c r="B30334" s="10"/>
      <c r="L30334" s="10"/>
      <c r="M30334" s="10"/>
    </row>
    <row r="30335" spans="2:13" s="1" customFormat="1" ht="13.8" x14ac:dyDescent="0.3">
      <c r="B30335" s="10"/>
      <c r="L30335" s="10"/>
      <c r="M30335" s="10"/>
    </row>
    <row r="30336" spans="2:13" s="1" customFormat="1" ht="13.8" x14ac:dyDescent="0.3">
      <c r="B30336" s="10"/>
      <c r="L30336" s="10"/>
      <c r="M30336" s="10"/>
    </row>
    <row r="30337" spans="2:13" s="1" customFormat="1" ht="13.8" x14ac:dyDescent="0.3">
      <c r="B30337" s="10"/>
      <c r="L30337" s="10"/>
      <c r="M30337" s="10"/>
    </row>
    <row r="30338" spans="2:13" s="1" customFormat="1" ht="13.8" x14ac:dyDescent="0.3">
      <c r="B30338" s="10"/>
      <c r="L30338" s="10"/>
      <c r="M30338" s="10"/>
    </row>
    <row r="30339" spans="2:13" s="1" customFormat="1" ht="13.8" x14ac:dyDescent="0.3">
      <c r="B30339" s="10"/>
      <c r="L30339" s="10"/>
      <c r="M30339" s="10"/>
    </row>
    <row r="30340" spans="2:13" s="1" customFormat="1" ht="13.8" x14ac:dyDescent="0.3">
      <c r="B30340" s="10"/>
      <c r="L30340" s="10"/>
      <c r="M30340" s="10"/>
    </row>
    <row r="30341" spans="2:13" s="1" customFormat="1" ht="13.8" x14ac:dyDescent="0.3">
      <c r="B30341" s="10"/>
      <c r="L30341" s="10"/>
      <c r="M30341" s="10"/>
    </row>
    <row r="30342" spans="2:13" s="1" customFormat="1" ht="13.8" x14ac:dyDescent="0.3">
      <c r="B30342" s="10"/>
      <c r="L30342" s="10"/>
      <c r="M30342" s="10"/>
    </row>
    <row r="30343" spans="2:13" s="1" customFormat="1" ht="13.8" x14ac:dyDescent="0.3">
      <c r="B30343" s="10"/>
      <c r="L30343" s="10"/>
      <c r="M30343" s="10"/>
    </row>
    <row r="30344" spans="2:13" s="1" customFormat="1" ht="13.8" x14ac:dyDescent="0.3">
      <c r="B30344" s="10"/>
      <c r="L30344" s="10"/>
      <c r="M30344" s="10"/>
    </row>
    <row r="30345" spans="2:13" s="1" customFormat="1" ht="13.8" x14ac:dyDescent="0.3">
      <c r="B30345" s="10"/>
      <c r="L30345" s="10"/>
      <c r="M30345" s="10"/>
    </row>
    <row r="30346" spans="2:13" s="1" customFormat="1" ht="13.8" x14ac:dyDescent="0.3">
      <c r="B30346" s="10"/>
      <c r="L30346" s="10"/>
      <c r="M30346" s="10"/>
    </row>
    <row r="30347" spans="2:13" s="1" customFormat="1" ht="13.8" x14ac:dyDescent="0.3">
      <c r="B30347" s="10"/>
      <c r="L30347" s="10"/>
      <c r="M30347" s="10"/>
    </row>
    <row r="30348" spans="2:13" s="1" customFormat="1" ht="13.8" x14ac:dyDescent="0.3">
      <c r="B30348" s="10"/>
      <c r="L30348" s="10"/>
      <c r="M30348" s="10"/>
    </row>
    <row r="30349" spans="2:13" s="1" customFormat="1" ht="13.8" x14ac:dyDescent="0.3">
      <c r="B30349" s="10"/>
      <c r="L30349" s="10"/>
      <c r="M30349" s="10"/>
    </row>
    <row r="30350" spans="2:13" s="1" customFormat="1" ht="13.8" x14ac:dyDescent="0.3">
      <c r="B30350" s="10"/>
      <c r="L30350" s="10"/>
      <c r="M30350" s="10"/>
    </row>
    <row r="30351" spans="2:13" s="1" customFormat="1" ht="13.8" x14ac:dyDescent="0.3">
      <c r="B30351" s="10"/>
      <c r="L30351" s="10"/>
      <c r="M30351" s="10"/>
    </row>
    <row r="30352" spans="2:13" s="1" customFormat="1" ht="13.8" x14ac:dyDescent="0.3">
      <c r="B30352" s="10"/>
      <c r="L30352" s="10"/>
      <c r="M30352" s="10"/>
    </row>
    <row r="30353" spans="2:13" s="1" customFormat="1" ht="13.8" x14ac:dyDescent="0.3">
      <c r="B30353" s="10"/>
      <c r="L30353" s="10"/>
      <c r="M30353" s="10"/>
    </row>
    <row r="30354" spans="2:13" s="1" customFormat="1" ht="13.8" x14ac:dyDescent="0.3">
      <c r="B30354" s="10"/>
      <c r="L30354" s="10"/>
      <c r="M30354" s="10"/>
    </row>
    <row r="30355" spans="2:13" s="1" customFormat="1" ht="13.8" x14ac:dyDescent="0.3">
      <c r="B30355" s="10"/>
      <c r="L30355" s="10"/>
      <c r="M30355" s="10"/>
    </row>
    <row r="30356" spans="2:13" s="1" customFormat="1" ht="13.8" x14ac:dyDescent="0.3">
      <c r="B30356" s="10"/>
      <c r="L30356" s="10"/>
      <c r="M30356" s="10"/>
    </row>
    <row r="30357" spans="2:13" s="1" customFormat="1" ht="13.8" x14ac:dyDescent="0.3">
      <c r="B30357" s="10"/>
      <c r="L30357" s="10"/>
      <c r="M30357" s="10"/>
    </row>
    <row r="30358" spans="2:13" s="1" customFormat="1" ht="13.8" x14ac:dyDescent="0.3">
      <c r="B30358" s="10"/>
      <c r="L30358" s="10"/>
      <c r="M30358" s="10"/>
    </row>
    <row r="30359" spans="2:13" s="1" customFormat="1" ht="13.8" x14ac:dyDescent="0.3">
      <c r="B30359" s="10"/>
      <c r="L30359" s="10"/>
      <c r="M30359" s="10"/>
    </row>
    <row r="30360" spans="2:13" s="1" customFormat="1" ht="13.8" x14ac:dyDescent="0.3">
      <c r="B30360" s="10"/>
      <c r="L30360" s="10"/>
      <c r="M30360" s="10"/>
    </row>
    <row r="30361" spans="2:13" s="1" customFormat="1" ht="13.8" x14ac:dyDescent="0.3">
      <c r="B30361" s="10"/>
      <c r="L30361" s="10"/>
      <c r="M30361" s="10"/>
    </row>
    <row r="30362" spans="2:13" s="1" customFormat="1" ht="13.8" x14ac:dyDescent="0.3">
      <c r="B30362" s="10"/>
      <c r="L30362" s="10"/>
      <c r="M30362" s="10"/>
    </row>
    <row r="30363" spans="2:13" s="1" customFormat="1" ht="13.8" x14ac:dyDescent="0.3">
      <c r="B30363" s="10"/>
      <c r="L30363" s="10"/>
      <c r="M30363" s="10"/>
    </row>
    <row r="30364" spans="2:13" s="1" customFormat="1" ht="13.8" x14ac:dyDescent="0.3">
      <c r="B30364" s="10"/>
      <c r="L30364" s="10"/>
      <c r="M30364" s="10"/>
    </row>
    <row r="30365" spans="2:13" s="1" customFormat="1" ht="13.8" x14ac:dyDescent="0.3">
      <c r="B30365" s="10"/>
      <c r="L30365" s="10"/>
      <c r="M30365" s="10"/>
    </row>
    <row r="30366" spans="2:13" s="1" customFormat="1" ht="13.8" x14ac:dyDescent="0.3">
      <c r="B30366" s="10"/>
      <c r="L30366" s="10"/>
      <c r="M30366" s="10"/>
    </row>
    <row r="30367" spans="2:13" s="1" customFormat="1" ht="13.8" x14ac:dyDescent="0.3">
      <c r="B30367" s="10"/>
      <c r="L30367" s="10"/>
      <c r="M30367" s="10"/>
    </row>
    <row r="30368" spans="2:13" s="1" customFormat="1" ht="13.8" x14ac:dyDescent="0.3">
      <c r="B30368" s="10"/>
      <c r="L30368" s="10"/>
      <c r="M30368" s="10"/>
    </row>
    <row r="30369" spans="2:13" s="1" customFormat="1" ht="13.8" x14ac:dyDescent="0.3">
      <c r="B30369" s="10"/>
      <c r="L30369" s="10"/>
      <c r="M30369" s="10"/>
    </row>
    <row r="30370" spans="2:13" s="1" customFormat="1" ht="13.8" x14ac:dyDescent="0.3">
      <c r="B30370" s="10"/>
      <c r="L30370" s="10"/>
      <c r="M30370" s="10"/>
    </row>
    <row r="30371" spans="2:13" s="1" customFormat="1" ht="13.8" x14ac:dyDescent="0.3">
      <c r="B30371" s="10"/>
      <c r="L30371" s="10"/>
      <c r="M30371" s="10"/>
    </row>
    <row r="30372" spans="2:13" s="1" customFormat="1" ht="13.8" x14ac:dyDescent="0.3">
      <c r="B30372" s="10"/>
      <c r="L30372" s="10"/>
      <c r="M30372" s="10"/>
    </row>
    <row r="30373" spans="2:13" s="1" customFormat="1" ht="13.8" x14ac:dyDescent="0.3">
      <c r="B30373" s="10"/>
      <c r="L30373" s="10"/>
      <c r="M30373" s="10"/>
    </row>
    <row r="30374" spans="2:13" s="1" customFormat="1" ht="13.8" x14ac:dyDescent="0.3">
      <c r="B30374" s="10"/>
      <c r="L30374" s="10"/>
      <c r="M30374" s="10"/>
    </row>
    <row r="30375" spans="2:13" s="1" customFormat="1" ht="13.8" x14ac:dyDescent="0.3">
      <c r="B30375" s="10"/>
      <c r="L30375" s="10"/>
      <c r="M30375" s="10"/>
    </row>
    <row r="30376" spans="2:13" s="1" customFormat="1" ht="13.8" x14ac:dyDescent="0.3">
      <c r="B30376" s="10"/>
      <c r="L30376" s="10"/>
      <c r="M30376" s="10"/>
    </row>
    <row r="30377" spans="2:13" s="1" customFormat="1" ht="13.8" x14ac:dyDescent="0.3">
      <c r="B30377" s="10"/>
      <c r="L30377" s="10"/>
      <c r="M30377" s="10"/>
    </row>
    <row r="30378" spans="2:13" s="1" customFormat="1" ht="13.8" x14ac:dyDescent="0.3">
      <c r="B30378" s="10"/>
      <c r="L30378" s="10"/>
      <c r="M30378" s="10"/>
    </row>
    <row r="30379" spans="2:13" s="1" customFormat="1" ht="13.8" x14ac:dyDescent="0.3">
      <c r="B30379" s="10"/>
      <c r="L30379" s="10"/>
      <c r="M30379" s="10"/>
    </row>
    <row r="30380" spans="2:13" s="1" customFormat="1" ht="13.8" x14ac:dyDescent="0.3">
      <c r="B30380" s="10"/>
      <c r="L30380" s="10"/>
      <c r="M30380" s="10"/>
    </row>
    <row r="30381" spans="2:13" s="1" customFormat="1" ht="13.8" x14ac:dyDescent="0.3">
      <c r="B30381" s="10"/>
      <c r="L30381" s="10"/>
      <c r="M30381" s="10"/>
    </row>
    <row r="30382" spans="2:13" s="1" customFormat="1" ht="13.8" x14ac:dyDescent="0.3">
      <c r="B30382" s="10"/>
      <c r="L30382" s="10"/>
      <c r="M30382" s="10"/>
    </row>
    <row r="30383" spans="2:13" s="1" customFormat="1" ht="13.8" x14ac:dyDescent="0.3">
      <c r="B30383" s="10"/>
      <c r="L30383" s="10"/>
      <c r="M30383" s="10"/>
    </row>
    <row r="30384" spans="2:13" s="1" customFormat="1" ht="13.8" x14ac:dyDescent="0.3">
      <c r="B30384" s="10"/>
      <c r="L30384" s="10"/>
      <c r="M30384" s="10"/>
    </row>
    <row r="30385" spans="2:13" s="1" customFormat="1" ht="13.8" x14ac:dyDescent="0.3">
      <c r="B30385" s="10"/>
      <c r="L30385" s="10"/>
      <c r="M30385" s="10"/>
    </row>
    <row r="30386" spans="2:13" s="1" customFormat="1" ht="13.8" x14ac:dyDescent="0.3">
      <c r="B30386" s="10"/>
      <c r="L30386" s="10"/>
      <c r="M30386" s="10"/>
    </row>
    <row r="30387" spans="2:13" s="1" customFormat="1" ht="13.8" x14ac:dyDescent="0.3">
      <c r="B30387" s="10"/>
      <c r="L30387" s="10"/>
      <c r="M30387" s="10"/>
    </row>
    <row r="30388" spans="2:13" s="1" customFormat="1" ht="13.8" x14ac:dyDescent="0.3">
      <c r="B30388" s="10"/>
      <c r="L30388" s="10"/>
      <c r="M30388" s="10"/>
    </row>
    <row r="30389" spans="2:13" s="1" customFormat="1" ht="13.8" x14ac:dyDescent="0.3">
      <c r="B30389" s="10"/>
      <c r="L30389" s="10"/>
      <c r="M30389" s="10"/>
    </row>
    <row r="30390" spans="2:13" s="1" customFormat="1" ht="13.8" x14ac:dyDescent="0.3">
      <c r="B30390" s="10"/>
      <c r="L30390" s="10"/>
      <c r="M30390" s="10"/>
    </row>
    <row r="30391" spans="2:13" s="1" customFormat="1" ht="13.8" x14ac:dyDescent="0.3">
      <c r="B30391" s="10"/>
      <c r="L30391" s="10"/>
      <c r="M30391" s="10"/>
    </row>
    <row r="30392" spans="2:13" s="1" customFormat="1" ht="13.8" x14ac:dyDescent="0.3">
      <c r="B30392" s="10"/>
      <c r="L30392" s="10"/>
      <c r="M30392" s="10"/>
    </row>
    <row r="30393" spans="2:13" s="1" customFormat="1" ht="13.8" x14ac:dyDescent="0.3">
      <c r="B30393" s="10"/>
      <c r="L30393" s="10"/>
      <c r="M30393" s="10"/>
    </row>
    <row r="30394" spans="2:13" s="1" customFormat="1" ht="13.8" x14ac:dyDescent="0.3">
      <c r="B30394" s="10"/>
      <c r="L30394" s="10"/>
      <c r="M30394" s="10"/>
    </row>
    <row r="30395" spans="2:13" s="1" customFormat="1" ht="13.8" x14ac:dyDescent="0.3">
      <c r="B30395" s="10"/>
      <c r="L30395" s="10"/>
      <c r="M30395" s="10"/>
    </row>
    <row r="30396" spans="2:13" s="1" customFormat="1" ht="13.8" x14ac:dyDescent="0.3">
      <c r="B30396" s="10"/>
      <c r="L30396" s="10"/>
      <c r="M30396" s="10"/>
    </row>
    <row r="30397" spans="2:13" s="1" customFormat="1" ht="13.8" x14ac:dyDescent="0.3">
      <c r="B30397" s="10"/>
      <c r="L30397" s="10"/>
      <c r="M30397" s="10"/>
    </row>
    <row r="30398" spans="2:13" s="1" customFormat="1" ht="13.8" x14ac:dyDescent="0.3">
      <c r="B30398" s="10"/>
      <c r="L30398" s="10"/>
      <c r="M30398" s="10"/>
    </row>
    <row r="30399" spans="2:13" s="1" customFormat="1" ht="13.8" x14ac:dyDescent="0.3">
      <c r="B30399" s="10"/>
      <c r="L30399" s="10"/>
      <c r="M30399" s="10"/>
    </row>
    <row r="30400" spans="2:13" s="1" customFormat="1" ht="13.8" x14ac:dyDescent="0.3">
      <c r="B30400" s="10"/>
      <c r="L30400" s="10"/>
      <c r="M30400" s="10"/>
    </row>
    <row r="30401" spans="2:13" s="1" customFormat="1" ht="13.8" x14ac:dyDescent="0.3">
      <c r="B30401" s="10"/>
      <c r="L30401" s="10"/>
      <c r="M30401" s="10"/>
    </row>
    <row r="30402" spans="2:13" s="1" customFormat="1" ht="13.8" x14ac:dyDescent="0.3">
      <c r="B30402" s="10"/>
      <c r="L30402" s="10"/>
      <c r="M30402" s="10"/>
    </row>
    <row r="30403" spans="2:13" s="1" customFormat="1" ht="13.8" x14ac:dyDescent="0.3">
      <c r="B30403" s="10"/>
      <c r="L30403" s="10"/>
      <c r="M30403" s="10"/>
    </row>
    <row r="30404" spans="2:13" s="1" customFormat="1" ht="13.8" x14ac:dyDescent="0.3">
      <c r="B30404" s="10"/>
      <c r="L30404" s="10"/>
      <c r="M30404" s="10"/>
    </row>
    <row r="30405" spans="2:13" s="1" customFormat="1" ht="13.8" x14ac:dyDescent="0.3">
      <c r="B30405" s="10"/>
      <c r="L30405" s="10"/>
      <c r="M30405" s="10"/>
    </row>
    <row r="30406" spans="2:13" s="1" customFormat="1" ht="13.8" x14ac:dyDescent="0.3">
      <c r="B30406" s="10"/>
      <c r="L30406" s="10"/>
      <c r="M30406" s="10"/>
    </row>
    <row r="30407" spans="2:13" s="1" customFormat="1" ht="13.8" x14ac:dyDescent="0.3">
      <c r="B30407" s="10"/>
      <c r="L30407" s="10"/>
      <c r="M30407" s="10"/>
    </row>
    <row r="30408" spans="2:13" s="1" customFormat="1" ht="13.8" x14ac:dyDescent="0.3">
      <c r="B30408" s="10"/>
      <c r="L30408" s="10"/>
      <c r="M30408" s="10"/>
    </row>
    <row r="30409" spans="2:13" s="1" customFormat="1" ht="13.8" x14ac:dyDescent="0.3">
      <c r="B30409" s="10"/>
      <c r="L30409" s="10"/>
      <c r="M30409" s="10"/>
    </row>
    <row r="30410" spans="2:13" s="1" customFormat="1" ht="13.8" x14ac:dyDescent="0.3">
      <c r="B30410" s="10"/>
      <c r="L30410" s="10"/>
      <c r="M30410" s="10"/>
    </row>
    <row r="30411" spans="2:13" s="1" customFormat="1" ht="13.8" x14ac:dyDescent="0.3">
      <c r="B30411" s="10"/>
      <c r="L30411" s="10"/>
      <c r="M30411" s="10"/>
    </row>
    <row r="30412" spans="2:13" s="1" customFormat="1" ht="13.8" x14ac:dyDescent="0.3">
      <c r="B30412" s="10"/>
      <c r="L30412" s="10"/>
      <c r="M30412" s="10"/>
    </row>
    <row r="30413" spans="2:13" s="1" customFormat="1" ht="13.8" x14ac:dyDescent="0.3">
      <c r="B30413" s="10"/>
      <c r="L30413" s="10"/>
      <c r="M30413" s="10"/>
    </row>
    <row r="30414" spans="2:13" s="1" customFormat="1" ht="13.8" x14ac:dyDescent="0.3">
      <c r="B30414" s="10"/>
      <c r="L30414" s="10"/>
      <c r="M30414" s="10"/>
    </row>
    <row r="30415" spans="2:13" s="1" customFormat="1" ht="13.8" x14ac:dyDescent="0.3">
      <c r="B30415" s="10"/>
      <c r="L30415" s="10"/>
      <c r="M30415" s="10"/>
    </row>
    <row r="30416" spans="2:13" s="1" customFormat="1" ht="13.8" x14ac:dyDescent="0.3">
      <c r="B30416" s="10"/>
      <c r="L30416" s="10"/>
      <c r="M30416" s="10"/>
    </row>
    <row r="30417" spans="2:13" s="1" customFormat="1" ht="13.8" x14ac:dyDescent="0.3">
      <c r="B30417" s="10"/>
      <c r="L30417" s="10"/>
      <c r="M30417" s="10"/>
    </row>
    <row r="30418" spans="2:13" s="1" customFormat="1" ht="13.8" x14ac:dyDescent="0.3">
      <c r="B30418" s="10"/>
      <c r="L30418" s="10"/>
      <c r="M30418" s="10"/>
    </row>
    <row r="30419" spans="2:13" s="1" customFormat="1" ht="13.8" x14ac:dyDescent="0.3">
      <c r="B30419" s="10"/>
      <c r="L30419" s="10"/>
      <c r="M30419" s="10"/>
    </row>
    <row r="30420" spans="2:13" s="1" customFormat="1" ht="13.8" x14ac:dyDescent="0.3">
      <c r="B30420" s="10"/>
      <c r="L30420" s="10"/>
      <c r="M30420" s="10"/>
    </row>
    <row r="30421" spans="2:13" s="1" customFormat="1" ht="13.8" x14ac:dyDescent="0.3">
      <c r="B30421" s="10"/>
      <c r="L30421" s="10"/>
      <c r="M30421" s="10"/>
    </row>
    <row r="30422" spans="2:13" s="1" customFormat="1" ht="13.8" x14ac:dyDescent="0.3">
      <c r="B30422" s="10"/>
      <c r="L30422" s="10"/>
      <c r="M30422" s="10"/>
    </row>
    <row r="30423" spans="2:13" s="1" customFormat="1" ht="13.8" x14ac:dyDescent="0.3">
      <c r="B30423" s="10"/>
      <c r="L30423" s="10"/>
      <c r="M30423" s="10"/>
    </row>
    <row r="30424" spans="2:13" s="1" customFormat="1" ht="13.8" x14ac:dyDescent="0.3">
      <c r="B30424" s="10"/>
      <c r="L30424" s="10"/>
      <c r="M30424" s="10"/>
    </row>
    <row r="30425" spans="2:13" s="1" customFormat="1" ht="13.8" x14ac:dyDescent="0.3">
      <c r="B30425" s="10"/>
      <c r="L30425" s="10"/>
      <c r="M30425" s="10"/>
    </row>
    <row r="30426" spans="2:13" s="1" customFormat="1" ht="13.8" x14ac:dyDescent="0.3">
      <c r="B30426" s="10"/>
      <c r="L30426" s="10"/>
      <c r="M30426" s="10"/>
    </row>
    <row r="30427" spans="2:13" s="1" customFormat="1" ht="13.8" x14ac:dyDescent="0.3">
      <c r="B30427" s="10"/>
      <c r="L30427" s="10"/>
      <c r="M30427" s="10"/>
    </row>
    <row r="30428" spans="2:13" s="1" customFormat="1" ht="13.8" x14ac:dyDescent="0.3">
      <c r="B30428" s="10"/>
      <c r="L30428" s="10"/>
      <c r="M30428" s="10"/>
    </row>
    <row r="30429" spans="2:13" s="1" customFormat="1" ht="13.8" x14ac:dyDescent="0.3">
      <c r="B30429" s="10"/>
      <c r="L30429" s="10"/>
      <c r="M30429" s="10"/>
    </row>
    <row r="30430" spans="2:13" s="1" customFormat="1" ht="13.8" x14ac:dyDescent="0.3">
      <c r="B30430" s="10"/>
      <c r="L30430" s="10"/>
      <c r="M30430" s="10"/>
    </row>
    <row r="30431" spans="2:13" s="1" customFormat="1" ht="13.8" x14ac:dyDescent="0.3">
      <c r="B30431" s="10"/>
      <c r="L30431" s="10"/>
      <c r="M30431" s="10"/>
    </row>
    <row r="30432" spans="2:13" s="1" customFormat="1" ht="13.8" x14ac:dyDescent="0.3">
      <c r="B30432" s="10"/>
      <c r="L30432" s="10"/>
      <c r="M30432" s="10"/>
    </row>
    <row r="30433" spans="2:13" s="1" customFormat="1" ht="13.8" x14ac:dyDescent="0.3">
      <c r="B30433" s="10"/>
      <c r="L30433" s="10"/>
      <c r="M30433" s="10"/>
    </row>
    <row r="30434" spans="2:13" s="1" customFormat="1" ht="13.8" x14ac:dyDescent="0.3">
      <c r="B30434" s="10"/>
      <c r="L30434" s="10"/>
      <c r="M30434" s="10"/>
    </row>
    <row r="30435" spans="2:13" s="1" customFormat="1" ht="13.8" x14ac:dyDescent="0.3">
      <c r="B30435" s="10"/>
      <c r="L30435" s="10"/>
      <c r="M30435" s="10"/>
    </row>
    <row r="30436" spans="2:13" s="1" customFormat="1" ht="13.8" x14ac:dyDescent="0.3">
      <c r="B30436" s="10"/>
      <c r="L30436" s="10"/>
      <c r="M30436" s="10"/>
    </row>
    <row r="30437" spans="2:13" s="1" customFormat="1" ht="13.8" x14ac:dyDescent="0.3">
      <c r="B30437" s="10"/>
      <c r="L30437" s="10"/>
      <c r="M30437" s="10"/>
    </row>
    <row r="30438" spans="2:13" s="1" customFormat="1" ht="13.8" x14ac:dyDescent="0.3">
      <c r="B30438" s="10"/>
      <c r="L30438" s="10"/>
      <c r="M30438" s="10"/>
    </row>
    <row r="30439" spans="2:13" s="1" customFormat="1" ht="13.8" x14ac:dyDescent="0.3">
      <c r="B30439" s="10"/>
      <c r="L30439" s="10"/>
      <c r="M30439" s="10"/>
    </row>
    <row r="30440" spans="2:13" s="1" customFormat="1" ht="13.8" x14ac:dyDescent="0.3">
      <c r="B30440" s="10"/>
      <c r="L30440" s="10"/>
      <c r="M30440" s="10"/>
    </row>
    <row r="30441" spans="2:13" s="1" customFormat="1" ht="13.8" x14ac:dyDescent="0.3">
      <c r="B30441" s="10"/>
      <c r="L30441" s="10"/>
      <c r="M30441" s="10"/>
    </row>
    <row r="30442" spans="2:13" s="1" customFormat="1" ht="13.8" x14ac:dyDescent="0.3">
      <c r="B30442" s="10"/>
      <c r="L30442" s="10"/>
      <c r="M30442" s="10"/>
    </row>
    <row r="30443" spans="2:13" s="1" customFormat="1" ht="13.8" x14ac:dyDescent="0.3">
      <c r="B30443" s="10"/>
      <c r="L30443" s="10"/>
      <c r="M30443" s="10"/>
    </row>
    <row r="30444" spans="2:13" s="1" customFormat="1" ht="13.8" x14ac:dyDescent="0.3">
      <c r="B30444" s="10"/>
      <c r="L30444" s="10"/>
      <c r="M30444" s="10"/>
    </row>
    <row r="30445" spans="2:13" s="1" customFormat="1" ht="13.8" x14ac:dyDescent="0.3">
      <c r="B30445" s="10"/>
      <c r="L30445" s="10"/>
      <c r="M30445" s="10"/>
    </row>
    <row r="30446" spans="2:13" s="1" customFormat="1" ht="13.8" x14ac:dyDescent="0.3">
      <c r="B30446" s="10"/>
      <c r="L30446" s="10"/>
      <c r="M30446" s="10"/>
    </row>
    <row r="30447" spans="2:13" s="1" customFormat="1" ht="13.8" x14ac:dyDescent="0.3">
      <c r="B30447" s="10"/>
      <c r="L30447" s="10"/>
      <c r="M30447" s="10"/>
    </row>
    <row r="30448" spans="2:13" s="1" customFormat="1" ht="13.8" x14ac:dyDescent="0.3">
      <c r="B30448" s="10"/>
      <c r="L30448" s="10"/>
      <c r="M30448" s="10"/>
    </row>
    <row r="30449" spans="2:13" s="1" customFormat="1" ht="13.8" x14ac:dyDescent="0.3">
      <c r="B30449" s="10"/>
      <c r="L30449" s="10"/>
      <c r="M30449" s="10"/>
    </row>
    <row r="30450" spans="2:13" s="1" customFormat="1" ht="13.8" x14ac:dyDescent="0.3">
      <c r="B30450" s="10"/>
      <c r="L30450" s="10"/>
      <c r="M30450" s="10"/>
    </row>
    <row r="30451" spans="2:13" s="1" customFormat="1" ht="13.8" x14ac:dyDescent="0.3">
      <c r="B30451" s="10"/>
      <c r="L30451" s="10"/>
      <c r="M30451" s="10"/>
    </row>
    <row r="30452" spans="2:13" s="1" customFormat="1" ht="13.8" x14ac:dyDescent="0.3">
      <c r="B30452" s="10"/>
      <c r="L30452" s="10"/>
      <c r="M30452" s="10"/>
    </row>
    <row r="30453" spans="2:13" s="1" customFormat="1" ht="13.8" x14ac:dyDescent="0.3">
      <c r="B30453" s="10"/>
      <c r="L30453" s="10"/>
      <c r="M30453" s="10"/>
    </row>
    <row r="30454" spans="2:13" s="1" customFormat="1" ht="13.8" x14ac:dyDescent="0.3">
      <c r="B30454" s="10"/>
      <c r="L30454" s="10"/>
      <c r="M30454" s="10"/>
    </row>
    <row r="30455" spans="2:13" s="1" customFormat="1" ht="13.8" x14ac:dyDescent="0.3">
      <c r="B30455" s="10"/>
      <c r="L30455" s="10"/>
      <c r="M30455" s="10"/>
    </row>
    <row r="30456" spans="2:13" s="1" customFormat="1" ht="13.8" x14ac:dyDescent="0.3">
      <c r="B30456" s="10"/>
      <c r="L30456" s="10"/>
      <c r="M30456" s="10"/>
    </row>
    <row r="30457" spans="2:13" s="1" customFormat="1" ht="13.8" x14ac:dyDescent="0.3">
      <c r="B30457" s="10"/>
      <c r="L30457" s="10"/>
      <c r="M30457" s="10"/>
    </row>
    <row r="30458" spans="2:13" s="1" customFormat="1" ht="13.8" x14ac:dyDescent="0.3">
      <c r="B30458" s="10"/>
      <c r="L30458" s="10"/>
      <c r="M30458" s="10"/>
    </row>
    <row r="30459" spans="2:13" s="1" customFormat="1" ht="13.8" x14ac:dyDescent="0.3">
      <c r="B30459" s="10"/>
      <c r="L30459" s="10"/>
      <c r="M30459" s="10"/>
    </row>
    <row r="30460" spans="2:13" s="1" customFormat="1" ht="13.8" x14ac:dyDescent="0.3">
      <c r="B30460" s="10"/>
      <c r="L30460" s="10"/>
      <c r="M30460" s="10"/>
    </row>
    <row r="30461" spans="2:13" s="1" customFormat="1" ht="13.8" x14ac:dyDescent="0.3">
      <c r="B30461" s="10"/>
      <c r="L30461" s="10"/>
      <c r="M30461" s="10"/>
    </row>
    <row r="30462" spans="2:13" s="1" customFormat="1" ht="13.8" x14ac:dyDescent="0.3">
      <c r="B30462" s="10"/>
      <c r="L30462" s="10"/>
      <c r="M30462" s="10"/>
    </row>
    <row r="30463" spans="2:13" s="1" customFormat="1" ht="13.8" x14ac:dyDescent="0.3">
      <c r="B30463" s="10"/>
      <c r="L30463" s="10"/>
      <c r="M30463" s="10"/>
    </row>
    <row r="30464" spans="2:13" s="1" customFormat="1" ht="13.8" x14ac:dyDescent="0.3">
      <c r="B30464" s="10"/>
      <c r="L30464" s="10"/>
      <c r="M30464" s="10"/>
    </row>
    <row r="30465" spans="2:13" s="1" customFormat="1" ht="13.8" x14ac:dyDescent="0.3">
      <c r="B30465" s="10"/>
      <c r="L30465" s="10"/>
      <c r="M30465" s="10"/>
    </row>
    <row r="30466" spans="2:13" s="1" customFormat="1" ht="13.8" x14ac:dyDescent="0.3">
      <c r="B30466" s="10"/>
      <c r="L30466" s="10"/>
      <c r="M30466" s="10"/>
    </row>
    <row r="30467" spans="2:13" s="1" customFormat="1" ht="13.8" x14ac:dyDescent="0.3">
      <c r="B30467" s="10"/>
      <c r="L30467" s="10"/>
      <c r="M30467" s="10"/>
    </row>
    <row r="30468" spans="2:13" s="1" customFormat="1" ht="13.8" x14ac:dyDescent="0.3">
      <c r="B30468" s="10"/>
      <c r="L30468" s="10"/>
      <c r="M30468" s="10"/>
    </row>
    <row r="30469" spans="2:13" s="1" customFormat="1" ht="13.8" x14ac:dyDescent="0.3">
      <c r="B30469" s="10"/>
      <c r="L30469" s="10"/>
      <c r="M30469" s="10"/>
    </row>
    <row r="30470" spans="2:13" s="1" customFormat="1" ht="13.8" x14ac:dyDescent="0.3">
      <c r="B30470" s="10"/>
      <c r="L30470" s="10"/>
      <c r="M30470" s="10"/>
    </row>
    <row r="30471" spans="2:13" s="1" customFormat="1" ht="13.8" x14ac:dyDescent="0.3">
      <c r="B30471" s="10"/>
      <c r="L30471" s="10"/>
      <c r="M30471" s="10"/>
    </row>
    <row r="30472" spans="2:13" s="1" customFormat="1" ht="13.8" x14ac:dyDescent="0.3">
      <c r="B30472" s="10"/>
      <c r="L30472" s="10"/>
      <c r="M30472" s="10"/>
    </row>
    <row r="30473" spans="2:13" s="1" customFormat="1" ht="13.8" x14ac:dyDescent="0.3">
      <c r="B30473" s="10"/>
      <c r="L30473" s="10"/>
      <c r="M30473" s="10"/>
    </row>
    <row r="30474" spans="2:13" s="1" customFormat="1" ht="13.8" x14ac:dyDescent="0.3">
      <c r="B30474" s="10"/>
      <c r="L30474" s="10"/>
      <c r="M30474" s="10"/>
    </row>
    <row r="30475" spans="2:13" s="1" customFormat="1" ht="13.8" x14ac:dyDescent="0.3">
      <c r="B30475" s="10"/>
      <c r="L30475" s="10"/>
      <c r="M30475" s="10"/>
    </row>
    <row r="30476" spans="2:13" s="1" customFormat="1" ht="13.8" x14ac:dyDescent="0.3">
      <c r="B30476" s="10"/>
      <c r="L30476" s="10"/>
      <c r="M30476" s="10"/>
    </row>
    <row r="30477" spans="2:13" s="1" customFormat="1" ht="13.8" x14ac:dyDescent="0.3">
      <c r="B30477" s="10"/>
      <c r="L30477" s="10"/>
      <c r="M30477" s="10"/>
    </row>
    <row r="30478" spans="2:13" s="1" customFormat="1" ht="13.8" x14ac:dyDescent="0.3">
      <c r="B30478" s="10"/>
      <c r="L30478" s="10"/>
      <c r="M30478" s="10"/>
    </row>
    <row r="30479" spans="2:13" s="1" customFormat="1" ht="13.8" x14ac:dyDescent="0.3">
      <c r="B30479" s="10"/>
      <c r="L30479" s="10"/>
      <c r="M30479" s="10"/>
    </row>
    <row r="30480" spans="2:13" s="1" customFormat="1" ht="13.8" x14ac:dyDescent="0.3">
      <c r="B30480" s="10"/>
      <c r="L30480" s="10"/>
      <c r="M30480" s="10"/>
    </row>
    <row r="30481" spans="2:13" s="1" customFormat="1" ht="13.8" x14ac:dyDescent="0.3">
      <c r="B30481" s="10"/>
      <c r="L30481" s="10"/>
      <c r="M30481" s="10"/>
    </row>
    <row r="30482" spans="2:13" s="1" customFormat="1" ht="13.8" x14ac:dyDescent="0.3">
      <c r="B30482" s="10"/>
      <c r="L30482" s="10"/>
      <c r="M30482" s="10"/>
    </row>
    <row r="30483" spans="2:13" s="1" customFormat="1" ht="13.8" x14ac:dyDescent="0.3">
      <c r="B30483" s="10"/>
      <c r="L30483" s="10"/>
      <c r="M30483" s="10"/>
    </row>
    <row r="30484" spans="2:13" s="1" customFormat="1" ht="13.8" x14ac:dyDescent="0.3">
      <c r="B30484" s="10"/>
      <c r="L30484" s="10"/>
      <c r="M30484" s="10"/>
    </row>
    <row r="30485" spans="2:13" s="1" customFormat="1" ht="13.8" x14ac:dyDescent="0.3">
      <c r="B30485" s="10"/>
      <c r="L30485" s="10"/>
      <c r="M30485" s="10"/>
    </row>
    <row r="30486" spans="2:13" s="1" customFormat="1" ht="13.8" x14ac:dyDescent="0.3">
      <c r="B30486" s="10"/>
      <c r="L30486" s="10"/>
      <c r="M30486" s="10"/>
    </row>
    <row r="30487" spans="2:13" s="1" customFormat="1" ht="13.8" x14ac:dyDescent="0.3">
      <c r="B30487" s="10"/>
      <c r="L30487" s="10"/>
      <c r="M30487" s="10"/>
    </row>
    <row r="30488" spans="2:13" s="1" customFormat="1" ht="13.8" x14ac:dyDescent="0.3">
      <c r="B30488" s="10"/>
      <c r="L30488" s="10"/>
      <c r="M30488" s="10"/>
    </row>
    <row r="30489" spans="2:13" s="1" customFormat="1" ht="13.8" x14ac:dyDescent="0.3">
      <c r="B30489" s="10"/>
      <c r="L30489" s="10"/>
      <c r="M30489" s="10"/>
    </row>
    <row r="30490" spans="2:13" s="1" customFormat="1" ht="13.8" x14ac:dyDescent="0.3">
      <c r="B30490" s="10"/>
      <c r="L30490" s="10"/>
      <c r="M30490" s="10"/>
    </row>
    <row r="30491" spans="2:13" s="1" customFormat="1" ht="13.8" x14ac:dyDescent="0.3">
      <c r="B30491" s="10"/>
      <c r="L30491" s="10"/>
      <c r="M30491" s="10"/>
    </row>
    <row r="30492" spans="2:13" s="1" customFormat="1" ht="13.8" x14ac:dyDescent="0.3">
      <c r="B30492" s="10"/>
      <c r="L30492" s="10"/>
      <c r="M30492" s="10"/>
    </row>
    <row r="30493" spans="2:13" s="1" customFormat="1" ht="13.8" x14ac:dyDescent="0.3">
      <c r="B30493" s="10"/>
      <c r="L30493" s="10"/>
      <c r="M30493" s="10"/>
    </row>
    <row r="30494" spans="2:13" s="1" customFormat="1" ht="13.8" x14ac:dyDescent="0.3">
      <c r="B30494" s="10"/>
      <c r="L30494" s="10"/>
      <c r="M30494" s="10"/>
    </row>
    <row r="30495" spans="2:13" s="1" customFormat="1" ht="13.8" x14ac:dyDescent="0.3">
      <c r="B30495" s="10"/>
      <c r="L30495" s="10"/>
      <c r="M30495" s="10"/>
    </row>
    <row r="30496" spans="2:13" s="1" customFormat="1" ht="13.8" x14ac:dyDescent="0.3">
      <c r="B30496" s="10"/>
      <c r="L30496" s="10"/>
      <c r="M30496" s="10"/>
    </row>
    <row r="30497" spans="2:13" s="1" customFormat="1" ht="13.8" x14ac:dyDescent="0.3">
      <c r="B30497" s="10"/>
      <c r="L30497" s="10"/>
      <c r="M30497" s="10"/>
    </row>
    <row r="30498" spans="2:13" s="1" customFormat="1" ht="13.8" x14ac:dyDescent="0.3">
      <c r="B30498" s="10"/>
      <c r="L30498" s="10"/>
      <c r="M30498" s="10"/>
    </row>
    <row r="30499" spans="2:13" s="1" customFormat="1" ht="13.8" x14ac:dyDescent="0.3">
      <c r="B30499" s="10"/>
      <c r="L30499" s="10"/>
      <c r="M30499" s="10"/>
    </row>
    <row r="30500" spans="2:13" s="1" customFormat="1" ht="13.8" x14ac:dyDescent="0.3">
      <c r="B30500" s="10"/>
      <c r="L30500" s="10"/>
      <c r="M30500" s="10"/>
    </row>
    <row r="30501" spans="2:13" s="1" customFormat="1" ht="13.8" x14ac:dyDescent="0.3">
      <c r="B30501" s="10"/>
      <c r="L30501" s="10"/>
      <c r="M30501" s="10"/>
    </row>
    <row r="30502" spans="2:13" s="1" customFormat="1" ht="13.8" x14ac:dyDescent="0.3">
      <c r="B30502" s="10"/>
      <c r="L30502" s="10"/>
      <c r="M30502" s="10"/>
    </row>
    <row r="30503" spans="2:13" s="1" customFormat="1" ht="13.8" x14ac:dyDescent="0.3">
      <c r="B30503" s="10"/>
      <c r="L30503" s="10"/>
      <c r="M30503" s="10"/>
    </row>
    <row r="30504" spans="2:13" s="1" customFormat="1" ht="13.8" x14ac:dyDescent="0.3">
      <c r="B30504" s="10"/>
      <c r="L30504" s="10"/>
      <c r="M30504" s="10"/>
    </row>
    <row r="30505" spans="2:13" s="1" customFormat="1" ht="13.8" x14ac:dyDescent="0.3">
      <c r="B30505" s="10"/>
      <c r="L30505" s="10"/>
      <c r="M30505" s="10"/>
    </row>
    <row r="30506" spans="2:13" s="1" customFormat="1" ht="13.8" x14ac:dyDescent="0.3">
      <c r="B30506" s="10"/>
      <c r="L30506" s="10"/>
      <c r="M30506" s="10"/>
    </row>
    <row r="30507" spans="2:13" s="1" customFormat="1" ht="13.8" x14ac:dyDescent="0.3">
      <c r="B30507" s="10"/>
      <c r="L30507" s="10"/>
      <c r="M30507" s="10"/>
    </row>
    <row r="30508" spans="2:13" s="1" customFormat="1" ht="13.8" x14ac:dyDescent="0.3">
      <c r="B30508" s="10"/>
      <c r="L30508" s="10"/>
      <c r="M30508" s="10"/>
    </row>
    <row r="30509" spans="2:13" s="1" customFormat="1" ht="13.8" x14ac:dyDescent="0.3">
      <c r="B30509" s="10"/>
      <c r="L30509" s="10"/>
      <c r="M30509" s="10"/>
    </row>
    <row r="30510" spans="2:13" s="1" customFormat="1" ht="13.8" x14ac:dyDescent="0.3">
      <c r="B30510" s="10"/>
      <c r="L30510" s="10"/>
      <c r="M30510" s="10"/>
    </row>
    <row r="30511" spans="2:13" s="1" customFormat="1" ht="13.8" x14ac:dyDescent="0.3">
      <c r="B30511" s="10"/>
      <c r="L30511" s="10"/>
      <c r="M30511" s="10"/>
    </row>
    <row r="30512" spans="2:13" s="1" customFormat="1" ht="13.8" x14ac:dyDescent="0.3">
      <c r="B30512" s="10"/>
      <c r="L30512" s="10"/>
      <c r="M30512" s="10"/>
    </row>
    <row r="30513" spans="2:13" s="1" customFormat="1" ht="13.8" x14ac:dyDescent="0.3">
      <c r="B30513" s="10"/>
      <c r="L30513" s="10"/>
      <c r="M30513" s="10"/>
    </row>
    <row r="30514" spans="2:13" s="1" customFormat="1" ht="13.8" x14ac:dyDescent="0.3">
      <c r="B30514" s="10"/>
      <c r="L30514" s="10"/>
      <c r="M30514" s="10"/>
    </row>
    <row r="30515" spans="2:13" s="1" customFormat="1" ht="13.8" x14ac:dyDescent="0.3">
      <c r="B30515" s="10"/>
      <c r="L30515" s="10"/>
      <c r="M30515" s="10"/>
    </row>
    <row r="30516" spans="2:13" s="1" customFormat="1" ht="13.8" x14ac:dyDescent="0.3">
      <c r="B30516" s="10"/>
      <c r="L30516" s="10"/>
      <c r="M30516" s="10"/>
    </row>
    <row r="30517" spans="2:13" s="1" customFormat="1" ht="13.8" x14ac:dyDescent="0.3">
      <c r="B30517" s="10"/>
      <c r="L30517" s="10"/>
      <c r="M30517" s="10"/>
    </row>
    <row r="30518" spans="2:13" s="1" customFormat="1" ht="13.8" x14ac:dyDescent="0.3">
      <c r="B30518" s="10"/>
      <c r="L30518" s="10"/>
      <c r="M30518" s="10"/>
    </row>
    <row r="30519" spans="2:13" s="1" customFormat="1" ht="13.8" x14ac:dyDescent="0.3">
      <c r="B30519" s="10"/>
      <c r="L30519" s="10"/>
      <c r="M30519" s="10"/>
    </row>
    <row r="30520" spans="2:13" s="1" customFormat="1" ht="13.8" x14ac:dyDescent="0.3">
      <c r="B30520" s="10"/>
      <c r="L30520" s="10"/>
      <c r="M30520" s="10"/>
    </row>
    <row r="30521" spans="2:13" s="1" customFormat="1" ht="13.8" x14ac:dyDescent="0.3">
      <c r="B30521" s="10"/>
      <c r="L30521" s="10"/>
      <c r="M30521" s="10"/>
    </row>
    <row r="30522" spans="2:13" s="1" customFormat="1" ht="13.8" x14ac:dyDescent="0.3">
      <c r="B30522" s="10"/>
      <c r="L30522" s="10"/>
      <c r="M30522" s="10"/>
    </row>
    <row r="30523" spans="2:13" s="1" customFormat="1" ht="13.8" x14ac:dyDescent="0.3">
      <c r="B30523" s="10"/>
      <c r="L30523" s="10"/>
      <c r="M30523" s="10"/>
    </row>
    <row r="30524" spans="2:13" s="1" customFormat="1" ht="13.8" x14ac:dyDescent="0.3">
      <c r="B30524" s="10"/>
      <c r="L30524" s="10"/>
      <c r="M30524" s="10"/>
    </row>
    <row r="30525" spans="2:13" s="1" customFormat="1" ht="13.8" x14ac:dyDescent="0.3">
      <c r="B30525" s="10"/>
      <c r="L30525" s="10"/>
      <c r="M30525" s="10"/>
    </row>
    <row r="30526" spans="2:13" s="1" customFormat="1" ht="13.8" x14ac:dyDescent="0.3">
      <c r="B30526" s="10"/>
      <c r="L30526" s="10"/>
      <c r="M30526" s="10"/>
    </row>
    <row r="30527" spans="2:13" s="1" customFormat="1" ht="13.8" x14ac:dyDescent="0.3">
      <c r="B30527" s="10"/>
      <c r="L30527" s="10"/>
      <c r="M30527" s="10"/>
    </row>
    <row r="30528" spans="2:13" s="1" customFormat="1" ht="13.8" x14ac:dyDescent="0.3">
      <c r="B30528" s="10"/>
      <c r="L30528" s="10"/>
      <c r="M30528" s="10"/>
    </row>
    <row r="30529" spans="2:13" s="1" customFormat="1" ht="13.8" x14ac:dyDescent="0.3">
      <c r="B30529" s="10"/>
      <c r="L30529" s="10"/>
      <c r="M30529" s="10"/>
    </row>
    <row r="30530" spans="2:13" s="1" customFormat="1" ht="13.8" x14ac:dyDescent="0.3">
      <c r="B30530" s="10"/>
      <c r="L30530" s="10"/>
      <c r="M30530" s="10"/>
    </row>
    <row r="30531" spans="2:13" s="1" customFormat="1" ht="13.8" x14ac:dyDescent="0.3">
      <c r="B30531" s="10"/>
      <c r="L30531" s="10"/>
      <c r="M30531" s="10"/>
    </row>
    <row r="30532" spans="2:13" s="1" customFormat="1" ht="13.8" x14ac:dyDescent="0.3">
      <c r="B30532" s="10"/>
      <c r="L30532" s="10"/>
      <c r="M30532" s="10"/>
    </row>
    <row r="30533" spans="2:13" s="1" customFormat="1" ht="13.8" x14ac:dyDescent="0.3">
      <c r="B30533" s="10"/>
      <c r="L30533" s="10"/>
      <c r="M30533" s="10"/>
    </row>
    <row r="30534" spans="2:13" s="1" customFormat="1" ht="13.8" x14ac:dyDescent="0.3">
      <c r="B30534" s="10"/>
      <c r="L30534" s="10"/>
      <c r="M30534" s="10"/>
    </row>
    <row r="30535" spans="2:13" s="1" customFormat="1" ht="13.8" x14ac:dyDescent="0.3">
      <c r="B30535" s="10"/>
      <c r="L30535" s="10"/>
      <c r="M30535" s="10"/>
    </row>
    <row r="30536" spans="2:13" s="1" customFormat="1" ht="13.8" x14ac:dyDescent="0.3">
      <c r="B30536" s="10"/>
      <c r="L30536" s="10"/>
      <c r="M30536" s="10"/>
    </row>
    <row r="30537" spans="2:13" s="1" customFormat="1" ht="13.8" x14ac:dyDescent="0.3">
      <c r="B30537" s="10"/>
      <c r="L30537" s="10"/>
      <c r="M30537" s="10"/>
    </row>
    <row r="30538" spans="2:13" s="1" customFormat="1" ht="13.8" x14ac:dyDescent="0.3">
      <c r="B30538" s="10"/>
      <c r="L30538" s="10"/>
      <c r="M30538" s="10"/>
    </row>
    <row r="30539" spans="2:13" s="1" customFormat="1" ht="13.8" x14ac:dyDescent="0.3">
      <c r="B30539" s="10"/>
      <c r="L30539" s="10"/>
      <c r="M30539" s="10"/>
    </row>
    <row r="30540" spans="2:13" s="1" customFormat="1" ht="13.8" x14ac:dyDescent="0.3">
      <c r="B30540" s="10"/>
      <c r="L30540" s="10"/>
      <c r="M30540" s="10"/>
    </row>
    <row r="30541" spans="2:13" s="1" customFormat="1" ht="13.8" x14ac:dyDescent="0.3">
      <c r="B30541" s="10"/>
      <c r="L30541" s="10"/>
      <c r="M30541" s="10"/>
    </row>
    <row r="30542" spans="2:13" s="1" customFormat="1" ht="13.8" x14ac:dyDescent="0.3">
      <c r="B30542" s="10"/>
      <c r="L30542" s="10"/>
      <c r="M30542" s="10"/>
    </row>
    <row r="30543" spans="2:13" s="1" customFormat="1" ht="13.8" x14ac:dyDescent="0.3">
      <c r="B30543" s="10"/>
      <c r="L30543" s="10"/>
      <c r="M30543" s="10"/>
    </row>
    <row r="30544" spans="2:13" s="1" customFormat="1" ht="13.8" x14ac:dyDescent="0.3">
      <c r="B30544" s="10"/>
      <c r="L30544" s="10"/>
      <c r="M30544" s="10"/>
    </row>
    <row r="30545" spans="2:13" s="1" customFormat="1" ht="13.8" x14ac:dyDescent="0.3">
      <c r="B30545" s="10"/>
      <c r="L30545" s="10"/>
      <c r="M30545" s="10"/>
    </row>
    <row r="30546" spans="2:13" s="1" customFormat="1" ht="13.8" x14ac:dyDescent="0.3">
      <c r="B30546" s="10"/>
      <c r="L30546" s="10"/>
      <c r="M30546" s="10"/>
    </row>
    <row r="30547" spans="2:13" s="1" customFormat="1" ht="13.8" x14ac:dyDescent="0.3">
      <c r="B30547" s="10"/>
      <c r="L30547" s="10"/>
      <c r="M30547" s="10"/>
    </row>
    <row r="30548" spans="2:13" s="1" customFormat="1" ht="13.8" x14ac:dyDescent="0.3">
      <c r="B30548" s="10"/>
      <c r="L30548" s="10"/>
      <c r="M30548" s="10"/>
    </row>
    <row r="30549" spans="2:13" s="1" customFormat="1" ht="13.8" x14ac:dyDescent="0.3">
      <c r="B30549" s="10"/>
      <c r="L30549" s="10"/>
      <c r="M30549" s="10"/>
    </row>
    <row r="30550" spans="2:13" s="1" customFormat="1" ht="13.8" x14ac:dyDescent="0.3">
      <c r="B30550" s="10"/>
      <c r="L30550" s="10"/>
      <c r="M30550" s="10"/>
    </row>
    <row r="30551" spans="2:13" s="1" customFormat="1" ht="13.8" x14ac:dyDescent="0.3">
      <c r="B30551" s="10"/>
      <c r="L30551" s="10"/>
      <c r="M30551" s="10"/>
    </row>
    <row r="30552" spans="2:13" s="1" customFormat="1" ht="13.8" x14ac:dyDescent="0.3">
      <c r="B30552" s="10"/>
      <c r="L30552" s="10"/>
      <c r="M30552" s="10"/>
    </row>
    <row r="30553" spans="2:13" s="1" customFormat="1" ht="13.8" x14ac:dyDescent="0.3">
      <c r="B30553" s="10"/>
      <c r="L30553" s="10"/>
      <c r="M30553" s="10"/>
    </row>
    <row r="30554" spans="2:13" s="1" customFormat="1" ht="13.8" x14ac:dyDescent="0.3">
      <c r="B30554" s="10"/>
      <c r="L30554" s="10"/>
      <c r="M30554" s="10"/>
    </row>
    <row r="30555" spans="2:13" s="1" customFormat="1" ht="13.8" x14ac:dyDescent="0.3">
      <c r="B30555" s="10"/>
      <c r="L30555" s="10"/>
      <c r="M30555" s="10"/>
    </row>
    <row r="30556" spans="2:13" s="1" customFormat="1" ht="13.8" x14ac:dyDescent="0.3">
      <c r="B30556" s="10"/>
      <c r="L30556" s="10"/>
      <c r="M30556" s="10"/>
    </row>
    <row r="30557" spans="2:13" s="1" customFormat="1" ht="13.8" x14ac:dyDescent="0.3">
      <c r="B30557" s="10"/>
      <c r="L30557" s="10"/>
      <c r="M30557" s="10"/>
    </row>
    <row r="30558" spans="2:13" s="1" customFormat="1" ht="13.8" x14ac:dyDescent="0.3">
      <c r="B30558" s="10"/>
      <c r="L30558" s="10"/>
      <c r="M30558" s="10"/>
    </row>
    <row r="30559" spans="2:13" s="1" customFormat="1" ht="13.8" x14ac:dyDescent="0.3">
      <c r="B30559" s="10"/>
      <c r="L30559" s="10"/>
      <c r="M30559" s="10"/>
    </row>
    <row r="30560" spans="2:13" s="1" customFormat="1" ht="13.8" x14ac:dyDescent="0.3">
      <c r="B30560" s="10"/>
      <c r="L30560" s="10"/>
      <c r="M30560" s="10"/>
    </row>
    <row r="30561" spans="2:13" s="1" customFormat="1" ht="13.8" x14ac:dyDescent="0.3">
      <c r="B30561" s="10"/>
      <c r="L30561" s="10"/>
      <c r="M30561" s="10"/>
    </row>
    <row r="30562" spans="2:13" s="1" customFormat="1" ht="13.8" x14ac:dyDescent="0.3">
      <c r="B30562" s="10"/>
      <c r="L30562" s="10"/>
      <c r="M30562" s="10"/>
    </row>
    <row r="30563" spans="2:13" s="1" customFormat="1" ht="13.8" x14ac:dyDescent="0.3">
      <c r="B30563" s="10"/>
      <c r="L30563" s="10"/>
      <c r="M30563" s="10"/>
    </row>
    <row r="30564" spans="2:13" s="1" customFormat="1" ht="13.8" x14ac:dyDescent="0.3">
      <c r="B30564" s="10"/>
      <c r="L30564" s="10"/>
      <c r="M30564" s="10"/>
    </row>
    <row r="30565" spans="2:13" s="1" customFormat="1" ht="13.8" x14ac:dyDescent="0.3">
      <c r="B30565" s="10"/>
      <c r="L30565" s="10"/>
      <c r="M30565" s="10"/>
    </row>
    <row r="30566" spans="2:13" s="1" customFormat="1" ht="13.8" x14ac:dyDescent="0.3">
      <c r="B30566" s="10"/>
      <c r="L30566" s="10"/>
      <c r="M30566" s="10"/>
    </row>
    <row r="30567" spans="2:13" s="1" customFormat="1" ht="13.8" x14ac:dyDescent="0.3">
      <c r="B30567" s="10"/>
      <c r="L30567" s="10"/>
      <c r="M30567" s="10"/>
    </row>
    <row r="30568" spans="2:13" s="1" customFormat="1" ht="13.8" x14ac:dyDescent="0.3">
      <c r="B30568" s="10"/>
      <c r="L30568" s="10"/>
      <c r="M30568" s="10"/>
    </row>
    <row r="30569" spans="2:13" s="1" customFormat="1" ht="13.8" x14ac:dyDescent="0.3">
      <c r="B30569" s="10"/>
      <c r="L30569" s="10"/>
      <c r="M30569" s="10"/>
    </row>
    <row r="30570" spans="2:13" s="1" customFormat="1" ht="13.8" x14ac:dyDescent="0.3">
      <c r="B30570" s="10"/>
      <c r="L30570" s="10"/>
      <c r="M30570" s="10"/>
    </row>
    <row r="30571" spans="2:13" s="1" customFormat="1" ht="13.8" x14ac:dyDescent="0.3">
      <c r="B30571" s="10"/>
      <c r="L30571" s="10"/>
      <c r="M30571" s="10"/>
    </row>
    <row r="30572" spans="2:13" s="1" customFormat="1" ht="13.8" x14ac:dyDescent="0.3">
      <c r="B30572" s="10"/>
      <c r="L30572" s="10"/>
      <c r="M30572" s="10"/>
    </row>
    <row r="30573" spans="2:13" s="1" customFormat="1" ht="13.8" x14ac:dyDescent="0.3">
      <c r="B30573" s="10"/>
      <c r="L30573" s="10"/>
      <c r="M30573" s="10"/>
    </row>
    <row r="30574" spans="2:13" s="1" customFormat="1" ht="13.8" x14ac:dyDescent="0.3">
      <c r="B30574" s="10"/>
      <c r="L30574" s="10"/>
      <c r="M30574" s="10"/>
    </row>
    <row r="30575" spans="2:13" s="1" customFormat="1" ht="13.8" x14ac:dyDescent="0.3">
      <c r="B30575" s="10"/>
      <c r="L30575" s="10"/>
      <c r="M30575" s="10"/>
    </row>
    <row r="30576" spans="2:13" s="1" customFormat="1" ht="13.8" x14ac:dyDescent="0.3">
      <c r="B30576" s="10"/>
      <c r="L30576" s="10"/>
      <c r="M30576" s="10"/>
    </row>
    <row r="30577" spans="2:13" s="1" customFormat="1" ht="13.8" x14ac:dyDescent="0.3">
      <c r="B30577" s="10"/>
      <c r="L30577" s="10"/>
      <c r="M30577" s="10"/>
    </row>
    <row r="30578" spans="2:13" s="1" customFormat="1" ht="13.8" x14ac:dyDescent="0.3">
      <c r="B30578" s="10"/>
      <c r="L30578" s="10"/>
      <c r="M30578" s="10"/>
    </row>
    <row r="30579" spans="2:13" s="1" customFormat="1" ht="13.8" x14ac:dyDescent="0.3">
      <c r="B30579" s="10"/>
      <c r="L30579" s="10"/>
      <c r="M30579" s="10"/>
    </row>
    <row r="30580" spans="2:13" s="1" customFormat="1" ht="13.8" x14ac:dyDescent="0.3">
      <c r="B30580" s="10"/>
      <c r="L30580" s="10"/>
      <c r="M30580" s="10"/>
    </row>
    <row r="30581" spans="2:13" s="1" customFormat="1" ht="13.8" x14ac:dyDescent="0.3">
      <c r="B30581" s="10"/>
      <c r="L30581" s="10"/>
      <c r="M30581" s="10"/>
    </row>
    <row r="30582" spans="2:13" s="1" customFormat="1" ht="13.8" x14ac:dyDescent="0.3">
      <c r="B30582" s="10"/>
      <c r="L30582" s="10"/>
      <c r="M30582" s="10"/>
    </row>
    <row r="30583" spans="2:13" s="1" customFormat="1" ht="13.8" x14ac:dyDescent="0.3">
      <c r="B30583" s="10"/>
      <c r="L30583" s="10"/>
      <c r="M30583" s="10"/>
    </row>
    <row r="30584" spans="2:13" s="1" customFormat="1" ht="13.8" x14ac:dyDescent="0.3">
      <c r="B30584" s="10"/>
      <c r="L30584" s="10"/>
      <c r="M30584" s="10"/>
    </row>
    <row r="30585" spans="2:13" s="1" customFormat="1" ht="13.8" x14ac:dyDescent="0.3">
      <c r="B30585" s="10"/>
      <c r="L30585" s="10"/>
      <c r="M30585" s="10"/>
    </row>
    <row r="30586" spans="2:13" s="1" customFormat="1" ht="13.8" x14ac:dyDescent="0.3">
      <c r="B30586" s="10"/>
      <c r="L30586" s="10"/>
      <c r="M30586" s="10"/>
    </row>
    <row r="30587" spans="2:13" s="1" customFormat="1" ht="13.8" x14ac:dyDescent="0.3">
      <c r="B30587" s="10"/>
      <c r="L30587" s="10"/>
      <c r="M30587" s="10"/>
    </row>
    <row r="30588" spans="2:13" s="1" customFormat="1" ht="13.8" x14ac:dyDescent="0.3">
      <c r="B30588" s="10"/>
      <c r="L30588" s="10"/>
      <c r="M30588" s="10"/>
    </row>
    <row r="30589" spans="2:13" s="1" customFormat="1" ht="13.8" x14ac:dyDescent="0.3">
      <c r="B30589" s="10"/>
      <c r="L30589" s="10"/>
      <c r="M30589" s="10"/>
    </row>
    <row r="30590" spans="2:13" s="1" customFormat="1" ht="13.8" x14ac:dyDescent="0.3">
      <c r="B30590" s="10"/>
      <c r="L30590" s="10"/>
      <c r="M30590" s="10"/>
    </row>
    <row r="30591" spans="2:13" s="1" customFormat="1" ht="13.8" x14ac:dyDescent="0.3">
      <c r="B30591" s="10"/>
      <c r="L30591" s="10"/>
      <c r="M30591" s="10"/>
    </row>
    <row r="30592" spans="2:13" s="1" customFormat="1" ht="13.8" x14ac:dyDescent="0.3">
      <c r="B30592" s="10"/>
      <c r="L30592" s="10"/>
      <c r="M30592" s="10"/>
    </row>
    <row r="30593" spans="2:13" s="1" customFormat="1" ht="13.8" x14ac:dyDescent="0.3">
      <c r="B30593" s="10"/>
      <c r="L30593" s="10"/>
      <c r="M30593" s="10"/>
    </row>
    <row r="30594" spans="2:13" s="1" customFormat="1" ht="13.8" x14ac:dyDescent="0.3">
      <c r="B30594" s="10"/>
      <c r="L30594" s="10"/>
      <c r="M30594" s="10"/>
    </row>
    <row r="30595" spans="2:13" s="1" customFormat="1" ht="13.8" x14ac:dyDescent="0.3">
      <c r="B30595" s="10"/>
      <c r="L30595" s="10"/>
      <c r="M30595" s="10"/>
    </row>
    <row r="30596" spans="2:13" s="1" customFormat="1" ht="13.8" x14ac:dyDescent="0.3">
      <c r="B30596" s="10"/>
      <c r="L30596" s="10"/>
      <c r="M30596" s="10"/>
    </row>
    <row r="30597" spans="2:13" s="1" customFormat="1" ht="13.8" x14ac:dyDescent="0.3">
      <c r="B30597" s="10"/>
      <c r="L30597" s="10"/>
      <c r="M30597" s="10"/>
    </row>
    <row r="30598" spans="2:13" s="1" customFormat="1" ht="13.8" x14ac:dyDescent="0.3">
      <c r="B30598" s="10"/>
      <c r="L30598" s="10"/>
      <c r="M30598" s="10"/>
    </row>
    <row r="30599" spans="2:13" s="1" customFormat="1" ht="13.8" x14ac:dyDescent="0.3">
      <c r="B30599" s="10"/>
      <c r="L30599" s="10"/>
      <c r="M30599" s="10"/>
    </row>
    <row r="30600" spans="2:13" s="1" customFormat="1" ht="13.8" x14ac:dyDescent="0.3">
      <c r="B30600" s="10"/>
      <c r="L30600" s="10"/>
      <c r="M30600" s="10"/>
    </row>
    <row r="30601" spans="2:13" s="1" customFormat="1" ht="13.8" x14ac:dyDescent="0.3">
      <c r="B30601" s="10"/>
      <c r="L30601" s="10"/>
      <c r="M30601" s="10"/>
    </row>
    <row r="30602" spans="2:13" s="1" customFormat="1" ht="13.8" x14ac:dyDescent="0.3">
      <c r="B30602" s="10"/>
      <c r="L30602" s="10"/>
      <c r="M30602" s="10"/>
    </row>
    <row r="30603" spans="2:13" s="1" customFormat="1" ht="13.8" x14ac:dyDescent="0.3">
      <c r="B30603" s="10"/>
      <c r="L30603" s="10"/>
      <c r="M30603" s="10"/>
    </row>
    <row r="30604" spans="2:13" s="1" customFormat="1" ht="13.8" x14ac:dyDescent="0.3">
      <c r="B30604" s="10"/>
      <c r="L30604" s="10"/>
      <c r="M30604" s="10"/>
    </row>
    <row r="30605" spans="2:13" s="1" customFormat="1" ht="13.8" x14ac:dyDescent="0.3">
      <c r="B30605" s="10"/>
      <c r="L30605" s="10"/>
      <c r="M30605" s="10"/>
    </row>
    <row r="30606" spans="2:13" s="1" customFormat="1" ht="13.8" x14ac:dyDescent="0.3">
      <c r="B30606" s="10"/>
      <c r="L30606" s="10"/>
      <c r="M30606" s="10"/>
    </row>
    <row r="30607" spans="2:13" s="1" customFormat="1" ht="13.8" x14ac:dyDescent="0.3">
      <c r="B30607" s="10"/>
      <c r="L30607" s="10"/>
      <c r="M30607" s="10"/>
    </row>
    <row r="30608" spans="2:13" s="1" customFormat="1" ht="13.8" x14ac:dyDescent="0.3">
      <c r="B30608" s="10"/>
      <c r="L30608" s="10"/>
      <c r="M30608" s="10"/>
    </row>
    <row r="30609" spans="2:13" s="1" customFormat="1" ht="13.8" x14ac:dyDescent="0.3">
      <c r="B30609" s="10"/>
      <c r="L30609" s="10"/>
      <c r="M30609" s="10"/>
    </row>
    <row r="30610" spans="2:13" s="1" customFormat="1" ht="13.8" x14ac:dyDescent="0.3">
      <c r="B30610" s="10"/>
      <c r="L30610" s="10"/>
      <c r="M30610" s="10"/>
    </row>
    <row r="30611" spans="2:13" s="1" customFormat="1" ht="13.8" x14ac:dyDescent="0.3">
      <c r="B30611" s="10"/>
      <c r="L30611" s="10"/>
      <c r="M30611" s="10"/>
    </row>
    <row r="30612" spans="2:13" s="1" customFormat="1" ht="13.8" x14ac:dyDescent="0.3">
      <c r="B30612" s="10"/>
      <c r="L30612" s="10"/>
      <c r="M30612" s="10"/>
    </row>
    <row r="30613" spans="2:13" s="1" customFormat="1" ht="13.8" x14ac:dyDescent="0.3">
      <c r="B30613" s="10"/>
      <c r="L30613" s="10"/>
      <c r="M30613" s="10"/>
    </row>
    <row r="30614" spans="2:13" s="1" customFormat="1" ht="13.8" x14ac:dyDescent="0.3">
      <c r="B30614" s="10"/>
      <c r="L30614" s="10"/>
      <c r="M30614" s="10"/>
    </row>
    <row r="30615" spans="2:13" s="1" customFormat="1" ht="13.8" x14ac:dyDescent="0.3">
      <c r="B30615" s="10"/>
      <c r="L30615" s="10"/>
      <c r="M30615" s="10"/>
    </row>
    <row r="30616" spans="2:13" s="1" customFormat="1" ht="13.8" x14ac:dyDescent="0.3">
      <c r="B30616" s="10"/>
      <c r="L30616" s="10"/>
      <c r="M30616" s="10"/>
    </row>
    <row r="30617" spans="2:13" s="1" customFormat="1" ht="13.8" x14ac:dyDescent="0.3">
      <c r="B30617" s="10"/>
      <c r="L30617" s="10"/>
      <c r="M30617" s="10"/>
    </row>
    <row r="30618" spans="2:13" s="1" customFormat="1" ht="13.8" x14ac:dyDescent="0.3">
      <c r="B30618" s="10"/>
      <c r="L30618" s="10"/>
      <c r="M30618" s="10"/>
    </row>
    <row r="30619" spans="2:13" s="1" customFormat="1" ht="13.8" x14ac:dyDescent="0.3">
      <c r="B30619" s="10"/>
      <c r="L30619" s="10"/>
      <c r="M30619" s="10"/>
    </row>
    <row r="30620" spans="2:13" s="1" customFormat="1" ht="13.8" x14ac:dyDescent="0.3">
      <c r="B30620" s="10"/>
      <c r="L30620" s="10"/>
      <c r="M30620" s="10"/>
    </row>
    <row r="30621" spans="2:13" s="1" customFormat="1" ht="13.8" x14ac:dyDescent="0.3">
      <c r="B30621" s="10"/>
      <c r="L30621" s="10"/>
      <c r="M30621" s="10"/>
    </row>
    <row r="30622" spans="2:13" s="1" customFormat="1" ht="13.8" x14ac:dyDescent="0.3">
      <c r="B30622" s="10"/>
      <c r="L30622" s="10"/>
      <c r="M30622" s="10"/>
    </row>
    <row r="30623" spans="2:13" s="1" customFormat="1" ht="13.8" x14ac:dyDescent="0.3">
      <c r="B30623" s="10"/>
      <c r="L30623" s="10"/>
      <c r="M30623" s="10"/>
    </row>
    <row r="30624" spans="2:13" s="1" customFormat="1" ht="13.8" x14ac:dyDescent="0.3">
      <c r="B30624" s="10"/>
      <c r="L30624" s="10"/>
      <c r="M30624" s="10"/>
    </row>
    <row r="30625" spans="2:13" s="1" customFormat="1" ht="13.8" x14ac:dyDescent="0.3">
      <c r="B30625" s="10"/>
      <c r="L30625" s="10"/>
      <c r="M30625" s="10"/>
    </row>
    <row r="30626" spans="2:13" s="1" customFormat="1" ht="13.8" x14ac:dyDescent="0.3">
      <c r="B30626" s="10"/>
      <c r="L30626" s="10"/>
      <c r="M30626" s="10"/>
    </row>
    <row r="30627" spans="2:13" s="1" customFormat="1" ht="13.8" x14ac:dyDescent="0.3">
      <c r="B30627" s="10"/>
      <c r="L30627" s="10"/>
      <c r="M30627" s="10"/>
    </row>
    <row r="30628" spans="2:13" s="1" customFormat="1" ht="13.8" x14ac:dyDescent="0.3">
      <c r="B30628" s="10"/>
      <c r="L30628" s="10"/>
      <c r="M30628" s="10"/>
    </row>
    <row r="30629" spans="2:13" s="1" customFormat="1" ht="13.8" x14ac:dyDescent="0.3">
      <c r="B30629" s="10"/>
      <c r="L30629" s="10"/>
      <c r="M30629" s="10"/>
    </row>
    <row r="30630" spans="2:13" s="1" customFormat="1" ht="13.8" x14ac:dyDescent="0.3">
      <c r="B30630" s="10"/>
      <c r="L30630" s="10"/>
      <c r="M30630" s="10"/>
    </row>
    <row r="30631" spans="2:13" s="1" customFormat="1" ht="13.8" x14ac:dyDescent="0.3">
      <c r="B30631" s="10"/>
      <c r="L30631" s="10"/>
      <c r="M30631" s="10"/>
    </row>
    <row r="30632" spans="2:13" s="1" customFormat="1" ht="13.8" x14ac:dyDescent="0.3">
      <c r="B30632" s="10"/>
      <c r="L30632" s="10"/>
      <c r="M30632" s="10"/>
    </row>
    <row r="30633" spans="2:13" s="1" customFormat="1" ht="13.8" x14ac:dyDescent="0.3">
      <c r="B30633" s="10"/>
      <c r="L30633" s="10"/>
      <c r="M30633" s="10"/>
    </row>
    <row r="30634" spans="2:13" s="1" customFormat="1" ht="13.8" x14ac:dyDescent="0.3">
      <c r="B30634" s="10"/>
      <c r="L30634" s="10"/>
      <c r="M30634" s="10"/>
    </row>
    <row r="30635" spans="2:13" s="1" customFormat="1" ht="13.8" x14ac:dyDescent="0.3">
      <c r="B30635" s="10"/>
      <c r="L30635" s="10"/>
      <c r="M30635" s="10"/>
    </row>
    <row r="30636" spans="2:13" s="1" customFormat="1" ht="13.8" x14ac:dyDescent="0.3">
      <c r="B30636" s="10"/>
      <c r="L30636" s="10"/>
      <c r="M30636" s="10"/>
    </row>
    <row r="30637" spans="2:13" s="1" customFormat="1" ht="13.8" x14ac:dyDescent="0.3">
      <c r="B30637" s="10"/>
      <c r="L30637" s="10"/>
      <c r="M30637" s="10"/>
    </row>
    <row r="30638" spans="2:13" s="1" customFormat="1" ht="13.8" x14ac:dyDescent="0.3">
      <c r="B30638" s="10"/>
      <c r="L30638" s="10"/>
      <c r="M30638" s="10"/>
    </row>
    <row r="30639" spans="2:13" s="1" customFormat="1" ht="13.8" x14ac:dyDescent="0.3">
      <c r="B30639" s="10"/>
      <c r="L30639" s="10"/>
      <c r="M30639" s="10"/>
    </row>
    <row r="30640" spans="2:13" s="1" customFormat="1" ht="13.8" x14ac:dyDescent="0.3">
      <c r="B30640" s="10"/>
      <c r="L30640" s="10"/>
      <c r="M30640" s="10"/>
    </row>
    <row r="30641" spans="2:13" s="1" customFormat="1" ht="13.8" x14ac:dyDescent="0.3">
      <c r="B30641" s="10"/>
      <c r="L30641" s="10"/>
      <c r="M30641" s="10"/>
    </row>
    <row r="30642" spans="2:13" s="1" customFormat="1" ht="13.8" x14ac:dyDescent="0.3">
      <c r="B30642" s="10"/>
      <c r="L30642" s="10"/>
      <c r="M30642" s="10"/>
    </row>
    <row r="30643" spans="2:13" s="1" customFormat="1" ht="13.8" x14ac:dyDescent="0.3">
      <c r="B30643" s="10"/>
      <c r="L30643" s="10"/>
      <c r="M30643" s="10"/>
    </row>
    <row r="30644" spans="2:13" s="1" customFormat="1" ht="13.8" x14ac:dyDescent="0.3">
      <c r="B30644" s="10"/>
      <c r="L30644" s="10"/>
      <c r="M30644" s="10"/>
    </row>
    <row r="30645" spans="2:13" s="1" customFormat="1" ht="13.8" x14ac:dyDescent="0.3">
      <c r="B30645" s="10"/>
      <c r="L30645" s="10"/>
      <c r="M30645" s="10"/>
    </row>
    <row r="30646" spans="2:13" s="1" customFormat="1" ht="13.8" x14ac:dyDescent="0.3">
      <c r="B30646" s="10"/>
      <c r="L30646" s="10"/>
      <c r="M30646" s="10"/>
    </row>
    <row r="30647" spans="2:13" s="1" customFormat="1" ht="13.8" x14ac:dyDescent="0.3">
      <c r="B30647" s="10"/>
      <c r="L30647" s="10"/>
      <c r="M30647" s="10"/>
    </row>
    <row r="30648" spans="2:13" s="1" customFormat="1" ht="13.8" x14ac:dyDescent="0.3">
      <c r="B30648" s="10"/>
      <c r="L30648" s="10"/>
      <c r="M30648" s="10"/>
    </row>
    <row r="30649" spans="2:13" s="1" customFormat="1" ht="13.8" x14ac:dyDescent="0.3">
      <c r="B30649" s="10"/>
      <c r="L30649" s="10"/>
      <c r="M30649" s="10"/>
    </row>
    <row r="30650" spans="2:13" s="1" customFormat="1" ht="13.8" x14ac:dyDescent="0.3">
      <c r="B30650" s="10"/>
      <c r="L30650" s="10"/>
      <c r="M30650" s="10"/>
    </row>
    <row r="30651" spans="2:13" s="1" customFormat="1" ht="13.8" x14ac:dyDescent="0.3">
      <c r="B30651" s="10"/>
      <c r="L30651" s="10"/>
      <c r="M30651" s="10"/>
    </row>
    <row r="30652" spans="2:13" s="1" customFormat="1" ht="13.8" x14ac:dyDescent="0.3">
      <c r="B30652" s="10"/>
      <c r="L30652" s="10"/>
      <c r="M30652" s="10"/>
    </row>
    <row r="30653" spans="2:13" s="1" customFormat="1" ht="13.8" x14ac:dyDescent="0.3">
      <c r="B30653" s="10"/>
      <c r="L30653" s="10"/>
      <c r="M30653" s="10"/>
    </row>
    <row r="30654" spans="2:13" s="1" customFormat="1" ht="13.8" x14ac:dyDescent="0.3">
      <c r="B30654" s="10"/>
      <c r="L30654" s="10"/>
      <c r="M30654" s="10"/>
    </row>
    <row r="30655" spans="2:13" s="1" customFormat="1" ht="13.8" x14ac:dyDescent="0.3">
      <c r="B30655" s="10"/>
      <c r="L30655" s="10"/>
      <c r="M30655" s="10"/>
    </row>
    <row r="30656" spans="2:13" s="1" customFormat="1" ht="13.8" x14ac:dyDescent="0.3">
      <c r="B30656" s="10"/>
      <c r="L30656" s="10"/>
      <c r="M30656" s="10"/>
    </row>
    <row r="30657" spans="2:13" s="1" customFormat="1" ht="13.8" x14ac:dyDescent="0.3">
      <c r="B30657" s="10"/>
      <c r="L30657" s="10"/>
      <c r="M30657" s="10"/>
    </row>
    <row r="30658" spans="2:13" s="1" customFormat="1" ht="13.8" x14ac:dyDescent="0.3">
      <c r="B30658" s="10"/>
      <c r="L30658" s="10"/>
      <c r="M30658" s="10"/>
    </row>
    <row r="30659" spans="2:13" s="1" customFormat="1" ht="13.8" x14ac:dyDescent="0.3">
      <c r="B30659" s="10"/>
      <c r="L30659" s="10"/>
      <c r="M30659" s="10"/>
    </row>
    <row r="30660" spans="2:13" s="1" customFormat="1" ht="13.8" x14ac:dyDescent="0.3">
      <c r="B30660" s="10"/>
      <c r="L30660" s="10"/>
      <c r="M30660" s="10"/>
    </row>
    <row r="30661" spans="2:13" s="1" customFormat="1" ht="13.8" x14ac:dyDescent="0.3">
      <c r="B30661" s="10"/>
      <c r="L30661" s="10"/>
      <c r="M30661" s="10"/>
    </row>
    <row r="30662" spans="2:13" s="1" customFormat="1" ht="13.8" x14ac:dyDescent="0.3">
      <c r="B30662" s="10"/>
      <c r="L30662" s="10"/>
      <c r="M30662" s="10"/>
    </row>
    <row r="30663" spans="2:13" s="1" customFormat="1" ht="13.8" x14ac:dyDescent="0.3">
      <c r="B30663" s="10"/>
      <c r="L30663" s="10"/>
      <c r="M30663" s="10"/>
    </row>
    <row r="30664" spans="2:13" s="1" customFormat="1" ht="13.8" x14ac:dyDescent="0.3">
      <c r="B30664" s="10"/>
      <c r="L30664" s="10"/>
      <c r="M30664" s="10"/>
    </row>
    <row r="30665" spans="2:13" s="1" customFormat="1" ht="13.8" x14ac:dyDescent="0.3">
      <c r="B30665" s="10"/>
      <c r="L30665" s="10"/>
      <c r="M30665" s="10"/>
    </row>
    <row r="30666" spans="2:13" s="1" customFormat="1" ht="13.8" x14ac:dyDescent="0.3">
      <c r="B30666" s="10"/>
      <c r="L30666" s="10"/>
      <c r="M30666" s="10"/>
    </row>
    <row r="30667" spans="2:13" s="1" customFormat="1" ht="13.8" x14ac:dyDescent="0.3">
      <c r="B30667" s="10"/>
      <c r="L30667" s="10"/>
      <c r="M30667" s="10"/>
    </row>
    <row r="30668" spans="2:13" s="1" customFormat="1" ht="13.8" x14ac:dyDescent="0.3">
      <c r="B30668" s="10"/>
      <c r="L30668" s="10"/>
      <c r="M30668" s="10"/>
    </row>
    <row r="30669" spans="2:13" s="1" customFormat="1" ht="13.8" x14ac:dyDescent="0.3">
      <c r="B30669" s="10"/>
      <c r="L30669" s="10"/>
      <c r="M30669" s="10"/>
    </row>
    <row r="30670" spans="2:13" s="1" customFormat="1" ht="13.8" x14ac:dyDescent="0.3">
      <c r="B30670" s="10"/>
      <c r="L30670" s="10"/>
      <c r="M30670" s="10"/>
    </row>
    <row r="30671" spans="2:13" s="1" customFormat="1" ht="13.8" x14ac:dyDescent="0.3">
      <c r="B30671" s="10"/>
      <c r="L30671" s="10"/>
      <c r="M30671" s="10"/>
    </row>
    <row r="30672" spans="2:13" s="1" customFormat="1" ht="13.8" x14ac:dyDescent="0.3">
      <c r="B30672" s="10"/>
      <c r="L30672" s="10"/>
      <c r="M30672" s="10"/>
    </row>
    <row r="30673" spans="2:13" s="1" customFormat="1" ht="13.8" x14ac:dyDescent="0.3">
      <c r="B30673" s="10"/>
      <c r="L30673" s="10"/>
      <c r="M30673" s="10"/>
    </row>
    <row r="30674" spans="2:13" s="1" customFormat="1" ht="13.8" x14ac:dyDescent="0.3">
      <c r="B30674" s="10"/>
      <c r="L30674" s="10"/>
      <c r="M30674" s="10"/>
    </row>
    <row r="30675" spans="2:13" s="1" customFormat="1" ht="13.8" x14ac:dyDescent="0.3">
      <c r="B30675" s="10"/>
      <c r="L30675" s="10"/>
      <c r="M30675" s="10"/>
    </row>
    <row r="30676" spans="2:13" s="1" customFormat="1" ht="13.8" x14ac:dyDescent="0.3">
      <c r="B30676" s="10"/>
      <c r="L30676" s="10"/>
      <c r="M30676" s="10"/>
    </row>
    <row r="30677" spans="2:13" s="1" customFormat="1" ht="13.8" x14ac:dyDescent="0.3">
      <c r="B30677" s="10"/>
      <c r="L30677" s="10"/>
      <c r="M30677" s="10"/>
    </row>
    <row r="30678" spans="2:13" s="1" customFormat="1" ht="13.8" x14ac:dyDescent="0.3">
      <c r="B30678" s="10"/>
      <c r="L30678" s="10"/>
      <c r="M30678" s="10"/>
    </row>
    <row r="30679" spans="2:13" s="1" customFormat="1" ht="13.8" x14ac:dyDescent="0.3">
      <c r="B30679" s="10"/>
      <c r="L30679" s="10"/>
      <c r="M30679" s="10"/>
    </row>
    <row r="30680" spans="2:13" s="1" customFormat="1" ht="13.8" x14ac:dyDescent="0.3">
      <c r="B30680" s="10"/>
      <c r="L30680" s="10"/>
      <c r="M30680" s="10"/>
    </row>
    <row r="30681" spans="2:13" s="1" customFormat="1" ht="13.8" x14ac:dyDescent="0.3">
      <c r="B30681" s="10"/>
      <c r="L30681" s="10"/>
      <c r="M30681" s="10"/>
    </row>
    <row r="30682" spans="2:13" s="1" customFormat="1" ht="13.8" x14ac:dyDescent="0.3">
      <c r="B30682" s="10"/>
      <c r="L30682" s="10"/>
      <c r="M30682" s="10"/>
    </row>
    <row r="30683" spans="2:13" s="1" customFormat="1" ht="13.8" x14ac:dyDescent="0.3">
      <c r="B30683" s="10"/>
      <c r="L30683" s="10"/>
      <c r="M30683" s="10"/>
    </row>
    <row r="30684" spans="2:13" s="1" customFormat="1" ht="13.8" x14ac:dyDescent="0.3">
      <c r="B30684" s="10"/>
      <c r="L30684" s="10"/>
      <c r="M30684" s="10"/>
    </row>
    <row r="30685" spans="2:13" s="1" customFormat="1" ht="13.8" x14ac:dyDescent="0.3">
      <c r="B30685" s="10"/>
      <c r="L30685" s="10"/>
      <c r="M30685" s="10"/>
    </row>
    <row r="30686" spans="2:13" s="1" customFormat="1" ht="13.8" x14ac:dyDescent="0.3">
      <c r="B30686" s="10"/>
      <c r="L30686" s="10"/>
      <c r="M30686" s="10"/>
    </row>
    <row r="30687" spans="2:13" s="1" customFormat="1" ht="13.8" x14ac:dyDescent="0.3">
      <c r="B30687" s="10"/>
      <c r="L30687" s="10"/>
      <c r="M30687" s="10"/>
    </row>
    <row r="30688" spans="2:13" s="1" customFormat="1" ht="13.8" x14ac:dyDescent="0.3">
      <c r="B30688" s="10"/>
      <c r="L30688" s="10"/>
      <c r="M30688" s="10"/>
    </row>
    <row r="30689" spans="2:13" s="1" customFormat="1" ht="13.8" x14ac:dyDescent="0.3">
      <c r="B30689" s="10"/>
      <c r="L30689" s="10"/>
      <c r="M30689" s="10"/>
    </row>
    <row r="30690" spans="2:13" s="1" customFormat="1" ht="13.8" x14ac:dyDescent="0.3">
      <c r="B30690" s="10"/>
      <c r="L30690" s="10"/>
      <c r="M30690" s="10"/>
    </row>
    <row r="30691" spans="2:13" s="1" customFormat="1" ht="13.8" x14ac:dyDescent="0.3">
      <c r="B30691" s="10"/>
      <c r="L30691" s="10"/>
      <c r="M30691" s="10"/>
    </row>
    <row r="30692" spans="2:13" s="1" customFormat="1" ht="13.8" x14ac:dyDescent="0.3">
      <c r="B30692" s="10"/>
      <c r="L30692" s="10"/>
      <c r="M30692" s="10"/>
    </row>
    <row r="30693" spans="2:13" s="1" customFormat="1" ht="13.8" x14ac:dyDescent="0.3">
      <c r="B30693" s="10"/>
      <c r="L30693" s="10"/>
      <c r="M30693" s="10"/>
    </row>
    <row r="30694" spans="2:13" s="1" customFormat="1" ht="13.8" x14ac:dyDescent="0.3">
      <c r="B30694" s="10"/>
      <c r="L30694" s="10"/>
      <c r="M30694" s="10"/>
    </row>
    <row r="30695" spans="2:13" s="1" customFormat="1" ht="13.8" x14ac:dyDescent="0.3">
      <c r="B30695" s="10"/>
      <c r="L30695" s="10"/>
      <c r="M30695" s="10"/>
    </row>
    <row r="30696" spans="2:13" s="1" customFormat="1" ht="13.8" x14ac:dyDescent="0.3">
      <c r="B30696" s="10"/>
      <c r="L30696" s="10"/>
      <c r="M30696" s="10"/>
    </row>
    <row r="30697" spans="2:13" s="1" customFormat="1" ht="13.8" x14ac:dyDescent="0.3">
      <c r="B30697" s="10"/>
      <c r="L30697" s="10"/>
      <c r="M30697" s="10"/>
    </row>
    <row r="30698" spans="2:13" s="1" customFormat="1" ht="13.8" x14ac:dyDescent="0.3">
      <c r="B30698" s="10"/>
      <c r="L30698" s="10"/>
      <c r="M30698" s="10"/>
    </row>
    <row r="30699" spans="2:13" s="1" customFormat="1" ht="13.8" x14ac:dyDescent="0.3">
      <c r="B30699" s="10"/>
      <c r="L30699" s="10"/>
      <c r="M30699" s="10"/>
    </row>
    <row r="30700" spans="2:13" s="1" customFormat="1" ht="13.8" x14ac:dyDescent="0.3">
      <c r="B30700" s="10"/>
      <c r="L30700" s="10"/>
      <c r="M30700" s="10"/>
    </row>
    <row r="30701" spans="2:13" s="1" customFormat="1" ht="13.8" x14ac:dyDescent="0.3">
      <c r="B30701" s="10"/>
      <c r="L30701" s="10"/>
      <c r="M30701" s="10"/>
    </row>
    <row r="30702" spans="2:13" s="1" customFormat="1" ht="13.8" x14ac:dyDescent="0.3">
      <c r="B30702" s="10"/>
      <c r="L30702" s="10"/>
      <c r="M30702" s="10"/>
    </row>
    <row r="30703" spans="2:13" s="1" customFormat="1" ht="13.8" x14ac:dyDescent="0.3">
      <c r="B30703" s="10"/>
      <c r="L30703" s="10"/>
      <c r="M30703" s="10"/>
    </row>
    <row r="30704" spans="2:13" s="1" customFormat="1" ht="13.8" x14ac:dyDescent="0.3">
      <c r="B30704" s="10"/>
      <c r="L30704" s="10"/>
      <c r="M30704" s="10"/>
    </row>
    <row r="30705" spans="2:13" s="1" customFormat="1" ht="13.8" x14ac:dyDescent="0.3">
      <c r="B30705" s="10"/>
      <c r="L30705" s="10"/>
      <c r="M30705" s="10"/>
    </row>
    <row r="30706" spans="2:13" s="1" customFormat="1" ht="13.8" x14ac:dyDescent="0.3">
      <c r="B30706" s="10"/>
      <c r="L30706" s="10"/>
      <c r="M30706" s="10"/>
    </row>
    <row r="30707" spans="2:13" s="1" customFormat="1" ht="13.8" x14ac:dyDescent="0.3">
      <c r="B30707" s="10"/>
      <c r="L30707" s="10"/>
      <c r="M30707" s="10"/>
    </row>
    <row r="30708" spans="2:13" s="1" customFormat="1" ht="13.8" x14ac:dyDescent="0.3">
      <c r="B30708" s="10"/>
      <c r="L30708" s="10"/>
      <c r="M30708" s="10"/>
    </row>
    <row r="30709" spans="2:13" s="1" customFormat="1" ht="13.8" x14ac:dyDescent="0.3">
      <c r="B30709" s="10"/>
      <c r="L30709" s="10"/>
      <c r="M30709" s="10"/>
    </row>
    <row r="30710" spans="2:13" s="1" customFormat="1" ht="13.8" x14ac:dyDescent="0.3">
      <c r="B30710" s="10"/>
      <c r="L30710" s="10"/>
      <c r="M30710" s="10"/>
    </row>
    <row r="30711" spans="2:13" s="1" customFormat="1" ht="13.8" x14ac:dyDescent="0.3">
      <c r="B30711" s="10"/>
      <c r="L30711" s="10"/>
      <c r="M30711" s="10"/>
    </row>
    <row r="30712" spans="2:13" s="1" customFormat="1" ht="13.8" x14ac:dyDescent="0.3">
      <c r="B30712" s="10"/>
      <c r="L30712" s="10"/>
      <c r="M30712" s="10"/>
    </row>
    <row r="30713" spans="2:13" s="1" customFormat="1" ht="13.8" x14ac:dyDescent="0.3">
      <c r="B30713" s="10"/>
      <c r="L30713" s="10"/>
      <c r="M30713" s="10"/>
    </row>
    <row r="30714" spans="2:13" s="1" customFormat="1" ht="13.8" x14ac:dyDescent="0.3">
      <c r="B30714" s="10"/>
      <c r="L30714" s="10"/>
      <c r="M30714" s="10"/>
    </row>
    <row r="30715" spans="2:13" s="1" customFormat="1" ht="13.8" x14ac:dyDescent="0.3">
      <c r="B30715" s="10"/>
      <c r="L30715" s="10"/>
      <c r="M30715" s="10"/>
    </row>
    <row r="30716" spans="2:13" s="1" customFormat="1" ht="13.8" x14ac:dyDescent="0.3">
      <c r="B30716" s="10"/>
      <c r="L30716" s="10"/>
      <c r="M30716" s="10"/>
    </row>
    <row r="30717" spans="2:13" s="1" customFormat="1" ht="13.8" x14ac:dyDescent="0.3">
      <c r="B30717" s="10"/>
      <c r="L30717" s="10"/>
      <c r="M30717" s="10"/>
    </row>
    <row r="30718" spans="2:13" s="1" customFormat="1" ht="13.8" x14ac:dyDescent="0.3">
      <c r="B30718" s="10"/>
      <c r="L30718" s="10"/>
      <c r="M30718" s="10"/>
    </row>
    <row r="30719" spans="2:13" s="1" customFormat="1" ht="13.8" x14ac:dyDescent="0.3">
      <c r="B30719" s="10"/>
      <c r="L30719" s="10"/>
      <c r="M30719" s="10"/>
    </row>
    <row r="30720" spans="2:13" s="1" customFormat="1" ht="13.8" x14ac:dyDescent="0.3">
      <c r="B30720" s="10"/>
      <c r="L30720" s="10"/>
      <c r="M30720" s="10"/>
    </row>
    <row r="30721" spans="2:13" s="1" customFormat="1" ht="13.8" x14ac:dyDescent="0.3">
      <c r="B30721" s="10"/>
      <c r="L30721" s="10"/>
      <c r="M30721" s="10"/>
    </row>
    <row r="30722" spans="2:13" s="1" customFormat="1" ht="13.8" x14ac:dyDescent="0.3">
      <c r="B30722" s="10"/>
      <c r="L30722" s="10"/>
      <c r="M30722" s="10"/>
    </row>
    <row r="30723" spans="2:13" s="1" customFormat="1" ht="13.8" x14ac:dyDescent="0.3">
      <c r="B30723" s="10"/>
      <c r="L30723" s="10"/>
      <c r="M30723" s="10"/>
    </row>
    <row r="30724" spans="2:13" s="1" customFormat="1" ht="13.8" x14ac:dyDescent="0.3">
      <c r="B30724" s="10"/>
      <c r="L30724" s="10"/>
      <c r="M30724" s="10"/>
    </row>
    <row r="30725" spans="2:13" s="1" customFormat="1" ht="13.8" x14ac:dyDescent="0.3">
      <c r="B30725" s="10"/>
      <c r="L30725" s="10"/>
      <c r="M30725" s="10"/>
    </row>
    <row r="30726" spans="2:13" s="1" customFormat="1" ht="13.8" x14ac:dyDescent="0.3">
      <c r="B30726" s="10"/>
      <c r="L30726" s="10"/>
      <c r="M30726" s="10"/>
    </row>
    <row r="30727" spans="2:13" s="1" customFormat="1" ht="13.8" x14ac:dyDescent="0.3">
      <c r="B30727" s="10"/>
      <c r="L30727" s="10"/>
      <c r="M30727" s="10"/>
    </row>
    <row r="30728" spans="2:13" s="1" customFormat="1" ht="13.8" x14ac:dyDescent="0.3">
      <c r="B30728" s="10"/>
      <c r="L30728" s="10"/>
      <c r="M30728" s="10"/>
    </row>
    <row r="30729" spans="2:13" s="1" customFormat="1" ht="13.8" x14ac:dyDescent="0.3">
      <c r="B30729" s="10"/>
      <c r="L30729" s="10"/>
      <c r="M30729" s="10"/>
    </row>
    <row r="30730" spans="2:13" s="1" customFormat="1" ht="13.8" x14ac:dyDescent="0.3">
      <c r="B30730" s="10"/>
      <c r="L30730" s="10"/>
      <c r="M30730" s="10"/>
    </row>
    <row r="30731" spans="2:13" s="1" customFormat="1" ht="13.8" x14ac:dyDescent="0.3">
      <c r="B30731" s="10"/>
      <c r="L30731" s="10"/>
      <c r="M30731" s="10"/>
    </row>
    <row r="30732" spans="2:13" s="1" customFormat="1" ht="13.8" x14ac:dyDescent="0.3">
      <c r="B30732" s="10"/>
      <c r="L30732" s="10"/>
      <c r="M30732" s="10"/>
    </row>
    <row r="30733" spans="2:13" s="1" customFormat="1" ht="13.8" x14ac:dyDescent="0.3">
      <c r="B30733" s="10"/>
      <c r="L30733" s="10"/>
      <c r="M30733" s="10"/>
    </row>
    <row r="30734" spans="2:13" s="1" customFormat="1" ht="13.8" x14ac:dyDescent="0.3">
      <c r="B30734" s="10"/>
      <c r="L30734" s="10"/>
      <c r="M30734" s="10"/>
    </row>
    <row r="30735" spans="2:13" s="1" customFormat="1" ht="13.8" x14ac:dyDescent="0.3">
      <c r="B30735" s="10"/>
      <c r="L30735" s="10"/>
      <c r="M30735" s="10"/>
    </row>
    <row r="30736" spans="2:13" s="1" customFormat="1" ht="13.8" x14ac:dyDescent="0.3">
      <c r="B30736" s="10"/>
      <c r="L30736" s="10"/>
      <c r="M30736" s="10"/>
    </row>
    <row r="30737" spans="2:13" s="1" customFormat="1" ht="13.8" x14ac:dyDescent="0.3">
      <c r="B30737" s="10"/>
      <c r="L30737" s="10"/>
      <c r="M30737" s="10"/>
    </row>
    <row r="30738" spans="2:13" s="1" customFormat="1" ht="13.8" x14ac:dyDescent="0.3">
      <c r="B30738" s="10"/>
      <c r="L30738" s="10"/>
      <c r="M30738" s="10"/>
    </row>
    <row r="30739" spans="2:13" s="1" customFormat="1" ht="13.8" x14ac:dyDescent="0.3">
      <c r="B30739" s="10"/>
      <c r="L30739" s="10"/>
      <c r="M30739" s="10"/>
    </row>
    <row r="30740" spans="2:13" s="1" customFormat="1" ht="13.8" x14ac:dyDescent="0.3">
      <c r="B30740" s="10"/>
      <c r="L30740" s="10"/>
      <c r="M30740" s="10"/>
    </row>
    <row r="30741" spans="2:13" s="1" customFormat="1" ht="13.8" x14ac:dyDescent="0.3">
      <c r="B30741" s="10"/>
      <c r="L30741" s="10"/>
      <c r="M30741" s="10"/>
    </row>
    <row r="30742" spans="2:13" s="1" customFormat="1" ht="13.8" x14ac:dyDescent="0.3">
      <c r="B30742" s="10"/>
      <c r="L30742" s="10"/>
      <c r="M30742" s="10"/>
    </row>
    <row r="30743" spans="2:13" s="1" customFormat="1" ht="13.8" x14ac:dyDescent="0.3">
      <c r="B30743" s="10"/>
      <c r="L30743" s="10"/>
      <c r="M30743" s="10"/>
    </row>
    <row r="30744" spans="2:13" s="1" customFormat="1" ht="13.8" x14ac:dyDescent="0.3">
      <c r="B30744" s="10"/>
      <c r="L30744" s="10"/>
      <c r="M30744" s="10"/>
    </row>
    <row r="30745" spans="2:13" s="1" customFormat="1" ht="13.8" x14ac:dyDescent="0.3">
      <c r="B30745" s="10"/>
      <c r="L30745" s="10"/>
      <c r="M30745" s="10"/>
    </row>
    <row r="30746" spans="2:13" s="1" customFormat="1" ht="13.8" x14ac:dyDescent="0.3">
      <c r="B30746" s="10"/>
      <c r="L30746" s="10"/>
      <c r="M30746" s="10"/>
    </row>
    <row r="30747" spans="2:13" s="1" customFormat="1" ht="13.8" x14ac:dyDescent="0.3">
      <c r="B30747" s="10"/>
      <c r="L30747" s="10"/>
      <c r="M30747" s="10"/>
    </row>
    <row r="30748" spans="2:13" s="1" customFormat="1" ht="13.8" x14ac:dyDescent="0.3">
      <c r="B30748" s="10"/>
      <c r="L30748" s="10"/>
      <c r="M30748" s="10"/>
    </row>
    <row r="30749" spans="2:13" s="1" customFormat="1" ht="13.8" x14ac:dyDescent="0.3">
      <c r="B30749" s="10"/>
      <c r="L30749" s="10"/>
      <c r="M30749" s="10"/>
    </row>
    <row r="30750" spans="2:13" s="1" customFormat="1" ht="13.8" x14ac:dyDescent="0.3">
      <c r="B30750" s="10"/>
      <c r="L30750" s="10"/>
      <c r="M30750" s="10"/>
    </row>
    <row r="30751" spans="2:13" s="1" customFormat="1" ht="13.8" x14ac:dyDescent="0.3">
      <c r="B30751" s="10"/>
      <c r="L30751" s="10"/>
      <c r="M30751" s="10"/>
    </row>
    <row r="30752" spans="2:13" s="1" customFormat="1" ht="13.8" x14ac:dyDescent="0.3">
      <c r="B30752" s="10"/>
      <c r="L30752" s="10"/>
      <c r="M30752" s="10"/>
    </row>
    <row r="30753" spans="2:13" s="1" customFormat="1" ht="13.8" x14ac:dyDescent="0.3">
      <c r="B30753" s="10"/>
      <c r="L30753" s="10"/>
      <c r="M30753" s="10"/>
    </row>
    <row r="30754" spans="2:13" s="1" customFormat="1" ht="13.8" x14ac:dyDescent="0.3">
      <c r="B30754" s="10"/>
      <c r="L30754" s="10"/>
      <c r="M30754" s="10"/>
    </row>
    <row r="30755" spans="2:13" s="1" customFormat="1" ht="13.8" x14ac:dyDescent="0.3">
      <c r="B30755" s="10"/>
      <c r="L30755" s="10"/>
      <c r="M30755" s="10"/>
    </row>
    <row r="30756" spans="2:13" s="1" customFormat="1" ht="13.8" x14ac:dyDescent="0.3">
      <c r="B30756" s="10"/>
      <c r="L30756" s="10"/>
      <c r="M30756" s="10"/>
    </row>
    <row r="30757" spans="2:13" s="1" customFormat="1" ht="13.8" x14ac:dyDescent="0.3">
      <c r="B30757" s="10"/>
      <c r="L30757" s="10"/>
      <c r="M30757" s="10"/>
    </row>
    <row r="30758" spans="2:13" s="1" customFormat="1" ht="13.8" x14ac:dyDescent="0.3">
      <c r="B30758" s="10"/>
      <c r="L30758" s="10"/>
      <c r="M30758" s="10"/>
    </row>
    <row r="30759" spans="2:13" s="1" customFormat="1" ht="13.8" x14ac:dyDescent="0.3">
      <c r="B30759" s="10"/>
      <c r="L30759" s="10"/>
      <c r="M30759" s="10"/>
    </row>
    <row r="30760" spans="2:13" s="1" customFormat="1" ht="13.8" x14ac:dyDescent="0.3">
      <c r="B30760" s="10"/>
      <c r="L30760" s="10"/>
      <c r="M30760" s="10"/>
    </row>
    <row r="30761" spans="2:13" s="1" customFormat="1" ht="13.8" x14ac:dyDescent="0.3">
      <c r="B30761" s="10"/>
      <c r="L30761" s="10"/>
      <c r="M30761" s="10"/>
    </row>
    <row r="30762" spans="2:13" s="1" customFormat="1" ht="13.8" x14ac:dyDescent="0.3">
      <c r="B30762" s="10"/>
      <c r="L30762" s="10"/>
      <c r="M30762" s="10"/>
    </row>
    <row r="30763" spans="2:13" s="1" customFormat="1" ht="13.8" x14ac:dyDescent="0.3">
      <c r="B30763" s="10"/>
      <c r="L30763" s="10"/>
      <c r="M30763" s="10"/>
    </row>
    <row r="30764" spans="2:13" s="1" customFormat="1" ht="13.8" x14ac:dyDescent="0.3">
      <c r="B30764" s="10"/>
      <c r="L30764" s="10"/>
      <c r="M30764" s="10"/>
    </row>
    <row r="30765" spans="2:13" s="1" customFormat="1" ht="13.8" x14ac:dyDescent="0.3">
      <c r="B30765" s="10"/>
      <c r="L30765" s="10"/>
      <c r="M30765" s="10"/>
    </row>
    <row r="30766" spans="2:13" s="1" customFormat="1" ht="13.8" x14ac:dyDescent="0.3">
      <c r="B30766" s="10"/>
      <c r="L30766" s="10"/>
      <c r="M30766" s="10"/>
    </row>
    <row r="30767" spans="2:13" s="1" customFormat="1" ht="13.8" x14ac:dyDescent="0.3">
      <c r="B30767" s="10"/>
      <c r="L30767" s="10"/>
      <c r="M30767" s="10"/>
    </row>
    <row r="30768" spans="2:13" s="1" customFormat="1" ht="13.8" x14ac:dyDescent="0.3">
      <c r="B30768" s="10"/>
      <c r="L30768" s="10"/>
      <c r="M30768" s="10"/>
    </row>
    <row r="30769" spans="2:13" s="1" customFormat="1" ht="13.8" x14ac:dyDescent="0.3">
      <c r="B30769" s="10"/>
      <c r="L30769" s="10"/>
      <c r="M30769" s="10"/>
    </row>
    <row r="30770" spans="2:13" s="1" customFormat="1" ht="13.8" x14ac:dyDescent="0.3">
      <c r="B30770" s="10"/>
      <c r="L30770" s="10"/>
      <c r="M30770" s="10"/>
    </row>
    <row r="30771" spans="2:13" s="1" customFormat="1" ht="13.8" x14ac:dyDescent="0.3">
      <c r="B30771" s="10"/>
      <c r="L30771" s="10"/>
      <c r="M30771" s="10"/>
    </row>
    <row r="30772" spans="2:13" s="1" customFormat="1" ht="13.8" x14ac:dyDescent="0.3">
      <c r="B30772" s="10"/>
      <c r="L30772" s="10"/>
      <c r="M30772" s="10"/>
    </row>
    <row r="30773" spans="2:13" s="1" customFormat="1" ht="13.8" x14ac:dyDescent="0.3">
      <c r="B30773" s="10"/>
      <c r="L30773" s="10"/>
      <c r="M30773" s="10"/>
    </row>
    <row r="30774" spans="2:13" s="1" customFormat="1" ht="13.8" x14ac:dyDescent="0.3">
      <c r="B30774" s="10"/>
      <c r="L30774" s="10"/>
      <c r="M30774" s="10"/>
    </row>
    <row r="30775" spans="2:13" s="1" customFormat="1" ht="13.8" x14ac:dyDescent="0.3">
      <c r="B30775" s="10"/>
      <c r="L30775" s="10"/>
      <c r="M30775" s="10"/>
    </row>
    <row r="30776" spans="2:13" s="1" customFormat="1" ht="13.8" x14ac:dyDescent="0.3">
      <c r="B30776" s="10"/>
      <c r="L30776" s="10"/>
      <c r="M30776" s="10"/>
    </row>
    <row r="30777" spans="2:13" s="1" customFormat="1" ht="13.8" x14ac:dyDescent="0.3">
      <c r="B30777" s="10"/>
      <c r="L30777" s="10"/>
      <c r="M30777" s="10"/>
    </row>
    <row r="30778" spans="2:13" s="1" customFormat="1" ht="13.8" x14ac:dyDescent="0.3">
      <c r="B30778" s="10"/>
      <c r="L30778" s="10"/>
      <c r="M30778" s="10"/>
    </row>
    <row r="30779" spans="2:13" s="1" customFormat="1" ht="13.8" x14ac:dyDescent="0.3">
      <c r="B30779" s="10"/>
      <c r="L30779" s="10"/>
      <c r="M30779" s="10"/>
    </row>
    <row r="30780" spans="2:13" s="1" customFormat="1" ht="13.8" x14ac:dyDescent="0.3">
      <c r="B30780" s="10"/>
      <c r="L30780" s="10"/>
      <c r="M30780" s="10"/>
    </row>
    <row r="30781" spans="2:13" s="1" customFormat="1" ht="13.8" x14ac:dyDescent="0.3">
      <c r="B30781" s="10"/>
      <c r="L30781" s="10"/>
      <c r="M30781" s="10"/>
    </row>
    <row r="30782" spans="2:13" s="1" customFormat="1" ht="13.8" x14ac:dyDescent="0.3">
      <c r="B30782" s="10"/>
      <c r="L30782" s="10"/>
      <c r="M30782" s="10"/>
    </row>
    <row r="30783" spans="2:13" s="1" customFormat="1" ht="13.8" x14ac:dyDescent="0.3">
      <c r="B30783" s="10"/>
      <c r="L30783" s="10"/>
      <c r="M30783" s="10"/>
    </row>
    <row r="30784" spans="2:13" s="1" customFormat="1" ht="13.8" x14ac:dyDescent="0.3">
      <c r="B30784" s="10"/>
      <c r="L30784" s="10"/>
      <c r="M30784" s="10"/>
    </row>
    <row r="30785" spans="2:13" s="1" customFormat="1" ht="13.8" x14ac:dyDescent="0.3">
      <c r="B30785" s="10"/>
      <c r="L30785" s="10"/>
      <c r="M30785" s="10"/>
    </row>
    <row r="30786" spans="2:13" s="1" customFormat="1" ht="13.8" x14ac:dyDescent="0.3">
      <c r="B30786" s="10"/>
      <c r="L30786" s="10"/>
      <c r="M30786" s="10"/>
    </row>
    <row r="30787" spans="2:13" s="1" customFormat="1" ht="13.8" x14ac:dyDescent="0.3">
      <c r="B30787" s="10"/>
      <c r="L30787" s="10"/>
      <c r="M30787" s="10"/>
    </row>
    <row r="30788" spans="2:13" s="1" customFormat="1" ht="13.8" x14ac:dyDescent="0.3">
      <c r="B30788" s="10"/>
      <c r="L30788" s="10"/>
      <c r="M30788" s="10"/>
    </row>
    <row r="30789" spans="2:13" s="1" customFormat="1" ht="13.8" x14ac:dyDescent="0.3">
      <c r="B30789" s="10"/>
      <c r="L30789" s="10"/>
      <c r="M30789" s="10"/>
    </row>
    <row r="30790" spans="2:13" s="1" customFormat="1" ht="13.8" x14ac:dyDescent="0.3">
      <c r="B30790" s="10"/>
      <c r="L30790" s="10"/>
      <c r="M30790" s="10"/>
    </row>
    <row r="30791" spans="2:13" s="1" customFormat="1" ht="13.8" x14ac:dyDescent="0.3">
      <c r="B30791" s="10"/>
      <c r="L30791" s="10"/>
      <c r="M30791" s="10"/>
    </row>
    <row r="30792" spans="2:13" s="1" customFormat="1" ht="13.8" x14ac:dyDescent="0.3">
      <c r="B30792" s="10"/>
      <c r="L30792" s="10"/>
      <c r="M30792" s="10"/>
    </row>
    <row r="30793" spans="2:13" s="1" customFormat="1" ht="13.8" x14ac:dyDescent="0.3">
      <c r="B30793" s="10"/>
      <c r="L30793" s="10"/>
      <c r="M30793" s="10"/>
    </row>
    <row r="30794" spans="2:13" s="1" customFormat="1" ht="13.8" x14ac:dyDescent="0.3">
      <c r="B30794" s="10"/>
      <c r="L30794" s="10"/>
      <c r="M30794" s="10"/>
    </row>
    <row r="30795" spans="2:13" s="1" customFormat="1" ht="13.8" x14ac:dyDescent="0.3">
      <c r="B30795" s="10"/>
      <c r="L30795" s="10"/>
      <c r="M30795" s="10"/>
    </row>
    <row r="30796" spans="2:13" s="1" customFormat="1" ht="13.8" x14ac:dyDescent="0.3">
      <c r="B30796" s="10"/>
      <c r="L30796" s="10"/>
      <c r="M30796" s="10"/>
    </row>
    <row r="30797" spans="2:13" s="1" customFormat="1" ht="13.8" x14ac:dyDescent="0.3">
      <c r="B30797" s="10"/>
      <c r="L30797" s="10"/>
      <c r="M30797" s="10"/>
    </row>
    <row r="30798" spans="2:13" s="1" customFormat="1" ht="13.8" x14ac:dyDescent="0.3">
      <c r="B30798" s="10"/>
      <c r="L30798" s="10"/>
      <c r="M30798" s="10"/>
    </row>
    <row r="30799" spans="2:13" s="1" customFormat="1" ht="13.8" x14ac:dyDescent="0.3">
      <c r="B30799" s="10"/>
      <c r="L30799" s="10"/>
      <c r="M30799" s="10"/>
    </row>
    <row r="30800" spans="2:13" s="1" customFormat="1" ht="13.8" x14ac:dyDescent="0.3">
      <c r="B30800" s="10"/>
      <c r="L30800" s="10"/>
      <c r="M30800" s="10"/>
    </row>
    <row r="30801" spans="2:13" s="1" customFormat="1" ht="13.8" x14ac:dyDescent="0.3">
      <c r="B30801" s="10"/>
      <c r="L30801" s="10"/>
      <c r="M30801" s="10"/>
    </row>
    <row r="30802" spans="2:13" s="1" customFormat="1" ht="13.8" x14ac:dyDescent="0.3">
      <c r="B30802" s="10"/>
      <c r="L30802" s="10"/>
      <c r="M30802" s="10"/>
    </row>
    <row r="30803" spans="2:13" s="1" customFormat="1" ht="13.8" x14ac:dyDescent="0.3">
      <c r="B30803" s="10"/>
      <c r="L30803" s="10"/>
      <c r="M30803" s="10"/>
    </row>
    <row r="30804" spans="2:13" s="1" customFormat="1" ht="13.8" x14ac:dyDescent="0.3">
      <c r="B30804" s="10"/>
      <c r="L30804" s="10"/>
      <c r="M30804" s="10"/>
    </row>
    <row r="30805" spans="2:13" s="1" customFormat="1" ht="13.8" x14ac:dyDescent="0.3">
      <c r="B30805" s="10"/>
      <c r="L30805" s="10"/>
      <c r="M30805" s="10"/>
    </row>
    <row r="30806" spans="2:13" s="1" customFormat="1" ht="13.8" x14ac:dyDescent="0.3">
      <c r="B30806" s="10"/>
      <c r="L30806" s="10"/>
      <c r="M30806" s="10"/>
    </row>
    <row r="30807" spans="2:13" s="1" customFormat="1" ht="13.8" x14ac:dyDescent="0.3">
      <c r="B30807" s="10"/>
      <c r="L30807" s="10"/>
      <c r="M30807" s="10"/>
    </row>
    <row r="30808" spans="2:13" s="1" customFormat="1" ht="13.8" x14ac:dyDescent="0.3">
      <c r="B30808" s="10"/>
      <c r="L30808" s="10"/>
      <c r="M30808" s="10"/>
    </row>
    <row r="30809" spans="2:13" s="1" customFormat="1" ht="13.8" x14ac:dyDescent="0.3">
      <c r="B30809" s="10"/>
      <c r="L30809" s="10"/>
      <c r="M30809" s="10"/>
    </row>
    <row r="30810" spans="2:13" s="1" customFormat="1" ht="13.8" x14ac:dyDescent="0.3">
      <c r="B30810" s="10"/>
      <c r="L30810" s="10"/>
      <c r="M30810" s="10"/>
    </row>
    <row r="30811" spans="2:13" s="1" customFormat="1" ht="13.8" x14ac:dyDescent="0.3">
      <c r="B30811" s="10"/>
      <c r="L30811" s="10"/>
      <c r="M30811" s="10"/>
    </row>
    <row r="30812" spans="2:13" s="1" customFormat="1" ht="13.8" x14ac:dyDescent="0.3">
      <c r="B30812" s="10"/>
      <c r="L30812" s="10"/>
      <c r="M30812" s="10"/>
    </row>
    <row r="30813" spans="2:13" s="1" customFormat="1" ht="13.8" x14ac:dyDescent="0.3">
      <c r="B30813" s="10"/>
      <c r="L30813" s="10"/>
      <c r="M30813" s="10"/>
    </row>
    <row r="30814" spans="2:13" s="1" customFormat="1" ht="13.8" x14ac:dyDescent="0.3">
      <c r="B30814" s="10"/>
      <c r="L30814" s="10"/>
      <c r="M30814" s="10"/>
    </row>
    <row r="30815" spans="2:13" s="1" customFormat="1" ht="13.8" x14ac:dyDescent="0.3">
      <c r="B30815" s="10"/>
      <c r="L30815" s="10"/>
      <c r="M30815" s="10"/>
    </row>
    <row r="30816" spans="2:13" s="1" customFormat="1" ht="13.8" x14ac:dyDescent="0.3">
      <c r="B30816" s="10"/>
      <c r="L30816" s="10"/>
      <c r="M30816" s="10"/>
    </row>
    <row r="30817" spans="2:13" s="1" customFormat="1" ht="13.8" x14ac:dyDescent="0.3">
      <c r="B30817" s="10"/>
      <c r="L30817" s="10"/>
      <c r="M30817" s="10"/>
    </row>
    <row r="30818" spans="2:13" s="1" customFormat="1" ht="13.8" x14ac:dyDescent="0.3">
      <c r="B30818" s="10"/>
      <c r="L30818" s="10"/>
      <c r="M30818" s="10"/>
    </row>
    <row r="30819" spans="2:13" s="1" customFormat="1" ht="13.8" x14ac:dyDescent="0.3">
      <c r="B30819" s="10"/>
      <c r="L30819" s="10"/>
      <c r="M30819" s="10"/>
    </row>
    <row r="30820" spans="2:13" s="1" customFormat="1" ht="13.8" x14ac:dyDescent="0.3">
      <c r="B30820" s="10"/>
      <c r="L30820" s="10"/>
      <c r="M30820" s="10"/>
    </row>
    <row r="30821" spans="2:13" s="1" customFormat="1" ht="13.8" x14ac:dyDescent="0.3">
      <c r="B30821" s="10"/>
      <c r="L30821" s="10"/>
      <c r="M30821" s="10"/>
    </row>
    <row r="30822" spans="2:13" s="1" customFormat="1" ht="13.8" x14ac:dyDescent="0.3">
      <c r="B30822" s="10"/>
      <c r="L30822" s="10"/>
      <c r="M30822" s="10"/>
    </row>
    <row r="30823" spans="2:13" s="1" customFormat="1" ht="13.8" x14ac:dyDescent="0.3">
      <c r="B30823" s="10"/>
      <c r="L30823" s="10"/>
      <c r="M30823" s="10"/>
    </row>
    <row r="30824" spans="2:13" s="1" customFormat="1" ht="13.8" x14ac:dyDescent="0.3">
      <c r="B30824" s="10"/>
      <c r="L30824" s="10"/>
      <c r="M30824" s="10"/>
    </row>
    <row r="30825" spans="2:13" s="1" customFormat="1" ht="13.8" x14ac:dyDescent="0.3">
      <c r="B30825" s="10"/>
      <c r="L30825" s="10"/>
      <c r="M30825" s="10"/>
    </row>
    <row r="30826" spans="2:13" s="1" customFormat="1" ht="13.8" x14ac:dyDescent="0.3">
      <c r="B30826" s="10"/>
      <c r="L30826" s="10"/>
      <c r="M30826" s="10"/>
    </row>
    <row r="30827" spans="2:13" s="1" customFormat="1" ht="13.8" x14ac:dyDescent="0.3">
      <c r="B30827" s="10"/>
      <c r="L30827" s="10"/>
      <c r="M30827" s="10"/>
    </row>
    <row r="30828" spans="2:13" s="1" customFormat="1" ht="13.8" x14ac:dyDescent="0.3">
      <c r="B30828" s="10"/>
      <c r="L30828" s="10"/>
      <c r="M30828" s="10"/>
    </row>
    <row r="30829" spans="2:13" s="1" customFormat="1" ht="13.8" x14ac:dyDescent="0.3">
      <c r="B30829" s="10"/>
      <c r="L30829" s="10"/>
      <c r="M30829" s="10"/>
    </row>
    <row r="30830" spans="2:13" s="1" customFormat="1" ht="13.8" x14ac:dyDescent="0.3">
      <c r="B30830" s="10"/>
      <c r="L30830" s="10"/>
      <c r="M30830" s="10"/>
    </row>
    <row r="30831" spans="2:13" s="1" customFormat="1" ht="13.8" x14ac:dyDescent="0.3">
      <c r="B30831" s="10"/>
      <c r="L30831" s="10"/>
      <c r="M30831" s="10"/>
    </row>
    <row r="30832" spans="2:13" s="1" customFormat="1" ht="13.8" x14ac:dyDescent="0.3">
      <c r="B30832" s="10"/>
      <c r="L30832" s="10"/>
      <c r="M30832" s="10"/>
    </row>
    <row r="30833" spans="2:13" s="1" customFormat="1" ht="13.8" x14ac:dyDescent="0.3">
      <c r="B30833" s="10"/>
      <c r="L30833" s="10"/>
      <c r="M30833" s="10"/>
    </row>
    <row r="30834" spans="2:13" s="1" customFormat="1" ht="13.8" x14ac:dyDescent="0.3">
      <c r="B30834" s="10"/>
      <c r="L30834" s="10"/>
      <c r="M30834" s="10"/>
    </row>
    <row r="30835" spans="2:13" s="1" customFormat="1" ht="13.8" x14ac:dyDescent="0.3">
      <c r="B30835" s="10"/>
      <c r="L30835" s="10"/>
      <c r="M30835" s="10"/>
    </row>
    <row r="30836" spans="2:13" s="1" customFormat="1" ht="13.8" x14ac:dyDescent="0.3">
      <c r="B30836" s="10"/>
      <c r="L30836" s="10"/>
      <c r="M30836" s="10"/>
    </row>
    <row r="30837" spans="2:13" s="1" customFormat="1" ht="13.8" x14ac:dyDescent="0.3">
      <c r="B30837" s="10"/>
      <c r="L30837" s="10"/>
      <c r="M30837" s="10"/>
    </row>
    <row r="30838" spans="2:13" s="1" customFormat="1" ht="13.8" x14ac:dyDescent="0.3">
      <c r="B30838" s="10"/>
      <c r="L30838" s="10"/>
      <c r="M30838" s="10"/>
    </row>
    <row r="30839" spans="2:13" s="1" customFormat="1" ht="13.8" x14ac:dyDescent="0.3">
      <c r="B30839" s="10"/>
      <c r="L30839" s="10"/>
      <c r="M30839" s="10"/>
    </row>
    <row r="30840" spans="2:13" s="1" customFormat="1" ht="13.8" x14ac:dyDescent="0.3">
      <c r="B30840" s="10"/>
      <c r="L30840" s="10"/>
      <c r="M30840" s="10"/>
    </row>
    <row r="30841" spans="2:13" s="1" customFormat="1" ht="13.8" x14ac:dyDescent="0.3">
      <c r="B30841" s="10"/>
      <c r="L30841" s="10"/>
      <c r="M30841" s="10"/>
    </row>
    <row r="30842" spans="2:13" s="1" customFormat="1" ht="13.8" x14ac:dyDescent="0.3">
      <c r="B30842" s="10"/>
      <c r="L30842" s="10"/>
      <c r="M30842" s="10"/>
    </row>
    <row r="30843" spans="2:13" s="1" customFormat="1" ht="13.8" x14ac:dyDescent="0.3">
      <c r="B30843" s="10"/>
      <c r="L30843" s="10"/>
      <c r="M30843" s="10"/>
    </row>
    <row r="30844" spans="2:13" s="1" customFormat="1" ht="13.8" x14ac:dyDescent="0.3">
      <c r="B30844" s="10"/>
      <c r="L30844" s="10"/>
      <c r="M30844" s="10"/>
    </row>
    <row r="30845" spans="2:13" s="1" customFormat="1" ht="13.8" x14ac:dyDescent="0.3">
      <c r="B30845" s="10"/>
      <c r="L30845" s="10"/>
      <c r="M30845" s="10"/>
    </row>
    <row r="30846" spans="2:13" s="1" customFormat="1" ht="13.8" x14ac:dyDescent="0.3">
      <c r="B30846" s="10"/>
      <c r="L30846" s="10"/>
      <c r="M30846" s="10"/>
    </row>
    <row r="30847" spans="2:13" s="1" customFormat="1" ht="13.8" x14ac:dyDescent="0.3">
      <c r="B30847" s="10"/>
      <c r="L30847" s="10"/>
      <c r="M30847" s="10"/>
    </row>
    <row r="30848" spans="2:13" s="1" customFormat="1" ht="13.8" x14ac:dyDescent="0.3">
      <c r="B30848" s="10"/>
      <c r="L30848" s="10"/>
      <c r="M30848" s="10"/>
    </row>
    <row r="30849" spans="2:13" s="1" customFormat="1" ht="13.8" x14ac:dyDescent="0.3">
      <c r="B30849" s="10"/>
      <c r="L30849" s="10"/>
      <c r="M30849" s="10"/>
    </row>
    <row r="30850" spans="2:13" s="1" customFormat="1" ht="13.8" x14ac:dyDescent="0.3">
      <c r="B30850" s="10"/>
      <c r="L30850" s="10"/>
      <c r="M30850" s="10"/>
    </row>
    <row r="30851" spans="2:13" s="1" customFormat="1" ht="13.8" x14ac:dyDescent="0.3">
      <c r="B30851" s="10"/>
      <c r="L30851" s="10"/>
      <c r="M30851" s="10"/>
    </row>
    <row r="30852" spans="2:13" s="1" customFormat="1" ht="13.8" x14ac:dyDescent="0.3">
      <c r="B30852" s="10"/>
      <c r="L30852" s="10"/>
      <c r="M30852" s="10"/>
    </row>
    <row r="30853" spans="2:13" s="1" customFormat="1" ht="13.8" x14ac:dyDescent="0.3">
      <c r="B30853" s="10"/>
      <c r="L30853" s="10"/>
      <c r="M30853" s="10"/>
    </row>
    <row r="30854" spans="2:13" s="1" customFormat="1" ht="13.8" x14ac:dyDescent="0.3">
      <c r="B30854" s="10"/>
      <c r="L30854" s="10"/>
      <c r="M30854" s="10"/>
    </row>
    <row r="30855" spans="2:13" s="1" customFormat="1" ht="13.8" x14ac:dyDescent="0.3">
      <c r="B30855" s="10"/>
      <c r="L30855" s="10"/>
      <c r="M30855" s="10"/>
    </row>
    <row r="30856" spans="2:13" s="1" customFormat="1" ht="13.8" x14ac:dyDescent="0.3">
      <c r="B30856" s="10"/>
      <c r="L30856" s="10"/>
      <c r="M30856" s="10"/>
    </row>
    <row r="30857" spans="2:13" s="1" customFormat="1" ht="13.8" x14ac:dyDescent="0.3">
      <c r="B30857" s="10"/>
      <c r="L30857" s="10"/>
      <c r="M30857" s="10"/>
    </row>
    <row r="30858" spans="2:13" s="1" customFormat="1" ht="13.8" x14ac:dyDescent="0.3">
      <c r="B30858" s="10"/>
      <c r="L30858" s="10"/>
      <c r="M30858" s="10"/>
    </row>
    <row r="30859" spans="2:13" s="1" customFormat="1" ht="13.8" x14ac:dyDescent="0.3">
      <c r="B30859" s="10"/>
      <c r="L30859" s="10"/>
      <c r="M30859" s="10"/>
    </row>
    <row r="30860" spans="2:13" s="1" customFormat="1" ht="13.8" x14ac:dyDescent="0.3">
      <c r="B30860" s="10"/>
      <c r="L30860" s="10"/>
      <c r="M30860" s="10"/>
    </row>
    <row r="30861" spans="2:13" s="1" customFormat="1" ht="13.8" x14ac:dyDescent="0.3">
      <c r="B30861" s="10"/>
      <c r="L30861" s="10"/>
      <c r="M30861" s="10"/>
    </row>
    <row r="30862" spans="2:13" s="1" customFormat="1" ht="13.8" x14ac:dyDescent="0.3">
      <c r="B30862" s="10"/>
      <c r="L30862" s="10"/>
      <c r="M30862" s="10"/>
    </row>
    <row r="30863" spans="2:13" s="1" customFormat="1" ht="13.8" x14ac:dyDescent="0.3">
      <c r="B30863" s="10"/>
      <c r="L30863" s="10"/>
      <c r="M30863" s="10"/>
    </row>
    <row r="30864" spans="2:13" s="1" customFormat="1" ht="13.8" x14ac:dyDescent="0.3">
      <c r="B30864" s="10"/>
      <c r="L30864" s="10"/>
      <c r="M30864" s="10"/>
    </row>
    <row r="30865" spans="2:13" s="1" customFormat="1" ht="13.8" x14ac:dyDescent="0.3">
      <c r="B30865" s="10"/>
      <c r="L30865" s="10"/>
      <c r="M30865" s="10"/>
    </row>
    <row r="30866" spans="2:13" s="1" customFormat="1" ht="13.8" x14ac:dyDescent="0.3">
      <c r="B30866" s="10"/>
      <c r="L30866" s="10"/>
      <c r="M30866" s="10"/>
    </row>
    <row r="30867" spans="2:13" s="1" customFormat="1" ht="13.8" x14ac:dyDescent="0.3">
      <c r="B30867" s="10"/>
      <c r="L30867" s="10"/>
      <c r="M30867" s="10"/>
    </row>
    <row r="30868" spans="2:13" s="1" customFormat="1" ht="13.8" x14ac:dyDescent="0.3">
      <c r="B30868" s="10"/>
      <c r="L30868" s="10"/>
      <c r="M30868" s="10"/>
    </row>
    <row r="30869" spans="2:13" s="1" customFormat="1" ht="13.8" x14ac:dyDescent="0.3">
      <c r="B30869" s="10"/>
      <c r="L30869" s="10"/>
      <c r="M30869" s="10"/>
    </row>
    <row r="30870" spans="2:13" s="1" customFormat="1" ht="13.8" x14ac:dyDescent="0.3">
      <c r="B30870" s="10"/>
      <c r="L30870" s="10"/>
      <c r="M30870" s="10"/>
    </row>
    <row r="30871" spans="2:13" s="1" customFormat="1" ht="13.8" x14ac:dyDescent="0.3">
      <c r="B30871" s="10"/>
      <c r="L30871" s="10"/>
      <c r="M30871" s="10"/>
    </row>
    <row r="30872" spans="2:13" s="1" customFormat="1" ht="13.8" x14ac:dyDescent="0.3">
      <c r="B30872" s="10"/>
      <c r="L30872" s="10"/>
      <c r="M30872" s="10"/>
    </row>
    <row r="30873" spans="2:13" s="1" customFormat="1" ht="13.8" x14ac:dyDescent="0.3">
      <c r="B30873" s="10"/>
      <c r="L30873" s="10"/>
      <c r="M30873" s="10"/>
    </row>
    <row r="30874" spans="2:13" s="1" customFormat="1" ht="13.8" x14ac:dyDescent="0.3">
      <c r="B30874" s="10"/>
      <c r="L30874" s="10"/>
      <c r="M30874" s="10"/>
    </row>
    <row r="30875" spans="2:13" s="1" customFormat="1" ht="13.8" x14ac:dyDescent="0.3">
      <c r="B30875" s="10"/>
      <c r="L30875" s="10"/>
      <c r="M30875" s="10"/>
    </row>
    <row r="30876" spans="2:13" s="1" customFormat="1" ht="13.8" x14ac:dyDescent="0.3">
      <c r="B30876" s="10"/>
      <c r="L30876" s="10"/>
      <c r="M30876" s="10"/>
    </row>
    <row r="30877" spans="2:13" s="1" customFormat="1" ht="13.8" x14ac:dyDescent="0.3">
      <c r="B30877" s="10"/>
      <c r="L30877" s="10"/>
      <c r="M30877" s="10"/>
    </row>
    <row r="30878" spans="2:13" s="1" customFormat="1" ht="13.8" x14ac:dyDescent="0.3">
      <c r="B30878" s="10"/>
      <c r="L30878" s="10"/>
      <c r="M30878" s="10"/>
    </row>
    <row r="30879" spans="2:13" s="1" customFormat="1" ht="13.8" x14ac:dyDescent="0.3">
      <c r="B30879" s="10"/>
      <c r="L30879" s="10"/>
      <c r="M30879" s="10"/>
    </row>
    <row r="30880" spans="2:13" s="1" customFormat="1" ht="13.8" x14ac:dyDescent="0.3">
      <c r="B30880" s="10"/>
      <c r="L30880" s="10"/>
      <c r="M30880" s="10"/>
    </row>
    <row r="30881" spans="2:13" s="1" customFormat="1" ht="13.8" x14ac:dyDescent="0.3">
      <c r="B30881" s="10"/>
      <c r="L30881" s="10"/>
      <c r="M30881" s="10"/>
    </row>
    <row r="30882" spans="2:13" s="1" customFormat="1" ht="13.8" x14ac:dyDescent="0.3">
      <c r="B30882" s="10"/>
      <c r="L30882" s="10"/>
      <c r="M30882" s="10"/>
    </row>
    <row r="30883" spans="2:13" s="1" customFormat="1" ht="13.8" x14ac:dyDescent="0.3">
      <c r="B30883" s="10"/>
      <c r="L30883" s="10"/>
      <c r="M30883" s="10"/>
    </row>
    <row r="30884" spans="2:13" s="1" customFormat="1" ht="13.8" x14ac:dyDescent="0.3">
      <c r="B30884" s="10"/>
      <c r="L30884" s="10"/>
      <c r="M30884" s="10"/>
    </row>
    <row r="30885" spans="2:13" s="1" customFormat="1" ht="13.8" x14ac:dyDescent="0.3">
      <c r="B30885" s="10"/>
      <c r="L30885" s="10"/>
      <c r="M30885" s="10"/>
    </row>
    <row r="30886" spans="2:13" s="1" customFormat="1" ht="13.8" x14ac:dyDescent="0.3">
      <c r="B30886" s="10"/>
      <c r="L30886" s="10"/>
      <c r="M30886" s="10"/>
    </row>
    <row r="30887" spans="2:13" s="1" customFormat="1" ht="13.8" x14ac:dyDescent="0.3">
      <c r="B30887" s="10"/>
      <c r="L30887" s="10"/>
      <c r="M30887" s="10"/>
    </row>
    <row r="30888" spans="2:13" s="1" customFormat="1" ht="13.8" x14ac:dyDescent="0.3">
      <c r="B30888" s="10"/>
      <c r="L30888" s="10"/>
      <c r="M30888" s="10"/>
    </row>
    <row r="30889" spans="2:13" s="1" customFormat="1" ht="13.8" x14ac:dyDescent="0.3">
      <c r="B30889" s="10"/>
      <c r="L30889" s="10"/>
      <c r="M30889" s="10"/>
    </row>
    <row r="30890" spans="2:13" s="1" customFormat="1" ht="13.8" x14ac:dyDescent="0.3">
      <c r="B30890" s="10"/>
      <c r="L30890" s="10"/>
      <c r="M30890" s="10"/>
    </row>
    <row r="30891" spans="2:13" s="1" customFormat="1" ht="13.8" x14ac:dyDescent="0.3">
      <c r="B30891" s="10"/>
      <c r="L30891" s="10"/>
      <c r="M30891" s="10"/>
    </row>
    <row r="30892" spans="2:13" s="1" customFormat="1" ht="13.8" x14ac:dyDescent="0.3">
      <c r="B30892" s="10"/>
      <c r="L30892" s="10"/>
      <c r="M30892" s="10"/>
    </row>
    <row r="30893" spans="2:13" s="1" customFormat="1" ht="13.8" x14ac:dyDescent="0.3">
      <c r="B30893" s="10"/>
      <c r="L30893" s="10"/>
      <c r="M30893" s="10"/>
    </row>
    <row r="30894" spans="2:13" s="1" customFormat="1" ht="13.8" x14ac:dyDescent="0.3">
      <c r="B30894" s="10"/>
      <c r="L30894" s="10"/>
      <c r="M30894" s="10"/>
    </row>
    <row r="30895" spans="2:13" s="1" customFormat="1" ht="13.8" x14ac:dyDescent="0.3">
      <c r="B30895" s="10"/>
      <c r="L30895" s="10"/>
      <c r="M30895" s="10"/>
    </row>
    <row r="30896" spans="2:13" s="1" customFormat="1" ht="13.8" x14ac:dyDescent="0.3">
      <c r="B30896" s="10"/>
      <c r="L30896" s="10"/>
      <c r="M30896" s="10"/>
    </row>
    <row r="30897" spans="2:13" s="1" customFormat="1" ht="13.8" x14ac:dyDescent="0.3">
      <c r="B30897" s="10"/>
      <c r="L30897" s="10"/>
      <c r="M30897" s="10"/>
    </row>
    <row r="30898" spans="2:13" s="1" customFormat="1" ht="13.8" x14ac:dyDescent="0.3">
      <c r="B30898" s="10"/>
      <c r="L30898" s="10"/>
      <c r="M30898" s="10"/>
    </row>
    <row r="30899" spans="2:13" s="1" customFormat="1" ht="13.8" x14ac:dyDescent="0.3">
      <c r="B30899" s="10"/>
      <c r="L30899" s="10"/>
      <c r="M30899" s="10"/>
    </row>
    <row r="30900" spans="2:13" s="1" customFormat="1" ht="13.8" x14ac:dyDescent="0.3">
      <c r="B30900" s="10"/>
      <c r="L30900" s="10"/>
      <c r="M30900" s="10"/>
    </row>
    <row r="30901" spans="2:13" s="1" customFormat="1" ht="13.8" x14ac:dyDescent="0.3">
      <c r="B30901" s="10"/>
      <c r="L30901" s="10"/>
      <c r="M30901" s="10"/>
    </row>
    <row r="30902" spans="2:13" s="1" customFormat="1" ht="13.8" x14ac:dyDescent="0.3">
      <c r="B30902" s="10"/>
      <c r="L30902" s="10"/>
      <c r="M30902" s="10"/>
    </row>
    <row r="30903" spans="2:13" s="1" customFormat="1" ht="13.8" x14ac:dyDescent="0.3">
      <c r="B30903" s="10"/>
      <c r="L30903" s="10"/>
      <c r="M30903" s="10"/>
    </row>
    <row r="30904" spans="2:13" s="1" customFormat="1" ht="13.8" x14ac:dyDescent="0.3">
      <c r="B30904" s="10"/>
      <c r="L30904" s="10"/>
      <c r="M30904" s="10"/>
    </row>
    <row r="30905" spans="2:13" s="1" customFormat="1" ht="13.8" x14ac:dyDescent="0.3">
      <c r="B30905" s="10"/>
      <c r="L30905" s="10"/>
      <c r="M30905" s="10"/>
    </row>
    <row r="30906" spans="2:13" s="1" customFormat="1" ht="13.8" x14ac:dyDescent="0.3">
      <c r="B30906" s="10"/>
      <c r="L30906" s="10"/>
      <c r="M30906" s="10"/>
    </row>
    <row r="30907" spans="2:13" s="1" customFormat="1" ht="13.8" x14ac:dyDescent="0.3">
      <c r="B30907" s="10"/>
      <c r="L30907" s="10"/>
      <c r="M30907" s="10"/>
    </row>
    <row r="30908" spans="2:13" s="1" customFormat="1" ht="13.8" x14ac:dyDescent="0.3">
      <c r="B30908" s="10"/>
      <c r="L30908" s="10"/>
      <c r="M30908" s="10"/>
    </row>
    <row r="30909" spans="2:13" s="1" customFormat="1" ht="13.8" x14ac:dyDescent="0.3">
      <c r="B30909" s="10"/>
      <c r="L30909" s="10"/>
      <c r="M30909" s="10"/>
    </row>
    <row r="30910" spans="2:13" s="1" customFormat="1" ht="13.8" x14ac:dyDescent="0.3">
      <c r="B30910" s="10"/>
      <c r="L30910" s="10"/>
      <c r="M30910" s="10"/>
    </row>
    <row r="30911" spans="2:13" s="1" customFormat="1" ht="13.8" x14ac:dyDescent="0.3">
      <c r="B30911" s="10"/>
      <c r="L30911" s="10"/>
      <c r="M30911" s="10"/>
    </row>
    <row r="30912" spans="2:13" s="1" customFormat="1" ht="13.8" x14ac:dyDescent="0.3">
      <c r="B30912" s="10"/>
      <c r="L30912" s="10"/>
      <c r="M30912" s="10"/>
    </row>
    <row r="30913" spans="2:13" s="1" customFormat="1" ht="13.8" x14ac:dyDescent="0.3">
      <c r="B30913" s="10"/>
      <c r="L30913" s="10"/>
      <c r="M30913" s="10"/>
    </row>
    <row r="30914" spans="2:13" s="1" customFormat="1" ht="13.8" x14ac:dyDescent="0.3">
      <c r="B30914" s="10"/>
      <c r="L30914" s="10"/>
      <c r="M30914" s="10"/>
    </row>
    <row r="30915" spans="2:13" s="1" customFormat="1" ht="13.8" x14ac:dyDescent="0.3">
      <c r="B30915" s="10"/>
      <c r="L30915" s="10"/>
      <c r="M30915" s="10"/>
    </row>
    <row r="30916" spans="2:13" s="1" customFormat="1" ht="13.8" x14ac:dyDescent="0.3">
      <c r="B30916" s="10"/>
      <c r="L30916" s="10"/>
      <c r="M30916" s="10"/>
    </row>
    <row r="30917" spans="2:13" s="1" customFormat="1" ht="13.8" x14ac:dyDescent="0.3">
      <c r="B30917" s="10"/>
      <c r="L30917" s="10"/>
      <c r="M30917" s="10"/>
    </row>
    <row r="30918" spans="2:13" s="1" customFormat="1" ht="13.8" x14ac:dyDescent="0.3">
      <c r="B30918" s="10"/>
      <c r="L30918" s="10"/>
      <c r="M30918" s="10"/>
    </row>
    <row r="30919" spans="2:13" s="1" customFormat="1" ht="13.8" x14ac:dyDescent="0.3">
      <c r="B30919" s="10"/>
      <c r="L30919" s="10"/>
      <c r="M30919" s="10"/>
    </row>
    <row r="30920" spans="2:13" s="1" customFormat="1" ht="13.8" x14ac:dyDescent="0.3">
      <c r="B30920" s="10"/>
      <c r="L30920" s="10"/>
      <c r="M30920" s="10"/>
    </row>
    <row r="30921" spans="2:13" s="1" customFormat="1" ht="13.8" x14ac:dyDescent="0.3">
      <c r="B30921" s="10"/>
      <c r="L30921" s="10"/>
      <c r="M30921" s="10"/>
    </row>
    <row r="30922" spans="2:13" s="1" customFormat="1" ht="13.8" x14ac:dyDescent="0.3">
      <c r="B30922" s="10"/>
      <c r="L30922" s="10"/>
      <c r="M30922" s="10"/>
    </row>
    <row r="30923" spans="2:13" s="1" customFormat="1" ht="13.8" x14ac:dyDescent="0.3">
      <c r="B30923" s="10"/>
      <c r="L30923" s="10"/>
      <c r="M30923" s="10"/>
    </row>
    <row r="30924" spans="2:13" s="1" customFormat="1" ht="13.8" x14ac:dyDescent="0.3">
      <c r="B30924" s="10"/>
      <c r="L30924" s="10"/>
      <c r="M30924" s="10"/>
    </row>
    <row r="30925" spans="2:13" s="1" customFormat="1" ht="13.8" x14ac:dyDescent="0.3">
      <c r="B30925" s="10"/>
      <c r="L30925" s="10"/>
      <c r="M30925" s="10"/>
    </row>
    <row r="30926" spans="2:13" s="1" customFormat="1" ht="13.8" x14ac:dyDescent="0.3">
      <c r="B30926" s="10"/>
      <c r="L30926" s="10"/>
      <c r="M30926" s="10"/>
    </row>
    <row r="30927" spans="2:13" s="1" customFormat="1" ht="13.8" x14ac:dyDescent="0.3">
      <c r="B30927" s="10"/>
      <c r="L30927" s="10"/>
      <c r="M30927" s="10"/>
    </row>
    <row r="30928" spans="2:13" s="1" customFormat="1" ht="13.8" x14ac:dyDescent="0.3">
      <c r="B30928" s="10"/>
      <c r="L30928" s="10"/>
      <c r="M30928" s="10"/>
    </row>
    <row r="30929" spans="2:13" s="1" customFormat="1" ht="13.8" x14ac:dyDescent="0.3">
      <c r="B30929" s="10"/>
      <c r="L30929" s="10"/>
      <c r="M30929" s="10"/>
    </row>
    <row r="30930" spans="2:13" s="1" customFormat="1" ht="13.8" x14ac:dyDescent="0.3">
      <c r="B30930" s="10"/>
      <c r="L30930" s="10"/>
      <c r="M30930" s="10"/>
    </row>
    <row r="30931" spans="2:13" s="1" customFormat="1" ht="13.8" x14ac:dyDescent="0.3">
      <c r="B30931" s="10"/>
      <c r="L30931" s="10"/>
      <c r="M30931" s="10"/>
    </row>
    <row r="30932" spans="2:13" s="1" customFormat="1" ht="13.8" x14ac:dyDescent="0.3">
      <c r="B30932" s="10"/>
      <c r="L30932" s="10"/>
      <c r="M30932" s="10"/>
    </row>
    <row r="30933" spans="2:13" s="1" customFormat="1" ht="13.8" x14ac:dyDescent="0.3">
      <c r="B30933" s="10"/>
      <c r="L30933" s="10"/>
      <c r="M30933" s="10"/>
    </row>
    <row r="30934" spans="2:13" s="1" customFormat="1" ht="13.8" x14ac:dyDescent="0.3">
      <c r="B30934" s="10"/>
      <c r="L30934" s="10"/>
      <c r="M30934" s="10"/>
    </row>
    <row r="30935" spans="2:13" s="1" customFormat="1" ht="13.8" x14ac:dyDescent="0.3">
      <c r="B30935" s="10"/>
      <c r="L30935" s="10"/>
      <c r="M30935" s="10"/>
    </row>
    <row r="30936" spans="2:13" s="1" customFormat="1" ht="13.8" x14ac:dyDescent="0.3">
      <c r="B30936" s="10"/>
      <c r="L30936" s="10"/>
      <c r="M30936" s="10"/>
    </row>
    <row r="30937" spans="2:13" s="1" customFormat="1" ht="13.8" x14ac:dyDescent="0.3">
      <c r="B30937" s="10"/>
      <c r="L30937" s="10"/>
      <c r="M30937" s="10"/>
    </row>
    <row r="30938" spans="2:13" s="1" customFormat="1" ht="13.8" x14ac:dyDescent="0.3">
      <c r="B30938" s="10"/>
      <c r="L30938" s="10"/>
      <c r="M30938" s="10"/>
    </row>
    <row r="30939" spans="2:13" s="1" customFormat="1" ht="13.8" x14ac:dyDescent="0.3">
      <c r="B30939" s="10"/>
      <c r="L30939" s="10"/>
      <c r="M30939" s="10"/>
    </row>
    <row r="30940" spans="2:13" s="1" customFormat="1" ht="13.8" x14ac:dyDescent="0.3">
      <c r="B30940" s="10"/>
      <c r="L30940" s="10"/>
      <c r="M30940" s="10"/>
    </row>
    <row r="30941" spans="2:13" s="1" customFormat="1" ht="13.8" x14ac:dyDescent="0.3">
      <c r="B30941" s="10"/>
      <c r="L30941" s="10"/>
      <c r="M30941" s="10"/>
    </row>
    <row r="30942" spans="2:13" s="1" customFormat="1" ht="13.8" x14ac:dyDescent="0.3">
      <c r="B30942" s="10"/>
      <c r="L30942" s="10"/>
      <c r="M30942" s="10"/>
    </row>
    <row r="30943" spans="2:13" s="1" customFormat="1" ht="13.8" x14ac:dyDescent="0.3">
      <c r="B30943" s="10"/>
      <c r="L30943" s="10"/>
      <c r="M30943" s="10"/>
    </row>
    <row r="30944" spans="2:13" s="1" customFormat="1" ht="13.8" x14ac:dyDescent="0.3">
      <c r="B30944" s="10"/>
      <c r="L30944" s="10"/>
      <c r="M30944" s="10"/>
    </row>
    <row r="30945" spans="2:13" s="1" customFormat="1" ht="13.8" x14ac:dyDescent="0.3">
      <c r="B30945" s="10"/>
      <c r="L30945" s="10"/>
      <c r="M30945" s="10"/>
    </row>
    <row r="30946" spans="2:13" s="1" customFormat="1" ht="13.8" x14ac:dyDescent="0.3">
      <c r="B30946" s="10"/>
      <c r="L30946" s="10"/>
      <c r="M30946" s="10"/>
    </row>
    <row r="30947" spans="2:13" s="1" customFormat="1" ht="13.8" x14ac:dyDescent="0.3">
      <c r="B30947" s="10"/>
      <c r="L30947" s="10"/>
      <c r="M30947" s="10"/>
    </row>
    <row r="30948" spans="2:13" s="1" customFormat="1" ht="13.8" x14ac:dyDescent="0.3">
      <c r="B30948" s="10"/>
      <c r="L30948" s="10"/>
      <c r="M30948" s="10"/>
    </row>
    <row r="30949" spans="2:13" s="1" customFormat="1" ht="13.8" x14ac:dyDescent="0.3">
      <c r="B30949" s="10"/>
      <c r="L30949" s="10"/>
      <c r="M30949" s="10"/>
    </row>
    <row r="30950" spans="2:13" s="1" customFormat="1" ht="13.8" x14ac:dyDescent="0.3">
      <c r="B30950" s="10"/>
      <c r="L30950" s="10"/>
      <c r="M30950" s="10"/>
    </row>
    <row r="30951" spans="2:13" s="1" customFormat="1" ht="13.8" x14ac:dyDescent="0.3">
      <c r="B30951" s="10"/>
      <c r="L30951" s="10"/>
      <c r="M30951" s="10"/>
    </row>
    <row r="30952" spans="2:13" s="1" customFormat="1" ht="13.8" x14ac:dyDescent="0.3">
      <c r="B30952" s="10"/>
      <c r="L30952" s="10"/>
      <c r="M30952" s="10"/>
    </row>
    <row r="30953" spans="2:13" s="1" customFormat="1" ht="13.8" x14ac:dyDescent="0.3">
      <c r="B30953" s="10"/>
      <c r="L30953" s="10"/>
      <c r="M30953" s="10"/>
    </row>
    <row r="30954" spans="2:13" s="1" customFormat="1" ht="13.8" x14ac:dyDescent="0.3">
      <c r="B30954" s="10"/>
      <c r="L30954" s="10"/>
      <c r="M30954" s="10"/>
    </row>
    <row r="30955" spans="2:13" s="1" customFormat="1" ht="13.8" x14ac:dyDescent="0.3">
      <c r="B30955" s="10"/>
      <c r="L30955" s="10"/>
      <c r="M30955" s="10"/>
    </row>
    <row r="30956" spans="2:13" s="1" customFormat="1" ht="13.8" x14ac:dyDescent="0.3">
      <c r="B30956" s="10"/>
      <c r="L30956" s="10"/>
      <c r="M30956" s="10"/>
    </row>
    <row r="30957" spans="2:13" s="1" customFormat="1" ht="13.8" x14ac:dyDescent="0.3">
      <c r="B30957" s="10"/>
      <c r="L30957" s="10"/>
      <c r="M30957" s="10"/>
    </row>
    <row r="30958" spans="2:13" s="1" customFormat="1" ht="13.8" x14ac:dyDescent="0.3">
      <c r="B30958" s="10"/>
      <c r="L30958" s="10"/>
      <c r="M30958" s="10"/>
    </row>
    <row r="30959" spans="2:13" s="1" customFormat="1" ht="13.8" x14ac:dyDescent="0.3">
      <c r="B30959" s="10"/>
      <c r="L30959" s="10"/>
      <c r="M30959" s="10"/>
    </row>
    <row r="30960" spans="2:13" s="1" customFormat="1" ht="13.8" x14ac:dyDescent="0.3">
      <c r="B30960" s="10"/>
      <c r="L30960" s="10"/>
      <c r="M30960" s="10"/>
    </row>
    <row r="30961" spans="2:13" s="1" customFormat="1" ht="13.8" x14ac:dyDescent="0.3">
      <c r="B30961" s="10"/>
      <c r="L30961" s="10"/>
      <c r="M30961" s="10"/>
    </row>
    <row r="30962" spans="2:13" s="1" customFormat="1" ht="13.8" x14ac:dyDescent="0.3">
      <c r="B30962" s="10"/>
      <c r="L30962" s="10"/>
      <c r="M30962" s="10"/>
    </row>
    <row r="30963" spans="2:13" s="1" customFormat="1" ht="13.8" x14ac:dyDescent="0.3">
      <c r="B30963" s="10"/>
      <c r="L30963" s="10"/>
      <c r="M30963" s="10"/>
    </row>
    <row r="30964" spans="2:13" s="1" customFormat="1" ht="13.8" x14ac:dyDescent="0.3">
      <c r="B30964" s="10"/>
      <c r="L30964" s="10"/>
      <c r="M30964" s="10"/>
    </row>
    <row r="30965" spans="2:13" s="1" customFormat="1" ht="13.8" x14ac:dyDescent="0.3">
      <c r="B30965" s="10"/>
      <c r="L30965" s="10"/>
      <c r="M30965" s="10"/>
    </row>
    <row r="30966" spans="2:13" s="1" customFormat="1" ht="13.8" x14ac:dyDescent="0.3">
      <c r="B30966" s="10"/>
      <c r="L30966" s="10"/>
      <c r="M30966" s="10"/>
    </row>
    <row r="30967" spans="2:13" s="1" customFormat="1" ht="13.8" x14ac:dyDescent="0.3">
      <c r="B30967" s="10"/>
      <c r="L30967" s="10"/>
      <c r="M30967" s="10"/>
    </row>
    <row r="30968" spans="2:13" s="1" customFormat="1" ht="13.8" x14ac:dyDescent="0.3">
      <c r="B30968" s="10"/>
      <c r="L30968" s="10"/>
      <c r="M30968" s="10"/>
    </row>
    <row r="30969" spans="2:13" s="1" customFormat="1" ht="13.8" x14ac:dyDescent="0.3">
      <c r="B30969" s="10"/>
      <c r="L30969" s="10"/>
      <c r="M30969" s="10"/>
    </row>
    <row r="30970" spans="2:13" s="1" customFormat="1" ht="13.8" x14ac:dyDescent="0.3">
      <c r="B30970" s="10"/>
      <c r="L30970" s="10"/>
      <c r="M30970" s="10"/>
    </row>
    <row r="30971" spans="2:13" s="1" customFormat="1" ht="13.8" x14ac:dyDescent="0.3">
      <c r="B30971" s="10"/>
      <c r="L30971" s="10"/>
      <c r="M30971" s="10"/>
    </row>
    <row r="30972" spans="2:13" s="1" customFormat="1" ht="13.8" x14ac:dyDescent="0.3">
      <c r="B30972" s="10"/>
      <c r="L30972" s="10"/>
      <c r="M30972" s="10"/>
    </row>
    <row r="30973" spans="2:13" s="1" customFormat="1" ht="13.8" x14ac:dyDescent="0.3">
      <c r="B30973" s="10"/>
      <c r="L30973" s="10"/>
      <c r="M30973" s="10"/>
    </row>
    <row r="30974" spans="2:13" s="1" customFormat="1" ht="13.8" x14ac:dyDescent="0.3">
      <c r="B30974" s="10"/>
      <c r="L30974" s="10"/>
      <c r="M30974" s="10"/>
    </row>
    <row r="30975" spans="2:13" s="1" customFormat="1" ht="13.8" x14ac:dyDescent="0.3">
      <c r="B30975" s="10"/>
      <c r="L30975" s="10"/>
      <c r="M30975" s="10"/>
    </row>
    <row r="30976" spans="2:13" s="1" customFormat="1" ht="13.8" x14ac:dyDescent="0.3">
      <c r="B30976" s="10"/>
      <c r="L30976" s="10"/>
      <c r="M30976" s="10"/>
    </row>
    <row r="30977" spans="2:13" s="1" customFormat="1" ht="13.8" x14ac:dyDescent="0.3">
      <c r="B30977" s="10"/>
      <c r="L30977" s="10"/>
      <c r="M30977" s="10"/>
    </row>
    <row r="30978" spans="2:13" s="1" customFormat="1" ht="13.8" x14ac:dyDescent="0.3">
      <c r="B30978" s="10"/>
      <c r="L30978" s="10"/>
      <c r="M30978" s="10"/>
    </row>
    <row r="30979" spans="2:13" s="1" customFormat="1" ht="13.8" x14ac:dyDescent="0.3">
      <c r="B30979" s="10"/>
      <c r="L30979" s="10"/>
      <c r="M30979" s="10"/>
    </row>
    <row r="30980" spans="2:13" s="1" customFormat="1" ht="13.8" x14ac:dyDescent="0.3">
      <c r="B30980" s="10"/>
      <c r="L30980" s="10"/>
      <c r="M30980" s="10"/>
    </row>
    <row r="30981" spans="2:13" s="1" customFormat="1" ht="13.8" x14ac:dyDescent="0.3">
      <c r="B30981" s="10"/>
      <c r="L30981" s="10"/>
      <c r="M30981" s="10"/>
    </row>
    <row r="30982" spans="2:13" s="1" customFormat="1" ht="13.8" x14ac:dyDescent="0.3">
      <c r="B30982" s="10"/>
      <c r="L30982" s="10"/>
      <c r="M30982" s="10"/>
    </row>
    <row r="30983" spans="2:13" s="1" customFormat="1" ht="13.8" x14ac:dyDescent="0.3">
      <c r="B30983" s="10"/>
      <c r="L30983" s="10"/>
      <c r="M30983" s="10"/>
    </row>
    <row r="30984" spans="2:13" s="1" customFormat="1" ht="13.8" x14ac:dyDescent="0.3">
      <c r="B30984" s="10"/>
      <c r="L30984" s="10"/>
      <c r="M30984" s="10"/>
    </row>
    <row r="30985" spans="2:13" s="1" customFormat="1" ht="13.8" x14ac:dyDescent="0.3">
      <c r="B30985" s="10"/>
      <c r="L30985" s="10"/>
      <c r="M30985" s="10"/>
    </row>
    <row r="30986" spans="2:13" s="1" customFormat="1" ht="13.8" x14ac:dyDescent="0.3">
      <c r="B30986" s="10"/>
      <c r="L30986" s="10"/>
      <c r="M30986" s="10"/>
    </row>
    <row r="30987" spans="2:13" s="1" customFormat="1" ht="13.8" x14ac:dyDescent="0.3">
      <c r="B30987" s="10"/>
      <c r="L30987" s="10"/>
      <c r="M30987" s="10"/>
    </row>
    <row r="30988" spans="2:13" s="1" customFormat="1" ht="13.8" x14ac:dyDescent="0.3">
      <c r="B30988" s="10"/>
      <c r="L30988" s="10"/>
      <c r="M30988" s="10"/>
    </row>
    <row r="30989" spans="2:13" s="1" customFormat="1" ht="13.8" x14ac:dyDescent="0.3">
      <c r="B30989" s="10"/>
      <c r="L30989" s="10"/>
      <c r="M30989" s="10"/>
    </row>
    <row r="30990" spans="2:13" s="1" customFormat="1" ht="13.8" x14ac:dyDescent="0.3">
      <c r="B30990" s="10"/>
      <c r="L30990" s="10"/>
      <c r="M30990" s="10"/>
    </row>
    <row r="30991" spans="2:13" s="1" customFormat="1" ht="13.8" x14ac:dyDescent="0.3">
      <c r="B30991" s="10"/>
      <c r="L30991" s="10"/>
      <c r="M30991" s="10"/>
    </row>
    <row r="30992" spans="2:13" s="1" customFormat="1" ht="13.8" x14ac:dyDescent="0.3">
      <c r="B30992" s="10"/>
      <c r="L30992" s="10"/>
      <c r="M30992" s="10"/>
    </row>
    <row r="30993" spans="2:13" s="1" customFormat="1" ht="13.8" x14ac:dyDescent="0.3">
      <c r="B30993" s="10"/>
      <c r="L30993" s="10"/>
      <c r="M30993" s="10"/>
    </row>
    <row r="30994" spans="2:13" s="1" customFormat="1" ht="13.8" x14ac:dyDescent="0.3">
      <c r="B30994" s="10"/>
      <c r="L30994" s="10"/>
      <c r="M30994" s="10"/>
    </row>
    <row r="30995" spans="2:13" s="1" customFormat="1" ht="13.8" x14ac:dyDescent="0.3">
      <c r="B30995" s="10"/>
      <c r="L30995" s="10"/>
      <c r="M30995" s="10"/>
    </row>
    <row r="30996" spans="2:13" s="1" customFormat="1" ht="13.8" x14ac:dyDescent="0.3">
      <c r="B30996" s="10"/>
      <c r="L30996" s="10"/>
      <c r="M30996" s="10"/>
    </row>
    <row r="30997" spans="2:13" s="1" customFormat="1" ht="13.8" x14ac:dyDescent="0.3">
      <c r="B30997" s="10"/>
      <c r="L30997" s="10"/>
      <c r="M30997" s="10"/>
    </row>
    <row r="30998" spans="2:13" s="1" customFormat="1" ht="13.8" x14ac:dyDescent="0.3">
      <c r="B30998" s="10"/>
      <c r="L30998" s="10"/>
      <c r="M30998" s="10"/>
    </row>
    <row r="30999" spans="2:13" s="1" customFormat="1" ht="13.8" x14ac:dyDescent="0.3">
      <c r="B30999" s="10"/>
      <c r="L30999" s="10"/>
      <c r="M30999" s="10"/>
    </row>
    <row r="31000" spans="2:13" s="1" customFormat="1" ht="13.8" x14ac:dyDescent="0.3">
      <c r="B31000" s="10"/>
      <c r="L31000" s="10"/>
      <c r="M31000" s="10"/>
    </row>
    <row r="31001" spans="2:13" s="1" customFormat="1" ht="13.8" x14ac:dyDescent="0.3">
      <c r="B31001" s="10"/>
      <c r="L31001" s="10"/>
      <c r="M31001" s="10"/>
    </row>
    <row r="31002" spans="2:13" s="1" customFormat="1" ht="13.8" x14ac:dyDescent="0.3">
      <c r="B31002" s="10"/>
      <c r="L31002" s="10"/>
      <c r="M31002" s="10"/>
    </row>
    <row r="31003" spans="2:13" s="1" customFormat="1" ht="13.8" x14ac:dyDescent="0.3">
      <c r="B31003" s="10"/>
      <c r="L31003" s="10"/>
      <c r="M31003" s="10"/>
    </row>
    <row r="31004" spans="2:13" s="1" customFormat="1" ht="13.8" x14ac:dyDescent="0.3">
      <c r="B31004" s="10"/>
      <c r="L31004" s="10"/>
      <c r="M31004" s="10"/>
    </row>
    <row r="31005" spans="2:13" s="1" customFormat="1" ht="13.8" x14ac:dyDescent="0.3">
      <c r="B31005" s="10"/>
      <c r="L31005" s="10"/>
      <c r="M31005" s="10"/>
    </row>
    <row r="31006" spans="2:13" s="1" customFormat="1" ht="13.8" x14ac:dyDescent="0.3">
      <c r="B31006" s="10"/>
      <c r="L31006" s="10"/>
      <c r="M31006" s="10"/>
    </row>
    <row r="31007" spans="2:13" s="1" customFormat="1" ht="13.8" x14ac:dyDescent="0.3">
      <c r="B31007" s="10"/>
      <c r="L31007" s="10"/>
      <c r="M31007" s="10"/>
    </row>
    <row r="31008" spans="2:13" s="1" customFormat="1" ht="13.8" x14ac:dyDescent="0.3">
      <c r="B31008" s="10"/>
      <c r="L31008" s="10"/>
      <c r="M31008" s="10"/>
    </row>
    <row r="31009" spans="2:13" s="1" customFormat="1" ht="13.8" x14ac:dyDescent="0.3">
      <c r="B31009" s="10"/>
      <c r="L31009" s="10"/>
      <c r="M31009" s="10"/>
    </row>
    <row r="31010" spans="2:13" s="1" customFormat="1" ht="13.8" x14ac:dyDescent="0.3">
      <c r="B31010" s="10"/>
      <c r="L31010" s="10"/>
      <c r="M31010" s="10"/>
    </row>
    <row r="31011" spans="2:13" s="1" customFormat="1" ht="13.8" x14ac:dyDescent="0.3">
      <c r="B31011" s="10"/>
      <c r="L31011" s="10"/>
      <c r="M31011" s="10"/>
    </row>
    <row r="31012" spans="2:13" s="1" customFormat="1" ht="13.8" x14ac:dyDescent="0.3">
      <c r="B31012" s="10"/>
      <c r="L31012" s="10"/>
      <c r="M31012" s="10"/>
    </row>
    <row r="31013" spans="2:13" s="1" customFormat="1" ht="13.8" x14ac:dyDescent="0.3">
      <c r="B31013" s="10"/>
      <c r="L31013" s="10"/>
      <c r="M31013" s="10"/>
    </row>
    <row r="31014" spans="2:13" s="1" customFormat="1" ht="13.8" x14ac:dyDescent="0.3">
      <c r="B31014" s="10"/>
      <c r="L31014" s="10"/>
      <c r="M31014" s="10"/>
    </row>
    <row r="31015" spans="2:13" s="1" customFormat="1" ht="13.8" x14ac:dyDescent="0.3">
      <c r="B31015" s="10"/>
      <c r="L31015" s="10"/>
      <c r="M31015" s="10"/>
    </row>
    <row r="31016" spans="2:13" s="1" customFormat="1" ht="13.8" x14ac:dyDescent="0.3">
      <c r="B31016" s="10"/>
      <c r="L31016" s="10"/>
      <c r="M31016" s="10"/>
    </row>
    <row r="31017" spans="2:13" s="1" customFormat="1" ht="13.8" x14ac:dyDescent="0.3">
      <c r="B31017" s="10"/>
      <c r="L31017" s="10"/>
      <c r="M31017" s="10"/>
    </row>
    <row r="31018" spans="2:13" s="1" customFormat="1" ht="13.8" x14ac:dyDescent="0.3">
      <c r="B31018" s="10"/>
      <c r="L31018" s="10"/>
      <c r="M31018" s="10"/>
    </row>
    <row r="31019" spans="2:13" s="1" customFormat="1" ht="13.8" x14ac:dyDescent="0.3">
      <c r="B31019" s="10"/>
      <c r="L31019" s="10"/>
      <c r="M31019" s="10"/>
    </row>
    <row r="31020" spans="2:13" s="1" customFormat="1" ht="13.8" x14ac:dyDescent="0.3">
      <c r="B31020" s="10"/>
      <c r="L31020" s="10"/>
      <c r="M31020" s="10"/>
    </row>
    <row r="31021" spans="2:13" s="1" customFormat="1" ht="13.8" x14ac:dyDescent="0.3">
      <c r="B31021" s="10"/>
      <c r="L31021" s="10"/>
      <c r="M31021" s="10"/>
    </row>
    <row r="31022" spans="2:13" s="1" customFormat="1" ht="13.8" x14ac:dyDescent="0.3">
      <c r="B31022" s="10"/>
      <c r="L31022" s="10"/>
      <c r="M31022" s="10"/>
    </row>
    <row r="31023" spans="2:13" s="1" customFormat="1" ht="13.8" x14ac:dyDescent="0.3">
      <c r="B31023" s="10"/>
      <c r="L31023" s="10"/>
      <c r="M31023" s="10"/>
    </row>
    <row r="31024" spans="2:13" s="1" customFormat="1" ht="13.8" x14ac:dyDescent="0.3">
      <c r="B31024" s="10"/>
      <c r="L31024" s="10"/>
      <c r="M31024" s="10"/>
    </row>
    <row r="31025" spans="2:13" s="1" customFormat="1" ht="13.8" x14ac:dyDescent="0.3">
      <c r="B31025" s="10"/>
      <c r="L31025" s="10"/>
      <c r="M31025" s="10"/>
    </row>
    <row r="31026" spans="2:13" s="1" customFormat="1" ht="13.8" x14ac:dyDescent="0.3">
      <c r="B31026" s="10"/>
      <c r="L31026" s="10"/>
      <c r="M31026" s="10"/>
    </row>
    <row r="31027" spans="2:13" s="1" customFormat="1" ht="13.8" x14ac:dyDescent="0.3">
      <c r="B31027" s="10"/>
      <c r="L31027" s="10"/>
      <c r="M31027" s="10"/>
    </row>
    <row r="31028" spans="2:13" s="1" customFormat="1" ht="13.8" x14ac:dyDescent="0.3">
      <c r="B31028" s="10"/>
      <c r="L31028" s="10"/>
      <c r="M31028" s="10"/>
    </row>
    <row r="31029" spans="2:13" s="1" customFormat="1" ht="13.8" x14ac:dyDescent="0.3">
      <c r="B31029" s="10"/>
      <c r="L31029" s="10"/>
      <c r="M31029" s="10"/>
    </row>
    <row r="31030" spans="2:13" s="1" customFormat="1" ht="13.8" x14ac:dyDescent="0.3">
      <c r="B31030" s="10"/>
      <c r="L31030" s="10"/>
      <c r="M31030" s="10"/>
    </row>
    <row r="31031" spans="2:13" s="1" customFormat="1" ht="13.8" x14ac:dyDescent="0.3">
      <c r="B31031" s="10"/>
      <c r="L31031" s="10"/>
      <c r="M31031" s="10"/>
    </row>
    <row r="31032" spans="2:13" s="1" customFormat="1" ht="13.8" x14ac:dyDescent="0.3">
      <c r="B31032" s="10"/>
      <c r="L31032" s="10"/>
      <c r="M31032" s="10"/>
    </row>
    <row r="31033" spans="2:13" s="1" customFormat="1" ht="13.8" x14ac:dyDescent="0.3">
      <c r="B31033" s="10"/>
      <c r="L31033" s="10"/>
      <c r="M31033" s="10"/>
    </row>
    <row r="31034" spans="2:13" s="1" customFormat="1" ht="13.8" x14ac:dyDescent="0.3">
      <c r="B31034" s="10"/>
      <c r="L31034" s="10"/>
      <c r="M31034" s="10"/>
    </row>
    <row r="31035" spans="2:13" s="1" customFormat="1" ht="13.8" x14ac:dyDescent="0.3">
      <c r="B31035" s="10"/>
      <c r="L31035" s="10"/>
      <c r="M31035" s="10"/>
    </row>
    <row r="31036" spans="2:13" s="1" customFormat="1" ht="13.8" x14ac:dyDescent="0.3">
      <c r="B31036" s="10"/>
      <c r="L31036" s="10"/>
      <c r="M31036" s="10"/>
    </row>
    <row r="31037" spans="2:13" s="1" customFormat="1" ht="13.8" x14ac:dyDescent="0.3">
      <c r="B31037" s="10"/>
      <c r="L31037" s="10"/>
      <c r="M31037" s="10"/>
    </row>
    <row r="31038" spans="2:13" s="1" customFormat="1" ht="13.8" x14ac:dyDescent="0.3">
      <c r="B31038" s="10"/>
      <c r="L31038" s="10"/>
      <c r="M31038" s="10"/>
    </row>
    <row r="31039" spans="2:13" s="1" customFormat="1" ht="13.8" x14ac:dyDescent="0.3">
      <c r="B31039" s="10"/>
      <c r="L31039" s="10"/>
      <c r="M31039" s="10"/>
    </row>
    <row r="31040" spans="2:13" s="1" customFormat="1" ht="13.8" x14ac:dyDescent="0.3">
      <c r="B31040" s="10"/>
      <c r="L31040" s="10"/>
      <c r="M31040" s="10"/>
    </row>
    <row r="31041" spans="2:13" s="1" customFormat="1" ht="13.8" x14ac:dyDescent="0.3">
      <c r="B31041" s="10"/>
      <c r="L31041" s="10"/>
      <c r="M31041" s="10"/>
    </row>
    <row r="31042" spans="2:13" s="1" customFormat="1" ht="13.8" x14ac:dyDescent="0.3">
      <c r="B31042" s="10"/>
      <c r="L31042" s="10"/>
      <c r="M31042" s="10"/>
    </row>
    <row r="31043" spans="2:13" s="1" customFormat="1" ht="13.8" x14ac:dyDescent="0.3">
      <c r="B31043" s="10"/>
      <c r="L31043" s="10"/>
      <c r="M31043" s="10"/>
    </row>
    <row r="31044" spans="2:13" s="1" customFormat="1" ht="13.8" x14ac:dyDescent="0.3">
      <c r="B31044" s="10"/>
      <c r="L31044" s="10"/>
      <c r="M31044" s="10"/>
    </row>
    <row r="31045" spans="2:13" s="1" customFormat="1" ht="13.8" x14ac:dyDescent="0.3">
      <c r="B31045" s="10"/>
      <c r="L31045" s="10"/>
      <c r="M31045" s="10"/>
    </row>
    <row r="31046" spans="2:13" s="1" customFormat="1" ht="13.8" x14ac:dyDescent="0.3">
      <c r="B31046" s="10"/>
      <c r="L31046" s="10"/>
      <c r="M31046" s="10"/>
    </row>
    <row r="31047" spans="2:13" s="1" customFormat="1" ht="13.8" x14ac:dyDescent="0.3">
      <c r="B31047" s="10"/>
      <c r="L31047" s="10"/>
      <c r="M31047" s="10"/>
    </row>
    <row r="31048" spans="2:13" s="1" customFormat="1" ht="13.8" x14ac:dyDescent="0.3">
      <c r="B31048" s="10"/>
      <c r="L31048" s="10"/>
      <c r="M31048" s="10"/>
    </row>
    <row r="31049" spans="2:13" s="1" customFormat="1" ht="13.8" x14ac:dyDescent="0.3">
      <c r="B31049" s="10"/>
      <c r="L31049" s="10"/>
      <c r="M31049" s="10"/>
    </row>
    <row r="31050" spans="2:13" s="1" customFormat="1" ht="13.8" x14ac:dyDescent="0.3">
      <c r="B31050" s="10"/>
      <c r="L31050" s="10"/>
      <c r="M31050" s="10"/>
    </row>
    <row r="31051" spans="2:13" s="1" customFormat="1" ht="13.8" x14ac:dyDescent="0.3">
      <c r="B31051" s="10"/>
      <c r="L31051" s="10"/>
      <c r="M31051" s="10"/>
    </row>
    <row r="31052" spans="2:13" s="1" customFormat="1" ht="13.8" x14ac:dyDescent="0.3">
      <c r="B31052" s="10"/>
      <c r="L31052" s="10"/>
      <c r="M31052" s="10"/>
    </row>
    <row r="31053" spans="2:13" s="1" customFormat="1" ht="13.8" x14ac:dyDescent="0.3">
      <c r="B31053" s="10"/>
      <c r="L31053" s="10"/>
      <c r="M31053" s="10"/>
    </row>
    <row r="31054" spans="2:13" s="1" customFormat="1" ht="13.8" x14ac:dyDescent="0.3">
      <c r="B31054" s="10"/>
      <c r="L31054" s="10"/>
      <c r="M31054" s="10"/>
    </row>
    <row r="31055" spans="2:13" s="1" customFormat="1" ht="13.8" x14ac:dyDescent="0.3">
      <c r="B31055" s="10"/>
      <c r="L31055" s="10"/>
      <c r="M31055" s="10"/>
    </row>
    <row r="31056" spans="2:13" s="1" customFormat="1" ht="13.8" x14ac:dyDescent="0.3">
      <c r="B31056" s="10"/>
      <c r="L31056" s="10"/>
      <c r="M31056" s="10"/>
    </row>
    <row r="31057" spans="2:13" s="1" customFormat="1" ht="13.8" x14ac:dyDescent="0.3">
      <c r="B31057" s="10"/>
      <c r="L31057" s="10"/>
      <c r="M31057" s="10"/>
    </row>
    <row r="31058" spans="2:13" s="1" customFormat="1" ht="13.8" x14ac:dyDescent="0.3">
      <c r="B31058" s="10"/>
      <c r="L31058" s="10"/>
      <c r="M31058" s="10"/>
    </row>
    <row r="31059" spans="2:13" s="1" customFormat="1" ht="13.8" x14ac:dyDescent="0.3">
      <c r="B31059" s="10"/>
      <c r="L31059" s="10"/>
      <c r="M31059" s="10"/>
    </row>
    <row r="31060" spans="2:13" s="1" customFormat="1" ht="13.8" x14ac:dyDescent="0.3">
      <c r="B31060" s="10"/>
      <c r="L31060" s="10"/>
      <c r="M31060" s="10"/>
    </row>
    <row r="31061" spans="2:13" s="1" customFormat="1" ht="13.8" x14ac:dyDescent="0.3">
      <c r="B31061" s="10"/>
      <c r="L31061" s="10"/>
      <c r="M31061" s="10"/>
    </row>
    <row r="31062" spans="2:13" s="1" customFormat="1" ht="13.8" x14ac:dyDescent="0.3">
      <c r="B31062" s="10"/>
      <c r="L31062" s="10"/>
      <c r="M31062" s="10"/>
    </row>
    <row r="31063" spans="2:13" s="1" customFormat="1" ht="13.8" x14ac:dyDescent="0.3">
      <c r="B31063" s="10"/>
      <c r="L31063" s="10"/>
      <c r="M31063" s="10"/>
    </row>
    <row r="31064" spans="2:13" s="1" customFormat="1" ht="13.8" x14ac:dyDescent="0.3">
      <c r="B31064" s="10"/>
      <c r="L31064" s="10"/>
      <c r="M31064" s="10"/>
    </row>
    <row r="31065" spans="2:13" s="1" customFormat="1" ht="13.8" x14ac:dyDescent="0.3">
      <c r="B31065" s="10"/>
      <c r="L31065" s="10"/>
      <c r="M31065" s="10"/>
    </row>
    <row r="31066" spans="2:13" s="1" customFormat="1" ht="13.8" x14ac:dyDescent="0.3">
      <c r="B31066" s="10"/>
      <c r="L31066" s="10"/>
      <c r="M31066" s="10"/>
    </row>
    <row r="31067" spans="2:13" s="1" customFormat="1" ht="13.8" x14ac:dyDescent="0.3">
      <c r="B31067" s="10"/>
      <c r="L31067" s="10"/>
      <c r="M31067" s="10"/>
    </row>
    <row r="31068" spans="2:13" s="1" customFormat="1" ht="13.8" x14ac:dyDescent="0.3">
      <c r="B31068" s="10"/>
      <c r="L31068" s="10"/>
      <c r="M31068" s="10"/>
    </row>
    <row r="31069" spans="2:13" s="1" customFormat="1" ht="13.8" x14ac:dyDescent="0.3">
      <c r="B31069" s="10"/>
      <c r="L31069" s="10"/>
      <c r="M31069" s="10"/>
    </row>
    <row r="31070" spans="2:13" s="1" customFormat="1" ht="13.8" x14ac:dyDescent="0.3">
      <c r="B31070" s="10"/>
      <c r="L31070" s="10"/>
      <c r="M31070" s="10"/>
    </row>
    <row r="31071" spans="2:13" s="1" customFormat="1" ht="13.8" x14ac:dyDescent="0.3">
      <c r="B31071" s="10"/>
      <c r="L31071" s="10"/>
      <c r="M31071" s="10"/>
    </row>
    <row r="31072" spans="2:13" s="1" customFormat="1" ht="13.8" x14ac:dyDescent="0.3">
      <c r="B31072" s="10"/>
      <c r="L31072" s="10"/>
      <c r="M31072" s="10"/>
    </row>
    <row r="31073" spans="2:13" s="1" customFormat="1" ht="13.8" x14ac:dyDescent="0.3">
      <c r="B31073" s="10"/>
      <c r="L31073" s="10"/>
      <c r="M31073" s="10"/>
    </row>
    <row r="31074" spans="2:13" s="1" customFormat="1" ht="13.8" x14ac:dyDescent="0.3">
      <c r="B31074" s="10"/>
      <c r="L31074" s="10"/>
      <c r="M31074" s="10"/>
    </row>
    <row r="31075" spans="2:13" s="1" customFormat="1" ht="13.8" x14ac:dyDescent="0.3">
      <c r="B31075" s="10"/>
      <c r="L31075" s="10"/>
      <c r="M31075" s="10"/>
    </row>
    <row r="31076" spans="2:13" s="1" customFormat="1" ht="13.8" x14ac:dyDescent="0.3">
      <c r="B31076" s="10"/>
      <c r="L31076" s="10"/>
      <c r="M31076" s="10"/>
    </row>
    <row r="31077" spans="2:13" s="1" customFormat="1" ht="13.8" x14ac:dyDescent="0.3">
      <c r="B31077" s="10"/>
      <c r="L31077" s="10"/>
      <c r="M31077" s="10"/>
    </row>
    <row r="31078" spans="2:13" s="1" customFormat="1" ht="13.8" x14ac:dyDescent="0.3">
      <c r="B31078" s="10"/>
      <c r="L31078" s="10"/>
      <c r="M31078" s="10"/>
    </row>
    <row r="31079" spans="2:13" s="1" customFormat="1" ht="13.8" x14ac:dyDescent="0.3">
      <c r="B31079" s="10"/>
      <c r="L31079" s="10"/>
      <c r="M31079" s="10"/>
    </row>
    <row r="31080" spans="2:13" s="1" customFormat="1" ht="13.8" x14ac:dyDescent="0.3">
      <c r="B31080" s="10"/>
      <c r="L31080" s="10"/>
      <c r="M31080" s="10"/>
    </row>
    <row r="31081" spans="2:13" s="1" customFormat="1" ht="13.8" x14ac:dyDescent="0.3">
      <c r="B31081" s="10"/>
      <c r="L31081" s="10"/>
      <c r="M31081" s="10"/>
    </row>
    <row r="31082" spans="2:13" s="1" customFormat="1" ht="13.8" x14ac:dyDescent="0.3">
      <c r="B31082" s="10"/>
      <c r="L31082" s="10"/>
      <c r="M31082" s="10"/>
    </row>
    <row r="31083" spans="2:13" s="1" customFormat="1" ht="13.8" x14ac:dyDescent="0.3">
      <c r="B31083" s="10"/>
      <c r="L31083" s="10"/>
      <c r="M31083" s="10"/>
    </row>
    <row r="31084" spans="2:13" s="1" customFormat="1" ht="13.8" x14ac:dyDescent="0.3">
      <c r="B31084" s="10"/>
      <c r="L31084" s="10"/>
      <c r="M31084" s="10"/>
    </row>
    <row r="31085" spans="2:13" s="1" customFormat="1" ht="13.8" x14ac:dyDescent="0.3">
      <c r="B31085" s="10"/>
      <c r="L31085" s="10"/>
      <c r="M31085" s="10"/>
    </row>
    <row r="31086" spans="2:13" s="1" customFormat="1" ht="13.8" x14ac:dyDescent="0.3">
      <c r="B31086" s="10"/>
      <c r="L31086" s="10"/>
      <c r="M31086" s="10"/>
    </row>
    <row r="31087" spans="2:13" s="1" customFormat="1" ht="13.8" x14ac:dyDescent="0.3">
      <c r="B31087" s="10"/>
      <c r="L31087" s="10"/>
      <c r="M31087" s="10"/>
    </row>
    <row r="31088" spans="2:13" s="1" customFormat="1" ht="13.8" x14ac:dyDescent="0.3">
      <c r="B31088" s="10"/>
      <c r="L31088" s="10"/>
      <c r="M31088" s="10"/>
    </row>
    <row r="31089" spans="2:13" s="1" customFormat="1" ht="13.8" x14ac:dyDescent="0.3">
      <c r="B31089" s="10"/>
      <c r="L31089" s="10"/>
      <c r="M31089" s="10"/>
    </row>
    <row r="31090" spans="2:13" s="1" customFormat="1" ht="13.8" x14ac:dyDescent="0.3">
      <c r="B31090" s="10"/>
      <c r="L31090" s="10"/>
      <c r="M31090" s="10"/>
    </row>
    <row r="31091" spans="2:13" s="1" customFormat="1" ht="13.8" x14ac:dyDescent="0.3">
      <c r="B31091" s="10"/>
      <c r="L31091" s="10"/>
      <c r="M31091" s="10"/>
    </row>
    <row r="31092" spans="2:13" s="1" customFormat="1" ht="13.8" x14ac:dyDescent="0.3">
      <c r="B31092" s="10"/>
      <c r="L31092" s="10"/>
      <c r="M31092" s="10"/>
    </row>
    <row r="31093" spans="2:13" s="1" customFormat="1" ht="13.8" x14ac:dyDescent="0.3">
      <c r="B31093" s="10"/>
      <c r="L31093" s="10"/>
      <c r="M31093" s="10"/>
    </row>
    <row r="31094" spans="2:13" s="1" customFormat="1" ht="13.8" x14ac:dyDescent="0.3">
      <c r="B31094" s="10"/>
      <c r="L31094" s="10"/>
      <c r="M31094" s="10"/>
    </row>
    <row r="31095" spans="2:13" s="1" customFormat="1" ht="13.8" x14ac:dyDescent="0.3">
      <c r="B31095" s="10"/>
      <c r="L31095" s="10"/>
      <c r="M31095" s="10"/>
    </row>
    <row r="31096" spans="2:13" s="1" customFormat="1" ht="13.8" x14ac:dyDescent="0.3">
      <c r="B31096" s="10"/>
      <c r="L31096" s="10"/>
      <c r="M31096" s="10"/>
    </row>
    <row r="31097" spans="2:13" s="1" customFormat="1" ht="13.8" x14ac:dyDescent="0.3">
      <c r="B31097" s="10"/>
      <c r="L31097" s="10"/>
      <c r="M31097" s="10"/>
    </row>
    <row r="31098" spans="2:13" s="1" customFormat="1" ht="13.8" x14ac:dyDescent="0.3">
      <c r="B31098" s="10"/>
      <c r="L31098" s="10"/>
      <c r="M31098" s="10"/>
    </row>
    <row r="31099" spans="2:13" s="1" customFormat="1" ht="13.8" x14ac:dyDescent="0.3">
      <c r="B31099" s="10"/>
      <c r="L31099" s="10"/>
      <c r="M31099" s="10"/>
    </row>
    <row r="31100" spans="2:13" s="1" customFormat="1" ht="13.8" x14ac:dyDescent="0.3">
      <c r="B31100" s="10"/>
      <c r="L31100" s="10"/>
      <c r="M31100" s="10"/>
    </row>
    <row r="31101" spans="2:13" s="1" customFormat="1" ht="13.8" x14ac:dyDescent="0.3">
      <c r="B31101" s="10"/>
      <c r="L31101" s="10"/>
      <c r="M31101" s="10"/>
    </row>
    <row r="31102" spans="2:13" s="1" customFormat="1" ht="13.8" x14ac:dyDescent="0.3">
      <c r="B31102" s="10"/>
      <c r="L31102" s="10"/>
      <c r="M31102" s="10"/>
    </row>
    <row r="31103" spans="2:13" s="1" customFormat="1" ht="13.8" x14ac:dyDescent="0.3">
      <c r="B31103" s="10"/>
      <c r="L31103" s="10"/>
      <c r="M31103" s="10"/>
    </row>
    <row r="31104" spans="2:13" s="1" customFormat="1" ht="13.8" x14ac:dyDescent="0.3">
      <c r="B31104" s="10"/>
      <c r="L31104" s="10"/>
      <c r="M31104" s="10"/>
    </row>
    <row r="31105" spans="2:13" s="1" customFormat="1" ht="13.8" x14ac:dyDescent="0.3">
      <c r="B31105" s="10"/>
      <c r="L31105" s="10"/>
      <c r="M31105" s="10"/>
    </row>
    <row r="31106" spans="2:13" s="1" customFormat="1" ht="13.8" x14ac:dyDescent="0.3">
      <c r="B31106" s="10"/>
      <c r="L31106" s="10"/>
      <c r="M31106" s="10"/>
    </row>
    <row r="31107" spans="2:13" s="1" customFormat="1" ht="13.8" x14ac:dyDescent="0.3">
      <c r="B31107" s="10"/>
      <c r="L31107" s="10"/>
      <c r="M31107" s="10"/>
    </row>
    <row r="31108" spans="2:13" s="1" customFormat="1" ht="13.8" x14ac:dyDescent="0.3">
      <c r="B31108" s="10"/>
      <c r="L31108" s="10"/>
      <c r="M31108" s="10"/>
    </row>
    <row r="31109" spans="2:13" s="1" customFormat="1" ht="13.8" x14ac:dyDescent="0.3">
      <c r="B31109" s="10"/>
      <c r="L31109" s="10"/>
      <c r="M31109" s="10"/>
    </row>
    <row r="31110" spans="2:13" s="1" customFormat="1" ht="13.8" x14ac:dyDescent="0.3">
      <c r="B31110" s="10"/>
      <c r="L31110" s="10"/>
      <c r="M31110" s="10"/>
    </row>
    <row r="31111" spans="2:13" s="1" customFormat="1" ht="13.8" x14ac:dyDescent="0.3">
      <c r="B31111" s="10"/>
      <c r="L31111" s="10"/>
      <c r="M31111" s="10"/>
    </row>
    <row r="31112" spans="2:13" s="1" customFormat="1" ht="13.8" x14ac:dyDescent="0.3">
      <c r="B31112" s="10"/>
      <c r="L31112" s="10"/>
      <c r="M31112" s="10"/>
    </row>
    <row r="31113" spans="2:13" s="1" customFormat="1" ht="13.8" x14ac:dyDescent="0.3">
      <c r="B31113" s="10"/>
      <c r="L31113" s="10"/>
      <c r="M31113" s="10"/>
    </row>
    <row r="31114" spans="2:13" s="1" customFormat="1" ht="13.8" x14ac:dyDescent="0.3">
      <c r="B31114" s="10"/>
      <c r="L31114" s="10"/>
      <c r="M31114" s="10"/>
    </row>
    <row r="31115" spans="2:13" s="1" customFormat="1" ht="13.8" x14ac:dyDescent="0.3">
      <c r="B31115" s="10"/>
      <c r="L31115" s="10"/>
      <c r="M31115" s="10"/>
    </row>
    <row r="31116" spans="2:13" s="1" customFormat="1" ht="13.8" x14ac:dyDescent="0.3">
      <c r="B31116" s="10"/>
      <c r="L31116" s="10"/>
      <c r="M31116" s="10"/>
    </row>
    <row r="31117" spans="2:13" s="1" customFormat="1" ht="13.8" x14ac:dyDescent="0.3">
      <c r="B31117" s="10"/>
      <c r="L31117" s="10"/>
      <c r="M31117" s="10"/>
    </row>
    <row r="31118" spans="2:13" s="1" customFormat="1" ht="13.8" x14ac:dyDescent="0.3">
      <c r="B31118" s="10"/>
      <c r="L31118" s="10"/>
      <c r="M31118" s="10"/>
    </row>
    <row r="31119" spans="2:13" s="1" customFormat="1" ht="13.8" x14ac:dyDescent="0.3">
      <c r="B31119" s="10"/>
      <c r="L31119" s="10"/>
      <c r="M31119" s="10"/>
    </row>
    <row r="31120" spans="2:13" s="1" customFormat="1" ht="13.8" x14ac:dyDescent="0.3">
      <c r="B31120" s="10"/>
      <c r="L31120" s="10"/>
      <c r="M31120" s="10"/>
    </row>
    <row r="31121" spans="2:13" s="1" customFormat="1" ht="13.8" x14ac:dyDescent="0.3">
      <c r="B31121" s="10"/>
      <c r="L31121" s="10"/>
      <c r="M31121" s="10"/>
    </row>
    <row r="31122" spans="2:13" s="1" customFormat="1" ht="13.8" x14ac:dyDescent="0.3">
      <c r="B31122" s="10"/>
      <c r="L31122" s="10"/>
      <c r="M31122" s="10"/>
    </row>
    <row r="31123" spans="2:13" s="1" customFormat="1" ht="13.8" x14ac:dyDescent="0.3">
      <c r="B31123" s="10"/>
      <c r="L31123" s="10"/>
      <c r="M31123" s="10"/>
    </row>
    <row r="31124" spans="2:13" s="1" customFormat="1" ht="13.8" x14ac:dyDescent="0.3">
      <c r="B31124" s="10"/>
      <c r="L31124" s="10"/>
      <c r="M31124" s="10"/>
    </row>
    <row r="31125" spans="2:13" s="1" customFormat="1" ht="13.8" x14ac:dyDescent="0.3">
      <c r="B31125" s="10"/>
      <c r="L31125" s="10"/>
      <c r="M31125" s="10"/>
    </row>
    <row r="31126" spans="2:13" s="1" customFormat="1" ht="13.8" x14ac:dyDescent="0.3">
      <c r="B31126" s="10"/>
      <c r="L31126" s="10"/>
      <c r="M31126" s="10"/>
    </row>
    <row r="31127" spans="2:13" s="1" customFormat="1" ht="13.8" x14ac:dyDescent="0.3">
      <c r="B31127" s="10"/>
      <c r="L31127" s="10"/>
      <c r="M31127" s="10"/>
    </row>
    <row r="31128" spans="2:13" s="1" customFormat="1" ht="13.8" x14ac:dyDescent="0.3">
      <c r="B31128" s="10"/>
      <c r="L31128" s="10"/>
      <c r="M31128" s="10"/>
    </row>
    <row r="31129" spans="2:13" s="1" customFormat="1" ht="13.8" x14ac:dyDescent="0.3">
      <c r="B31129" s="10"/>
      <c r="L31129" s="10"/>
      <c r="M31129" s="10"/>
    </row>
    <row r="31130" spans="2:13" s="1" customFormat="1" ht="13.8" x14ac:dyDescent="0.3">
      <c r="B31130" s="10"/>
      <c r="L31130" s="10"/>
      <c r="M31130" s="10"/>
    </row>
    <row r="31131" spans="2:13" s="1" customFormat="1" ht="13.8" x14ac:dyDescent="0.3">
      <c r="B31131" s="10"/>
      <c r="L31131" s="10"/>
      <c r="M31131" s="10"/>
    </row>
    <row r="31132" spans="2:13" s="1" customFormat="1" ht="13.8" x14ac:dyDescent="0.3">
      <c r="B31132" s="10"/>
      <c r="L31132" s="10"/>
      <c r="M31132" s="10"/>
    </row>
    <row r="31133" spans="2:13" s="1" customFormat="1" ht="13.8" x14ac:dyDescent="0.3">
      <c r="B31133" s="10"/>
      <c r="L31133" s="10"/>
      <c r="M31133" s="10"/>
    </row>
    <row r="31134" spans="2:13" s="1" customFormat="1" ht="13.8" x14ac:dyDescent="0.3">
      <c r="B31134" s="10"/>
      <c r="L31134" s="10"/>
      <c r="M31134" s="10"/>
    </row>
    <row r="31135" spans="2:13" s="1" customFormat="1" ht="13.8" x14ac:dyDescent="0.3">
      <c r="B31135" s="10"/>
      <c r="L31135" s="10"/>
      <c r="M31135" s="10"/>
    </row>
    <row r="31136" spans="2:13" s="1" customFormat="1" ht="13.8" x14ac:dyDescent="0.3">
      <c r="B31136" s="10"/>
      <c r="L31136" s="10"/>
      <c r="M31136" s="10"/>
    </row>
    <row r="31137" spans="2:13" s="1" customFormat="1" ht="13.8" x14ac:dyDescent="0.3">
      <c r="B31137" s="10"/>
      <c r="L31137" s="10"/>
      <c r="M31137" s="10"/>
    </row>
    <row r="31138" spans="2:13" s="1" customFormat="1" ht="13.8" x14ac:dyDescent="0.3">
      <c r="B31138" s="10"/>
      <c r="L31138" s="10"/>
      <c r="M31138" s="10"/>
    </row>
    <row r="31139" spans="2:13" s="1" customFormat="1" ht="13.8" x14ac:dyDescent="0.3">
      <c r="B31139" s="10"/>
      <c r="L31139" s="10"/>
      <c r="M31139" s="10"/>
    </row>
    <row r="31140" spans="2:13" s="1" customFormat="1" ht="13.8" x14ac:dyDescent="0.3">
      <c r="B31140" s="10"/>
      <c r="L31140" s="10"/>
      <c r="M31140" s="10"/>
    </row>
    <row r="31141" spans="2:13" s="1" customFormat="1" ht="13.8" x14ac:dyDescent="0.3">
      <c r="B31141" s="10"/>
      <c r="L31141" s="10"/>
      <c r="M31141" s="10"/>
    </row>
    <row r="31142" spans="2:13" s="1" customFormat="1" ht="13.8" x14ac:dyDescent="0.3">
      <c r="B31142" s="10"/>
      <c r="L31142" s="10"/>
      <c r="M31142" s="10"/>
    </row>
    <row r="31143" spans="2:13" s="1" customFormat="1" ht="13.8" x14ac:dyDescent="0.3">
      <c r="B31143" s="10"/>
      <c r="L31143" s="10"/>
      <c r="M31143" s="10"/>
    </row>
    <row r="31144" spans="2:13" s="1" customFormat="1" ht="13.8" x14ac:dyDescent="0.3">
      <c r="B31144" s="10"/>
      <c r="L31144" s="10"/>
      <c r="M31144" s="10"/>
    </row>
    <row r="31145" spans="2:13" s="1" customFormat="1" ht="13.8" x14ac:dyDescent="0.3">
      <c r="B31145" s="10"/>
      <c r="L31145" s="10"/>
      <c r="M31145" s="10"/>
    </row>
    <row r="31146" spans="2:13" s="1" customFormat="1" ht="13.8" x14ac:dyDescent="0.3">
      <c r="B31146" s="10"/>
      <c r="L31146" s="10"/>
      <c r="M31146" s="10"/>
    </row>
    <row r="31147" spans="2:13" s="1" customFormat="1" ht="13.8" x14ac:dyDescent="0.3">
      <c r="B31147" s="10"/>
      <c r="L31147" s="10"/>
      <c r="M31147" s="10"/>
    </row>
    <row r="31148" spans="2:13" s="1" customFormat="1" ht="13.8" x14ac:dyDescent="0.3">
      <c r="B31148" s="10"/>
      <c r="L31148" s="10"/>
      <c r="M31148" s="10"/>
    </row>
    <row r="31149" spans="2:13" s="1" customFormat="1" ht="13.8" x14ac:dyDescent="0.3">
      <c r="B31149" s="10"/>
      <c r="L31149" s="10"/>
      <c r="M31149" s="10"/>
    </row>
    <row r="31150" spans="2:13" s="1" customFormat="1" ht="13.8" x14ac:dyDescent="0.3">
      <c r="B31150" s="10"/>
      <c r="L31150" s="10"/>
      <c r="M31150" s="10"/>
    </row>
    <row r="31151" spans="2:13" s="1" customFormat="1" ht="13.8" x14ac:dyDescent="0.3">
      <c r="B31151" s="10"/>
      <c r="L31151" s="10"/>
      <c r="M31151" s="10"/>
    </row>
    <row r="31152" spans="2:13" s="1" customFormat="1" ht="13.8" x14ac:dyDescent="0.3">
      <c r="B31152" s="10"/>
      <c r="L31152" s="10"/>
      <c r="M31152" s="10"/>
    </row>
    <row r="31153" spans="2:13" s="1" customFormat="1" ht="13.8" x14ac:dyDescent="0.3">
      <c r="B31153" s="10"/>
      <c r="L31153" s="10"/>
      <c r="M31153" s="10"/>
    </row>
    <row r="31154" spans="2:13" s="1" customFormat="1" ht="13.8" x14ac:dyDescent="0.3">
      <c r="B31154" s="10"/>
      <c r="L31154" s="10"/>
      <c r="M31154" s="10"/>
    </row>
    <row r="31155" spans="2:13" s="1" customFormat="1" ht="13.8" x14ac:dyDescent="0.3">
      <c r="B31155" s="10"/>
      <c r="L31155" s="10"/>
      <c r="M31155" s="10"/>
    </row>
    <row r="31156" spans="2:13" s="1" customFormat="1" ht="13.8" x14ac:dyDescent="0.3">
      <c r="B31156" s="10"/>
      <c r="L31156" s="10"/>
      <c r="M31156" s="10"/>
    </row>
    <row r="31157" spans="2:13" s="1" customFormat="1" ht="13.8" x14ac:dyDescent="0.3">
      <c r="B31157" s="10"/>
      <c r="L31157" s="10"/>
      <c r="M31157" s="10"/>
    </row>
    <row r="31158" spans="2:13" s="1" customFormat="1" ht="13.8" x14ac:dyDescent="0.3">
      <c r="B31158" s="10"/>
      <c r="L31158" s="10"/>
      <c r="M31158" s="10"/>
    </row>
    <row r="31159" spans="2:13" s="1" customFormat="1" ht="13.8" x14ac:dyDescent="0.3">
      <c r="B31159" s="10"/>
      <c r="L31159" s="10"/>
      <c r="M31159" s="10"/>
    </row>
    <row r="31160" spans="2:13" s="1" customFormat="1" ht="13.8" x14ac:dyDescent="0.3">
      <c r="B31160" s="10"/>
      <c r="L31160" s="10"/>
      <c r="M31160" s="10"/>
    </row>
    <row r="31161" spans="2:13" s="1" customFormat="1" ht="13.8" x14ac:dyDescent="0.3">
      <c r="B31161" s="10"/>
      <c r="L31161" s="10"/>
      <c r="M31161" s="10"/>
    </row>
    <row r="31162" spans="2:13" s="1" customFormat="1" ht="13.8" x14ac:dyDescent="0.3">
      <c r="B31162" s="10"/>
      <c r="L31162" s="10"/>
      <c r="M31162" s="10"/>
    </row>
    <row r="31163" spans="2:13" s="1" customFormat="1" ht="13.8" x14ac:dyDescent="0.3">
      <c r="B31163" s="10"/>
      <c r="L31163" s="10"/>
      <c r="M31163" s="10"/>
    </row>
    <row r="31164" spans="2:13" s="1" customFormat="1" ht="13.8" x14ac:dyDescent="0.3">
      <c r="B31164" s="10"/>
      <c r="L31164" s="10"/>
      <c r="M31164" s="10"/>
    </row>
    <row r="31165" spans="2:13" s="1" customFormat="1" ht="13.8" x14ac:dyDescent="0.3">
      <c r="B31165" s="10"/>
      <c r="L31165" s="10"/>
      <c r="M31165" s="10"/>
    </row>
    <row r="31166" spans="2:13" s="1" customFormat="1" ht="13.8" x14ac:dyDescent="0.3">
      <c r="B31166" s="10"/>
      <c r="L31166" s="10"/>
      <c r="M31166" s="10"/>
    </row>
    <row r="31167" spans="2:13" s="1" customFormat="1" ht="13.8" x14ac:dyDescent="0.3">
      <c r="B31167" s="10"/>
      <c r="L31167" s="10"/>
      <c r="M31167" s="10"/>
    </row>
    <row r="31168" spans="2:13" s="1" customFormat="1" ht="13.8" x14ac:dyDescent="0.3">
      <c r="B31168" s="10"/>
      <c r="L31168" s="10"/>
      <c r="M31168" s="10"/>
    </row>
    <row r="31169" spans="2:13" s="1" customFormat="1" ht="13.8" x14ac:dyDescent="0.3">
      <c r="B31169" s="10"/>
      <c r="L31169" s="10"/>
      <c r="M31169" s="10"/>
    </row>
    <row r="31170" spans="2:13" s="1" customFormat="1" ht="13.8" x14ac:dyDescent="0.3">
      <c r="B31170" s="10"/>
      <c r="L31170" s="10"/>
      <c r="M31170" s="10"/>
    </row>
    <row r="31171" spans="2:13" s="1" customFormat="1" ht="13.8" x14ac:dyDescent="0.3">
      <c r="B31171" s="10"/>
      <c r="L31171" s="10"/>
      <c r="M31171" s="10"/>
    </row>
    <row r="31172" spans="2:13" s="1" customFormat="1" ht="13.8" x14ac:dyDescent="0.3">
      <c r="B31172" s="10"/>
      <c r="L31172" s="10"/>
      <c r="M31172" s="10"/>
    </row>
    <row r="31173" spans="2:13" s="1" customFormat="1" ht="13.8" x14ac:dyDescent="0.3">
      <c r="B31173" s="10"/>
      <c r="L31173" s="10"/>
      <c r="M31173" s="10"/>
    </row>
    <row r="31174" spans="2:13" s="1" customFormat="1" ht="13.8" x14ac:dyDescent="0.3">
      <c r="B31174" s="10"/>
      <c r="L31174" s="10"/>
      <c r="M31174" s="10"/>
    </row>
    <row r="31175" spans="2:13" s="1" customFormat="1" ht="13.8" x14ac:dyDescent="0.3">
      <c r="B31175" s="10"/>
      <c r="L31175" s="10"/>
      <c r="M31175" s="10"/>
    </row>
    <row r="31176" spans="2:13" s="1" customFormat="1" ht="13.8" x14ac:dyDescent="0.3">
      <c r="B31176" s="10"/>
      <c r="L31176" s="10"/>
      <c r="M31176" s="10"/>
    </row>
    <row r="31177" spans="2:13" s="1" customFormat="1" ht="13.8" x14ac:dyDescent="0.3">
      <c r="B31177" s="10"/>
      <c r="L31177" s="10"/>
      <c r="M31177" s="10"/>
    </row>
    <row r="31178" spans="2:13" s="1" customFormat="1" ht="13.8" x14ac:dyDescent="0.3">
      <c r="B31178" s="10"/>
      <c r="L31178" s="10"/>
      <c r="M31178" s="10"/>
    </row>
    <row r="31179" spans="2:13" s="1" customFormat="1" ht="13.8" x14ac:dyDescent="0.3">
      <c r="B31179" s="10"/>
      <c r="L31179" s="10"/>
      <c r="M31179" s="10"/>
    </row>
    <row r="31180" spans="2:13" s="1" customFormat="1" ht="13.8" x14ac:dyDescent="0.3">
      <c r="B31180" s="10"/>
      <c r="L31180" s="10"/>
      <c r="M31180" s="10"/>
    </row>
    <row r="31181" spans="2:13" s="1" customFormat="1" ht="13.8" x14ac:dyDescent="0.3">
      <c r="B31181" s="10"/>
      <c r="L31181" s="10"/>
      <c r="M31181" s="10"/>
    </row>
    <row r="31182" spans="2:13" s="1" customFormat="1" ht="13.8" x14ac:dyDescent="0.3">
      <c r="B31182" s="10"/>
      <c r="L31182" s="10"/>
      <c r="M31182" s="10"/>
    </row>
    <row r="31183" spans="2:13" s="1" customFormat="1" ht="13.8" x14ac:dyDescent="0.3">
      <c r="B31183" s="10"/>
      <c r="L31183" s="10"/>
      <c r="M31183" s="10"/>
    </row>
    <row r="31184" spans="2:13" s="1" customFormat="1" ht="13.8" x14ac:dyDescent="0.3">
      <c r="B31184" s="10"/>
      <c r="L31184" s="10"/>
      <c r="M31184" s="10"/>
    </row>
    <row r="31185" spans="2:13" s="1" customFormat="1" ht="13.8" x14ac:dyDescent="0.3">
      <c r="B31185" s="10"/>
      <c r="L31185" s="10"/>
      <c r="M31185" s="10"/>
    </row>
    <row r="31186" spans="2:13" s="1" customFormat="1" ht="13.8" x14ac:dyDescent="0.3">
      <c r="B31186" s="10"/>
      <c r="L31186" s="10"/>
      <c r="M31186" s="10"/>
    </row>
    <row r="31187" spans="2:13" s="1" customFormat="1" ht="13.8" x14ac:dyDescent="0.3">
      <c r="B31187" s="10"/>
      <c r="L31187" s="10"/>
      <c r="M31187" s="10"/>
    </row>
    <row r="31188" spans="2:13" s="1" customFormat="1" ht="13.8" x14ac:dyDescent="0.3">
      <c r="B31188" s="10"/>
      <c r="L31188" s="10"/>
      <c r="M31188" s="10"/>
    </row>
    <row r="31189" spans="2:13" s="1" customFormat="1" ht="13.8" x14ac:dyDescent="0.3">
      <c r="B31189" s="10"/>
      <c r="L31189" s="10"/>
      <c r="M31189" s="10"/>
    </row>
    <row r="31190" spans="2:13" s="1" customFormat="1" ht="13.8" x14ac:dyDescent="0.3">
      <c r="B31190" s="10"/>
      <c r="L31190" s="10"/>
      <c r="M31190" s="10"/>
    </row>
    <row r="31191" spans="2:13" s="1" customFormat="1" ht="13.8" x14ac:dyDescent="0.3">
      <c r="B31191" s="10"/>
      <c r="L31191" s="10"/>
      <c r="M31191" s="10"/>
    </row>
    <row r="31192" spans="2:13" s="1" customFormat="1" ht="13.8" x14ac:dyDescent="0.3">
      <c r="B31192" s="10"/>
      <c r="L31192" s="10"/>
      <c r="M31192" s="10"/>
    </row>
    <row r="31193" spans="2:13" s="1" customFormat="1" ht="13.8" x14ac:dyDescent="0.3">
      <c r="B31193" s="10"/>
      <c r="L31193" s="10"/>
      <c r="M31193" s="10"/>
    </row>
    <row r="31194" spans="2:13" s="1" customFormat="1" ht="13.8" x14ac:dyDescent="0.3">
      <c r="B31194" s="10"/>
      <c r="L31194" s="10"/>
      <c r="M31194" s="10"/>
    </row>
    <row r="31195" spans="2:13" s="1" customFormat="1" ht="13.8" x14ac:dyDescent="0.3">
      <c r="B31195" s="10"/>
      <c r="L31195" s="10"/>
      <c r="M31195" s="10"/>
    </row>
    <row r="31196" spans="2:13" s="1" customFormat="1" ht="13.8" x14ac:dyDescent="0.3">
      <c r="B31196" s="10"/>
      <c r="L31196" s="10"/>
      <c r="M31196" s="10"/>
    </row>
    <row r="31197" spans="2:13" s="1" customFormat="1" ht="13.8" x14ac:dyDescent="0.3">
      <c r="B31197" s="10"/>
      <c r="L31197" s="10"/>
      <c r="M31197" s="10"/>
    </row>
    <row r="31198" spans="2:13" s="1" customFormat="1" ht="13.8" x14ac:dyDescent="0.3">
      <c r="B31198" s="10"/>
      <c r="L31198" s="10"/>
      <c r="M31198" s="10"/>
    </row>
    <row r="31199" spans="2:13" s="1" customFormat="1" ht="13.8" x14ac:dyDescent="0.3">
      <c r="B31199" s="10"/>
      <c r="L31199" s="10"/>
      <c r="M31199" s="10"/>
    </row>
    <row r="31200" spans="2:13" s="1" customFormat="1" ht="13.8" x14ac:dyDescent="0.3">
      <c r="B31200" s="10"/>
      <c r="L31200" s="10"/>
      <c r="M31200" s="10"/>
    </row>
    <row r="31201" spans="2:13" s="1" customFormat="1" ht="13.8" x14ac:dyDescent="0.3">
      <c r="B31201" s="10"/>
      <c r="L31201" s="10"/>
      <c r="M31201" s="10"/>
    </row>
    <row r="31202" spans="2:13" s="1" customFormat="1" ht="13.8" x14ac:dyDescent="0.3">
      <c r="B31202" s="10"/>
      <c r="L31202" s="10"/>
      <c r="M31202" s="10"/>
    </row>
    <row r="31203" spans="2:13" s="1" customFormat="1" ht="13.8" x14ac:dyDescent="0.3">
      <c r="B31203" s="10"/>
      <c r="L31203" s="10"/>
      <c r="M31203" s="10"/>
    </row>
    <row r="31204" spans="2:13" s="1" customFormat="1" ht="13.8" x14ac:dyDescent="0.3">
      <c r="B31204" s="10"/>
      <c r="L31204" s="10"/>
      <c r="M31204" s="10"/>
    </row>
    <row r="31205" spans="2:13" s="1" customFormat="1" ht="13.8" x14ac:dyDescent="0.3">
      <c r="B31205" s="10"/>
      <c r="L31205" s="10"/>
      <c r="M31205" s="10"/>
    </row>
    <row r="31206" spans="2:13" s="1" customFormat="1" ht="13.8" x14ac:dyDescent="0.3">
      <c r="B31206" s="10"/>
      <c r="L31206" s="10"/>
      <c r="M31206" s="10"/>
    </row>
    <row r="31207" spans="2:13" s="1" customFormat="1" ht="13.8" x14ac:dyDescent="0.3">
      <c r="B31207" s="10"/>
      <c r="L31207" s="10"/>
      <c r="M31207" s="10"/>
    </row>
    <row r="31208" spans="2:13" s="1" customFormat="1" ht="13.8" x14ac:dyDescent="0.3">
      <c r="B31208" s="10"/>
      <c r="L31208" s="10"/>
      <c r="M31208" s="10"/>
    </row>
    <row r="31209" spans="2:13" s="1" customFormat="1" ht="13.8" x14ac:dyDescent="0.3">
      <c r="B31209" s="10"/>
      <c r="L31209" s="10"/>
      <c r="M31209" s="10"/>
    </row>
    <row r="31210" spans="2:13" s="1" customFormat="1" ht="13.8" x14ac:dyDescent="0.3">
      <c r="B31210" s="10"/>
      <c r="L31210" s="10"/>
      <c r="M31210" s="10"/>
    </row>
    <row r="31211" spans="2:13" s="1" customFormat="1" ht="13.8" x14ac:dyDescent="0.3">
      <c r="B31211" s="10"/>
      <c r="L31211" s="10"/>
      <c r="M31211" s="10"/>
    </row>
    <row r="31212" spans="2:13" s="1" customFormat="1" ht="13.8" x14ac:dyDescent="0.3">
      <c r="B31212" s="10"/>
      <c r="L31212" s="10"/>
      <c r="M31212" s="10"/>
    </row>
    <row r="31213" spans="2:13" s="1" customFormat="1" ht="13.8" x14ac:dyDescent="0.3">
      <c r="B31213" s="10"/>
      <c r="L31213" s="10"/>
      <c r="M31213" s="10"/>
    </row>
    <row r="31214" spans="2:13" s="1" customFormat="1" ht="13.8" x14ac:dyDescent="0.3">
      <c r="B31214" s="10"/>
      <c r="L31214" s="10"/>
      <c r="M31214" s="10"/>
    </row>
    <row r="31215" spans="2:13" s="1" customFormat="1" ht="13.8" x14ac:dyDescent="0.3">
      <c r="B31215" s="10"/>
      <c r="L31215" s="10"/>
      <c r="M31215" s="10"/>
    </row>
    <row r="31216" spans="2:13" s="1" customFormat="1" ht="13.8" x14ac:dyDescent="0.3">
      <c r="B31216" s="10"/>
      <c r="L31216" s="10"/>
      <c r="M31216" s="10"/>
    </row>
    <row r="31217" spans="2:13" s="1" customFormat="1" ht="13.8" x14ac:dyDescent="0.3">
      <c r="B31217" s="10"/>
      <c r="L31217" s="10"/>
      <c r="M31217" s="10"/>
    </row>
    <row r="31218" spans="2:13" s="1" customFormat="1" ht="13.8" x14ac:dyDescent="0.3">
      <c r="B31218" s="10"/>
      <c r="L31218" s="10"/>
      <c r="M31218" s="10"/>
    </row>
    <row r="31219" spans="2:13" s="1" customFormat="1" ht="13.8" x14ac:dyDescent="0.3">
      <c r="B31219" s="10"/>
      <c r="L31219" s="10"/>
      <c r="M31219" s="10"/>
    </row>
    <row r="31220" spans="2:13" s="1" customFormat="1" ht="13.8" x14ac:dyDescent="0.3">
      <c r="B31220" s="10"/>
      <c r="L31220" s="10"/>
      <c r="M31220" s="10"/>
    </row>
    <row r="31221" spans="2:13" s="1" customFormat="1" ht="13.8" x14ac:dyDescent="0.3">
      <c r="B31221" s="10"/>
      <c r="L31221" s="10"/>
      <c r="M31221" s="10"/>
    </row>
    <row r="31222" spans="2:13" s="1" customFormat="1" ht="13.8" x14ac:dyDescent="0.3">
      <c r="B31222" s="10"/>
      <c r="L31222" s="10"/>
      <c r="M31222" s="10"/>
    </row>
    <row r="31223" spans="2:13" s="1" customFormat="1" ht="13.8" x14ac:dyDescent="0.3">
      <c r="B31223" s="10"/>
      <c r="L31223" s="10"/>
      <c r="M31223" s="10"/>
    </row>
    <row r="31224" spans="2:13" s="1" customFormat="1" ht="13.8" x14ac:dyDescent="0.3">
      <c r="B31224" s="10"/>
      <c r="L31224" s="10"/>
      <c r="M31224" s="10"/>
    </row>
    <row r="31225" spans="2:13" s="1" customFormat="1" ht="13.8" x14ac:dyDescent="0.3">
      <c r="B31225" s="10"/>
      <c r="L31225" s="10"/>
      <c r="M31225" s="10"/>
    </row>
    <row r="31226" spans="2:13" s="1" customFormat="1" ht="13.8" x14ac:dyDescent="0.3">
      <c r="B31226" s="10"/>
      <c r="L31226" s="10"/>
      <c r="M31226" s="10"/>
    </row>
    <row r="31227" spans="2:13" s="1" customFormat="1" ht="13.8" x14ac:dyDescent="0.3">
      <c r="B31227" s="10"/>
      <c r="L31227" s="10"/>
      <c r="M31227" s="10"/>
    </row>
    <row r="31228" spans="2:13" s="1" customFormat="1" ht="13.8" x14ac:dyDescent="0.3">
      <c r="B31228" s="10"/>
      <c r="L31228" s="10"/>
      <c r="M31228" s="10"/>
    </row>
    <row r="31229" spans="2:13" s="1" customFormat="1" ht="13.8" x14ac:dyDescent="0.3">
      <c r="B31229" s="10"/>
      <c r="L31229" s="10"/>
      <c r="M31229" s="10"/>
    </row>
    <row r="31230" spans="2:13" s="1" customFormat="1" ht="13.8" x14ac:dyDescent="0.3">
      <c r="B31230" s="10"/>
      <c r="L31230" s="10"/>
      <c r="M31230" s="10"/>
    </row>
    <row r="31231" spans="2:13" s="1" customFormat="1" ht="13.8" x14ac:dyDescent="0.3">
      <c r="B31231" s="10"/>
      <c r="L31231" s="10"/>
      <c r="M31231" s="10"/>
    </row>
    <row r="31232" spans="2:13" s="1" customFormat="1" ht="13.8" x14ac:dyDescent="0.3">
      <c r="B31232" s="10"/>
      <c r="L31232" s="10"/>
      <c r="M31232" s="10"/>
    </row>
    <row r="31233" spans="2:13" s="1" customFormat="1" ht="13.8" x14ac:dyDescent="0.3">
      <c r="B31233" s="10"/>
      <c r="L31233" s="10"/>
      <c r="M31233" s="10"/>
    </row>
    <row r="31234" spans="2:13" s="1" customFormat="1" ht="13.8" x14ac:dyDescent="0.3">
      <c r="B31234" s="10"/>
      <c r="L31234" s="10"/>
      <c r="M31234" s="10"/>
    </row>
    <row r="31235" spans="2:13" s="1" customFormat="1" ht="13.8" x14ac:dyDescent="0.3">
      <c r="B31235" s="10"/>
      <c r="L31235" s="10"/>
      <c r="M31235" s="10"/>
    </row>
    <row r="31236" spans="2:13" s="1" customFormat="1" ht="13.8" x14ac:dyDescent="0.3">
      <c r="B31236" s="10"/>
      <c r="L31236" s="10"/>
      <c r="M31236" s="10"/>
    </row>
    <row r="31237" spans="2:13" s="1" customFormat="1" ht="13.8" x14ac:dyDescent="0.3">
      <c r="B31237" s="10"/>
      <c r="L31237" s="10"/>
      <c r="M31237" s="10"/>
    </row>
    <row r="31238" spans="2:13" s="1" customFormat="1" ht="13.8" x14ac:dyDescent="0.3">
      <c r="B31238" s="10"/>
      <c r="L31238" s="10"/>
      <c r="M31238" s="10"/>
    </row>
    <row r="31239" spans="2:13" s="1" customFormat="1" ht="13.8" x14ac:dyDescent="0.3">
      <c r="B31239" s="10"/>
      <c r="L31239" s="10"/>
      <c r="M31239" s="10"/>
    </row>
    <row r="31240" spans="2:13" s="1" customFormat="1" ht="13.8" x14ac:dyDescent="0.3">
      <c r="B31240" s="10"/>
      <c r="L31240" s="10"/>
      <c r="M31240" s="10"/>
    </row>
    <row r="31241" spans="2:13" s="1" customFormat="1" ht="13.8" x14ac:dyDescent="0.3">
      <c r="B31241" s="10"/>
      <c r="L31241" s="10"/>
      <c r="M31241" s="10"/>
    </row>
    <row r="31242" spans="2:13" s="1" customFormat="1" ht="13.8" x14ac:dyDescent="0.3">
      <c r="B31242" s="10"/>
      <c r="L31242" s="10"/>
      <c r="M31242" s="10"/>
    </row>
    <row r="31243" spans="2:13" s="1" customFormat="1" ht="13.8" x14ac:dyDescent="0.3">
      <c r="B31243" s="10"/>
      <c r="L31243" s="10"/>
      <c r="M31243" s="10"/>
    </row>
    <row r="31244" spans="2:13" s="1" customFormat="1" ht="13.8" x14ac:dyDescent="0.3">
      <c r="B31244" s="10"/>
      <c r="L31244" s="10"/>
      <c r="M31244" s="10"/>
    </row>
    <row r="31245" spans="2:13" s="1" customFormat="1" ht="13.8" x14ac:dyDescent="0.3">
      <c r="B31245" s="10"/>
      <c r="L31245" s="10"/>
      <c r="M31245" s="10"/>
    </row>
    <row r="31246" spans="2:13" s="1" customFormat="1" ht="13.8" x14ac:dyDescent="0.3">
      <c r="B31246" s="10"/>
      <c r="L31246" s="10"/>
      <c r="M31246" s="10"/>
    </row>
    <row r="31247" spans="2:13" s="1" customFormat="1" ht="13.8" x14ac:dyDescent="0.3">
      <c r="B31247" s="10"/>
      <c r="L31247" s="10"/>
      <c r="M31247" s="10"/>
    </row>
    <row r="31248" spans="2:13" s="1" customFormat="1" ht="13.8" x14ac:dyDescent="0.3">
      <c r="B31248" s="10"/>
      <c r="L31248" s="10"/>
      <c r="M31248" s="10"/>
    </row>
    <row r="31249" spans="2:13" s="1" customFormat="1" ht="13.8" x14ac:dyDescent="0.3">
      <c r="B31249" s="10"/>
      <c r="L31249" s="10"/>
      <c r="M31249" s="10"/>
    </row>
    <row r="31250" spans="2:13" s="1" customFormat="1" ht="13.8" x14ac:dyDescent="0.3">
      <c r="B31250" s="10"/>
      <c r="L31250" s="10"/>
      <c r="M31250" s="10"/>
    </row>
    <row r="31251" spans="2:13" s="1" customFormat="1" ht="13.8" x14ac:dyDescent="0.3">
      <c r="B31251" s="10"/>
      <c r="L31251" s="10"/>
      <c r="M31251" s="10"/>
    </row>
    <row r="31252" spans="2:13" s="1" customFormat="1" ht="13.8" x14ac:dyDescent="0.3">
      <c r="B31252" s="10"/>
      <c r="L31252" s="10"/>
      <c r="M31252" s="10"/>
    </row>
    <row r="31253" spans="2:13" s="1" customFormat="1" ht="13.8" x14ac:dyDescent="0.3">
      <c r="B31253" s="10"/>
      <c r="L31253" s="10"/>
      <c r="M31253" s="10"/>
    </row>
    <row r="31254" spans="2:13" s="1" customFormat="1" ht="13.8" x14ac:dyDescent="0.3">
      <c r="B31254" s="10"/>
      <c r="L31254" s="10"/>
      <c r="M31254" s="10"/>
    </row>
    <row r="31255" spans="2:13" s="1" customFormat="1" ht="13.8" x14ac:dyDescent="0.3">
      <c r="B31255" s="10"/>
      <c r="L31255" s="10"/>
      <c r="M31255" s="10"/>
    </row>
    <row r="31256" spans="2:13" s="1" customFormat="1" ht="13.8" x14ac:dyDescent="0.3">
      <c r="B31256" s="10"/>
      <c r="L31256" s="10"/>
      <c r="M31256" s="10"/>
    </row>
    <row r="31257" spans="2:13" s="1" customFormat="1" ht="13.8" x14ac:dyDescent="0.3">
      <c r="B31257" s="10"/>
      <c r="L31257" s="10"/>
      <c r="M31257" s="10"/>
    </row>
    <row r="31258" spans="2:13" s="1" customFormat="1" ht="13.8" x14ac:dyDescent="0.3">
      <c r="B31258" s="10"/>
      <c r="L31258" s="10"/>
      <c r="M31258" s="10"/>
    </row>
    <row r="31259" spans="2:13" s="1" customFormat="1" ht="13.8" x14ac:dyDescent="0.3">
      <c r="B31259" s="10"/>
      <c r="L31259" s="10"/>
      <c r="M31259" s="10"/>
    </row>
    <row r="31260" spans="2:13" s="1" customFormat="1" ht="13.8" x14ac:dyDescent="0.3">
      <c r="B31260" s="10"/>
      <c r="L31260" s="10"/>
      <c r="M31260" s="10"/>
    </row>
    <row r="31261" spans="2:13" s="1" customFormat="1" ht="13.8" x14ac:dyDescent="0.3">
      <c r="B31261" s="10"/>
      <c r="L31261" s="10"/>
      <c r="M31261" s="10"/>
    </row>
    <row r="31262" spans="2:13" s="1" customFormat="1" ht="13.8" x14ac:dyDescent="0.3">
      <c r="B31262" s="10"/>
      <c r="L31262" s="10"/>
      <c r="M31262" s="10"/>
    </row>
    <row r="31263" spans="2:13" s="1" customFormat="1" ht="13.8" x14ac:dyDescent="0.3">
      <c r="B31263" s="10"/>
      <c r="L31263" s="10"/>
      <c r="M31263" s="10"/>
    </row>
    <row r="31264" spans="2:13" s="1" customFormat="1" ht="13.8" x14ac:dyDescent="0.3">
      <c r="B31264" s="10"/>
      <c r="L31264" s="10"/>
      <c r="M31264" s="10"/>
    </row>
    <row r="31265" spans="2:13" s="1" customFormat="1" ht="13.8" x14ac:dyDescent="0.3">
      <c r="B31265" s="10"/>
      <c r="L31265" s="10"/>
      <c r="M31265" s="10"/>
    </row>
    <row r="31266" spans="2:13" s="1" customFormat="1" ht="13.8" x14ac:dyDescent="0.3">
      <c r="B31266" s="10"/>
      <c r="L31266" s="10"/>
      <c r="M31266" s="10"/>
    </row>
    <row r="31267" spans="2:13" s="1" customFormat="1" ht="13.8" x14ac:dyDescent="0.3">
      <c r="B31267" s="10"/>
      <c r="L31267" s="10"/>
      <c r="M31267" s="10"/>
    </row>
    <row r="31268" spans="2:13" s="1" customFormat="1" ht="13.8" x14ac:dyDescent="0.3">
      <c r="B31268" s="10"/>
      <c r="L31268" s="10"/>
      <c r="M31268" s="10"/>
    </row>
    <row r="31269" spans="2:13" s="1" customFormat="1" ht="13.8" x14ac:dyDescent="0.3">
      <c r="B31269" s="10"/>
      <c r="L31269" s="10"/>
      <c r="M31269" s="10"/>
    </row>
    <row r="31270" spans="2:13" s="1" customFormat="1" ht="13.8" x14ac:dyDescent="0.3">
      <c r="B31270" s="10"/>
      <c r="L31270" s="10"/>
      <c r="M31270" s="10"/>
    </row>
    <row r="31271" spans="2:13" s="1" customFormat="1" ht="13.8" x14ac:dyDescent="0.3">
      <c r="B31271" s="10"/>
      <c r="L31271" s="10"/>
      <c r="M31271" s="10"/>
    </row>
    <row r="31272" spans="2:13" s="1" customFormat="1" ht="13.8" x14ac:dyDescent="0.3">
      <c r="B31272" s="10"/>
      <c r="L31272" s="10"/>
      <c r="M31272" s="10"/>
    </row>
    <row r="31273" spans="2:13" s="1" customFormat="1" ht="13.8" x14ac:dyDescent="0.3">
      <c r="B31273" s="10"/>
      <c r="L31273" s="10"/>
      <c r="M31273" s="10"/>
    </row>
    <row r="31274" spans="2:13" s="1" customFormat="1" ht="13.8" x14ac:dyDescent="0.3">
      <c r="B31274" s="10"/>
      <c r="L31274" s="10"/>
      <c r="M31274" s="10"/>
    </row>
    <row r="31275" spans="2:13" s="1" customFormat="1" ht="13.8" x14ac:dyDescent="0.3">
      <c r="B31275" s="10"/>
      <c r="L31275" s="10"/>
      <c r="M31275" s="10"/>
    </row>
    <row r="31276" spans="2:13" s="1" customFormat="1" ht="13.8" x14ac:dyDescent="0.3">
      <c r="B31276" s="10"/>
      <c r="L31276" s="10"/>
      <c r="M31276" s="10"/>
    </row>
    <row r="31277" spans="2:13" s="1" customFormat="1" ht="13.8" x14ac:dyDescent="0.3">
      <c r="B31277" s="10"/>
      <c r="L31277" s="10"/>
      <c r="M31277" s="10"/>
    </row>
    <row r="31278" spans="2:13" s="1" customFormat="1" ht="13.8" x14ac:dyDescent="0.3">
      <c r="B31278" s="10"/>
      <c r="L31278" s="10"/>
      <c r="M31278" s="10"/>
    </row>
    <row r="31279" spans="2:13" s="1" customFormat="1" ht="13.8" x14ac:dyDescent="0.3">
      <c r="B31279" s="10"/>
      <c r="L31279" s="10"/>
      <c r="M31279" s="10"/>
    </row>
    <row r="31280" spans="2:13" s="1" customFormat="1" ht="13.8" x14ac:dyDescent="0.3">
      <c r="B31280" s="10"/>
      <c r="L31280" s="10"/>
      <c r="M31280" s="10"/>
    </row>
    <row r="31281" spans="2:13" s="1" customFormat="1" ht="13.8" x14ac:dyDescent="0.3">
      <c r="B31281" s="10"/>
      <c r="L31281" s="10"/>
      <c r="M31281" s="10"/>
    </row>
    <row r="31282" spans="2:13" s="1" customFormat="1" ht="13.8" x14ac:dyDescent="0.3">
      <c r="B31282" s="10"/>
      <c r="L31282" s="10"/>
      <c r="M31282" s="10"/>
    </row>
    <row r="31283" spans="2:13" s="1" customFormat="1" ht="13.8" x14ac:dyDescent="0.3">
      <c r="B31283" s="10"/>
      <c r="L31283" s="10"/>
      <c r="M31283" s="10"/>
    </row>
    <row r="31284" spans="2:13" s="1" customFormat="1" ht="13.8" x14ac:dyDescent="0.3">
      <c r="B31284" s="10"/>
      <c r="L31284" s="10"/>
      <c r="M31284" s="10"/>
    </row>
    <row r="31285" spans="2:13" s="1" customFormat="1" ht="13.8" x14ac:dyDescent="0.3">
      <c r="B31285" s="10"/>
      <c r="L31285" s="10"/>
      <c r="M31285" s="10"/>
    </row>
    <row r="31286" spans="2:13" s="1" customFormat="1" ht="13.8" x14ac:dyDescent="0.3">
      <c r="B31286" s="10"/>
      <c r="L31286" s="10"/>
      <c r="M31286" s="10"/>
    </row>
    <row r="31287" spans="2:13" s="1" customFormat="1" ht="13.8" x14ac:dyDescent="0.3">
      <c r="B31287" s="10"/>
      <c r="L31287" s="10"/>
      <c r="M31287" s="10"/>
    </row>
    <row r="31288" spans="2:13" s="1" customFormat="1" ht="13.8" x14ac:dyDescent="0.3">
      <c r="B31288" s="10"/>
      <c r="L31288" s="10"/>
      <c r="M31288" s="10"/>
    </row>
    <row r="31289" spans="2:13" s="1" customFormat="1" ht="13.8" x14ac:dyDescent="0.3">
      <c r="B31289" s="10"/>
      <c r="L31289" s="10"/>
      <c r="M31289" s="10"/>
    </row>
    <row r="31290" spans="2:13" s="1" customFormat="1" ht="13.8" x14ac:dyDescent="0.3">
      <c r="B31290" s="10"/>
      <c r="L31290" s="10"/>
      <c r="M31290" s="10"/>
    </row>
    <row r="31291" spans="2:13" s="1" customFormat="1" ht="13.8" x14ac:dyDescent="0.3">
      <c r="B31291" s="10"/>
      <c r="L31291" s="10"/>
      <c r="M31291" s="10"/>
    </row>
    <row r="31292" spans="2:13" s="1" customFormat="1" ht="13.8" x14ac:dyDescent="0.3">
      <c r="B31292" s="10"/>
      <c r="L31292" s="10"/>
      <c r="M31292" s="10"/>
    </row>
    <row r="31293" spans="2:13" s="1" customFormat="1" ht="13.8" x14ac:dyDescent="0.3">
      <c r="B31293" s="10"/>
      <c r="L31293" s="10"/>
      <c r="M31293" s="10"/>
    </row>
    <row r="31294" spans="2:13" s="1" customFormat="1" ht="13.8" x14ac:dyDescent="0.3">
      <c r="B31294" s="10"/>
      <c r="L31294" s="10"/>
      <c r="M31294" s="10"/>
    </row>
    <row r="31295" spans="2:13" s="1" customFormat="1" ht="13.8" x14ac:dyDescent="0.3">
      <c r="B31295" s="10"/>
      <c r="L31295" s="10"/>
      <c r="M31295" s="10"/>
    </row>
    <row r="31296" spans="2:13" s="1" customFormat="1" ht="13.8" x14ac:dyDescent="0.3">
      <c r="B31296" s="10"/>
      <c r="L31296" s="10"/>
      <c r="M31296" s="10"/>
    </row>
    <row r="31297" spans="2:13" s="1" customFormat="1" ht="13.8" x14ac:dyDescent="0.3">
      <c r="B31297" s="10"/>
      <c r="L31297" s="10"/>
      <c r="M31297" s="10"/>
    </row>
    <row r="31298" spans="2:13" s="1" customFormat="1" ht="13.8" x14ac:dyDescent="0.3">
      <c r="B31298" s="10"/>
      <c r="L31298" s="10"/>
      <c r="M31298" s="10"/>
    </row>
    <row r="31299" spans="2:13" s="1" customFormat="1" ht="13.8" x14ac:dyDescent="0.3">
      <c r="B31299" s="10"/>
      <c r="L31299" s="10"/>
      <c r="M31299" s="10"/>
    </row>
    <row r="31300" spans="2:13" s="1" customFormat="1" ht="13.8" x14ac:dyDescent="0.3">
      <c r="B31300" s="10"/>
      <c r="L31300" s="10"/>
      <c r="M31300" s="10"/>
    </row>
    <row r="31301" spans="2:13" s="1" customFormat="1" ht="13.8" x14ac:dyDescent="0.3">
      <c r="B31301" s="10"/>
      <c r="L31301" s="10"/>
      <c r="M31301" s="10"/>
    </row>
    <row r="31302" spans="2:13" s="1" customFormat="1" ht="13.8" x14ac:dyDescent="0.3">
      <c r="B31302" s="10"/>
      <c r="L31302" s="10"/>
      <c r="M31302" s="10"/>
    </row>
    <row r="31303" spans="2:13" s="1" customFormat="1" ht="13.8" x14ac:dyDescent="0.3">
      <c r="B31303" s="10"/>
      <c r="L31303" s="10"/>
      <c r="M31303" s="10"/>
    </row>
    <row r="31304" spans="2:13" s="1" customFormat="1" ht="13.8" x14ac:dyDescent="0.3">
      <c r="B31304" s="10"/>
      <c r="L31304" s="10"/>
      <c r="M31304" s="10"/>
    </row>
    <row r="31305" spans="2:13" s="1" customFormat="1" ht="13.8" x14ac:dyDescent="0.3">
      <c r="B31305" s="10"/>
      <c r="L31305" s="10"/>
      <c r="M31305" s="10"/>
    </row>
    <row r="31306" spans="2:13" s="1" customFormat="1" ht="13.8" x14ac:dyDescent="0.3">
      <c r="B31306" s="10"/>
      <c r="L31306" s="10"/>
      <c r="M31306" s="10"/>
    </row>
    <row r="31307" spans="2:13" s="1" customFormat="1" ht="13.8" x14ac:dyDescent="0.3">
      <c r="B31307" s="10"/>
      <c r="L31307" s="10"/>
      <c r="M31307" s="10"/>
    </row>
    <row r="31308" spans="2:13" s="1" customFormat="1" ht="13.8" x14ac:dyDescent="0.3">
      <c r="B31308" s="10"/>
      <c r="L31308" s="10"/>
      <c r="M31308" s="10"/>
    </row>
    <row r="31309" spans="2:13" s="1" customFormat="1" ht="13.8" x14ac:dyDescent="0.3">
      <c r="B31309" s="10"/>
      <c r="L31309" s="10"/>
      <c r="M31309" s="10"/>
    </row>
    <row r="31310" spans="2:13" s="1" customFormat="1" ht="13.8" x14ac:dyDescent="0.3">
      <c r="B31310" s="10"/>
      <c r="L31310" s="10"/>
      <c r="M31310" s="10"/>
    </row>
    <row r="31311" spans="2:13" s="1" customFormat="1" ht="13.8" x14ac:dyDescent="0.3">
      <c r="B31311" s="10"/>
      <c r="L31311" s="10"/>
      <c r="M31311" s="10"/>
    </row>
    <row r="31312" spans="2:13" s="1" customFormat="1" ht="13.8" x14ac:dyDescent="0.3">
      <c r="B31312" s="10"/>
      <c r="L31312" s="10"/>
      <c r="M31312" s="10"/>
    </row>
    <row r="31313" spans="2:13" s="1" customFormat="1" ht="13.8" x14ac:dyDescent="0.3">
      <c r="B31313" s="10"/>
      <c r="L31313" s="10"/>
      <c r="M31313" s="10"/>
    </row>
    <row r="31314" spans="2:13" s="1" customFormat="1" ht="13.8" x14ac:dyDescent="0.3">
      <c r="B31314" s="10"/>
      <c r="L31314" s="10"/>
      <c r="M31314" s="10"/>
    </row>
    <row r="31315" spans="2:13" s="1" customFormat="1" ht="13.8" x14ac:dyDescent="0.3">
      <c r="B31315" s="10"/>
      <c r="L31315" s="10"/>
      <c r="M31315" s="10"/>
    </row>
    <row r="31316" spans="2:13" s="1" customFormat="1" ht="13.8" x14ac:dyDescent="0.3">
      <c r="B31316" s="10"/>
      <c r="L31316" s="10"/>
      <c r="M31316" s="10"/>
    </row>
    <row r="31317" spans="2:13" s="1" customFormat="1" ht="13.8" x14ac:dyDescent="0.3">
      <c r="B31317" s="10"/>
      <c r="L31317" s="10"/>
      <c r="M31317" s="10"/>
    </row>
    <row r="31318" spans="2:13" s="1" customFormat="1" ht="13.8" x14ac:dyDescent="0.3">
      <c r="B31318" s="10"/>
      <c r="L31318" s="10"/>
      <c r="M31318" s="10"/>
    </row>
    <row r="31319" spans="2:13" s="1" customFormat="1" ht="13.8" x14ac:dyDescent="0.3">
      <c r="B31319" s="10"/>
      <c r="L31319" s="10"/>
      <c r="M31319" s="10"/>
    </row>
    <row r="31320" spans="2:13" s="1" customFormat="1" ht="13.8" x14ac:dyDescent="0.3">
      <c r="B31320" s="10"/>
      <c r="L31320" s="10"/>
      <c r="M31320" s="10"/>
    </row>
    <row r="31321" spans="2:13" s="1" customFormat="1" ht="13.8" x14ac:dyDescent="0.3">
      <c r="B31321" s="10"/>
      <c r="L31321" s="10"/>
      <c r="M31321" s="10"/>
    </row>
    <row r="31322" spans="2:13" s="1" customFormat="1" ht="13.8" x14ac:dyDescent="0.3">
      <c r="B31322" s="10"/>
      <c r="L31322" s="10"/>
      <c r="M31322" s="10"/>
    </row>
    <row r="31323" spans="2:13" s="1" customFormat="1" ht="13.8" x14ac:dyDescent="0.3">
      <c r="B31323" s="10"/>
      <c r="L31323" s="10"/>
      <c r="M31323" s="10"/>
    </row>
    <row r="31324" spans="2:13" s="1" customFormat="1" ht="13.8" x14ac:dyDescent="0.3">
      <c r="B31324" s="10"/>
      <c r="L31324" s="10"/>
      <c r="M31324" s="10"/>
    </row>
    <row r="31325" spans="2:13" s="1" customFormat="1" ht="13.8" x14ac:dyDescent="0.3">
      <c r="B31325" s="10"/>
      <c r="L31325" s="10"/>
      <c r="M31325" s="10"/>
    </row>
    <row r="31326" spans="2:13" s="1" customFormat="1" ht="13.8" x14ac:dyDescent="0.3">
      <c r="B31326" s="10"/>
      <c r="L31326" s="10"/>
      <c r="M31326" s="10"/>
    </row>
    <row r="31327" spans="2:13" s="1" customFormat="1" ht="13.8" x14ac:dyDescent="0.3">
      <c r="B31327" s="10"/>
      <c r="L31327" s="10"/>
      <c r="M31327" s="10"/>
    </row>
    <row r="31328" spans="2:13" s="1" customFormat="1" ht="13.8" x14ac:dyDescent="0.3">
      <c r="B31328" s="10"/>
      <c r="L31328" s="10"/>
      <c r="M31328" s="10"/>
    </row>
    <row r="31329" spans="2:13" s="1" customFormat="1" ht="13.8" x14ac:dyDescent="0.3">
      <c r="B31329" s="10"/>
      <c r="L31329" s="10"/>
      <c r="M31329" s="10"/>
    </row>
    <row r="31330" spans="2:13" s="1" customFormat="1" ht="13.8" x14ac:dyDescent="0.3">
      <c r="B31330" s="10"/>
      <c r="L31330" s="10"/>
      <c r="M31330" s="10"/>
    </row>
    <row r="31331" spans="2:13" s="1" customFormat="1" ht="13.8" x14ac:dyDescent="0.3">
      <c r="B31331" s="10"/>
      <c r="L31331" s="10"/>
      <c r="M31331" s="10"/>
    </row>
    <row r="31332" spans="2:13" s="1" customFormat="1" ht="13.8" x14ac:dyDescent="0.3">
      <c r="B31332" s="10"/>
      <c r="L31332" s="10"/>
      <c r="M31332" s="10"/>
    </row>
    <row r="31333" spans="2:13" s="1" customFormat="1" ht="13.8" x14ac:dyDescent="0.3">
      <c r="B31333" s="10"/>
      <c r="L31333" s="10"/>
      <c r="M31333" s="10"/>
    </row>
    <row r="31334" spans="2:13" s="1" customFormat="1" ht="13.8" x14ac:dyDescent="0.3">
      <c r="B31334" s="10"/>
      <c r="L31334" s="10"/>
      <c r="M31334" s="10"/>
    </row>
    <row r="31335" spans="2:13" s="1" customFormat="1" ht="13.8" x14ac:dyDescent="0.3">
      <c r="B31335" s="10"/>
      <c r="L31335" s="10"/>
      <c r="M31335" s="10"/>
    </row>
    <row r="31336" spans="2:13" s="1" customFormat="1" ht="13.8" x14ac:dyDescent="0.3">
      <c r="B31336" s="10"/>
      <c r="L31336" s="10"/>
      <c r="M31336" s="10"/>
    </row>
    <row r="31337" spans="2:13" s="1" customFormat="1" ht="13.8" x14ac:dyDescent="0.3">
      <c r="B31337" s="10"/>
      <c r="L31337" s="10"/>
      <c r="M31337" s="10"/>
    </row>
    <row r="31338" spans="2:13" s="1" customFormat="1" ht="13.8" x14ac:dyDescent="0.3">
      <c r="B31338" s="10"/>
      <c r="L31338" s="10"/>
      <c r="M31338" s="10"/>
    </row>
    <row r="31339" spans="2:13" s="1" customFormat="1" ht="13.8" x14ac:dyDescent="0.3">
      <c r="B31339" s="10"/>
      <c r="L31339" s="10"/>
      <c r="M31339" s="10"/>
    </row>
    <row r="31340" spans="2:13" s="1" customFormat="1" ht="13.8" x14ac:dyDescent="0.3">
      <c r="B31340" s="10"/>
      <c r="L31340" s="10"/>
      <c r="M31340" s="10"/>
    </row>
    <row r="31341" spans="2:13" s="1" customFormat="1" ht="13.8" x14ac:dyDescent="0.3">
      <c r="B31341" s="10"/>
      <c r="L31341" s="10"/>
      <c r="M31341" s="10"/>
    </row>
    <row r="31342" spans="2:13" s="1" customFormat="1" ht="13.8" x14ac:dyDescent="0.3">
      <c r="B31342" s="10"/>
      <c r="L31342" s="10"/>
      <c r="M31342" s="10"/>
    </row>
    <row r="31343" spans="2:13" s="1" customFormat="1" ht="13.8" x14ac:dyDescent="0.3">
      <c r="B31343" s="10"/>
      <c r="L31343" s="10"/>
      <c r="M31343" s="10"/>
    </row>
    <row r="31344" spans="2:13" s="1" customFormat="1" ht="13.8" x14ac:dyDescent="0.3">
      <c r="B31344" s="10"/>
      <c r="L31344" s="10"/>
      <c r="M31344" s="10"/>
    </row>
    <row r="31345" spans="2:13" s="1" customFormat="1" ht="13.8" x14ac:dyDescent="0.3">
      <c r="B31345" s="10"/>
      <c r="L31345" s="10"/>
      <c r="M31345" s="10"/>
    </row>
    <row r="31346" spans="2:13" s="1" customFormat="1" ht="13.8" x14ac:dyDescent="0.3">
      <c r="B31346" s="10"/>
      <c r="L31346" s="10"/>
      <c r="M31346" s="10"/>
    </row>
    <row r="31347" spans="2:13" s="1" customFormat="1" ht="13.8" x14ac:dyDescent="0.3">
      <c r="B31347" s="10"/>
      <c r="L31347" s="10"/>
      <c r="M31347" s="10"/>
    </row>
    <row r="31348" spans="2:13" s="1" customFormat="1" ht="13.8" x14ac:dyDescent="0.3">
      <c r="B31348" s="10"/>
      <c r="L31348" s="10"/>
      <c r="M31348" s="10"/>
    </row>
    <row r="31349" spans="2:13" s="1" customFormat="1" ht="13.8" x14ac:dyDescent="0.3">
      <c r="B31349" s="10"/>
      <c r="L31349" s="10"/>
      <c r="M31349" s="10"/>
    </row>
    <row r="31350" spans="2:13" s="1" customFormat="1" ht="13.8" x14ac:dyDescent="0.3">
      <c r="B31350" s="10"/>
      <c r="L31350" s="10"/>
      <c r="M31350" s="10"/>
    </row>
    <row r="31351" spans="2:13" s="1" customFormat="1" ht="13.8" x14ac:dyDescent="0.3">
      <c r="B31351" s="10"/>
      <c r="L31351" s="10"/>
      <c r="M31351" s="10"/>
    </row>
    <row r="31352" spans="2:13" s="1" customFormat="1" ht="13.8" x14ac:dyDescent="0.3">
      <c r="B31352" s="10"/>
      <c r="L31352" s="10"/>
      <c r="M31352" s="10"/>
    </row>
    <row r="31353" spans="2:13" s="1" customFormat="1" ht="13.8" x14ac:dyDescent="0.3">
      <c r="B31353" s="10"/>
      <c r="L31353" s="10"/>
      <c r="M31353" s="10"/>
    </row>
    <row r="31354" spans="2:13" s="1" customFormat="1" ht="13.8" x14ac:dyDescent="0.3">
      <c r="B31354" s="10"/>
      <c r="L31354" s="10"/>
      <c r="M31354" s="10"/>
    </row>
    <row r="31355" spans="2:13" s="1" customFormat="1" ht="13.8" x14ac:dyDescent="0.3">
      <c r="B31355" s="10"/>
      <c r="L31355" s="10"/>
      <c r="M31355" s="10"/>
    </row>
    <row r="31356" spans="2:13" s="1" customFormat="1" ht="13.8" x14ac:dyDescent="0.3">
      <c r="B31356" s="10"/>
      <c r="L31356" s="10"/>
      <c r="M31356" s="10"/>
    </row>
    <row r="31357" spans="2:13" s="1" customFormat="1" ht="13.8" x14ac:dyDescent="0.3">
      <c r="B31357" s="10"/>
      <c r="L31357" s="10"/>
      <c r="M31357" s="10"/>
    </row>
    <row r="31358" spans="2:13" s="1" customFormat="1" ht="13.8" x14ac:dyDescent="0.3">
      <c r="B31358" s="10"/>
      <c r="L31358" s="10"/>
      <c r="M31358" s="10"/>
    </row>
    <row r="31359" spans="2:13" s="1" customFormat="1" ht="13.8" x14ac:dyDescent="0.3">
      <c r="B31359" s="10"/>
      <c r="L31359" s="10"/>
      <c r="M31359" s="10"/>
    </row>
    <row r="31360" spans="2:13" s="1" customFormat="1" ht="13.8" x14ac:dyDescent="0.3">
      <c r="B31360" s="10"/>
      <c r="L31360" s="10"/>
      <c r="M31360" s="10"/>
    </row>
    <row r="31361" spans="2:13" s="1" customFormat="1" ht="13.8" x14ac:dyDescent="0.3">
      <c r="B31361" s="10"/>
      <c r="L31361" s="10"/>
      <c r="M31361" s="10"/>
    </row>
    <row r="31362" spans="2:13" s="1" customFormat="1" ht="13.8" x14ac:dyDescent="0.3">
      <c r="B31362" s="10"/>
      <c r="L31362" s="10"/>
      <c r="M31362" s="10"/>
    </row>
    <row r="31363" spans="2:13" s="1" customFormat="1" ht="13.8" x14ac:dyDescent="0.3">
      <c r="B31363" s="10"/>
      <c r="L31363" s="10"/>
      <c r="M31363" s="10"/>
    </row>
    <row r="31364" spans="2:13" s="1" customFormat="1" ht="13.8" x14ac:dyDescent="0.3">
      <c r="B31364" s="10"/>
      <c r="L31364" s="10"/>
      <c r="M31364" s="10"/>
    </row>
    <row r="31365" spans="2:13" s="1" customFormat="1" ht="13.8" x14ac:dyDescent="0.3">
      <c r="B31365" s="10"/>
      <c r="L31365" s="10"/>
      <c r="M31365" s="10"/>
    </row>
    <row r="31366" spans="2:13" s="1" customFormat="1" ht="13.8" x14ac:dyDescent="0.3">
      <c r="B31366" s="10"/>
      <c r="L31366" s="10"/>
      <c r="M31366" s="10"/>
    </row>
    <row r="31367" spans="2:13" s="1" customFormat="1" ht="13.8" x14ac:dyDescent="0.3">
      <c r="B31367" s="10"/>
      <c r="L31367" s="10"/>
      <c r="M31367" s="10"/>
    </row>
    <row r="31368" spans="2:13" s="1" customFormat="1" ht="13.8" x14ac:dyDescent="0.3">
      <c r="B31368" s="10"/>
      <c r="L31368" s="10"/>
      <c r="M31368" s="10"/>
    </row>
    <row r="31369" spans="2:13" s="1" customFormat="1" ht="13.8" x14ac:dyDescent="0.3">
      <c r="B31369" s="10"/>
      <c r="L31369" s="10"/>
      <c r="M31369" s="10"/>
    </row>
    <row r="31370" spans="2:13" s="1" customFormat="1" ht="13.8" x14ac:dyDescent="0.3">
      <c r="B31370" s="10"/>
      <c r="L31370" s="10"/>
      <c r="M31370" s="10"/>
    </row>
    <row r="31371" spans="2:13" s="1" customFormat="1" ht="13.8" x14ac:dyDescent="0.3">
      <c r="B31371" s="10"/>
      <c r="L31371" s="10"/>
      <c r="M31371" s="10"/>
    </row>
    <row r="31372" spans="2:13" s="1" customFormat="1" ht="13.8" x14ac:dyDescent="0.3">
      <c r="B31372" s="10"/>
      <c r="L31372" s="10"/>
      <c r="M31372" s="10"/>
    </row>
    <row r="31373" spans="2:13" s="1" customFormat="1" ht="13.8" x14ac:dyDescent="0.3">
      <c r="B31373" s="10"/>
      <c r="L31373" s="10"/>
      <c r="M31373" s="10"/>
    </row>
    <row r="31374" spans="2:13" s="1" customFormat="1" ht="13.8" x14ac:dyDescent="0.3">
      <c r="B31374" s="10"/>
      <c r="L31374" s="10"/>
      <c r="M31374" s="10"/>
    </row>
    <row r="31375" spans="2:13" s="1" customFormat="1" ht="13.8" x14ac:dyDescent="0.3">
      <c r="B31375" s="10"/>
      <c r="L31375" s="10"/>
      <c r="M31375" s="10"/>
    </row>
    <row r="31376" spans="2:13" s="1" customFormat="1" ht="13.8" x14ac:dyDescent="0.3">
      <c r="B31376" s="10"/>
      <c r="L31376" s="10"/>
      <c r="M31376" s="10"/>
    </row>
    <row r="31377" spans="2:13" s="1" customFormat="1" ht="13.8" x14ac:dyDescent="0.3">
      <c r="B31377" s="10"/>
      <c r="L31377" s="10"/>
      <c r="M31377" s="10"/>
    </row>
    <row r="31378" spans="2:13" s="1" customFormat="1" ht="13.8" x14ac:dyDescent="0.3">
      <c r="B31378" s="10"/>
      <c r="L31378" s="10"/>
      <c r="M31378" s="10"/>
    </row>
    <row r="31379" spans="2:13" s="1" customFormat="1" ht="13.8" x14ac:dyDescent="0.3">
      <c r="B31379" s="10"/>
      <c r="L31379" s="10"/>
      <c r="M31379" s="10"/>
    </row>
    <row r="31380" spans="2:13" s="1" customFormat="1" ht="13.8" x14ac:dyDescent="0.3">
      <c r="B31380" s="10"/>
      <c r="L31380" s="10"/>
      <c r="M31380" s="10"/>
    </row>
    <row r="31381" spans="2:13" s="1" customFormat="1" ht="13.8" x14ac:dyDescent="0.3">
      <c r="B31381" s="10"/>
      <c r="L31381" s="10"/>
      <c r="M31381" s="10"/>
    </row>
    <row r="31382" spans="2:13" s="1" customFormat="1" ht="13.8" x14ac:dyDescent="0.3">
      <c r="B31382" s="10"/>
      <c r="L31382" s="10"/>
      <c r="M31382" s="10"/>
    </row>
    <row r="31383" spans="2:13" s="1" customFormat="1" ht="13.8" x14ac:dyDescent="0.3">
      <c r="B31383" s="10"/>
      <c r="L31383" s="10"/>
      <c r="M31383" s="10"/>
    </row>
    <row r="31384" spans="2:13" s="1" customFormat="1" ht="13.8" x14ac:dyDescent="0.3">
      <c r="B31384" s="10"/>
      <c r="L31384" s="10"/>
      <c r="M31384" s="10"/>
    </row>
    <row r="31385" spans="2:13" s="1" customFormat="1" ht="13.8" x14ac:dyDescent="0.3">
      <c r="B31385" s="10"/>
      <c r="L31385" s="10"/>
      <c r="M31385" s="10"/>
    </row>
    <row r="31386" spans="2:13" s="1" customFormat="1" ht="13.8" x14ac:dyDescent="0.3">
      <c r="B31386" s="10"/>
      <c r="L31386" s="10"/>
      <c r="M31386" s="10"/>
    </row>
    <row r="31387" spans="2:13" s="1" customFormat="1" ht="13.8" x14ac:dyDescent="0.3">
      <c r="B31387" s="10"/>
      <c r="L31387" s="10"/>
      <c r="M31387" s="10"/>
    </row>
    <row r="31388" spans="2:13" s="1" customFormat="1" ht="13.8" x14ac:dyDescent="0.3">
      <c r="B31388" s="10"/>
      <c r="L31388" s="10"/>
      <c r="M31388" s="10"/>
    </row>
    <row r="31389" spans="2:13" s="1" customFormat="1" ht="13.8" x14ac:dyDescent="0.3">
      <c r="B31389" s="10"/>
      <c r="L31389" s="10"/>
      <c r="M31389" s="10"/>
    </row>
    <row r="31390" spans="2:13" s="1" customFormat="1" ht="13.8" x14ac:dyDescent="0.3">
      <c r="B31390" s="10"/>
      <c r="L31390" s="10"/>
      <c r="M31390" s="10"/>
    </row>
    <row r="31391" spans="2:13" s="1" customFormat="1" ht="13.8" x14ac:dyDescent="0.3">
      <c r="B31391" s="10"/>
      <c r="L31391" s="10"/>
      <c r="M31391" s="10"/>
    </row>
    <row r="31392" spans="2:13" s="1" customFormat="1" ht="13.8" x14ac:dyDescent="0.3">
      <c r="B31392" s="10"/>
      <c r="L31392" s="10"/>
      <c r="M31392" s="10"/>
    </row>
    <row r="31393" spans="2:13" s="1" customFormat="1" ht="13.8" x14ac:dyDescent="0.3">
      <c r="B31393" s="10"/>
      <c r="L31393" s="10"/>
      <c r="M31393" s="10"/>
    </row>
    <row r="31394" spans="2:13" s="1" customFormat="1" ht="13.8" x14ac:dyDescent="0.3">
      <c r="B31394" s="10"/>
      <c r="L31394" s="10"/>
      <c r="M31394" s="10"/>
    </row>
    <row r="31395" spans="2:13" s="1" customFormat="1" ht="13.8" x14ac:dyDescent="0.3">
      <c r="B31395" s="10"/>
      <c r="L31395" s="10"/>
      <c r="M31395" s="10"/>
    </row>
    <row r="31396" spans="2:13" s="1" customFormat="1" ht="13.8" x14ac:dyDescent="0.3">
      <c r="B31396" s="10"/>
      <c r="L31396" s="10"/>
      <c r="M31396" s="10"/>
    </row>
    <row r="31397" spans="2:13" s="1" customFormat="1" ht="13.8" x14ac:dyDescent="0.3">
      <c r="B31397" s="10"/>
      <c r="L31397" s="10"/>
      <c r="M31397" s="10"/>
    </row>
    <row r="31398" spans="2:13" s="1" customFormat="1" ht="13.8" x14ac:dyDescent="0.3">
      <c r="B31398" s="10"/>
      <c r="L31398" s="10"/>
      <c r="M31398" s="10"/>
    </row>
    <row r="31399" spans="2:13" s="1" customFormat="1" ht="13.8" x14ac:dyDescent="0.3">
      <c r="B31399" s="10"/>
      <c r="L31399" s="10"/>
      <c r="M31399" s="10"/>
    </row>
    <row r="31400" spans="2:13" s="1" customFormat="1" ht="13.8" x14ac:dyDescent="0.3">
      <c r="B31400" s="10"/>
      <c r="L31400" s="10"/>
      <c r="M31400" s="10"/>
    </row>
    <row r="31401" spans="2:13" s="1" customFormat="1" ht="13.8" x14ac:dyDescent="0.3">
      <c r="B31401" s="10"/>
      <c r="L31401" s="10"/>
      <c r="M31401" s="10"/>
    </row>
    <row r="31402" spans="2:13" s="1" customFormat="1" ht="13.8" x14ac:dyDescent="0.3">
      <c r="B31402" s="10"/>
      <c r="L31402" s="10"/>
      <c r="M31402" s="10"/>
    </row>
    <row r="31403" spans="2:13" s="1" customFormat="1" ht="13.8" x14ac:dyDescent="0.3">
      <c r="B31403" s="10"/>
      <c r="L31403" s="10"/>
      <c r="M31403" s="10"/>
    </row>
    <row r="31404" spans="2:13" s="1" customFormat="1" ht="13.8" x14ac:dyDescent="0.3">
      <c r="B31404" s="10"/>
      <c r="L31404" s="10"/>
      <c r="M31404" s="10"/>
    </row>
    <row r="31405" spans="2:13" s="1" customFormat="1" ht="13.8" x14ac:dyDescent="0.3">
      <c r="B31405" s="10"/>
      <c r="L31405" s="10"/>
      <c r="M31405" s="10"/>
    </row>
    <row r="31406" spans="2:13" s="1" customFormat="1" ht="13.8" x14ac:dyDescent="0.3">
      <c r="B31406" s="10"/>
      <c r="L31406" s="10"/>
      <c r="M31406" s="10"/>
    </row>
    <row r="31407" spans="2:13" s="1" customFormat="1" ht="13.8" x14ac:dyDescent="0.3">
      <c r="B31407" s="10"/>
      <c r="L31407" s="10"/>
      <c r="M31407" s="10"/>
    </row>
    <row r="31408" spans="2:13" s="1" customFormat="1" ht="13.8" x14ac:dyDescent="0.3">
      <c r="B31408" s="10"/>
      <c r="L31408" s="10"/>
      <c r="M31408" s="10"/>
    </row>
    <row r="31409" spans="2:13" s="1" customFormat="1" ht="13.8" x14ac:dyDescent="0.3">
      <c r="B31409" s="10"/>
      <c r="L31409" s="10"/>
      <c r="M31409" s="10"/>
    </row>
    <row r="31410" spans="2:13" s="1" customFormat="1" ht="13.8" x14ac:dyDescent="0.3">
      <c r="B31410" s="10"/>
      <c r="L31410" s="10"/>
      <c r="M31410" s="10"/>
    </row>
    <row r="31411" spans="2:13" s="1" customFormat="1" ht="13.8" x14ac:dyDescent="0.3">
      <c r="B31411" s="10"/>
      <c r="L31411" s="10"/>
      <c r="M31411" s="10"/>
    </row>
    <row r="31412" spans="2:13" s="1" customFormat="1" ht="13.8" x14ac:dyDescent="0.3">
      <c r="B31412" s="10"/>
      <c r="L31412" s="10"/>
      <c r="M31412" s="10"/>
    </row>
    <row r="31413" spans="2:13" s="1" customFormat="1" ht="13.8" x14ac:dyDescent="0.3">
      <c r="B31413" s="10"/>
      <c r="L31413" s="10"/>
      <c r="M31413" s="10"/>
    </row>
    <row r="31414" spans="2:13" s="1" customFormat="1" ht="13.8" x14ac:dyDescent="0.3">
      <c r="B31414" s="10"/>
      <c r="L31414" s="10"/>
      <c r="M31414" s="10"/>
    </row>
    <row r="31415" spans="2:13" s="1" customFormat="1" ht="13.8" x14ac:dyDescent="0.3">
      <c r="B31415" s="10"/>
      <c r="L31415" s="10"/>
      <c r="M31415" s="10"/>
    </row>
    <row r="31416" spans="2:13" s="1" customFormat="1" ht="13.8" x14ac:dyDescent="0.3">
      <c r="B31416" s="10"/>
      <c r="L31416" s="10"/>
      <c r="M31416" s="10"/>
    </row>
    <row r="31417" spans="2:13" s="1" customFormat="1" ht="13.8" x14ac:dyDescent="0.3">
      <c r="B31417" s="10"/>
      <c r="L31417" s="10"/>
      <c r="M31417" s="10"/>
    </row>
    <row r="31418" spans="2:13" s="1" customFormat="1" ht="13.8" x14ac:dyDescent="0.3">
      <c r="B31418" s="10"/>
      <c r="L31418" s="10"/>
      <c r="M31418" s="10"/>
    </row>
    <row r="31419" spans="2:13" s="1" customFormat="1" ht="13.8" x14ac:dyDescent="0.3">
      <c r="B31419" s="10"/>
      <c r="L31419" s="10"/>
      <c r="M31419" s="10"/>
    </row>
    <row r="31420" spans="2:13" s="1" customFormat="1" ht="13.8" x14ac:dyDescent="0.3">
      <c r="B31420" s="10"/>
      <c r="L31420" s="10"/>
      <c r="M31420" s="10"/>
    </row>
    <row r="31421" spans="2:13" s="1" customFormat="1" ht="13.8" x14ac:dyDescent="0.3">
      <c r="B31421" s="10"/>
      <c r="L31421" s="10"/>
      <c r="M31421" s="10"/>
    </row>
    <row r="31422" spans="2:13" s="1" customFormat="1" ht="13.8" x14ac:dyDescent="0.3">
      <c r="B31422" s="10"/>
      <c r="L31422" s="10"/>
      <c r="M31422" s="10"/>
    </row>
    <row r="31423" spans="2:13" s="1" customFormat="1" ht="13.8" x14ac:dyDescent="0.3">
      <c r="B31423" s="10"/>
      <c r="L31423" s="10"/>
      <c r="M31423" s="10"/>
    </row>
    <row r="31424" spans="2:13" s="1" customFormat="1" ht="13.8" x14ac:dyDescent="0.3">
      <c r="B31424" s="10"/>
      <c r="L31424" s="10"/>
      <c r="M31424" s="10"/>
    </row>
    <row r="31425" spans="2:13" s="1" customFormat="1" ht="13.8" x14ac:dyDescent="0.3">
      <c r="B31425" s="10"/>
      <c r="L31425" s="10"/>
      <c r="M31425" s="10"/>
    </row>
    <row r="31426" spans="2:13" s="1" customFormat="1" ht="13.8" x14ac:dyDescent="0.3">
      <c r="B31426" s="10"/>
      <c r="L31426" s="10"/>
      <c r="M31426" s="10"/>
    </row>
    <row r="31427" spans="2:13" s="1" customFormat="1" ht="13.8" x14ac:dyDescent="0.3">
      <c r="B31427" s="10"/>
      <c r="L31427" s="10"/>
      <c r="M31427" s="10"/>
    </row>
    <row r="31428" spans="2:13" s="1" customFormat="1" ht="13.8" x14ac:dyDescent="0.3">
      <c r="B31428" s="10"/>
      <c r="L31428" s="10"/>
      <c r="M31428" s="10"/>
    </row>
    <row r="31429" spans="2:13" s="1" customFormat="1" ht="13.8" x14ac:dyDescent="0.3">
      <c r="B31429" s="10"/>
      <c r="L31429" s="10"/>
      <c r="M31429" s="10"/>
    </row>
    <row r="31430" spans="2:13" s="1" customFormat="1" ht="13.8" x14ac:dyDescent="0.3">
      <c r="B31430" s="10"/>
      <c r="L31430" s="10"/>
      <c r="M31430" s="10"/>
    </row>
    <row r="31431" spans="2:13" s="1" customFormat="1" ht="13.8" x14ac:dyDescent="0.3">
      <c r="B31431" s="10"/>
      <c r="L31431" s="10"/>
      <c r="M31431" s="10"/>
    </row>
    <row r="31432" spans="2:13" s="1" customFormat="1" ht="13.8" x14ac:dyDescent="0.3">
      <c r="B31432" s="10"/>
      <c r="L31432" s="10"/>
      <c r="M31432" s="10"/>
    </row>
    <row r="31433" spans="2:13" s="1" customFormat="1" ht="13.8" x14ac:dyDescent="0.3">
      <c r="B31433" s="10"/>
      <c r="L31433" s="10"/>
      <c r="M31433" s="10"/>
    </row>
    <row r="31434" spans="2:13" s="1" customFormat="1" ht="13.8" x14ac:dyDescent="0.3">
      <c r="B31434" s="10"/>
      <c r="L31434" s="10"/>
      <c r="M31434" s="10"/>
    </row>
    <row r="31435" spans="2:13" s="1" customFormat="1" ht="13.8" x14ac:dyDescent="0.3">
      <c r="B31435" s="10"/>
      <c r="L31435" s="10"/>
      <c r="M31435" s="10"/>
    </row>
    <row r="31436" spans="2:13" s="1" customFormat="1" ht="13.8" x14ac:dyDescent="0.3">
      <c r="B31436" s="10"/>
      <c r="L31436" s="10"/>
      <c r="M31436" s="10"/>
    </row>
    <row r="31437" spans="2:13" s="1" customFormat="1" ht="13.8" x14ac:dyDescent="0.3">
      <c r="B31437" s="10"/>
      <c r="L31437" s="10"/>
      <c r="M31437" s="10"/>
    </row>
    <row r="31438" spans="2:13" s="1" customFormat="1" ht="13.8" x14ac:dyDescent="0.3">
      <c r="B31438" s="10"/>
      <c r="L31438" s="10"/>
      <c r="M31438" s="10"/>
    </row>
    <row r="31439" spans="2:13" s="1" customFormat="1" ht="13.8" x14ac:dyDescent="0.3">
      <c r="B31439" s="10"/>
      <c r="L31439" s="10"/>
      <c r="M31439" s="10"/>
    </row>
    <row r="31440" spans="2:13" s="1" customFormat="1" ht="13.8" x14ac:dyDescent="0.3">
      <c r="B31440" s="10"/>
      <c r="L31440" s="10"/>
      <c r="M31440" s="10"/>
    </row>
    <row r="31441" spans="2:13" s="1" customFormat="1" ht="13.8" x14ac:dyDescent="0.3">
      <c r="B31441" s="10"/>
      <c r="L31441" s="10"/>
      <c r="M31441" s="10"/>
    </row>
    <row r="31442" spans="2:13" s="1" customFormat="1" ht="13.8" x14ac:dyDescent="0.3">
      <c r="B31442" s="10"/>
      <c r="L31442" s="10"/>
      <c r="M31442" s="10"/>
    </row>
    <row r="31443" spans="2:13" s="1" customFormat="1" ht="13.8" x14ac:dyDescent="0.3">
      <c r="B31443" s="10"/>
      <c r="L31443" s="10"/>
      <c r="M31443" s="10"/>
    </row>
    <row r="31444" spans="2:13" s="1" customFormat="1" ht="13.8" x14ac:dyDescent="0.3">
      <c r="B31444" s="10"/>
      <c r="L31444" s="10"/>
      <c r="M31444" s="10"/>
    </row>
    <row r="31445" spans="2:13" s="1" customFormat="1" ht="13.8" x14ac:dyDescent="0.3">
      <c r="B31445" s="10"/>
      <c r="L31445" s="10"/>
      <c r="M31445" s="10"/>
    </row>
    <row r="31446" spans="2:13" s="1" customFormat="1" ht="13.8" x14ac:dyDescent="0.3">
      <c r="B31446" s="10"/>
      <c r="L31446" s="10"/>
      <c r="M31446" s="10"/>
    </row>
    <row r="31447" spans="2:13" s="1" customFormat="1" ht="13.8" x14ac:dyDescent="0.3">
      <c r="B31447" s="10"/>
      <c r="L31447" s="10"/>
      <c r="M31447" s="10"/>
    </row>
    <row r="31448" spans="2:13" s="1" customFormat="1" ht="13.8" x14ac:dyDescent="0.3">
      <c r="B31448" s="10"/>
      <c r="L31448" s="10"/>
      <c r="M31448" s="10"/>
    </row>
    <row r="31449" spans="2:13" s="1" customFormat="1" ht="13.8" x14ac:dyDescent="0.3">
      <c r="B31449" s="10"/>
      <c r="L31449" s="10"/>
      <c r="M31449" s="10"/>
    </row>
    <row r="31450" spans="2:13" s="1" customFormat="1" ht="13.8" x14ac:dyDescent="0.3">
      <c r="B31450" s="10"/>
      <c r="L31450" s="10"/>
      <c r="M31450" s="10"/>
    </row>
    <row r="31451" spans="2:13" s="1" customFormat="1" ht="13.8" x14ac:dyDescent="0.3">
      <c r="B31451" s="10"/>
      <c r="L31451" s="10"/>
      <c r="M31451" s="10"/>
    </row>
    <row r="31452" spans="2:13" s="1" customFormat="1" ht="13.8" x14ac:dyDescent="0.3">
      <c r="B31452" s="10"/>
      <c r="L31452" s="10"/>
      <c r="M31452" s="10"/>
    </row>
    <row r="31453" spans="2:13" s="1" customFormat="1" ht="13.8" x14ac:dyDescent="0.3">
      <c r="B31453" s="10"/>
      <c r="L31453" s="10"/>
      <c r="M31453" s="10"/>
    </row>
    <row r="31454" spans="2:13" s="1" customFormat="1" ht="13.8" x14ac:dyDescent="0.3">
      <c r="B31454" s="10"/>
      <c r="L31454" s="10"/>
      <c r="M31454" s="10"/>
    </row>
    <row r="31455" spans="2:13" s="1" customFormat="1" ht="13.8" x14ac:dyDescent="0.3">
      <c r="B31455" s="10"/>
      <c r="L31455" s="10"/>
      <c r="M31455" s="10"/>
    </row>
    <row r="31456" spans="2:13" s="1" customFormat="1" ht="13.8" x14ac:dyDescent="0.3">
      <c r="B31456" s="10"/>
      <c r="L31456" s="10"/>
      <c r="M31456" s="10"/>
    </row>
    <row r="31457" spans="2:13" s="1" customFormat="1" ht="13.8" x14ac:dyDescent="0.3">
      <c r="B31457" s="10"/>
      <c r="L31457" s="10"/>
      <c r="M31457" s="10"/>
    </row>
    <row r="31458" spans="2:13" s="1" customFormat="1" ht="13.8" x14ac:dyDescent="0.3">
      <c r="B31458" s="10"/>
      <c r="L31458" s="10"/>
      <c r="M31458" s="10"/>
    </row>
    <row r="31459" spans="2:13" s="1" customFormat="1" ht="13.8" x14ac:dyDescent="0.3">
      <c r="B31459" s="10"/>
      <c r="L31459" s="10"/>
      <c r="M31459" s="10"/>
    </row>
    <row r="31460" spans="2:13" s="1" customFormat="1" ht="13.8" x14ac:dyDescent="0.3">
      <c r="B31460" s="10"/>
      <c r="L31460" s="10"/>
      <c r="M31460" s="10"/>
    </row>
    <row r="31461" spans="2:13" s="1" customFormat="1" ht="13.8" x14ac:dyDescent="0.3">
      <c r="B31461" s="10"/>
      <c r="L31461" s="10"/>
      <c r="M31461" s="10"/>
    </row>
    <row r="31462" spans="2:13" s="1" customFormat="1" ht="13.8" x14ac:dyDescent="0.3">
      <c r="B31462" s="10"/>
      <c r="L31462" s="10"/>
      <c r="M31462" s="10"/>
    </row>
    <row r="31463" spans="2:13" s="1" customFormat="1" ht="13.8" x14ac:dyDescent="0.3">
      <c r="B31463" s="10"/>
      <c r="L31463" s="10"/>
      <c r="M31463" s="10"/>
    </row>
    <row r="31464" spans="2:13" s="1" customFormat="1" ht="13.8" x14ac:dyDescent="0.3">
      <c r="B31464" s="10"/>
      <c r="L31464" s="10"/>
      <c r="M31464" s="10"/>
    </row>
    <row r="31465" spans="2:13" s="1" customFormat="1" ht="13.8" x14ac:dyDescent="0.3">
      <c r="B31465" s="10"/>
      <c r="L31465" s="10"/>
      <c r="M31465" s="10"/>
    </row>
    <row r="31466" spans="2:13" s="1" customFormat="1" ht="13.8" x14ac:dyDescent="0.3">
      <c r="B31466" s="10"/>
      <c r="L31466" s="10"/>
      <c r="M31466" s="10"/>
    </row>
    <row r="31467" spans="2:13" s="1" customFormat="1" ht="13.8" x14ac:dyDescent="0.3">
      <c r="B31467" s="10"/>
      <c r="L31467" s="10"/>
      <c r="M31467" s="10"/>
    </row>
    <row r="31468" spans="2:13" s="1" customFormat="1" ht="13.8" x14ac:dyDescent="0.3">
      <c r="B31468" s="10"/>
      <c r="L31468" s="10"/>
      <c r="M31468" s="10"/>
    </row>
    <row r="31469" spans="2:13" s="1" customFormat="1" ht="13.8" x14ac:dyDescent="0.3">
      <c r="B31469" s="10"/>
      <c r="L31469" s="10"/>
      <c r="M31469" s="10"/>
    </row>
    <row r="31470" spans="2:13" s="1" customFormat="1" ht="13.8" x14ac:dyDescent="0.3">
      <c r="B31470" s="10"/>
      <c r="L31470" s="10"/>
      <c r="M31470" s="10"/>
    </row>
    <row r="31471" spans="2:13" s="1" customFormat="1" ht="13.8" x14ac:dyDescent="0.3">
      <c r="B31471" s="10"/>
      <c r="L31471" s="10"/>
      <c r="M31471" s="10"/>
    </row>
    <row r="31472" spans="2:13" s="1" customFormat="1" ht="13.8" x14ac:dyDescent="0.3">
      <c r="B31472" s="10"/>
      <c r="L31472" s="10"/>
      <c r="M31472" s="10"/>
    </row>
    <row r="31473" spans="2:13" s="1" customFormat="1" ht="13.8" x14ac:dyDescent="0.3">
      <c r="B31473" s="10"/>
      <c r="L31473" s="10"/>
      <c r="M31473" s="10"/>
    </row>
    <row r="31474" spans="2:13" s="1" customFormat="1" ht="13.8" x14ac:dyDescent="0.3">
      <c r="B31474" s="10"/>
      <c r="L31474" s="10"/>
      <c r="M31474" s="10"/>
    </row>
    <row r="31475" spans="2:13" s="1" customFormat="1" ht="13.8" x14ac:dyDescent="0.3">
      <c r="B31475" s="10"/>
      <c r="L31475" s="10"/>
      <c r="M31475" s="10"/>
    </row>
    <row r="31476" spans="2:13" s="1" customFormat="1" ht="13.8" x14ac:dyDescent="0.3">
      <c r="B31476" s="10"/>
      <c r="L31476" s="10"/>
      <c r="M31476" s="10"/>
    </row>
    <row r="31477" spans="2:13" s="1" customFormat="1" ht="13.8" x14ac:dyDescent="0.3">
      <c r="B31477" s="10"/>
      <c r="L31477" s="10"/>
      <c r="M31477" s="10"/>
    </row>
    <row r="31478" spans="2:13" s="1" customFormat="1" ht="13.8" x14ac:dyDescent="0.3">
      <c r="B31478" s="10"/>
      <c r="L31478" s="10"/>
      <c r="M31478" s="10"/>
    </row>
    <row r="31479" spans="2:13" s="1" customFormat="1" ht="13.8" x14ac:dyDescent="0.3">
      <c r="B31479" s="10"/>
      <c r="L31479" s="10"/>
      <c r="M31479" s="10"/>
    </row>
    <row r="31480" spans="2:13" s="1" customFormat="1" ht="13.8" x14ac:dyDescent="0.3">
      <c r="B31480" s="10"/>
      <c r="L31480" s="10"/>
      <c r="M31480" s="10"/>
    </row>
    <row r="31481" spans="2:13" s="1" customFormat="1" ht="13.8" x14ac:dyDescent="0.3">
      <c r="B31481" s="10"/>
      <c r="L31481" s="10"/>
      <c r="M31481" s="10"/>
    </row>
    <row r="31482" spans="2:13" s="1" customFormat="1" ht="13.8" x14ac:dyDescent="0.3">
      <c r="B31482" s="10"/>
      <c r="L31482" s="10"/>
      <c r="M31482" s="10"/>
    </row>
    <row r="31483" spans="2:13" s="1" customFormat="1" ht="13.8" x14ac:dyDescent="0.3">
      <c r="B31483" s="10"/>
      <c r="L31483" s="10"/>
      <c r="M31483" s="10"/>
    </row>
    <row r="31484" spans="2:13" s="1" customFormat="1" ht="13.8" x14ac:dyDescent="0.3">
      <c r="B31484" s="10"/>
      <c r="L31484" s="10"/>
      <c r="M31484" s="10"/>
    </row>
    <row r="31485" spans="2:13" s="1" customFormat="1" ht="13.8" x14ac:dyDescent="0.3">
      <c r="B31485" s="10"/>
      <c r="L31485" s="10"/>
      <c r="M31485" s="10"/>
    </row>
    <row r="31486" spans="2:13" s="1" customFormat="1" ht="13.8" x14ac:dyDescent="0.3">
      <c r="B31486" s="10"/>
      <c r="L31486" s="10"/>
      <c r="M31486" s="10"/>
    </row>
    <row r="31487" spans="2:13" s="1" customFormat="1" ht="13.8" x14ac:dyDescent="0.3">
      <c r="B31487" s="10"/>
      <c r="L31487" s="10"/>
      <c r="M31487" s="10"/>
    </row>
    <row r="31488" spans="2:13" s="1" customFormat="1" ht="13.8" x14ac:dyDescent="0.3">
      <c r="B31488" s="10"/>
      <c r="L31488" s="10"/>
      <c r="M31488" s="10"/>
    </row>
    <row r="31489" spans="2:13" s="1" customFormat="1" ht="13.8" x14ac:dyDescent="0.3">
      <c r="B31489" s="10"/>
      <c r="L31489" s="10"/>
      <c r="M31489" s="10"/>
    </row>
    <row r="31490" spans="2:13" s="1" customFormat="1" ht="13.8" x14ac:dyDescent="0.3">
      <c r="B31490" s="10"/>
      <c r="L31490" s="10"/>
      <c r="M31490" s="10"/>
    </row>
    <row r="31491" spans="2:13" s="1" customFormat="1" ht="13.8" x14ac:dyDescent="0.3">
      <c r="B31491" s="10"/>
      <c r="L31491" s="10"/>
      <c r="M31491" s="10"/>
    </row>
    <row r="31492" spans="2:13" s="1" customFormat="1" ht="13.8" x14ac:dyDescent="0.3">
      <c r="B31492" s="10"/>
      <c r="L31492" s="10"/>
      <c r="M31492" s="10"/>
    </row>
    <row r="31493" spans="2:13" s="1" customFormat="1" ht="13.8" x14ac:dyDescent="0.3">
      <c r="B31493" s="10"/>
      <c r="L31493" s="10"/>
      <c r="M31493" s="10"/>
    </row>
    <row r="31494" spans="2:13" s="1" customFormat="1" ht="13.8" x14ac:dyDescent="0.3">
      <c r="B31494" s="10"/>
      <c r="L31494" s="10"/>
      <c r="M31494" s="10"/>
    </row>
    <row r="31495" spans="2:13" s="1" customFormat="1" ht="13.8" x14ac:dyDescent="0.3">
      <c r="B31495" s="10"/>
      <c r="L31495" s="10"/>
      <c r="M31495" s="10"/>
    </row>
    <row r="31496" spans="2:13" s="1" customFormat="1" ht="13.8" x14ac:dyDescent="0.3">
      <c r="B31496" s="10"/>
      <c r="L31496" s="10"/>
      <c r="M31496" s="10"/>
    </row>
    <row r="31497" spans="2:13" s="1" customFormat="1" ht="13.8" x14ac:dyDescent="0.3">
      <c r="B31497" s="10"/>
      <c r="L31497" s="10"/>
      <c r="M31497" s="10"/>
    </row>
    <row r="31498" spans="2:13" s="1" customFormat="1" ht="13.8" x14ac:dyDescent="0.3">
      <c r="B31498" s="10"/>
      <c r="L31498" s="10"/>
      <c r="M31498" s="10"/>
    </row>
    <row r="31499" spans="2:13" s="1" customFormat="1" ht="13.8" x14ac:dyDescent="0.3">
      <c r="B31499" s="10"/>
      <c r="L31499" s="10"/>
      <c r="M31499" s="10"/>
    </row>
    <row r="31500" spans="2:13" s="1" customFormat="1" ht="13.8" x14ac:dyDescent="0.3">
      <c r="B31500" s="10"/>
      <c r="L31500" s="10"/>
      <c r="M31500" s="10"/>
    </row>
    <row r="31501" spans="2:13" s="1" customFormat="1" ht="13.8" x14ac:dyDescent="0.3">
      <c r="B31501" s="10"/>
      <c r="L31501" s="10"/>
      <c r="M31501" s="10"/>
    </row>
    <row r="31502" spans="2:13" s="1" customFormat="1" ht="13.8" x14ac:dyDescent="0.3">
      <c r="B31502" s="10"/>
      <c r="L31502" s="10"/>
      <c r="M31502" s="10"/>
    </row>
    <row r="31503" spans="2:13" s="1" customFormat="1" ht="13.8" x14ac:dyDescent="0.3">
      <c r="B31503" s="10"/>
      <c r="L31503" s="10"/>
      <c r="M31503" s="10"/>
    </row>
    <row r="31504" spans="2:13" s="1" customFormat="1" ht="13.8" x14ac:dyDescent="0.3">
      <c r="B31504" s="10"/>
      <c r="L31504" s="10"/>
      <c r="M31504" s="10"/>
    </row>
    <row r="31505" spans="2:13" s="1" customFormat="1" ht="13.8" x14ac:dyDescent="0.3">
      <c r="B31505" s="10"/>
      <c r="L31505" s="10"/>
      <c r="M31505" s="10"/>
    </row>
    <row r="31506" spans="2:13" s="1" customFormat="1" ht="13.8" x14ac:dyDescent="0.3">
      <c r="B31506" s="10"/>
      <c r="L31506" s="10"/>
      <c r="M31506" s="10"/>
    </row>
    <row r="31507" spans="2:13" s="1" customFormat="1" ht="13.8" x14ac:dyDescent="0.3">
      <c r="B31507" s="10"/>
      <c r="L31507" s="10"/>
      <c r="M31507" s="10"/>
    </row>
    <row r="31508" spans="2:13" s="1" customFormat="1" ht="13.8" x14ac:dyDescent="0.3">
      <c r="B31508" s="10"/>
      <c r="L31508" s="10"/>
      <c r="M31508" s="10"/>
    </row>
    <row r="31509" spans="2:13" s="1" customFormat="1" ht="13.8" x14ac:dyDescent="0.3">
      <c r="B31509" s="10"/>
      <c r="L31509" s="10"/>
      <c r="M31509" s="10"/>
    </row>
    <row r="31510" spans="2:13" s="1" customFormat="1" ht="13.8" x14ac:dyDescent="0.3">
      <c r="B31510" s="10"/>
      <c r="L31510" s="10"/>
      <c r="M31510" s="10"/>
    </row>
    <row r="31511" spans="2:13" s="1" customFormat="1" ht="13.8" x14ac:dyDescent="0.3">
      <c r="B31511" s="10"/>
      <c r="L31511" s="10"/>
      <c r="M31511" s="10"/>
    </row>
    <row r="31512" spans="2:13" s="1" customFormat="1" ht="13.8" x14ac:dyDescent="0.3">
      <c r="B31512" s="10"/>
      <c r="L31512" s="10"/>
      <c r="M31512" s="10"/>
    </row>
    <row r="31513" spans="2:13" s="1" customFormat="1" ht="13.8" x14ac:dyDescent="0.3">
      <c r="B31513" s="10"/>
      <c r="L31513" s="10"/>
      <c r="M31513" s="10"/>
    </row>
    <row r="31514" spans="2:13" s="1" customFormat="1" ht="13.8" x14ac:dyDescent="0.3">
      <c r="B31514" s="10"/>
      <c r="L31514" s="10"/>
      <c r="M31514" s="10"/>
    </row>
    <row r="31515" spans="2:13" s="1" customFormat="1" ht="13.8" x14ac:dyDescent="0.3">
      <c r="B31515" s="10"/>
      <c r="L31515" s="10"/>
      <c r="M31515" s="10"/>
    </row>
    <row r="31516" spans="2:13" s="1" customFormat="1" ht="13.8" x14ac:dyDescent="0.3">
      <c r="B31516" s="10"/>
      <c r="L31516" s="10"/>
      <c r="M31516" s="10"/>
    </row>
    <row r="31517" spans="2:13" s="1" customFormat="1" ht="13.8" x14ac:dyDescent="0.3">
      <c r="B31517" s="10"/>
      <c r="L31517" s="10"/>
      <c r="M31517" s="10"/>
    </row>
    <row r="31518" spans="2:13" s="1" customFormat="1" ht="13.8" x14ac:dyDescent="0.3">
      <c r="B31518" s="10"/>
      <c r="L31518" s="10"/>
      <c r="M31518" s="10"/>
    </row>
    <row r="31519" spans="2:13" s="1" customFormat="1" ht="13.8" x14ac:dyDescent="0.3">
      <c r="B31519" s="10"/>
      <c r="L31519" s="10"/>
      <c r="M31519" s="10"/>
    </row>
    <row r="31520" spans="2:13" s="1" customFormat="1" ht="13.8" x14ac:dyDescent="0.3">
      <c r="B31520" s="10"/>
      <c r="L31520" s="10"/>
      <c r="M31520" s="10"/>
    </row>
    <row r="31521" spans="2:13" s="1" customFormat="1" ht="13.8" x14ac:dyDescent="0.3">
      <c r="B31521" s="10"/>
      <c r="L31521" s="10"/>
      <c r="M31521" s="10"/>
    </row>
    <row r="31522" spans="2:13" s="1" customFormat="1" ht="13.8" x14ac:dyDescent="0.3">
      <c r="B31522" s="10"/>
      <c r="L31522" s="10"/>
      <c r="M31522" s="10"/>
    </row>
    <row r="31523" spans="2:13" s="1" customFormat="1" ht="13.8" x14ac:dyDescent="0.3">
      <c r="B31523" s="10"/>
      <c r="L31523" s="10"/>
      <c r="M31523" s="10"/>
    </row>
    <row r="31524" spans="2:13" s="1" customFormat="1" ht="13.8" x14ac:dyDescent="0.3">
      <c r="B31524" s="10"/>
      <c r="L31524" s="10"/>
      <c r="M31524" s="10"/>
    </row>
    <row r="31525" spans="2:13" s="1" customFormat="1" ht="13.8" x14ac:dyDescent="0.3">
      <c r="B31525" s="10"/>
      <c r="L31525" s="10"/>
      <c r="M31525" s="10"/>
    </row>
    <row r="31526" spans="2:13" s="1" customFormat="1" ht="13.8" x14ac:dyDescent="0.3">
      <c r="B31526" s="10"/>
      <c r="L31526" s="10"/>
      <c r="M31526" s="10"/>
    </row>
    <row r="31527" spans="2:13" s="1" customFormat="1" ht="13.8" x14ac:dyDescent="0.3">
      <c r="B31527" s="10"/>
      <c r="L31527" s="10"/>
      <c r="M31527" s="10"/>
    </row>
    <row r="31528" spans="2:13" s="1" customFormat="1" ht="13.8" x14ac:dyDescent="0.3">
      <c r="B31528" s="10"/>
      <c r="L31528" s="10"/>
      <c r="M31528" s="10"/>
    </row>
    <row r="31529" spans="2:13" s="1" customFormat="1" ht="13.8" x14ac:dyDescent="0.3">
      <c r="B31529" s="10"/>
      <c r="L31529" s="10"/>
      <c r="M31529" s="10"/>
    </row>
    <row r="31530" spans="2:13" s="1" customFormat="1" ht="13.8" x14ac:dyDescent="0.3">
      <c r="B31530" s="10"/>
      <c r="L31530" s="10"/>
      <c r="M31530" s="10"/>
    </row>
    <row r="31531" spans="2:13" s="1" customFormat="1" ht="13.8" x14ac:dyDescent="0.3">
      <c r="B31531" s="10"/>
      <c r="L31531" s="10"/>
      <c r="M31531" s="10"/>
    </row>
    <row r="31532" spans="2:13" s="1" customFormat="1" ht="13.8" x14ac:dyDescent="0.3">
      <c r="B31532" s="10"/>
      <c r="L31532" s="10"/>
      <c r="M31532" s="10"/>
    </row>
    <row r="31533" spans="2:13" s="1" customFormat="1" ht="13.8" x14ac:dyDescent="0.3">
      <c r="B31533" s="10"/>
      <c r="L31533" s="10"/>
      <c r="M31533" s="10"/>
    </row>
    <row r="31534" spans="2:13" s="1" customFormat="1" ht="13.8" x14ac:dyDescent="0.3">
      <c r="B31534" s="10"/>
      <c r="L31534" s="10"/>
      <c r="M31534" s="10"/>
    </row>
    <row r="31535" spans="2:13" s="1" customFormat="1" ht="13.8" x14ac:dyDescent="0.3">
      <c r="B31535" s="10"/>
      <c r="L31535" s="10"/>
      <c r="M31535" s="10"/>
    </row>
    <row r="31536" spans="2:13" s="1" customFormat="1" ht="13.8" x14ac:dyDescent="0.3">
      <c r="B31536" s="10"/>
      <c r="L31536" s="10"/>
      <c r="M31536" s="10"/>
    </row>
    <row r="31537" spans="2:13" s="1" customFormat="1" ht="13.8" x14ac:dyDescent="0.3">
      <c r="B31537" s="10"/>
      <c r="L31537" s="10"/>
      <c r="M31537" s="10"/>
    </row>
    <row r="31538" spans="2:13" s="1" customFormat="1" ht="13.8" x14ac:dyDescent="0.3">
      <c r="B31538" s="10"/>
      <c r="L31538" s="10"/>
      <c r="M31538" s="10"/>
    </row>
    <row r="31539" spans="2:13" s="1" customFormat="1" ht="13.8" x14ac:dyDescent="0.3">
      <c r="B31539" s="10"/>
      <c r="L31539" s="10"/>
      <c r="M31539" s="10"/>
    </row>
    <row r="31540" spans="2:13" s="1" customFormat="1" ht="13.8" x14ac:dyDescent="0.3">
      <c r="B31540" s="10"/>
      <c r="L31540" s="10"/>
      <c r="M31540" s="10"/>
    </row>
    <row r="31541" spans="2:13" s="1" customFormat="1" ht="13.8" x14ac:dyDescent="0.3">
      <c r="B31541" s="10"/>
      <c r="L31541" s="10"/>
      <c r="M31541" s="10"/>
    </row>
    <row r="31542" spans="2:13" s="1" customFormat="1" ht="13.8" x14ac:dyDescent="0.3">
      <c r="B31542" s="10"/>
      <c r="L31542" s="10"/>
      <c r="M31542" s="10"/>
    </row>
    <row r="31543" spans="2:13" s="1" customFormat="1" ht="13.8" x14ac:dyDescent="0.3">
      <c r="B31543" s="10"/>
      <c r="L31543" s="10"/>
      <c r="M31543" s="10"/>
    </row>
    <row r="31544" spans="2:13" s="1" customFormat="1" ht="13.8" x14ac:dyDescent="0.3">
      <c r="B31544" s="10"/>
      <c r="L31544" s="10"/>
      <c r="M31544" s="10"/>
    </row>
    <row r="31545" spans="2:13" s="1" customFormat="1" ht="13.8" x14ac:dyDescent="0.3">
      <c r="B31545" s="10"/>
      <c r="L31545" s="10"/>
      <c r="M31545" s="10"/>
    </row>
    <row r="31546" spans="2:13" s="1" customFormat="1" ht="13.8" x14ac:dyDescent="0.3">
      <c r="B31546" s="10"/>
      <c r="L31546" s="10"/>
      <c r="M31546" s="10"/>
    </row>
    <row r="31547" spans="2:13" s="1" customFormat="1" ht="13.8" x14ac:dyDescent="0.3">
      <c r="B31547" s="10"/>
      <c r="L31547" s="10"/>
      <c r="M31547" s="10"/>
    </row>
    <row r="31548" spans="2:13" s="1" customFormat="1" ht="13.8" x14ac:dyDescent="0.3">
      <c r="B31548" s="10"/>
      <c r="L31548" s="10"/>
      <c r="M31548" s="10"/>
    </row>
    <row r="31549" spans="2:13" s="1" customFormat="1" ht="13.8" x14ac:dyDescent="0.3">
      <c r="B31549" s="10"/>
      <c r="L31549" s="10"/>
      <c r="M31549" s="10"/>
    </row>
    <row r="31550" spans="2:13" s="1" customFormat="1" ht="13.8" x14ac:dyDescent="0.3">
      <c r="B31550" s="10"/>
      <c r="L31550" s="10"/>
      <c r="M31550" s="10"/>
    </row>
    <row r="31551" spans="2:13" s="1" customFormat="1" ht="13.8" x14ac:dyDescent="0.3">
      <c r="B31551" s="10"/>
      <c r="L31551" s="10"/>
      <c r="M31551" s="10"/>
    </row>
    <row r="31552" spans="2:13" s="1" customFormat="1" ht="13.8" x14ac:dyDescent="0.3">
      <c r="B31552" s="10"/>
      <c r="L31552" s="10"/>
      <c r="M31552" s="10"/>
    </row>
    <row r="31553" spans="2:13" s="1" customFormat="1" ht="13.8" x14ac:dyDescent="0.3">
      <c r="B31553" s="10"/>
      <c r="L31553" s="10"/>
      <c r="M31553" s="10"/>
    </row>
    <row r="31554" spans="2:13" s="1" customFormat="1" ht="13.8" x14ac:dyDescent="0.3">
      <c r="B31554" s="10"/>
      <c r="L31554" s="10"/>
      <c r="M31554" s="10"/>
    </row>
    <row r="31555" spans="2:13" s="1" customFormat="1" ht="13.8" x14ac:dyDescent="0.3">
      <c r="B31555" s="10"/>
      <c r="L31555" s="10"/>
      <c r="M31555" s="10"/>
    </row>
    <row r="31556" spans="2:13" s="1" customFormat="1" ht="13.8" x14ac:dyDescent="0.3">
      <c r="B31556" s="10"/>
      <c r="L31556" s="10"/>
      <c r="M31556" s="10"/>
    </row>
    <row r="31557" spans="2:13" s="1" customFormat="1" ht="13.8" x14ac:dyDescent="0.3">
      <c r="B31557" s="10"/>
      <c r="L31557" s="10"/>
      <c r="M31557" s="10"/>
    </row>
    <row r="31558" spans="2:13" s="1" customFormat="1" ht="13.8" x14ac:dyDescent="0.3">
      <c r="B31558" s="10"/>
      <c r="L31558" s="10"/>
      <c r="M31558" s="10"/>
    </row>
    <row r="31559" spans="2:13" s="1" customFormat="1" ht="13.8" x14ac:dyDescent="0.3">
      <c r="B31559" s="10"/>
      <c r="L31559" s="10"/>
      <c r="M31559" s="10"/>
    </row>
    <row r="31560" spans="2:13" s="1" customFormat="1" ht="13.8" x14ac:dyDescent="0.3">
      <c r="B31560" s="10"/>
      <c r="L31560" s="10"/>
      <c r="M31560" s="10"/>
    </row>
    <row r="31561" spans="2:13" s="1" customFormat="1" ht="13.8" x14ac:dyDescent="0.3">
      <c r="B31561" s="10"/>
      <c r="L31561" s="10"/>
      <c r="M31561" s="10"/>
    </row>
    <row r="31562" spans="2:13" s="1" customFormat="1" ht="13.8" x14ac:dyDescent="0.3">
      <c r="B31562" s="10"/>
      <c r="L31562" s="10"/>
      <c r="M31562" s="10"/>
    </row>
    <row r="31563" spans="2:13" s="1" customFormat="1" ht="13.8" x14ac:dyDescent="0.3">
      <c r="B31563" s="10"/>
      <c r="L31563" s="10"/>
      <c r="M31563" s="10"/>
    </row>
    <row r="31564" spans="2:13" s="1" customFormat="1" ht="13.8" x14ac:dyDescent="0.3">
      <c r="B31564" s="10"/>
      <c r="L31564" s="10"/>
      <c r="M31564" s="10"/>
    </row>
    <row r="31565" spans="2:13" s="1" customFormat="1" ht="13.8" x14ac:dyDescent="0.3">
      <c r="B31565" s="10"/>
      <c r="L31565" s="10"/>
      <c r="M31565" s="10"/>
    </row>
    <row r="31566" spans="2:13" s="1" customFormat="1" ht="13.8" x14ac:dyDescent="0.3">
      <c r="B31566" s="10"/>
      <c r="L31566" s="10"/>
      <c r="M31566" s="10"/>
    </row>
    <row r="31567" spans="2:13" s="1" customFormat="1" ht="13.8" x14ac:dyDescent="0.3">
      <c r="B31567" s="10"/>
      <c r="L31567" s="10"/>
      <c r="M31567" s="10"/>
    </row>
    <row r="31568" spans="2:13" s="1" customFormat="1" ht="13.8" x14ac:dyDescent="0.3">
      <c r="B31568" s="10"/>
      <c r="L31568" s="10"/>
      <c r="M31568" s="10"/>
    </row>
    <row r="31569" spans="2:13" s="1" customFormat="1" ht="13.8" x14ac:dyDescent="0.3">
      <c r="B31569" s="10"/>
      <c r="L31569" s="10"/>
      <c r="M31569" s="10"/>
    </row>
    <row r="31570" spans="2:13" s="1" customFormat="1" ht="13.8" x14ac:dyDescent="0.3">
      <c r="B31570" s="10"/>
      <c r="L31570" s="10"/>
      <c r="M31570" s="10"/>
    </row>
    <row r="31571" spans="2:13" s="1" customFormat="1" ht="13.8" x14ac:dyDescent="0.3">
      <c r="B31571" s="10"/>
      <c r="L31571" s="10"/>
      <c r="M31571" s="10"/>
    </row>
    <row r="31572" spans="2:13" s="1" customFormat="1" ht="13.8" x14ac:dyDescent="0.3">
      <c r="B31572" s="10"/>
      <c r="L31572" s="10"/>
      <c r="M31572" s="10"/>
    </row>
    <row r="31573" spans="2:13" s="1" customFormat="1" ht="13.8" x14ac:dyDescent="0.3">
      <c r="B31573" s="10"/>
      <c r="L31573" s="10"/>
      <c r="M31573" s="10"/>
    </row>
    <row r="31574" spans="2:13" s="1" customFormat="1" ht="13.8" x14ac:dyDescent="0.3">
      <c r="B31574" s="10"/>
      <c r="L31574" s="10"/>
      <c r="M31574" s="10"/>
    </row>
    <row r="31575" spans="2:13" s="1" customFormat="1" ht="13.8" x14ac:dyDescent="0.3">
      <c r="B31575" s="10"/>
      <c r="L31575" s="10"/>
      <c r="M31575" s="10"/>
    </row>
    <row r="31576" spans="2:13" s="1" customFormat="1" ht="13.8" x14ac:dyDescent="0.3">
      <c r="B31576" s="10"/>
      <c r="L31576" s="10"/>
      <c r="M31576" s="10"/>
    </row>
    <row r="31577" spans="2:13" s="1" customFormat="1" ht="13.8" x14ac:dyDescent="0.3">
      <c r="B31577" s="10"/>
      <c r="L31577" s="10"/>
      <c r="M31577" s="10"/>
    </row>
    <row r="31578" spans="2:13" s="1" customFormat="1" ht="13.8" x14ac:dyDescent="0.3">
      <c r="B31578" s="10"/>
      <c r="L31578" s="10"/>
      <c r="M31578" s="10"/>
    </row>
    <row r="31579" spans="2:13" s="1" customFormat="1" ht="13.8" x14ac:dyDescent="0.3">
      <c r="B31579" s="10"/>
      <c r="L31579" s="10"/>
      <c r="M31579" s="10"/>
    </row>
    <row r="31580" spans="2:13" s="1" customFormat="1" ht="13.8" x14ac:dyDescent="0.3">
      <c r="B31580" s="10"/>
      <c r="L31580" s="10"/>
      <c r="M31580" s="10"/>
    </row>
    <row r="31581" spans="2:13" s="1" customFormat="1" ht="13.8" x14ac:dyDescent="0.3">
      <c r="B31581" s="10"/>
      <c r="L31581" s="10"/>
      <c r="M31581" s="10"/>
    </row>
    <row r="31582" spans="2:13" s="1" customFormat="1" ht="13.8" x14ac:dyDescent="0.3">
      <c r="B31582" s="10"/>
      <c r="L31582" s="10"/>
      <c r="M31582" s="10"/>
    </row>
    <row r="31583" spans="2:13" s="1" customFormat="1" ht="13.8" x14ac:dyDescent="0.3">
      <c r="B31583" s="10"/>
      <c r="L31583" s="10"/>
      <c r="M31583" s="10"/>
    </row>
    <row r="31584" spans="2:13" s="1" customFormat="1" ht="13.8" x14ac:dyDescent="0.3">
      <c r="B31584" s="10"/>
      <c r="L31584" s="10"/>
      <c r="M31584" s="10"/>
    </row>
    <row r="31585" spans="2:13" s="1" customFormat="1" ht="13.8" x14ac:dyDescent="0.3">
      <c r="B31585" s="10"/>
      <c r="L31585" s="10"/>
      <c r="M31585" s="10"/>
    </row>
    <row r="31586" spans="2:13" s="1" customFormat="1" ht="13.8" x14ac:dyDescent="0.3">
      <c r="B31586" s="10"/>
      <c r="L31586" s="10"/>
      <c r="M31586" s="10"/>
    </row>
    <row r="31587" spans="2:13" s="1" customFormat="1" ht="13.8" x14ac:dyDescent="0.3">
      <c r="B31587" s="10"/>
      <c r="L31587" s="10"/>
      <c r="M31587" s="10"/>
    </row>
    <row r="31588" spans="2:13" s="1" customFormat="1" ht="13.8" x14ac:dyDescent="0.3">
      <c r="B31588" s="10"/>
      <c r="L31588" s="10"/>
      <c r="M31588" s="10"/>
    </row>
    <row r="31589" spans="2:13" s="1" customFormat="1" ht="13.8" x14ac:dyDescent="0.3">
      <c r="B31589" s="10"/>
      <c r="L31589" s="10"/>
      <c r="M31589" s="10"/>
    </row>
    <row r="31590" spans="2:13" s="1" customFormat="1" ht="13.8" x14ac:dyDescent="0.3">
      <c r="B31590" s="10"/>
      <c r="L31590" s="10"/>
      <c r="M31590" s="10"/>
    </row>
    <row r="31591" spans="2:13" s="1" customFormat="1" ht="13.8" x14ac:dyDescent="0.3">
      <c r="B31591" s="10"/>
      <c r="L31591" s="10"/>
      <c r="M31591" s="10"/>
    </row>
    <row r="31592" spans="2:13" s="1" customFormat="1" ht="13.8" x14ac:dyDescent="0.3">
      <c r="B31592" s="10"/>
      <c r="L31592" s="10"/>
      <c r="M31592" s="10"/>
    </row>
    <row r="31593" spans="2:13" s="1" customFormat="1" ht="13.8" x14ac:dyDescent="0.3">
      <c r="B31593" s="10"/>
      <c r="L31593" s="10"/>
      <c r="M31593" s="10"/>
    </row>
    <row r="31594" spans="2:13" s="1" customFormat="1" ht="13.8" x14ac:dyDescent="0.3">
      <c r="B31594" s="10"/>
      <c r="L31594" s="10"/>
      <c r="M31594" s="10"/>
    </row>
    <row r="31595" spans="2:13" s="1" customFormat="1" ht="13.8" x14ac:dyDescent="0.3">
      <c r="B31595" s="10"/>
      <c r="L31595" s="10"/>
      <c r="M31595" s="10"/>
    </row>
    <row r="31596" spans="2:13" s="1" customFormat="1" ht="13.8" x14ac:dyDescent="0.3">
      <c r="B31596" s="10"/>
      <c r="L31596" s="10"/>
      <c r="M31596" s="10"/>
    </row>
    <row r="31597" spans="2:13" s="1" customFormat="1" ht="13.8" x14ac:dyDescent="0.3">
      <c r="B31597" s="10"/>
      <c r="L31597" s="10"/>
      <c r="M31597" s="10"/>
    </row>
    <row r="31598" spans="2:13" s="1" customFormat="1" ht="13.8" x14ac:dyDescent="0.3">
      <c r="B31598" s="10"/>
      <c r="L31598" s="10"/>
      <c r="M31598" s="10"/>
    </row>
    <row r="31599" spans="2:13" s="1" customFormat="1" ht="13.8" x14ac:dyDescent="0.3">
      <c r="B31599" s="10"/>
      <c r="L31599" s="10"/>
      <c r="M31599" s="10"/>
    </row>
    <row r="31600" spans="2:13" s="1" customFormat="1" ht="13.8" x14ac:dyDescent="0.3">
      <c r="B31600" s="10"/>
      <c r="L31600" s="10"/>
      <c r="M31600" s="10"/>
    </row>
    <row r="31601" spans="2:13" s="1" customFormat="1" ht="13.8" x14ac:dyDescent="0.3">
      <c r="B31601" s="10"/>
      <c r="L31601" s="10"/>
      <c r="M31601" s="10"/>
    </row>
    <row r="31602" spans="2:13" s="1" customFormat="1" ht="13.8" x14ac:dyDescent="0.3">
      <c r="B31602" s="10"/>
      <c r="L31602" s="10"/>
      <c r="M31602" s="10"/>
    </row>
    <row r="31603" spans="2:13" s="1" customFormat="1" ht="13.8" x14ac:dyDescent="0.3">
      <c r="B31603" s="10"/>
      <c r="L31603" s="10"/>
      <c r="M31603" s="10"/>
    </row>
    <row r="31604" spans="2:13" s="1" customFormat="1" ht="13.8" x14ac:dyDescent="0.3">
      <c r="B31604" s="10"/>
      <c r="L31604" s="10"/>
      <c r="M31604" s="10"/>
    </row>
    <row r="31605" spans="2:13" s="1" customFormat="1" ht="13.8" x14ac:dyDescent="0.3">
      <c r="B31605" s="10"/>
      <c r="L31605" s="10"/>
      <c r="M31605" s="10"/>
    </row>
    <row r="31606" spans="2:13" s="1" customFormat="1" ht="13.8" x14ac:dyDescent="0.3">
      <c r="B31606" s="10"/>
      <c r="L31606" s="10"/>
      <c r="M31606" s="10"/>
    </row>
    <row r="31607" spans="2:13" s="1" customFormat="1" ht="13.8" x14ac:dyDescent="0.3">
      <c r="B31607" s="10"/>
      <c r="L31607" s="10"/>
      <c r="M31607" s="10"/>
    </row>
    <row r="31608" spans="2:13" s="1" customFormat="1" ht="13.8" x14ac:dyDescent="0.3">
      <c r="B31608" s="10"/>
      <c r="L31608" s="10"/>
      <c r="M31608" s="10"/>
    </row>
    <row r="31609" spans="2:13" s="1" customFormat="1" ht="13.8" x14ac:dyDescent="0.3">
      <c r="B31609" s="10"/>
      <c r="L31609" s="10"/>
      <c r="M31609" s="10"/>
    </row>
    <row r="31610" spans="2:13" s="1" customFormat="1" ht="13.8" x14ac:dyDescent="0.3">
      <c r="B31610" s="10"/>
      <c r="L31610" s="10"/>
      <c r="M31610" s="10"/>
    </row>
    <row r="31611" spans="2:13" s="1" customFormat="1" ht="13.8" x14ac:dyDescent="0.3">
      <c r="B31611" s="10"/>
      <c r="L31611" s="10"/>
      <c r="M31611" s="10"/>
    </row>
    <row r="31612" spans="2:13" s="1" customFormat="1" ht="13.8" x14ac:dyDescent="0.3">
      <c r="B31612" s="10"/>
      <c r="L31612" s="10"/>
      <c r="M31612" s="10"/>
    </row>
    <row r="31613" spans="2:13" s="1" customFormat="1" ht="13.8" x14ac:dyDescent="0.3">
      <c r="B31613" s="10"/>
      <c r="L31613" s="10"/>
      <c r="M31613" s="10"/>
    </row>
    <row r="31614" spans="2:13" s="1" customFormat="1" ht="13.8" x14ac:dyDescent="0.3">
      <c r="B31614" s="10"/>
      <c r="L31614" s="10"/>
      <c r="M31614" s="10"/>
    </row>
    <row r="31615" spans="2:13" s="1" customFormat="1" ht="13.8" x14ac:dyDescent="0.3">
      <c r="B31615" s="10"/>
      <c r="L31615" s="10"/>
      <c r="M31615" s="10"/>
    </row>
    <row r="31616" spans="2:13" s="1" customFormat="1" ht="13.8" x14ac:dyDescent="0.3">
      <c r="B31616" s="10"/>
      <c r="L31616" s="10"/>
      <c r="M31616" s="10"/>
    </row>
    <row r="31617" spans="2:13" s="1" customFormat="1" ht="13.8" x14ac:dyDescent="0.3">
      <c r="B31617" s="10"/>
      <c r="L31617" s="10"/>
      <c r="M31617" s="10"/>
    </row>
    <row r="31618" spans="2:13" s="1" customFormat="1" ht="13.8" x14ac:dyDescent="0.3">
      <c r="B31618" s="10"/>
      <c r="L31618" s="10"/>
      <c r="M31618" s="10"/>
    </row>
    <row r="31619" spans="2:13" s="1" customFormat="1" ht="13.8" x14ac:dyDescent="0.3">
      <c r="B31619" s="10"/>
      <c r="L31619" s="10"/>
      <c r="M31619" s="10"/>
    </row>
    <row r="31620" spans="2:13" s="1" customFormat="1" ht="13.8" x14ac:dyDescent="0.3">
      <c r="B31620" s="10"/>
      <c r="L31620" s="10"/>
      <c r="M31620" s="10"/>
    </row>
    <row r="31621" spans="2:13" s="1" customFormat="1" ht="13.8" x14ac:dyDescent="0.3">
      <c r="B31621" s="10"/>
      <c r="L31621" s="10"/>
      <c r="M31621" s="10"/>
    </row>
    <row r="31622" spans="2:13" s="1" customFormat="1" ht="13.8" x14ac:dyDescent="0.3">
      <c r="B31622" s="10"/>
      <c r="L31622" s="10"/>
      <c r="M31622" s="10"/>
    </row>
    <row r="31623" spans="2:13" s="1" customFormat="1" ht="13.8" x14ac:dyDescent="0.3">
      <c r="B31623" s="10"/>
      <c r="L31623" s="10"/>
      <c r="M31623" s="10"/>
    </row>
    <row r="31624" spans="2:13" s="1" customFormat="1" ht="13.8" x14ac:dyDescent="0.3">
      <c r="B31624" s="10"/>
      <c r="L31624" s="10"/>
      <c r="M31624" s="10"/>
    </row>
    <row r="31625" spans="2:13" s="1" customFormat="1" ht="13.8" x14ac:dyDescent="0.3">
      <c r="B31625" s="10"/>
      <c r="L31625" s="10"/>
      <c r="M31625" s="10"/>
    </row>
    <row r="31626" spans="2:13" s="1" customFormat="1" ht="13.8" x14ac:dyDescent="0.3">
      <c r="B31626" s="10"/>
      <c r="L31626" s="10"/>
      <c r="M31626" s="10"/>
    </row>
    <row r="31627" spans="2:13" s="1" customFormat="1" ht="13.8" x14ac:dyDescent="0.3">
      <c r="B31627" s="10"/>
      <c r="L31627" s="10"/>
      <c r="M31627" s="10"/>
    </row>
    <row r="31628" spans="2:13" s="1" customFormat="1" ht="13.8" x14ac:dyDescent="0.3">
      <c r="B31628" s="10"/>
      <c r="L31628" s="10"/>
      <c r="M31628" s="10"/>
    </row>
    <row r="31629" spans="2:13" s="1" customFormat="1" ht="13.8" x14ac:dyDescent="0.3">
      <c r="B31629" s="10"/>
      <c r="L31629" s="10"/>
      <c r="M31629" s="10"/>
    </row>
    <row r="31630" spans="2:13" s="1" customFormat="1" ht="13.8" x14ac:dyDescent="0.3">
      <c r="B31630" s="10"/>
      <c r="L31630" s="10"/>
      <c r="M31630" s="10"/>
    </row>
    <row r="31631" spans="2:13" s="1" customFormat="1" ht="13.8" x14ac:dyDescent="0.3">
      <c r="B31631" s="10"/>
      <c r="L31631" s="10"/>
      <c r="M31631" s="10"/>
    </row>
    <row r="31632" spans="2:13" s="1" customFormat="1" ht="13.8" x14ac:dyDescent="0.3">
      <c r="B31632" s="10"/>
      <c r="L31632" s="10"/>
      <c r="M31632" s="10"/>
    </row>
    <row r="31633" spans="2:13" s="1" customFormat="1" ht="13.8" x14ac:dyDescent="0.3">
      <c r="B31633" s="10"/>
      <c r="L31633" s="10"/>
      <c r="M31633" s="10"/>
    </row>
    <row r="31634" spans="2:13" s="1" customFormat="1" ht="13.8" x14ac:dyDescent="0.3">
      <c r="B31634" s="10"/>
      <c r="L31634" s="10"/>
      <c r="M31634" s="10"/>
    </row>
    <row r="31635" spans="2:13" s="1" customFormat="1" ht="13.8" x14ac:dyDescent="0.3">
      <c r="B31635" s="10"/>
      <c r="L31635" s="10"/>
      <c r="M31635" s="10"/>
    </row>
    <row r="31636" spans="2:13" s="1" customFormat="1" ht="13.8" x14ac:dyDescent="0.3">
      <c r="B31636" s="10"/>
      <c r="L31636" s="10"/>
      <c r="M31636" s="10"/>
    </row>
    <row r="31637" spans="2:13" s="1" customFormat="1" ht="13.8" x14ac:dyDescent="0.3">
      <c r="B31637" s="10"/>
      <c r="L31637" s="10"/>
      <c r="M31637" s="10"/>
    </row>
    <row r="31638" spans="2:13" s="1" customFormat="1" ht="13.8" x14ac:dyDescent="0.3">
      <c r="B31638" s="10"/>
      <c r="L31638" s="10"/>
      <c r="M31638" s="10"/>
    </row>
    <row r="31639" spans="2:13" s="1" customFormat="1" ht="13.8" x14ac:dyDescent="0.3">
      <c r="B31639" s="10"/>
      <c r="L31639" s="10"/>
      <c r="M31639" s="10"/>
    </row>
    <row r="31640" spans="2:13" s="1" customFormat="1" ht="13.8" x14ac:dyDescent="0.3">
      <c r="B31640" s="10"/>
      <c r="L31640" s="10"/>
      <c r="M31640" s="10"/>
    </row>
    <row r="31641" spans="2:13" s="1" customFormat="1" ht="13.8" x14ac:dyDescent="0.3">
      <c r="B31641" s="10"/>
      <c r="L31641" s="10"/>
      <c r="M31641" s="10"/>
    </row>
    <row r="31642" spans="2:13" s="1" customFormat="1" ht="13.8" x14ac:dyDescent="0.3">
      <c r="B31642" s="10"/>
      <c r="L31642" s="10"/>
      <c r="M31642" s="10"/>
    </row>
    <row r="31643" spans="2:13" s="1" customFormat="1" ht="13.8" x14ac:dyDescent="0.3">
      <c r="B31643" s="10"/>
      <c r="L31643" s="10"/>
      <c r="M31643" s="10"/>
    </row>
    <row r="31644" spans="2:13" s="1" customFormat="1" ht="13.8" x14ac:dyDescent="0.3">
      <c r="B31644" s="10"/>
      <c r="L31644" s="10"/>
      <c r="M31644" s="10"/>
    </row>
    <row r="31645" spans="2:13" s="1" customFormat="1" ht="13.8" x14ac:dyDescent="0.3">
      <c r="B31645" s="10"/>
      <c r="L31645" s="10"/>
      <c r="M31645" s="10"/>
    </row>
    <row r="31646" spans="2:13" s="1" customFormat="1" ht="13.8" x14ac:dyDescent="0.3">
      <c r="B31646" s="10"/>
      <c r="L31646" s="10"/>
      <c r="M31646" s="10"/>
    </row>
    <row r="31647" spans="2:13" s="1" customFormat="1" ht="13.8" x14ac:dyDescent="0.3">
      <c r="B31647" s="10"/>
      <c r="L31647" s="10"/>
      <c r="M31647" s="10"/>
    </row>
    <row r="31648" spans="2:13" s="1" customFormat="1" ht="13.8" x14ac:dyDescent="0.3">
      <c r="B31648" s="10"/>
      <c r="L31648" s="10"/>
      <c r="M31648" s="10"/>
    </row>
    <row r="31649" spans="2:13" s="1" customFormat="1" ht="13.8" x14ac:dyDescent="0.3">
      <c r="B31649" s="10"/>
      <c r="L31649" s="10"/>
      <c r="M31649" s="10"/>
    </row>
    <row r="31650" spans="2:13" s="1" customFormat="1" ht="13.8" x14ac:dyDescent="0.3">
      <c r="B31650" s="10"/>
      <c r="L31650" s="10"/>
      <c r="M31650" s="10"/>
    </row>
    <row r="31651" spans="2:13" s="1" customFormat="1" ht="13.8" x14ac:dyDescent="0.3">
      <c r="B31651" s="10"/>
      <c r="L31651" s="10"/>
      <c r="M31651" s="10"/>
    </row>
    <row r="31652" spans="2:13" s="1" customFormat="1" ht="13.8" x14ac:dyDescent="0.3">
      <c r="B31652" s="10"/>
      <c r="L31652" s="10"/>
      <c r="M31652" s="10"/>
    </row>
    <row r="31653" spans="2:13" s="1" customFormat="1" ht="13.8" x14ac:dyDescent="0.3">
      <c r="B31653" s="10"/>
      <c r="L31653" s="10"/>
      <c r="M31653" s="10"/>
    </row>
    <row r="31654" spans="2:13" s="1" customFormat="1" ht="13.8" x14ac:dyDescent="0.3">
      <c r="B31654" s="10"/>
      <c r="L31654" s="10"/>
      <c r="M31654" s="10"/>
    </row>
    <row r="31655" spans="2:13" s="1" customFormat="1" ht="13.8" x14ac:dyDescent="0.3">
      <c r="B31655" s="10"/>
      <c r="L31655" s="10"/>
      <c r="M31655" s="10"/>
    </row>
    <row r="31656" spans="2:13" s="1" customFormat="1" ht="13.8" x14ac:dyDescent="0.3">
      <c r="B31656" s="10"/>
      <c r="L31656" s="10"/>
      <c r="M31656" s="10"/>
    </row>
    <row r="31657" spans="2:13" s="1" customFormat="1" ht="13.8" x14ac:dyDescent="0.3">
      <c r="B31657" s="10"/>
      <c r="L31657" s="10"/>
      <c r="M31657" s="10"/>
    </row>
    <row r="31658" spans="2:13" s="1" customFormat="1" ht="13.8" x14ac:dyDescent="0.3">
      <c r="B31658" s="10"/>
      <c r="L31658" s="10"/>
      <c r="M31658" s="10"/>
    </row>
    <row r="31659" spans="2:13" s="1" customFormat="1" ht="13.8" x14ac:dyDescent="0.3">
      <c r="B31659" s="10"/>
      <c r="L31659" s="10"/>
      <c r="M31659" s="10"/>
    </row>
    <row r="31660" spans="2:13" s="1" customFormat="1" ht="13.8" x14ac:dyDescent="0.3">
      <c r="B31660" s="10"/>
      <c r="L31660" s="10"/>
      <c r="M31660" s="10"/>
    </row>
    <row r="31661" spans="2:13" s="1" customFormat="1" ht="13.8" x14ac:dyDescent="0.3">
      <c r="B31661" s="10"/>
      <c r="L31661" s="10"/>
      <c r="M31661" s="10"/>
    </row>
    <row r="31662" spans="2:13" s="1" customFormat="1" ht="13.8" x14ac:dyDescent="0.3">
      <c r="B31662" s="10"/>
      <c r="L31662" s="10"/>
      <c r="M31662" s="10"/>
    </row>
    <row r="31663" spans="2:13" s="1" customFormat="1" ht="13.8" x14ac:dyDescent="0.3">
      <c r="B31663" s="10"/>
      <c r="L31663" s="10"/>
      <c r="M31663" s="10"/>
    </row>
    <row r="31664" spans="2:13" s="1" customFormat="1" ht="13.8" x14ac:dyDescent="0.3">
      <c r="B31664" s="10"/>
      <c r="L31664" s="10"/>
      <c r="M31664" s="10"/>
    </row>
    <row r="31665" spans="2:13" s="1" customFormat="1" ht="13.8" x14ac:dyDescent="0.3">
      <c r="B31665" s="10"/>
      <c r="L31665" s="10"/>
      <c r="M31665" s="10"/>
    </row>
    <row r="31666" spans="2:13" s="1" customFormat="1" ht="13.8" x14ac:dyDescent="0.3">
      <c r="B31666" s="10"/>
      <c r="L31666" s="10"/>
      <c r="M31666" s="10"/>
    </row>
    <row r="31667" spans="2:13" s="1" customFormat="1" ht="13.8" x14ac:dyDescent="0.3">
      <c r="B31667" s="10"/>
      <c r="L31667" s="10"/>
      <c r="M31667" s="10"/>
    </row>
    <row r="31668" spans="2:13" s="1" customFormat="1" ht="13.8" x14ac:dyDescent="0.3">
      <c r="B31668" s="10"/>
      <c r="L31668" s="10"/>
      <c r="M31668" s="10"/>
    </row>
    <row r="31669" spans="2:13" s="1" customFormat="1" ht="13.8" x14ac:dyDescent="0.3">
      <c r="B31669" s="10"/>
      <c r="L31669" s="10"/>
      <c r="M31669" s="10"/>
    </row>
    <row r="31670" spans="2:13" s="1" customFormat="1" ht="13.8" x14ac:dyDescent="0.3">
      <c r="B31670" s="10"/>
      <c r="L31670" s="10"/>
      <c r="M31670" s="10"/>
    </row>
    <row r="31671" spans="2:13" s="1" customFormat="1" ht="13.8" x14ac:dyDescent="0.3">
      <c r="B31671" s="10"/>
      <c r="L31671" s="10"/>
      <c r="M31671" s="10"/>
    </row>
    <row r="31672" spans="2:13" s="1" customFormat="1" ht="13.8" x14ac:dyDescent="0.3">
      <c r="B31672" s="10"/>
      <c r="L31672" s="10"/>
      <c r="M31672" s="10"/>
    </row>
    <row r="31673" spans="2:13" s="1" customFormat="1" ht="13.8" x14ac:dyDescent="0.3">
      <c r="B31673" s="10"/>
      <c r="L31673" s="10"/>
      <c r="M31673" s="10"/>
    </row>
    <row r="31674" spans="2:13" s="1" customFormat="1" ht="13.8" x14ac:dyDescent="0.3">
      <c r="B31674" s="10"/>
      <c r="L31674" s="10"/>
      <c r="M31674" s="10"/>
    </row>
    <row r="31675" spans="2:13" s="1" customFormat="1" ht="13.8" x14ac:dyDescent="0.3">
      <c r="B31675" s="10"/>
      <c r="L31675" s="10"/>
      <c r="M31675" s="10"/>
    </row>
    <row r="31676" spans="2:13" s="1" customFormat="1" ht="13.8" x14ac:dyDescent="0.3">
      <c r="B31676" s="10"/>
      <c r="L31676" s="10"/>
      <c r="M31676" s="10"/>
    </row>
    <row r="31677" spans="2:13" s="1" customFormat="1" ht="13.8" x14ac:dyDescent="0.3">
      <c r="B31677" s="10"/>
      <c r="L31677" s="10"/>
      <c r="M31677" s="10"/>
    </row>
    <row r="31678" spans="2:13" s="1" customFormat="1" ht="13.8" x14ac:dyDescent="0.3">
      <c r="B31678" s="10"/>
      <c r="L31678" s="10"/>
      <c r="M31678" s="10"/>
    </row>
    <row r="31679" spans="2:13" s="1" customFormat="1" ht="13.8" x14ac:dyDescent="0.3">
      <c r="B31679" s="10"/>
      <c r="L31679" s="10"/>
      <c r="M31679" s="10"/>
    </row>
    <row r="31680" spans="2:13" s="1" customFormat="1" ht="13.8" x14ac:dyDescent="0.3">
      <c r="B31680" s="10"/>
      <c r="L31680" s="10"/>
      <c r="M31680" s="10"/>
    </row>
    <row r="31681" spans="2:13" s="1" customFormat="1" ht="13.8" x14ac:dyDescent="0.3">
      <c r="B31681" s="10"/>
      <c r="L31681" s="10"/>
      <c r="M31681" s="10"/>
    </row>
    <row r="31682" spans="2:13" s="1" customFormat="1" ht="13.8" x14ac:dyDescent="0.3">
      <c r="B31682" s="10"/>
      <c r="L31682" s="10"/>
      <c r="M31682" s="10"/>
    </row>
    <row r="31683" spans="2:13" s="1" customFormat="1" ht="13.8" x14ac:dyDescent="0.3">
      <c r="B31683" s="10"/>
      <c r="L31683" s="10"/>
      <c r="M31683" s="10"/>
    </row>
    <row r="31684" spans="2:13" s="1" customFormat="1" ht="13.8" x14ac:dyDescent="0.3">
      <c r="B31684" s="10"/>
      <c r="L31684" s="10"/>
      <c r="M31684" s="10"/>
    </row>
    <row r="31685" spans="2:13" s="1" customFormat="1" ht="13.8" x14ac:dyDescent="0.3">
      <c r="B31685" s="10"/>
      <c r="L31685" s="10"/>
      <c r="M31685" s="10"/>
    </row>
    <row r="31686" spans="2:13" s="1" customFormat="1" ht="13.8" x14ac:dyDescent="0.3">
      <c r="B31686" s="10"/>
      <c r="L31686" s="10"/>
      <c r="M31686" s="10"/>
    </row>
    <row r="31687" spans="2:13" s="1" customFormat="1" ht="13.8" x14ac:dyDescent="0.3">
      <c r="B31687" s="10"/>
      <c r="L31687" s="10"/>
      <c r="M31687" s="10"/>
    </row>
    <row r="31688" spans="2:13" s="1" customFormat="1" ht="13.8" x14ac:dyDescent="0.3">
      <c r="B31688" s="10"/>
      <c r="L31688" s="10"/>
      <c r="M31688" s="10"/>
    </row>
    <row r="31689" spans="2:13" s="1" customFormat="1" ht="13.8" x14ac:dyDescent="0.3">
      <c r="B31689" s="10"/>
      <c r="L31689" s="10"/>
      <c r="M31689" s="10"/>
    </row>
    <row r="31690" spans="2:13" s="1" customFormat="1" ht="13.8" x14ac:dyDescent="0.3">
      <c r="B31690" s="10"/>
      <c r="L31690" s="10"/>
      <c r="M31690" s="10"/>
    </row>
    <row r="31691" spans="2:13" s="1" customFormat="1" ht="13.8" x14ac:dyDescent="0.3">
      <c r="B31691" s="10"/>
      <c r="L31691" s="10"/>
      <c r="M31691" s="10"/>
    </row>
    <row r="31692" spans="2:13" s="1" customFormat="1" ht="13.8" x14ac:dyDescent="0.3">
      <c r="B31692" s="10"/>
      <c r="L31692" s="10"/>
      <c r="M31692" s="10"/>
    </row>
    <row r="31693" spans="2:13" s="1" customFormat="1" ht="13.8" x14ac:dyDescent="0.3">
      <c r="B31693" s="10"/>
      <c r="L31693" s="10"/>
      <c r="M31693" s="10"/>
    </row>
    <row r="31694" spans="2:13" s="1" customFormat="1" ht="13.8" x14ac:dyDescent="0.3">
      <c r="B31694" s="10"/>
      <c r="L31694" s="10"/>
      <c r="M31694" s="10"/>
    </row>
    <row r="31695" spans="2:13" s="1" customFormat="1" ht="13.8" x14ac:dyDescent="0.3">
      <c r="B31695" s="10"/>
      <c r="L31695" s="10"/>
      <c r="M31695" s="10"/>
    </row>
    <row r="31696" spans="2:13" s="1" customFormat="1" ht="13.8" x14ac:dyDescent="0.3">
      <c r="B31696" s="10"/>
      <c r="L31696" s="10"/>
      <c r="M31696" s="10"/>
    </row>
    <row r="31697" spans="2:13" s="1" customFormat="1" ht="13.8" x14ac:dyDescent="0.3">
      <c r="B31697" s="10"/>
      <c r="L31697" s="10"/>
      <c r="M31697" s="10"/>
    </row>
    <row r="31698" spans="2:13" s="1" customFormat="1" ht="13.8" x14ac:dyDescent="0.3">
      <c r="B31698" s="10"/>
      <c r="L31698" s="10"/>
      <c r="M31698" s="10"/>
    </row>
    <row r="31699" spans="2:13" s="1" customFormat="1" ht="13.8" x14ac:dyDescent="0.3">
      <c r="B31699" s="10"/>
      <c r="L31699" s="10"/>
      <c r="M31699" s="10"/>
    </row>
    <row r="31700" spans="2:13" s="1" customFormat="1" ht="13.8" x14ac:dyDescent="0.3">
      <c r="B31700" s="10"/>
      <c r="L31700" s="10"/>
      <c r="M31700" s="10"/>
    </row>
    <row r="31701" spans="2:13" s="1" customFormat="1" ht="13.8" x14ac:dyDescent="0.3">
      <c r="B31701" s="10"/>
      <c r="L31701" s="10"/>
      <c r="M31701" s="10"/>
    </row>
    <row r="31702" spans="2:13" s="1" customFormat="1" ht="13.8" x14ac:dyDescent="0.3">
      <c r="B31702" s="10"/>
      <c r="L31702" s="10"/>
      <c r="M31702" s="10"/>
    </row>
    <row r="31703" spans="2:13" s="1" customFormat="1" ht="13.8" x14ac:dyDescent="0.3">
      <c r="B31703" s="10"/>
      <c r="L31703" s="10"/>
      <c r="M31703" s="10"/>
    </row>
    <row r="31704" spans="2:13" s="1" customFormat="1" ht="13.8" x14ac:dyDescent="0.3">
      <c r="B31704" s="10"/>
      <c r="L31704" s="10"/>
      <c r="M31704" s="10"/>
    </row>
    <row r="31705" spans="2:13" s="1" customFormat="1" ht="13.8" x14ac:dyDescent="0.3">
      <c r="B31705" s="10"/>
      <c r="L31705" s="10"/>
      <c r="M31705" s="10"/>
    </row>
    <row r="31706" spans="2:13" s="1" customFormat="1" ht="13.8" x14ac:dyDescent="0.3">
      <c r="B31706" s="10"/>
      <c r="L31706" s="10"/>
      <c r="M31706" s="10"/>
    </row>
    <row r="31707" spans="2:13" s="1" customFormat="1" ht="13.8" x14ac:dyDescent="0.3">
      <c r="B31707" s="10"/>
      <c r="L31707" s="10"/>
      <c r="M31707" s="10"/>
    </row>
    <row r="31708" spans="2:13" s="1" customFormat="1" ht="13.8" x14ac:dyDescent="0.3">
      <c r="B31708" s="10"/>
      <c r="L31708" s="10"/>
      <c r="M31708" s="10"/>
    </row>
    <row r="31709" spans="2:13" s="1" customFormat="1" ht="13.8" x14ac:dyDescent="0.3">
      <c r="B31709" s="10"/>
      <c r="L31709" s="10"/>
      <c r="M31709" s="10"/>
    </row>
    <row r="31710" spans="2:13" s="1" customFormat="1" ht="13.8" x14ac:dyDescent="0.3">
      <c r="B31710" s="10"/>
      <c r="L31710" s="10"/>
      <c r="M31710" s="10"/>
    </row>
    <row r="31711" spans="2:13" s="1" customFormat="1" ht="13.8" x14ac:dyDescent="0.3">
      <c r="B31711" s="10"/>
      <c r="L31711" s="10"/>
      <c r="M31711" s="10"/>
    </row>
    <row r="31712" spans="2:13" s="1" customFormat="1" ht="13.8" x14ac:dyDescent="0.3">
      <c r="B31712" s="10"/>
      <c r="L31712" s="10"/>
      <c r="M31712" s="10"/>
    </row>
    <row r="31713" spans="2:13" s="1" customFormat="1" ht="13.8" x14ac:dyDescent="0.3">
      <c r="B31713" s="10"/>
      <c r="L31713" s="10"/>
      <c r="M31713" s="10"/>
    </row>
    <row r="31714" spans="2:13" s="1" customFormat="1" ht="13.8" x14ac:dyDescent="0.3">
      <c r="B31714" s="10"/>
      <c r="L31714" s="10"/>
      <c r="M31714" s="10"/>
    </row>
    <row r="31715" spans="2:13" s="1" customFormat="1" ht="13.8" x14ac:dyDescent="0.3">
      <c r="B31715" s="10"/>
      <c r="L31715" s="10"/>
      <c r="M31715" s="10"/>
    </row>
    <row r="31716" spans="2:13" s="1" customFormat="1" ht="13.8" x14ac:dyDescent="0.3">
      <c r="B31716" s="10"/>
      <c r="L31716" s="10"/>
      <c r="M31716" s="10"/>
    </row>
    <row r="31717" spans="2:13" s="1" customFormat="1" ht="13.8" x14ac:dyDescent="0.3">
      <c r="B31717" s="10"/>
      <c r="L31717" s="10"/>
      <c r="M31717" s="10"/>
    </row>
    <row r="31718" spans="2:13" s="1" customFormat="1" ht="13.8" x14ac:dyDescent="0.3">
      <c r="B31718" s="10"/>
      <c r="L31718" s="10"/>
      <c r="M31718" s="10"/>
    </row>
    <row r="31719" spans="2:13" s="1" customFormat="1" ht="13.8" x14ac:dyDescent="0.3">
      <c r="B31719" s="10"/>
      <c r="L31719" s="10"/>
      <c r="M31719" s="10"/>
    </row>
    <row r="31720" spans="2:13" s="1" customFormat="1" ht="13.8" x14ac:dyDescent="0.3">
      <c r="B31720" s="10"/>
      <c r="L31720" s="10"/>
      <c r="M31720" s="10"/>
    </row>
    <row r="31721" spans="2:13" s="1" customFormat="1" ht="13.8" x14ac:dyDescent="0.3">
      <c r="B31721" s="10"/>
      <c r="L31721" s="10"/>
      <c r="M31721" s="10"/>
    </row>
    <row r="31722" spans="2:13" s="1" customFormat="1" ht="13.8" x14ac:dyDescent="0.3">
      <c r="B31722" s="10"/>
      <c r="L31722" s="10"/>
      <c r="M31722" s="10"/>
    </row>
    <row r="31723" spans="2:13" s="1" customFormat="1" ht="13.8" x14ac:dyDescent="0.3">
      <c r="B31723" s="10"/>
      <c r="L31723" s="10"/>
      <c r="M31723" s="10"/>
    </row>
    <row r="31724" spans="2:13" s="1" customFormat="1" ht="13.8" x14ac:dyDescent="0.3">
      <c r="B31724" s="10"/>
      <c r="L31724" s="10"/>
      <c r="M31724" s="10"/>
    </row>
    <row r="31725" spans="2:13" s="1" customFormat="1" ht="13.8" x14ac:dyDescent="0.3">
      <c r="B31725" s="10"/>
      <c r="L31725" s="10"/>
      <c r="M31725" s="10"/>
    </row>
    <row r="31726" spans="2:13" s="1" customFormat="1" ht="13.8" x14ac:dyDescent="0.3">
      <c r="B31726" s="10"/>
      <c r="L31726" s="10"/>
      <c r="M31726" s="10"/>
    </row>
    <row r="31727" spans="2:13" s="1" customFormat="1" ht="13.8" x14ac:dyDescent="0.3">
      <c r="B31727" s="10"/>
      <c r="L31727" s="10"/>
      <c r="M31727" s="10"/>
    </row>
    <row r="31728" spans="2:13" s="1" customFormat="1" ht="13.8" x14ac:dyDescent="0.3">
      <c r="B31728" s="10"/>
      <c r="L31728" s="10"/>
      <c r="M31728" s="10"/>
    </row>
    <row r="31729" spans="2:13" s="1" customFormat="1" ht="13.8" x14ac:dyDescent="0.3">
      <c r="B31729" s="10"/>
      <c r="L31729" s="10"/>
      <c r="M31729" s="10"/>
    </row>
    <row r="31730" spans="2:13" s="1" customFormat="1" ht="13.8" x14ac:dyDescent="0.3">
      <c r="B31730" s="10"/>
      <c r="L31730" s="10"/>
      <c r="M31730" s="10"/>
    </row>
    <row r="31731" spans="2:13" s="1" customFormat="1" ht="13.8" x14ac:dyDescent="0.3">
      <c r="B31731" s="10"/>
      <c r="L31731" s="10"/>
      <c r="M31731" s="10"/>
    </row>
    <row r="31732" spans="2:13" s="1" customFormat="1" ht="13.8" x14ac:dyDescent="0.3">
      <c r="B31732" s="10"/>
      <c r="L31732" s="10"/>
      <c r="M31732" s="10"/>
    </row>
    <row r="31733" spans="2:13" s="1" customFormat="1" ht="13.8" x14ac:dyDescent="0.3">
      <c r="B31733" s="10"/>
      <c r="L31733" s="10"/>
      <c r="M31733" s="10"/>
    </row>
    <row r="31734" spans="2:13" s="1" customFormat="1" ht="13.8" x14ac:dyDescent="0.3">
      <c r="B31734" s="10"/>
      <c r="L31734" s="10"/>
      <c r="M31734" s="10"/>
    </row>
    <row r="31735" spans="2:13" s="1" customFormat="1" ht="13.8" x14ac:dyDescent="0.3">
      <c r="B31735" s="10"/>
      <c r="L31735" s="10"/>
      <c r="M31735" s="10"/>
    </row>
    <row r="31736" spans="2:13" s="1" customFormat="1" ht="13.8" x14ac:dyDescent="0.3">
      <c r="B31736" s="10"/>
      <c r="L31736" s="10"/>
      <c r="M31736" s="10"/>
    </row>
    <row r="31737" spans="2:13" s="1" customFormat="1" ht="13.8" x14ac:dyDescent="0.3">
      <c r="B31737" s="10"/>
      <c r="L31737" s="10"/>
      <c r="M31737" s="10"/>
    </row>
    <row r="31738" spans="2:13" s="1" customFormat="1" ht="13.8" x14ac:dyDescent="0.3">
      <c r="B31738" s="10"/>
      <c r="L31738" s="10"/>
      <c r="M31738" s="10"/>
    </row>
    <row r="31739" spans="2:13" s="1" customFormat="1" ht="13.8" x14ac:dyDescent="0.3">
      <c r="B31739" s="10"/>
      <c r="L31739" s="10"/>
      <c r="M31739" s="10"/>
    </row>
    <row r="31740" spans="2:13" s="1" customFormat="1" ht="13.8" x14ac:dyDescent="0.3">
      <c r="B31740" s="10"/>
      <c r="L31740" s="10"/>
      <c r="M31740" s="10"/>
    </row>
    <row r="31741" spans="2:13" s="1" customFormat="1" ht="13.8" x14ac:dyDescent="0.3">
      <c r="B31741" s="10"/>
      <c r="L31741" s="10"/>
      <c r="M31741" s="10"/>
    </row>
    <row r="31742" spans="2:13" s="1" customFormat="1" ht="13.8" x14ac:dyDescent="0.3">
      <c r="B31742" s="10"/>
      <c r="L31742" s="10"/>
      <c r="M31742" s="10"/>
    </row>
    <row r="31743" spans="2:13" s="1" customFormat="1" ht="13.8" x14ac:dyDescent="0.3">
      <c r="B31743" s="10"/>
      <c r="L31743" s="10"/>
      <c r="M31743" s="10"/>
    </row>
    <row r="31744" spans="2:13" s="1" customFormat="1" ht="13.8" x14ac:dyDescent="0.3">
      <c r="B31744" s="10"/>
      <c r="L31744" s="10"/>
      <c r="M31744" s="10"/>
    </row>
    <row r="31745" spans="2:13" s="1" customFormat="1" ht="13.8" x14ac:dyDescent="0.3">
      <c r="B31745" s="10"/>
      <c r="L31745" s="10"/>
      <c r="M31745" s="10"/>
    </row>
    <row r="31746" spans="2:13" s="1" customFormat="1" ht="13.8" x14ac:dyDescent="0.3">
      <c r="B31746" s="10"/>
      <c r="L31746" s="10"/>
      <c r="M31746" s="10"/>
    </row>
    <row r="31747" spans="2:13" s="1" customFormat="1" ht="13.8" x14ac:dyDescent="0.3">
      <c r="B31747" s="10"/>
      <c r="L31747" s="10"/>
      <c r="M31747" s="10"/>
    </row>
    <row r="31748" spans="2:13" s="1" customFormat="1" ht="13.8" x14ac:dyDescent="0.3">
      <c r="B31748" s="10"/>
      <c r="L31748" s="10"/>
      <c r="M31748" s="10"/>
    </row>
    <row r="31749" spans="2:13" s="1" customFormat="1" ht="13.8" x14ac:dyDescent="0.3">
      <c r="B31749" s="10"/>
      <c r="L31749" s="10"/>
      <c r="M31749" s="10"/>
    </row>
    <row r="31750" spans="2:13" s="1" customFormat="1" ht="13.8" x14ac:dyDescent="0.3">
      <c r="B31750" s="10"/>
      <c r="L31750" s="10"/>
      <c r="M31750" s="10"/>
    </row>
    <row r="31751" spans="2:13" s="1" customFormat="1" ht="13.8" x14ac:dyDescent="0.3">
      <c r="B31751" s="10"/>
      <c r="L31751" s="10"/>
      <c r="M31751" s="10"/>
    </row>
    <row r="31752" spans="2:13" s="1" customFormat="1" ht="13.8" x14ac:dyDescent="0.3">
      <c r="B31752" s="10"/>
      <c r="L31752" s="10"/>
      <c r="M31752" s="10"/>
    </row>
    <row r="31753" spans="2:13" s="1" customFormat="1" ht="13.8" x14ac:dyDescent="0.3">
      <c r="B31753" s="10"/>
      <c r="L31753" s="10"/>
      <c r="M31753" s="10"/>
    </row>
    <row r="31754" spans="2:13" s="1" customFormat="1" ht="13.8" x14ac:dyDescent="0.3">
      <c r="B31754" s="10"/>
      <c r="L31754" s="10"/>
      <c r="M31754" s="10"/>
    </row>
    <row r="31755" spans="2:13" s="1" customFormat="1" ht="13.8" x14ac:dyDescent="0.3">
      <c r="B31755" s="10"/>
      <c r="L31755" s="10"/>
      <c r="M31755" s="10"/>
    </row>
    <row r="31756" spans="2:13" s="1" customFormat="1" ht="13.8" x14ac:dyDescent="0.3">
      <c r="B31756" s="10"/>
      <c r="L31756" s="10"/>
      <c r="M31756" s="10"/>
    </row>
    <row r="31757" spans="2:13" s="1" customFormat="1" ht="13.8" x14ac:dyDescent="0.3">
      <c r="B31757" s="10"/>
      <c r="L31757" s="10"/>
      <c r="M31757" s="10"/>
    </row>
    <row r="31758" spans="2:13" s="1" customFormat="1" ht="13.8" x14ac:dyDescent="0.3">
      <c r="B31758" s="10"/>
      <c r="L31758" s="10"/>
      <c r="M31758" s="10"/>
    </row>
    <row r="31759" spans="2:13" s="1" customFormat="1" ht="13.8" x14ac:dyDescent="0.3">
      <c r="B31759" s="10"/>
      <c r="L31759" s="10"/>
      <c r="M31759" s="10"/>
    </row>
    <row r="31760" spans="2:13" s="1" customFormat="1" ht="13.8" x14ac:dyDescent="0.3">
      <c r="B31760" s="10"/>
      <c r="L31760" s="10"/>
      <c r="M31760" s="10"/>
    </row>
    <row r="31761" spans="2:13" s="1" customFormat="1" ht="13.8" x14ac:dyDescent="0.3">
      <c r="B31761" s="10"/>
      <c r="L31761" s="10"/>
      <c r="M31761" s="10"/>
    </row>
    <row r="31762" spans="2:13" s="1" customFormat="1" ht="13.8" x14ac:dyDescent="0.3">
      <c r="B31762" s="10"/>
      <c r="L31762" s="10"/>
      <c r="M31762" s="10"/>
    </row>
    <row r="31763" spans="2:13" s="1" customFormat="1" ht="13.8" x14ac:dyDescent="0.3">
      <c r="B31763" s="10"/>
      <c r="L31763" s="10"/>
      <c r="M31763" s="10"/>
    </row>
    <row r="31764" spans="2:13" s="1" customFormat="1" ht="13.8" x14ac:dyDescent="0.3">
      <c r="B31764" s="10"/>
      <c r="L31764" s="10"/>
      <c r="M31764" s="10"/>
    </row>
    <row r="31765" spans="2:13" s="1" customFormat="1" ht="13.8" x14ac:dyDescent="0.3">
      <c r="B31765" s="10"/>
      <c r="L31765" s="10"/>
      <c r="M31765" s="10"/>
    </row>
    <row r="31766" spans="2:13" s="1" customFormat="1" ht="13.8" x14ac:dyDescent="0.3">
      <c r="B31766" s="10"/>
      <c r="L31766" s="10"/>
      <c r="M31766" s="10"/>
    </row>
    <row r="31767" spans="2:13" s="1" customFormat="1" ht="13.8" x14ac:dyDescent="0.3">
      <c r="B31767" s="10"/>
      <c r="L31767" s="10"/>
      <c r="M31767" s="10"/>
    </row>
    <row r="31768" spans="2:13" s="1" customFormat="1" ht="13.8" x14ac:dyDescent="0.3">
      <c r="B31768" s="10"/>
      <c r="L31768" s="10"/>
      <c r="M31768" s="10"/>
    </row>
    <row r="31769" spans="2:13" s="1" customFormat="1" ht="13.8" x14ac:dyDescent="0.3">
      <c r="B31769" s="10"/>
      <c r="L31769" s="10"/>
      <c r="M31769" s="10"/>
    </row>
    <row r="31770" spans="2:13" s="1" customFormat="1" ht="13.8" x14ac:dyDescent="0.3">
      <c r="B31770" s="10"/>
      <c r="L31770" s="10"/>
      <c r="M31770" s="10"/>
    </row>
    <row r="31771" spans="2:13" s="1" customFormat="1" ht="13.8" x14ac:dyDescent="0.3">
      <c r="B31771" s="10"/>
      <c r="L31771" s="10"/>
      <c r="M31771" s="10"/>
    </row>
    <row r="31772" spans="2:13" s="1" customFormat="1" ht="13.8" x14ac:dyDescent="0.3">
      <c r="B31772" s="10"/>
      <c r="L31772" s="10"/>
      <c r="M31772" s="10"/>
    </row>
    <row r="31773" spans="2:13" s="1" customFormat="1" ht="13.8" x14ac:dyDescent="0.3">
      <c r="B31773" s="10"/>
      <c r="L31773" s="10"/>
      <c r="M31773" s="10"/>
    </row>
    <row r="31774" spans="2:13" s="1" customFormat="1" ht="13.8" x14ac:dyDescent="0.3">
      <c r="B31774" s="10"/>
      <c r="L31774" s="10"/>
      <c r="M31774" s="10"/>
    </row>
    <row r="31775" spans="2:13" s="1" customFormat="1" ht="13.8" x14ac:dyDescent="0.3">
      <c r="B31775" s="10"/>
      <c r="L31775" s="10"/>
      <c r="M31775" s="10"/>
    </row>
    <row r="31776" spans="2:13" s="1" customFormat="1" ht="13.8" x14ac:dyDescent="0.3">
      <c r="B31776" s="10"/>
      <c r="L31776" s="10"/>
      <c r="M31776" s="10"/>
    </row>
    <row r="31777" spans="2:13" s="1" customFormat="1" ht="13.8" x14ac:dyDescent="0.3">
      <c r="B31777" s="10"/>
      <c r="L31777" s="10"/>
      <c r="M31777" s="10"/>
    </row>
    <row r="31778" spans="2:13" s="1" customFormat="1" ht="13.8" x14ac:dyDescent="0.3">
      <c r="B31778" s="10"/>
      <c r="L31778" s="10"/>
      <c r="M31778" s="10"/>
    </row>
    <row r="31779" spans="2:13" s="1" customFormat="1" ht="13.8" x14ac:dyDescent="0.3">
      <c r="B31779" s="10"/>
      <c r="L31779" s="10"/>
      <c r="M31779" s="10"/>
    </row>
    <row r="31780" spans="2:13" s="1" customFormat="1" ht="13.8" x14ac:dyDescent="0.3">
      <c r="B31780" s="10"/>
      <c r="L31780" s="10"/>
      <c r="M31780" s="10"/>
    </row>
    <row r="31781" spans="2:13" s="1" customFormat="1" ht="13.8" x14ac:dyDescent="0.3">
      <c r="B31781" s="10"/>
      <c r="L31781" s="10"/>
      <c r="M31781" s="10"/>
    </row>
    <row r="31782" spans="2:13" s="1" customFormat="1" ht="13.8" x14ac:dyDescent="0.3">
      <c r="B31782" s="10"/>
      <c r="L31782" s="10"/>
      <c r="M31782" s="10"/>
    </row>
    <row r="31783" spans="2:13" s="1" customFormat="1" ht="13.8" x14ac:dyDescent="0.3">
      <c r="B31783" s="10"/>
      <c r="L31783" s="10"/>
      <c r="M31783" s="10"/>
    </row>
    <row r="31784" spans="2:13" s="1" customFormat="1" ht="13.8" x14ac:dyDescent="0.3">
      <c r="B31784" s="10"/>
      <c r="L31784" s="10"/>
      <c r="M31784" s="10"/>
    </row>
    <row r="31785" spans="2:13" s="1" customFormat="1" ht="13.8" x14ac:dyDescent="0.3">
      <c r="B31785" s="10"/>
      <c r="L31785" s="10"/>
      <c r="M31785" s="10"/>
    </row>
    <row r="31786" spans="2:13" s="1" customFormat="1" ht="13.8" x14ac:dyDescent="0.3">
      <c r="B31786" s="10"/>
      <c r="L31786" s="10"/>
      <c r="M31786" s="10"/>
    </row>
    <row r="31787" spans="2:13" s="1" customFormat="1" ht="13.8" x14ac:dyDescent="0.3">
      <c r="B31787" s="10"/>
      <c r="L31787" s="10"/>
      <c r="M31787" s="10"/>
    </row>
    <row r="31788" spans="2:13" s="1" customFormat="1" ht="13.8" x14ac:dyDescent="0.3">
      <c r="B31788" s="10"/>
      <c r="L31788" s="10"/>
      <c r="M31788" s="10"/>
    </row>
    <row r="31789" spans="2:13" s="1" customFormat="1" ht="13.8" x14ac:dyDescent="0.3">
      <c r="B31789" s="10"/>
      <c r="L31789" s="10"/>
      <c r="M31789" s="10"/>
    </row>
    <row r="31790" spans="2:13" s="1" customFormat="1" ht="13.8" x14ac:dyDescent="0.3">
      <c r="B31790" s="10"/>
      <c r="L31790" s="10"/>
      <c r="M31790" s="10"/>
    </row>
    <row r="31791" spans="2:13" s="1" customFormat="1" ht="13.8" x14ac:dyDescent="0.3">
      <c r="B31791" s="10"/>
      <c r="L31791" s="10"/>
      <c r="M31791" s="10"/>
    </row>
    <row r="31792" spans="2:13" s="1" customFormat="1" ht="13.8" x14ac:dyDescent="0.3">
      <c r="B31792" s="10"/>
      <c r="L31792" s="10"/>
      <c r="M31792" s="10"/>
    </row>
    <row r="31793" spans="2:13" s="1" customFormat="1" ht="13.8" x14ac:dyDescent="0.3">
      <c r="B31793" s="10"/>
      <c r="L31793" s="10"/>
      <c r="M31793" s="10"/>
    </row>
    <row r="31794" spans="2:13" s="1" customFormat="1" ht="13.8" x14ac:dyDescent="0.3">
      <c r="B31794" s="10"/>
      <c r="L31794" s="10"/>
      <c r="M31794" s="10"/>
    </row>
    <row r="31795" spans="2:13" s="1" customFormat="1" ht="13.8" x14ac:dyDescent="0.3">
      <c r="B31795" s="10"/>
      <c r="L31795" s="10"/>
      <c r="M31795" s="10"/>
    </row>
    <row r="31796" spans="2:13" s="1" customFormat="1" ht="13.8" x14ac:dyDescent="0.3">
      <c r="B31796" s="10"/>
      <c r="L31796" s="10"/>
      <c r="M31796" s="10"/>
    </row>
    <row r="31797" spans="2:13" s="1" customFormat="1" ht="13.8" x14ac:dyDescent="0.3">
      <c r="B31797" s="10"/>
      <c r="L31797" s="10"/>
      <c r="M31797" s="10"/>
    </row>
    <row r="31798" spans="2:13" s="1" customFormat="1" ht="13.8" x14ac:dyDescent="0.3">
      <c r="B31798" s="10"/>
      <c r="L31798" s="10"/>
      <c r="M31798" s="10"/>
    </row>
    <row r="31799" spans="2:13" s="1" customFormat="1" ht="13.8" x14ac:dyDescent="0.3">
      <c r="B31799" s="10"/>
      <c r="L31799" s="10"/>
      <c r="M31799" s="10"/>
    </row>
    <row r="31800" spans="2:13" s="1" customFormat="1" ht="13.8" x14ac:dyDescent="0.3">
      <c r="B31800" s="10"/>
      <c r="L31800" s="10"/>
      <c r="M31800" s="10"/>
    </row>
    <row r="31801" spans="2:13" s="1" customFormat="1" ht="13.8" x14ac:dyDescent="0.3">
      <c r="B31801" s="10"/>
      <c r="L31801" s="10"/>
      <c r="M31801" s="10"/>
    </row>
    <row r="31802" spans="2:13" s="1" customFormat="1" ht="13.8" x14ac:dyDescent="0.3">
      <c r="B31802" s="10"/>
      <c r="L31802" s="10"/>
      <c r="M31802" s="10"/>
    </row>
    <row r="31803" spans="2:13" s="1" customFormat="1" ht="13.8" x14ac:dyDescent="0.3">
      <c r="B31803" s="10"/>
      <c r="L31803" s="10"/>
      <c r="M31803" s="10"/>
    </row>
    <row r="31804" spans="2:13" s="1" customFormat="1" ht="13.8" x14ac:dyDescent="0.3">
      <c r="B31804" s="10"/>
      <c r="L31804" s="10"/>
      <c r="M31804" s="10"/>
    </row>
    <row r="31805" spans="2:13" s="1" customFormat="1" ht="13.8" x14ac:dyDescent="0.3">
      <c r="B31805" s="10"/>
      <c r="L31805" s="10"/>
      <c r="M31805" s="10"/>
    </row>
    <row r="31806" spans="2:13" s="1" customFormat="1" ht="13.8" x14ac:dyDescent="0.3">
      <c r="B31806" s="10"/>
      <c r="L31806" s="10"/>
      <c r="M31806" s="10"/>
    </row>
    <row r="31807" spans="2:13" s="1" customFormat="1" ht="13.8" x14ac:dyDescent="0.3">
      <c r="B31807" s="10"/>
      <c r="L31807" s="10"/>
      <c r="M31807" s="10"/>
    </row>
    <row r="31808" spans="2:13" s="1" customFormat="1" ht="13.8" x14ac:dyDescent="0.3">
      <c r="B31808" s="10"/>
      <c r="L31808" s="10"/>
      <c r="M31808" s="10"/>
    </row>
    <row r="31809" spans="2:13" s="1" customFormat="1" ht="13.8" x14ac:dyDescent="0.3">
      <c r="B31809" s="10"/>
      <c r="L31809" s="10"/>
      <c r="M31809" s="10"/>
    </row>
    <row r="31810" spans="2:13" s="1" customFormat="1" ht="13.8" x14ac:dyDescent="0.3">
      <c r="B31810" s="10"/>
      <c r="L31810" s="10"/>
      <c r="M31810" s="10"/>
    </row>
    <row r="31811" spans="2:13" s="1" customFormat="1" ht="13.8" x14ac:dyDescent="0.3">
      <c r="B31811" s="10"/>
      <c r="L31811" s="10"/>
      <c r="M31811" s="10"/>
    </row>
    <row r="31812" spans="2:13" s="1" customFormat="1" ht="13.8" x14ac:dyDescent="0.3">
      <c r="B31812" s="10"/>
      <c r="L31812" s="10"/>
      <c r="M31812" s="10"/>
    </row>
    <row r="31813" spans="2:13" s="1" customFormat="1" ht="13.8" x14ac:dyDescent="0.3">
      <c r="B31813" s="10"/>
      <c r="L31813" s="10"/>
      <c r="M31813" s="10"/>
    </row>
    <row r="31814" spans="2:13" s="1" customFormat="1" ht="13.8" x14ac:dyDescent="0.3">
      <c r="B31814" s="10"/>
      <c r="L31814" s="10"/>
      <c r="M31814" s="10"/>
    </row>
    <row r="31815" spans="2:13" s="1" customFormat="1" ht="13.8" x14ac:dyDescent="0.3">
      <c r="B31815" s="10"/>
      <c r="L31815" s="10"/>
      <c r="M31815" s="10"/>
    </row>
    <row r="31816" spans="2:13" s="1" customFormat="1" ht="13.8" x14ac:dyDescent="0.3">
      <c r="B31816" s="10"/>
      <c r="L31816" s="10"/>
      <c r="M31816" s="10"/>
    </row>
    <row r="31817" spans="2:13" s="1" customFormat="1" ht="13.8" x14ac:dyDescent="0.3">
      <c r="B31817" s="10"/>
      <c r="L31817" s="10"/>
      <c r="M31817" s="10"/>
    </row>
    <row r="31818" spans="2:13" s="1" customFormat="1" ht="13.8" x14ac:dyDescent="0.3">
      <c r="B31818" s="10"/>
      <c r="L31818" s="10"/>
      <c r="M31818" s="10"/>
    </row>
    <row r="31819" spans="2:13" s="1" customFormat="1" ht="13.8" x14ac:dyDescent="0.3">
      <c r="B31819" s="10"/>
      <c r="L31819" s="10"/>
      <c r="M31819" s="10"/>
    </row>
    <row r="31820" spans="2:13" s="1" customFormat="1" ht="13.8" x14ac:dyDescent="0.3">
      <c r="B31820" s="10"/>
      <c r="L31820" s="10"/>
      <c r="M31820" s="10"/>
    </row>
    <row r="31821" spans="2:13" s="1" customFormat="1" ht="13.8" x14ac:dyDescent="0.3">
      <c r="B31821" s="10"/>
      <c r="L31821" s="10"/>
      <c r="M31821" s="10"/>
    </row>
    <row r="31822" spans="2:13" s="1" customFormat="1" ht="13.8" x14ac:dyDescent="0.3">
      <c r="B31822" s="10"/>
      <c r="L31822" s="10"/>
      <c r="M31822" s="10"/>
    </row>
    <row r="31823" spans="2:13" s="1" customFormat="1" ht="13.8" x14ac:dyDescent="0.3">
      <c r="B31823" s="10"/>
      <c r="L31823" s="10"/>
      <c r="M31823" s="10"/>
    </row>
    <row r="31824" spans="2:13" s="1" customFormat="1" ht="13.8" x14ac:dyDescent="0.3">
      <c r="B31824" s="10"/>
      <c r="L31824" s="10"/>
      <c r="M31824" s="10"/>
    </row>
    <row r="31825" spans="2:13" s="1" customFormat="1" ht="13.8" x14ac:dyDescent="0.3">
      <c r="B31825" s="10"/>
      <c r="L31825" s="10"/>
      <c r="M31825" s="10"/>
    </row>
    <row r="31826" spans="2:13" s="1" customFormat="1" ht="13.8" x14ac:dyDescent="0.3">
      <c r="B31826" s="10"/>
      <c r="L31826" s="10"/>
      <c r="M31826" s="10"/>
    </row>
    <row r="31827" spans="2:13" s="1" customFormat="1" ht="13.8" x14ac:dyDescent="0.3">
      <c r="B31827" s="10"/>
      <c r="L31827" s="10"/>
      <c r="M31827" s="10"/>
    </row>
    <row r="31828" spans="2:13" s="1" customFormat="1" ht="13.8" x14ac:dyDescent="0.3">
      <c r="B31828" s="10"/>
      <c r="L31828" s="10"/>
      <c r="M31828" s="10"/>
    </row>
    <row r="31829" spans="2:13" s="1" customFormat="1" ht="13.8" x14ac:dyDescent="0.3">
      <c r="B31829" s="10"/>
      <c r="L31829" s="10"/>
      <c r="M31829" s="10"/>
    </row>
    <row r="31830" spans="2:13" s="1" customFormat="1" ht="13.8" x14ac:dyDescent="0.3">
      <c r="B31830" s="10"/>
      <c r="L31830" s="10"/>
      <c r="M31830" s="10"/>
    </row>
    <row r="31831" spans="2:13" s="1" customFormat="1" ht="13.8" x14ac:dyDescent="0.3">
      <c r="B31831" s="10"/>
      <c r="L31831" s="10"/>
      <c r="M31831" s="10"/>
    </row>
    <row r="31832" spans="2:13" s="1" customFormat="1" ht="13.8" x14ac:dyDescent="0.3">
      <c r="B31832" s="10"/>
      <c r="L31832" s="10"/>
      <c r="M31832" s="10"/>
    </row>
    <row r="31833" spans="2:13" s="1" customFormat="1" ht="13.8" x14ac:dyDescent="0.3">
      <c r="B31833" s="10"/>
      <c r="L31833" s="10"/>
      <c r="M31833" s="10"/>
    </row>
    <row r="31834" spans="2:13" s="1" customFormat="1" ht="13.8" x14ac:dyDescent="0.3">
      <c r="B31834" s="10"/>
      <c r="L31834" s="10"/>
      <c r="M31834" s="10"/>
    </row>
    <row r="31835" spans="2:13" s="1" customFormat="1" ht="13.8" x14ac:dyDescent="0.3">
      <c r="B31835" s="10"/>
      <c r="L31835" s="10"/>
      <c r="M31835" s="10"/>
    </row>
    <row r="31836" spans="2:13" s="1" customFormat="1" ht="13.8" x14ac:dyDescent="0.3">
      <c r="B31836" s="10"/>
      <c r="L31836" s="10"/>
      <c r="M31836" s="10"/>
    </row>
    <row r="31837" spans="2:13" s="1" customFormat="1" ht="13.8" x14ac:dyDescent="0.3">
      <c r="B31837" s="10"/>
      <c r="L31837" s="10"/>
      <c r="M31837" s="10"/>
    </row>
    <row r="31838" spans="2:13" s="1" customFormat="1" ht="13.8" x14ac:dyDescent="0.3">
      <c r="B31838" s="10"/>
      <c r="L31838" s="10"/>
      <c r="M31838" s="10"/>
    </row>
    <row r="31839" spans="2:13" s="1" customFormat="1" ht="13.8" x14ac:dyDescent="0.3">
      <c r="B31839" s="10"/>
      <c r="L31839" s="10"/>
      <c r="M31839" s="10"/>
    </row>
    <row r="31840" spans="2:13" s="1" customFormat="1" ht="13.8" x14ac:dyDescent="0.3">
      <c r="B31840" s="10"/>
      <c r="L31840" s="10"/>
      <c r="M31840" s="10"/>
    </row>
    <row r="31841" spans="2:13" s="1" customFormat="1" ht="13.8" x14ac:dyDescent="0.3">
      <c r="B31841" s="10"/>
      <c r="L31841" s="10"/>
      <c r="M31841" s="10"/>
    </row>
    <row r="31842" spans="2:13" s="1" customFormat="1" ht="13.8" x14ac:dyDescent="0.3">
      <c r="B31842" s="10"/>
      <c r="L31842" s="10"/>
      <c r="M31842" s="10"/>
    </row>
    <row r="31843" spans="2:13" s="1" customFormat="1" ht="13.8" x14ac:dyDescent="0.3">
      <c r="B31843" s="10"/>
      <c r="L31843" s="10"/>
      <c r="M31843" s="10"/>
    </row>
    <row r="31844" spans="2:13" s="1" customFormat="1" ht="13.8" x14ac:dyDescent="0.3">
      <c r="B31844" s="10"/>
      <c r="L31844" s="10"/>
      <c r="M31844" s="10"/>
    </row>
    <row r="31845" spans="2:13" s="1" customFormat="1" ht="13.8" x14ac:dyDescent="0.3">
      <c r="B31845" s="10"/>
      <c r="L31845" s="10"/>
      <c r="M31845" s="10"/>
    </row>
    <row r="31846" spans="2:13" s="1" customFormat="1" ht="13.8" x14ac:dyDescent="0.3">
      <c r="B31846" s="10"/>
      <c r="L31846" s="10"/>
      <c r="M31846" s="10"/>
    </row>
    <row r="31847" spans="2:13" s="1" customFormat="1" ht="13.8" x14ac:dyDescent="0.3">
      <c r="B31847" s="10"/>
      <c r="L31847" s="10"/>
      <c r="M31847" s="10"/>
    </row>
    <row r="31848" spans="2:13" s="1" customFormat="1" ht="13.8" x14ac:dyDescent="0.3">
      <c r="B31848" s="10"/>
      <c r="L31848" s="10"/>
      <c r="M31848" s="10"/>
    </row>
    <row r="31849" spans="2:13" s="1" customFormat="1" ht="13.8" x14ac:dyDescent="0.3">
      <c r="B31849" s="10"/>
      <c r="L31849" s="10"/>
      <c r="M31849" s="10"/>
    </row>
    <row r="31850" spans="2:13" s="1" customFormat="1" ht="13.8" x14ac:dyDescent="0.3">
      <c r="B31850" s="10"/>
      <c r="L31850" s="10"/>
      <c r="M31850" s="10"/>
    </row>
    <row r="31851" spans="2:13" s="1" customFormat="1" ht="13.8" x14ac:dyDescent="0.3">
      <c r="B31851" s="10"/>
      <c r="L31851" s="10"/>
      <c r="M31851" s="10"/>
    </row>
    <row r="31852" spans="2:13" s="1" customFormat="1" ht="13.8" x14ac:dyDescent="0.3">
      <c r="B31852" s="10"/>
      <c r="L31852" s="10"/>
      <c r="M31852" s="10"/>
    </row>
    <row r="31853" spans="2:13" s="1" customFormat="1" ht="13.8" x14ac:dyDescent="0.3">
      <c r="B31853" s="10"/>
      <c r="L31853" s="10"/>
      <c r="M31853" s="10"/>
    </row>
    <row r="31854" spans="2:13" s="1" customFormat="1" ht="13.8" x14ac:dyDescent="0.3">
      <c r="B31854" s="10"/>
      <c r="L31854" s="10"/>
      <c r="M31854" s="10"/>
    </row>
    <row r="31855" spans="2:13" s="1" customFormat="1" ht="13.8" x14ac:dyDescent="0.3">
      <c r="B31855" s="10"/>
      <c r="L31855" s="10"/>
      <c r="M31855" s="10"/>
    </row>
    <row r="31856" spans="2:13" s="1" customFormat="1" ht="13.8" x14ac:dyDescent="0.3">
      <c r="B31856" s="10"/>
      <c r="L31856" s="10"/>
      <c r="M31856" s="10"/>
    </row>
    <row r="31857" spans="2:13" s="1" customFormat="1" ht="13.8" x14ac:dyDescent="0.3">
      <c r="B31857" s="10"/>
      <c r="L31857" s="10"/>
      <c r="M31857" s="10"/>
    </row>
    <row r="31858" spans="2:13" s="1" customFormat="1" ht="13.8" x14ac:dyDescent="0.3">
      <c r="B31858" s="10"/>
      <c r="L31858" s="10"/>
      <c r="M31858" s="10"/>
    </row>
    <row r="31859" spans="2:13" s="1" customFormat="1" ht="13.8" x14ac:dyDescent="0.3">
      <c r="B31859" s="10"/>
      <c r="L31859" s="10"/>
      <c r="M31859" s="10"/>
    </row>
    <row r="31860" spans="2:13" s="1" customFormat="1" ht="13.8" x14ac:dyDescent="0.3">
      <c r="B31860" s="10"/>
      <c r="L31860" s="10"/>
      <c r="M31860" s="10"/>
    </row>
    <row r="31861" spans="2:13" s="1" customFormat="1" ht="13.8" x14ac:dyDescent="0.3">
      <c r="B31861" s="10"/>
      <c r="L31861" s="10"/>
      <c r="M31861" s="10"/>
    </row>
    <row r="31862" spans="2:13" s="1" customFormat="1" ht="13.8" x14ac:dyDescent="0.3">
      <c r="B31862" s="10"/>
      <c r="L31862" s="10"/>
      <c r="M31862" s="10"/>
    </row>
    <row r="31863" spans="2:13" s="1" customFormat="1" ht="13.8" x14ac:dyDescent="0.3">
      <c r="B31863" s="10"/>
      <c r="L31863" s="10"/>
      <c r="M31863" s="10"/>
    </row>
    <row r="31864" spans="2:13" s="1" customFormat="1" ht="13.8" x14ac:dyDescent="0.3">
      <c r="B31864" s="10"/>
      <c r="L31864" s="10"/>
      <c r="M31864" s="10"/>
    </row>
    <row r="31865" spans="2:13" s="1" customFormat="1" ht="13.8" x14ac:dyDescent="0.3">
      <c r="B31865" s="10"/>
      <c r="L31865" s="10"/>
      <c r="M31865" s="10"/>
    </row>
    <row r="31866" spans="2:13" s="1" customFormat="1" ht="13.8" x14ac:dyDescent="0.3">
      <c r="B31866" s="10"/>
      <c r="L31866" s="10"/>
      <c r="M31866" s="10"/>
    </row>
    <row r="31867" spans="2:13" s="1" customFormat="1" ht="13.8" x14ac:dyDescent="0.3">
      <c r="B31867" s="10"/>
      <c r="L31867" s="10"/>
      <c r="M31867" s="10"/>
    </row>
    <row r="31868" spans="2:13" s="1" customFormat="1" ht="13.8" x14ac:dyDescent="0.3">
      <c r="B31868" s="10"/>
      <c r="L31868" s="10"/>
      <c r="M31868" s="10"/>
    </row>
    <row r="31869" spans="2:13" s="1" customFormat="1" ht="13.8" x14ac:dyDescent="0.3">
      <c r="B31869" s="10"/>
      <c r="L31869" s="10"/>
      <c r="M31869" s="10"/>
    </row>
    <row r="31870" spans="2:13" s="1" customFormat="1" ht="13.8" x14ac:dyDescent="0.3">
      <c r="B31870" s="10"/>
      <c r="L31870" s="10"/>
      <c r="M31870" s="10"/>
    </row>
    <row r="31871" spans="2:13" s="1" customFormat="1" ht="13.8" x14ac:dyDescent="0.3">
      <c r="B31871" s="10"/>
      <c r="L31871" s="10"/>
      <c r="M31871" s="10"/>
    </row>
    <row r="31872" spans="2:13" s="1" customFormat="1" ht="13.8" x14ac:dyDescent="0.3">
      <c r="B31872" s="10"/>
      <c r="L31872" s="10"/>
      <c r="M31872" s="10"/>
    </row>
    <row r="31873" spans="2:13" s="1" customFormat="1" ht="13.8" x14ac:dyDescent="0.3">
      <c r="B31873" s="10"/>
      <c r="L31873" s="10"/>
      <c r="M31873" s="10"/>
    </row>
    <row r="31874" spans="2:13" s="1" customFormat="1" ht="13.8" x14ac:dyDescent="0.3">
      <c r="B31874" s="10"/>
      <c r="L31874" s="10"/>
      <c r="M31874" s="10"/>
    </row>
    <row r="31875" spans="2:13" s="1" customFormat="1" ht="13.8" x14ac:dyDescent="0.3">
      <c r="B31875" s="10"/>
      <c r="L31875" s="10"/>
      <c r="M31875" s="10"/>
    </row>
    <row r="31876" spans="2:13" s="1" customFormat="1" ht="13.8" x14ac:dyDescent="0.3">
      <c r="B31876" s="10"/>
      <c r="L31876" s="10"/>
      <c r="M31876" s="10"/>
    </row>
    <row r="31877" spans="2:13" s="1" customFormat="1" ht="13.8" x14ac:dyDescent="0.3">
      <c r="B31877" s="10"/>
      <c r="L31877" s="10"/>
      <c r="M31877" s="10"/>
    </row>
    <row r="31878" spans="2:13" s="1" customFormat="1" ht="13.8" x14ac:dyDescent="0.3">
      <c r="B31878" s="10"/>
      <c r="L31878" s="10"/>
      <c r="M31878" s="10"/>
    </row>
    <row r="31879" spans="2:13" s="1" customFormat="1" ht="13.8" x14ac:dyDescent="0.3">
      <c r="B31879" s="10"/>
      <c r="L31879" s="10"/>
      <c r="M31879" s="10"/>
    </row>
    <row r="31880" spans="2:13" s="1" customFormat="1" ht="13.8" x14ac:dyDescent="0.3">
      <c r="B31880" s="10"/>
      <c r="L31880" s="10"/>
      <c r="M31880" s="10"/>
    </row>
    <row r="31881" spans="2:13" s="1" customFormat="1" ht="13.8" x14ac:dyDescent="0.3">
      <c r="B31881" s="10"/>
      <c r="L31881" s="10"/>
      <c r="M31881" s="10"/>
    </row>
    <row r="31882" spans="2:13" s="1" customFormat="1" ht="13.8" x14ac:dyDescent="0.3">
      <c r="B31882" s="10"/>
      <c r="L31882" s="10"/>
      <c r="M31882" s="10"/>
    </row>
    <row r="31883" spans="2:13" s="1" customFormat="1" ht="13.8" x14ac:dyDescent="0.3">
      <c r="B31883" s="10"/>
      <c r="L31883" s="10"/>
      <c r="M31883" s="10"/>
    </row>
    <row r="31884" spans="2:13" s="1" customFormat="1" ht="13.8" x14ac:dyDescent="0.3">
      <c r="B31884" s="10"/>
      <c r="L31884" s="10"/>
      <c r="M31884" s="10"/>
    </row>
    <row r="31885" spans="2:13" s="1" customFormat="1" ht="13.8" x14ac:dyDescent="0.3">
      <c r="B31885" s="10"/>
      <c r="L31885" s="10"/>
      <c r="M31885" s="10"/>
    </row>
    <row r="31886" spans="2:13" s="1" customFormat="1" ht="13.8" x14ac:dyDescent="0.3">
      <c r="B31886" s="10"/>
      <c r="L31886" s="10"/>
      <c r="M31886" s="10"/>
    </row>
    <row r="31887" spans="2:13" s="1" customFormat="1" ht="13.8" x14ac:dyDescent="0.3">
      <c r="B31887" s="10"/>
      <c r="L31887" s="10"/>
      <c r="M31887" s="10"/>
    </row>
    <row r="31888" spans="2:13" s="1" customFormat="1" ht="13.8" x14ac:dyDescent="0.3">
      <c r="B31888" s="10"/>
      <c r="L31888" s="10"/>
      <c r="M31888" s="10"/>
    </row>
    <row r="31889" spans="2:13" s="1" customFormat="1" ht="13.8" x14ac:dyDescent="0.3">
      <c r="B31889" s="10"/>
      <c r="L31889" s="10"/>
      <c r="M31889" s="10"/>
    </row>
    <row r="31890" spans="2:13" s="1" customFormat="1" ht="13.8" x14ac:dyDescent="0.3">
      <c r="B31890" s="10"/>
      <c r="L31890" s="10"/>
      <c r="M31890" s="10"/>
    </row>
    <row r="31891" spans="2:13" s="1" customFormat="1" ht="13.8" x14ac:dyDescent="0.3">
      <c r="B31891" s="10"/>
      <c r="L31891" s="10"/>
      <c r="M31891" s="10"/>
    </row>
    <row r="31892" spans="2:13" s="1" customFormat="1" ht="13.8" x14ac:dyDescent="0.3">
      <c r="B31892" s="10"/>
      <c r="L31892" s="10"/>
      <c r="M31892" s="10"/>
    </row>
    <row r="31893" spans="2:13" s="1" customFormat="1" ht="13.8" x14ac:dyDescent="0.3">
      <c r="B31893" s="10"/>
      <c r="L31893" s="10"/>
      <c r="M31893" s="10"/>
    </row>
    <row r="31894" spans="2:13" s="1" customFormat="1" ht="13.8" x14ac:dyDescent="0.3">
      <c r="B31894" s="10"/>
      <c r="L31894" s="10"/>
      <c r="M31894" s="10"/>
    </row>
    <row r="31895" spans="2:13" s="1" customFormat="1" ht="13.8" x14ac:dyDescent="0.3">
      <c r="B31895" s="10"/>
      <c r="L31895" s="10"/>
      <c r="M31895" s="10"/>
    </row>
    <row r="31896" spans="2:13" s="1" customFormat="1" ht="13.8" x14ac:dyDescent="0.3">
      <c r="B31896" s="10"/>
      <c r="L31896" s="10"/>
      <c r="M31896" s="10"/>
    </row>
    <row r="31897" spans="2:13" s="1" customFormat="1" ht="13.8" x14ac:dyDescent="0.3">
      <c r="B31897" s="10"/>
      <c r="L31897" s="10"/>
      <c r="M31897" s="10"/>
    </row>
    <row r="31898" spans="2:13" s="1" customFormat="1" ht="13.8" x14ac:dyDescent="0.3">
      <c r="B31898" s="10"/>
      <c r="L31898" s="10"/>
      <c r="M31898" s="10"/>
    </row>
    <row r="31899" spans="2:13" s="1" customFormat="1" ht="13.8" x14ac:dyDescent="0.3">
      <c r="B31899" s="10"/>
      <c r="L31899" s="10"/>
      <c r="M31899" s="10"/>
    </row>
    <row r="31900" spans="2:13" s="1" customFormat="1" ht="13.8" x14ac:dyDescent="0.3">
      <c r="B31900" s="10"/>
      <c r="L31900" s="10"/>
      <c r="M31900" s="10"/>
    </row>
    <row r="31901" spans="2:13" s="1" customFormat="1" ht="13.8" x14ac:dyDescent="0.3">
      <c r="B31901" s="10"/>
      <c r="L31901" s="10"/>
      <c r="M31901" s="10"/>
    </row>
    <row r="31902" spans="2:13" s="1" customFormat="1" ht="13.8" x14ac:dyDescent="0.3">
      <c r="B31902" s="10"/>
      <c r="L31902" s="10"/>
      <c r="M31902" s="10"/>
    </row>
    <row r="31903" spans="2:13" s="1" customFormat="1" ht="13.8" x14ac:dyDescent="0.3">
      <c r="B31903" s="10"/>
      <c r="L31903" s="10"/>
      <c r="M31903" s="10"/>
    </row>
    <row r="31904" spans="2:13" s="1" customFormat="1" ht="13.8" x14ac:dyDescent="0.3">
      <c r="B31904" s="10"/>
      <c r="L31904" s="10"/>
      <c r="M31904" s="10"/>
    </row>
    <row r="31905" spans="2:13" s="1" customFormat="1" ht="13.8" x14ac:dyDescent="0.3">
      <c r="B31905" s="10"/>
      <c r="L31905" s="10"/>
      <c r="M31905" s="10"/>
    </row>
    <row r="31906" spans="2:13" s="1" customFormat="1" ht="13.8" x14ac:dyDescent="0.3">
      <c r="B31906" s="10"/>
      <c r="L31906" s="10"/>
      <c r="M31906" s="10"/>
    </row>
    <row r="31907" spans="2:13" s="1" customFormat="1" ht="13.8" x14ac:dyDescent="0.3">
      <c r="B31907" s="10"/>
      <c r="L31907" s="10"/>
      <c r="M31907" s="10"/>
    </row>
    <row r="31908" spans="2:13" s="1" customFormat="1" ht="13.8" x14ac:dyDescent="0.3">
      <c r="B31908" s="10"/>
      <c r="L31908" s="10"/>
      <c r="M31908" s="10"/>
    </row>
    <row r="31909" spans="2:13" s="1" customFormat="1" ht="13.8" x14ac:dyDescent="0.3">
      <c r="B31909" s="10"/>
      <c r="L31909" s="10"/>
      <c r="M31909" s="10"/>
    </row>
    <row r="31910" spans="2:13" s="1" customFormat="1" ht="13.8" x14ac:dyDescent="0.3">
      <c r="B31910" s="10"/>
      <c r="L31910" s="10"/>
      <c r="M31910" s="10"/>
    </row>
    <row r="31911" spans="2:13" s="1" customFormat="1" ht="13.8" x14ac:dyDescent="0.3">
      <c r="B31911" s="10"/>
      <c r="L31911" s="10"/>
      <c r="M31911" s="10"/>
    </row>
    <row r="31912" spans="2:13" s="1" customFormat="1" ht="13.8" x14ac:dyDescent="0.3">
      <c r="B31912" s="10"/>
      <c r="L31912" s="10"/>
      <c r="M31912" s="10"/>
    </row>
    <row r="31913" spans="2:13" s="1" customFormat="1" ht="13.8" x14ac:dyDescent="0.3">
      <c r="B31913" s="10"/>
      <c r="L31913" s="10"/>
      <c r="M31913" s="10"/>
    </row>
    <row r="31914" spans="2:13" s="1" customFormat="1" ht="13.8" x14ac:dyDescent="0.3">
      <c r="B31914" s="10"/>
      <c r="L31914" s="10"/>
      <c r="M31914" s="10"/>
    </row>
    <row r="31915" spans="2:13" s="1" customFormat="1" ht="13.8" x14ac:dyDescent="0.3">
      <c r="B31915" s="10"/>
      <c r="L31915" s="10"/>
      <c r="M31915" s="10"/>
    </row>
    <row r="31916" spans="2:13" s="1" customFormat="1" ht="13.8" x14ac:dyDescent="0.3">
      <c r="B31916" s="10"/>
      <c r="L31916" s="10"/>
      <c r="M31916" s="10"/>
    </row>
    <row r="31917" spans="2:13" s="1" customFormat="1" ht="13.8" x14ac:dyDescent="0.3">
      <c r="B31917" s="10"/>
      <c r="L31917" s="10"/>
      <c r="M31917" s="10"/>
    </row>
    <row r="31918" spans="2:13" s="1" customFormat="1" ht="13.8" x14ac:dyDescent="0.3">
      <c r="B31918" s="10"/>
      <c r="L31918" s="10"/>
      <c r="M31918" s="10"/>
    </row>
    <row r="31919" spans="2:13" s="1" customFormat="1" ht="13.8" x14ac:dyDescent="0.3">
      <c r="B31919" s="10"/>
      <c r="L31919" s="10"/>
      <c r="M31919" s="10"/>
    </row>
    <row r="31920" spans="2:13" s="1" customFormat="1" ht="13.8" x14ac:dyDescent="0.3">
      <c r="B31920" s="10"/>
      <c r="L31920" s="10"/>
      <c r="M31920" s="10"/>
    </row>
    <row r="31921" spans="2:13" s="1" customFormat="1" ht="13.8" x14ac:dyDescent="0.3">
      <c r="B31921" s="10"/>
      <c r="L31921" s="10"/>
      <c r="M31921" s="10"/>
    </row>
    <row r="31922" spans="2:13" s="1" customFormat="1" ht="13.8" x14ac:dyDescent="0.3">
      <c r="B31922" s="10"/>
      <c r="L31922" s="10"/>
      <c r="M31922" s="10"/>
    </row>
    <row r="31923" spans="2:13" s="1" customFormat="1" ht="13.8" x14ac:dyDescent="0.3">
      <c r="B31923" s="10"/>
      <c r="L31923" s="10"/>
      <c r="M31923" s="10"/>
    </row>
    <row r="31924" spans="2:13" s="1" customFormat="1" ht="13.8" x14ac:dyDescent="0.3">
      <c r="B31924" s="10"/>
      <c r="L31924" s="10"/>
      <c r="M31924" s="10"/>
    </row>
    <row r="31925" spans="2:13" s="1" customFormat="1" ht="13.8" x14ac:dyDescent="0.3">
      <c r="B31925" s="10"/>
      <c r="L31925" s="10"/>
      <c r="M31925" s="10"/>
    </row>
    <row r="31926" spans="2:13" s="1" customFormat="1" ht="13.8" x14ac:dyDescent="0.3">
      <c r="B31926" s="10"/>
      <c r="L31926" s="10"/>
      <c r="M31926" s="10"/>
    </row>
    <row r="31927" spans="2:13" s="1" customFormat="1" ht="13.8" x14ac:dyDescent="0.3">
      <c r="B31927" s="10"/>
      <c r="L31927" s="10"/>
      <c r="M31927" s="10"/>
    </row>
    <row r="31928" spans="2:13" s="1" customFormat="1" ht="13.8" x14ac:dyDescent="0.3">
      <c r="B31928" s="10"/>
      <c r="L31928" s="10"/>
      <c r="M31928" s="10"/>
    </row>
    <row r="31929" spans="2:13" s="1" customFormat="1" ht="13.8" x14ac:dyDescent="0.3">
      <c r="B31929" s="10"/>
      <c r="L31929" s="10"/>
      <c r="M31929" s="10"/>
    </row>
    <row r="31930" spans="2:13" s="1" customFormat="1" ht="13.8" x14ac:dyDescent="0.3">
      <c r="B31930" s="10"/>
      <c r="L31930" s="10"/>
      <c r="M31930" s="10"/>
    </row>
    <row r="31931" spans="2:13" s="1" customFormat="1" ht="13.8" x14ac:dyDescent="0.3">
      <c r="B31931" s="10"/>
      <c r="L31931" s="10"/>
      <c r="M31931" s="10"/>
    </row>
    <row r="31932" spans="2:13" s="1" customFormat="1" ht="13.8" x14ac:dyDescent="0.3">
      <c r="B31932" s="10"/>
      <c r="L31932" s="10"/>
      <c r="M31932" s="10"/>
    </row>
    <row r="31933" spans="2:13" s="1" customFormat="1" ht="13.8" x14ac:dyDescent="0.3">
      <c r="B31933" s="10"/>
      <c r="L31933" s="10"/>
      <c r="M31933" s="10"/>
    </row>
    <row r="31934" spans="2:13" s="1" customFormat="1" ht="13.8" x14ac:dyDescent="0.3">
      <c r="B31934" s="10"/>
      <c r="L31934" s="10"/>
      <c r="M31934" s="10"/>
    </row>
    <row r="31935" spans="2:13" s="1" customFormat="1" ht="13.8" x14ac:dyDescent="0.3">
      <c r="B31935" s="10"/>
      <c r="L31935" s="10"/>
      <c r="M31935" s="10"/>
    </row>
    <row r="31936" spans="2:13" s="1" customFormat="1" ht="13.8" x14ac:dyDescent="0.3">
      <c r="B31936" s="10"/>
      <c r="L31936" s="10"/>
      <c r="M31936" s="10"/>
    </row>
    <row r="31937" spans="2:13" s="1" customFormat="1" ht="13.8" x14ac:dyDescent="0.3">
      <c r="B31937" s="10"/>
      <c r="L31937" s="10"/>
      <c r="M31937" s="10"/>
    </row>
    <row r="31938" spans="2:13" s="1" customFormat="1" ht="13.8" x14ac:dyDescent="0.3">
      <c r="B31938" s="10"/>
      <c r="L31938" s="10"/>
      <c r="M31938" s="10"/>
    </row>
    <row r="31939" spans="2:13" s="1" customFormat="1" ht="13.8" x14ac:dyDescent="0.3">
      <c r="B31939" s="10"/>
      <c r="L31939" s="10"/>
      <c r="M31939" s="10"/>
    </row>
    <row r="31940" spans="2:13" s="1" customFormat="1" ht="13.8" x14ac:dyDescent="0.3">
      <c r="B31940" s="10"/>
      <c r="L31940" s="10"/>
      <c r="M31940" s="10"/>
    </row>
    <row r="31941" spans="2:13" s="1" customFormat="1" ht="13.8" x14ac:dyDescent="0.3">
      <c r="B31941" s="10"/>
      <c r="L31941" s="10"/>
      <c r="M31941" s="10"/>
    </row>
    <row r="31942" spans="2:13" s="1" customFormat="1" ht="13.8" x14ac:dyDescent="0.3">
      <c r="B31942" s="10"/>
      <c r="L31942" s="10"/>
      <c r="M31942" s="10"/>
    </row>
    <row r="31943" spans="2:13" s="1" customFormat="1" ht="13.8" x14ac:dyDescent="0.3">
      <c r="B31943" s="10"/>
      <c r="L31943" s="10"/>
      <c r="M31943" s="10"/>
    </row>
    <row r="31944" spans="2:13" s="1" customFormat="1" ht="13.8" x14ac:dyDescent="0.3">
      <c r="B31944" s="10"/>
      <c r="L31944" s="10"/>
      <c r="M31944" s="10"/>
    </row>
    <row r="31945" spans="2:13" s="1" customFormat="1" ht="13.8" x14ac:dyDescent="0.3">
      <c r="B31945" s="10"/>
      <c r="L31945" s="10"/>
      <c r="M31945" s="10"/>
    </row>
    <row r="31946" spans="2:13" s="1" customFormat="1" ht="13.8" x14ac:dyDescent="0.3">
      <c r="B31946" s="10"/>
      <c r="L31946" s="10"/>
      <c r="M31946" s="10"/>
    </row>
    <row r="31947" spans="2:13" s="1" customFormat="1" ht="13.8" x14ac:dyDescent="0.3">
      <c r="B31947" s="10"/>
      <c r="L31947" s="10"/>
      <c r="M31947" s="10"/>
    </row>
    <row r="31948" spans="2:13" s="1" customFormat="1" ht="13.8" x14ac:dyDescent="0.3">
      <c r="B31948" s="10"/>
      <c r="L31948" s="10"/>
      <c r="M31948" s="10"/>
    </row>
    <row r="31949" spans="2:13" s="1" customFormat="1" ht="13.8" x14ac:dyDescent="0.3">
      <c r="B31949" s="10"/>
      <c r="L31949" s="10"/>
      <c r="M31949" s="10"/>
    </row>
    <row r="31950" spans="2:13" s="1" customFormat="1" ht="13.8" x14ac:dyDescent="0.3">
      <c r="B31950" s="10"/>
      <c r="L31950" s="10"/>
      <c r="M31950" s="10"/>
    </row>
    <row r="31951" spans="2:13" s="1" customFormat="1" ht="13.8" x14ac:dyDescent="0.3">
      <c r="B31951" s="10"/>
      <c r="L31951" s="10"/>
      <c r="M31951" s="10"/>
    </row>
    <row r="31952" spans="2:13" s="1" customFormat="1" ht="13.8" x14ac:dyDescent="0.3">
      <c r="B31952" s="10"/>
      <c r="L31952" s="10"/>
      <c r="M31952" s="10"/>
    </row>
    <row r="31953" spans="2:13" s="1" customFormat="1" ht="13.8" x14ac:dyDescent="0.3">
      <c r="B31953" s="10"/>
      <c r="L31953" s="10"/>
      <c r="M31953" s="10"/>
    </row>
    <row r="31954" spans="2:13" s="1" customFormat="1" ht="13.8" x14ac:dyDescent="0.3">
      <c r="B31954" s="10"/>
      <c r="L31954" s="10"/>
      <c r="M31954" s="10"/>
    </row>
    <row r="31955" spans="2:13" s="1" customFormat="1" ht="13.8" x14ac:dyDescent="0.3">
      <c r="B31955" s="10"/>
      <c r="L31955" s="10"/>
      <c r="M31955" s="10"/>
    </row>
    <row r="31956" spans="2:13" s="1" customFormat="1" ht="13.8" x14ac:dyDescent="0.3">
      <c r="B31956" s="10"/>
      <c r="L31956" s="10"/>
      <c r="M31956" s="10"/>
    </row>
    <row r="31957" spans="2:13" s="1" customFormat="1" ht="13.8" x14ac:dyDescent="0.3">
      <c r="B31957" s="10"/>
      <c r="L31957" s="10"/>
      <c r="M31957" s="10"/>
    </row>
    <row r="31958" spans="2:13" s="1" customFormat="1" ht="13.8" x14ac:dyDescent="0.3">
      <c r="B31958" s="10"/>
      <c r="L31958" s="10"/>
      <c r="M31958" s="10"/>
    </row>
    <row r="31959" spans="2:13" s="1" customFormat="1" ht="13.8" x14ac:dyDescent="0.3">
      <c r="B31959" s="10"/>
      <c r="L31959" s="10"/>
      <c r="M31959" s="10"/>
    </row>
    <row r="31960" spans="2:13" s="1" customFormat="1" ht="13.8" x14ac:dyDescent="0.3">
      <c r="B31960" s="10"/>
      <c r="L31960" s="10"/>
      <c r="M31960" s="10"/>
    </row>
    <row r="31961" spans="2:13" s="1" customFormat="1" ht="13.8" x14ac:dyDescent="0.3">
      <c r="B31961" s="10"/>
      <c r="L31961" s="10"/>
      <c r="M31961" s="10"/>
    </row>
    <row r="31962" spans="2:13" s="1" customFormat="1" ht="13.8" x14ac:dyDescent="0.3">
      <c r="B31962" s="10"/>
      <c r="L31962" s="10"/>
      <c r="M31962" s="10"/>
    </row>
    <row r="31963" spans="2:13" s="1" customFormat="1" ht="13.8" x14ac:dyDescent="0.3">
      <c r="B31963" s="10"/>
      <c r="L31963" s="10"/>
      <c r="M31963" s="10"/>
    </row>
    <row r="31964" spans="2:13" s="1" customFormat="1" ht="13.8" x14ac:dyDescent="0.3">
      <c r="B31964" s="10"/>
      <c r="L31964" s="10"/>
      <c r="M31964" s="10"/>
    </row>
    <row r="31965" spans="2:13" s="1" customFormat="1" ht="13.8" x14ac:dyDescent="0.3">
      <c r="B31965" s="10"/>
      <c r="L31965" s="10"/>
      <c r="M31965" s="10"/>
    </row>
    <row r="31966" spans="2:13" s="1" customFormat="1" ht="13.8" x14ac:dyDescent="0.3">
      <c r="B31966" s="10"/>
      <c r="L31966" s="10"/>
      <c r="M31966" s="10"/>
    </row>
    <row r="31967" spans="2:13" s="1" customFormat="1" ht="13.8" x14ac:dyDescent="0.3">
      <c r="B31967" s="10"/>
      <c r="L31967" s="10"/>
      <c r="M31967" s="10"/>
    </row>
    <row r="31968" spans="2:13" s="1" customFormat="1" ht="13.8" x14ac:dyDescent="0.3">
      <c r="B31968" s="10"/>
      <c r="L31968" s="10"/>
      <c r="M31968" s="10"/>
    </row>
    <row r="31969" spans="2:13" s="1" customFormat="1" ht="13.8" x14ac:dyDescent="0.3">
      <c r="B31969" s="10"/>
      <c r="L31969" s="10"/>
      <c r="M31969" s="10"/>
    </row>
    <row r="31970" spans="2:13" s="1" customFormat="1" ht="13.8" x14ac:dyDescent="0.3">
      <c r="B31970" s="10"/>
      <c r="L31970" s="10"/>
      <c r="M31970" s="10"/>
    </row>
    <row r="31971" spans="2:13" s="1" customFormat="1" ht="13.8" x14ac:dyDescent="0.3">
      <c r="B31971" s="10"/>
      <c r="L31971" s="10"/>
      <c r="M31971" s="10"/>
    </row>
    <row r="31972" spans="2:13" s="1" customFormat="1" ht="13.8" x14ac:dyDescent="0.3">
      <c r="B31972" s="10"/>
      <c r="L31972" s="10"/>
      <c r="M31972" s="10"/>
    </row>
    <row r="31973" spans="2:13" s="1" customFormat="1" ht="13.8" x14ac:dyDescent="0.3">
      <c r="B31973" s="10"/>
      <c r="L31973" s="10"/>
      <c r="M31973" s="10"/>
    </row>
    <row r="31974" spans="2:13" s="1" customFormat="1" ht="13.8" x14ac:dyDescent="0.3">
      <c r="B31974" s="10"/>
      <c r="L31974" s="10"/>
      <c r="M31974" s="10"/>
    </row>
    <row r="31975" spans="2:13" s="1" customFormat="1" ht="13.8" x14ac:dyDescent="0.3">
      <c r="B31975" s="10"/>
      <c r="L31975" s="10"/>
      <c r="M31975" s="10"/>
    </row>
    <row r="31976" spans="2:13" s="1" customFormat="1" ht="13.8" x14ac:dyDescent="0.3">
      <c r="B31976" s="10"/>
      <c r="L31976" s="10"/>
      <c r="M31976" s="10"/>
    </row>
    <row r="31977" spans="2:13" s="1" customFormat="1" ht="13.8" x14ac:dyDescent="0.3">
      <c r="B31977" s="10"/>
      <c r="L31977" s="10"/>
      <c r="M31977" s="10"/>
    </row>
    <row r="31978" spans="2:13" s="1" customFormat="1" ht="13.8" x14ac:dyDescent="0.3">
      <c r="B31978" s="10"/>
      <c r="L31978" s="10"/>
      <c r="M31978" s="10"/>
    </row>
    <row r="31979" spans="2:13" s="1" customFormat="1" ht="13.8" x14ac:dyDescent="0.3">
      <c r="B31979" s="10"/>
      <c r="L31979" s="10"/>
      <c r="M31979" s="10"/>
    </row>
    <row r="31980" spans="2:13" s="1" customFormat="1" ht="13.8" x14ac:dyDescent="0.3">
      <c r="B31980" s="10"/>
      <c r="L31980" s="10"/>
      <c r="M31980" s="10"/>
    </row>
    <row r="31981" spans="2:13" s="1" customFormat="1" ht="13.8" x14ac:dyDescent="0.3">
      <c r="B31981" s="10"/>
      <c r="L31981" s="10"/>
      <c r="M31981" s="10"/>
    </row>
    <row r="31982" spans="2:13" s="1" customFormat="1" ht="13.8" x14ac:dyDescent="0.3">
      <c r="B31982" s="10"/>
      <c r="L31982" s="10"/>
      <c r="M31982" s="10"/>
    </row>
    <row r="31983" spans="2:13" s="1" customFormat="1" ht="13.8" x14ac:dyDescent="0.3">
      <c r="B31983" s="10"/>
      <c r="L31983" s="10"/>
      <c r="M31983" s="10"/>
    </row>
    <row r="31984" spans="2:13" s="1" customFormat="1" ht="13.8" x14ac:dyDescent="0.3">
      <c r="B31984" s="10"/>
      <c r="L31984" s="10"/>
      <c r="M31984" s="10"/>
    </row>
    <row r="31985" spans="2:13" s="1" customFormat="1" ht="13.8" x14ac:dyDescent="0.3">
      <c r="B31985" s="10"/>
      <c r="L31985" s="10"/>
      <c r="M31985" s="10"/>
    </row>
    <row r="31986" spans="2:13" s="1" customFormat="1" ht="13.8" x14ac:dyDescent="0.3">
      <c r="B31986" s="10"/>
      <c r="L31986" s="10"/>
      <c r="M31986" s="10"/>
    </row>
    <row r="31987" spans="2:13" s="1" customFormat="1" ht="13.8" x14ac:dyDescent="0.3">
      <c r="B31987" s="10"/>
      <c r="L31987" s="10"/>
      <c r="M31987" s="10"/>
    </row>
    <row r="31988" spans="2:13" s="1" customFormat="1" ht="13.8" x14ac:dyDescent="0.3">
      <c r="B31988" s="10"/>
      <c r="L31988" s="10"/>
      <c r="M31988" s="10"/>
    </row>
    <row r="31989" spans="2:13" s="1" customFormat="1" ht="13.8" x14ac:dyDescent="0.3">
      <c r="B31989" s="10"/>
      <c r="L31989" s="10"/>
      <c r="M31989" s="10"/>
    </row>
    <row r="31990" spans="2:13" s="1" customFormat="1" ht="13.8" x14ac:dyDescent="0.3">
      <c r="B31990" s="10"/>
      <c r="L31990" s="10"/>
      <c r="M31990" s="10"/>
    </row>
    <row r="31991" spans="2:13" s="1" customFormat="1" ht="13.8" x14ac:dyDescent="0.3">
      <c r="B31991" s="10"/>
      <c r="L31991" s="10"/>
      <c r="M31991" s="10"/>
    </row>
    <row r="31992" spans="2:13" s="1" customFormat="1" ht="13.8" x14ac:dyDescent="0.3">
      <c r="B31992" s="10"/>
      <c r="L31992" s="10"/>
      <c r="M31992" s="10"/>
    </row>
    <row r="31993" spans="2:13" s="1" customFormat="1" ht="13.8" x14ac:dyDescent="0.3">
      <c r="B31993" s="10"/>
      <c r="L31993" s="10"/>
      <c r="M31993" s="10"/>
    </row>
    <row r="31994" spans="2:13" s="1" customFormat="1" ht="13.8" x14ac:dyDescent="0.3">
      <c r="B31994" s="10"/>
      <c r="L31994" s="10"/>
      <c r="M31994" s="10"/>
    </row>
    <row r="31995" spans="2:13" s="1" customFormat="1" ht="13.8" x14ac:dyDescent="0.3">
      <c r="B31995" s="10"/>
      <c r="L31995" s="10"/>
      <c r="M31995" s="10"/>
    </row>
    <row r="31996" spans="2:13" s="1" customFormat="1" ht="13.8" x14ac:dyDescent="0.3">
      <c r="B31996" s="10"/>
      <c r="L31996" s="10"/>
      <c r="M31996" s="10"/>
    </row>
    <row r="31997" spans="2:13" s="1" customFormat="1" ht="13.8" x14ac:dyDescent="0.3">
      <c r="B31997" s="10"/>
      <c r="L31997" s="10"/>
      <c r="M31997" s="10"/>
    </row>
    <row r="31998" spans="2:13" s="1" customFormat="1" ht="13.8" x14ac:dyDescent="0.3">
      <c r="B31998" s="10"/>
      <c r="L31998" s="10"/>
      <c r="M31998" s="10"/>
    </row>
    <row r="31999" spans="2:13" s="1" customFormat="1" ht="13.8" x14ac:dyDescent="0.3">
      <c r="B31999" s="10"/>
      <c r="L31999" s="10"/>
      <c r="M31999" s="10"/>
    </row>
    <row r="32000" spans="2:13" s="1" customFormat="1" ht="13.8" x14ac:dyDescent="0.3">
      <c r="B32000" s="10"/>
      <c r="L32000" s="10"/>
      <c r="M32000" s="10"/>
    </row>
    <row r="32001" spans="2:13" s="1" customFormat="1" ht="13.8" x14ac:dyDescent="0.3">
      <c r="B32001" s="10"/>
      <c r="L32001" s="10"/>
      <c r="M32001" s="10"/>
    </row>
    <row r="32002" spans="2:13" s="1" customFormat="1" ht="13.8" x14ac:dyDescent="0.3">
      <c r="B32002" s="10"/>
      <c r="L32002" s="10"/>
      <c r="M32002" s="10"/>
    </row>
    <row r="32003" spans="2:13" s="1" customFormat="1" ht="13.8" x14ac:dyDescent="0.3">
      <c r="B32003" s="10"/>
      <c r="L32003" s="10"/>
      <c r="M32003" s="10"/>
    </row>
    <row r="32004" spans="2:13" s="1" customFormat="1" ht="13.8" x14ac:dyDescent="0.3">
      <c r="B32004" s="10"/>
      <c r="L32004" s="10"/>
      <c r="M32004" s="10"/>
    </row>
    <row r="32005" spans="2:13" s="1" customFormat="1" ht="13.8" x14ac:dyDescent="0.3">
      <c r="B32005" s="10"/>
      <c r="L32005" s="10"/>
      <c r="M32005" s="10"/>
    </row>
    <row r="32006" spans="2:13" s="1" customFormat="1" ht="13.8" x14ac:dyDescent="0.3">
      <c r="B32006" s="10"/>
      <c r="L32006" s="10"/>
      <c r="M32006" s="10"/>
    </row>
    <row r="32007" spans="2:13" s="1" customFormat="1" ht="13.8" x14ac:dyDescent="0.3">
      <c r="B32007" s="10"/>
      <c r="L32007" s="10"/>
      <c r="M32007" s="10"/>
    </row>
    <row r="32008" spans="2:13" s="1" customFormat="1" ht="13.8" x14ac:dyDescent="0.3">
      <c r="B32008" s="10"/>
      <c r="L32008" s="10"/>
      <c r="M32008" s="10"/>
    </row>
    <row r="32009" spans="2:13" s="1" customFormat="1" ht="13.8" x14ac:dyDescent="0.3">
      <c r="B32009" s="10"/>
      <c r="L32009" s="10"/>
      <c r="M32009" s="10"/>
    </row>
    <row r="32010" spans="2:13" s="1" customFormat="1" ht="13.8" x14ac:dyDescent="0.3">
      <c r="B32010" s="10"/>
      <c r="L32010" s="10"/>
      <c r="M32010" s="10"/>
    </row>
    <row r="32011" spans="2:13" s="1" customFormat="1" ht="13.8" x14ac:dyDescent="0.3">
      <c r="B32011" s="10"/>
      <c r="L32011" s="10"/>
      <c r="M32011" s="10"/>
    </row>
    <row r="32012" spans="2:13" s="1" customFormat="1" ht="13.8" x14ac:dyDescent="0.3">
      <c r="B32012" s="10"/>
      <c r="L32012" s="10"/>
      <c r="M32012" s="10"/>
    </row>
    <row r="32013" spans="2:13" s="1" customFormat="1" ht="13.8" x14ac:dyDescent="0.3">
      <c r="B32013" s="10"/>
      <c r="L32013" s="10"/>
      <c r="M32013" s="10"/>
    </row>
    <row r="32014" spans="2:13" s="1" customFormat="1" ht="13.8" x14ac:dyDescent="0.3">
      <c r="B32014" s="10"/>
      <c r="L32014" s="10"/>
      <c r="M32014" s="10"/>
    </row>
    <row r="32015" spans="2:13" s="1" customFormat="1" ht="13.8" x14ac:dyDescent="0.3">
      <c r="B32015" s="10"/>
      <c r="L32015" s="10"/>
      <c r="M32015" s="10"/>
    </row>
    <row r="32016" spans="2:13" s="1" customFormat="1" ht="13.8" x14ac:dyDescent="0.3">
      <c r="B32016" s="10"/>
      <c r="L32016" s="10"/>
      <c r="M32016" s="10"/>
    </row>
    <row r="32017" spans="2:13" s="1" customFormat="1" ht="13.8" x14ac:dyDescent="0.3">
      <c r="B32017" s="10"/>
      <c r="L32017" s="10"/>
      <c r="M32017" s="10"/>
    </row>
    <row r="32018" spans="2:13" s="1" customFormat="1" ht="13.8" x14ac:dyDescent="0.3">
      <c r="B32018" s="10"/>
      <c r="L32018" s="10"/>
      <c r="M32018" s="10"/>
    </row>
    <row r="32019" spans="2:13" s="1" customFormat="1" ht="13.8" x14ac:dyDescent="0.3">
      <c r="B32019" s="10"/>
      <c r="L32019" s="10"/>
      <c r="M32019" s="10"/>
    </row>
    <row r="32020" spans="2:13" s="1" customFormat="1" ht="13.8" x14ac:dyDescent="0.3">
      <c r="B32020" s="10"/>
      <c r="L32020" s="10"/>
      <c r="M32020" s="10"/>
    </row>
    <row r="32021" spans="2:13" s="1" customFormat="1" ht="13.8" x14ac:dyDescent="0.3">
      <c r="B32021" s="10"/>
      <c r="L32021" s="10"/>
      <c r="M32021" s="10"/>
    </row>
    <row r="32022" spans="2:13" s="1" customFormat="1" ht="13.8" x14ac:dyDescent="0.3">
      <c r="B32022" s="10"/>
      <c r="L32022" s="10"/>
      <c r="M32022" s="10"/>
    </row>
    <row r="32023" spans="2:13" s="1" customFormat="1" ht="13.8" x14ac:dyDescent="0.3">
      <c r="B32023" s="10"/>
      <c r="L32023" s="10"/>
      <c r="M32023" s="10"/>
    </row>
    <row r="32024" spans="2:13" s="1" customFormat="1" ht="13.8" x14ac:dyDescent="0.3">
      <c r="B32024" s="10"/>
      <c r="L32024" s="10"/>
      <c r="M32024" s="10"/>
    </row>
    <row r="32025" spans="2:13" s="1" customFormat="1" ht="13.8" x14ac:dyDescent="0.3">
      <c r="B32025" s="10"/>
      <c r="L32025" s="10"/>
      <c r="M32025" s="10"/>
    </row>
    <row r="32026" spans="2:13" s="1" customFormat="1" ht="13.8" x14ac:dyDescent="0.3">
      <c r="B32026" s="10"/>
      <c r="L32026" s="10"/>
      <c r="M32026" s="10"/>
    </row>
    <row r="32027" spans="2:13" s="1" customFormat="1" ht="13.8" x14ac:dyDescent="0.3">
      <c r="B32027" s="10"/>
      <c r="L32027" s="10"/>
      <c r="M32027" s="10"/>
    </row>
    <row r="32028" spans="2:13" s="1" customFormat="1" ht="13.8" x14ac:dyDescent="0.3">
      <c r="B32028" s="10"/>
      <c r="L32028" s="10"/>
      <c r="M32028" s="10"/>
    </row>
    <row r="32029" spans="2:13" s="1" customFormat="1" ht="13.8" x14ac:dyDescent="0.3">
      <c r="B32029" s="10"/>
      <c r="L32029" s="10"/>
      <c r="M32029" s="10"/>
    </row>
    <row r="32030" spans="2:13" s="1" customFormat="1" ht="13.8" x14ac:dyDescent="0.3">
      <c r="B32030" s="10"/>
      <c r="L32030" s="10"/>
      <c r="M32030" s="10"/>
    </row>
    <row r="32031" spans="2:13" s="1" customFormat="1" ht="13.8" x14ac:dyDescent="0.3">
      <c r="B32031" s="10"/>
      <c r="L32031" s="10"/>
      <c r="M32031" s="10"/>
    </row>
    <row r="32032" spans="2:13" s="1" customFormat="1" ht="13.8" x14ac:dyDescent="0.3">
      <c r="B32032" s="10"/>
      <c r="L32032" s="10"/>
      <c r="M32032" s="10"/>
    </row>
    <row r="32033" spans="2:13" s="1" customFormat="1" ht="13.8" x14ac:dyDescent="0.3">
      <c r="B32033" s="10"/>
      <c r="L32033" s="10"/>
      <c r="M32033" s="10"/>
    </row>
    <row r="32034" spans="2:13" s="1" customFormat="1" ht="13.8" x14ac:dyDescent="0.3">
      <c r="B32034" s="10"/>
      <c r="L32034" s="10"/>
      <c r="M32034" s="10"/>
    </row>
    <row r="32035" spans="2:13" s="1" customFormat="1" ht="13.8" x14ac:dyDescent="0.3">
      <c r="B32035" s="10"/>
      <c r="L32035" s="10"/>
      <c r="M32035" s="10"/>
    </row>
    <row r="32036" spans="2:13" s="1" customFormat="1" ht="13.8" x14ac:dyDescent="0.3">
      <c r="B32036" s="10"/>
      <c r="L32036" s="10"/>
      <c r="M32036" s="10"/>
    </row>
    <row r="32037" spans="2:13" s="1" customFormat="1" ht="13.8" x14ac:dyDescent="0.3">
      <c r="B32037" s="10"/>
      <c r="L32037" s="10"/>
      <c r="M32037" s="10"/>
    </row>
    <row r="32038" spans="2:13" s="1" customFormat="1" ht="13.8" x14ac:dyDescent="0.3">
      <c r="B32038" s="10"/>
      <c r="L32038" s="10"/>
      <c r="M32038" s="10"/>
    </row>
    <row r="32039" spans="2:13" s="1" customFormat="1" ht="13.8" x14ac:dyDescent="0.3">
      <c r="B32039" s="10"/>
      <c r="L32039" s="10"/>
      <c r="M32039" s="10"/>
    </row>
    <row r="32040" spans="2:13" s="1" customFormat="1" ht="13.8" x14ac:dyDescent="0.3">
      <c r="B32040" s="10"/>
      <c r="L32040" s="10"/>
      <c r="M32040" s="10"/>
    </row>
    <row r="32041" spans="2:13" s="1" customFormat="1" ht="13.8" x14ac:dyDescent="0.3">
      <c r="B32041" s="10"/>
      <c r="L32041" s="10"/>
      <c r="M32041" s="10"/>
    </row>
    <row r="32042" spans="2:13" s="1" customFormat="1" ht="13.8" x14ac:dyDescent="0.3">
      <c r="B32042" s="10"/>
      <c r="L32042" s="10"/>
      <c r="M32042" s="10"/>
    </row>
    <row r="32043" spans="2:13" s="1" customFormat="1" ht="13.8" x14ac:dyDescent="0.3">
      <c r="B32043" s="10"/>
      <c r="L32043" s="10"/>
      <c r="M32043" s="10"/>
    </row>
    <row r="32044" spans="2:13" s="1" customFormat="1" ht="13.8" x14ac:dyDescent="0.3">
      <c r="B32044" s="10"/>
      <c r="L32044" s="10"/>
      <c r="M32044" s="10"/>
    </row>
    <row r="32045" spans="2:13" s="1" customFormat="1" ht="13.8" x14ac:dyDescent="0.3">
      <c r="B32045" s="10"/>
      <c r="L32045" s="10"/>
      <c r="M32045" s="10"/>
    </row>
    <row r="32046" spans="2:13" s="1" customFormat="1" ht="13.8" x14ac:dyDescent="0.3">
      <c r="B32046" s="10"/>
      <c r="L32046" s="10"/>
      <c r="M32046" s="10"/>
    </row>
    <row r="32047" spans="2:13" s="1" customFormat="1" ht="13.8" x14ac:dyDescent="0.3">
      <c r="B32047" s="10"/>
      <c r="L32047" s="10"/>
      <c r="M32047" s="10"/>
    </row>
    <row r="32048" spans="2:13" s="1" customFormat="1" ht="13.8" x14ac:dyDescent="0.3">
      <c r="B32048" s="10"/>
      <c r="L32048" s="10"/>
      <c r="M32048" s="10"/>
    </row>
    <row r="32049" spans="2:13" s="1" customFormat="1" ht="13.8" x14ac:dyDescent="0.3">
      <c r="B32049" s="10"/>
      <c r="L32049" s="10"/>
      <c r="M32049" s="10"/>
    </row>
    <row r="32050" spans="2:13" s="1" customFormat="1" ht="13.8" x14ac:dyDescent="0.3">
      <c r="B32050" s="10"/>
      <c r="L32050" s="10"/>
      <c r="M32050" s="10"/>
    </row>
    <row r="32051" spans="2:13" s="1" customFormat="1" ht="13.8" x14ac:dyDescent="0.3">
      <c r="B32051" s="10"/>
      <c r="L32051" s="10"/>
      <c r="M32051" s="10"/>
    </row>
    <row r="32052" spans="2:13" s="1" customFormat="1" ht="13.8" x14ac:dyDescent="0.3">
      <c r="B32052" s="10"/>
      <c r="L32052" s="10"/>
      <c r="M32052" s="10"/>
    </row>
    <row r="32053" spans="2:13" s="1" customFormat="1" ht="13.8" x14ac:dyDescent="0.3">
      <c r="B32053" s="10"/>
      <c r="L32053" s="10"/>
      <c r="M32053" s="10"/>
    </row>
    <row r="32054" spans="2:13" s="1" customFormat="1" ht="13.8" x14ac:dyDescent="0.3">
      <c r="B32054" s="10"/>
      <c r="L32054" s="10"/>
      <c r="M32054" s="10"/>
    </row>
    <row r="32055" spans="2:13" s="1" customFormat="1" ht="13.8" x14ac:dyDescent="0.3">
      <c r="B32055" s="10"/>
      <c r="L32055" s="10"/>
      <c r="M32055" s="10"/>
    </row>
    <row r="32056" spans="2:13" s="1" customFormat="1" ht="13.8" x14ac:dyDescent="0.3">
      <c r="B32056" s="10"/>
      <c r="L32056" s="10"/>
      <c r="M32056" s="10"/>
    </row>
    <row r="32057" spans="2:13" s="1" customFormat="1" ht="13.8" x14ac:dyDescent="0.3">
      <c r="B32057" s="10"/>
      <c r="L32057" s="10"/>
      <c r="M32057" s="10"/>
    </row>
    <row r="32058" spans="2:13" s="1" customFormat="1" ht="13.8" x14ac:dyDescent="0.3">
      <c r="B32058" s="10"/>
      <c r="L32058" s="10"/>
      <c r="M32058" s="10"/>
    </row>
    <row r="32059" spans="2:13" s="1" customFormat="1" ht="13.8" x14ac:dyDescent="0.3">
      <c r="B32059" s="10"/>
      <c r="L32059" s="10"/>
      <c r="M32059" s="10"/>
    </row>
    <row r="32060" spans="2:13" s="1" customFormat="1" ht="13.8" x14ac:dyDescent="0.3">
      <c r="B32060" s="10"/>
      <c r="L32060" s="10"/>
      <c r="M32060" s="10"/>
    </row>
    <row r="32061" spans="2:13" s="1" customFormat="1" ht="13.8" x14ac:dyDescent="0.3">
      <c r="B32061" s="10"/>
      <c r="L32061" s="10"/>
      <c r="M32061" s="10"/>
    </row>
    <row r="32062" spans="2:13" s="1" customFormat="1" ht="13.8" x14ac:dyDescent="0.3">
      <c r="B32062" s="10"/>
      <c r="L32062" s="10"/>
      <c r="M32062" s="10"/>
    </row>
    <row r="32063" spans="2:13" s="1" customFormat="1" ht="13.8" x14ac:dyDescent="0.3">
      <c r="B32063" s="10"/>
      <c r="L32063" s="10"/>
      <c r="M32063" s="10"/>
    </row>
    <row r="32064" spans="2:13" s="1" customFormat="1" ht="13.8" x14ac:dyDescent="0.3">
      <c r="B32064" s="10"/>
      <c r="L32064" s="10"/>
      <c r="M32064" s="10"/>
    </row>
    <row r="32065" spans="2:13" s="1" customFormat="1" ht="13.8" x14ac:dyDescent="0.3">
      <c r="B32065" s="10"/>
      <c r="L32065" s="10"/>
      <c r="M32065" s="10"/>
    </row>
    <row r="32066" spans="2:13" s="1" customFormat="1" ht="13.8" x14ac:dyDescent="0.3">
      <c r="B32066" s="10"/>
      <c r="L32066" s="10"/>
      <c r="M32066" s="10"/>
    </row>
    <row r="32067" spans="2:13" s="1" customFormat="1" ht="13.8" x14ac:dyDescent="0.3">
      <c r="B32067" s="10"/>
      <c r="L32067" s="10"/>
      <c r="M32067" s="10"/>
    </row>
    <row r="32068" spans="2:13" s="1" customFormat="1" ht="13.8" x14ac:dyDescent="0.3">
      <c r="B32068" s="10"/>
      <c r="L32068" s="10"/>
      <c r="M32068" s="10"/>
    </row>
    <row r="32069" spans="2:13" s="1" customFormat="1" ht="13.8" x14ac:dyDescent="0.3">
      <c r="B32069" s="10"/>
      <c r="L32069" s="10"/>
      <c r="M32069" s="10"/>
    </row>
    <row r="32070" spans="2:13" s="1" customFormat="1" ht="13.8" x14ac:dyDescent="0.3">
      <c r="B32070" s="10"/>
      <c r="L32070" s="10"/>
      <c r="M32070" s="10"/>
    </row>
    <row r="32071" spans="2:13" s="1" customFormat="1" ht="13.8" x14ac:dyDescent="0.3">
      <c r="B32071" s="10"/>
      <c r="L32071" s="10"/>
      <c r="M32071" s="10"/>
    </row>
    <row r="32072" spans="2:13" s="1" customFormat="1" ht="13.8" x14ac:dyDescent="0.3">
      <c r="B32072" s="10"/>
      <c r="L32072" s="10"/>
      <c r="M32072" s="10"/>
    </row>
    <row r="32073" spans="2:13" s="1" customFormat="1" ht="13.8" x14ac:dyDescent="0.3">
      <c r="B32073" s="10"/>
      <c r="L32073" s="10"/>
      <c r="M32073" s="10"/>
    </row>
    <row r="32074" spans="2:13" s="1" customFormat="1" ht="13.8" x14ac:dyDescent="0.3">
      <c r="B32074" s="10"/>
      <c r="L32074" s="10"/>
      <c r="M32074" s="10"/>
    </row>
    <row r="32075" spans="2:13" s="1" customFormat="1" ht="13.8" x14ac:dyDescent="0.3">
      <c r="B32075" s="10"/>
      <c r="L32075" s="10"/>
      <c r="M32075" s="10"/>
    </row>
    <row r="32076" spans="2:13" s="1" customFormat="1" ht="13.8" x14ac:dyDescent="0.3">
      <c r="B32076" s="10"/>
      <c r="L32076" s="10"/>
      <c r="M32076" s="10"/>
    </row>
    <row r="32077" spans="2:13" s="1" customFormat="1" ht="13.8" x14ac:dyDescent="0.3">
      <c r="B32077" s="10"/>
      <c r="L32077" s="10"/>
      <c r="M32077" s="10"/>
    </row>
    <row r="32078" spans="2:13" s="1" customFormat="1" ht="13.8" x14ac:dyDescent="0.3">
      <c r="B32078" s="10"/>
      <c r="L32078" s="10"/>
      <c r="M32078" s="10"/>
    </row>
    <row r="32079" spans="2:13" s="1" customFormat="1" ht="13.8" x14ac:dyDescent="0.3">
      <c r="B32079" s="10"/>
      <c r="L32079" s="10"/>
      <c r="M32079" s="10"/>
    </row>
    <row r="32080" spans="2:13" s="1" customFormat="1" ht="13.8" x14ac:dyDescent="0.3">
      <c r="B32080" s="10"/>
      <c r="L32080" s="10"/>
      <c r="M32080" s="10"/>
    </row>
    <row r="32081" spans="2:13" s="1" customFormat="1" ht="13.8" x14ac:dyDescent="0.3">
      <c r="B32081" s="10"/>
      <c r="L32081" s="10"/>
      <c r="M32081" s="10"/>
    </row>
    <row r="32082" spans="2:13" s="1" customFormat="1" ht="13.8" x14ac:dyDescent="0.3">
      <c r="B32082" s="10"/>
      <c r="L32082" s="10"/>
      <c r="M32082" s="10"/>
    </row>
    <row r="32083" spans="2:13" s="1" customFormat="1" ht="13.8" x14ac:dyDescent="0.3">
      <c r="B32083" s="10"/>
      <c r="L32083" s="10"/>
      <c r="M32083" s="10"/>
    </row>
    <row r="32084" spans="2:13" s="1" customFormat="1" ht="13.8" x14ac:dyDescent="0.3">
      <c r="B32084" s="10"/>
      <c r="L32084" s="10"/>
      <c r="M32084" s="10"/>
    </row>
    <row r="32085" spans="2:13" s="1" customFormat="1" ht="13.8" x14ac:dyDescent="0.3">
      <c r="B32085" s="10"/>
      <c r="L32085" s="10"/>
      <c r="M32085" s="10"/>
    </row>
    <row r="32086" spans="2:13" s="1" customFormat="1" ht="13.8" x14ac:dyDescent="0.3">
      <c r="B32086" s="10"/>
      <c r="L32086" s="10"/>
      <c r="M32086" s="10"/>
    </row>
    <row r="32087" spans="2:13" s="1" customFormat="1" ht="13.8" x14ac:dyDescent="0.3">
      <c r="B32087" s="10"/>
      <c r="L32087" s="10"/>
      <c r="M32087" s="10"/>
    </row>
    <row r="32088" spans="2:13" s="1" customFormat="1" ht="13.8" x14ac:dyDescent="0.3">
      <c r="B32088" s="10"/>
      <c r="L32088" s="10"/>
      <c r="M32088" s="10"/>
    </row>
    <row r="32089" spans="2:13" s="1" customFormat="1" ht="13.8" x14ac:dyDescent="0.3">
      <c r="B32089" s="10"/>
      <c r="L32089" s="10"/>
      <c r="M32089" s="10"/>
    </row>
    <row r="32090" spans="2:13" s="1" customFormat="1" ht="13.8" x14ac:dyDescent="0.3">
      <c r="B32090" s="10"/>
      <c r="L32090" s="10"/>
      <c r="M32090" s="10"/>
    </row>
    <row r="32091" spans="2:13" s="1" customFormat="1" ht="13.8" x14ac:dyDescent="0.3">
      <c r="B32091" s="10"/>
      <c r="L32091" s="10"/>
      <c r="M32091" s="10"/>
    </row>
    <row r="32092" spans="2:13" s="1" customFormat="1" ht="13.8" x14ac:dyDescent="0.3">
      <c r="B32092" s="10"/>
      <c r="L32092" s="10"/>
      <c r="M32092" s="10"/>
    </row>
    <row r="32093" spans="2:13" s="1" customFormat="1" ht="13.8" x14ac:dyDescent="0.3">
      <c r="B32093" s="10"/>
      <c r="L32093" s="10"/>
      <c r="M32093" s="10"/>
    </row>
    <row r="32094" spans="2:13" s="1" customFormat="1" ht="13.8" x14ac:dyDescent="0.3">
      <c r="B32094" s="10"/>
      <c r="L32094" s="10"/>
      <c r="M32094" s="10"/>
    </row>
    <row r="32095" spans="2:13" s="1" customFormat="1" ht="13.8" x14ac:dyDescent="0.3">
      <c r="B32095" s="10"/>
      <c r="L32095" s="10"/>
      <c r="M32095" s="10"/>
    </row>
    <row r="32096" spans="2:13" s="1" customFormat="1" ht="13.8" x14ac:dyDescent="0.3">
      <c r="B32096" s="10"/>
      <c r="L32096" s="10"/>
      <c r="M32096" s="10"/>
    </row>
    <row r="32097" spans="2:13" s="1" customFormat="1" ht="13.8" x14ac:dyDescent="0.3">
      <c r="B32097" s="10"/>
      <c r="L32097" s="10"/>
      <c r="M32097" s="10"/>
    </row>
    <row r="32098" spans="2:13" s="1" customFormat="1" ht="13.8" x14ac:dyDescent="0.3">
      <c r="B32098" s="10"/>
      <c r="L32098" s="10"/>
      <c r="M32098" s="10"/>
    </row>
    <row r="32099" spans="2:13" s="1" customFormat="1" ht="13.8" x14ac:dyDescent="0.3">
      <c r="B32099" s="10"/>
      <c r="L32099" s="10"/>
      <c r="M32099" s="10"/>
    </row>
    <row r="32100" spans="2:13" s="1" customFormat="1" ht="13.8" x14ac:dyDescent="0.3">
      <c r="B32100" s="10"/>
      <c r="L32100" s="10"/>
      <c r="M32100" s="10"/>
    </row>
    <row r="32101" spans="2:13" s="1" customFormat="1" ht="13.8" x14ac:dyDescent="0.3">
      <c r="B32101" s="10"/>
      <c r="L32101" s="10"/>
      <c r="M32101" s="10"/>
    </row>
    <row r="32102" spans="2:13" s="1" customFormat="1" ht="13.8" x14ac:dyDescent="0.3">
      <c r="B32102" s="10"/>
      <c r="L32102" s="10"/>
      <c r="M32102" s="10"/>
    </row>
    <row r="32103" spans="2:13" s="1" customFormat="1" ht="13.8" x14ac:dyDescent="0.3">
      <c r="B32103" s="10"/>
      <c r="L32103" s="10"/>
      <c r="M32103" s="10"/>
    </row>
    <row r="32104" spans="2:13" s="1" customFormat="1" ht="13.8" x14ac:dyDescent="0.3">
      <c r="B32104" s="10"/>
      <c r="L32104" s="10"/>
      <c r="M32104" s="10"/>
    </row>
    <row r="32105" spans="2:13" s="1" customFormat="1" ht="13.8" x14ac:dyDescent="0.3">
      <c r="B32105" s="10"/>
      <c r="L32105" s="10"/>
      <c r="M32105" s="10"/>
    </row>
    <row r="32106" spans="2:13" s="1" customFormat="1" ht="13.8" x14ac:dyDescent="0.3">
      <c r="B32106" s="10"/>
      <c r="L32106" s="10"/>
      <c r="M32106" s="10"/>
    </row>
    <row r="32107" spans="2:13" s="1" customFormat="1" ht="13.8" x14ac:dyDescent="0.3">
      <c r="B32107" s="10"/>
      <c r="L32107" s="10"/>
      <c r="M32107" s="10"/>
    </row>
    <row r="32108" spans="2:13" s="1" customFormat="1" ht="13.8" x14ac:dyDescent="0.3">
      <c r="B32108" s="10"/>
      <c r="L32108" s="10"/>
      <c r="M32108" s="10"/>
    </row>
    <row r="32109" spans="2:13" s="1" customFormat="1" ht="13.8" x14ac:dyDescent="0.3">
      <c r="B32109" s="10"/>
      <c r="L32109" s="10"/>
      <c r="M32109" s="10"/>
    </row>
    <row r="32110" spans="2:13" s="1" customFormat="1" ht="13.8" x14ac:dyDescent="0.3">
      <c r="B32110" s="10"/>
      <c r="L32110" s="10"/>
      <c r="M32110" s="10"/>
    </row>
    <row r="32111" spans="2:13" s="1" customFormat="1" ht="13.8" x14ac:dyDescent="0.3">
      <c r="B32111" s="10"/>
      <c r="L32111" s="10"/>
      <c r="M32111" s="10"/>
    </row>
    <row r="32112" spans="2:13" s="1" customFormat="1" ht="13.8" x14ac:dyDescent="0.3">
      <c r="B32112" s="10"/>
      <c r="L32112" s="10"/>
      <c r="M32112" s="10"/>
    </row>
    <row r="32113" spans="2:13" s="1" customFormat="1" ht="13.8" x14ac:dyDescent="0.3">
      <c r="B32113" s="10"/>
      <c r="L32113" s="10"/>
      <c r="M32113" s="10"/>
    </row>
    <row r="32114" spans="2:13" s="1" customFormat="1" ht="13.8" x14ac:dyDescent="0.3">
      <c r="B32114" s="10"/>
      <c r="L32114" s="10"/>
      <c r="M32114" s="10"/>
    </row>
    <row r="32115" spans="2:13" s="1" customFormat="1" ht="13.8" x14ac:dyDescent="0.3">
      <c r="B32115" s="10"/>
      <c r="L32115" s="10"/>
      <c r="M32115" s="10"/>
    </row>
    <row r="32116" spans="2:13" s="1" customFormat="1" ht="13.8" x14ac:dyDescent="0.3">
      <c r="B32116" s="10"/>
      <c r="L32116" s="10"/>
      <c r="M32116" s="10"/>
    </row>
    <row r="32117" spans="2:13" s="1" customFormat="1" ht="13.8" x14ac:dyDescent="0.3">
      <c r="B32117" s="10"/>
      <c r="L32117" s="10"/>
      <c r="M32117" s="10"/>
    </row>
    <row r="32118" spans="2:13" s="1" customFormat="1" ht="13.8" x14ac:dyDescent="0.3">
      <c r="B32118" s="10"/>
      <c r="L32118" s="10"/>
      <c r="M32118" s="10"/>
    </row>
    <row r="32119" spans="2:13" s="1" customFormat="1" ht="13.8" x14ac:dyDescent="0.3">
      <c r="B32119" s="10"/>
      <c r="L32119" s="10"/>
      <c r="M32119" s="10"/>
    </row>
    <row r="32120" spans="2:13" s="1" customFormat="1" ht="13.8" x14ac:dyDescent="0.3">
      <c r="B32120" s="10"/>
      <c r="L32120" s="10"/>
      <c r="M32120" s="10"/>
    </row>
    <row r="32121" spans="2:13" s="1" customFormat="1" ht="13.8" x14ac:dyDescent="0.3">
      <c r="B32121" s="10"/>
      <c r="L32121" s="10"/>
      <c r="M32121" s="10"/>
    </row>
    <row r="32122" spans="2:13" s="1" customFormat="1" ht="13.8" x14ac:dyDescent="0.3">
      <c r="B32122" s="10"/>
      <c r="L32122" s="10"/>
      <c r="M32122" s="10"/>
    </row>
    <row r="32123" spans="2:13" s="1" customFormat="1" ht="13.8" x14ac:dyDescent="0.3">
      <c r="B32123" s="10"/>
      <c r="L32123" s="10"/>
      <c r="M32123" s="10"/>
    </row>
    <row r="32124" spans="2:13" s="1" customFormat="1" ht="13.8" x14ac:dyDescent="0.3">
      <c r="B32124" s="10"/>
      <c r="L32124" s="10"/>
      <c r="M32124" s="10"/>
    </row>
    <row r="32125" spans="2:13" s="1" customFormat="1" ht="13.8" x14ac:dyDescent="0.3">
      <c r="B32125" s="10"/>
      <c r="L32125" s="10"/>
      <c r="M32125" s="10"/>
    </row>
    <row r="32126" spans="2:13" s="1" customFormat="1" ht="13.8" x14ac:dyDescent="0.3">
      <c r="B32126" s="10"/>
      <c r="L32126" s="10"/>
      <c r="M32126" s="10"/>
    </row>
    <row r="32127" spans="2:13" s="1" customFormat="1" ht="13.8" x14ac:dyDescent="0.3">
      <c r="B32127" s="10"/>
      <c r="L32127" s="10"/>
      <c r="M32127" s="10"/>
    </row>
    <row r="32128" spans="2:13" s="1" customFormat="1" ht="13.8" x14ac:dyDescent="0.3">
      <c r="B32128" s="10"/>
      <c r="L32128" s="10"/>
      <c r="M32128" s="10"/>
    </row>
    <row r="32129" spans="2:13" s="1" customFormat="1" ht="13.8" x14ac:dyDescent="0.3">
      <c r="B32129" s="10"/>
      <c r="L32129" s="10"/>
      <c r="M32129" s="10"/>
    </row>
    <row r="32130" spans="2:13" s="1" customFormat="1" ht="13.8" x14ac:dyDescent="0.3">
      <c r="B32130" s="10"/>
      <c r="L32130" s="10"/>
      <c r="M32130" s="10"/>
    </row>
    <row r="32131" spans="2:13" s="1" customFormat="1" ht="13.8" x14ac:dyDescent="0.3">
      <c r="B32131" s="10"/>
      <c r="L32131" s="10"/>
      <c r="M32131" s="10"/>
    </row>
    <row r="32132" spans="2:13" s="1" customFormat="1" ht="13.8" x14ac:dyDescent="0.3">
      <c r="B32132" s="10"/>
      <c r="L32132" s="10"/>
      <c r="M32132" s="10"/>
    </row>
    <row r="32133" spans="2:13" s="1" customFormat="1" ht="13.8" x14ac:dyDescent="0.3">
      <c r="B32133" s="10"/>
      <c r="L32133" s="10"/>
      <c r="M32133" s="10"/>
    </row>
    <row r="32134" spans="2:13" s="1" customFormat="1" ht="13.8" x14ac:dyDescent="0.3">
      <c r="B32134" s="10"/>
      <c r="L32134" s="10"/>
      <c r="M32134" s="10"/>
    </row>
    <row r="32135" spans="2:13" s="1" customFormat="1" ht="13.8" x14ac:dyDescent="0.3">
      <c r="B32135" s="10"/>
      <c r="L32135" s="10"/>
      <c r="M32135" s="10"/>
    </row>
    <row r="32136" spans="2:13" s="1" customFormat="1" ht="13.8" x14ac:dyDescent="0.3">
      <c r="B32136" s="10"/>
      <c r="L32136" s="10"/>
      <c r="M32136" s="10"/>
    </row>
    <row r="32137" spans="2:13" s="1" customFormat="1" ht="13.8" x14ac:dyDescent="0.3">
      <c r="B32137" s="10"/>
      <c r="L32137" s="10"/>
      <c r="M32137" s="10"/>
    </row>
    <row r="32138" spans="2:13" s="1" customFormat="1" ht="13.8" x14ac:dyDescent="0.3">
      <c r="B32138" s="10"/>
      <c r="L32138" s="10"/>
      <c r="M32138" s="10"/>
    </row>
    <row r="32139" spans="2:13" s="1" customFormat="1" ht="13.8" x14ac:dyDescent="0.3">
      <c r="B32139" s="10"/>
      <c r="L32139" s="10"/>
      <c r="M32139" s="10"/>
    </row>
    <row r="32140" spans="2:13" s="1" customFormat="1" ht="13.8" x14ac:dyDescent="0.3">
      <c r="B32140" s="10"/>
      <c r="L32140" s="10"/>
      <c r="M32140" s="10"/>
    </row>
    <row r="32141" spans="2:13" s="1" customFormat="1" ht="13.8" x14ac:dyDescent="0.3">
      <c r="B32141" s="10"/>
      <c r="L32141" s="10"/>
      <c r="M32141" s="10"/>
    </row>
    <row r="32142" spans="2:13" s="1" customFormat="1" ht="13.8" x14ac:dyDescent="0.3">
      <c r="B32142" s="10"/>
      <c r="L32142" s="10"/>
      <c r="M32142" s="10"/>
    </row>
    <row r="32143" spans="2:13" s="1" customFormat="1" ht="13.8" x14ac:dyDescent="0.3">
      <c r="B32143" s="10"/>
      <c r="L32143" s="10"/>
      <c r="M32143" s="10"/>
    </row>
    <row r="32144" spans="2:13" s="1" customFormat="1" ht="13.8" x14ac:dyDescent="0.3">
      <c r="B32144" s="10"/>
      <c r="L32144" s="10"/>
      <c r="M32144" s="10"/>
    </row>
    <row r="32145" spans="2:13" s="1" customFormat="1" ht="13.8" x14ac:dyDescent="0.3">
      <c r="B32145" s="10"/>
      <c r="L32145" s="10"/>
      <c r="M32145" s="10"/>
    </row>
    <row r="32146" spans="2:13" s="1" customFormat="1" ht="13.8" x14ac:dyDescent="0.3">
      <c r="B32146" s="10"/>
      <c r="L32146" s="10"/>
      <c r="M32146" s="10"/>
    </row>
    <row r="32147" spans="2:13" s="1" customFormat="1" ht="13.8" x14ac:dyDescent="0.3">
      <c r="B32147" s="10"/>
      <c r="L32147" s="10"/>
      <c r="M32147" s="10"/>
    </row>
    <row r="32148" spans="2:13" s="1" customFormat="1" ht="13.8" x14ac:dyDescent="0.3">
      <c r="B32148" s="10"/>
      <c r="L32148" s="10"/>
      <c r="M32148" s="10"/>
    </row>
    <row r="32149" spans="2:13" s="1" customFormat="1" ht="13.8" x14ac:dyDescent="0.3">
      <c r="B32149" s="10"/>
      <c r="L32149" s="10"/>
      <c r="M32149" s="10"/>
    </row>
    <row r="32150" spans="2:13" s="1" customFormat="1" ht="13.8" x14ac:dyDescent="0.3">
      <c r="B32150" s="10"/>
      <c r="L32150" s="10"/>
      <c r="M32150" s="10"/>
    </row>
    <row r="32151" spans="2:13" s="1" customFormat="1" ht="13.8" x14ac:dyDescent="0.3">
      <c r="B32151" s="10"/>
      <c r="L32151" s="10"/>
      <c r="M32151" s="10"/>
    </row>
    <row r="32152" spans="2:13" s="1" customFormat="1" ht="13.8" x14ac:dyDescent="0.3">
      <c r="B32152" s="10"/>
      <c r="L32152" s="10"/>
      <c r="M32152" s="10"/>
    </row>
    <row r="32153" spans="2:13" s="1" customFormat="1" ht="13.8" x14ac:dyDescent="0.3">
      <c r="B32153" s="10"/>
      <c r="L32153" s="10"/>
      <c r="M32153" s="10"/>
    </row>
    <row r="32154" spans="2:13" s="1" customFormat="1" ht="13.8" x14ac:dyDescent="0.3">
      <c r="B32154" s="10"/>
      <c r="L32154" s="10"/>
      <c r="M32154" s="10"/>
    </row>
    <row r="32155" spans="2:13" s="1" customFormat="1" ht="13.8" x14ac:dyDescent="0.3">
      <c r="B32155" s="10"/>
      <c r="L32155" s="10"/>
      <c r="M32155" s="10"/>
    </row>
    <row r="32156" spans="2:13" s="1" customFormat="1" ht="13.8" x14ac:dyDescent="0.3">
      <c r="B32156" s="10"/>
      <c r="L32156" s="10"/>
      <c r="M32156" s="10"/>
    </row>
    <row r="32157" spans="2:13" s="1" customFormat="1" ht="13.8" x14ac:dyDescent="0.3">
      <c r="B32157" s="10"/>
      <c r="L32157" s="10"/>
      <c r="M32157" s="10"/>
    </row>
    <row r="32158" spans="2:13" s="1" customFormat="1" ht="13.8" x14ac:dyDescent="0.3">
      <c r="B32158" s="10"/>
      <c r="L32158" s="10"/>
      <c r="M32158" s="10"/>
    </row>
    <row r="32159" spans="2:13" s="1" customFormat="1" ht="13.8" x14ac:dyDescent="0.3">
      <c r="B32159" s="10"/>
      <c r="L32159" s="10"/>
      <c r="M32159" s="10"/>
    </row>
    <row r="32160" spans="2:13" s="1" customFormat="1" ht="13.8" x14ac:dyDescent="0.3">
      <c r="B32160" s="10"/>
      <c r="L32160" s="10"/>
      <c r="M32160" s="10"/>
    </row>
    <row r="32161" spans="2:13" s="1" customFormat="1" ht="13.8" x14ac:dyDescent="0.3">
      <c r="B32161" s="10"/>
      <c r="L32161" s="10"/>
      <c r="M32161" s="10"/>
    </row>
    <row r="32162" spans="2:13" s="1" customFormat="1" ht="13.8" x14ac:dyDescent="0.3">
      <c r="B32162" s="10"/>
      <c r="L32162" s="10"/>
      <c r="M32162" s="10"/>
    </row>
    <row r="32163" spans="2:13" s="1" customFormat="1" ht="13.8" x14ac:dyDescent="0.3">
      <c r="B32163" s="10"/>
      <c r="L32163" s="10"/>
      <c r="M32163" s="10"/>
    </row>
    <row r="32164" spans="2:13" s="1" customFormat="1" ht="13.8" x14ac:dyDescent="0.3">
      <c r="B32164" s="10"/>
      <c r="L32164" s="10"/>
      <c r="M32164" s="10"/>
    </row>
    <row r="32165" spans="2:13" s="1" customFormat="1" ht="13.8" x14ac:dyDescent="0.3">
      <c r="B32165" s="10"/>
      <c r="L32165" s="10"/>
      <c r="M32165" s="10"/>
    </row>
    <row r="32166" spans="2:13" s="1" customFormat="1" ht="13.8" x14ac:dyDescent="0.3">
      <c r="B32166" s="10"/>
      <c r="L32166" s="10"/>
      <c r="M32166" s="10"/>
    </row>
    <row r="32167" spans="2:13" s="1" customFormat="1" ht="13.8" x14ac:dyDescent="0.3">
      <c r="B32167" s="10"/>
      <c r="L32167" s="10"/>
      <c r="M32167" s="10"/>
    </row>
    <row r="32168" spans="2:13" s="1" customFormat="1" ht="13.8" x14ac:dyDescent="0.3">
      <c r="B32168" s="10"/>
      <c r="L32168" s="10"/>
      <c r="M32168" s="10"/>
    </row>
    <row r="32169" spans="2:13" s="1" customFormat="1" ht="13.8" x14ac:dyDescent="0.3">
      <c r="B32169" s="10"/>
      <c r="L32169" s="10"/>
      <c r="M32169" s="10"/>
    </row>
    <row r="32170" spans="2:13" s="1" customFormat="1" ht="13.8" x14ac:dyDescent="0.3">
      <c r="B32170" s="10"/>
      <c r="L32170" s="10"/>
      <c r="M32170" s="10"/>
    </row>
    <row r="32171" spans="2:13" s="1" customFormat="1" ht="13.8" x14ac:dyDescent="0.3">
      <c r="B32171" s="10"/>
      <c r="L32171" s="10"/>
      <c r="M32171" s="10"/>
    </row>
    <row r="32172" spans="2:13" s="1" customFormat="1" ht="13.8" x14ac:dyDescent="0.3">
      <c r="B32172" s="10"/>
      <c r="L32172" s="10"/>
      <c r="M32172" s="10"/>
    </row>
    <row r="32173" spans="2:13" s="1" customFormat="1" ht="13.8" x14ac:dyDescent="0.3">
      <c r="B32173" s="10"/>
      <c r="L32173" s="10"/>
      <c r="M32173" s="10"/>
    </row>
    <row r="32174" spans="2:13" s="1" customFormat="1" ht="13.8" x14ac:dyDescent="0.3">
      <c r="B32174" s="10"/>
      <c r="L32174" s="10"/>
      <c r="M32174" s="10"/>
    </row>
    <row r="32175" spans="2:13" s="1" customFormat="1" ht="13.8" x14ac:dyDescent="0.3">
      <c r="B32175" s="10"/>
      <c r="L32175" s="10"/>
      <c r="M32175" s="10"/>
    </row>
    <row r="32176" spans="2:13" s="1" customFormat="1" ht="13.8" x14ac:dyDescent="0.3">
      <c r="B32176" s="10"/>
      <c r="L32176" s="10"/>
      <c r="M32176" s="10"/>
    </row>
    <row r="32177" spans="2:13" s="1" customFormat="1" ht="13.8" x14ac:dyDescent="0.3">
      <c r="B32177" s="10"/>
      <c r="L32177" s="10"/>
      <c r="M32177" s="10"/>
    </row>
    <row r="32178" spans="2:13" s="1" customFormat="1" ht="13.8" x14ac:dyDescent="0.3">
      <c r="B32178" s="10"/>
      <c r="L32178" s="10"/>
      <c r="M32178" s="10"/>
    </row>
    <row r="32179" spans="2:13" s="1" customFormat="1" ht="13.8" x14ac:dyDescent="0.3">
      <c r="B32179" s="10"/>
      <c r="L32179" s="10"/>
      <c r="M32179" s="10"/>
    </row>
    <row r="32180" spans="2:13" s="1" customFormat="1" ht="13.8" x14ac:dyDescent="0.3">
      <c r="B32180" s="10"/>
      <c r="L32180" s="10"/>
      <c r="M32180" s="10"/>
    </row>
    <row r="32181" spans="2:13" s="1" customFormat="1" ht="13.8" x14ac:dyDescent="0.3">
      <c r="B32181" s="10"/>
      <c r="L32181" s="10"/>
      <c r="M32181" s="10"/>
    </row>
    <row r="32182" spans="2:13" s="1" customFormat="1" ht="13.8" x14ac:dyDescent="0.3">
      <c r="B32182" s="10"/>
      <c r="L32182" s="10"/>
      <c r="M32182" s="10"/>
    </row>
    <row r="32183" spans="2:13" s="1" customFormat="1" ht="13.8" x14ac:dyDescent="0.3">
      <c r="B32183" s="10"/>
      <c r="L32183" s="10"/>
      <c r="M32183" s="10"/>
    </row>
    <row r="32184" spans="2:13" s="1" customFormat="1" ht="13.8" x14ac:dyDescent="0.3">
      <c r="B32184" s="10"/>
      <c r="L32184" s="10"/>
      <c r="M32184" s="10"/>
    </row>
    <row r="32185" spans="2:13" s="1" customFormat="1" ht="13.8" x14ac:dyDescent="0.3">
      <c r="B32185" s="10"/>
      <c r="L32185" s="10"/>
      <c r="M32185" s="10"/>
    </row>
    <row r="32186" spans="2:13" s="1" customFormat="1" ht="13.8" x14ac:dyDescent="0.3">
      <c r="B32186" s="10"/>
      <c r="L32186" s="10"/>
      <c r="M32186" s="10"/>
    </row>
    <row r="32187" spans="2:13" s="1" customFormat="1" ht="13.8" x14ac:dyDescent="0.3">
      <c r="B32187" s="10"/>
      <c r="L32187" s="10"/>
      <c r="M32187" s="10"/>
    </row>
    <row r="32188" spans="2:13" s="1" customFormat="1" ht="13.8" x14ac:dyDescent="0.3">
      <c r="B32188" s="10"/>
      <c r="L32188" s="10"/>
      <c r="M32188" s="10"/>
    </row>
    <row r="32189" spans="2:13" s="1" customFormat="1" ht="13.8" x14ac:dyDescent="0.3">
      <c r="B32189" s="10"/>
      <c r="L32189" s="10"/>
      <c r="M32189" s="10"/>
    </row>
    <row r="32190" spans="2:13" s="1" customFormat="1" ht="13.8" x14ac:dyDescent="0.3">
      <c r="B32190" s="10"/>
      <c r="L32190" s="10"/>
      <c r="M32190" s="10"/>
    </row>
    <row r="32191" spans="2:13" s="1" customFormat="1" ht="13.8" x14ac:dyDescent="0.3">
      <c r="B32191" s="10"/>
      <c r="L32191" s="10"/>
      <c r="M32191" s="10"/>
    </row>
    <row r="32192" spans="2:13" s="1" customFormat="1" ht="13.8" x14ac:dyDescent="0.3">
      <c r="B32192" s="10"/>
      <c r="L32192" s="10"/>
      <c r="M32192" s="10"/>
    </row>
    <row r="32193" spans="2:13" s="1" customFormat="1" ht="13.8" x14ac:dyDescent="0.3">
      <c r="B32193" s="10"/>
      <c r="L32193" s="10"/>
      <c r="M32193" s="10"/>
    </row>
    <row r="32194" spans="2:13" s="1" customFormat="1" ht="13.8" x14ac:dyDescent="0.3">
      <c r="B32194" s="10"/>
      <c r="L32194" s="10"/>
      <c r="M32194" s="10"/>
    </row>
    <row r="32195" spans="2:13" s="1" customFormat="1" ht="13.8" x14ac:dyDescent="0.3">
      <c r="B32195" s="10"/>
      <c r="L32195" s="10"/>
      <c r="M32195" s="10"/>
    </row>
    <row r="32196" spans="2:13" s="1" customFormat="1" ht="13.8" x14ac:dyDescent="0.3">
      <c r="B32196" s="10"/>
      <c r="L32196" s="10"/>
      <c r="M32196" s="10"/>
    </row>
    <row r="32197" spans="2:13" s="1" customFormat="1" ht="13.8" x14ac:dyDescent="0.3">
      <c r="B32197" s="10"/>
      <c r="L32197" s="10"/>
      <c r="M32197" s="10"/>
    </row>
    <row r="32198" spans="2:13" s="1" customFormat="1" ht="13.8" x14ac:dyDescent="0.3">
      <c r="B32198" s="10"/>
      <c r="L32198" s="10"/>
      <c r="M32198" s="10"/>
    </row>
    <row r="32199" spans="2:13" s="1" customFormat="1" ht="13.8" x14ac:dyDescent="0.3">
      <c r="B32199" s="10"/>
      <c r="L32199" s="10"/>
      <c r="M32199" s="10"/>
    </row>
    <row r="32200" spans="2:13" s="1" customFormat="1" ht="13.8" x14ac:dyDescent="0.3">
      <c r="B32200" s="10"/>
      <c r="L32200" s="10"/>
      <c r="M32200" s="10"/>
    </row>
    <row r="32201" spans="2:13" s="1" customFormat="1" ht="13.8" x14ac:dyDescent="0.3">
      <c r="B32201" s="10"/>
      <c r="L32201" s="10"/>
      <c r="M32201" s="10"/>
    </row>
    <row r="32202" spans="2:13" s="1" customFormat="1" ht="13.8" x14ac:dyDescent="0.3">
      <c r="B32202" s="10"/>
      <c r="L32202" s="10"/>
      <c r="M32202" s="10"/>
    </row>
    <row r="32203" spans="2:13" s="1" customFormat="1" ht="13.8" x14ac:dyDescent="0.3">
      <c r="B32203" s="10"/>
      <c r="L32203" s="10"/>
      <c r="M32203" s="10"/>
    </row>
    <row r="32204" spans="2:13" s="1" customFormat="1" ht="13.8" x14ac:dyDescent="0.3">
      <c r="B32204" s="10"/>
      <c r="L32204" s="10"/>
      <c r="M32204" s="10"/>
    </row>
    <row r="32205" spans="2:13" s="1" customFormat="1" ht="13.8" x14ac:dyDescent="0.3">
      <c r="B32205" s="10"/>
      <c r="L32205" s="10"/>
      <c r="M32205" s="10"/>
    </row>
    <row r="32206" spans="2:13" s="1" customFormat="1" ht="13.8" x14ac:dyDescent="0.3">
      <c r="B32206" s="10"/>
      <c r="L32206" s="10"/>
      <c r="M32206" s="10"/>
    </row>
    <row r="32207" spans="2:13" s="1" customFormat="1" ht="13.8" x14ac:dyDescent="0.3">
      <c r="B32207" s="10"/>
      <c r="L32207" s="10"/>
      <c r="M32207" s="10"/>
    </row>
    <row r="32208" spans="2:13" s="1" customFormat="1" ht="13.8" x14ac:dyDescent="0.3">
      <c r="B32208" s="10"/>
      <c r="L32208" s="10"/>
      <c r="M32208" s="10"/>
    </row>
    <row r="32209" spans="2:13" s="1" customFormat="1" ht="13.8" x14ac:dyDescent="0.3">
      <c r="B32209" s="10"/>
      <c r="L32209" s="10"/>
      <c r="M32209" s="10"/>
    </row>
    <row r="32210" spans="2:13" s="1" customFormat="1" ht="13.8" x14ac:dyDescent="0.3">
      <c r="B32210" s="10"/>
      <c r="L32210" s="10"/>
      <c r="M32210" s="10"/>
    </row>
    <row r="32211" spans="2:13" s="1" customFormat="1" ht="13.8" x14ac:dyDescent="0.3">
      <c r="B32211" s="10"/>
      <c r="L32211" s="10"/>
      <c r="M32211" s="10"/>
    </row>
    <row r="32212" spans="2:13" s="1" customFormat="1" ht="13.8" x14ac:dyDescent="0.3">
      <c r="B32212" s="10"/>
      <c r="L32212" s="10"/>
      <c r="M32212" s="10"/>
    </row>
    <row r="32213" spans="2:13" s="1" customFormat="1" ht="13.8" x14ac:dyDescent="0.3">
      <c r="B32213" s="10"/>
      <c r="L32213" s="10"/>
      <c r="M32213" s="10"/>
    </row>
    <row r="32214" spans="2:13" s="1" customFormat="1" ht="13.8" x14ac:dyDescent="0.3">
      <c r="B32214" s="10"/>
      <c r="L32214" s="10"/>
      <c r="M32214" s="10"/>
    </row>
    <row r="32215" spans="2:13" s="1" customFormat="1" ht="13.8" x14ac:dyDescent="0.3">
      <c r="B32215" s="10"/>
      <c r="L32215" s="10"/>
      <c r="M32215" s="10"/>
    </row>
    <row r="32216" spans="2:13" s="1" customFormat="1" ht="13.8" x14ac:dyDescent="0.3">
      <c r="B32216" s="10"/>
      <c r="L32216" s="10"/>
      <c r="M32216" s="10"/>
    </row>
    <row r="32217" spans="2:13" s="1" customFormat="1" ht="13.8" x14ac:dyDescent="0.3">
      <c r="B32217" s="10"/>
      <c r="L32217" s="10"/>
      <c r="M32217" s="10"/>
    </row>
    <row r="32218" spans="2:13" s="1" customFormat="1" ht="13.8" x14ac:dyDescent="0.3">
      <c r="B32218" s="10"/>
      <c r="L32218" s="10"/>
      <c r="M32218" s="10"/>
    </row>
    <row r="32219" spans="2:13" s="1" customFormat="1" ht="13.8" x14ac:dyDescent="0.3">
      <c r="B32219" s="10"/>
      <c r="L32219" s="10"/>
      <c r="M32219" s="10"/>
    </row>
    <row r="32220" spans="2:13" s="1" customFormat="1" ht="13.8" x14ac:dyDescent="0.3">
      <c r="B32220" s="10"/>
      <c r="L32220" s="10"/>
      <c r="M32220" s="10"/>
    </row>
    <row r="32221" spans="2:13" s="1" customFormat="1" ht="13.8" x14ac:dyDescent="0.3">
      <c r="B32221" s="10"/>
      <c r="L32221" s="10"/>
      <c r="M32221" s="10"/>
    </row>
    <row r="32222" spans="2:13" s="1" customFormat="1" ht="13.8" x14ac:dyDescent="0.3">
      <c r="B32222" s="10"/>
      <c r="L32222" s="10"/>
      <c r="M32222" s="10"/>
    </row>
    <row r="32223" spans="2:13" s="1" customFormat="1" ht="13.8" x14ac:dyDescent="0.3">
      <c r="B32223" s="10"/>
      <c r="L32223" s="10"/>
      <c r="M32223" s="10"/>
    </row>
    <row r="32224" spans="2:13" s="1" customFormat="1" ht="13.8" x14ac:dyDescent="0.3">
      <c r="B32224" s="10"/>
      <c r="L32224" s="10"/>
      <c r="M32224" s="10"/>
    </row>
    <row r="32225" spans="2:13" s="1" customFormat="1" ht="13.8" x14ac:dyDescent="0.3">
      <c r="B32225" s="10"/>
      <c r="L32225" s="10"/>
      <c r="M32225" s="10"/>
    </row>
    <row r="32226" spans="2:13" s="1" customFormat="1" ht="13.8" x14ac:dyDescent="0.3">
      <c r="B32226" s="10"/>
      <c r="L32226" s="10"/>
      <c r="M32226" s="10"/>
    </row>
    <row r="32227" spans="2:13" s="1" customFormat="1" ht="13.8" x14ac:dyDescent="0.3">
      <c r="B32227" s="10"/>
      <c r="L32227" s="10"/>
      <c r="M32227" s="10"/>
    </row>
    <row r="32228" spans="2:13" s="1" customFormat="1" ht="13.8" x14ac:dyDescent="0.3">
      <c r="B32228" s="10"/>
      <c r="L32228" s="10"/>
      <c r="M32228" s="10"/>
    </row>
    <row r="32229" spans="2:13" s="1" customFormat="1" ht="13.8" x14ac:dyDescent="0.3">
      <c r="B32229" s="10"/>
      <c r="L32229" s="10"/>
      <c r="M32229" s="10"/>
    </row>
    <row r="32230" spans="2:13" s="1" customFormat="1" ht="13.8" x14ac:dyDescent="0.3">
      <c r="B32230" s="10"/>
      <c r="L32230" s="10"/>
      <c r="M32230" s="10"/>
    </row>
    <row r="32231" spans="2:13" s="1" customFormat="1" ht="13.8" x14ac:dyDescent="0.3">
      <c r="B32231" s="10"/>
      <c r="L32231" s="10"/>
      <c r="M32231" s="10"/>
    </row>
    <row r="32232" spans="2:13" s="1" customFormat="1" ht="13.8" x14ac:dyDescent="0.3">
      <c r="B32232" s="10"/>
      <c r="L32232" s="10"/>
      <c r="M32232" s="10"/>
    </row>
    <row r="32233" spans="2:13" s="1" customFormat="1" ht="13.8" x14ac:dyDescent="0.3">
      <c r="B32233" s="10"/>
      <c r="L32233" s="10"/>
      <c r="M32233" s="10"/>
    </row>
    <row r="32234" spans="2:13" s="1" customFormat="1" ht="13.8" x14ac:dyDescent="0.3">
      <c r="B32234" s="10"/>
      <c r="L32234" s="10"/>
      <c r="M32234" s="10"/>
    </row>
    <row r="32235" spans="2:13" s="1" customFormat="1" ht="13.8" x14ac:dyDescent="0.3">
      <c r="B32235" s="10"/>
      <c r="L32235" s="10"/>
      <c r="M32235" s="10"/>
    </row>
    <row r="32236" spans="2:13" s="1" customFormat="1" ht="13.8" x14ac:dyDescent="0.3">
      <c r="B32236" s="10"/>
      <c r="L32236" s="10"/>
      <c r="M32236" s="10"/>
    </row>
    <row r="32237" spans="2:13" s="1" customFormat="1" ht="13.8" x14ac:dyDescent="0.3">
      <c r="B32237" s="10"/>
      <c r="L32237" s="10"/>
      <c r="M32237" s="10"/>
    </row>
    <row r="32238" spans="2:13" s="1" customFormat="1" ht="13.8" x14ac:dyDescent="0.3">
      <c r="B32238" s="10"/>
      <c r="L32238" s="10"/>
      <c r="M32238" s="10"/>
    </row>
    <row r="32239" spans="2:13" s="1" customFormat="1" ht="13.8" x14ac:dyDescent="0.3">
      <c r="B32239" s="10"/>
      <c r="L32239" s="10"/>
      <c r="M32239" s="10"/>
    </row>
    <row r="32240" spans="2:13" s="1" customFormat="1" ht="13.8" x14ac:dyDescent="0.3">
      <c r="B32240" s="10"/>
      <c r="L32240" s="10"/>
      <c r="M32240" s="10"/>
    </row>
    <row r="32241" spans="2:13" s="1" customFormat="1" ht="13.8" x14ac:dyDescent="0.3">
      <c r="B32241" s="10"/>
      <c r="L32241" s="10"/>
      <c r="M32241" s="10"/>
    </row>
    <row r="32242" spans="2:13" s="1" customFormat="1" ht="13.8" x14ac:dyDescent="0.3">
      <c r="B32242" s="10"/>
      <c r="L32242" s="10"/>
      <c r="M32242" s="10"/>
    </row>
    <row r="32243" spans="2:13" s="1" customFormat="1" ht="13.8" x14ac:dyDescent="0.3">
      <c r="B32243" s="10"/>
      <c r="L32243" s="10"/>
      <c r="M32243" s="10"/>
    </row>
    <row r="32244" spans="2:13" s="1" customFormat="1" ht="13.8" x14ac:dyDescent="0.3">
      <c r="B32244" s="10"/>
      <c r="L32244" s="10"/>
      <c r="M32244" s="10"/>
    </row>
    <row r="32245" spans="2:13" s="1" customFormat="1" ht="13.8" x14ac:dyDescent="0.3">
      <c r="B32245" s="10"/>
      <c r="L32245" s="10"/>
      <c r="M32245" s="10"/>
    </row>
    <row r="32246" spans="2:13" s="1" customFormat="1" ht="13.8" x14ac:dyDescent="0.3">
      <c r="B32246" s="10"/>
      <c r="L32246" s="10"/>
      <c r="M32246" s="10"/>
    </row>
    <row r="32247" spans="2:13" s="1" customFormat="1" ht="13.8" x14ac:dyDescent="0.3">
      <c r="B32247" s="10"/>
      <c r="L32247" s="10"/>
      <c r="M32247" s="10"/>
    </row>
    <row r="32248" spans="2:13" s="1" customFormat="1" ht="13.8" x14ac:dyDescent="0.3">
      <c r="B32248" s="10"/>
      <c r="L32248" s="10"/>
      <c r="M32248" s="10"/>
    </row>
    <row r="32249" spans="2:13" s="1" customFormat="1" ht="13.8" x14ac:dyDescent="0.3">
      <c r="B32249" s="10"/>
      <c r="L32249" s="10"/>
      <c r="M32249" s="10"/>
    </row>
    <row r="32250" spans="2:13" s="1" customFormat="1" ht="13.8" x14ac:dyDescent="0.3">
      <c r="B32250" s="10"/>
      <c r="L32250" s="10"/>
      <c r="M32250" s="10"/>
    </row>
    <row r="32251" spans="2:13" s="1" customFormat="1" ht="13.8" x14ac:dyDescent="0.3">
      <c r="B32251" s="10"/>
      <c r="L32251" s="10"/>
      <c r="M32251" s="10"/>
    </row>
    <row r="32252" spans="2:13" s="1" customFormat="1" ht="13.8" x14ac:dyDescent="0.3">
      <c r="B32252" s="10"/>
      <c r="L32252" s="10"/>
      <c r="M32252" s="10"/>
    </row>
    <row r="32253" spans="2:13" s="1" customFormat="1" ht="13.8" x14ac:dyDescent="0.3">
      <c r="B32253" s="10"/>
      <c r="L32253" s="10"/>
      <c r="M32253" s="10"/>
    </row>
    <row r="32254" spans="2:13" s="1" customFormat="1" ht="13.8" x14ac:dyDescent="0.3">
      <c r="B32254" s="10"/>
      <c r="L32254" s="10"/>
      <c r="M32254" s="10"/>
    </row>
    <row r="32255" spans="2:13" s="1" customFormat="1" ht="13.8" x14ac:dyDescent="0.3">
      <c r="B32255" s="10"/>
      <c r="L32255" s="10"/>
      <c r="M32255" s="10"/>
    </row>
    <row r="32256" spans="2:13" s="1" customFormat="1" ht="13.8" x14ac:dyDescent="0.3">
      <c r="B32256" s="10"/>
      <c r="L32256" s="10"/>
      <c r="M32256" s="10"/>
    </row>
    <row r="32257" spans="2:13" s="1" customFormat="1" ht="13.8" x14ac:dyDescent="0.3">
      <c r="B32257" s="10"/>
      <c r="L32257" s="10"/>
      <c r="M32257" s="10"/>
    </row>
    <row r="32258" spans="2:13" s="1" customFormat="1" ht="13.8" x14ac:dyDescent="0.3">
      <c r="B32258" s="10"/>
      <c r="L32258" s="10"/>
      <c r="M32258" s="10"/>
    </row>
    <row r="32259" spans="2:13" s="1" customFormat="1" ht="13.8" x14ac:dyDescent="0.3">
      <c r="B32259" s="10"/>
      <c r="L32259" s="10"/>
      <c r="M32259" s="10"/>
    </row>
    <row r="32260" spans="2:13" s="1" customFormat="1" ht="13.8" x14ac:dyDescent="0.3">
      <c r="B32260" s="10"/>
      <c r="L32260" s="10"/>
      <c r="M32260" s="10"/>
    </row>
    <row r="32261" spans="2:13" s="1" customFormat="1" ht="13.8" x14ac:dyDescent="0.3">
      <c r="B32261" s="10"/>
      <c r="L32261" s="10"/>
      <c r="M32261" s="10"/>
    </row>
    <row r="32262" spans="2:13" s="1" customFormat="1" ht="13.8" x14ac:dyDescent="0.3">
      <c r="B32262" s="10"/>
      <c r="L32262" s="10"/>
      <c r="M32262" s="10"/>
    </row>
    <row r="32263" spans="2:13" s="1" customFormat="1" ht="13.8" x14ac:dyDescent="0.3">
      <c r="B32263" s="10"/>
      <c r="L32263" s="10"/>
      <c r="M32263" s="10"/>
    </row>
    <row r="32264" spans="2:13" s="1" customFormat="1" ht="13.8" x14ac:dyDescent="0.3">
      <c r="B32264" s="10"/>
      <c r="L32264" s="10"/>
      <c r="M32264" s="10"/>
    </row>
    <row r="32265" spans="2:13" s="1" customFormat="1" ht="13.8" x14ac:dyDescent="0.3">
      <c r="B32265" s="10"/>
      <c r="L32265" s="10"/>
      <c r="M32265" s="10"/>
    </row>
    <row r="32266" spans="2:13" s="1" customFormat="1" ht="13.8" x14ac:dyDescent="0.3">
      <c r="B32266" s="10"/>
      <c r="L32266" s="10"/>
      <c r="M32266" s="10"/>
    </row>
    <row r="32267" spans="2:13" s="1" customFormat="1" ht="13.8" x14ac:dyDescent="0.3">
      <c r="B32267" s="10"/>
      <c r="L32267" s="10"/>
      <c r="M32267" s="10"/>
    </row>
    <row r="32268" spans="2:13" s="1" customFormat="1" ht="13.8" x14ac:dyDescent="0.3">
      <c r="B32268" s="10"/>
      <c r="L32268" s="10"/>
      <c r="M32268" s="10"/>
    </row>
    <row r="32269" spans="2:13" s="1" customFormat="1" ht="13.8" x14ac:dyDescent="0.3">
      <c r="B32269" s="10"/>
      <c r="L32269" s="10"/>
      <c r="M32269" s="10"/>
    </row>
    <row r="32270" spans="2:13" s="1" customFormat="1" ht="13.8" x14ac:dyDescent="0.3">
      <c r="B32270" s="10"/>
      <c r="L32270" s="10"/>
      <c r="M32270" s="10"/>
    </row>
    <row r="32271" spans="2:13" s="1" customFormat="1" ht="13.8" x14ac:dyDescent="0.3">
      <c r="B32271" s="10"/>
      <c r="L32271" s="10"/>
      <c r="M32271" s="10"/>
    </row>
    <row r="32272" spans="2:13" s="1" customFormat="1" ht="13.8" x14ac:dyDescent="0.3">
      <c r="B32272" s="10"/>
      <c r="L32272" s="10"/>
      <c r="M32272" s="10"/>
    </row>
    <row r="32273" spans="2:13" s="1" customFormat="1" ht="13.8" x14ac:dyDescent="0.3">
      <c r="B32273" s="10"/>
      <c r="L32273" s="10"/>
      <c r="M32273" s="10"/>
    </row>
    <row r="32274" spans="2:13" s="1" customFormat="1" ht="13.8" x14ac:dyDescent="0.3">
      <c r="B32274" s="10"/>
      <c r="L32274" s="10"/>
      <c r="M32274" s="10"/>
    </row>
    <row r="32275" spans="2:13" s="1" customFormat="1" ht="13.8" x14ac:dyDescent="0.3">
      <c r="B32275" s="10"/>
      <c r="L32275" s="10"/>
      <c r="M32275" s="10"/>
    </row>
    <row r="32276" spans="2:13" s="1" customFormat="1" ht="13.8" x14ac:dyDescent="0.3">
      <c r="B32276" s="10"/>
      <c r="L32276" s="10"/>
      <c r="M32276" s="10"/>
    </row>
    <row r="32277" spans="2:13" s="1" customFormat="1" ht="13.8" x14ac:dyDescent="0.3">
      <c r="B32277" s="10"/>
      <c r="L32277" s="10"/>
      <c r="M32277" s="10"/>
    </row>
    <row r="32278" spans="2:13" s="1" customFormat="1" ht="13.8" x14ac:dyDescent="0.3">
      <c r="B32278" s="10"/>
      <c r="L32278" s="10"/>
      <c r="M32278" s="10"/>
    </row>
    <row r="32279" spans="2:13" s="1" customFormat="1" ht="13.8" x14ac:dyDescent="0.3">
      <c r="B32279" s="10"/>
      <c r="L32279" s="10"/>
      <c r="M32279" s="10"/>
    </row>
    <row r="32280" spans="2:13" s="1" customFormat="1" ht="13.8" x14ac:dyDescent="0.3">
      <c r="B32280" s="10"/>
      <c r="L32280" s="10"/>
      <c r="M32280" s="10"/>
    </row>
    <row r="32281" spans="2:13" s="1" customFormat="1" ht="13.8" x14ac:dyDescent="0.3">
      <c r="B32281" s="10"/>
      <c r="L32281" s="10"/>
      <c r="M32281" s="10"/>
    </row>
    <row r="32282" spans="2:13" s="1" customFormat="1" ht="13.8" x14ac:dyDescent="0.3">
      <c r="B32282" s="10"/>
      <c r="L32282" s="10"/>
      <c r="M32282" s="10"/>
    </row>
    <row r="32283" spans="2:13" s="1" customFormat="1" ht="13.8" x14ac:dyDescent="0.3">
      <c r="B32283" s="10"/>
      <c r="L32283" s="10"/>
      <c r="M32283" s="10"/>
    </row>
    <row r="32284" spans="2:13" s="1" customFormat="1" ht="13.8" x14ac:dyDescent="0.3">
      <c r="B32284" s="10"/>
      <c r="L32284" s="10"/>
      <c r="M32284" s="10"/>
    </row>
    <row r="32285" spans="2:13" s="1" customFormat="1" ht="13.8" x14ac:dyDescent="0.3">
      <c r="B32285" s="10"/>
      <c r="L32285" s="10"/>
      <c r="M32285" s="10"/>
    </row>
    <row r="32286" spans="2:13" s="1" customFormat="1" ht="13.8" x14ac:dyDescent="0.3">
      <c r="B32286" s="10"/>
      <c r="L32286" s="10"/>
      <c r="M32286" s="10"/>
    </row>
    <row r="32287" spans="2:13" s="1" customFormat="1" ht="13.8" x14ac:dyDescent="0.3">
      <c r="B32287" s="10"/>
      <c r="L32287" s="10"/>
      <c r="M32287" s="10"/>
    </row>
    <row r="32288" spans="2:13" s="1" customFormat="1" ht="13.8" x14ac:dyDescent="0.3">
      <c r="B32288" s="10"/>
      <c r="L32288" s="10"/>
      <c r="M32288" s="10"/>
    </row>
    <row r="32289" spans="2:13" s="1" customFormat="1" ht="13.8" x14ac:dyDescent="0.3">
      <c r="B32289" s="10"/>
      <c r="L32289" s="10"/>
      <c r="M32289" s="10"/>
    </row>
    <row r="32290" spans="2:13" s="1" customFormat="1" ht="13.8" x14ac:dyDescent="0.3">
      <c r="B32290" s="10"/>
      <c r="L32290" s="10"/>
      <c r="M32290" s="10"/>
    </row>
    <row r="32291" spans="2:13" s="1" customFormat="1" ht="13.8" x14ac:dyDescent="0.3">
      <c r="B32291" s="10"/>
      <c r="L32291" s="10"/>
      <c r="M32291" s="10"/>
    </row>
    <row r="32292" spans="2:13" s="1" customFormat="1" ht="13.8" x14ac:dyDescent="0.3">
      <c r="B32292" s="10"/>
      <c r="L32292" s="10"/>
      <c r="M32292" s="10"/>
    </row>
    <row r="32293" spans="2:13" s="1" customFormat="1" ht="13.8" x14ac:dyDescent="0.3">
      <c r="B32293" s="10"/>
      <c r="L32293" s="10"/>
      <c r="M32293" s="10"/>
    </row>
    <row r="32294" spans="2:13" s="1" customFormat="1" ht="13.8" x14ac:dyDescent="0.3">
      <c r="B32294" s="10"/>
      <c r="L32294" s="10"/>
      <c r="M32294" s="10"/>
    </row>
    <row r="32295" spans="2:13" s="1" customFormat="1" ht="13.8" x14ac:dyDescent="0.3">
      <c r="B32295" s="10"/>
      <c r="L32295" s="10"/>
      <c r="M32295" s="10"/>
    </row>
    <row r="32296" spans="2:13" s="1" customFormat="1" ht="13.8" x14ac:dyDescent="0.3">
      <c r="B32296" s="10"/>
      <c r="L32296" s="10"/>
      <c r="M32296" s="10"/>
    </row>
    <row r="32297" spans="2:13" s="1" customFormat="1" ht="13.8" x14ac:dyDescent="0.3">
      <c r="B32297" s="10"/>
      <c r="L32297" s="10"/>
      <c r="M32297" s="10"/>
    </row>
    <row r="32298" spans="2:13" s="1" customFormat="1" ht="13.8" x14ac:dyDescent="0.3">
      <c r="B32298" s="10"/>
      <c r="L32298" s="10"/>
      <c r="M32298" s="10"/>
    </row>
    <row r="32299" spans="2:13" s="1" customFormat="1" ht="13.8" x14ac:dyDescent="0.3">
      <c r="B32299" s="10"/>
      <c r="L32299" s="10"/>
      <c r="M32299" s="10"/>
    </row>
    <row r="32300" spans="2:13" s="1" customFormat="1" ht="13.8" x14ac:dyDescent="0.3">
      <c r="B32300" s="10"/>
      <c r="L32300" s="10"/>
      <c r="M32300" s="10"/>
    </row>
    <row r="32301" spans="2:13" s="1" customFormat="1" ht="13.8" x14ac:dyDescent="0.3">
      <c r="B32301" s="10"/>
      <c r="L32301" s="10"/>
      <c r="M32301" s="10"/>
    </row>
    <row r="32302" spans="2:13" s="1" customFormat="1" ht="13.8" x14ac:dyDescent="0.3">
      <c r="B32302" s="10"/>
      <c r="L32302" s="10"/>
      <c r="M32302" s="10"/>
    </row>
    <row r="32303" spans="2:13" s="1" customFormat="1" ht="13.8" x14ac:dyDescent="0.3">
      <c r="B32303" s="10"/>
      <c r="L32303" s="10"/>
      <c r="M32303" s="10"/>
    </row>
    <row r="32304" spans="2:13" s="1" customFormat="1" ht="13.8" x14ac:dyDescent="0.3">
      <c r="B32304" s="10"/>
      <c r="L32304" s="10"/>
      <c r="M32304" s="10"/>
    </row>
    <row r="32305" spans="2:13" s="1" customFormat="1" ht="13.8" x14ac:dyDescent="0.3">
      <c r="B32305" s="10"/>
      <c r="L32305" s="10"/>
      <c r="M32305" s="10"/>
    </row>
    <row r="32306" spans="2:13" s="1" customFormat="1" ht="13.8" x14ac:dyDescent="0.3">
      <c r="B32306" s="10"/>
      <c r="L32306" s="10"/>
      <c r="M32306" s="10"/>
    </row>
    <row r="32307" spans="2:13" s="1" customFormat="1" ht="13.8" x14ac:dyDescent="0.3">
      <c r="B32307" s="10"/>
      <c r="L32307" s="10"/>
      <c r="M32307" s="10"/>
    </row>
    <row r="32308" spans="2:13" s="1" customFormat="1" ht="13.8" x14ac:dyDescent="0.3">
      <c r="B32308" s="10"/>
      <c r="L32308" s="10"/>
      <c r="M32308" s="10"/>
    </row>
    <row r="32309" spans="2:13" s="1" customFormat="1" ht="13.8" x14ac:dyDescent="0.3">
      <c r="B32309" s="10"/>
      <c r="L32309" s="10"/>
      <c r="M32309" s="10"/>
    </row>
    <row r="32310" spans="2:13" s="1" customFormat="1" ht="13.8" x14ac:dyDescent="0.3">
      <c r="B32310" s="10"/>
      <c r="L32310" s="10"/>
      <c r="M32310" s="10"/>
    </row>
    <row r="32311" spans="2:13" s="1" customFormat="1" ht="13.8" x14ac:dyDescent="0.3">
      <c r="B32311" s="10"/>
      <c r="L32311" s="10"/>
      <c r="M32311" s="10"/>
    </row>
    <row r="32312" spans="2:13" s="1" customFormat="1" ht="13.8" x14ac:dyDescent="0.3">
      <c r="B32312" s="10"/>
      <c r="L32312" s="10"/>
      <c r="M32312" s="10"/>
    </row>
    <row r="32313" spans="2:13" s="1" customFormat="1" ht="13.8" x14ac:dyDescent="0.3">
      <c r="B32313" s="10"/>
      <c r="L32313" s="10"/>
      <c r="M32313" s="10"/>
    </row>
    <row r="32314" spans="2:13" s="1" customFormat="1" ht="13.8" x14ac:dyDescent="0.3">
      <c r="B32314" s="10"/>
      <c r="L32314" s="10"/>
      <c r="M32314" s="10"/>
    </row>
    <row r="32315" spans="2:13" s="1" customFormat="1" ht="13.8" x14ac:dyDescent="0.3">
      <c r="B32315" s="10"/>
      <c r="L32315" s="10"/>
      <c r="M32315" s="10"/>
    </row>
    <row r="32316" spans="2:13" s="1" customFormat="1" ht="13.8" x14ac:dyDescent="0.3">
      <c r="B32316" s="10"/>
      <c r="L32316" s="10"/>
      <c r="M32316" s="10"/>
    </row>
    <row r="32317" spans="2:13" s="1" customFormat="1" ht="13.8" x14ac:dyDescent="0.3">
      <c r="B32317" s="10"/>
      <c r="L32317" s="10"/>
      <c r="M32317" s="10"/>
    </row>
    <row r="32318" spans="2:13" s="1" customFormat="1" ht="13.8" x14ac:dyDescent="0.3">
      <c r="B32318" s="10"/>
      <c r="L32318" s="10"/>
      <c r="M32318" s="10"/>
    </row>
    <row r="32319" spans="2:13" s="1" customFormat="1" ht="13.8" x14ac:dyDescent="0.3">
      <c r="B32319" s="10"/>
      <c r="L32319" s="10"/>
      <c r="M32319" s="10"/>
    </row>
    <row r="32320" spans="2:13" s="1" customFormat="1" ht="13.8" x14ac:dyDescent="0.3">
      <c r="B32320" s="10"/>
      <c r="L32320" s="10"/>
      <c r="M32320" s="10"/>
    </row>
    <row r="32321" spans="2:13" s="1" customFormat="1" ht="13.8" x14ac:dyDescent="0.3">
      <c r="B32321" s="10"/>
      <c r="L32321" s="10"/>
      <c r="M32321" s="10"/>
    </row>
    <row r="32322" spans="2:13" s="1" customFormat="1" ht="13.8" x14ac:dyDescent="0.3">
      <c r="B32322" s="10"/>
      <c r="L32322" s="10"/>
      <c r="M32322" s="10"/>
    </row>
    <row r="32323" spans="2:13" s="1" customFormat="1" ht="13.8" x14ac:dyDescent="0.3">
      <c r="B32323" s="10"/>
      <c r="L32323" s="10"/>
      <c r="M32323" s="10"/>
    </row>
    <row r="32324" spans="2:13" s="1" customFormat="1" ht="13.8" x14ac:dyDescent="0.3">
      <c r="B32324" s="10"/>
      <c r="L32324" s="10"/>
      <c r="M32324" s="10"/>
    </row>
    <row r="32325" spans="2:13" s="1" customFormat="1" ht="13.8" x14ac:dyDescent="0.3">
      <c r="B32325" s="10"/>
      <c r="L32325" s="10"/>
      <c r="M32325" s="10"/>
    </row>
    <row r="32326" spans="2:13" s="1" customFormat="1" ht="13.8" x14ac:dyDescent="0.3">
      <c r="B32326" s="10"/>
      <c r="L32326" s="10"/>
      <c r="M32326" s="10"/>
    </row>
    <row r="32327" spans="2:13" s="1" customFormat="1" ht="13.8" x14ac:dyDescent="0.3">
      <c r="B32327" s="10"/>
      <c r="L32327" s="10"/>
      <c r="M32327" s="10"/>
    </row>
    <row r="32328" spans="2:13" s="1" customFormat="1" ht="13.8" x14ac:dyDescent="0.3">
      <c r="B32328" s="10"/>
      <c r="L32328" s="10"/>
      <c r="M32328" s="10"/>
    </row>
    <row r="32329" spans="2:13" s="1" customFormat="1" ht="13.8" x14ac:dyDescent="0.3">
      <c r="B32329" s="10"/>
      <c r="L32329" s="10"/>
      <c r="M32329" s="10"/>
    </row>
    <row r="32330" spans="2:13" s="1" customFormat="1" ht="13.8" x14ac:dyDescent="0.3">
      <c r="B32330" s="10"/>
      <c r="L32330" s="10"/>
      <c r="M32330" s="10"/>
    </row>
    <row r="32331" spans="2:13" s="1" customFormat="1" ht="13.8" x14ac:dyDescent="0.3">
      <c r="B32331" s="10"/>
      <c r="L32331" s="10"/>
      <c r="M32331" s="10"/>
    </row>
    <row r="32332" spans="2:13" s="1" customFormat="1" ht="13.8" x14ac:dyDescent="0.3">
      <c r="B32332" s="10"/>
      <c r="L32332" s="10"/>
      <c r="M32332" s="10"/>
    </row>
    <row r="32333" spans="2:13" s="1" customFormat="1" ht="13.8" x14ac:dyDescent="0.3">
      <c r="B32333" s="10"/>
      <c r="L32333" s="10"/>
      <c r="M32333" s="10"/>
    </row>
    <row r="32334" spans="2:13" s="1" customFormat="1" ht="13.8" x14ac:dyDescent="0.3">
      <c r="B32334" s="10"/>
      <c r="L32334" s="10"/>
      <c r="M32334" s="10"/>
    </row>
    <row r="32335" spans="2:13" s="1" customFormat="1" ht="13.8" x14ac:dyDescent="0.3">
      <c r="B32335" s="10"/>
      <c r="L32335" s="10"/>
      <c r="M32335" s="10"/>
    </row>
    <row r="32336" spans="2:13" s="1" customFormat="1" ht="13.8" x14ac:dyDescent="0.3">
      <c r="B32336" s="10"/>
      <c r="L32336" s="10"/>
      <c r="M32336" s="10"/>
    </row>
    <row r="32337" spans="2:13" s="1" customFormat="1" ht="13.8" x14ac:dyDescent="0.3">
      <c r="B32337" s="10"/>
      <c r="L32337" s="10"/>
      <c r="M32337" s="10"/>
    </row>
    <row r="32338" spans="2:13" s="1" customFormat="1" ht="13.8" x14ac:dyDescent="0.3">
      <c r="B32338" s="10"/>
      <c r="L32338" s="10"/>
      <c r="M32338" s="10"/>
    </row>
    <row r="32339" spans="2:13" s="1" customFormat="1" ht="13.8" x14ac:dyDescent="0.3">
      <c r="B32339" s="10"/>
      <c r="L32339" s="10"/>
      <c r="M32339" s="10"/>
    </row>
    <row r="32340" spans="2:13" s="1" customFormat="1" ht="13.8" x14ac:dyDescent="0.3">
      <c r="B32340" s="10"/>
      <c r="L32340" s="10"/>
      <c r="M32340" s="10"/>
    </row>
    <row r="32341" spans="2:13" s="1" customFormat="1" ht="13.8" x14ac:dyDescent="0.3">
      <c r="B32341" s="10"/>
      <c r="L32341" s="10"/>
      <c r="M32341" s="10"/>
    </row>
    <row r="32342" spans="2:13" s="1" customFormat="1" ht="13.8" x14ac:dyDescent="0.3">
      <c r="B32342" s="10"/>
      <c r="L32342" s="10"/>
      <c r="M32342" s="10"/>
    </row>
    <row r="32343" spans="2:13" s="1" customFormat="1" ht="13.8" x14ac:dyDescent="0.3">
      <c r="B32343" s="10"/>
      <c r="L32343" s="10"/>
      <c r="M32343" s="10"/>
    </row>
    <row r="32344" spans="2:13" s="1" customFormat="1" ht="13.8" x14ac:dyDescent="0.3">
      <c r="B32344" s="10"/>
      <c r="L32344" s="10"/>
      <c r="M32344" s="10"/>
    </row>
    <row r="32345" spans="2:13" s="1" customFormat="1" ht="13.8" x14ac:dyDescent="0.3">
      <c r="B32345" s="10"/>
      <c r="L32345" s="10"/>
      <c r="M32345" s="10"/>
    </row>
    <row r="32346" spans="2:13" s="1" customFormat="1" ht="13.8" x14ac:dyDescent="0.3">
      <c r="B32346" s="10"/>
      <c r="L32346" s="10"/>
      <c r="M32346" s="10"/>
    </row>
    <row r="32347" spans="2:13" s="1" customFormat="1" ht="13.8" x14ac:dyDescent="0.3">
      <c r="B32347" s="10"/>
      <c r="L32347" s="10"/>
      <c r="M32347" s="10"/>
    </row>
    <row r="32348" spans="2:13" s="1" customFormat="1" ht="13.8" x14ac:dyDescent="0.3">
      <c r="B32348" s="10"/>
      <c r="L32348" s="10"/>
      <c r="M32348" s="10"/>
    </row>
    <row r="32349" spans="2:13" s="1" customFormat="1" ht="13.8" x14ac:dyDescent="0.3">
      <c r="B32349" s="10"/>
      <c r="L32349" s="10"/>
      <c r="M32349" s="10"/>
    </row>
    <row r="32350" spans="2:13" s="1" customFormat="1" ht="13.8" x14ac:dyDescent="0.3">
      <c r="B32350" s="10"/>
      <c r="L32350" s="10"/>
      <c r="M32350" s="10"/>
    </row>
    <row r="32351" spans="2:13" s="1" customFormat="1" ht="13.8" x14ac:dyDescent="0.3">
      <c r="B32351" s="10"/>
      <c r="L32351" s="10"/>
      <c r="M32351" s="10"/>
    </row>
    <row r="32352" spans="2:13" s="1" customFormat="1" ht="13.8" x14ac:dyDescent="0.3">
      <c r="B32352" s="10"/>
      <c r="L32352" s="10"/>
      <c r="M32352" s="10"/>
    </row>
    <row r="32353" spans="2:13" s="1" customFormat="1" ht="13.8" x14ac:dyDescent="0.3">
      <c r="B32353" s="10"/>
      <c r="L32353" s="10"/>
      <c r="M32353" s="10"/>
    </row>
    <row r="32354" spans="2:13" s="1" customFormat="1" ht="13.8" x14ac:dyDescent="0.3">
      <c r="B32354" s="10"/>
      <c r="L32354" s="10"/>
      <c r="M32354" s="10"/>
    </row>
    <row r="32355" spans="2:13" s="1" customFormat="1" ht="13.8" x14ac:dyDescent="0.3">
      <c r="B32355" s="10"/>
      <c r="L32355" s="10"/>
      <c r="M32355" s="10"/>
    </row>
    <row r="32356" spans="2:13" s="1" customFormat="1" ht="13.8" x14ac:dyDescent="0.3">
      <c r="B32356" s="10"/>
      <c r="L32356" s="10"/>
      <c r="M32356" s="10"/>
    </row>
    <row r="32357" spans="2:13" s="1" customFormat="1" ht="13.8" x14ac:dyDescent="0.3">
      <c r="B32357" s="10"/>
      <c r="L32357" s="10"/>
      <c r="M32357" s="10"/>
    </row>
    <row r="32358" spans="2:13" s="1" customFormat="1" ht="13.8" x14ac:dyDescent="0.3">
      <c r="B32358" s="10"/>
      <c r="L32358" s="10"/>
      <c r="M32358" s="10"/>
    </row>
    <row r="32359" spans="2:13" s="1" customFormat="1" ht="13.8" x14ac:dyDescent="0.3">
      <c r="B32359" s="10"/>
      <c r="L32359" s="10"/>
      <c r="M32359" s="10"/>
    </row>
    <row r="32360" spans="2:13" s="1" customFormat="1" ht="13.8" x14ac:dyDescent="0.3">
      <c r="B32360" s="10"/>
      <c r="L32360" s="10"/>
      <c r="M32360" s="10"/>
    </row>
    <row r="32361" spans="2:13" s="1" customFormat="1" ht="13.8" x14ac:dyDescent="0.3">
      <c r="B32361" s="10"/>
      <c r="L32361" s="10"/>
      <c r="M32361" s="10"/>
    </row>
    <row r="32362" spans="2:13" s="1" customFormat="1" ht="13.8" x14ac:dyDescent="0.3">
      <c r="B32362" s="10"/>
      <c r="L32362" s="10"/>
      <c r="M32362" s="10"/>
    </row>
    <row r="32363" spans="2:13" s="1" customFormat="1" ht="13.8" x14ac:dyDescent="0.3">
      <c r="B32363" s="10"/>
      <c r="L32363" s="10"/>
      <c r="M32363" s="10"/>
    </row>
    <row r="32364" spans="2:13" s="1" customFormat="1" ht="13.8" x14ac:dyDescent="0.3">
      <c r="B32364" s="10"/>
      <c r="L32364" s="10"/>
      <c r="M32364" s="10"/>
    </row>
    <row r="32365" spans="2:13" s="1" customFormat="1" ht="13.8" x14ac:dyDescent="0.3">
      <c r="B32365" s="10"/>
      <c r="L32365" s="10"/>
      <c r="M32365" s="10"/>
    </row>
    <row r="32366" spans="2:13" s="1" customFormat="1" ht="13.8" x14ac:dyDescent="0.3">
      <c r="B32366" s="10"/>
      <c r="L32366" s="10"/>
      <c r="M32366" s="10"/>
    </row>
    <row r="32367" spans="2:13" s="1" customFormat="1" ht="13.8" x14ac:dyDescent="0.3">
      <c r="B32367" s="10"/>
      <c r="L32367" s="10"/>
      <c r="M32367" s="10"/>
    </row>
    <row r="32368" spans="2:13" s="1" customFormat="1" ht="13.8" x14ac:dyDescent="0.3">
      <c r="B32368" s="10"/>
      <c r="L32368" s="10"/>
      <c r="M32368" s="10"/>
    </row>
    <row r="32369" spans="2:13" s="1" customFormat="1" ht="13.8" x14ac:dyDescent="0.3">
      <c r="B32369" s="10"/>
      <c r="L32369" s="10"/>
      <c r="M32369" s="10"/>
    </row>
    <row r="32370" spans="2:13" s="1" customFormat="1" ht="13.8" x14ac:dyDescent="0.3">
      <c r="B32370" s="10"/>
      <c r="L32370" s="10"/>
      <c r="M32370" s="10"/>
    </row>
    <row r="32371" spans="2:13" s="1" customFormat="1" ht="13.8" x14ac:dyDescent="0.3">
      <c r="B32371" s="10"/>
      <c r="L32371" s="10"/>
      <c r="M32371" s="10"/>
    </row>
    <row r="32372" spans="2:13" s="1" customFormat="1" ht="13.8" x14ac:dyDescent="0.3">
      <c r="B32372" s="10"/>
      <c r="L32372" s="10"/>
      <c r="M32372" s="10"/>
    </row>
    <row r="32373" spans="2:13" s="1" customFormat="1" ht="13.8" x14ac:dyDescent="0.3">
      <c r="B32373" s="10"/>
      <c r="L32373" s="10"/>
      <c r="M32373" s="10"/>
    </row>
    <row r="32374" spans="2:13" s="1" customFormat="1" ht="13.8" x14ac:dyDescent="0.3">
      <c r="B32374" s="10"/>
      <c r="L32374" s="10"/>
      <c r="M32374" s="10"/>
    </row>
    <row r="32375" spans="2:13" s="1" customFormat="1" ht="13.8" x14ac:dyDescent="0.3">
      <c r="B32375" s="10"/>
      <c r="L32375" s="10"/>
      <c r="M32375" s="10"/>
    </row>
    <row r="32376" spans="2:13" s="1" customFormat="1" ht="13.8" x14ac:dyDescent="0.3">
      <c r="B32376" s="10"/>
      <c r="L32376" s="10"/>
      <c r="M32376" s="10"/>
    </row>
    <row r="32377" spans="2:13" s="1" customFormat="1" ht="13.8" x14ac:dyDescent="0.3">
      <c r="B32377" s="10"/>
      <c r="L32377" s="10"/>
      <c r="M32377" s="10"/>
    </row>
    <row r="32378" spans="2:13" s="1" customFormat="1" ht="13.8" x14ac:dyDescent="0.3">
      <c r="B32378" s="10"/>
      <c r="L32378" s="10"/>
      <c r="M32378" s="10"/>
    </row>
    <row r="32379" spans="2:13" s="1" customFormat="1" ht="13.8" x14ac:dyDescent="0.3">
      <c r="B32379" s="10"/>
      <c r="L32379" s="10"/>
      <c r="M32379" s="10"/>
    </row>
    <row r="32380" spans="2:13" s="1" customFormat="1" ht="13.8" x14ac:dyDescent="0.3">
      <c r="B32380" s="10"/>
      <c r="L32380" s="10"/>
      <c r="M32380" s="10"/>
    </row>
    <row r="32381" spans="2:13" s="1" customFormat="1" ht="13.8" x14ac:dyDescent="0.3">
      <c r="B32381" s="10"/>
      <c r="L32381" s="10"/>
      <c r="M32381" s="10"/>
    </row>
    <row r="32382" spans="2:13" s="1" customFormat="1" ht="13.8" x14ac:dyDescent="0.3">
      <c r="B32382" s="10"/>
      <c r="L32382" s="10"/>
      <c r="M32382" s="10"/>
    </row>
    <row r="32383" spans="2:13" s="1" customFormat="1" ht="13.8" x14ac:dyDescent="0.3">
      <c r="B32383" s="10"/>
      <c r="L32383" s="10"/>
      <c r="M32383" s="10"/>
    </row>
    <row r="32384" spans="2:13" s="1" customFormat="1" ht="13.8" x14ac:dyDescent="0.3">
      <c r="B32384" s="10"/>
      <c r="L32384" s="10"/>
      <c r="M32384" s="10"/>
    </row>
    <row r="32385" spans="2:13" s="1" customFormat="1" ht="13.8" x14ac:dyDescent="0.3">
      <c r="B32385" s="10"/>
      <c r="L32385" s="10"/>
      <c r="M32385" s="10"/>
    </row>
    <row r="32386" spans="2:13" s="1" customFormat="1" ht="13.8" x14ac:dyDescent="0.3">
      <c r="B32386" s="10"/>
      <c r="L32386" s="10"/>
      <c r="M32386" s="10"/>
    </row>
    <row r="32387" spans="2:13" s="1" customFormat="1" ht="13.8" x14ac:dyDescent="0.3">
      <c r="B32387" s="10"/>
      <c r="L32387" s="10"/>
      <c r="M32387" s="10"/>
    </row>
    <row r="32388" spans="2:13" s="1" customFormat="1" ht="13.8" x14ac:dyDescent="0.3">
      <c r="B32388" s="10"/>
      <c r="L32388" s="10"/>
      <c r="M32388" s="10"/>
    </row>
    <row r="32389" spans="2:13" s="1" customFormat="1" ht="13.8" x14ac:dyDescent="0.3">
      <c r="B32389" s="10"/>
      <c r="L32389" s="10"/>
      <c r="M32389" s="10"/>
    </row>
    <row r="32390" spans="2:13" s="1" customFormat="1" ht="13.8" x14ac:dyDescent="0.3">
      <c r="B32390" s="10"/>
      <c r="L32390" s="10"/>
      <c r="M32390" s="10"/>
    </row>
    <row r="32391" spans="2:13" s="1" customFormat="1" ht="13.8" x14ac:dyDescent="0.3">
      <c r="B32391" s="10"/>
      <c r="L32391" s="10"/>
      <c r="M32391" s="10"/>
    </row>
    <row r="32392" spans="2:13" s="1" customFormat="1" ht="13.8" x14ac:dyDescent="0.3">
      <c r="B32392" s="10"/>
      <c r="L32392" s="10"/>
      <c r="M32392" s="10"/>
    </row>
    <row r="32393" spans="2:13" s="1" customFormat="1" ht="13.8" x14ac:dyDescent="0.3">
      <c r="B32393" s="10"/>
      <c r="L32393" s="10"/>
      <c r="M32393" s="10"/>
    </row>
    <row r="32394" spans="2:13" s="1" customFormat="1" ht="13.8" x14ac:dyDescent="0.3">
      <c r="B32394" s="10"/>
      <c r="L32394" s="10"/>
      <c r="M32394" s="10"/>
    </row>
    <row r="32395" spans="2:13" s="1" customFormat="1" ht="13.8" x14ac:dyDescent="0.3">
      <c r="B32395" s="10"/>
      <c r="L32395" s="10"/>
      <c r="M32395" s="10"/>
    </row>
    <row r="32396" spans="2:13" s="1" customFormat="1" ht="13.8" x14ac:dyDescent="0.3">
      <c r="B32396" s="10"/>
      <c r="L32396" s="10"/>
      <c r="M32396" s="10"/>
    </row>
    <row r="32397" spans="2:13" s="1" customFormat="1" ht="13.8" x14ac:dyDescent="0.3">
      <c r="B32397" s="10"/>
      <c r="L32397" s="10"/>
      <c r="M32397" s="10"/>
    </row>
    <row r="32398" spans="2:13" s="1" customFormat="1" ht="13.8" x14ac:dyDescent="0.3">
      <c r="B32398" s="10"/>
      <c r="L32398" s="10"/>
      <c r="M32398" s="10"/>
    </row>
    <row r="32399" spans="2:13" s="1" customFormat="1" ht="13.8" x14ac:dyDescent="0.3">
      <c r="B32399" s="10"/>
      <c r="L32399" s="10"/>
      <c r="M32399" s="10"/>
    </row>
    <row r="32400" spans="2:13" s="1" customFormat="1" ht="13.8" x14ac:dyDescent="0.3">
      <c r="B32400" s="10"/>
      <c r="L32400" s="10"/>
      <c r="M32400" s="10"/>
    </row>
    <row r="32401" spans="2:13" s="1" customFormat="1" ht="13.8" x14ac:dyDescent="0.3">
      <c r="B32401" s="10"/>
      <c r="L32401" s="10"/>
      <c r="M32401" s="10"/>
    </row>
    <row r="32402" spans="2:13" s="1" customFormat="1" ht="13.8" x14ac:dyDescent="0.3">
      <c r="B32402" s="10"/>
      <c r="L32402" s="10"/>
      <c r="M32402" s="10"/>
    </row>
    <row r="32403" spans="2:13" s="1" customFormat="1" ht="13.8" x14ac:dyDescent="0.3">
      <c r="B32403" s="10"/>
      <c r="L32403" s="10"/>
      <c r="M32403" s="10"/>
    </row>
    <row r="32404" spans="2:13" s="1" customFormat="1" ht="13.8" x14ac:dyDescent="0.3">
      <c r="B32404" s="10"/>
      <c r="L32404" s="10"/>
      <c r="M32404" s="10"/>
    </row>
    <row r="32405" spans="2:13" s="1" customFormat="1" ht="13.8" x14ac:dyDescent="0.3">
      <c r="B32405" s="10"/>
      <c r="L32405" s="10"/>
      <c r="M32405" s="10"/>
    </row>
    <row r="32406" spans="2:13" s="1" customFormat="1" ht="13.8" x14ac:dyDescent="0.3">
      <c r="B32406" s="10"/>
      <c r="L32406" s="10"/>
      <c r="M32406" s="10"/>
    </row>
    <row r="32407" spans="2:13" s="1" customFormat="1" ht="13.8" x14ac:dyDescent="0.3">
      <c r="B32407" s="10"/>
      <c r="L32407" s="10"/>
      <c r="M32407" s="10"/>
    </row>
    <row r="32408" spans="2:13" s="1" customFormat="1" ht="13.8" x14ac:dyDescent="0.3">
      <c r="B32408" s="10"/>
      <c r="L32408" s="10"/>
      <c r="M32408" s="10"/>
    </row>
    <row r="32409" spans="2:13" s="1" customFormat="1" ht="13.8" x14ac:dyDescent="0.3">
      <c r="B32409" s="10"/>
      <c r="L32409" s="10"/>
      <c r="M32409" s="10"/>
    </row>
    <row r="32410" spans="2:13" s="1" customFormat="1" ht="13.8" x14ac:dyDescent="0.3">
      <c r="B32410" s="10"/>
      <c r="L32410" s="10"/>
      <c r="M32410" s="10"/>
    </row>
    <row r="32411" spans="2:13" s="1" customFormat="1" ht="13.8" x14ac:dyDescent="0.3">
      <c r="B32411" s="10"/>
      <c r="L32411" s="10"/>
      <c r="M32411" s="10"/>
    </row>
    <row r="32412" spans="2:13" s="1" customFormat="1" ht="13.8" x14ac:dyDescent="0.3">
      <c r="B32412" s="10"/>
      <c r="L32412" s="10"/>
      <c r="M32412" s="10"/>
    </row>
    <row r="32413" spans="2:13" s="1" customFormat="1" ht="13.8" x14ac:dyDescent="0.3">
      <c r="B32413" s="10"/>
      <c r="L32413" s="10"/>
      <c r="M32413" s="10"/>
    </row>
    <row r="32414" spans="2:13" s="1" customFormat="1" ht="13.8" x14ac:dyDescent="0.3">
      <c r="B32414" s="10"/>
      <c r="L32414" s="10"/>
      <c r="M32414" s="10"/>
    </row>
    <row r="32415" spans="2:13" s="1" customFormat="1" ht="13.8" x14ac:dyDescent="0.3">
      <c r="B32415" s="10"/>
      <c r="L32415" s="10"/>
      <c r="M32415" s="10"/>
    </row>
    <row r="32416" spans="2:13" s="1" customFormat="1" ht="13.8" x14ac:dyDescent="0.3">
      <c r="B32416" s="10"/>
      <c r="L32416" s="10"/>
      <c r="M32416" s="10"/>
    </row>
    <row r="32417" spans="2:13" s="1" customFormat="1" ht="13.8" x14ac:dyDescent="0.3">
      <c r="B32417" s="10"/>
      <c r="L32417" s="10"/>
      <c r="M32417" s="10"/>
    </row>
    <row r="32418" spans="2:13" s="1" customFormat="1" ht="13.8" x14ac:dyDescent="0.3">
      <c r="B32418" s="10"/>
      <c r="L32418" s="10"/>
      <c r="M32418" s="10"/>
    </row>
    <row r="32419" spans="2:13" s="1" customFormat="1" ht="13.8" x14ac:dyDescent="0.3">
      <c r="B32419" s="10"/>
      <c r="L32419" s="10"/>
      <c r="M32419" s="10"/>
    </row>
    <row r="32420" spans="2:13" s="1" customFormat="1" ht="13.8" x14ac:dyDescent="0.3">
      <c r="B32420" s="10"/>
      <c r="L32420" s="10"/>
      <c r="M32420" s="10"/>
    </row>
    <row r="32421" spans="2:13" s="1" customFormat="1" ht="13.8" x14ac:dyDescent="0.3">
      <c r="B32421" s="10"/>
      <c r="L32421" s="10"/>
      <c r="M32421" s="10"/>
    </row>
    <row r="32422" spans="2:13" s="1" customFormat="1" ht="13.8" x14ac:dyDescent="0.3">
      <c r="B32422" s="10"/>
      <c r="L32422" s="10"/>
      <c r="M32422" s="10"/>
    </row>
    <row r="32423" spans="2:13" s="1" customFormat="1" ht="13.8" x14ac:dyDescent="0.3">
      <c r="B32423" s="10"/>
      <c r="L32423" s="10"/>
      <c r="M32423" s="10"/>
    </row>
    <row r="32424" spans="2:13" s="1" customFormat="1" ht="13.8" x14ac:dyDescent="0.3">
      <c r="B32424" s="10"/>
      <c r="L32424" s="10"/>
      <c r="M32424" s="10"/>
    </row>
    <row r="32425" spans="2:13" s="1" customFormat="1" ht="13.8" x14ac:dyDescent="0.3">
      <c r="B32425" s="10"/>
      <c r="L32425" s="10"/>
      <c r="M32425" s="10"/>
    </row>
    <row r="32426" spans="2:13" s="1" customFormat="1" ht="13.8" x14ac:dyDescent="0.3">
      <c r="B32426" s="10"/>
      <c r="L32426" s="10"/>
      <c r="M32426" s="10"/>
    </row>
    <row r="32427" spans="2:13" s="1" customFormat="1" ht="13.8" x14ac:dyDescent="0.3">
      <c r="B32427" s="10"/>
      <c r="L32427" s="10"/>
      <c r="M32427" s="10"/>
    </row>
    <row r="32428" spans="2:13" s="1" customFormat="1" ht="13.8" x14ac:dyDescent="0.3">
      <c r="B32428" s="10"/>
      <c r="L32428" s="10"/>
      <c r="M32428" s="10"/>
    </row>
    <row r="32429" spans="2:13" s="1" customFormat="1" ht="13.8" x14ac:dyDescent="0.3">
      <c r="B32429" s="10"/>
      <c r="L32429" s="10"/>
      <c r="M32429" s="10"/>
    </row>
    <row r="32430" spans="2:13" s="1" customFormat="1" ht="13.8" x14ac:dyDescent="0.3">
      <c r="B32430" s="10"/>
      <c r="L32430" s="10"/>
      <c r="M32430" s="10"/>
    </row>
    <row r="32431" spans="2:13" s="1" customFormat="1" ht="13.8" x14ac:dyDescent="0.3">
      <c r="B32431" s="10"/>
      <c r="L32431" s="10"/>
      <c r="M32431" s="10"/>
    </row>
    <row r="32432" spans="2:13" s="1" customFormat="1" ht="13.8" x14ac:dyDescent="0.3">
      <c r="B32432" s="10"/>
      <c r="L32432" s="10"/>
      <c r="M32432" s="10"/>
    </row>
    <row r="32433" spans="2:13" s="1" customFormat="1" ht="13.8" x14ac:dyDescent="0.3">
      <c r="B32433" s="10"/>
      <c r="L32433" s="10"/>
      <c r="M32433" s="10"/>
    </row>
    <row r="32434" spans="2:13" s="1" customFormat="1" ht="13.8" x14ac:dyDescent="0.3">
      <c r="B32434" s="10"/>
      <c r="L32434" s="10"/>
      <c r="M32434" s="10"/>
    </row>
    <row r="32435" spans="2:13" s="1" customFormat="1" ht="13.8" x14ac:dyDescent="0.3">
      <c r="B32435" s="10"/>
      <c r="L32435" s="10"/>
      <c r="M32435" s="10"/>
    </row>
    <row r="32436" spans="2:13" s="1" customFormat="1" ht="13.8" x14ac:dyDescent="0.3">
      <c r="B32436" s="10"/>
      <c r="L32436" s="10"/>
      <c r="M32436" s="10"/>
    </row>
    <row r="32437" spans="2:13" s="1" customFormat="1" ht="13.8" x14ac:dyDescent="0.3">
      <c r="B32437" s="10"/>
      <c r="L32437" s="10"/>
      <c r="M32437" s="10"/>
    </row>
    <row r="32438" spans="2:13" s="1" customFormat="1" ht="13.8" x14ac:dyDescent="0.3">
      <c r="B32438" s="10"/>
      <c r="L32438" s="10"/>
      <c r="M32438" s="10"/>
    </row>
    <row r="32439" spans="2:13" s="1" customFormat="1" ht="13.8" x14ac:dyDescent="0.3">
      <c r="B32439" s="10"/>
      <c r="L32439" s="10"/>
      <c r="M32439" s="10"/>
    </row>
    <row r="32440" spans="2:13" s="1" customFormat="1" ht="13.8" x14ac:dyDescent="0.3">
      <c r="B32440" s="10"/>
      <c r="L32440" s="10"/>
      <c r="M32440" s="10"/>
    </row>
    <row r="32441" spans="2:13" s="1" customFormat="1" ht="13.8" x14ac:dyDescent="0.3">
      <c r="B32441" s="10"/>
      <c r="L32441" s="10"/>
      <c r="M32441" s="10"/>
    </row>
    <row r="32442" spans="2:13" s="1" customFormat="1" ht="13.8" x14ac:dyDescent="0.3">
      <c r="B32442" s="10"/>
      <c r="L32442" s="10"/>
      <c r="M32442" s="10"/>
    </row>
    <row r="32443" spans="2:13" s="1" customFormat="1" ht="13.8" x14ac:dyDescent="0.3">
      <c r="B32443" s="10"/>
      <c r="L32443" s="10"/>
      <c r="M32443" s="10"/>
    </row>
    <row r="32444" spans="2:13" s="1" customFormat="1" ht="13.8" x14ac:dyDescent="0.3">
      <c r="B32444" s="10"/>
      <c r="L32444" s="10"/>
      <c r="M32444" s="10"/>
    </row>
    <row r="32445" spans="2:13" s="1" customFormat="1" ht="13.8" x14ac:dyDescent="0.3">
      <c r="B32445" s="10"/>
      <c r="L32445" s="10"/>
      <c r="M32445" s="10"/>
    </row>
    <row r="32446" spans="2:13" s="1" customFormat="1" ht="13.8" x14ac:dyDescent="0.3">
      <c r="B32446" s="10"/>
      <c r="L32446" s="10"/>
      <c r="M32446" s="10"/>
    </row>
    <row r="32447" spans="2:13" s="1" customFormat="1" ht="13.8" x14ac:dyDescent="0.3">
      <c r="B32447" s="10"/>
      <c r="L32447" s="10"/>
      <c r="M32447" s="10"/>
    </row>
    <row r="32448" spans="2:13" s="1" customFormat="1" ht="13.8" x14ac:dyDescent="0.3">
      <c r="B32448" s="10"/>
      <c r="L32448" s="10"/>
      <c r="M32448" s="10"/>
    </row>
    <row r="32449" spans="2:13" s="1" customFormat="1" ht="13.8" x14ac:dyDescent="0.3">
      <c r="B32449" s="10"/>
      <c r="L32449" s="10"/>
      <c r="M32449" s="10"/>
    </row>
    <row r="32450" spans="2:13" s="1" customFormat="1" ht="13.8" x14ac:dyDescent="0.3">
      <c r="B32450" s="10"/>
      <c r="L32450" s="10"/>
      <c r="M32450" s="10"/>
    </row>
    <row r="32451" spans="2:13" s="1" customFormat="1" ht="13.8" x14ac:dyDescent="0.3">
      <c r="B32451" s="10"/>
      <c r="L32451" s="10"/>
      <c r="M32451" s="10"/>
    </row>
    <row r="32452" spans="2:13" s="1" customFormat="1" ht="13.8" x14ac:dyDescent="0.3">
      <c r="B32452" s="10"/>
      <c r="L32452" s="10"/>
      <c r="M32452" s="10"/>
    </row>
    <row r="32453" spans="2:13" s="1" customFormat="1" ht="13.8" x14ac:dyDescent="0.3">
      <c r="B32453" s="10"/>
      <c r="L32453" s="10"/>
      <c r="M32453" s="10"/>
    </row>
    <row r="32454" spans="2:13" s="1" customFormat="1" ht="13.8" x14ac:dyDescent="0.3">
      <c r="B32454" s="10"/>
      <c r="L32454" s="10"/>
      <c r="M32454" s="10"/>
    </row>
    <row r="32455" spans="2:13" s="1" customFormat="1" ht="13.8" x14ac:dyDescent="0.3">
      <c r="B32455" s="10"/>
      <c r="L32455" s="10"/>
      <c r="M32455" s="10"/>
    </row>
    <row r="32456" spans="2:13" s="1" customFormat="1" ht="13.8" x14ac:dyDescent="0.3">
      <c r="B32456" s="10"/>
      <c r="L32456" s="10"/>
      <c r="M32456" s="10"/>
    </row>
    <row r="32457" spans="2:13" s="1" customFormat="1" ht="13.8" x14ac:dyDescent="0.3">
      <c r="B32457" s="10"/>
      <c r="L32457" s="10"/>
      <c r="M32457" s="10"/>
    </row>
    <row r="32458" spans="2:13" s="1" customFormat="1" ht="13.8" x14ac:dyDescent="0.3">
      <c r="B32458" s="10"/>
      <c r="L32458" s="10"/>
      <c r="M32458" s="10"/>
    </row>
    <row r="32459" spans="2:13" s="1" customFormat="1" ht="13.8" x14ac:dyDescent="0.3">
      <c r="B32459" s="10"/>
      <c r="L32459" s="10"/>
      <c r="M32459" s="10"/>
    </row>
    <row r="32460" spans="2:13" s="1" customFormat="1" ht="13.8" x14ac:dyDescent="0.3">
      <c r="B32460" s="10"/>
      <c r="L32460" s="10"/>
      <c r="M32460" s="10"/>
    </row>
    <row r="32461" spans="2:13" s="1" customFormat="1" ht="13.8" x14ac:dyDescent="0.3">
      <c r="B32461" s="10"/>
      <c r="L32461" s="10"/>
      <c r="M32461" s="10"/>
    </row>
    <row r="32462" spans="2:13" s="1" customFormat="1" ht="13.8" x14ac:dyDescent="0.3">
      <c r="B32462" s="10"/>
      <c r="L32462" s="10"/>
      <c r="M32462" s="10"/>
    </row>
    <row r="32463" spans="2:13" s="1" customFormat="1" ht="13.8" x14ac:dyDescent="0.3">
      <c r="B32463" s="10"/>
      <c r="L32463" s="10"/>
      <c r="M32463" s="10"/>
    </row>
    <row r="32464" spans="2:13" s="1" customFormat="1" ht="13.8" x14ac:dyDescent="0.3">
      <c r="B32464" s="10"/>
      <c r="L32464" s="10"/>
      <c r="M32464" s="10"/>
    </row>
    <row r="32465" spans="2:13" s="1" customFormat="1" ht="13.8" x14ac:dyDescent="0.3">
      <c r="B32465" s="10"/>
      <c r="L32465" s="10"/>
      <c r="M32465" s="10"/>
    </row>
    <row r="32466" spans="2:13" s="1" customFormat="1" ht="13.8" x14ac:dyDescent="0.3">
      <c r="B32466" s="10"/>
      <c r="L32466" s="10"/>
      <c r="M32466" s="10"/>
    </row>
    <row r="32467" spans="2:13" s="1" customFormat="1" ht="13.8" x14ac:dyDescent="0.3">
      <c r="B32467" s="10"/>
      <c r="L32467" s="10"/>
      <c r="M32467" s="10"/>
    </row>
    <row r="32468" spans="2:13" s="1" customFormat="1" ht="13.8" x14ac:dyDescent="0.3">
      <c r="B32468" s="10"/>
      <c r="L32468" s="10"/>
      <c r="M32468" s="10"/>
    </row>
    <row r="32469" spans="2:13" s="1" customFormat="1" ht="13.8" x14ac:dyDescent="0.3">
      <c r="B32469" s="10"/>
      <c r="L32469" s="10"/>
      <c r="M32469" s="10"/>
    </row>
    <row r="32470" spans="2:13" s="1" customFormat="1" ht="13.8" x14ac:dyDescent="0.3">
      <c r="B32470" s="10"/>
      <c r="L32470" s="10"/>
      <c r="M32470" s="10"/>
    </row>
    <row r="32471" spans="2:13" s="1" customFormat="1" ht="13.8" x14ac:dyDescent="0.3">
      <c r="B32471" s="10"/>
      <c r="L32471" s="10"/>
      <c r="M32471" s="10"/>
    </row>
    <row r="32472" spans="2:13" s="1" customFormat="1" ht="13.8" x14ac:dyDescent="0.3">
      <c r="B32472" s="10"/>
      <c r="L32472" s="10"/>
      <c r="M32472" s="10"/>
    </row>
    <row r="32473" spans="2:13" s="1" customFormat="1" ht="13.8" x14ac:dyDescent="0.3">
      <c r="B32473" s="10"/>
      <c r="L32473" s="10"/>
      <c r="M32473" s="10"/>
    </row>
    <row r="32474" spans="2:13" s="1" customFormat="1" ht="13.8" x14ac:dyDescent="0.3">
      <c r="B32474" s="10"/>
      <c r="L32474" s="10"/>
      <c r="M32474" s="10"/>
    </row>
    <row r="32475" spans="2:13" s="1" customFormat="1" ht="13.8" x14ac:dyDescent="0.3">
      <c r="B32475" s="10"/>
      <c r="L32475" s="10"/>
      <c r="M32475" s="10"/>
    </row>
    <row r="32476" spans="2:13" s="1" customFormat="1" ht="13.8" x14ac:dyDescent="0.3">
      <c r="B32476" s="10"/>
      <c r="L32476" s="10"/>
      <c r="M32476" s="10"/>
    </row>
    <row r="32477" spans="2:13" s="1" customFormat="1" ht="13.8" x14ac:dyDescent="0.3">
      <c r="B32477" s="10"/>
      <c r="L32477" s="10"/>
      <c r="M32477" s="10"/>
    </row>
    <row r="32478" spans="2:13" s="1" customFormat="1" ht="13.8" x14ac:dyDescent="0.3">
      <c r="B32478" s="10"/>
      <c r="L32478" s="10"/>
      <c r="M32478" s="10"/>
    </row>
    <row r="32479" spans="2:13" s="1" customFormat="1" ht="13.8" x14ac:dyDescent="0.3">
      <c r="B32479" s="10"/>
      <c r="L32479" s="10"/>
      <c r="M32479" s="10"/>
    </row>
    <row r="32480" spans="2:13" s="1" customFormat="1" ht="13.8" x14ac:dyDescent="0.3">
      <c r="B32480" s="10"/>
      <c r="L32480" s="10"/>
      <c r="M32480" s="10"/>
    </row>
    <row r="32481" spans="2:13" s="1" customFormat="1" ht="13.8" x14ac:dyDescent="0.3">
      <c r="B32481" s="10"/>
      <c r="L32481" s="10"/>
      <c r="M32481" s="10"/>
    </row>
    <row r="32482" spans="2:13" s="1" customFormat="1" ht="13.8" x14ac:dyDescent="0.3">
      <c r="B32482" s="10"/>
      <c r="L32482" s="10"/>
      <c r="M32482" s="10"/>
    </row>
    <row r="32483" spans="2:13" s="1" customFormat="1" ht="13.8" x14ac:dyDescent="0.3">
      <c r="B32483" s="10"/>
      <c r="L32483" s="10"/>
      <c r="M32483" s="10"/>
    </row>
    <row r="32484" spans="2:13" s="1" customFormat="1" ht="13.8" x14ac:dyDescent="0.3">
      <c r="B32484" s="10"/>
      <c r="L32484" s="10"/>
      <c r="M32484" s="10"/>
    </row>
    <row r="32485" spans="2:13" s="1" customFormat="1" ht="13.8" x14ac:dyDescent="0.3">
      <c r="B32485" s="10"/>
      <c r="L32485" s="10"/>
      <c r="M32485" s="10"/>
    </row>
    <row r="32486" spans="2:13" s="1" customFormat="1" ht="13.8" x14ac:dyDescent="0.3">
      <c r="B32486" s="10"/>
      <c r="L32486" s="10"/>
      <c r="M32486" s="10"/>
    </row>
    <row r="32487" spans="2:13" s="1" customFormat="1" ht="13.8" x14ac:dyDescent="0.3">
      <c r="B32487" s="10"/>
      <c r="L32487" s="10"/>
      <c r="M32487" s="10"/>
    </row>
    <row r="32488" spans="2:13" s="1" customFormat="1" ht="13.8" x14ac:dyDescent="0.3">
      <c r="B32488" s="10"/>
      <c r="L32488" s="10"/>
      <c r="M32488" s="10"/>
    </row>
    <row r="32489" spans="2:13" s="1" customFormat="1" ht="13.8" x14ac:dyDescent="0.3">
      <c r="B32489" s="10"/>
      <c r="L32489" s="10"/>
      <c r="M32489" s="10"/>
    </row>
    <row r="32490" spans="2:13" s="1" customFormat="1" ht="13.8" x14ac:dyDescent="0.3">
      <c r="B32490" s="10"/>
      <c r="L32490" s="10"/>
      <c r="M32490" s="10"/>
    </row>
    <row r="32491" spans="2:13" s="1" customFormat="1" ht="13.8" x14ac:dyDescent="0.3">
      <c r="B32491" s="10"/>
      <c r="L32491" s="10"/>
      <c r="M32491" s="10"/>
    </row>
    <row r="32492" spans="2:13" s="1" customFormat="1" ht="13.8" x14ac:dyDescent="0.3">
      <c r="B32492" s="10"/>
      <c r="L32492" s="10"/>
      <c r="M32492" s="10"/>
    </row>
    <row r="32493" spans="2:13" s="1" customFormat="1" ht="13.8" x14ac:dyDescent="0.3">
      <c r="B32493" s="10"/>
      <c r="L32493" s="10"/>
      <c r="M32493" s="10"/>
    </row>
    <row r="32494" spans="2:13" s="1" customFormat="1" ht="13.8" x14ac:dyDescent="0.3">
      <c r="B32494" s="10"/>
      <c r="L32494" s="10"/>
      <c r="M32494" s="10"/>
    </row>
    <row r="32495" spans="2:13" s="1" customFormat="1" ht="13.8" x14ac:dyDescent="0.3">
      <c r="B32495" s="10"/>
      <c r="L32495" s="10"/>
      <c r="M32495" s="10"/>
    </row>
    <row r="32496" spans="2:13" s="1" customFormat="1" ht="13.8" x14ac:dyDescent="0.3">
      <c r="B32496" s="10"/>
      <c r="L32496" s="10"/>
      <c r="M32496" s="10"/>
    </row>
    <row r="32497" spans="2:13" s="1" customFormat="1" ht="13.8" x14ac:dyDescent="0.3">
      <c r="B32497" s="10"/>
      <c r="L32497" s="10"/>
      <c r="M32497" s="10"/>
    </row>
    <row r="32498" spans="2:13" s="1" customFormat="1" ht="13.8" x14ac:dyDescent="0.3">
      <c r="B32498" s="10"/>
      <c r="L32498" s="10"/>
      <c r="M32498" s="10"/>
    </row>
    <row r="32499" spans="2:13" s="1" customFormat="1" ht="13.8" x14ac:dyDescent="0.3">
      <c r="B32499" s="10"/>
      <c r="L32499" s="10"/>
      <c r="M32499" s="10"/>
    </row>
    <row r="32500" spans="2:13" s="1" customFormat="1" ht="13.8" x14ac:dyDescent="0.3">
      <c r="B32500" s="10"/>
      <c r="L32500" s="10"/>
      <c r="M32500" s="10"/>
    </row>
    <row r="32501" spans="2:13" s="1" customFormat="1" ht="13.8" x14ac:dyDescent="0.3">
      <c r="B32501" s="10"/>
      <c r="L32501" s="10"/>
      <c r="M32501" s="10"/>
    </row>
    <row r="32502" spans="2:13" s="1" customFormat="1" ht="13.8" x14ac:dyDescent="0.3">
      <c r="B32502" s="10"/>
      <c r="L32502" s="10"/>
      <c r="M32502" s="10"/>
    </row>
    <row r="32503" spans="2:13" s="1" customFormat="1" ht="13.8" x14ac:dyDescent="0.3">
      <c r="B32503" s="10"/>
      <c r="L32503" s="10"/>
      <c r="M32503" s="10"/>
    </row>
    <row r="32504" spans="2:13" s="1" customFormat="1" ht="13.8" x14ac:dyDescent="0.3">
      <c r="B32504" s="10"/>
      <c r="L32504" s="10"/>
      <c r="M32504" s="10"/>
    </row>
    <row r="32505" spans="2:13" s="1" customFormat="1" ht="13.8" x14ac:dyDescent="0.3">
      <c r="B32505" s="10"/>
      <c r="L32505" s="10"/>
      <c r="M32505" s="10"/>
    </row>
    <row r="32506" spans="2:13" s="1" customFormat="1" ht="13.8" x14ac:dyDescent="0.3">
      <c r="B32506" s="10"/>
      <c r="L32506" s="10"/>
      <c r="M32506" s="10"/>
    </row>
    <row r="32507" spans="2:13" s="1" customFormat="1" ht="13.8" x14ac:dyDescent="0.3">
      <c r="B32507" s="10"/>
      <c r="L32507" s="10"/>
      <c r="M32507" s="10"/>
    </row>
    <row r="32508" spans="2:13" s="1" customFormat="1" ht="13.8" x14ac:dyDescent="0.3">
      <c r="B32508" s="10"/>
      <c r="L32508" s="10"/>
      <c r="M32508" s="10"/>
    </row>
    <row r="32509" spans="2:13" s="1" customFormat="1" ht="13.8" x14ac:dyDescent="0.3">
      <c r="B32509" s="10"/>
      <c r="L32509" s="10"/>
      <c r="M32509" s="10"/>
    </row>
    <row r="32510" spans="2:13" s="1" customFormat="1" ht="13.8" x14ac:dyDescent="0.3">
      <c r="B32510" s="10"/>
      <c r="L32510" s="10"/>
      <c r="M32510" s="10"/>
    </row>
    <row r="32511" spans="2:13" s="1" customFormat="1" ht="13.8" x14ac:dyDescent="0.3">
      <c r="B32511" s="10"/>
      <c r="L32511" s="10"/>
      <c r="M32511" s="10"/>
    </row>
    <row r="32512" spans="2:13" s="1" customFormat="1" ht="13.8" x14ac:dyDescent="0.3">
      <c r="B32512" s="10"/>
      <c r="L32512" s="10"/>
      <c r="M32512" s="10"/>
    </row>
    <row r="32513" spans="2:13" s="1" customFormat="1" ht="13.8" x14ac:dyDescent="0.3">
      <c r="B32513" s="10"/>
      <c r="L32513" s="10"/>
      <c r="M32513" s="10"/>
    </row>
    <row r="32514" spans="2:13" s="1" customFormat="1" ht="13.8" x14ac:dyDescent="0.3">
      <c r="B32514" s="10"/>
      <c r="L32514" s="10"/>
      <c r="M32514" s="10"/>
    </row>
    <row r="32515" spans="2:13" s="1" customFormat="1" ht="13.8" x14ac:dyDescent="0.3">
      <c r="B32515" s="10"/>
      <c r="L32515" s="10"/>
      <c r="M32515" s="10"/>
    </row>
    <row r="32516" spans="2:13" s="1" customFormat="1" ht="13.8" x14ac:dyDescent="0.3">
      <c r="B32516" s="10"/>
      <c r="L32516" s="10"/>
      <c r="M32516" s="10"/>
    </row>
    <row r="32517" spans="2:13" s="1" customFormat="1" ht="13.8" x14ac:dyDescent="0.3">
      <c r="B32517" s="10"/>
      <c r="L32517" s="10"/>
      <c r="M32517" s="10"/>
    </row>
    <row r="32518" spans="2:13" s="1" customFormat="1" ht="13.8" x14ac:dyDescent="0.3">
      <c r="B32518" s="10"/>
      <c r="L32518" s="10"/>
      <c r="M32518" s="10"/>
    </row>
    <row r="32519" spans="2:13" s="1" customFormat="1" ht="13.8" x14ac:dyDescent="0.3">
      <c r="B32519" s="10"/>
      <c r="L32519" s="10"/>
      <c r="M32519" s="10"/>
    </row>
    <row r="32520" spans="2:13" s="1" customFormat="1" ht="13.8" x14ac:dyDescent="0.3">
      <c r="B32520" s="10"/>
      <c r="L32520" s="10"/>
      <c r="M32520" s="10"/>
    </row>
    <row r="32521" spans="2:13" s="1" customFormat="1" ht="13.8" x14ac:dyDescent="0.3">
      <c r="B32521" s="10"/>
      <c r="L32521" s="10"/>
      <c r="M32521" s="10"/>
    </row>
    <row r="32522" spans="2:13" s="1" customFormat="1" ht="13.8" x14ac:dyDescent="0.3">
      <c r="B32522" s="10"/>
      <c r="L32522" s="10"/>
      <c r="M32522" s="10"/>
    </row>
    <row r="32523" spans="2:13" s="1" customFormat="1" ht="13.8" x14ac:dyDescent="0.3">
      <c r="B32523" s="10"/>
      <c r="L32523" s="10"/>
      <c r="M32523" s="10"/>
    </row>
    <row r="32524" spans="2:13" s="1" customFormat="1" ht="13.8" x14ac:dyDescent="0.3">
      <c r="B32524" s="10"/>
      <c r="L32524" s="10"/>
      <c r="M32524" s="10"/>
    </row>
    <row r="32525" spans="2:13" s="1" customFormat="1" ht="13.8" x14ac:dyDescent="0.3">
      <c r="B32525" s="10"/>
      <c r="L32525" s="10"/>
      <c r="M32525" s="10"/>
    </row>
    <row r="32526" spans="2:13" s="1" customFormat="1" ht="13.8" x14ac:dyDescent="0.3">
      <c r="B32526" s="10"/>
      <c r="L32526" s="10"/>
      <c r="M32526" s="10"/>
    </row>
    <row r="32527" spans="2:13" s="1" customFormat="1" ht="13.8" x14ac:dyDescent="0.3">
      <c r="B32527" s="10"/>
      <c r="L32527" s="10"/>
      <c r="M32527" s="10"/>
    </row>
    <row r="32528" spans="2:13" s="1" customFormat="1" ht="13.8" x14ac:dyDescent="0.3">
      <c r="B32528" s="10"/>
      <c r="L32528" s="10"/>
      <c r="M32528" s="10"/>
    </row>
    <row r="32529" spans="2:13" s="1" customFormat="1" ht="13.8" x14ac:dyDescent="0.3">
      <c r="B32529" s="10"/>
      <c r="L32529" s="10"/>
      <c r="M32529" s="10"/>
    </row>
    <row r="32530" spans="2:13" s="1" customFormat="1" ht="13.8" x14ac:dyDescent="0.3">
      <c r="B32530" s="10"/>
      <c r="L32530" s="10"/>
      <c r="M32530" s="10"/>
    </row>
    <row r="32531" spans="2:13" s="1" customFormat="1" ht="13.8" x14ac:dyDescent="0.3">
      <c r="B32531" s="10"/>
      <c r="L32531" s="10"/>
      <c r="M32531" s="10"/>
    </row>
    <row r="32532" spans="2:13" s="1" customFormat="1" ht="13.8" x14ac:dyDescent="0.3">
      <c r="B32532" s="10"/>
      <c r="L32532" s="10"/>
      <c r="M32532" s="10"/>
    </row>
    <row r="32533" spans="2:13" s="1" customFormat="1" ht="13.8" x14ac:dyDescent="0.3">
      <c r="B32533" s="10"/>
      <c r="L32533" s="10"/>
      <c r="M32533" s="10"/>
    </row>
    <row r="32534" spans="2:13" s="1" customFormat="1" ht="13.8" x14ac:dyDescent="0.3">
      <c r="B32534" s="10"/>
      <c r="L32534" s="10"/>
      <c r="M32534" s="10"/>
    </row>
    <row r="32535" spans="2:13" s="1" customFormat="1" ht="13.8" x14ac:dyDescent="0.3">
      <c r="B32535" s="10"/>
      <c r="L32535" s="10"/>
      <c r="M32535" s="10"/>
    </row>
    <row r="32536" spans="2:13" s="1" customFormat="1" ht="13.8" x14ac:dyDescent="0.3">
      <c r="B32536" s="10"/>
      <c r="L32536" s="10"/>
      <c r="M32536" s="10"/>
    </row>
    <row r="32537" spans="2:13" s="1" customFormat="1" ht="13.8" x14ac:dyDescent="0.3">
      <c r="B32537" s="10"/>
      <c r="L32537" s="10"/>
      <c r="M32537" s="10"/>
    </row>
    <row r="32538" spans="2:13" s="1" customFormat="1" ht="13.8" x14ac:dyDescent="0.3">
      <c r="B32538" s="10"/>
      <c r="L32538" s="10"/>
      <c r="M32538" s="10"/>
    </row>
    <row r="32539" spans="2:13" s="1" customFormat="1" ht="13.8" x14ac:dyDescent="0.3">
      <c r="B32539" s="10"/>
      <c r="L32539" s="10"/>
      <c r="M32539" s="10"/>
    </row>
    <row r="32540" spans="2:13" s="1" customFormat="1" ht="13.8" x14ac:dyDescent="0.3">
      <c r="B32540" s="10"/>
      <c r="L32540" s="10"/>
      <c r="M32540" s="10"/>
    </row>
    <row r="32541" spans="2:13" s="1" customFormat="1" ht="13.8" x14ac:dyDescent="0.3">
      <c r="B32541" s="10"/>
      <c r="L32541" s="10"/>
      <c r="M32541" s="10"/>
    </row>
    <row r="32542" spans="2:13" s="1" customFormat="1" ht="13.8" x14ac:dyDescent="0.3">
      <c r="B32542" s="10"/>
      <c r="L32542" s="10"/>
      <c r="M32542" s="10"/>
    </row>
    <row r="32543" spans="2:13" s="1" customFormat="1" ht="13.8" x14ac:dyDescent="0.3">
      <c r="B32543" s="10"/>
      <c r="L32543" s="10"/>
      <c r="M32543" s="10"/>
    </row>
    <row r="32544" spans="2:13" s="1" customFormat="1" ht="13.8" x14ac:dyDescent="0.3">
      <c r="B32544" s="10"/>
      <c r="L32544" s="10"/>
      <c r="M32544" s="10"/>
    </row>
    <row r="32545" spans="2:13" s="1" customFormat="1" ht="13.8" x14ac:dyDescent="0.3">
      <c r="B32545" s="10"/>
      <c r="L32545" s="10"/>
      <c r="M32545" s="10"/>
    </row>
    <row r="32546" spans="2:13" s="1" customFormat="1" ht="13.8" x14ac:dyDescent="0.3">
      <c r="B32546" s="10"/>
      <c r="L32546" s="10"/>
      <c r="M32546" s="10"/>
    </row>
    <row r="32547" spans="2:13" s="1" customFormat="1" ht="13.8" x14ac:dyDescent="0.3">
      <c r="B32547" s="10"/>
      <c r="L32547" s="10"/>
      <c r="M32547" s="10"/>
    </row>
    <row r="32548" spans="2:13" s="1" customFormat="1" ht="13.8" x14ac:dyDescent="0.3">
      <c r="B32548" s="10"/>
      <c r="L32548" s="10"/>
      <c r="M32548" s="10"/>
    </row>
    <row r="32549" spans="2:13" s="1" customFormat="1" ht="13.8" x14ac:dyDescent="0.3">
      <c r="B32549" s="10"/>
      <c r="L32549" s="10"/>
      <c r="M32549" s="10"/>
    </row>
    <row r="32550" spans="2:13" s="1" customFormat="1" ht="13.8" x14ac:dyDescent="0.3">
      <c r="B32550" s="10"/>
      <c r="L32550" s="10"/>
      <c r="M32550" s="10"/>
    </row>
    <row r="32551" spans="2:13" s="1" customFormat="1" ht="13.8" x14ac:dyDescent="0.3">
      <c r="B32551" s="10"/>
      <c r="L32551" s="10"/>
      <c r="M32551" s="10"/>
    </row>
    <row r="32552" spans="2:13" s="1" customFormat="1" ht="13.8" x14ac:dyDescent="0.3">
      <c r="B32552" s="10"/>
      <c r="L32552" s="10"/>
      <c r="M32552" s="10"/>
    </row>
    <row r="32553" spans="2:13" s="1" customFormat="1" ht="13.8" x14ac:dyDescent="0.3">
      <c r="B32553" s="10"/>
      <c r="L32553" s="10"/>
      <c r="M32553" s="10"/>
    </row>
    <row r="32554" spans="2:13" s="1" customFormat="1" ht="13.8" x14ac:dyDescent="0.3">
      <c r="B32554" s="10"/>
      <c r="L32554" s="10"/>
      <c r="M32554" s="10"/>
    </row>
    <row r="32555" spans="2:13" s="1" customFormat="1" ht="13.8" x14ac:dyDescent="0.3">
      <c r="B32555" s="10"/>
      <c r="L32555" s="10"/>
      <c r="M32555" s="10"/>
    </row>
    <row r="32556" spans="2:13" s="1" customFormat="1" ht="13.8" x14ac:dyDescent="0.3">
      <c r="B32556" s="10"/>
      <c r="L32556" s="10"/>
      <c r="M32556" s="10"/>
    </row>
    <row r="32557" spans="2:13" s="1" customFormat="1" ht="13.8" x14ac:dyDescent="0.3">
      <c r="B32557" s="10"/>
      <c r="L32557" s="10"/>
      <c r="M32557" s="10"/>
    </row>
    <row r="32558" spans="2:13" s="1" customFormat="1" ht="13.8" x14ac:dyDescent="0.3">
      <c r="B32558" s="10"/>
      <c r="L32558" s="10"/>
      <c r="M32558" s="10"/>
    </row>
    <row r="32559" spans="2:13" s="1" customFormat="1" ht="13.8" x14ac:dyDescent="0.3">
      <c r="B32559" s="10"/>
      <c r="L32559" s="10"/>
      <c r="M32559" s="10"/>
    </row>
    <row r="32560" spans="2:13" s="1" customFormat="1" ht="13.8" x14ac:dyDescent="0.3">
      <c r="B32560" s="10"/>
      <c r="L32560" s="10"/>
      <c r="M32560" s="10"/>
    </row>
    <row r="32561" spans="2:13" s="1" customFormat="1" ht="13.8" x14ac:dyDescent="0.3">
      <c r="B32561" s="10"/>
      <c r="L32561" s="10"/>
      <c r="M32561" s="10"/>
    </row>
    <row r="32562" spans="2:13" s="1" customFormat="1" ht="13.8" x14ac:dyDescent="0.3">
      <c r="B32562" s="10"/>
      <c r="L32562" s="10"/>
      <c r="M32562" s="10"/>
    </row>
    <row r="32563" spans="2:13" s="1" customFormat="1" ht="13.8" x14ac:dyDescent="0.3">
      <c r="B32563" s="10"/>
      <c r="L32563" s="10"/>
      <c r="M32563" s="10"/>
    </row>
    <row r="32564" spans="2:13" s="1" customFormat="1" ht="13.8" x14ac:dyDescent="0.3">
      <c r="B32564" s="10"/>
      <c r="L32564" s="10"/>
      <c r="M32564" s="10"/>
    </row>
    <row r="32565" spans="2:13" s="1" customFormat="1" ht="13.8" x14ac:dyDescent="0.3">
      <c r="B32565" s="10"/>
      <c r="L32565" s="10"/>
      <c r="M32565" s="10"/>
    </row>
    <row r="32566" spans="2:13" s="1" customFormat="1" ht="13.8" x14ac:dyDescent="0.3">
      <c r="B32566" s="10"/>
      <c r="L32566" s="10"/>
      <c r="M32566" s="10"/>
    </row>
    <row r="32567" spans="2:13" s="1" customFormat="1" ht="13.8" x14ac:dyDescent="0.3">
      <c r="B32567" s="10"/>
      <c r="L32567" s="10"/>
      <c r="M32567" s="10"/>
    </row>
    <row r="32568" spans="2:13" s="1" customFormat="1" ht="13.8" x14ac:dyDescent="0.3">
      <c r="B32568" s="10"/>
      <c r="L32568" s="10"/>
      <c r="M32568" s="10"/>
    </row>
    <row r="32569" spans="2:13" s="1" customFormat="1" ht="13.8" x14ac:dyDescent="0.3">
      <c r="B32569" s="10"/>
      <c r="L32569" s="10"/>
      <c r="M32569" s="10"/>
    </row>
    <row r="32570" spans="2:13" s="1" customFormat="1" ht="13.8" x14ac:dyDescent="0.3">
      <c r="B32570" s="10"/>
      <c r="L32570" s="10"/>
      <c r="M32570" s="10"/>
    </row>
    <row r="32571" spans="2:13" s="1" customFormat="1" ht="13.8" x14ac:dyDescent="0.3">
      <c r="B32571" s="10"/>
      <c r="L32571" s="10"/>
      <c r="M32571" s="10"/>
    </row>
    <row r="32572" spans="2:13" s="1" customFormat="1" ht="13.8" x14ac:dyDescent="0.3">
      <c r="B32572" s="10"/>
      <c r="L32572" s="10"/>
      <c r="M32572" s="10"/>
    </row>
    <row r="32573" spans="2:13" s="1" customFormat="1" ht="13.8" x14ac:dyDescent="0.3">
      <c r="B32573" s="10"/>
      <c r="L32573" s="10"/>
      <c r="M32573" s="10"/>
    </row>
    <row r="32574" spans="2:13" s="1" customFormat="1" ht="13.8" x14ac:dyDescent="0.3">
      <c r="B32574" s="10"/>
      <c r="L32574" s="10"/>
      <c r="M32574" s="10"/>
    </row>
    <row r="32575" spans="2:13" s="1" customFormat="1" ht="13.8" x14ac:dyDescent="0.3">
      <c r="B32575" s="10"/>
      <c r="L32575" s="10"/>
      <c r="M32575" s="10"/>
    </row>
    <row r="32576" spans="2:13" s="1" customFormat="1" ht="13.8" x14ac:dyDescent="0.3">
      <c r="B32576" s="10"/>
      <c r="L32576" s="10"/>
      <c r="M32576" s="10"/>
    </row>
    <row r="32577" spans="2:13" s="1" customFormat="1" ht="13.8" x14ac:dyDescent="0.3">
      <c r="B32577" s="10"/>
      <c r="L32577" s="10"/>
      <c r="M32577" s="10"/>
    </row>
    <row r="32578" spans="2:13" s="1" customFormat="1" ht="13.8" x14ac:dyDescent="0.3">
      <c r="B32578" s="10"/>
      <c r="L32578" s="10"/>
      <c r="M32578" s="10"/>
    </row>
    <row r="32579" spans="2:13" s="1" customFormat="1" ht="13.8" x14ac:dyDescent="0.3">
      <c r="B32579" s="10"/>
      <c r="L32579" s="10"/>
      <c r="M32579" s="10"/>
    </row>
    <row r="32580" spans="2:13" s="1" customFormat="1" ht="13.8" x14ac:dyDescent="0.3">
      <c r="B32580" s="10"/>
      <c r="L32580" s="10"/>
      <c r="M32580" s="10"/>
    </row>
    <row r="32581" spans="2:13" s="1" customFormat="1" ht="13.8" x14ac:dyDescent="0.3">
      <c r="B32581" s="10"/>
      <c r="L32581" s="10"/>
      <c r="M32581" s="10"/>
    </row>
    <row r="32582" spans="2:13" s="1" customFormat="1" ht="13.8" x14ac:dyDescent="0.3">
      <c r="B32582" s="10"/>
      <c r="L32582" s="10"/>
      <c r="M32582" s="10"/>
    </row>
    <row r="32583" spans="2:13" s="1" customFormat="1" ht="13.8" x14ac:dyDescent="0.3">
      <c r="B32583" s="10"/>
      <c r="L32583" s="10"/>
      <c r="M32583" s="10"/>
    </row>
    <row r="32584" spans="2:13" s="1" customFormat="1" ht="13.8" x14ac:dyDescent="0.3">
      <c r="B32584" s="10"/>
      <c r="L32584" s="10"/>
      <c r="M32584" s="10"/>
    </row>
    <row r="32585" spans="2:13" s="1" customFormat="1" ht="13.8" x14ac:dyDescent="0.3">
      <c r="B32585" s="10"/>
      <c r="L32585" s="10"/>
      <c r="M32585" s="10"/>
    </row>
    <row r="32586" spans="2:13" s="1" customFormat="1" ht="13.8" x14ac:dyDescent="0.3">
      <c r="B32586" s="10"/>
      <c r="L32586" s="10"/>
      <c r="M32586" s="10"/>
    </row>
    <row r="32587" spans="2:13" s="1" customFormat="1" ht="13.8" x14ac:dyDescent="0.3">
      <c r="B32587" s="10"/>
      <c r="L32587" s="10"/>
      <c r="M32587" s="10"/>
    </row>
    <row r="32588" spans="2:13" s="1" customFormat="1" ht="13.8" x14ac:dyDescent="0.3">
      <c r="B32588" s="10"/>
      <c r="L32588" s="10"/>
      <c r="M32588" s="10"/>
    </row>
    <row r="32589" spans="2:13" s="1" customFormat="1" ht="13.8" x14ac:dyDescent="0.3">
      <c r="B32589" s="10"/>
      <c r="L32589" s="10"/>
      <c r="M32589" s="10"/>
    </row>
    <row r="32590" spans="2:13" s="1" customFormat="1" ht="13.8" x14ac:dyDescent="0.3">
      <c r="B32590" s="10"/>
      <c r="L32590" s="10"/>
      <c r="M32590" s="10"/>
    </row>
    <row r="32591" spans="2:13" s="1" customFormat="1" ht="13.8" x14ac:dyDescent="0.3">
      <c r="B32591" s="10"/>
      <c r="L32591" s="10"/>
      <c r="M32591" s="10"/>
    </row>
    <row r="32592" spans="2:13" s="1" customFormat="1" ht="13.8" x14ac:dyDescent="0.3">
      <c r="B32592" s="10"/>
      <c r="L32592" s="10"/>
      <c r="M32592" s="10"/>
    </row>
    <row r="32593" spans="2:13" s="1" customFormat="1" ht="13.8" x14ac:dyDescent="0.3">
      <c r="B32593" s="10"/>
      <c r="L32593" s="10"/>
      <c r="M32593" s="10"/>
    </row>
    <row r="32594" spans="2:13" s="1" customFormat="1" ht="13.8" x14ac:dyDescent="0.3">
      <c r="B32594" s="10"/>
      <c r="L32594" s="10"/>
      <c r="M32594" s="10"/>
    </row>
    <row r="32595" spans="2:13" s="1" customFormat="1" ht="13.8" x14ac:dyDescent="0.3">
      <c r="B32595" s="10"/>
      <c r="L32595" s="10"/>
      <c r="M32595" s="10"/>
    </row>
    <row r="32596" spans="2:13" s="1" customFormat="1" ht="13.8" x14ac:dyDescent="0.3">
      <c r="B32596" s="10"/>
      <c r="L32596" s="10"/>
      <c r="M32596" s="10"/>
    </row>
    <row r="32597" spans="2:13" s="1" customFormat="1" ht="13.8" x14ac:dyDescent="0.3">
      <c r="B32597" s="10"/>
      <c r="L32597" s="10"/>
      <c r="M32597" s="10"/>
    </row>
    <row r="32598" spans="2:13" s="1" customFormat="1" ht="13.8" x14ac:dyDescent="0.3">
      <c r="B32598" s="10"/>
      <c r="L32598" s="10"/>
      <c r="M32598" s="10"/>
    </row>
    <row r="32599" spans="2:13" s="1" customFormat="1" ht="13.8" x14ac:dyDescent="0.3">
      <c r="B32599" s="10"/>
      <c r="L32599" s="10"/>
      <c r="M32599" s="10"/>
    </row>
    <row r="32600" spans="2:13" s="1" customFormat="1" ht="13.8" x14ac:dyDescent="0.3">
      <c r="B32600" s="10"/>
      <c r="L32600" s="10"/>
      <c r="M32600" s="10"/>
    </row>
    <row r="32601" spans="2:13" s="1" customFormat="1" ht="13.8" x14ac:dyDescent="0.3">
      <c r="B32601" s="10"/>
      <c r="L32601" s="10"/>
      <c r="M32601" s="10"/>
    </row>
    <row r="32602" spans="2:13" s="1" customFormat="1" ht="13.8" x14ac:dyDescent="0.3">
      <c r="B32602" s="10"/>
      <c r="L32602" s="10"/>
      <c r="M32602" s="10"/>
    </row>
    <row r="32603" spans="2:13" s="1" customFormat="1" ht="13.8" x14ac:dyDescent="0.3">
      <c r="B32603" s="10"/>
      <c r="L32603" s="10"/>
      <c r="M32603" s="10"/>
    </row>
    <row r="32604" spans="2:13" s="1" customFormat="1" ht="13.8" x14ac:dyDescent="0.3">
      <c r="B32604" s="10"/>
      <c r="L32604" s="10"/>
      <c r="M32604" s="10"/>
    </row>
    <row r="32605" spans="2:13" s="1" customFormat="1" ht="13.8" x14ac:dyDescent="0.3">
      <c r="B32605" s="10"/>
      <c r="L32605" s="10"/>
      <c r="M32605" s="10"/>
    </row>
    <row r="32606" spans="2:13" s="1" customFormat="1" ht="13.8" x14ac:dyDescent="0.3">
      <c r="B32606" s="10"/>
      <c r="L32606" s="10"/>
      <c r="M32606" s="10"/>
    </row>
    <row r="32607" spans="2:13" s="1" customFormat="1" ht="13.8" x14ac:dyDescent="0.3">
      <c r="B32607" s="10"/>
      <c r="L32607" s="10"/>
      <c r="M32607" s="10"/>
    </row>
    <row r="32608" spans="2:13" s="1" customFormat="1" ht="13.8" x14ac:dyDescent="0.3">
      <c r="B32608" s="10"/>
      <c r="L32608" s="10"/>
      <c r="M32608" s="10"/>
    </row>
    <row r="32609" spans="2:13" s="1" customFormat="1" ht="13.8" x14ac:dyDescent="0.3">
      <c r="B32609" s="10"/>
      <c r="L32609" s="10"/>
      <c r="M32609" s="10"/>
    </row>
    <row r="32610" spans="2:13" s="1" customFormat="1" ht="13.8" x14ac:dyDescent="0.3">
      <c r="B32610" s="10"/>
      <c r="L32610" s="10"/>
      <c r="M32610" s="10"/>
    </row>
    <row r="32611" spans="2:13" s="1" customFormat="1" ht="13.8" x14ac:dyDescent="0.3">
      <c r="B32611" s="10"/>
      <c r="L32611" s="10"/>
      <c r="M32611" s="10"/>
    </row>
    <row r="32612" spans="2:13" s="1" customFormat="1" ht="13.8" x14ac:dyDescent="0.3">
      <c r="B32612" s="10"/>
      <c r="L32612" s="10"/>
      <c r="M32612" s="10"/>
    </row>
    <row r="32613" spans="2:13" s="1" customFormat="1" ht="13.8" x14ac:dyDescent="0.3">
      <c r="B32613" s="10"/>
      <c r="L32613" s="10"/>
      <c r="M32613" s="10"/>
    </row>
    <row r="32614" spans="2:13" s="1" customFormat="1" ht="13.8" x14ac:dyDescent="0.3">
      <c r="B32614" s="10"/>
      <c r="L32614" s="10"/>
      <c r="M32614" s="10"/>
    </row>
    <row r="32615" spans="2:13" s="1" customFormat="1" ht="13.8" x14ac:dyDescent="0.3">
      <c r="B32615" s="10"/>
      <c r="L32615" s="10"/>
      <c r="M32615" s="10"/>
    </row>
    <row r="32616" spans="2:13" s="1" customFormat="1" ht="13.8" x14ac:dyDescent="0.3">
      <c r="B32616" s="10"/>
      <c r="L32616" s="10"/>
      <c r="M32616" s="10"/>
    </row>
    <row r="32617" spans="2:13" s="1" customFormat="1" ht="13.8" x14ac:dyDescent="0.3">
      <c r="B32617" s="10"/>
      <c r="L32617" s="10"/>
      <c r="M32617" s="10"/>
    </row>
    <row r="32618" spans="2:13" s="1" customFormat="1" ht="13.8" x14ac:dyDescent="0.3">
      <c r="B32618" s="10"/>
      <c r="L32618" s="10"/>
      <c r="M32618" s="10"/>
    </row>
    <row r="32619" spans="2:13" s="1" customFormat="1" ht="13.8" x14ac:dyDescent="0.3">
      <c r="B32619" s="10"/>
      <c r="L32619" s="10"/>
      <c r="M32619" s="10"/>
    </row>
    <row r="32620" spans="2:13" s="1" customFormat="1" ht="13.8" x14ac:dyDescent="0.3">
      <c r="B32620" s="10"/>
      <c r="L32620" s="10"/>
      <c r="M32620" s="10"/>
    </row>
    <row r="32621" spans="2:13" s="1" customFormat="1" ht="13.8" x14ac:dyDescent="0.3">
      <c r="B32621" s="10"/>
      <c r="L32621" s="10"/>
      <c r="M32621" s="10"/>
    </row>
    <row r="32622" spans="2:13" s="1" customFormat="1" ht="13.8" x14ac:dyDescent="0.3">
      <c r="B32622" s="10"/>
      <c r="L32622" s="10"/>
      <c r="M32622" s="10"/>
    </row>
    <row r="32623" spans="2:13" s="1" customFormat="1" ht="13.8" x14ac:dyDescent="0.3">
      <c r="B32623" s="10"/>
      <c r="L32623" s="10"/>
      <c r="M32623" s="10"/>
    </row>
    <row r="32624" spans="2:13" s="1" customFormat="1" ht="13.8" x14ac:dyDescent="0.3">
      <c r="B32624" s="10"/>
      <c r="L32624" s="10"/>
      <c r="M32624" s="10"/>
    </row>
    <row r="32625" spans="2:13" s="1" customFormat="1" ht="13.8" x14ac:dyDescent="0.3">
      <c r="B32625" s="10"/>
      <c r="L32625" s="10"/>
      <c r="M32625" s="10"/>
    </row>
    <row r="32626" spans="2:13" s="1" customFormat="1" ht="13.8" x14ac:dyDescent="0.3">
      <c r="B32626" s="10"/>
      <c r="L32626" s="10"/>
      <c r="M32626" s="10"/>
    </row>
    <row r="32627" spans="2:13" s="1" customFormat="1" ht="13.8" x14ac:dyDescent="0.3">
      <c r="B32627" s="10"/>
      <c r="L32627" s="10"/>
      <c r="M32627" s="10"/>
    </row>
    <row r="32628" spans="2:13" s="1" customFormat="1" ht="13.8" x14ac:dyDescent="0.3">
      <c r="B32628" s="10"/>
      <c r="L32628" s="10"/>
      <c r="M32628" s="10"/>
    </row>
    <row r="32629" spans="2:13" s="1" customFormat="1" ht="13.8" x14ac:dyDescent="0.3">
      <c r="B32629" s="10"/>
      <c r="L32629" s="10"/>
      <c r="M32629" s="10"/>
    </row>
    <row r="32630" spans="2:13" s="1" customFormat="1" ht="13.8" x14ac:dyDescent="0.3">
      <c r="B32630" s="10"/>
      <c r="L32630" s="10"/>
      <c r="M32630" s="10"/>
    </row>
    <row r="32631" spans="2:13" s="1" customFormat="1" ht="13.8" x14ac:dyDescent="0.3">
      <c r="B32631" s="10"/>
      <c r="L32631" s="10"/>
      <c r="M32631" s="10"/>
    </row>
    <row r="32632" spans="2:13" s="1" customFormat="1" ht="13.8" x14ac:dyDescent="0.3">
      <c r="B32632" s="10"/>
      <c r="L32632" s="10"/>
      <c r="M32632" s="10"/>
    </row>
    <row r="32633" spans="2:13" s="1" customFormat="1" ht="13.8" x14ac:dyDescent="0.3">
      <c r="B32633" s="10"/>
      <c r="L32633" s="10"/>
      <c r="M32633" s="10"/>
    </row>
    <row r="32634" spans="2:13" s="1" customFormat="1" ht="13.8" x14ac:dyDescent="0.3">
      <c r="B32634" s="10"/>
      <c r="L32634" s="10"/>
      <c r="M32634" s="10"/>
    </row>
    <row r="32635" spans="2:13" s="1" customFormat="1" ht="13.8" x14ac:dyDescent="0.3">
      <c r="B32635" s="10"/>
      <c r="L32635" s="10"/>
      <c r="M32635" s="10"/>
    </row>
    <row r="32636" spans="2:13" s="1" customFormat="1" ht="13.8" x14ac:dyDescent="0.3">
      <c r="B32636" s="10"/>
      <c r="L32636" s="10"/>
      <c r="M32636" s="10"/>
    </row>
    <row r="32637" spans="2:13" s="1" customFormat="1" ht="13.8" x14ac:dyDescent="0.3">
      <c r="B32637" s="10"/>
      <c r="L32637" s="10"/>
      <c r="M32637" s="10"/>
    </row>
    <row r="32638" spans="2:13" s="1" customFormat="1" ht="13.8" x14ac:dyDescent="0.3">
      <c r="B32638" s="10"/>
      <c r="L32638" s="10"/>
      <c r="M32638" s="10"/>
    </row>
    <row r="32639" spans="2:13" s="1" customFormat="1" ht="13.8" x14ac:dyDescent="0.3">
      <c r="B32639" s="10"/>
      <c r="L32639" s="10"/>
      <c r="M32639" s="10"/>
    </row>
    <row r="32640" spans="2:13" s="1" customFormat="1" ht="13.8" x14ac:dyDescent="0.3">
      <c r="B32640" s="10"/>
      <c r="L32640" s="10"/>
      <c r="M32640" s="10"/>
    </row>
    <row r="32641" spans="2:13" s="1" customFormat="1" ht="13.8" x14ac:dyDescent="0.3">
      <c r="B32641" s="10"/>
      <c r="L32641" s="10"/>
      <c r="M32641" s="10"/>
    </row>
    <row r="32642" spans="2:13" s="1" customFormat="1" ht="13.8" x14ac:dyDescent="0.3">
      <c r="B32642" s="10"/>
      <c r="L32642" s="10"/>
      <c r="M32642" s="10"/>
    </row>
    <row r="32643" spans="2:13" s="1" customFormat="1" ht="13.8" x14ac:dyDescent="0.3">
      <c r="B32643" s="10"/>
      <c r="L32643" s="10"/>
      <c r="M32643" s="10"/>
    </row>
    <row r="32644" spans="2:13" s="1" customFormat="1" ht="13.8" x14ac:dyDescent="0.3">
      <c r="B32644" s="10"/>
      <c r="L32644" s="10"/>
      <c r="M32644" s="10"/>
    </row>
    <row r="32645" spans="2:13" s="1" customFormat="1" ht="13.8" x14ac:dyDescent="0.3">
      <c r="B32645" s="10"/>
      <c r="L32645" s="10"/>
      <c r="M32645" s="10"/>
    </row>
    <row r="32646" spans="2:13" s="1" customFormat="1" ht="13.8" x14ac:dyDescent="0.3">
      <c r="B32646" s="10"/>
      <c r="L32646" s="10"/>
      <c r="M32646" s="10"/>
    </row>
    <row r="32647" spans="2:13" s="1" customFormat="1" ht="13.8" x14ac:dyDescent="0.3">
      <c r="B32647" s="10"/>
      <c r="L32647" s="10"/>
      <c r="M32647" s="10"/>
    </row>
    <row r="32648" spans="2:13" s="1" customFormat="1" ht="13.8" x14ac:dyDescent="0.3">
      <c r="B32648" s="10"/>
      <c r="L32648" s="10"/>
      <c r="M32648" s="10"/>
    </row>
    <row r="32649" spans="2:13" s="1" customFormat="1" ht="13.8" x14ac:dyDescent="0.3">
      <c r="B32649" s="10"/>
      <c r="L32649" s="10"/>
      <c r="M32649" s="10"/>
    </row>
    <row r="32650" spans="2:13" s="1" customFormat="1" ht="13.8" x14ac:dyDescent="0.3">
      <c r="B32650" s="10"/>
      <c r="L32650" s="10"/>
      <c r="M32650" s="10"/>
    </row>
    <row r="32651" spans="2:13" s="1" customFormat="1" ht="13.8" x14ac:dyDescent="0.3">
      <c r="B32651" s="10"/>
      <c r="L32651" s="10"/>
      <c r="M32651" s="10"/>
    </row>
    <row r="32652" spans="2:13" s="1" customFormat="1" ht="13.8" x14ac:dyDescent="0.3">
      <c r="B32652" s="10"/>
      <c r="L32652" s="10"/>
      <c r="M32652" s="10"/>
    </row>
    <row r="32653" spans="2:13" s="1" customFormat="1" ht="13.8" x14ac:dyDescent="0.3">
      <c r="B32653" s="10"/>
      <c r="L32653" s="10"/>
      <c r="M32653" s="10"/>
    </row>
    <row r="32654" spans="2:13" s="1" customFormat="1" ht="13.8" x14ac:dyDescent="0.3">
      <c r="B32654" s="10"/>
      <c r="L32654" s="10"/>
      <c r="M32654" s="10"/>
    </row>
    <row r="32655" spans="2:13" s="1" customFormat="1" ht="13.8" x14ac:dyDescent="0.3">
      <c r="B32655" s="10"/>
      <c r="L32655" s="10"/>
      <c r="M32655" s="10"/>
    </row>
    <row r="32656" spans="2:13" s="1" customFormat="1" ht="13.8" x14ac:dyDescent="0.3">
      <c r="B32656" s="10"/>
      <c r="L32656" s="10"/>
      <c r="M32656" s="10"/>
    </row>
    <row r="32657" spans="2:13" s="1" customFormat="1" ht="13.8" x14ac:dyDescent="0.3">
      <c r="B32657" s="10"/>
      <c r="L32657" s="10"/>
      <c r="M32657" s="10"/>
    </row>
    <row r="32658" spans="2:13" s="1" customFormat="1" ht="13.8" x14ac:dyDescent="0.3">
      <c r="B32658" s="10"/>
      <c r="L32658" s="10"/>
      <c r="M32658" s="10"/>
    </row>
    <row r="32659" spans="2:13" s="1" customFormat="1" ht="13.8" x14ac:dyDescent="0.3">
      <c r="B32659" s="10"/>
      <c r="L32659" s="10"/>
      <c r="M32659" s="10"/>
    </row>
    <row r="32660" spans="2:13" s="1" customFormat="1" ht="13.8" x14ac:dyDescent="0.3">
      <c r="B32660" s="10"/>
      <c r="L32660" s="10"/>
      <c r="M32660" s="10"/>
    </row>
    <row r="32661" spans="2:13" s="1" customFormat="1" ht="13.8" x14ac:dyDescent="0.3">
      <c r="B32661" s="10"/>
      <c r="L32661" s="10"/>
      <c r="M32661" s="10"/>
    </row>
    <row r="32662" spans="2:13" s="1" customFormat="1" ht="13.8" x14ac:dyDescent="0.3">
      <c r="B32662" s="10"/>
      <c r="L32662" s="10"/>
      <c r="M32662" s="10"/>
    </row>
    <row r="32663" spans="2:13" s="1" customFormat="1" ht="13.8" x14ac:dyDescent="0.3">
      <c r="B32663" s="10"/>
      <c r="L32663" s="10"/>
      <c r="M32663" s="10"/>
    </row>
    <row r="32664" spans="2:13" s="1" customFormat="1" ht="13.8" x14ac:dyDescent="0.3">
      <c r="B32664" s="10"/>
      <c r="L32664" s="10"/>
      <c r="M32664" s="10"/>
    </row>
    <row r="32665" spans="2:13" s="1" customFormat="1" ht="13.8" x14ac:dyDescent="0.3">
      <c r="B32665" s="10"/>
      <c r="L32665" s="10"/>
      <c r="M32665" s="10"/>
    </row>
    <row r="32666" spans="2:13" s="1" customFormat="1" ht="13.8" x14ac:dyDescent="0.3">
      <c r="B32666" s="10"/>
      <c r="L32666" s="10"/>
      <c r="M32666" s="10"/>
    </row>
    <row r="32667" spans="2:13" s="1" customFormat="1" ht="13.8" x14ac:dyDescent="0.3">
      <c r="B32667" s="10"/>
      <c r="L32667" s="10"/>
      <c r="M32667" s="10"/>
    </row>
    <row r="32668" spans="2:13" s="1" customFormat="1" ht="13.8" x14ac:dyDescent="0.3">
      <c r="B32668" s="10"/>
      <c r="L32668" s="10"/>
      <c r="M32668" s="10"/>
    </row>
    <row r="32669" spans="2:13" s="1" customFormat="1" ht="13.8" x14ac:dyDescent="0.3">
      <c r="B32669" s="10"/>
      <c r="L32669" s="10"/>
      <c r="M32669" s="10"/>
    </row>
    <row r="32670" spans="2:13" s="1" customFormat="1" ht="13.8" x14ac:dyDescent="0.3">
      <c r="B32670" s="10"/>
      <c r="L32670" s="10"/>
      <c r="M32670" s="10"/>
    </row>
    <row r="32671" spans="2:13" s="1" customFormat="1" ht="13.8" x14ac:dyDescent="0.3">
      <c r="B32671" s="10"/>
      <c r="L32671" s="10"/>
      <c r="M32671" s="10"/>
    </row>
    <row r="32672" spans="2:13" s="1" customFormat="1" ht="13.8" x14ac:dyDescent="0.3">
      <c r="B32672" s="10"/>
      <c r="L32672" s="10"/>
      <c r="M32672" s="10"/>
    </row>
    <row r="32673" spans="2:13" s="1" customFormat="1" ht="13.8" x14ac:dyDescent="0.3">
      <c r="B32673" s="10"/>
      <c r="L32673" s="10"/>
      <c r="M32673" s="10"/>
    </row>
    <row r="32674" spans="2:13" s="1" customFormat="1" ht="13.8" x14ac:dyDescent="0.3">
      <c r="B32674" s="10"/>
      <c r="L32674" s="10"/>
      <c r="M32674" s="10"/>
    </row>
    <row r="32675" spans="2:13" s="1" customFormat="1" ht="13.8" x14ac:dyDescent="0.3">
      <c r="B32675" s="10"/>
      <c r="L32675" s="10"/>
      <c r="M32675" s="10"/>
    </row>
    <row r="32676" spans="2:13" s="1" customFormat="1" ht="13.8" x14ac:dyDescent="0.3">
      <c r="B32676" s="10"/>
      <c r="L32676" s="10"/>
      <c r="M32676" s="10"/>
    </row>
    <row r="32677" spans="2:13" s="1" customFormat="1" ht="13.8" x14ac:dyDescent="0.3">
      <c r="B32677" s="10"/>
      <c r="L32677" s="10"/>
      <c r="M32677" s="10"/>
    </row>
    <row r="32678" spans="2:13" s="1" customFormat="1" ht="13.8" x14ac:dyDescent="0.3">
      <c r="B32678" s="10"/>
      <c r="L32678" s="10"/>
      <c r="M32678" s="10"/>
    </row>
    <row r="32679" spans="2:13" s="1" customFormat="1" ht="13.8" x14ac:dyDescent="0.3">
      <c r="B32679" s="10"/>
      <c r="L32679" s="10"/>
      <c r="M32679" s="10"/>
    </row>
    <row r="32680" spans="2:13" s="1" customFormat="1" ht="13.8" x14ac:dyDescent="0.3">
      <c r="B32680" s="10"/>
      <c r="L32680" s="10"/>
      <c r="M32680" s="10"/>
    </row>
    <row r="32681" spans="2:13" s="1" customFormat="1" ht="13.8" x14ac:dyDescent="0.3">
      <c r="B32681" s="10"/>
      <c r="L32681" s="10"/>
      <c r="M32681" s="10"/>
    </row>
    <row r="32682" spans="2:13" s="1" customFormat="1" ht="13.8" x14ac:dyDescent="0.3">
      <c r="B32682" s="10"/>
      <c r="L32682" s="10"/>
      <c r="M32682" s="10"/>
    </row>
    <row r="32683" spans="2:13" s="1" customFormat="1" ht="13.8" x14ac:dyDescent="0.3">
      <c r="B32683" s="10"/>
      <c r="L32683" s="10"/>
      <c r="M32683" s="10"/>
    </row>
    <row r="32684" spans="2:13" s="1" customFormat="1" ht="13.8" x14ac:dyDescent="0.3">
      <c r="B32684" s="10"/>
      <c r="L32684" s="10"/>
      <c r="M32684" s="10"/>
    </row>
    <row r="32685" spans="2:13" s="1" customFormat="1" ht="13.8" x14ac:dyDescent="0.3">
      <c r="B32685" s="10"/>
      <c r="L32685" s="10"/>
      <c r="M32685" s="10"/>
    </row>
    <row r="32686" spans="2:13" s="1" customFormat="1" ht="13.8" x14ac:dyDescent="0.3">
      <c r="B32686" s="10"/>
      <c r="L32686" s="10"/>
      <c r="M32686" s="10"/>
    </row>
    <row r="32687" spans="2:13" s="1" customFormat="1" ht="13.8" x14ac:dyDescent="0.3">
      <c r="B32687" s="10"/>
      <c r="L32687" s="10"/>
      <c r="M32687" s="10"/>
    </row>
    <row r="32688" spans="2:13" s="1" customFormat="1" ht="13.8" x14ac:dyDescent="0.3">
      <c r="B32688" s="10"/>
      <c r="L32688" s="10"/>
      <c r="M32688" s="10"/>
    </row>
    <row r="32689" spans="2:13" s="1" customFormat="1" ht="13.8" x14ac:dyDescent="0.3">
      <c r="B32689" s="10"/>
      <c r="L32689" s="10"/>
      <c r="M32689" s="10"/>
    </row>
    <row r="32690" spans="2:13" s="1" customFormat="1" ht="13.8" x14ac:dyDescent="0.3">
      <c r="B32690" s="10"/>
      <c r="L32690" s="10"/>
      <c r="M32690" s="10"/>
    </row>
    <row r="32691" spans="2:13" s="1" customFormat="1" ht="13.8" x14ac:dyDescent="0.3">
      <c r="B32691" s="10"/>
      <c r="L32691" s="10"/>
      <c r="M32691" s="10"/>
    </row>
    <row r="32692" spans="2:13" s="1" customFormat="1" ht="13.8" x14ac:dyDescent="0.3">
      <c r="B32692" s="10"/>
      <c r="L32692" s="10"/>
      <c r="M32692" s="10"/>
    </row>
    <row r="32693" spans="2:13" s="1" customFormat="1" ht="13.8" x14ac:dyDescent="0.3">
      <c r="B32693" s="10"/>
      <c r="L32693" s="10"/>
      <c r="M32693" s="10"/>
    </row>
    <row r="32694" spans="2:13" s="1" customFormat="1" ht="13.8" x14ac:dyDescent="0.3">
      <c r="B32694" s="10"/>
      <c r="L32694" s="10"/>
      <c r="M32694" s="10"/>
    </row>
    <row r="32695" spans="2:13" s="1" customFormat="1" ht="13.8" x14ac:dyDescent="0.3">
      <c r="B32695" s="10"/>
      <c r="L32695" s="10"/>
      <c r="M32695" s="10"/>
    </row>
    <row r="32696" spans="2:13" s="1" customFormat="1" ht="13.8" x14ac:dyDescent="0.3">
      <c r="B32696" s="10"/>
      <c r="L32696" s="10"/>
      <c r="M32696" s="10"/>
    </row>
    <row r="32697" spans="2:13" s="1" customFormat="1" ht="13.8" x14ac:dyDescent="0.3">
      <c r="B32697" s="10"/>
      <c r="L32697" s="10"/>
      <c r="M32697" s="10"/>
    </row>
    <row r="32698" spans="2:13" s="1" customFormat="1" ht="13.8" x14ac:dyDescent="0.3">
      <c r="B32698" s="10"/>
      <c r="L32698" s="10"/>
      <c r="M32698" s="10"/>
    </row>
    <row r="32699" spans="2:13" s="1" customFormat="1" ht="13.8" x14ac:dyDescent="0.3">
      <c r="B32699" s="10"/>
      <c r="L32699" s="10"/>
      <c r="M32699" s="10"/>
    </row>
    <row r="32700" spans="2:13" s="1" customFormat="1" ht="13.8" x14ac:dyDescent="0.3">
      <c r="B32700" s="10"/>
      <c r="L32700" s="10"/>
      <c r="M32700" s="10"/>
    </row>
    <row r="32701" spans="2:13" s="1" customFormat="1" ht="13.8" x14ac:dyDescent="0.3">
      <c r="B32701" s="10"/>
      <c r="L32701" s="10"/>
      <c r="M32701" s="10"/>
    </row>
    <row r="32702" spans="2:13" s="1" customFormat="1" ht="13.8" x14ac:dyDescent="0.3">
      <c r="B32702" s="10"/>
      <c r="L32702" s="10"/>
      <c r="M32702" s="10"/>
    </row>
    <row r="32703" spans="2:13" s="1" customFormat="1" ht="13.8" x14ac:dyDescent="0.3">
      <c r="B32703" s="10"/>
      <c r="L32703" s="10"/>
      <c r="M32703" s="10"/>
    </row>
    <row r="32704" spans="2:13" s="1" customFormat="1" ht="13.8" x14ac:dyDescent="0.3">
      <c r="B32704" s="10"/>
      <c r="L32704" s="10"/>
      <c r="M32704" s="10"/>
    </row>
    <row r="32705" spans="2:13" s="1" customFormat="1" ht="13.8" x14ac:dyDescent="0.3">
      <c r="B32705" s="10"/>
      <c r="L32705" s="10"/>
      <c r="M32705" s="10"/>
    </row>
    <row r="32706" spans="2:13" s="1" customFormat="1" ht="13.8" x14ac:dyDescent="0.3">
      <c r="B32706" s="10"/>
      <c r="L32706" s="10"/>
      <c r="M32706" s="10"/>
    </row>
    <row r="32707" spans="2:13" s="1" customFormat="1" ht="13.8" x14ac:dyDescent="0.3">
      <c r="B32707" s="10"/>
      <c r="L32707" s="10"/>
      <c r="M32707" s="10"/>
    </row>
    <row r="32708" spans="2:13" s="1" customFormat="1" ht="13.8" x14ac:dyDescent="0.3">
      <c r="B32708" s="10"/>
      <c r="L32708" s="10"/>
      <c r="M32708" s="10"/>
    </row>
    <row r="32709" spans="2:13" s="1" customFormat="1" ht="13.8" x14ac:dyDescent="0.3">
      <c r="B32709" s="10"/>
      <c r="L32709" s="10"/>
      <c r="M32709" s="10"/>
    </row>
    <row r="32710" spans="2:13" s="1" customFormat="1" ht="13.8" x14ac:dyDescent="0.3">
      <c r="B32710" s="10"/>
      <c r="L32710" s="10"/>
      <c r="M32710" s="10"/>
    </row>
    <row r="32711" spans="2:13" s="1" customFormat="1" ht="13.8" x14ac:dyDescent="0.3">
      <c r="B32711" s="10"/>
      <c r="L32711" s="10"/>
      <c r="M32711" s="10"/>
    </row>
    <row r="32712" spans="2:13" s="1" customFormat="1" ht="13.8" x14ac:dyDescent="0.3">
      <c r="B32712" s="10"/>
      <c r="L32712" s="10"/>
      <c r="M32712" s="10"/>
    </row>
    <row r="32713" spans="2:13" s="1" customFormat="1" ht="13.8" x14ac:dyDescent="0.3">
      <c r="B32713" s="10"/>
      <c r="L32713" s="10"/>
      <c r="M32713" s="10"/>
    </row>
    <row r="32714" spans="2:13" s="1" customFormat="1" ht="13.8" x14ac:dyDescent="0.3">
      <c r="B32714" s="10"/>
      <c r="L32714" s="10"/>
      <c r="M32714" s="10"/>
    </row>
    <row r="32715" spans="2:13" s="1" customFormat="1" ht="13.8" x14ac:dyDescent="0.3">
      <c r="B32715" s="10"/>
      <c r="L32715" s="10"/>
      <c r="M32715" s="10"/>
    </row>
    <row r="32716" spans="2:13" s="1" customFormat="1" ht="13.8" x14ac:dyDescent="0.3">
      <c r="B32716" s="10"/>
      <c r="L32716" s="10"/>
      <c r="M32716" s="10"/>
    </row>
    <row r="32717" spans="2:13" s="1" customFormat="1" ht="13.8" x14ac:dyDescent="0.3">
      <c r="B32717" s="10"/>
      <c r="L32717" s="10"/>
      <c r="M32717" s="10"/>
    </row>
    <row r="32718" spans="2:13" s="1" customFormat="1" ht="13.8" x14ac:dyDescent="0.3">
      <c r="B32718" s="10"/>
      <c r="L32718" s="10"/>
      <c r="M32718" s="10"/>
    </row>
    <row r="32719" spans="2:13" s="1" customFormat="1" ht="13.8" x14ac:dyDescent="0.3">
      <c r="B32719" s="10"/>
      <c r="L32719" s="10"/>
      <c r="M32719" s="10"/>
    </row>
    <row r="32720" spans="2:13" s="1" customFormat="1" ht="13.8" x14ac:dyDescent="0.3">
      <c r="B32720" s="10"/>
      <c r="L32720" s="10"/>
      <c r="M32720" s="10"/>
    </row>
    <row r="32721" spans="2:13" s="1" customFormat="1" ht="13.8" x14ac:dyDescent="0.3">
      <c r="B32721" s="10"/>
      <c r="L32721" s="10"/>
      <c r="M32721" s="10"/>
    </row>
    <row r="32722" spans="2:13" s="1" customFormat="1" ht="13.8" x14ac:dyDescent="0.3">
      <c r="B32722" s="10"/>
      <c r="L32722" s="10"/>
      <c r="M32722" s="10"/>
    </row>
    <row r="32723" spans="2:13" s="1" customFormat="1" ht="13.8" x14ac:dyDescent="0.3">
      <c r="B32723" s="10"/>
      <c r="L32723" s="10"/>
      <c r="M32723" s="10"/>
    </row>
    <row r="32724" spans="2:13" s="1" customFormat="1" ht="13.8" x14ac:dyDescent="0.3">
      <c r="B32724" s="10"/>
      <c r="L32724" s="10"/>
      <c r="M32724" s="10"/>
    </row>
    <row r="32725" spans="2:13" s="1" customFormat="1" ht="13.8" x14ac:dyDescent="0.3">
      <c r="B32725" s="10"/>
      <c r="L32725" s="10"/>
      <c r="M32725" s="10"/>
    </row>
    <row r="32726" spans="2:13" s="1" customFormat="1" ht="13.8" x14ac:dyDescent="0.3">
      <c r="B32726" s="10"/>
      <c r="L32726" s="10"/>
      <c r="M32726" s="10"/>
    </row>
    <row r="32727" spans="2:13" s="1" customFormat="1" ht="13.8" x14ac:dyDescent="0.3">
      <c r="B32727" s="10"/>
      <c r="L32727" s="10"/>
      <c r="M32727" s="10"/>
    </row>
    <row r="32728" spans="2:13" s="1" customFormat="1" ht="13.8" x14ac:dyDescent="0.3">
      <c r="B32728" s="10"/>
      <c r="L32728" s="10"/>
      <c r="M32728" s="10"/>
    </row>
    <row r="32729" spans="2:13" s="1" customFormat="1" ht="13.8" x14ac:dyDescent="0.3">
      <c r="B32729" s="10"/>
      <c r="L32729" s="10"/>
      <c r="M32729" s="10"/>
    </row>
    <row r="32730" spans="2:13" s="1" customFormat="1" ht="13.8" x14ac:dyDescent="0.3">
      <c r="B32730" s="10"/>
      <c r="L32730" s="10"/>
      <c r="M32730" s="10"/>
    </row>
    <row r="32731" spans="2:13" s="1" customFormat="1" ht="13.8" x14ac:dyDescent="0.3">
      <c r="B32731" s="10"/>
      <c r="L32731" s="10"/>
      <c r="M32731" s="10"/>
    </row>
    <row r="32732" spans="2:13" s="1" customFormat="1" ht="13.8" x14ac:dyDescent="0.3">
      <c r="B32732" s="10"/>
      <c r="L32732" s="10"/>
      <c r="M32732" s="10"/>
    </row>
    <row r="32733" spans="2:13" s="1" customFormat="1" ht="13.8" x14ac:dyDescent="0.3">
      <c r="B32733" s="10"/>
      <c r="L32733" s="10"/>
      <c r="M32733" s="10"/>
    </row>
    <row r="32734" spans="2:13" s="1" customFormat="1" ht="13.8" x14ac:dyDescent="0.3">
      <c r="B32734" s="10"/>
      <c r="L32734" s="10"/>
      <c r="M32734" s="10"/>
    </row>
    <row r="32735" spans="2:13" s="1" customFormat="1" ht="13.8" x14ac:dyDescent="0.3">
      <c r="B32735" s="10"/>
      <c r="L32735" s="10"/>
      <c r="M32735" s="10"/>
    </row>
    <row r="32736" spans="2:13" s="1" customFormat="1" ht="13.8" x14ac:dyDescent="0.3">
      <c r="B32736" s="10"/>
      <c r="L32736" s="10"/>
      <c r="M32736" s="10"/>
    </row>
    <row r="32737" spans="2:13" s="1" customFormat="1" ht="13.8" x14ac:dyDescent="0.3">
      <c r="B32737" s="10"/>
      <c r="L32737" s="10"/>
      <c r="M32737" s="10"/>
    </row>
    <row r="32738" spans="2:13" s="1" customFormat="1" ht="13.8" x14ac:dyDescent="0.3">
      <c r="B32738" s="10"/>
      <c r="L32738" s="10"/>
      <c r="M32738" s="10"/>
    </row>
    <row r="32739" spans="2:13" s="1" customFormat="1" ht="13.8" x14ac:dyDescent="0.3">
      <c r="B32739" s="10"/>
      <c r="L32739" s="10"/>
      <c r="M32739" s="10"/>
    </row>
    <row r="32740" spans="2:13" s="1" customFormat="1" ht="13.8" x14ac:dyDescent="0.3">
      <c r="B32740" s="10"/>
      <c r="L32740" s="10"/>
      <c r="M32740" s="10"/>
    </row>
    <row r="32741" spans="2:13" s="1" customFormat="1" ht="13.8" x14ac:dyDescent="0.3">
      <c r="B32741" s="10"/>
      <c r="L32741" s="10"/>
      <c r="M32741" s="10"/>
    </row>
    <row r="32742" spans="2:13" s="1" customFormat="1" ht="13.8" x14ac:dyDescent="0.3">
      <c r="B32742" s="10"/>
      <c r="L32742" s="10"/>
      <c r="M32742" s="10"/>
    </row>
    <row r="32743" spans="2:13" s="1" customFormat="1" ht="13.8" x14ac:dyDescent="0.3">
      <c r="B32743" s="10"/>
      <c r="L32743" s="10"/>
      <c r="M32743" s="10"/>
    </row>
    <row r="32744" spans="2:13" s="1" customFormat="1" ht="13.8" x14ac:dyDescent="0.3">
      <c r="B32744" s="10"/>
      <c r="L32744" s="10"/>
      <c r="M32744" s="10"/>
    </row>
    <row r="32745" spans="2:13" s="1" customFormat="1" ht="13.8" x14ac:dyDescent="0.3">
      <c r="B32745" s="10"/>
      <c r="L32745" s="10"/>
      <c r="M32745" s="10"/>
    </row>
    <row r="32746" spans="2:13" s="1" customFormat="1" ht="13.8" x14ac:dyDescent="0.3">
      <c r="B32746" s="10"/>
      <c r="L32746" s="10"/>
      <c r="M32746" s="10"/>
    </row>
    <row r="32747" spans="2:13" s="1" customFormat="1" ht="13.8" x14ac:dyDescent="0.3">
      <c r="B32747" s="10"/>
      <c r="L32747" s="10"/>
      <c r="M32747" s="10"/>
    </row>
    <row r="32748" spans="2:13" s="1" customFormat="1" ht="13.8" x14ac:dyDescent="0.3">
      <c r="B32748" s="10"/>
      <c r="L32748" s="10"/>
      <c r="M32748" s="10"/>
    </row>
    <row r="32749" spans="2:13" s="1" customFormat="1" ht="13.8" x14ac:dyDescent="0.3">
      <c r="B32749" s="10"/>
      <c r="L32749" s="10"/>
      <c r="M32749" s="10"/>
    </row>
    <row r="32750" spans="2:13" s="1" customFormat="1" ht="13.8" x14ac:dyDescent="0.3">
      <c r="B32750" s="10"/>
      <c r="L32750" s="10"/>
      <c r="M32750" s="10"/>
    </row>
    <row r="32751" spans="2:13" s="1" customFormat="1" ht="13.8" x14ac:dyDescent="0.3">
      <c r="B32751" s="10"/>
      <c r="L32751" s="10"/>
      <c r="M32751" s="10"/>
    </row>
    <row r="32752" spans="2:13" s="1" customFormat="1" ht="13.8" x14ac:dyDescent="0.3">
      <c r="B32752" s="10"/>
      <c r="L32752" s="10"/>
      <c r="M32752" s="10"/>
    </row>
    <row r="32753" spans="2:13" s="1" customFormat="1" ht="13.8" x14ac:dyDescent="0.3">
      <c r="B32753" s="10"/>
      <c r="L32753" s="10"/>
      <c r="M32753" s="10"/>
    </row>
    <row r="32754" spans="2:13" s="1" customFormat="1" ht="13.8" x14ac:dyDescent="0.3">
      <c r="B32754" s="10"/>
      <c r="L32754" s="10"/>
      <c r="M32754" s="10"/>
    </row>
    <row r="32755" spans="2:13" s="1" customFormat="1" ht="13.8" x14ac:dyDescent="0.3">
      <c r="B32755" s="10"/>
      <c r="L32755" s="10"/>
      <c r="M32755" s="10"/>
    </row>
    <row r="32756" spans="2:13" s="1" customFormat="1" ht="13.8" x14ac:dyDescent="0.3">
      <c r="B32756" s="10"/>
      <c r="L32756" s="10"/>
      <c r="M32756" s="10"/>
    </row>
    <row r="32757" spans="2:13" s="1" customFormat="1" ht="13.8" x14ac:dyDescent="0.3">
      <c r="B32757" s="10"/>
      <c r="L32757" s="10"/>
      <c r="M32757" s="10"/>
    </row>
    <row r="32758" spans="2:13" s="1" customFormat="1" ht="13.8" x14ac:dyDescent="0.3">
      <c r="B32758" s="10"/>
      <c r="L32758" s="10"/>
      <c r="M32758" s="10"/>
    </row>
    <row r="32759" spans="2:13" s="1" customFormat="1" ht="13.8" x14ac:dyDescent="0.3">
      <c r="B32759" s="10"/>
      <c r="L32759" s="10"/>
      <c r="M32759" s="10"/>
    </row>
    <row r="32760" spans="2:13" s="1" customFormat="1" ht="13.8" x14ac:dyDescent="0.3">
      <c r="B32760" s="10"/>
      <c r="L32760" s="10"/>
      <c r="M32760" s="10"/>
    </row>
    <row r="32761" spans="2:13" s="1" customFormat="1" ht="13.8" x14ac:dyDescent="0.3">
      <c r="B32761" s="10"/>
      <c r="L32761" s="10"/>
      <c r="M32761" s="10"/>
    </row>
    <row r="32762" spans="2:13" s="1" customFormat="1" ht="13.8" x14ac:dyDescent="0.3">
      <c r="B32762" s="10"/>
      <c r="L32762" s="10"/>
      <c r="M32762" s="10"/>
    </row>
    <row r="32763" spans="2:13" s="1" customFormat="1" ht="13.8" x14ac:dyDescent="0.3">
      <c r="B32763" s="10"/>
      <c r="L32763" s="10"/>
      <c r="M32763" s="10"/>
    </row>
    <row r="32764" spans="2:13" s="1" customFormat="1" ht="13.8" x14ac:dyDescent="0.3">
      <c r="B32764" s="10"/>
      <c r="L32764" s="10"/>
      <c r="M32764" s="10"/>
    </row>
    <row r="32765" spans="2:13" s="1" customFormat="1" ht="13.8" x14ac:dyDescent="0.3">
      <c r="B32765" s="10"/>
      <c r="L32765" s="10"/>
      <c r="M32765" s="10"/>
    </row>
    <row r="32766" spans="2:13" s="1" customFormat="1" ht="13.8" x14ac:dyDescent="0.3">
      <c r="B32766" s="10"/>
      <c r="L32766" s="10"/>
      <c r="M32766" s="10"/>
    </row>
    <row r="32767" spans="2:13" s="1" customFormat="1" ht="13.8" x14ac:dyDescent="0.3">
      <c r="B32767" s="10"/>
      <c r="L32767" s="10"/>
      <c r="M32767" s="10"/>
    </row>
    <row r="32768" spans="2:13" s="1" customFormat="1" ht="13.8" x14ac:dyDescent="0.3">
      <c r="B32768" s="10"/>
      <c r="L32768" s="10"/>
      <c r="M32768" s="10"/>
    </row>
    <row r="32769" spans="2:13" s="1" customFormat="1" ht="13.8" x14ac:dyDescent="0.3">
      <c r="B32769" s="10"/>
      <c r="L32769" s="10"/>
      <c r="M32769" s="10"/>
    </row>
    <row r="32770" spans="2:13" s="1" customFormat="1" ht="13.8" x14ac:dyDescent="0.3">
      <c r="B32770" s="10"/>
      <c r="L32770" s="10"/>
      <c r="M32770" s="10"/>
    </row>
    <row r="32771" spans="2:13" s="1" customFormat="1" ht="13.8" x14ac:dyDescent="0.3">
      <c r="B32771" s="10"/>
      <c r="L32771" s="10"/>
      <c r="M32771" s="10"/>
    </row>
    <row r="32772" spans="2:13" s="1" customFormat="1" ht="13.8" x14ac:dyDescent="0.3">
      <c r="B32772" s="10"/>
      <c r="L32772" s="10"/>
      <c r="M32772" s="10"/>
    </row>
    <row r="32773" spans="2:13" s="1" customFormat="1" ht="13.8" x14ac:dyDescent="0.3">
      <c r="B32773" s="10"/>
      <c r="L32773" s="10"/>
      <c r="M32773" s="10"/>
    </row>
    <row r="32774" spans="2:13" s="1" customFormat="1" ht="13.8" x14ac:dyDescent="0.3">
      <c r="B32774" s="10"/>
      <c r="L32774" s="10"/>
      <c r="M32774" s="10"/>
    </row>
    <row r="32775" spans="2:13" s="1" customFormat="1" ht="13.8" x14ac:dyDescent="0.3">
      <c r="B32775" s="10"/>
      <c r="L32775" s="10"/>
      <c r="M32775" s="10"/>
    </row>
    <row r="32776" spans="2:13" s="1" customFormat="1" ht="13.8" x14ac:dyDescent="0.3">
      <c r="B32776" s="10"/>
      <c r="L32776" s="10"/>
      <c r="M32776" s="10"/>
    </row>
    <row r="32777" spans="2:13" s="1" customFormat="1" ht="13.8" x14ac:dyDescent="0.3">
      <c r="B32777" s="10"/>
      <c r="L32777" s="10"/>
      <c r="M32777" s="10"/>
    </row>
    <row r="32778" spans="2:13" s="1" customFormat="1" ht="13.8" x14ac:dyDescent="0.3">
      <c r="B32778" s="10"/>
      <c r="L32778" s="10"/>
      <c r="M32778" s="10"/>
    </row>
    <row r="32779" spans="2:13" s="1" customFormat="1" ht="13.8" x14ac:dyDescent="0.3">
      <c r="B32779" s="10"/>
      <c r="L32779" s="10"/>
      <c r="M32779" s="10"/>
    </row>
    <row r="32780" spans="2:13" s="1" customFormat="1" ht="13.8" x14ac:dyDescent="0.3">
      <c r="B32780" s="10"/>
      <c r="L32780" s="10"/>
      <c r="M32780" s="10"/>
    </row>
    <row r="32781" spans="2:13" s="1" customFormat="1" ht="13.8" x14ac:dyDescent="0.3">
      <c r="B32781" s="10"/>
      <c r="L32781" s="10"/>
      <c r="M32781" s="10"/>
    </row>
    <row r="32782" spans="2:13" s="1" customFormat="1" ht="13.8" x14ac:dyDescent="0.3">
      <c r="B32782" s="10"/>
      <c r="L32782" s="10"/>
      <c r="M32782" s="10"/>
    </row>
    <row r="32783" spans="2:13" s="1" customFormat="1" ht="13.8" x14ac:dyDescent="0.3">
      <c r="B32783" s="10"/>
      <c r="L32783" s="10"/>
      <c r="M32783" s="10"/>
    </row>
    <row r="32784" spans="2:13" s="1" customFormat="1" ht="13.8" x14ac:dyDescent="0.3">
      <c r="B32784" s="10"/>
      <c r="L32784" s="10"/>
      <c r="M32784" s="10"/>
    </row>
    <row r="32785" spans="2:13" s="1" customFormat="1" ht="13.8" x14ac:dyDescent="0.3">
      <c r="B32785" s="10"/>
      <c r="L32785" s="10"/>
      <c r="M32785" s="10"/>
    </row>
    <row r="32786" spans="2:13" s="1" customFormat="1" ht="13.8" x14ac:dyDescent="0.3">
      <c r="B32786" s="10"/>
      <c r="L32786" s="10"/>
      <c r="M32786" s="10"/>
    </row>
    <row r="32787" spans="2:13" s="1" customFormat="1" ht="13.8" x14ac:dyDescent="0.3">
      <c r="B32787" s="10"/>
      <c r="L32787" s="10"/>
      <c r="M32787" s="10"/>
    </row>
    <row r="32788" spans="2:13" s="1" customFormat="1" ht="13.8" x14ac:dyDescent="0.3">
      <c r="B32788" s="10"/>
      <c r="L32788" s="10"/>
      <c r="M32788" s="10"/>
    </row>
    <row r="32789" spans="2:13" s="1" customFormat="1" ht="13.8" x14ac:dyDescent="0.3">
      <c r="B32789" s="10"/>
      <c r="L32789" s="10"/>
      <c r="M32789" s="10"/>
    </row>
    <row r="32790" spans="2:13" s="1" customFormat="1" ht="13.8" x14ac:dyDescent="0.3">
      <c r="B32790" s="10"/>
      <c r="L32790" s="10"/>
      <c r="M32790" s="10"/>
    </row>
    <row r="32791" spans="2:13" s="1" customFormat="1" ht="13.8" x14ac:dyDescent="0.3">
      <c r="B32791" s="10"/>
      <c r="L32791" s="10"/>
      <c r="M32791" s="10"/>
    </row>
    <row r="32792" spans="2:13" s="1" customFormat="1" ht="13.8" x14ac:dyDescent="0.3">
      <c r="B32792" s="10"/>
      <c r="L32792" s="10"/>
      <c r="M32792" s="10"/>
    </row>
    <row r="32793" spans="2:13" s="1" customFormat="1" ht="13.8" x14ac:dyDescent="0.3">
      <c r="B32793" s="10"/>
      <c r="L32793" s="10"/>
      <c r="M32793" s="10"/>
    </row>
    <row r="32794" spans="2:13" s="1" customFormat="1" ht="13.8" x14ac:dyDescent="0.3">
      <c r="B32794" s="10"/>
      <c r="L32794" s="10"/>
      <c r="M32794" s="10"/>
    </row>
    <row r="32795" spans="2:13" s="1" customFormat="1" ht="13.8" x14ac:dyDescent="0.3">
      <c r="B32795" s="10"/>
      <c r="L32795" s="10"/>
      <c r="M32795" s="10"/>
    </row>
    <row r="32796" spans="2:13" s="1" customFormat="1" ht="13.8" x14ac:dyDescent="0.3">
      <c r="B32796" s="10"/>
      <c r="L32796" s="10"/>
      <c r="M32796" s="10"/>
    </row>
    <row r="32797" spans="2:13" s="1" customFormat="1" ht="13.8" x14ac:dyDescent="0.3">
      <c r="B32797" s="10"/>
      <c r="L32797" s="10"/>
      <c r="M32797" s="10"/>
    </row>
    <row r="32798" spans="2:13" s="1" customFormat="1" ht="13.8" x14ac:dyDescent="0.3">
      <c r="B32798" s="10"/>
      <c r="L32798" s="10"/>
      <c r="M32798" s="10"/>
    </row>
    <row r="32799" spans="2:13" s="1" customFormat="1" ht="13.8" x14ac:dyDescent="0.3">
      <c r="B32799" s="10"/>
      <c r="L32799" s="10"/>
      <c r="M32799" s="10"/>
    </row>
    <row r="32800" spans="2:13" s="1" customFormat="1" ht="13.8" x14ac:dyDescent="0.3">
      <c r="B32800" s="10"/>
      <c r="L32800" s="10"/>
      <c r="M32800" s="10"/>
    </row>
    <row r="32801" spans="2:13" s="1" customFormat="1" ht="13.8" x14ac:dyDescent="0.3">
      <c r="B32801" s="10"/>
      <c r="L32801" s="10"/>
      <c r="M32801" s="10"/>
    </row>
    <row r="32802" spans="2:13" s="1" customFormat="1" ht="13.8" x14ac:dyDescent="0.3">
      <c r="B32802" s="10"/>
      <c r="L32802" s="10"/>
      <c r="M32802" s="10"/>
    </row>
    <row r="32803" spans="2:13" s="1" customFormat="1" ht="13.8" x14ac:dyDescent="0.3">
      <c r="B32803" s="10"/>
      <c r="L32803" s="10"/>
      <c r="M32803" s="10"/>
    </row>
    <row r="32804" spans="2:13" s="1" customFormat="1" ht="13.8" x14ac:dyDescent="0.3">
      <c r="B32804" s="10"/>
      <c r="L32804" s="10"/>
      <c r="M32804" s="10"/>
    </row>
    <row r="32805" spans="2:13" s="1" customFormat="1" ht="13.8" x14ac:dyDescent="0.3">
      <c r="B32805" s="10"/>
      <c r="L32805" s="10"/>
      <c r="M32805" s="10"/>
    </row>
    <row r="32806" spans="2:13" s="1" customFormat="1" ht="13.8" x14ac:dyDescent="0.3">
      <c r="B32806" s="10"/>
      <c r="L32806" s="10"/>
      <c r="M32806" s="10"/>
    </row>
    <row r="32807" spans="2:13" s="1" customFormat="1" ht="13.8" x14ac:dyDescent="0.3">
      <c r="B32807" s="10"/>
      <c r="L32807" s="10"/>
      <c r="M32807" s="10"/>
    </row>
    <row r="32808" spans="2:13" s="1" customFormat="1" ht="13.8" x14ac:dyDescent="0.3">
      <c r="B32808" s="10"/>
      <c r="L32808" s="10"/>
      <c r="M32808" s="10"/>
    </row>
    <row r="32809" spans="2:13" s="1" customFormat="1" ht="13.8" x14ac:dyDescent="0.3">
      <c r="B32809" s="10"/>
      <c r="L32809" s="10"/>
      <c r="M32809" s="10"/>
    </row>
    <row r="32810" spans="2:13" s="1" customFormat="1" ht="13.8" x14ac:dyDescent="0.3">
      <c r="B32810" s="10"/>
      <c r="L32810" s="10"/>
      <c r="M32810" s="10"/>
    </row>
    <row r="32811" spans="2:13" s="1" customFormat="1" ht="13.8" x14ac:dyDescent="0.3">
      <c r="B32811" s="10"/>
      <c r="L32811" s="10"/>
      <c r="M32811" s="10"/>
    </row>
    <row r="32812" spans="2:13" s="1" customFormat="1" ht="13.8" x14ac:dyDescent="0.3">
      <c r="B32812" s="10"/>
      <c r="L32812" s="10"/>
      <c r="M32812" s="10"/>
    </row>
    <row r="32813" spans="2:13" s="1" customFormat="1" ht="13.8" x14ac:dyDescent="0.3">
      <c r="B32813" s="10"/>
      <c r="L32813" s="10"/>
      <c r="M32813" s="10"/>
    </row>
    <row r="32814" spans="2:13" s="1" customFormat="1" ht="13.8" x14ac:dyDescent="0.3">
      <c r="B32814" s="10"/>
      <c r="L32814" s="10"/>
      <c r="M32814" s="10"/>
    </row>
    <row r="32815" spans="2:13" s="1" customFormat="1" ht="13.8" x14ac:dyDescent="0.3">
      <c r="B32815" s="10"/>
      <c r="L32815" s="10"/>
      <c r="M32815" s="10"/>
    </row>
    <row r="32816" spans="2:13" s="1" customFormat="1" ht="13.8" x14ac:dyDescent="0.3">
      <c r="B32816" s="10"/>
      <c r="L32816" s="10"/>
      <c r="M32816" s="10"/>
    </row>
    <row r="32817" spans="2:13" s="1" customFormat="1" ht="13.8" x14ac:dyDescent="0.3">
      <c r="B32817" s="10"/>
      <c r="L32817" s="10"/>
      <c r="M32817" s="10"/>
    </row>
    <row r="32818" spans="2:13" s="1" customFormat="1" ht="13.8" x14ac:dyDescent="0.3">
      <c r="B32818" s="10"/>
      <c r="L32818" s="10"/>
      <c r="M32818" s="10"/>
    </row>
    <row r="32819" spans="2:13" s="1" customFormat="1" ht="13.8" x14ac:dyDescent="0.3">
      <c r="B32819" s="10"/>
      <c r="L32819" s="10"/>
      <c r="M32819" s="10"/>
    </row>
    <row r="32820" spans="2:13" s="1" customFormat="1" ht="13.8" x14ac:dyDescent="0.3">
      <c r="B32820" s="10"/>
      <c r="L32820" s="10"/>
      <c r="M32820" s="10"/>
    </row>
    <row r="32821" spans="2:13" s="1" customFormat="1" ht="13.8" x14ac:dyDescent="0.3">
      <c r="B32821" s="10"/>
      <c r="L32821" s="10"/>
      <c r="M32821" s="10"/>
    </row>
    <row r="32822" spans="2:13" s="1" customFormat="1" ht="13.8" x14ac:dyDescent="0.3">
      <c r="B32822" s="10"/>
      <c r="L32822" s="10"/>
      <c r="M32822" s="10"/>
    </row>
    <row r="32823" spans="2:13" s="1" customFormat="1" ht="13.8" x14ac:dyDescent="0.3">
      <c r="B32823" s="10"/>
      <c r="L32823" s="10"/>
      <c r="M32823" s="10"/>
    </row>
    <row r="32824" spans="2:13" s="1" customFormat="1" ht="13.8" x14ac:dyDescent="0.3">
      <c r="B32824" s="10"/>
      <c r="L32824" s="10"/>
      <c r="M32824" s="10"/>
    </row>
    <row r="32825" spans="2:13" s="1" customFormat="1" ht="13.8" x14ac:dyDescent="0.3">
      <c r="B32825" s="10"/>
      <c r="L32825" s="10"/>
      <c r="M32825" s="10"/>
    </row>
    <row r="32826" spans="2:13" s="1" customFormat="1" ht="13.8" x14ac:dyDescent="0.3">
      <c r="B32826" s="10"/>
      <c r="L32826" s="10"/>
      <c r="M32826" s="10"/>
    </row>
    <row r="32827" spans="2:13" s="1" customFormat="1" ht="13.8" x14ac:dyDescent="0.3">
      <c r="B32827" s="10"/>
      <c r="L32827" s="10"/>
      <c r="M32827" s="10"/>
    </row>
    <row r="32828" spans="2:13" s="1" customFormat="1" ht="13.8" x14ac:dyDescent="0.3">
      <c r="B32828" s="10"/>
      <c r="L32828" s="10"/>
      <c r="M32828" s="10"/>
    </row>
    <row r="32829" spans="2:13" s="1" customFormat="1" ht="13.8" x14ac:dyDescent="0.3">
      <c r="B32829" s="10"/>
      <c r="L32829" s="10"/>
      <c r="M32829" s="10"/>
    </row>
    <row r="32830" spans="2:13" s="1" customFormat="1" ht="13.8" x14ac:dyDescent="0.3">
      <c r="B32830" s="10"/>
      <c r="L32830" s="10"/>
      <c r="M32830" s="10"/>
    </row>
    <row r="32831" spans="2:13" s="1" customFormat="1" ht="13.8" x14ac:dyDescent="0.3">
      <c r="B32831" s="10"/>
      <c r="L32831" s="10"/>
      <c r="M32831" s="10"/>
    </row>
    <row r="32832" spans="2:13" s="1" customFormat="1" ht="13.8" x14ac:dyDescent="0.3">
      <c r="B32832" s="10"/>
      <c r="L32832" s="10"/>
      <c r="M32832" s="10"/>
    </row>
    <row r="32833" spans="2:13" s="1" customFormat="1" ht="13.8" x14ac:dyDescent="0.3">
      <c r="B32833" s="10"/>
      <c r="L32833" s="10"/>
      <c r="M32833" s="10"/>
    </row>
    <row r="32834" spans="2:13" s="1" customFormat="1" ht="13.8" x14ac:dyDescent="0.3">
      <c r="B32834" s="10"/>
      <c r="L32834" s="10"/>
      <c r="M32834" s="10"/>
    </row>
    <row r="32835" spans="2:13" s="1" customFormat="1" ht="13.8" x14ac:dyDescent="0.3">
      <c r="B32835" s="10"/>
      <c r="L32835" s="10"/>
      <c r="M32835" s="10"/>
    </row>
    <row r="32836" spans="2:13" s="1" customFormat="1" ht="13.8" x14ac:dyDescent="0.3">
      <c r="B32836" s="10"/>
      <c r="L32836" s="10"/>
      <c r="M32836" s="10"/>
    </row>
    <row r="32837" spans="2:13" s="1" customFormat="1" ht="13.8" x14ac:dyDescent="0.3">
      <c r="B32837" s="10"/>
      <c r="L32837" s="10"/>
      <c r="M32837" s="10"/>
    </row>
    <row r="32838" spans="2:13" s="1" customFormat="1" ht="13.8" x14ac:dyDescent="0.3">
      <c r="B32838" s="10"/>
      <c r="L32838" s="10"/>
      <c r="M32838" s="10"/>
    </row>
    <row r="32839" spans="2:13" s="1" customFormat="1" ht="13.8" x14ac:dyDescent="0.3">
      <c r="B32839" s="10"/>
      <c r="L32839" s="10"/>
      <c r="M32839" s="10"/>
    </row>
    <row r="32840" spans="2:13" s="1" customFormat="1" ht="13.8" x14ac:dyDescent="0.3">
      <c r="B32840" s="10"/>
      <c r="L32840" s="10"/>
      <c r="M32840" s="10"/>
    </row>
    <row r="32841" spans="2:13" s="1" customFormat="1" ht="13.8" x14ac:dyDescent="0.3">
      <c r="B32841" s="10"/>
      <c r="L32841" s="10"/>
      <c r="M32841" s="10"/>
    </row>
    <row r="32842" spans="2:13" s="1" customFormat="1" ht="13.8" x14ac:dyDescent="0.3">
      <c r="B32842" s="10"/>
      <c r="L32842" s="10"/>
      <c r="M32842" s="10"/>
    </row>
    <row r="32843" spans="2:13" s="1" customFormat="1" ht="13.8" x14ac:dyDescent="0.3">
      <c r="B32843" s="10"/>
      <c r="L32843" s="10"/>
      <c r="M32843" s="10"/>
    </row>
    <row r="32844" spans="2:13" s="1" customFormat="1" ht="13.8" x14ac:dyDescent="0.3">
      <c r="B32844" s="10"/>
      <c r="L32844" s="10"/>
      <c r="M32844" s="10"/>
    </row>
    <row r="32845" spans="2:13" s="1" customFormat="1" ht="13.8" x14ac:dyDescent="0.3">
      <c r="B32845" s="10"/>
      <c r="L32845" s="10"/>
      <c r="M32845" s="10"/>
    </row>
    <row r="32846" spans="2:13" s="1" customFormat="1" ht="13.8" x14ac:dyDescent="0.3">
      <c r="B32846" s="10"/>
      <c r="L32846" s="10"/>
      <c r="M32846" s="10"/>
    </row>
    <row r="32847" spans="2:13" s="1" customFormat="1" ht="13.8" x14ac:dyDescent="0.3">
      <c r="B32847" s="10"/>
      <c r="L32847" s="10"/>
      <c r="M32847" s="10"/>
    </row>
    <row r="32848" spans="2:13" s="1" customFormat="1" ht="13.8" x14ac:dyDescent="0.3">
      <c r="B32848" s="10"/>
      <c r="L32848" s="10"/>
      <c r="M32848" s="10"/>
    </row>
    <row r="32849" spans="2:13" s="1" customFormat="1" ht="13.8" x14ac:dyDescent="0.3">
      <c r="B32849" s="10"/>
      <c r="L32849" s="10"/>
      <c r="M32849" s="10"/>
    </row>
    <row r="32850" spans="2:13" s="1" customFormat="1" ht="13.8" x14ac:dyDescent="0.3">
      <c r="B32850" s="10"/>
      <c r="L32850" s="10"/>
      <c r="M32850" s="10"/>
    </row>
    <row r="32851" spans="2:13" s="1" customFormat="1" ht="13.8" x14ac:dyDescent="0.3">
      <c r="B32851" s="10"/>
      <c r="L32851" s="10"/>
      <c r="M32851" s="10"/>
    </row>
    <row r="32852" spans="2:13" s="1" customFormat="1" ht="13.8" x14ac:dyDescent="0.3">
      <c r="B32852" s="10"/>
      <c r="L32852" s="10"/>
      <c r="M32852" s="10"/>
    </row>
    <row r="32853" spans="2:13" s="1" customFormat="1" ht="13.8" x14ac:dyDescent="0.3">
      <c r="B32853" s="10"/>
      <c r="L32853" s="10"/>
      <c r="M32853" s="10"/>
    </row>
    <row r="32854" spans="2:13" s="1" customFormat="1" ht="13.8" x14ac:dyDescent="0.3">
      <c r="B32854" s="10"/>
      <c r="L32854" s="10"/>
      <c r="M32854" s="10"/>
    </row>
    <row r="32855" spans="2:13" s="1" customFormat="1" ht="13.8" x14ac:dyDescent="0.3">
      <c r="B32855" s="10"/>
      <c r="L32855" s="10"/>
      <c r="M32855" s="10"/>
    </row>
    <row r="32856" spans="2:13" s="1" customFormat="1" ht="13.8" x14ac:dyDescent="0.3">
      <c r="B32856" s="10"/>
      <c r="L32856" s="10"/>
      <c r="M32856" s="10"/>
    </row>
    <row r="32857" spans="2:13" s="1" customFormat="1" ht="13.8" x14ac:dyDescent="0.3">
      <c r="B32857" s="10"/>
      <c r="L32857" s="10"/>
      <c r="M32857" s="10"/>
    </row>
    <row r="32858" spans="2:13" s="1" customFormat="1" ht="13.8" x14ac:dyDescent="0.3">
      <c r="B32858" s="10"/>
      <c r="L32858" s="10"/>
      <c r="M32858" s="10"/>
    </row>
    <row r="32859" spans="2:13" s="1" customFormat="1" ht="13.8" x14ac:dyDescent="0.3">
      <c r="B32859" s="10"/>
      <c r="L32859" s="10"/>
      <c r="M32859" s="10"/>
    </row>
    <row r="32860" spans="2:13" s="1" customFormat="1" ht="13.8" x14ac:dyDescent="0.3">
      <c r="B32860" s="10"/>
      <c r="L32860" s="10"/>
      <c r="M32860" s="10"/>
    </row>
    <row r="32861" spans="2:13" s="1" customFormat="1" ht="13.8" x14ac:dyDescent="0.3">
      <c r="B32861" s="10"/>
      <c r="L32861" s="10"/>
      <c r="M32861" s="10"/>
    </row>
    <row r="32862" spans="2:13" s="1" customFormat="1" ht="13.8" x14ac:dyDescent="0.3">
      <c r="B32862" s="10"/>
      <c r="L32862" s="10"/>
      <c r="M32862" s="10"/>
    </row>
    <row r="32863" spans="2:13" s="1" customFormat="1" ht="13.8" x14ac:dyDescent="0.3">
      <c r="B32863" s="10"/>
      <c r="L32863" s="10"/>
      <c r="M32863" s="10"/>
    </row>
    <row r="32864" spans="2:13" s="1" customFormat="1" ht="13.8" x14ac:dyDescent="0.3">
      <c r="B32864" s="10"/>
      <c r="L32864" s="10"/>
      <c r="M32864" s="10"/>
    </row>
    <row r="32865" spans="2:13" s="1" customFormat="1" ht="13.8" x14ac:dyDescent="0.3">
      <c r="B32865" s="10"/>
      <c r="L32865" s="10"/>
      <c r="M32865" s="10"/>
    </row>
    <row r="32866" spans="2:13" s="1" customFormat="1" ht="13.8" x14ac:dyDescent="0.3">
      <c r="B32866" s="10"/>
      <c r="L32866" s="10"/>
      <c r="M32866" s="10"/>
    </row>
    <row r="32867" spans="2:13" s="1" customFormat="1" ht="13.8" x14ac:dyDescent="0.3">
      <c r="B32867" s="10"/>
      <c r="L32867" s="10"/>
      <c r="M32867" s="10"/>
    </row>
    <row r="32868" spans="2:13" s="1" customFormat="1" ht="13.8" x14ac:dyDescent="0.3">
      <c r="B32868" s="10"/>
      <c r="L32868" s="10"/>
      <c r="M32868" s="10"/>
    </row>
    <row r="32869" spans="2:13" s="1" customFormat="1" ht="13.8" x14ac:dyDescent="0.3">
      <c r="B32869" s="10"/>
      <c r="L32869" s="10"/>
      <c r="M32869" s="10"/>
    </row>
    <row r="32870" spans="2:13" s="1" customFormat="1" ht="13.8" x14ac:dyDescent="0.3">
      <c r="B32870" s="10"/>
      <c r="L32870" s="10"/>
      <c r="M32870" s="10"/>
    </row>
    <row r="32871" spans="2:13" s="1" customFormat="1" ht="13.8" x14ac:dyDescent="0.3">
      <c r="B32871" s="10"/>
      <c r="L32871" s="10"/>
      <c r="M32871" s="10"/>
    </row>
    <row r="32872" spans="2:13" s="1" customFormat="1" ht="13.8" x14ac:dyDescent="0.3">
      <c r="B32872" s="10"/>
      <c r="L32872" s="10"/>
      <c r="M32872" s="10"/>
    </row>
    <row r="32873" spans="2:13" s="1" customFormat="1" ht="13.8" x14ac:dyDescent="0.3">
      <c r="B32873" s="10"/>
      <c r="L32873" s="10"/>
      <c r="M32873" s="10"/>
    </row>
    <row r="32874" spans="2:13" s="1" customFormat="1" ht="13.8" x14ac:dyDescent="0.3">
      <c r="B32874" s="10"/>
      <c r="L32874" s="10"/>
      <c r="M32874" s="10"/>
    </row>
    <row r="32875" spans="2:13" s="1" customFormat="1" ht="13.8" x14ac:dyDescent="0.3">
      <c r="B32875" s="10"/>
      <c r="L32875" s="10"/>
      <c r="M32875" s="10"/>
    </row>
    <row r="32876" spans="2:13" s="1" customFormat="1" ht="13.8" x14ac:dyDescent="0.3">
      <c r="B32876" s="10"/>
      <c r="L32876" s="10"/>
      <c r="M32876" s="10"/>
    </row>
    <row r="32877" spans="2:13" s="1" customFormat="1" ht="13.8" x14ac:dyDescent="0.3">
      <c r="B32877" s="10"/>
      <c r="L32877" s="10"/>
      <c r="M32877" s="10"/>
    </row>
    <row r="32878" spans="2:13" s="1" customFormat="1" ht="13.8" x14ac:dyDescent="0.3">
      <c r="B32878" s="10"/>
      <c r="L32878" s="10"/>
      <c r="M32878" s="10"/>
    </row>
    <row r="32879" spans="2:13" s="1" customFormat="1" ht="13.8" x14ac:dyDescent="0.3">
      <c r="B32879" s="10"/>
      <c r="L32879" s="10"/>
      <c r="M32879" s="10"/>
    </row>
    <row r="32880" spans="2:13" s="1" customFormat="1" ht="13.8" x14ac:dyDescent="0.3">
      <c r="B32880" s="10"/>
      <c r="L32880" s="10"/>
      <c r="M32880" s="10"/>
    </row>
    <row r="32881" spans="2:13" s="1" customFormat="1" ht="13.8" x14ac:dyDescent="0.3">
      <c r="B32881" s="10"/>
      <c r="L32881" s="10"/>
      <c r="M32881" s="10"/>
    </row>
    <row r="32882" spans="2:13" s="1" customFormat="1" ht="13.8" x14ac:dyDescent="0.3">
      <c r="B32882" s="10"/>
      <c r="L32882" s="10"/>
      <c r="M32882" s="10"/>
    </row>
    <row r="32883" spans="2:13" s="1" customFormat="1" ht="13.8" x14ac:dyDescent="0.3">
      <c r="B32883" s="10"/>
      <c r="L32883" s="10"/>
      <c r="M32883" s="10"/>
    </row>
    <row r="32884" spans="2:13" s="1" customFormat="1" ht="13.8" x14ac:dyDescent="0.3">
      <c r="B32884" s="10"/>
      <c r="L32884" s="10"/>
      <c r="M32884" s="10"/>
    </row>
    <row r="32885" spans="2:13" s="1" customFormat="1" ht="13.8" x14ac:dyDescent="0.3">
      <c r="B32885" s="10"/>
      <c r="L32885" s="10"/>
      <c r="M32885" s="10"/>
    </row>
    <row r="32886" spans="2:13" s="1" customFormat="1" ht="13.8" x14ac:dyDescent="0.3">
      <c r="B32886" s="10"/>
      <c r="L32886" s="10"/>
      <c r="M32886" s="10"/>
    </row>
    <row r="32887" spans="2:13" s="1" customFormat="1" ht="13.8" x14ac:dyDescent="0.3">
      <c r="B32887" s="10"/>
      <c r="L32887" s="10"/>
      <c r="M32887" s="10"/>
    </row>
    <row r="32888" spans="2:13" s="1" customFormat="1" ht="13.8" x14ac:dyDescent="0.3">
      <c r="B32888" s="10"/>
      <c r="L32888" s="10"/>
      <c r="M32888" s="10"/>
    </row>
    <row r="32889" spans="2:13" s="1" customFormat="1" ht="13.8" x14ac:dyDescent="0.3">
      <c r="B32889" s="10"/>
      <c r="L32889" s="10"/>
      <c r="M32889" s="10"/>
    </row>
    <row r="32890" spans="2:13" s="1" customFormat="1" ht="13.8" x14ac:dyDescent="0.3">
      <c r="B32890" s="10"/>
      <c r="L32890" s="10"/>
      <c r="M32890" s="10"/>
    </row>
    <row r="32891" spans="2:13" s="1" customFormat="1" ht="13.8" x14ac:dyDescent="0.3">
      <c r="B32891" s="10"/>
      <c r="L32891" s="10"/>
      <c r="M32891" s="10"/>
    </row>
    <row r="32892" spans="2:13" s="1" customFormat="1" ht="13.8" x14ac:dyDescent="0.3">
      <c r="B32892" s="10"/>
      <c r="L32892" s="10"/>
      <c r="M32892" s="10"/>
    </row>
    <row r="32893" spans="2:13" s="1" customFormat="1" ht="13.8" x14ac:dyDescent="0.3">
      <c r="B32893" s="10"/>
      <c r="L32893" s="10"/>
      <c r="M32893" s="10"/>
    </row>
    <row r="32894" spans="2:13" s="1" customFormat="1" ht="13.8" x14ac:dyDescent="0.3">
      <c r="B32894" s="10"/>
      <c r="L32894" s="10"/>
      <c r="M32894" s="10"/>
    </row>
    <row r="32895" spans="2:13" s="1" customFormat="1" ht="13.8" x14ac:dyDescent="0.3">
      <c r="B32895" s="10"/>
      <c r="L32895" s="10"/>
      <c r="M32895" s="10"/>
    </row>
    <row r="32896" spans="2:13" s="1" customFormat="1" ht="13.8" x14ac:dyDescent="0.3">
      <c r="B32896" s="10"/>
      <c r="L32896" s="10"/>
      <c r="M32896" s="10"/>
    </row>
    <row r="32897" spans="2:13" s="1" customFormat="1" ht="13.8" x14ac:dyDescent="0.3">
      <c r="B32897" s="10"/>
      <c r="L32897" s="10"/>
      <c r="M32897" s="10"/>
    </row>
    <row r="32898" spans="2:13" s="1" customFormat="1" ht="13.8" x14ac:dyDescent="0.3">
      <c r="B32898" s="10"/>
      <c r="L32898" s="10"/>
      <c r="M32898" s="10"/>
    </row>
    <row r="32899" spans="2:13" s="1" customFormat="1" ht="13.8" x14ac:dyDescent="0.3">
      <c r="B32899" s="10"/>
      <c r="L32899" s="10"/>
      <c r="M32899" s="10"/>
    </row>
    <row r="32900" spans="2:13" s="1" customFormat="1" ht="13.8" x14ac:dyDescent="0.3">
      <c r="B32900" s="10"/>
      <c r="L32900" s="10"/>
      <c r="M32900" s="10"/>
    </row>
    <row r="32901" spans="2:13" s="1" customFormat="1" ht="13.8" x14ac:dyDescent="0.3">
      <c r="B32901" s="10"/>
      <c r="L32901" s="10"/>
      <c r="M32901" s="10"/>
    </row>
    <row r="32902" spans="2:13" s="1" customFormat="1" ht="13.8" x14ac:dyDescent="0.3">
      <c r="B32902" s="10"/>
      <c r="L32902" s="10"/>
      <c r="M32902" s="10"/>
    </row>
    <row r="32903" spans="2:13" s="1" customFormat="1" ht="13.8" x14ac:dyDescent="0.3">
      <c r="B32903" s="10"/>
      <c r="L32903" s="10"/>
      <c r="M32903" s="10"/>
    </row>
    <row r="32904" spans="2:13" s="1" customFormat="1" ht="13.8" x14ac:dyDescent="0.3">
      <c r="B32904" s="10"/>
      <c r="L32904" s="10"/>
      <c r="M32904" s="10"/>
    </row>
    <row r="32905" spans="2:13" s="1" customFormat="1" ht="13.8" x14ac:dyDescent="0.3">
      <c r="B32905" s="10"/>
      <c r="L32905" s="10"/>
      <c r="M32905" s="10"/>
    </row>
    <row r="32906" spans="2:13" s="1" customFormat="1" ht="13.8" x14ac:dyDescent="0.3">
      <c r="B32906" s="10"/>
      <c r="L32906" s="10"/>
      <c r="M32906" s="10"/>
    </row>
    <row r="32907" spans="2:13" s="1" customFormat="1" ht="13.8" x14ac:dyDescent="0.3">
      <c r="B32907" s="10"/>
      <c r="L32907" s="10"/>
      <c r="M32907" s="10"/>
    </row>
    <row r="32908" spans="2:13" s="1" customFormat="1" ht="13.8" x14ac:dyDescent="0.3">
      <c r="B32908" s="10"/>
      <c r="L32908" s="10"/>
      <c r="M32908" s="10"/>
    </row>
    <row r="32909" spans="2:13" s="1" customFormat="1" ht="13.8" x14ac:dyDescent="0.3">
      <c r="B32909" s="10"/>
      <c r="L32909" s="10"/>
      <c r="M32909" s="10"/>
    </row>
    <row r="32910" spans="2:13" s="1" customFormat="1" ht="13.8" x14ac:dyDescent="0.3">
      <c r="B32910" s="10"/>
      <c r="L32910" s="10"/>
      <c r="M32910" s="10"/>
    </row>
    <row r="32911" spans="2:13" s="1" customFormat="1" ht="13.8" x14ac:dyDescent="0.3">
      <c r="B32911" s="10"/>
      <c r="L32911" s="10"/>
      <c r="M32911" s="10"/>
    </row>
    <row r="32912" spans="2:13" s="1" customFormat="1" ht="13.8" x14ac:dyDescent="0.3">
      <c r="B32912" s="10"/>
      <c r="L32912" s="10"/>
      <c r="M32912" s="10"/>
    </row>
    <row r="32913" spans="2:13" s="1" customFormat="1" ht="13.8" x14ac:dyDescent="0.3">
      <c r="B32913" s="10"/>
      <c r="L32913" s="10"/>
      <c r="M32913" s="10"/>
    </row>
    <row r="32914" spans="2:13" s="1" customFormat="1" ht="13.8" x14ac:dyDescent="0.3">
      <c r="B32914" s="10"/>
      <c r="L32914" s="10"/>
      <c r="M32914" s="10"/>
    </row>
    <row r="32915" spans="2:13" s="1" customFormat="1" ht="13.8" x14ac:dyDescent="0.3">
      <c r="B32915" s="10"/>
      <c r="L32915" s="10"/>
      <c r="M32915" s="10"/>
    </row>
    <row r="32916" spans="2:13" s="1" customFormat="1" ht="13.8" x14ac:dyDescent="0.3">
      <c r="B32916" s="10"/>
      <c r="L32916" s="10"/>
      <c r="M32916" s="10"/>
    </row>
    <row r="32917" spans="2:13" s="1" customFormat="1" ht="13.8" x14ac:dyDescent="0.3">
      <c r="B32917" s="10"/>
      <c r="L32917" s="10"/>
      <c r="M32917" s="10"/>
    </row>
    <row r="32918" spans="2:13" s="1" customFormat="1" ht="13.8" x14ac:dyDescent="0.3">
      <c r="B32918" s="10"/>
      <c r="L32918" s="10"/>
      <c r="M32918" s="10"/>
    </row>
    <row r="32919" spans="2:13" s="1" customFormat="1" ht="13.8" x14ac:dyDescent="0.3">
      <c r="B32919" s="10"/>
      <c r="L32919" s="10"/>
      <c r="M32919" s="10"/>
    </row>
    <row r="32920" spans="2:13" s="1" customFormat="1" ht="13.8" x14ac:dyDescent="0.3">
      <c r="B32920" s="10"/>
      <c r="L32920" s="10"/>
      <c r="M32920" s="10"/>
    </row>
    <row r="32921" spans="2:13" s="1" customFormat="1" ht="13.8" x14ac:dyDescent="0.3">
      <c r="B32921" s="10"/>
      <c r="L32921" s="10"/>
      <c r="M32921" s="10"/>
    </row>
    <row r="32922" spans="2:13" s="1" customFormat="1" ht="13.8" x14ac:dyDescent="0.3">
      <c r="B32922" s="10"/>
      <c r="L32922" s="10"/>
      <c r="M32922" s="10"/>
    </row>
    <row r="32923" spans="2:13" s="1" customFormat="1" ht="13.8" x14ac:dyDescent="0.3">
      <c r="B32923" s="10"/>
      <c r="L32923" s="10"/>
      <c r="M32923" s="10"/>
    </row>
    <row r="32924" spans="2:13" s="1" customFormat="1" ht="13.8" x14ac:dyDescent="0.3">
      <c r="B32924" s="10"/>
      <c r="L32924" s="10"/>
      <c r="M32924" s="10"/>
    </row>
    <row r="32925" spans="2:13" s="1" customFormat="1" ht="13.8" x14ac:dyDescent="0.3">
      <c r="B32925" s="10"/>
      <c r="L32925" s="10"/>
      <c r="M32925" s="10"/>
    </row>
    <row r="32926" spans="2:13" s="1" customFormat="1" ht="13.8" x14ac:dyDescent="0.3">
      <c r="B32926" s="10"/>
      <c r="L32926" s="10"/>
      <c r="M32926" s="10"/>
    </row>
    <row r="32927" spans="2:13" s="1" customFormat="1" ht="13.8" x14ac:dyDescent="0.3">
      <c r="B32927" s="10"/>
      <c r="L32927" s="10"/>
      <c r="M32927" s="10"/>
    </row>
    <row r="32928" spans="2:13" s="1" customFormat="1" ht="13.8" x14ac:dyDescent="0.3">
      <c r="B32928" s="10"/>
      <c r="L32928" s="10"/>
      <c r="M32928" s="10"/>
    </row>
    <row r="32929" spans="2:13" s="1" customFormat="1" ht="13.8" x14ac:dyDescent="0.3">
      <c r="B32929" s="10"/>
      <c r="L32929" s="10"/>
      <c r="M32929" s="10"/>
    </row>
    <row r="32930" spans="2:13" s="1" customFormat="1" ht="13.8" x14ac:dyDescent="0.3">
      <c r="B32930" s="10"/>
      <c r="L32930" s="10"/>
      <c r="M32930" s="10"/>
    </row>
    <row r="32931" spans="2:13" s="1" customFormat="1" ht="13.8" x14ac:dyDescent="0.3">
      <c r="B32931" s="10"/>
      <c r="L32931" s="10"/>
      <c r="M32931" s="10"/>
    </row>
    <row r="32932" spans="2:13" s="1" customFormat="1" ht="13.8" x14ac:dyDescent="0.3">
      <c r="B32932" s="10"/>
      <c r="L32932" s="10"/>
      <c r="M32932" s="10"/>
    </row>
    <row r="32933" spans="2:13" s="1" customFormat="1" ht="13.8" x14ac:dyDescent="0.3">
      <c r="B32933" s="10"/>
      <c r="L32933" s="10"/>
      <c r="M32933" s="10"/>
    </row>
    <row r="32934" spans="2:13" s="1" customFormat="1" ht="13.8" x14ac:dyDescent="0.3">
      <c r="B32934" s="10"/>
      <c r="L32934" s="10"/>
      <c r="M32934" s="10"/>
    </row>
    <row r="32935" spans="2:13" s="1" customFormat="1" ht="13.8" x14ac:dyDescent="0.3">
      <c r="B32935" s="10"/>
      <c r="L32935" s="10"/>
      <c r="M32935" s="10"/>
    </row>
    <row r="32936" spans="2:13" s="1" customFormat="1" ht="13.8" x14ac:dyDescent="0.3">
      <c r="B32936" s="10"/>
      <c r="L32936" s="10"/>
      <c r="M32936" s="10"/>
    </row>
    <row r="32937" spans="2:13" s="1" customFormat="1" ht="13.8" x14ac:dyDescent="0.3">
      <c r="B32937" s="10"/>
      <c r="L32937" s="10"/>
      <c r="M32937" s="10"/>
    </row>
    <row r="32938" spans="2:13" s="1" customFormat="1" ht="13.8" x14ac:dyDescent="0.3">
      <c r="B32938" s="10"/>
      <c r="L32938" s="10"/>
      <c r="M32938" s="10"/>
    </row>
    <row r="32939" spans="2:13" s="1" customFormat="1" ht="13.8" x14ac:dyDescent="0.3">
      <c r="B32939" s="10"/>
      <c r="L32939" s="10"/>
      <c r="M32939" s="10"/>
    </row>
    <row r="32940" spans="2:13" s="1" customFormat="1" ht="13.8" x14ac:dyDescent="0.3">
      <c r="B32940" s="10"/>
      <c r="L32940" s="10"/>
      <c r="M32940" s="10"/>
    </row>
    <row r="32941" spans="2:13" s="1" customFormat="1" ht="13.8" x14ac:dyDescent="0.3">
      <c r="B32941" s="10"/>
      <c r="L32941" s="10"/>
      <c r="M32941" s="10"/>
    </row>
    <row r="32942" spans="2:13" s="1" customFormat="1" ht="13.8" x14ac:dyDescent="0.3">
      <c r="B32942" s="10"/>
      <c r="L32942" s="10"/>
      <c r="M32942" s="10"/>
    </row>
    <row r="32943" spans="2:13" s="1" customFormat="1" ht="13.8" x14ac:dyDescent="0.3">
      <c r="B32943" s="10"/>
      <c r="L32943" s="10"/>
      <c r="M32943" s="10"/>
    </row>
    <row r="32944" spans="2:13" s="1" customFormat="1" ht="13.8" x14ac:dyDescent="0.3">
      <c r="B32944" s="10"/>
      <c r="L32944" s="10"/>
      <c r="M32944" s="10"/>
    </row>
    <row r="32945" spans="2:13" s="1" customFormat="1" ht="13.8" x14ac:dyDescent="0.3">
      <c r="B32945" s="10"/>
      <c r="L32945" s="10"/>
      <c r="M32945" s="10"/>
    </row>
    <row r="32946" spans="2:13" s="1" customFormat="1" ht="13.8" x14ac:dyDescent="0.3">
      <c r="B32946" s="10"/>
      <c r="L32946" s="10"/>
      <c r="M32946" s="10"/>
    </row>
    <row r="32947" spans="2:13" s="1" customFormat="1" ht="13.8" x14ac:dyDescent="0.3">
      <c r="B32947" s="10"/>
      <c r="L32947" s="10"/>
      <c r="M32947" s="10"/>
    </row>
    <row r="32948" spans="2:13" s="1" customFormat="1" ht="13.8" x14ac:dyDescent="0.3">
      <c r="B32948" s="10"/>
      <c r="L32948" s="10"/>
      <c r="M32948" s="10"/>
    </row>
    <row r="32949" spans="2:13" s="1" customFormat="1" ht="13.8" x14ac:dyDescent="0.3">
      <c r="B32949" s="10"/>
      <c r="L32949" s="10"/>
      <c r="M32949" s="10"/>
    </row>
    <row r="32950" spans="2:13" s="1" customFormat="1" ht="13.8" x14ac:dyDescent="0.3">
      <c r="B32950" s="10"/>
      <c r="L32950" s="10"/>
      <c r="M32950" s="10"/>
    </row>
    <row r="32951" spans="2:13" s="1" customFormat="1" ht="13.8" x14ac:dyDescent="0.3">
      <c r="B32951" s="10"/>
      <c r="L32951" s="10"/>
      <c r="M32951" s="10"/>
    </row>
    <row r="32952" spans="2:13" s="1" customFormat="1" ht="13.8" x14ac:dyDescent="0.3">
      <c r="B32952" s="10"/>
      <c r="L32952" s="10"/>
      <c r="M32952" s="10"/>
    </row>
    <row r="32953" spans="2:13" s="1" customFormat="1" ht="13.8" x14ac:dyDescent="0.3">
      <c r="B32953" s="10"/>
      <c r="L32953" s="10"/>
      <c r="M32953" s="10"/>
    </row>
    <row r="32954" spans="2:13" s="1" customFormat="1" ht="13.8" x14ac:dyDescent="0.3">
      <c r="B32954" s="10"/>
      <c r="L32954" s="10"/>
      <c r="M32954" s="10"/>
    </row>
    <row r="32955" spans="2:13" s="1" customFormat="1" ht="13.8" x14ac:dyDescent="0.3">
      <c r="B32955" s="10"/>
      <c r="L32955" s="10"/>
      <c r="M32955" s="10"/>
    </row>
    <row r="32956" spans="2:13" s="1" customFormat="1" ht="13.8" x14ac:dyDescent="0.3">
      <c r="B32956" s="10"/>
      <c r="L32956" s="10"/>
      <c r="M32956" s="10"/>
    </row>
    <row r="32957" spans="2:13" s="1" customFormat="1" ht="13.8" x14ac:dyDescent="0.3">
      <c r="B32957" s="10"/>
      <c r="L32957" s="10"/>
      <c r="M32957" s="10"/>
    </row>
    <row r="32958" spans="2:13" s="1" customFormat="1" ht="13.8" x14ac:dyDescent="0.3">
      <c r="B32958" s="10"/>
      <c r="L32958" s="10"/>
      <c r="M32958" s="10"/>
    </row>
    <row r="32959" spans="2:13" s="1" customFormat="1" ht="13.8" x14ac:dyDescent="0.3">
      <c r="B32959" s="10"/>
      <c r="L32959" s="10"/>
      <c r="M32959" s="10"/>
    </row>
    <row r="32960" spans="2:13" s="1" customFormat="1" ht="13.8" x14ac:dyDescent="0.3">
      <c r="B32960" s="10"/>
      <c r="L32960" s="10"/>
      <c r="M32960" s="10"/>
    </row>
    <row r="32961" spans="2:13" s="1" customFormat="1" ht="13.8" x14ac:dyDescent="0.3">
      <c r="B32961" s="10"/>
      <c r="L32961" s="10"/>
      <c r="M32961" s="10"/>
    </row>
    <row r="32962" spans="2:13" s="1" customFormat="1" ht="13.8" x14ac:dyDescent="0.3">
      <c r="B32962" s="10"/>
      <c r="L32962" s="10"/>
      <c r="M32962" s="10"/>
    </row>
    <row r="32963" spans="2:13" s="1" customFormat="1" ht="13.8" x14ac:dyDescent="0.3">
      <c r="B32963" s="10"/>
      <c r="L32963" s="10"/>
      <c r="M32963" s="10"/>
    </row>
    <row r="32964" spans="2:13" s="1" customFormat="1" ht="13.8" x14ac:dyDescent="0.3">
      <c r="B32964" s="10"/>
      <c r="L32964" s="10"/>
      <c r="M32964" s="10"/>
    </row>
    <row r="32965" spans="2:13" s="1" customFormat="1" ht="13.8" x14ac:dyDescent="0.3">
      <c r="B32965" s="10"/>
      <c r="L32965" s="10"/>
      <c r="M32965" s="10"/>
    </row>
    <row r="32966" spans="2:13" s="1" customFormat="1" ht="13.8" x14ac:dyDescent="0.3">
      <c r="B32966" s="10"/>
      <c r="L32966" s="10"/>
      <c r="M32966" s="10"/>
    </row>
    <row r="32967" spans="2:13" s="1" customFormat="1" ht="13.8" x14ac:dyDescent="0.3">
      <c r="B32967" s="10"/>
      <c r="L32967" s="10"/>
      <c r="M32967" s="10"/>
    </row>
    <row r="32968" spans="2:13" s="1" customFormat="1" ht="13.8" x14ac:dyDescent="0.3">
      <c r="B32968" s="10"/>
      <c r="L32968" s="10"/>
      <c r="M32968" s="10"/>
    </row>
    <row r="32969" spans="2:13" s="1" customFormat="1" ht="13.8" x14ac:dyDescent="0.3">
      <c r="B32969" s="10"/>
      <c r="L32969" s="10"/>
      <c r="M32969" s="10"/>
    </row>
    <row r="32970" spans="2:13" s="1" customFormat="1" ht="13.8" x14ac:dyDescent="0.3">
      <c r="B32970" s="10"/>
      <c r="L32970" s="10"/>
      <c r="M32970" s="10"/>
    </row>
    <row r="32971" spans="2:13" s="1" customFormat="1" ht="13.8" x14ac:dyDescent="0.3">
      <c r="B32971" s="10"/>
      <c r="L32971" s="10"/>
      <c r="M32971" s="10"/>
    </row>
    <row r="32972" spans="2:13" s="1" customFormat="1" ht="13.8" x14ac:dyDescent="0.3">
      <c r="B32972" s="10"/>
      <c r="L32972" s="10"/>
      <c r="M32972" s="10"/>
    </row>
    <row r="32973" spans="2:13" s="1" customFormat="1" ht="13.8" x14ac:dyDescent="0.3">
      <c r="B32973" s="10"/>
      <c r="L32973" s="10"/>
      <c r="M32973" s="10"/>
    </row>
    <row r="32974" spans="2:13" s="1" customFormat="1" ht="13.8" x14ac:dyDescent="0.3">
      <c r="B32974" s="10"/>
      <c r="L32974" s="10"/>
      <c r="M32974" s="10"/>
    </row>
    <row r="32975" spans="2:13" s="1" customFormat="1" ht="13.8" x14ac:dyDescent="0.3">
      <c r="B32975" s="10"/>
      <c r="L32975" s="10"/>
      <c r="M32975" s="10"/>
    </row>
    <row r="32976" spans="2:13" s="1" customFormat="1" ht="13.8" x14ac:dyDescent="0.3">
      <c r="B32976" s="10"/>
      <c r="L32976" s="10"/>
      <c r="M32976" s="10"/>
    </row>
    <row r="32977" spans="2:13" s="1" customFormat="1" ht="13.8" x14ac:dyDescent="0.3">
      <c r="B32977" s="10"/>
      <c r="L32977" s="10"/>
      <c r="M32977" s="10"/>
    </row>
    <row r="32978" spans="2:13" s="1" customFormat="1" ht="13.8" x14ac:dyDescent="0.3">
      <c r="B32978" s="10"/>
      <c r="L32978" s="10"/>
      <c r="M32978" s="10"/>
    </row>
    <row r="32979" spans="2:13" s="1" customFormat="1" ht="13.8" x14ac:dyDescent="0.3">
      <c r="B32979" s="10"/>
      <c r="L32979" s="10"/>
      <c r="M32979" s="10"/>
    </row>
    <row r="32980" spans="2:13" s="1" customFormat="1" ht="13.8" x14ac:dyDescent="0.3">
      <c r="B32980" s="10"/>
      <c r="L32980" s="10"/>
      <c r="M32980" s="10"/>
    </row>
    <row r="32981" spans="2:13" s="1" customFormat="1" ht="13.8" x14ac:dyDescent="0.3">
      <c r="B32981" s="10"/>
      <c r="L32981" s="10"/>
      <c r="M32981" s="10"/>
    </row>
    <row r="32982" spans="2:13" s="1" customFormat="1" ht="13.8" x14ac:dyDescent="0.3">
      <c r="B32982" s="10"/>
      <c r="L32982" s="10"/>
      <c r="M32982" s="10"/>
    </row>
    <row r="32983" spans="2:13" s="1" customFormat="1" ht="13.8" x14ac:dyDescent="0.3">
      <c r="B32983" s="10"/>
      <c r="L32983" s="10"/>
      <c r="M32983" s="10"/>
    </row>
    <row r="32984" spans="2:13" s="1" customFormat="1" ht="13.8" x14ac:dyDescent="0.3">
      <c r="B32984" s="10"/>
      <c r="L32984" s="10"/>
      <c r="M32984" s="10"/>
    </row>
    <row r="32985" spans="2:13" s="1" customFormat="1" ht="13.8" x14ac:dyDescent="0.3">
      <c r="B32985" s="10"/>
      <c r="L32985" s="10"/>
      <c r="M32985" s="10"/>
    </row>
    <row r="32986" spans="2:13" s="1" customFormat="1" ht="13.8" x14ac:dyDescent="0.3">
      <c r="B32986" s="10"/>
      <c r="L32986" s="10"/>
      <c r="M32986" s="10"/>
    </row>
    <row r="32987" spans="2:13" s="1" customFormat="1" ht="13.8" x14ac:dyDescent="0.3">
      <c r="B32987" s="10"/>
      <c r="L32987" s="10"/>
      <c r="M32987" s="10"/>
    </row>
    <row r="32988" spans="2:13" s="1" customFormat="1" ht="13.8" x14ac:dyDescent="0.3">
      <c r="B32988" s="10"/>
      <c r="L32988" s="10"/>
      <c r="M32988" s="10"/>
    </row>
    <row r="32989" spans="2:13" s="1" customFormat="1" ht="13.8" x14ac:dyDescent="0.3">
      <c r="B32989" s="10"/>
      <c r="L32989" s="10"/>
      <c r="M32989" s="10"/>
    </row>
    <row r="32990" spans="2:13" s="1" customFormat="1" ht="13.8" x14ac:dyDescent="0.3">
      <c r="B32990" s="10"/>
      <c r="L32990" s="10"/>
      <c r="M32990" s="10"/>
    </row>
    <row r="32991" spans="2:13" s="1" customFormat="1" ht="13.8" x14ac:dyDescent="0.3">
      <c r="B32991" s="10"/>
      <c r="L32991" s="10"/>
      <c r="M32991" s="10"/>
    </row>
    <row r="32992" spans="2:13" s="1" customFormat="1" ht="13.8" x14ac:dyDescent="0.3">
      <c r="B32992" s="10"/>
      <c r="L32992" s="10"/>
      <c r="M32992" s="10"/>
    </row>
    <row r="32993" spans="2:13" s="1" customFormat="1" ht="13.8" x14ac:dyDescent="0.3">
      <c r="B32993" s="10"/>
      <c r="L32993" s="10"/>
      <c r="M32993" s="10"/>
    </row>
    <row r="32994" spans="2:13" s="1" customFormat="1" ht="13.8" x14ac:dyDescent="0.3">
      <c r="B32994" s="10"/>
      <c r="L32994" s="10"/>
      <c r="M32994" s="10"/>
    </row>
    <row r="32995" spans="2:13" s="1" customFormat="1" ht="13.8" x14ac:dyDescent="0.3">
      <c r="B32995" s="10"/>
      <c r="L32995" s="10"/>
      <c r="M32995" s="10"/>
    </row>
    <row r="32996" spans="2:13" s="1" customFormat="1" ht="13.8" x14ac:dyDescent="0.3">
      <c r="B32996" s="10"/>
      <c r="L32996" s="10"/>
      <c r="M32996" s="10"/>
    </row>
    <row r="32997" spans="2:13" s="1" customFormat="1" ht="13.8" x14ac:dyDescent="0.3">
      <c r="B32997" s="10"/>
      <c r="L32997" s="10"/>
      <c r="M32997" s="10"/>
    </row>
    <row r="32998" spans="2:13" s="1" customFormat="1" ht="13.8" x14ac:dyDescent="0.3">
      <c r="B32998" s="10"/>
      <c r="L32998" s="10"/>
      <c r="M32998" s="10"/>
    </row>
    <row r="32999" spans="2:13" s="1" customFormat="1" ht="13.8" x14ac:dyDescent="0.3">
      <c r="B32999" s="10"/>
      <c r="L32999" s="10"/>
      <c r="M32999" s="10"/>
    </row>
    <row r="33000" spans="2:13" s="1" customFormat="1" ht="13.8" x14ac:dyDescent="0.3">
      <c r="B33000" s="10"/>
      <c r="L33000" s="10"/>
      <c r="M33000" s="10"/>
    </row>
    <row r="33001" spans="2:13" s="1" customFormat="1" ht="13.8" x14ac:dyDescent="0.3">
      <c r="B33001" s="10"/>
      <c r="L33001" s="10"/>
      <c r="M33001" s="10"/>
    </row>
    <row r="33002" spans="2:13" s="1" customFormat="1" ht="13.8" x14ac:dyDescent="0.3">
      <c r="B33002" s="10"/>
      <c r="L33002" s="10"/>
      <c r="M33002" s="10"/>
    </row>
    <row r="33003" spans="2:13" s="1" customFormat="1" ht="13.8" x14ac:dyDescent="0.3">
      <c r="B33003" s="10"/>
      <c r="L33003" s="10"/>
      <c r="M33003" s="10"/>
    </row>
    <row r="33004" spans="2:13" s="1" customFormat="1" ht="13.8" x14ac:dyDescent="0.3">
      <c r="B33004" s="10"/>
      <c r="L33004" s="10"/>
      <c r="M33004" s="10"/>
    </row>
    <row r="33005" spans="2:13" s="1" customFormat="1" ht="13.8" x14ac:dyDescent="0.3">
      <c r="B33005" s="10"/>
      <c r="L33005" s="10"/>
      <c r="M33005" s="10"/>
    </row>
    <row r="33006" spans="2:13" s="1" customFormat="1" ht="13.8" x14ac:dyDescent="0.3">
      <c r="B33006" s="10"/>
      <c r="L33006" s="10"/>
      <c r="M33006" s="10"/>
    </row>
    <row r="33007" spans="2:13" s="1" customFormat="1" ht="13.8" x14ac:dyDescent="0.3">
      <c r="B33007" s="10"/>
      <c r="L33007" s="10"/>
      <c r="M33007" s="10"/>
    </row>
    <row r="33008" spans="2:13" s="1" customFormat="1" ht="13.8" x14ac:dyDescent="0.3">
      <c r="B33008" s="10"/>
      <c r="L33008" s="10"/>
      <c r="M33008" s="10"/>
    </row>
    <row r="33009" spans="2:13" s="1" customFormat="1" ht="13.8" x14ac:dyDescent="0.3">
      <c r="B33009" s="10"/>
      <c r="L33009" s="10"/>
      <c r="M33009" s="10"/>
    </row>
    <row r="33010" spans="2:13" s="1" customFormat="1" ht="13.8" x14ac:dyDescent="0.3">
      <c r="B33010" s="10"/>
      <c r="L33010" s="10"/>
      <c r="M33010" s="10"/>
    </row>
    <row r="33011" spans="2:13" s="1" customFormat="1" ht="13.8" x14ac:dyDescent="0.3">
      <c r="B33011" s="10"/>
      <c r="L33011" s="10"/>
      <c r="M33011" s="10"/>
    </row>
    <row r="33012" spans="2:13" s="1" customFormat="1" ht="13.8" x14ac:dyDescent="0.3">
      <c r="B33012" s="10"/>
      <c r="L33012" s="10"/>
      <c r="M33012" s="10"/>
    </row>
    <row r="33013" spans="2:13" s="1" customFormat="1" ht="13.8" x14ac:dyDescent="0.3">
      <c r="B33013" s="10"/>
      <c r="L33013" s="10"/>
      <c r="M33013" s="10"/>
    </row>
    <row r="33014" spans="2:13" s="1" customFormat="1" ht="13.8" x14ac:dyDescent="0.3">
      <c r="B33014" s="10"/>
      <c r="L33014" s="10"/>
      <c r="M33014" s="10"/>
    </row>
    <row r="33015" spans="2:13" s="1" customFormat="1" ht="13.8" x14ac:dyDescent="0.3">
      <c r="B33015" s="10"/>
      <c r="L33015" s="10"/>
      <c r="M33015" s="10"/>
    </row>
    <row r="33016" spans="2:13" s="1" customFormat="1" ht="13.8" x14ac:dyDescent="0.3">
      <c r="B33016" s="10"/>
      <c r="L33016" s="10"/>
      <c r="M33016" s="10"/>
    </row>
    <row r="33017" spans="2:13" s="1" customFormat="1" ht="13.8" x14ac:dyDescent="0.3">
      <c r="B33017" s="10"/>
      <c r="L33017" s="10"/>
      <c r="M33017" s="10"/>
    </row>
    <row r="33018" spans="2:13" s="1" customFormat="1" ht="13.8" x14ac:dyDescent="0.3">
      <c r="B33018" s="10"/>
      <c r="L33018" s="10"/>
      <c r="M33018" s="10"/>
    </row>
    <row r="33019" spans="2:13" s="1" customFormat="1" ht="13.8" x14ac:dyDescent="0.3">
      <c r="B33019" s="10"/>
      <c r="L33019" s="10"/>
      <c r="M33019" s="10"/>
    </row>
    <row r="33020" spans="2:13" s="1" customFormat="1" ht="13.8" x14ac:dyDescent="0.3">
      <c r="B33020" s="10"/>
      <c r="L33020" s="10"/>
      <c r="M33020" s="10"/>
    </row>
    <row r="33021" spans="2:13" s="1" customFormat="1" ht="13.8" x14ac:dyDescent="0.3">
      <c r="B33021" s="10"/>
      <c r="L33021" s="10"/>
      <c r="M33021" s="10"/>
    </row>
    <row r="33022" spans="2:13" s="1" customFormat="1" ht="13.8" x14ac:dyDescent="0.3">
      <c r="B33022" s="10"/>
      <c r="L33022" s="10"/>
      <c r="M33022" s="10"/>
    </row>
    <row r="33023" spans="2:13" s="1" customFormat="1" ht="13.8" x14ac:dyDescent="0.3">
      <c r="B33023" s="10"/>
      <c r="L33023" s="10"/>
      <c r="M33023" s="10"/>
    </row>
    <row r="33024" spans="2:13" s="1" customFormat="1" ht="13.8" x14ac:dyDescent="0.3">
      <c r="B33024" s="10"/>
      <c r="L33024" s="10"/>
      <c r="M33024" s="10"/>
    </row>
    <row r="33025" spans="2:13" s="1" customFormat="1" ht="13.8" x14ac:dyDescent="0.3">
      <c r="B33025" s="10"/>
      <c r="L33025" s="10"/>
      <c r="M33025" s="10"/>
    </row>
    <row r="33026" spans="2:13" s="1" customFormat="1" ht="13.8" x14ac:dyDescent="0.3">
      <c r="B33026" s="10"/>
      <c r="L33026" s="10"/>
      <c r="M33026" s="10"/>
    </row>
    <row r="33027" spans="2:13" s="1" customFormat="1" ht="13.8" x14ac:dyDescent="0.3">
      <c r="B33027" s="10"/>
      <c r="L33027" s="10"/>
      <c r="M33027" s="10"/>
    </row>
    <row r="33028" spans="2:13" s="1" customFormat="1" ht="13.8" x14ac:dyDescent="0.3">
      <c r="B33028" s="10"/>
      <c r="L33028" s="10"/>
      <c r="M33028" s="10"/>
    </row>
    <row r="33029" spans="2:13" s="1" customFormat="1" ht="13.8" x14ac:dyDescent="0.3">
      <c r="B33029" s="10"/>
      <c r="L33029" s="10"/>
      <c r="M33029" s="10"/>
    </row>
    <row r="33030" spans="2:13" s="1" customFormat="1" ht="13.8" x14ac:dyDescent="0.3">
      <c r="B33030" s="10"/>
      <c r="L33030" s="10"/>
      <c r="M33030" s="10"/>
    </row>
    <row r="33031" spans="2:13" s="1" customFormat="1" ht="13.8" x14ac:dyDescent="0.3">
      <c r="B33031" s="10"/>
      <c r="L33031" s="10"/>
      <c r="M33031" s="10"/>
    </row>
    <row r="33032" spans="2:13" s="1" customFormat="1" ht="13.8" x14ac:dyDescent="0.3">
      <c r="B33032" s="10"/>
      <c r="L33032" s="10"/>
      <c r="M33032" s="10"/>
    </row>
    <row r="33033" spans="2:13" s="1" customFormat="1" ht="13.8" x14ac:dyDescent="0.3">
      <c r="B33033" s="10"/>
      <c r="L33033" s="10"/>
      <c r="M33033" s="10"/>
    </row>
    <row r="33034" spans="2:13" s="1" customFormat="1" ht="13.8" x14ac:dyDescent="0.3">
      <c r="B33034" s="10"/>
      <c r="L33034" s="10"/>
      <c r="M33034" s="10"/>
    </row>
    <row r="33035" spans="2:13" s="1" customFormat="1" ht="13.8" x14ac:dyDescent="0.3">
      <c r="B33035" s="10"/>
      <c r="L33035" s="10"/>
      <c r="M33035" s="10"/>
    </row>
    <row r="33036" spans="2:13" s="1" customFormat="1" ht="13.8" x14ac:dyDescent="0.3">
      <c r="B33036" s="10"/>
      <c r="L33036" s="10"/>
      <c r="M33036" s="10"/>
    </row>
    <row r="33037" spans="2:13" s="1" customFormat="1" ht="13.8" x14ac:dyDescent="0.3">
      <c r="B33037" s="10"/>
      <c r="L33037" s="10"/>
      <c r="M33037" s="10"/>
    </row>
    <row r="33038" spans="2:13" s="1" customFormat="1" ht="13.8" x14ac:dyDescent="0.3">
      <c r="B33038" s="10"/>
      <c r="L33038" s="10"/>
      <c r="M33038" s="10"/>
    </row>
    <row r="33039" spans="2:13" s="1" customFormat="1" ht="13.8" x14ac:dyDescent="0.3">
      <c r="B33039" s="10"/>
      <c r="L33039" s="10"/>
      <c r="M33039" s="10"/>
    </row>
    <row r="33040" spans="2:13" s="1" customFormat="1" ht="13.8" x14ac:dyDescent="0.3">
      <c r="B33040" s="10"/>
      <c r="L33040" s="10"/>
      <c r="M33040" s="10"/>
    </row>
    <row r="33041" spans="2:13" s="1" customFormat="1" ht="13.8" x14ac:dyDescent="0.3">
      <c r="B33041" s="10"/>
      <c r="L33041" s="10"/>
      <c r="M33041" s="10"/>
    </row>
    <row r="33042" spans="2:13" s="1" customFormat="1" ht="13.8" x14ac:dyDescent="0.3">
      <c r="B33042" s="10"/>
      <c r="L33042" s="10"/>
      <c r="M33042" s="10"/>
    </row>
    <row r="33043" spans="2:13" s="1" customFormat="1" ht="13.8" x14ac:dyDescent="0.3">
      <c r="B33043" s="10"/>
      <c r="L33043" s="10"/>
      <c r="M33043" s="10"/>
    </row>
    <row r="33044" spans="2:13" s="1" customFormat="1" ht="13.8" x14ac:dyDescent="0.3">
      <c r="B33044" s="10"/>
      <c r="L33044" s="10"/>
      <c r="M33044" s="10"/>
    </row>
    <row r="33045" spans="2:13" s="1" customFormat="1" ht="13.8" x14ac:dyDescent="0.3">
      <c r="B33045" s="10"/>
      <c r="L33045" s="10"/>
      <c r="M33045" s="10"/>
    </row>
    <row r="33046" spans="2:13" s="1" customFormat="1" ht="13.8" x14ac:dyDescent="0.3">
      <c r="B33046" s="10"/>
      <c r="L33046" s="10"/>
      <c r="M33046" s="10"/>
    </row>
    <row r="33047" spans="2:13" s="1" customFormat="1" ht="13.8" x14ac:dyDescent="0.3">
      <c r="B33047" s="10"/>
      <c r="L33047" s="10"/>
      <c r="M33047" s="10"/>
    </row>
    <row r="33048" spans="2:13" s="1" customFormat="1" ht="13.8" x14ac:dyDescent="0.3">
      <c r="B33048" s="10"/>
      <c r="L33048" s="10"/>
      <c r="M33048" s="10"/>
    </row>
    <row r="33049" spans="2:13" s="1" customFormat="1" ht="13.8" x14ac:dyDescent="0.3">
      <c r="B33049" s="10"/>
      <c r="L33049" s="10"/>
      <c r="M33049" s="10"/>
    </row>
    <row r="33050" spans="2:13" s="1" customFormat="1" ht="13.8" x14ac:dyDescent="0.3">
      <c r="B33050" s="10"/>
      <c r="L33050" s="10"/>
      <c r="M33050" s="10"/>
    </row>
    <row r="33051" spans="2:13" s="1" customFormat="1" ht="13.8" x14ac:dyDescent="0.3">
      <c r="B33051" s="10"/>
      <c r="L33051" s="10"/>
      <c r="M33051" s="10"/>
    </row>
    <row r="33052" spans="2:13" s="1" customFormat="1" ht="13.8" x14ac:dyDescent="0.3">
      <c r="B33052" s="10"/>
      <c r="L33052" s="10"/>
      <c r="M33052" s="10"/>
    </row>
    <row r="33053" spans="2:13" s="1" customFormat="1" ht="13.8" x14ac:dyDescent="0.3">
      <c r="B33053" s="10"/>
      <c r="L33053" s="10"/>
      <c r="M33053" s="10"/>
    </row>
    <row r="33054" spans="2:13" s="1" customFormat="1" ht="13.8" x14ac:dyDescent="0.3">
      <c r="B33054" s="10"/>
      <c r="L33054" s="10"/>
      <c r="M33054" s="10"/>
    </row>
    <row r="33055" spans="2:13" s="1" customFormat="1" ht="13.8" x14ac:dyDescent="0.3">
      <c r="B33055" s="10"/>
      <c r="L33055" s="10"/>
      <c r="M33055" s="10"/>
    </row>
    <row r="33056" spans="2:13" s="1" customFormat="1" ht="13.8" x14ac:dyDescent="0.3">
      <c r="B33056" s="10"/>
      <c r="L33056" s="10"/>
      <c r="M33056" s="10"/>
    </row>
    <row r="33057" spans="2:13" s="1" customFormat="1" ht="13.8" x14ac:dyDescent="0.3">
      <c r="B33057" s="10"/>
      <c r="L33057" s="10"/>
      <c r="M33057" s="10"/>
    </row>
    <row r="33058" spans="2:13" s="1" customFormat="1" ht="13.8" x14ac:dyDescent="0.3">
      <c r="B33058" s="10"/>
      <c r="L33058" s="10"/>
      <c r="M33058" s="10"/>
    </row>
    <row r="33059" spans="2:13" s="1" customFormat="1" ht="13.8" x14ac:dyDescent="0.3">
      <c r="B33059" s="10"/>
      <c r="L33059" s="10"/>
      <c r="M33059" s="10"/>
    </row>
    <row r="33060" spans="2:13" s="1" customFormat="1" ht="13.8" x14ac:dyDescent="0.3">
      <c r="B33060" s="10"/>
      <c r="L33060" s="10"/>
      <c r="M33060" s="10"/>
    </row>
    <row r="33061" spans="2:13" s="1" customFormat="1" ht="13.8" x14ac:dyDescent="0.3">
      <c r="B33061" s="10"/>
      <c r="L33061" s="10"/>
      <c r="M33061" s="10"/>
    </row>
    <row r="33062" spans="2:13" s="1" customFormat="1" ht="13.8" x14ac:dyDescent="0.3">
      <c r="B33062" s="10"/>
      <c r="L33062" s="10"/>
      <c r="M33062" s="10"/>
    </row>
    <row r="33063" spans="2:13" s="1" customFormat="1" ht="13.8" x14ac:dyDescent="0.3">
      <c r="B33063" s="10"/>
      <c r="L33063" s="10"/>
      <c r="M33063" s="10"/>
    </row>
    <row r="33064" spans="2:13" s="1" customFormat="1" ht="13.8" x14ac:dyDescent="0.3">
      <c r="B33064" s="10"/>
      <c r="L33064" s="10"/>
      <c r="M33064" s="10"/>
    </row>
    <row r="33065" spans="2:13" s="1" customFormat="1" ht="13.8" x14ac:dyDescent="0.3">
      <c r="B33065" s="10"/>
      <c r="L33065" s="10"/>
      <c r="M33065" s="10"/>
    </row>
    <row r="33066" spans="2:13" s="1" customFormat="1" ht="13.8" x14ac:dyDescent="0.3">
      <c r="B33066" s="10"/>
      <c r="L33066" s="10"/>
      <c r="M33066" s="10"/>
    </row>
    <row r="33067" spans="2:13" s="1" customFormat="1" ht="13.8" x14ac:dyDescent="0.3">
      <c r="B33067" s="10"/>
      <c r="L33067" s="10"/>
      <c r="M33067" s="10"/>
    </row>
    <row r="33068" spans="2:13" s="1" customFormat="1" ht="13.8" x14ac:dyDescent="0.3">
      <c r="B33068" s="10"/>
      <c r="L33068" s="10"/>
      <c r="M33068" s="10"/>
    </row>
    <row r="33069" spans="2:13" s="1" customFormat="1" ht="13.8" x14ac:dyDescent="0.3">
      <c r="B33069" s="10"/>
      <c r="L33069" s="10"/>
      <c r="M33069" s="10"/>
    </row>
    <row r="33070" spans="2:13" s="1" customFormat="1" ht="13.8" x14ac:dyDescent="0.3">
      <c r="B33070" s="10"/>
      <c r="L33070" s="10"/>
      <c r="M33070" s="10"/>
    </row>
    <row r="33071" spans="2:13" s="1" customFormat="1" ht="13.8" x14ac:dyDescent="0.3">
      <c r="B33071" s="10"/>
      <c r="L33071" s="10"/>
      <c r="M33071" s="10"/>
    </row>
    <row r="33072" spans="2:13" s="1" customFormat="1" ht="13.8" x14ac:dyDescent="0.3">
      <c r="B33072" s="10"/>
      <c r="L33072" s="10"/>
      <c r="M33072" s="10"/>
    </row>
    <row r="33073" spans="2:13" s="1" customFormat="1" ht="13.8" x14ac:dyDescent="0.3">
      <c r="B33073" s="10"/>
      <c r="L33073" s="10"/>
      <c r="M33073" s="10"/>
    </row>
    <row r="33074" spans="2:13" s="1" customFormat="1" ht="13.8" x14ac:dyDescent="0.3">
      <c r="B33074" s="10"/>
      <c r="L33074" s="10"/>
      <c r="M33074" s="10"/>
    </row>
    <row r="33075" spans="2:13" s="1" customFormat="1" ht="13.8" x14ac:dyDescent="0.3">
      <c r="B33075" s="10"/>
      <c r="L33075" s="10"/>
      <c r="M33075" s="10"/>
    </row>
    <row r="33076" spans="2:13" s="1" customFormat="1" ht="13.8" x14ac:dyDescent="0.3">
      <c r="B33076" s="10"/>
      <c r="L33076" s="10"/>
      <c r="M33076" s="10"/>
    </row>
    <row r="33077" spans="2:13" s="1" customFormat="1" ht="13.8" x14ac:dyDescent="0.3">
      <c r="B33077" s="10"/>
      <c r="L33077" s="10"/>
      <c r="M33077" s="10"/>
    </row>
    <row r="33078" spans="2:13" s="1" customFormat="1" ht="13.8" x14ac:dyDescent="0.3">
      <c r="B33078" s="10"/>
      <c r="L33078" s="10"/>
      <c r="M33078" s="10"/>
    </row>
    <row r="33079" spans="2:13" s="1" customFormat="1" ht="13.8" x14ac:dyDescent="0.3">
      <c r="B33079" s="10"/>
      <c r="L33079" s="10"/>
      <c r="M33079" s="10"/>
    </row>
    <row r="33080" spans="2:13" s="1" customFormat="1" ht="13.8" x14ac:dyDescent="0.3">
      <c r="B33080" s="10"/>
      <c r="L33080" s="10"/>
      <c r="M33080" s="10"/>
    </row>
    <row r="33081" spans="2:13" s="1" customFormat="1" ht="13.8" x14ac:dyDescent="0.3">
      <c r="B33081" s="10"/>
      <c r="L33081" s="10"/>
      <c r="M33081" s="10"/>
    </row>
    <row r="33082" spans="2:13" s="1" customFormat="1" ht="13.8" x14ac:dyDescent="0.3">
      <c r="B33082" s="10"/>
      <c r="L33082" s="10"/>
      <c r="M33082" s="10"/>
    </row>
    <row r="33083" spans="2:13" s="1" customFormat="1" ht="13.8" x14ac:dyDescent="0.3">
      <c r="B33083" s="10"/>
      <c r="L33083" s="10"/>
      <c r="M33083" s="10"/>
    </row>
    <row r="33084" spans="2:13" s="1" customFormat="1" ht="13.8" x14ac:dyDescent="0.3">
      <c r="B33084" s="10"/>
      <c r="L33084" s="10"/>
      <c r="M33084" s="10"/>
    </row>
    <row r="33085" spans="2:13" s="1" customFormat="1" ht="13.8" x14ac:dyDescent="0.3">
      <c r="B33085" s="10"/>
      <c r="L33085" s="10"/>
      <c r="M33085" s="10"/>
    </row>
    <row r="33086" spans="2:13" s="1" customFormat="1" ht="13.8" x14ac:dyDescent="0.3">
      <c r="B33086" s="10"/>
      <c r="L33086" s="10"/>
      <c r="M33086" s="10"/>
    </row>
    <row r="33087" spans="2:13" s="1" customFormat="1" ht="13.8" x14ac:dyDescent="0.3">
      <c r="B33087" s="10"/>
      <c r="L33087" s="10"/>
      <c r="M33087" s="10"/>
    </row>
    <row r="33088" spans="2:13" s="1" customFormat="1" ht="13.8" x14ac:dyDescent="0.3">
      <c r="B33088" s="10"/>
      <c r="L33088" s="10"/>
      <c r="M33088" s="10"/>
    </row>
    <row r="33089" spans="2:13" s="1" customFormat="1" ht="13.8" x14ac:dyDescent="0.3">
      <c r="B33089" s="10"/>
      <c r="L33089" s="10"/>
      <c r="M33089" s="10"/>
    </row>
    <row r="33090" spans="2:13" s="1" customFormat="1" ht="13.8" x14ac:dyDescent="0.3">
      <c r="B33090" s="10"/>
      <c r="L33090" s="10"/>
      <c r="M33090" s="10"/>
    </row>
    <row r="33091" spans="2:13" s="1" customFormat="1" ht="13.8" x14ac:dyDescent="0.3">
      <c r="B33091" s="10"/>
      <c r="L33091" s="10"/>
      <c r="M33091" s="10"/>
    </row>
    <row r="33092" spans="2:13" s="1" customFormat="1" ht="13.8" x14ac:dyDescent="0.3">
      <c r="B33092" s="10"/>
      <c r="L33092" s="10"/>
      <c r="M33092" s="10"/>
    </row>
    <row r="33093" spans="2:13" s="1" customFormat="1" ht="13.8" x14ac:dyDescent="0.3">
      <c r="B33093" s="10"/>
      <c r="L33093" s="10"/>
      <c r="M33093" s="10"/>
    </row>
    <row r="33094" spans="2:13" s="1" customFormat="1" ht="13.8" x14ac:dyDescent="0.3">
      <c r="B33094" s="10"/>
      <c r="L33094" s="10"/>
      <c r="M33094" s="10"/>
    </row>
    <row r="33095" spans="2:13" s="1" customFormat="1" ht="13.8" x14ac:dyDescent="0.3">
      <c r="B33095" s="10"/>
      <c r="L33095" s="10"/>
      <c r="M33095" s="10"/>
    </row>
    <row r="33096" spans="2:13" s="1" customFormat="1" ht="13.8" x14ac:dyDescent="0.3">
      <c r="B33096" s="10"/>
      <c r="L33096" s="10"/>
      <c r="M33096" s="10"/>
    </row>
    <row r="33097" spans="2:13" s="1" customFormat="1" ht="13.8" x14ac:dyDescent="0.3">
      <c r="B33097" s="10"/>
      <c r="L33097" s="10"/>
      <c r="M33097" s="10"/>
    </row>
    <row r="33098" spans="2:13" s="1" customFormat="1" ht="13.8" x14ac:dyDescent="0.3">
      <c r="B33098" s="10"/>
      <c r="L33098" s="10"/>
      <c r="M33098" s="10"/>
    </row>
    <row r="33099" spans="2:13" s="1" customFormat="1" ht="13.8" x14ac:dyDescent="0.3">
      <c r="B33099" s="10"/>
      <c r="L33099" s="10"/>
      <c r="M33099" s="10"/>
    </row>
    <row r="33100" spans="2:13" s="1" customFormat="1" ht="13.8" x14ac:dyDescent="0.3">
      <c r="B33100" s="10"/>
      <c r="L33100" s="10"/>
      <c r="M33100" s="10"/>
    </row>
    <row r="33101" spans="2:13" s="1" customFormat="1" ht="13.8" x14ac:dyDescent="0.3">
      <c r="B33101" s="10"/>
      <c r="L33101" s="10"/>
      <c r="M33101" s="10"/>
    </row>
    <row r="33102" spans="2:13" s="1" customFormat="1" ht="13.8" x14ac:dyDescent="0.3">
      <c r="B33102" s="10"/>
      <c r="L33102" s="10"/>
      <c r="M33102" s="10"/>
    </row>
    <row r="33103" spans="2:13" s="1" customFormat="1" ht="13.8" x14ac:dyDescent="0.3">
      <c r="B33103" s="10"/>
      <c r="L33103" s="10"/>
      <c r="M33103" s="10"/>
    </row>
    <row r="33104" spans="2:13" s="1" customFormat="1" ht="13.8" x14ac:dyDescent="0.3">
      <c r="B33104" s="10"/>
      <c r="L33104" s="10"/>
      <c r="M33104" s="10"/>
    </row>
    <row r="33105" spans="2:13" s="1" customFormat="1" ht="13.8" x14ac:dyDescent="0.3">
      <c r="B33105" s="10"/>
      <c r="L33105" s="10"/>
      <c r="M33105" s="10"/>
    </row>
    <row r="33106" spans="2:13" s="1" customFormat="1" ht="13.8" x14ac:dyDescent="0.3">
      <c r="B33106" s="10"/>
      <c r="L33106" s="10"/>
      <c r="M33106" s="10"/>
    </row>
    <row r="33107" spans="2:13" s="1" customFormat="1" ht="13.8" x14ac:dyDescent="0.3">
      <c r="B33107" s="10"/>
      <c r="L33107" s="10"/>
      <c r="M33107" s="10"/>
    </row>
    <row r="33108" spans="2:13" s="1" customFormat="1" ht="13.8" x14ac:dyDescent="0.3">
      <c r="B33108" s="10"/>
      <c r="L33108" s="10"/>
      <c r="M33108" s="10"/>
    </row>
    <row r="33109" spans="2:13" s="1" customFormat="1" ht="13.8" x14ac:dyDescent="0.3">
      <c r="B33109" s="10"/>
      <c r="L33109" s="10"/>
      <c r="M33109" s="10"/>
    </row>
    <row r="33110" spans="2:13" s="1" customFormat="1" ht="13.8" x14ac:dyDescent="0.3">
      <c r="B33110" s="10"/>
      <c r="L33110" s="10"/>
      <c r="M33110" s="10"/>
    </row>
    <row r="33111" spans="2:13" s="1" customFormat="1" ht="13.8" x14ac:dyDescent="0.3">
      <c r="B33111" s="10"/>
      <c r="L33111" s="10"/>
      <c r="M33111" s="10"/>
    </row>
    <row r="33112" spans="2:13" s="1" customFormat="1" ht="13.8" x14ac:dyDescent="0.3">
      <c r="B33112" s="10"/>
      <c r="L33112" s="10"/>
      <c r="M33112" s="10"/>
    </row>
    <row r="33113" spans="2:13" s="1" customFormat="1" ht="13.8" x14ac:dyDescent="0.3">
      <c r="B33113" s="10"/>
      <c r="L33113" s="10"/>
      <c r="M33113" s="10"/>
    </row>
    <row r="33114" spans="2:13" s="1" customFormat="1" ht="13.8" x14ac:dyDescent="0.3">
      <c r="B33114" s="10"/>
      <c r="L33114" s="10"/>
      <c r="M33114" s="10"/>
    </row>
    <row r="33115" spans="2:13" s="1" customFormat="1" ht="13.8" x14ac:dyDescent="0.3">
      <c r="B33115" s="10"/>
      <c r="L33115" s="10"/>
      <c r="M33115" s="10"/>
    </row>
    <row r="33116" spans="2:13" s="1" customFormat="1" ht="13.8" x14ac:dyDescent="0.3">
      <c r="B33116" s="10"/>
      <c r="L33116" s="10"/>
      <c r="M33116" s="10"/>
    </row>
    <row r="33117" spans="2:13" s="1" customFormat="1" ht="13.8" x14ac:dyDescent="0.3">
      <c r="B33117" s="10"/>
      <c r="L33117" s="10"/>
      <c r="M33117" s="10"/>
    </row>
    <row r="33118" spans="2:13" s="1" customFormat="1" ht="13.8" x14ac:dyDescent="0.3">
      <c r="B33118" s="10"/>
      <c r="L33118" s="10"/>
      <c r="M33118" s="10"/>
    </row>
    <row r="33119" spans="2:13" s="1" customFormat="1" ht="13.8" x14ac:dyDescent="0.3">
      <c r="B33119" s="10"/>
      <c r="L33119" s="10"/>
      <c r="M33119" s="10"/>
    </row>
    <row r="33120" spans="2:13" s="1" customFormat="1" ht="13.8" x14ac:dyDescent="0.3">
      <c r="B33120" s="10"/>
      <c r="L33120" s="10"/>
      <c r="M33120" s="10"/>
    </row>
    <row r="33121" spans="2:13" s="1" customFormat="1" ht="13.8" x14ac:dyDescent="0.3">
      <c r="B33121" s="10"/>
      <c r="L33121" s="10"/>
      <c r="M33121" s="10"/>
    </row>
    <row r="33122" spans="2:13" s="1" customFormat="1" ht="13.8" x14ac:dyDescent="0.3">
      <c r="B33122" s="10"/>
      <c r="L33122" s="10"/>
      <c r="M33122" s="10"/>
    </row>
    <row r="33123" spans="2:13" s="1" customFormat="1" ht="13.8" x14ac:dyDescent="0.3">
      <c r="B33123" s="10"/>
      <c r="L33123" s="10"/>
      <c r="M33123" s="10"/>
    </row>
    <row r="33124" spans="2:13" s="1" customFormat="1" ht="13.8" x14ac:dyDescent="0.3">
      <c r="B33124" s="10"/>
      <c r="L33124" s="10"/>
      <c r="M33124" s="10"/>
    </row>
    <row r="33125" spans="2:13" s="1" customFormat="1" ht="13.8" x14ac:dyDescent="0.3">
      <c r="B33125" s="10"/>
      <c r="L33125" s="10"/>
      <c r="M33125" s="10"/>
    </row>
    <row r="33126" spans="2:13" s="1" customFormat="1" ht="13.8" x14ac:dyDescent="0.3">
      <c r="B33126" s="10"/>
      <c r="L33126" s="10"/>
      <c r="M33126" s="10"/>
    </row>
    <row r="33127" spans="2:13" s="1" customFormat="1" ht="13.8" x14ac:dyDescent="0.3">
      <c r="B33127" s="10"/>
      <c r="L33127" s="10"/>
      <c r="M33127" s="10"/>
    </row>
    <row r="33128" spans="2:13" s="1" customFormat="1" ht="13.8" x14ac:dyDescent="0.3">
      <c r="B33128" s="10"/>
      <c r="L33128" s="10"/>
      <c r="M33128" s="10"/>
    </row>
    <row r="33129" spans="2:13" s="1" customFormat="1" ht="13.8" x14ac:dyDescent="0.3">
      <c r="B33129" s="10"/>
      <c r="L33129" s="10"/>
      <c r="M33129" s="10"/>
    </row>
    <row r="33130" spans="2:13" s="1" customFormat="1" ht="13.8" x14ac:dyDescent="0.3">
      <c r="B33130" s="10"/>
      <c r="L33130" s="10"/>
      <c r="M33130" s="10"/>
    </row>
    <row r="33131" spans="2:13" s="1" customFormat="1" ht="13.8" x14ac:dyDescent="0.3">
      <c r="B33131" s="10"/>
      <c r="L33131" s="10"/>
      <c r="M33131" s="10"/>
    </row>
    <row r="33132" spans="2:13" s="1" customFormat="1" ht="13.8" x14ac:dyDescent="0.3">
      <c r="B33132" s="10"/>
      <c r="L33132" s="10"/>
      <c r="M33132" s="10"/>
    </row>
    <row r="33133" spans="2:13" s="1" customFormat="1" ht="13.8" x14ac:dyDescent="0.3">
      <c r="B33133" s="10"/>
      <c r="L33133" s="10"/>
      <c r="M33133" s="10"/>
    </row>
    <row r="33134" spans="2:13" s="1" customFormat="1" ht="13.8" x14ac:dyDescent="0.3">
      <c r="B33134" s="10"/>
      <c r="L33134" s="10"/>
      <c r="M33134" s="10"/>
    </row>
    <row r="33135" spans="2:13" s="1" customFormat="1" ht="13.8" x14ac:dyDescent="0.3">
      <c r="B33135" s="10"/>
      <c r="L33135" s="10"/>
      <c r="M33135" s="10"/>
    </row>
    <row r="33136" spans="2:13" s="1" customFormat="1" ht="13.8" x14ac:dyDescent="0.3">
      <c r="B33136" s="10"/>
      <c r="L33136" s="10"/>
      <c r="M33136" s="10"/>
    </row>
    <row r="33137" spans="2:13" s="1" customFormat="1" ht="13.8" x14ac:dyDescent="0.3">
      <c r="B33137" s="10"/>
      <c r="L33137" s="10"/>
      <c r="M33137" s="10"/>
    </row>
    <row r="33138" spans="2:13" s="1" customFormat="1" ht="13.8" x14ac:dyDescent="0.3">
      <c r="B33138" s="10"/>
      <c r="L33138" s="10"/>
      <c r="M33138" s="10"/>
    </row>
    <row r="33139" spans="2:13" s="1" customFormat="1" ht="13.8" x14ac:dyDescent="0.3">
      <c r="B33139" s="10"/>
      <c r="L33139" s="10"/>
      <c r="M33139" s="10"/>
    </row>
    <row r="33140" spans="2:13" s="1" customFormat="1" ht="13.8" x14ac:dyDescent="0.3">
      <c r="B33140" s="10"/>
      <c r="L33140" s="10"/>
      <c r="M33140" s="10"/>
    </row>
    <row r="33141" spans="2:13" s="1" customFormat="1" ht="13.8" x14ac:dyDescent="0.3">
      <c r="B33141" s="10"/>
      <c r="L33141" s="10"/>
      <c r="M33141" s="10"/>
    </row>
    <row r="33142" spans="2:13" s="1" customFormat="1" ht="13.8" x14ac:dyDescent="0.3">
      <c r="B33142" s="10"/>
      <c r="L33142" s="10"/>
      <c r="M33142" s="10"/>
    </row>
    <row r="33143" spans="2:13" s="1" customFormat="1" ht="13.8" x14ac:dyDescent="0.3">
      <c r="B33143" s="10"/>
      <c r="L33143" s="10"/>
      <c r="M33143" s="10"/>
    </row>
    <row r="33144" spans="2:13" s="1" customFormat="1" ht="13.8" x14ac:dyDescent="0.3">
      <c r="B33144" s="10"/>
      <c r="L33144" s="10"/>
      <c r="M33144" s="10"/>
    </row>
    <row r="33145" spans="2:13" s="1" customFormat="1" ht="13.8" x14ac:dyDescent="0.3">
      <c r="B33145" s="10"/>
      <c r="L33145" s="10"/>
      <c r="M33145" s="10"/>
    </row>
    <row r="33146" spans="2:13" s="1" customFormat="1" ht="13.8" x14ac:dyDescent="0.3">
      <c r="B33146" s="10"/>
      <c r="L33146" s="10"/>
      <c r="M33146" s="10"/>
    </row>
    <row r="33147" spans="2:13" s="1" customFormat="1" ht="13.8" x14ac:dyDescent="0.3">
      <c r="B33147" s="10"/>
      <c r="L33147" s="10"/>
      <c r="M33147" s="10"/>
    </row>
    <row r="33148" spans="2:13" s="1" customFormat="1" ht="13.8" x14ac:dyDescent="0.3">
      <c r="B33148" s="10"/>
      <c r="L33148" s="10"/>
      <c r="M33148" s="10"/>
    </row>
    <row r="33149" spans="2:13" s="1" customFormat="1" ht="13.8" x14ac:dyDescent="0.3">
      <c r="B33149" s="10"/>
      <c r="L33149" s="10"/>
      <c r="M33149" s="10"/>
    </row>
    <row r="33150" spans="2:13" s="1" customFormat="1" ht="13.8" x14ac:dyDescent="0.3">
      <c r="B33150" s="10"/>
      <c r="L33150" s="10"/>
      <c r="M33150" s="10"/>
    </row>
    <row r="33151" spans="2:13" s="1" customFormat="1" ht="13.8" x14ac:dyDescent="0.3">
      <c r="B33151" s="10"/>
      <c r="L33151" s="10"/>
      <c r="M33151" s="10"/>
    </row>
    <row r="33152" spans="2:13" s="1" customFormat="1" ht="13.8" x14ac:dyDescent="0.3">
      <c r="B33152" s="10"/>
      <c r="L33152" s="10"/>
      <c r="M33152" s="10"/>
    </row>
    <row r="33153" spans="2:13" s="1" customFormat="1" ht="13.8" x14ac:dyDescent="0.3">
      <c r="B33153" s="10"/>
      <c r="L33153" s="10"/>
      <c r="M33153" s="10"/>
    </row>
    <row r="33154" spans="2:13" s="1" customFormat="1" ht="13.8" x14ac:dyDescent="0.3">
      <c r="B33154" s="10"/>
      <c r="L33154" s="10"/>
      <c r="M33154" s="10"/>
    </row>
    <row r="33155" spans="2:13" s="1" customFormat="1" ht="13.8" x14ac:dyDescent="0.3">
      <c r="B33155" s="10"/>
      <c r="L33155" s="10"/>
      <c r="M33155" s="10"/>
    </row>
    <row r="33156" spans="2:13" s="1" customFormat="1" ht="13.8" x14ac:dyDescent="0.3">
      <c r="B33156" s="10"/>
      <c r="L33156" s="10"/>
      <c r="M33156" s="10"/>
    </row>
    <row r="33157" spans="2:13" s="1" customFormat="1" ht="13.8" x14ac:dyDescent="0.3">
      <c r="B33157" s="10"/>
      <c r="L33157" s="10"/>
      <c r="M33157" s="10"/>
    </row>
    <row r="33158" spans="2:13" s="1" customFormat="1" ht="13.8" x14ac:dyDescent="0.3">
      <c r="B33158" s="10"/>
      <c r="L33158" s="10"/>
      <c r="M33158" s="10"/>
    </row>
    <row r="33159" spans="2:13" s="1" customFormat="1" ht="13.8" x14ac:dyDescent="0.3">
      <c r="B33159" s="10"/>
      <c r="L33159" s="10"/>
      <c r="M33159" s="10"/>
    </row>
    <row r="33160" spans="2:13" s="1" customFormat="1" ht="13.8" x14ac:dyDescent="0.3">
      <c r="B33160" s="10"/>
      <c r="L33160" s="10"/>
      <c r="M33160" s="10"/>
    </row>
    <row r="33161" spans="2:13" s="1" customFormat="1" ht="13.8" x14ac:dyDescent="0.3">
      <c r="B33161" s="10"/>
      <c r="L33161" s="10"/>
      <c r="M33161" s="10"/>
    </row>
    <row r="33162" spans="2:13" s="1" customFormat="1" ht="13.8" x14ac:dyDescent="0.3">
      <c r="B33162" s="10"/>
      <c r="L33162" s="10"/>
      <c r="M33162" s="10"/>
    </row>
    <row r="33163" spans="2:13" s="1" customFormat="1" ht="13.8" x14ac:dyDescent="0.3">
      <c r="B33163" s="10"/>
      <c r="L33163" s="10"/>
      <c r="M33163" s="10"/>
    </row>
    <row r="33164" spans="2:13" s="1" customFormat="1" ht="13.8" x14ac:dyDescent="0.3">
      <c r="B33164" s="10"/>
      <c r="L33164" s="10"/>
      <c r="M33164" s="10"/>
    </row>
    <row r="33165" spans="2:13" s="1" customFormat="1" ht="13.8" x14ac:dyDescent="0.3">
      <c r="B33165" s="10"/>
      <c r="L33165" s="10"/>
      <c r="M33165" s="10"/>
    </row>
    <row r="33166" spans="2:13" s="1" customFormat="1" ht="13.8" x14ac:dyDescent="0.3">
      <c r="B33166" s="10"/>
      <c r="L33166" s="10"/>
      <c r="M33166" s="10"/>
    </row>
    <row r="33167" spans="2:13" s="1" customFormat="1" ht="13.8" x14ac:dyDescent="0.3">
      <c r="B33167" s="10"/>
      <c r="L33167" s="10"/>
      <c r="M33167" s="10"/>
    </row>
    <row r="33168" spans="2:13" s="1" customFormat="1" ht="13.8" x14ac:dyDescent="0.3">
      <c r="B33168" s="10"/>
      <c r="L33168" s="10"/>
      <c r="M33168" s="10"/>
    </row>
    <row r="33169" spans="2:13" s="1" customFormat="1" ht="13.8" x14ac:dyDescent="0.3">
      <c r="B33169" s="10"/>
      <c r="L33169" s="10"/>
      <c r="M33169" s="10"/>
    </row>
    <row r="33170" spans="2:13" s="1" customFormat="1" ht="13.8" x14ac:dyDescent="0.3">
      <c r="B33170" s="10"/>
      <c r="L33170" s="10"/>
      <c r="M33170" s="10"/>
    </row>
    <row r="33171" spans="2:13" s="1" customFormat="1" ht="13.8" x14ac:dyDescent="0.3">
      <c r="B33171" s="10"/>
      <c r="L33171" s="10"/>
      <c r="M33171" s="10"/>
    </row>
    <row r="33172" spans="2:13" s="1" customFormat="1" ht="13.8" x14ac:dyDescent="0.3">
      <c r="B33172" s="10"/>
      <c r="L33172" s="10"/>
      <c r="M33172" s="10"/>
    </row>
    <row r="33173" spans="2:13" s="1" customFormat="1" ht="13.8" x14ac:dyDescent="0.3">
      <c r="B33173" s="10"/>
      <c r="L33173" s="10"/>
      <c r="M33173" s="10"/>
    </row>
    <row r="33174" spans="2:13" s="1" customFormat="1" ht="13.8" x14ac:dyDescent="0.3">
      <c r="B33174" s="10"/>
      <c r="L33174" s="10"/>
      <c r="M33174" s="10"/>
    </row>
    <row r="33175" spans="2:13" s="1" customFormat="1" ht="13.8" x14ac:dyDescent="0.3">
      <c r="B33175" s="10"/>
      <c r="L33175" s="10"/>
      <c r="M33175" s="10"/>
    </row>
    <row r="33176" spans="2:13" s="1" customFormat="1" ht="13.8" x14ac:dyDescent="0.3">
      <c r="B33176" s="10"/>
      <c r="L33176" s="10"/>
      <c r="M33176" s="10"/>
    </row>
    <row r="33177" spans="2:13" s="1" customFormat="1" ht="13.8" x14ac:dyDescent="0.3">
      <c r="B33177" s="10"/>
      <c r="L33177" s="10"/>
      <c r="M33177" s="10"/>
    </row>
    <row r="33178" spans="2:13" s="1" customFormat="1" ht="13.8" x14ac:dyDescent="0.3">
      <c r="B33178" s="10"/>
      <c r="L33178" s="10"/>
      <c r="M33178" s="10"/>
    </row>
    <row r="33179" spans="2:13" s="1" customFormat="1" ht="13.8" x14ac:dyDescent="0.3">
      <c r="B33179" s="10"/>
      <c r="L33179" s="10"/>
      <c r="M33179" s="10"/>
    </row>
    <row r="33180" spans="2:13" s="1" customFormat="1" ht="13.8" x14ac:dyDescent="0.3">
      <c r="B33180" s="10"/>
      <c r="L33180" s="10"/>
      <c r="M33180" s="10"/>
    </row>
    <row r="33181" spans="2:13" s="1" customFormat="1" ht="13.8" x14ac:dyDescent="0.3">
      <c r="B33181" s="10"/>
      <c r="L33181" s="10"/>
      <c r="M33181" s="10"/>
    </row>
    <row r="33182" spans="2:13" s="1" customFormat="1" ht="13.8" x14ac:dyDescent="0.3">
      <c r="B33182" s="10"/>
      <c r="L33182" s="10"/>
      <c r="M33182" s="10"/>
    </row>
    <row r="33183" spans="2:13" s="1" customFormat="1" ht="13.8" x14ac:dyDescent="0.3">
      <c r="B33183" s="10"/>
      <c r="L33183" s="10"/>
      <c r="M33183" s="10"/>
    </row>
    <row r="33184" spans="2:13" s="1" customFormat="1" ht="13.8" x14ac:dyDescent="0.3">
      <c r="B33184" s="10"/>
      <c r="L33184" s="10"/>
      <c r="M33184" s="10"/>
    </row>
    <row r="33185" spans="2:13" s="1" customFormat="1" ht="13.8" x14ac:dyDescent="0.3">
      <c r="B33185" s="10"/>
      <c r="L33185" s="10"/>
      <c r="M33185" s="10"/>
    </row>
    <row r="33186" spans="2:13" s="1" customFormat="1" ht="13.8" x14ac:dyDescent="0.3">
      <c r="B33186" s="10"/>
      <c r="L33186" s="10"/>
      <c r="M33186" s="10"/>
    </row>
    <row r="33187" spans="2:13" s="1" customFormat="1" ht="13.8" x14ac:dyDescent="0.3">
      <c r="B33187" s="10"/>
      <c r="L33187" s="10"/>
      <c r="M33187" s="10"/>
    </row>
    <row r="33188" spans="2:13" s="1" customFormat="1" ht="13.8" x14ac:dyDescent="0.3">
      <c r="B33188" s="10"/>
      <c r="L33188" s="10"/>
      <c r="M33188" s="10"/>
    </row>
    <row r="33189" spans="2:13" s="1" customFormat="1" ht="13.8" x14ac:dyDescent="0.3">
      <c r="B33189" s="10"/>
      <c r="L33189" s="10"/>
      <c r="M33189" s="10"/>
    </row>
    <row r="33190" spans="2:13" s="1" customFormat="1" ht="13.8" x14ac:dyDescent="0.3">
      <c r="B33190" s="10"/>
      <c r="L33190" s="10"/>
      <c r="M33190" s="10"/>
    </row>
    <row r="33191" spans="2:13" s="1" customFormat="1" ht="13.8" x14ac:dyDescent="0.3">
      <c r="B33191" s="10"/>
      <c r="L33191" s="10"/>
      <c r="M33191" s="10"/>
    </row>
    <row r="33192" spans="2:13" s="1" customFormat="1" ht="13.8" x14ac:dyDescent="0.3">
      <c r="B33192" s="10"/>
      <c r="L33192" s="10"/>
      <c r="M33192" s="10"/>
    </row>
    <row r="33193" spans="2:13" s="1" customFormat="1" ht="13.8" x14ac:dyDescent="0.3">
      <c r="B33193" s="10"/>
      <c r="L33193" s="10"/>
      <c r="M33193" s="10"/>
    </row>
    <row r="33194" spans="2:13" s="1" customFormat="1" ht="13.8" x14ac:dyDescent="0.3">
      <c r="B33194" s="10"/>
      <c r="L33194" s="10"/>
      <c r="M33194" s="10"/>
    </row>
    <row r="33195" spans="2:13" s="1" customFormat="1" ht="13.8" x14ac:dyDescent="0.3">
      <c r="B33195" s="10"/>
      <c r="L33195" s="10"/>
      <c r="M33195" s="10"/>
    </row>
    <row r="33196" spans="2:13" s="1" customFormat="1" ht="13.8" x14ac:dyDescent="0.3">
      <c r="B33196" s="10"/>
      <c r="L33196" s="10"/>
      <c r="M33196" s="10"/>
    </row>
    <row r="33197" spans="2:13" s="1" customFormat="1" ht="13.8" x14ac:dyDescent="0.3">
      <c r="B33197" s="10"/>
      <c r="L33197" s="10"/>
      <c r="M33197" s="10"/>
    </row>
    <row r="33198" spans="2:13" s="1" customFormat="1" ht="13.8" x14ac:dyDescent="0.3">
      <c r="B33198" s="10"/>
      <c r="L33198" s="10"/>
      <c r="M33198" s="10"/>
    </row>
    <row r="33199" spans="2:13" s="1" customFormat="1" ht="13.8" x14ac:dyDescent="0.3">
      <c r="B33199" s="10"/>
      <c r="L33199" s="10"/>
      <c r="M33199" s="10"/>
    </row>
    <row r="33200" spans="2:13" s="1" customFormat="1" ht="13.8" x14ac:dyDescent="0.3">
      <c r="B33200" s="10"/>
      <c r="L33200" s="10"/>
      <c r="M33200" s="10"/>
    </row>
    <row r="33201" spans="2:13" s="1" customFormat="1" ht="13.8" x14ac:dyDescent="0.3">
      <c r="B33201" s="10"/>
      <c r="L33201" s="10"/>
      <c r="M33201" s="10"/>
    </row>
    <row r="33202" spans="2:13" s="1" customFormat="1" ht="13.8" x14ac:dyDescent="0.3">
      <c r="B33202" s="10"/>
      <c r="L33202" s="10"/>
      <c r="M33202" s="10"/>
    </row>
    <row r="33203" spans="2:13" s="1" customFormat="1" ht="13.8" x14ac:dyDescent="0.3">
      <c r="B33203" s="10"/>
      <c r="L33203" s="10"/>
      <c r="M33203" s="10"/>
    </row>
    <row r="33204" spans="2:13" s="1" customFormat="1" ht="13.8" x14ac:dyDescent="0.3">
      <c r="B33204" s="10"/>
      <c r="L33204" s="10"/>
      <c r="M33204" s="10"/>
    </row>
    <row r="33205" spans="2:13" s="1" customFormat="1" ht="13.8" x14ac:dyDescent="0.3">
      <c r="B33205" s="10"/>
      <c r="L33205" s="10"/>
      <c r="M33205" s="10"/>
    </row>
    <row r="33206" spans="2:13" s="1" customFormat="1" ht="13.8" x14ac:dyDescent="0.3">
      <c r="B33206" s="10"/>
      <c r="L33206" s="10"/>
      <c r="M33206" s="10"/>
    </row>
    <row r="33207" spans="2:13" s="1" customFormat="1" ht="13.8" x14ac:dyDescent="0.3">
      <c r="B33207" s="10"/>
      <c r="L33207" s="10"/>
      <c r="M33207" s="10"/>
    </row>
    <row r="33208" spans="2:13" s="1" customFormat="1" ht="13.8" x14ac:dyDescent="0.3">
      <c r="B33208" s="10"/>
      <c r="L33208" s="10"/>
      <c r="M33208" s="10"/>
    </row>
    <row r="33209" spans="2:13" s="1" customFormat="1" ht="13.8" x14ac:dyDescent="0.3">
      <c r="B33209" s="10"/>
      <c r="L33209" s="10"/>
      <c r="M33209" s="10"/>
    </row>
    <row r="33210" spans="2:13" s="1" customFormat="1" ht="13.8" x14ac:dyDescent="0.3">
      <c r="B33210" s="10"/>
      <c r="L33210" s="10"/>
      <c r="M33210" s="10"/>
    </row>
    <row r="33211" spans="2:13" s="1" customFormat="1" ht="13.8" x14ac:dyDescent="0.3">
      <c r="B33211" s="10"/>
      <c r="L33211" s="10"/>
      <c r="M33211" s="10"/>
    </row>
    <row r="33212" spans="2:13" s="1" customFormat="1" ht="13.8" x14ac:dyDescent="0.3">
      <c r="B33212" s="10"/>
      <c r="L33212" s="10"/>
      <c r="M33212" s="10"/>
    </row>
    <row r="33213" spans="2:13" s="1" customFormat="1" ht="13.8" x14ac:dyDescent="0.3">
      <c r="B33213" s="10"/>
      <c r="L33213" s="10"/>
      <c r="M33213" s="10"/>
    </row>
    <row r="33214" spans="2:13" s="1" customFormat="1" ht="13.8" x14ac:dyDescent="0.3">
      <c r="B33214" s="10"/>
      <c r="L33214" s="10"/>
      <c r="M33214" s="10"/>
    </row>
    <row r="33215" spans="2:13" s="1" customFormat="1" ht="13.8" x14ac:dyDescent="0.3">
      <c r="B33215" s="10"/>
      <c r="L33215" s="10"/>
      <c r="M33215" s="10"/>
    </row>
    <row r="33216" spans="2:13" s="1" customFormat="1" ht="13.8" x14ac:dyDescent="0.3">
      <c r="B33216" s="10"/>
      <c r="L33216" s="10"/>
      <c r="M33216" s="10"/>
    </row>
    <row r="33217" spans="2:13" s="1" customFormat="1" ht="13.8" x14ac:dyDescent="0.3">
      <c r="B33217" s="10"/>
      <c r="L33217" s="10"/>
      <c r="M33217" s="10"/>
    </row>
    <row r="33218" spans="2:13" s="1" customFormat="1" ht="13.8" x14ac:dyDescent="0.3">
      <c r="B33218" s="10"/>
      <c r="L33218" s="10"/>
      <c r="M33218" s="10"/>
    </row>
    <row r="33219" spans="2:13" s="1" customFormat="1" ht="13.8" x14ac:dyDescent="0.3">
      <c r="B33219" s="10"/>
      <c r="L33219" s="10"/>
      <c r="M33219" s="10"/>
    </row>
    <row r="33220" spans="2:13" s="1" customFormat="1" ht="13.8" x14ac:dyDescent="0.3">
      <c r="B33220" s="10"/>
      <c r="L33220" s="10"/>
      <c r="M33220" s="10"/>
    </row>
    <row r="33221" spans="2:13" s="1" customFormat="1" ht="13.8" x14ac:dyDescent="0.3">
      <c r="B33221" s="10"/>
      <c r="L33221" s="10"/>
      <c r="M33221" s="10"/>
    </row>
    <row r="33222" spans="2:13" s="1" customFormat="1" ht="13.8" x14ac:dyDescent="0.3">
      <c r="B33222" s="10"/>
      <c r="L33222" s="10"/>
      <c r="M33222" s="10"/>
    </row>
    <row r="33223" spans="2:13" s="1" customFormat="1" ht="13.8" x14ac:dyDescent="0.3">
      <c r="B33223" s="10"/>
      <c r="L33223" s="10"/>
      <c r="M33223" s="10"/>
    </row>
    <row r="33224" spans="2:13" s="1" customFormat="1" ht="13.8" x14ac:dyDescent="0.3">
      <c r="B33224" s="10"/>
      <c r="L33224" s="10"/>
      <c r="M33224" s="10"/>
    </row>
    <row r="33225" spans="2:13" s="1" customFormat="1" ht="13.8" x14ac:dyDescent="0.3">
      <c r="B33225" s="10"/>
      <c r="L33225" s="10"/>
      <c r="M33225" s="10"/>
    </row>
    <row r="33226" spans="2:13" s="1" customFormat="1" ht="13.8" x14ac:dyDescent="0.3">
      <c r="B33226" s="10"/>
      <c r="L33226" s="10"/>
      <c r="M33226" s="10"/>
    </row>
    <row r="33227" spans="2:13" s="1" customFormat="1" ht="13.8" x14ac:dyDescent="0.3">
      <c r="B33227" s="10"/>
      <c r="L33227" s="10"/>
      <c r="M33227" s="10"/>
    </row>
    <row r="33228" spans="2:13" s="1" customFormat="1" ht="13.8" x14ac:dyDescent="0.3">
      <c r="B33228" s="10"/>
      <c r="L33228" s="10"/>
      <c r="M33228" s="10"/>
    </row>
    <row r="33229" spans="2:13" s="1" customFormat="1" ht="13.8" x14ac:dyDescent="0.3">
      <c r="B33229" s="10"/>
      <c r="L33229" s="10"/>
      <c r="M33229" s="10"/>
    </row>
    <row r="33230" spans="2:13" s="1" customFormat="1" ht="13.8" x14ac:dyDescent="0.3">
      <c r="B33230" s="10"/>
      <c r="L33230" s="10"/>
      <c r="M33230" s="10"/>
    </row>
    <row r="33231" spans="2:13" s="1" customFormat="1" ht="13.8" x14ac:dyDescent="0.3">
      <c r="B33231" s="10"/>
      <c r="L33231" s="10"/>
      <c r="M33231" s="10"/>
    </row>
    <row r="33232" spans="2:13" s="1" customFormat="1" ht="13.8" x14ac:dyDescent="0.3">
      <c r="B33232" s="10"/>
      <c r="L33232" s="10"/>
      <c r="M33232" s="10"/>
    </row>
    <row r="33233" spans="2:13" s="1" customFormat="1" ht="13.8" x14ac:dyDescent="0.3">
      <c r="B33233" s="10"/>
      <c r="L33233" s="10"/>
      <c r="M33233" s="10"/>
    </row>
    <row r="33234" spans="2:13" s="1" customFormat="1" ht="13.8" x14ac:dyDescent="0.3">
      <c r="B33234" s="10"/>
      <c r="L33234" s="10"/>
      <c r="M33234" s="10"/>
    </row>
    <row r="33235" spans="2:13" s="1" customFormat="1" ht="13.8" x14ac:dyDescent="0.3">
      <c r="B33235" s="10"/>
      <c r="L33235" s="10"/>
      <c r="M33235" s="10"/>
    </row>
    <row r="33236" spans="2:13" s="1" customFormat="1" ht="13.8" x14ac:dyDescent="0.3">
      <c r="B33236" s="10"/>
      <c r="L33236" s="10"/>
      <c r="M33236" s="10"/>
    </row>
    <row r="33237" spans="2:13" s="1" customFormat="1" ht="13.8" x14ac:dyDescent="0.3">
      <c r="B33237" s="10"/>
      <c r="L33237" s="10"/>
      <c r="M33237" s="10"/>
    </row>
    <row r="33238" spans="2:13" s="1" customFormat="1" ht="13.8" x14ac:dyDescent="0.3">
      <c r="B33238" s="10"/>
      <c r="L33238" s="10"/>
      <c r="M33238" s="10"/>
    </row>
    <row r="33239" spans="2:13" s="1" customFormat="1" ht="13.8" x14ac:dyDescent="0.3">
      <c r="B33239" s="10"/>
      <c r="L33239" s="10"/>
      <c r="M33239" s="10"/>
    </row>
    <row r="33240" spans="2:13" s="1" customFormat="1" ht="13.8" x14ac:dyDescent="0.3">
      <c r="B33240" s="10"/>
      <c r="L33240" s="10"/>
      <c r="M33240" s="10"/>
    </row>
    <row r="33241" spans="2:13" s="1" customFormat="1" ht="13.8" x14ac:dyDescent="0.3">
      <c r="B33241" s="10"/>
      <c r="L33241" s="10"/>
      <c r="M33241" s="10"/>
    </row>
    <row r="33242" spans="2:13" s="1" customFormat="1" ht="13.8" x14ac:dyDescent="0.3">
      <c r="B33242" s="10"/>
      <c r="L33242" s="10"/>
      <c r="M33242" s="10"/>
    </row>
    <row r="33243" spans="2:13" s="1" customFormat="1" ht="13.8" x14ac:dyDescent="0.3">
      <c r="B33243" s="10"/>
      <c r="L33243" s="10"/>
      <c r="M33243" s="10"/>
    </row>
    <row r="33244" spans="2:13" s="1" customFormat="1" ht="13.8" x14ac:dyDescent="0.3">
      <c r="B33244" s="10"/>
      <c r="L33244" s="10"/>
      <c r="M33244" s="10"/>
    </row>
    <row r="33245" spans="2:13" s="1" customFormat="1" ht="13.8" x14ac:dyDescent="0.3">
      <c r="B33245" s="10"/>
      <c r="L33245" s="10"/>
      <c r="M33245" s="10"/>
    </row>
    <row r="33246" spans="2:13" s="1" customFormat="1" ht="13.8" x14ac:dyDescent="0.3">
      <c r="B33246" s="10"/>
      <c r="L33246" s="10"/>
      <c r="M33246" s="10"/>
    </row>
    <row r="33247" spans="2:13" s="1" customFormat="1" ht="13.8" x14ac:dyDescent="0.3">
      <c r="B33247" s="10"/>
      <c r="L33247" s="10"/>
      <c r="M33247" s="10"/>
    </row>
    <row r="33248" spans="2:13" s="1" customFormat="1" ht="13.8" x14ac:dyDescent="0.3">
      <c r="B33248" s="10"/>
      <c r="L33248" s="10"/>
      <c r="M33248" s="10"/>
    </row>
    <row r="33249" spans="2:13" s="1" customFormat="1" ht="13.8" x14ac:dyDescent="0.3">
      <c r="B33249" s="10"/>
      <c r="L33249" s="10"/>
      <c r="M33249" s="10"/>
    </row>
    <row r="33250" spans="2:13" s="1" customFormat="1" ht="13.8" x14ac:dyDescent="0.3">
      <c r="B33250" s="10"/>
      <c r="L33250" s="10"/>
      <c r="M33250" s="10"/>
    </row>
    <row r="33251" spans="2:13" s="1" customFormat="1" ht="13.8" x14ac:dyDescent="0.3">
      <c r="B33251" s="10"/>
      <c r="L33251" s="10"/>
      <c r="M33251" s="10"/>
    </row>
    <row r="33252" spans="2:13" s="1" customFormat="1" ht="13.8" x14ac:dyDescent="0.3">
      <c r="B33252" s="10"/>
      <c r="L33252" s="10"/>
      <c r="M33252" s="10"/>
    </row>
    <row r="33253" spans="2:13" s="1" customFormat="1" ht="13.8" x14ac:dyDescent="0.3">
      <c r="B33253" s="10"/>
      <c r="L33253" s="10"/>
      <c r="M33253" s="10"/>
    </row>
    <row r="33254" spans="2:13" s="1" customFormat="1" ht="13.8" x14ac:dyDescent="0.3">
      <c r="B33254" s="10"/>
      <c r="L33254" s="10"/>
      <c r="M33254" s="10"/>
    </row>
    <row r="33255" spans="2:13" s="1" customFormat="1" ht="13.8" x14ac:dyDescent="0.3">
      <c r="B33255" s="10"/>
      <c r="L33255" s="10"/>
      <c r="M33255" s="10"/>
    </row>
    <row r="33256" spans="2:13" s="1" customFormat="1" ht="13.8" x14ac:dyDescent="0.3">
      <c r="B33256" s="10"/>
      <c r="L33256" s="10"/>
      <c r="M33256" s="10"/>
    </row>
    <row r="33257" spans="2:13" s="1" customFormat="1" ht="13.8" x14ac:dyDescent="0.3">
      <c r="B33257" s="10"/>
      <c r="L33257" s="10"/>
      <c r="M33257" s="10"/>
    </row>
    <row r="33258" spans="2:13" s="1" customFormat="1" ht="13.8" x14ac:dyDescent="0.3">
      <c r="B33258" s="10"/>
      <c r="L33258" s="10"/>
      <c r="M33258" s="10"/>
    </row>
    <row r="33259" spans="2:13" s="1" customFormat="1" ht="13.8" x14ac:dyDescent="0.3">
      <c r="B33259" s="10"/>
      <c r="L33259" s="10"/>
      <c r="M33259" s="10"/>
    </row>
    <row r="33260" spans="2:13" s="1" customFormat="1" ht="13.8" x14ac:dyDescent="0.3">
      <c r="B33260" s="10"/>
      <c r="L33260" s="10"/>
      <c r="M33260" s="10"/>
    </row>
    <row r="33261" spans="2:13" s="1" customFormat="1" ht="13.8" x14ac:dyDescent="0.3">
      <c r="B33261" s="10"/>
      <c r="L33261" s="10"/>
      <c r="M33261" s="10"/>
    </row>
    <row r="33262" spans="2:13" s="1" customFormat="1" ht="13.8" x14ac:dyDescent="0.3">
      <c r="B33262" s="10"/>
      <c r="L33262" s="10"/>
      <c r="M33262" s="10"/>
    </row>
    <row r="33263" spans="2:13" s="1" customFormat="1" ht="13.8" x14ac:dyDescent="0.3">
      <c r="B33263" s="10"/>
      <c r="L33263" s="10"/>
      <c r="M33263" s="10"/>
    </row>
    <row r="33264" spans="2:13" s="1" customFormat="1" ht="13.8" x14ac:dyDescent="0.3">
      <c r="B33264" s="10"/>
      <c r="L33264" s="10"/>
      <c r="M33264" s="10"/>
    </row>
    <row r="33265" spans="2:13" s="1" customFormat="1" ht="13.8" x14ac:dyDescent="0.3">
      <c r="B33265" s="10"/>
      <c r="L33265" s="10"/>
      <c r="M33265" s="10"/>
    </row>
    <row r="33266" spans="2:13" s="1" customFormat="1" ht="13.8" x14ac:dyDescent="0.3">
      <c r="B33266" s="10"/>
      <c r="L33266" s="10"/>
      <c r="M33266" s="10"/>
    </row>
    <row r="33267" spans="2:13" s="1" customFormat="1" ht="13.8" x14ac:dyDescent="0.3">
      <c r="B33267" s="10"/>
      <c r="L33267" s="10"/>
      <c r="M33267" s="10"/>
    </row>
    <row r="33268" spans="2:13" s="1" customFormat="1" ht="13.8" x14ac:dyDescent="0.3">
      <c r="B33268" s="10"/>
      <c r="L33268" s="10"/>
      <c r="M33268" s="10"/>
    </row>
    <row r="33269" spans="2:13" s="1" customFormat="1" ht="13.8" x14ac:dyDescent="0.3">
      <c r="B33269" s="10"/>
      <c r="L33269" s="10"/>
      <c r="M33269" s="10"/>
    </row>
    <row r="33270" spans="2:13" s="1" customFormat="1" ht="13.8" x14ac:dyDescent="0.3">
      <c r="B33270" s="10"/>
      <c r="L33270" s="10"/>
      <c r="M33270" s="10"/>
    </row>
    <row r="33271" spans="2:13" s="1" customFormat="1" ht="13.8" x14ac:dyDescent="0.3">
      <c r="B33271" s="10"/>
      <c r="L33271" s="10"/>
      <c r="M33271" s="10"/>
    </row>
    <row r="33272" spans="2:13" s="1" customFormat="1" ht="13.8" x14ac:dyDescent="0.3">
      <c r="B33272" s="10"/>
      <c r="L33272" s="10"/>
      <c r="M33272" s="10"/>
    </row>
    <row r="33273" spans="2:13" s="1" customFormat="1" ht="13.8" x14ac:dyDescent="0.3">
      <c r="B33273" s="10"/>
      <c r="L33273" s="10"/>
      <c r="M33273" s="10"/>
    </row>
    <row r="33274" spans="2:13" s="1" customFormat="1" ht="13.8" x14ac:dyDescent="0.3">
      <c r="B33274" s="10"/>
      <c r="L33274" s="10"/>
      <c r="M33274" s="10"/>
    </row>
    <row r="33275" spans="2:13" s="1" customFormat="1" ht="13.8" x14ac:dyDescent="0.3">
      <c r="B33275" s="10"/>
      <c r="L33275" s="10"/>
      <c r="M33275" s="10"/>
    </row>
    <row r="33276" spans="2:13" s="1" customFormat="1" ht="13.8" x14ac:dyDescent="0.3">
      <c r="B33276" s="10"/>
      <c r="L33276" s="10"/>
      <c r="M33276" s="10"/>
    </row>
    <row r="33277" spans="2:13" s="1" customFormat="1" ht="13.8" x14ac:dyDescent="0.3">
      <c r="B33277" s="10"/>
      <c r="L33277" s="10"/>
      <c r="M33277" s="10"/>
    </row>
    <row r="33278" spans="2:13" s="1" customFormat="1" ht="13.8" x14ac:dyDescent="0.3">
      <c r="B33278" s="10"/>
      <c r="L33278" s="10"/>
      <c r="M33278" s="10"/>
    </row>
    <row r="33279" spans="2:13" s="1" customFormat="1" ht="13.8" x14ac:dyDescent="0.3">
      <c r="B33279" s="10"/>
      <c r="L33279" s="10"/>
      <c r="M33279" s="10"/>
    </row>
    <row r="33280" spans="2:13" s="1" customFormat="1" ht="13.8" x14ac:dyDescent="0.3">
      <c r="B33280" s="10"/>
      <c r="L33280" s="10"/>
      <c r="M33280" s="10"/>
    </row>
    <row r="33281" spans="2:13" s="1" customFormat="1" ht="13.8" x14ac:dyDescent="0.3">
      <c r="B33281" s="10"/>
      <c r="L33281" s="10"/>
      <c r="M33281" s="10"/>
    </row>
    <row r="33282" spans="2:13" s="1" customFormat="1" ht="13.8" x14ac:dyDescent="0.3">
      <c r="B33282" s="10"/>
      <c r="L33282" s="10"/>
      <c r="M33282" s="10"/>
    </row>
    <row r="33283" spans="2:13" s="1" customFormat="1" ht="13.8" x14ac:dyDescent="0.3">
      <c r="B33283" s="10"/>
      <c r="L33283" s="10"/>
      <c r="M33283" s="10"/>
    </row>
    <row r="33284" spans="2:13" s="1" customFormat="1" ht="13.8" x14ac:dyDescent="0.3">
      <c r="B33284" s="10"/>
      <c r="L33284" s="10"/>
      <c r="M33284" s="10"/>
    </row>
    <row r="33285" spans="2:13" s="1" customFormat="1" ht="13.8" x14ac:dyDescent="0.3">
      <c r="B33285" s="10"/>
      <c r="L33285" s="10"/>
      <c r="M33285" s="10"/>
    </row>
    <row r="33286" spans="2:13" s="1" customFormat="1" ht="13.8" x14ac:dyDescent="0.3">
      <c r="B33286" s="10"/>
      <c r="L33286" s="10"/>
      <c r="M33286" s="10"/>
    </row>
    <row r="33287" spans="2:13" s="1" customFormat="1" ht="13.8" x14ac:dyDescent="0.3">
      <c r="B33287" s="10"/>
      <c r="L33287" s="10"/>
      <c r="M33287" s="10"/>
    </row>
    <row r="33288" spans="2:13" s="1" customFormat="1" ht="13.8" x14ac:dyDescent="0.3">
      <c r="B33288" s="10"/>
      <c r="L33288" s="10"/>
      <c r="M33288" s="10"/>
    </row>
    <row r="33289" spans="2:13" s="1" customFormat="1" ht="13.8" x14ac:dyDescent="0.3">
      <c r="B33289" s="10"/>
      <c r="L33289" s="10"/>
      <c r="M33289" s="10"/>
    </row>
    <row r="33290" spans="2:13" s="1" customFormat="1" ht="13.8" x14ac:dyDescent="0.3">
      <c r="B33290" s="10"/>
      <c r="L33290" s="10"/>
      <c r="M33290" s="10"/>
    </row>
    <row r="33291" spans="2:13" s="1" customFormat="1" ht="13.8" x14ac:dyDescent="0.3">
      <c r="B33291" s="10"/>
      <c r="L33291" s="10"/>
      <c r="M33291" s="10"/>
    </row>
    <row r="33292" spans="2:13" s="1" customFormat="1" ht="13.8" x14ac:dyDescent="0.3">
      <c r="B33292" s="10"/>
      <c r="L33292" s="10"/>
      <c r="M33292" s="10"/>
    </row>
    <row r="33293" spans="2:13" s="1" customFormat="1" ht="13.8" x14ac:dyDescent="0.3">
      <c r="B33293" s="10"/>
      <c r="L33293" s="10"/>
      <c r="M33293" s="10"/>
    </row>
    <row r="33294" spans="2:13" s="1" customFormat="1" ht="13.8" x14ac:dyDescent="0.3">
      <c r="B33294" s="10"/>
      <c r="L33294" s="10"/>
      <c r="M33294" s="10"/>
    </row>
    <row r="33295" spans="2:13" s="1" customFormat="1" ht="13.8" x14ac:dyDescent="0.3">
      <c r="B33295" s="10"/>
      <c r="L33295" s="10"/>
      <c r="M33295" s="10"/>
    </row>
    <row r="33296" spans="2:13" s="1" customFormat="1" ht="13.8" x14ac:dyDescent="0.3">
      <c r="B33296" s="10"/>
      <c r="L33296" s="10"/>
      <c r="M33296" s="10"/>
    </row>
    <row r="33297" spans="2:13" s="1" customFormat="1" ht="13.8" x14ac:dyDescent="0.3">
      <c r="B33297" s="10"/>
      <c r="L33297" s="10"/>
      <c r="M33297" s="10"/>
    </row>
    <row r="33298" spans="2:13" s="1" customFormat="1" ht="13.8" x14ac:dyDescent="0.3">
      <c r="B33298" s="10"/>
      <c r="L33298" s="10"/>
      <c r="M33298" s="10"/>
    </row>
    <row r="33299" spans="2:13" s="1" customFormat="1" ht="13.8" x14ac:dyDescent="0.3">
      <c r="B33299" s="10"/>
      <c r="L33299" s="10"/>
      <c r="M33299" s="10"/>
    </row>
    <row r="33300" spans="2:13" s="1" customFormat="1" ht="13.8" x14ac:dyDescent="0.3">
      <c r="B33300" s="10"/>
      <c r="L33300" s="10"/>
      <c r="M33300" s="10"/>
    </row>
    <row r="33301" spans="2:13" s="1" customFormat="1" ht="13.8" x14ac:dyDescent="0.3">
      <c r="B33301" s="10"/>
      <c r="L33301" s="10"/>
      <c r="M33301" s="10"/>
    </row>
    <row r="33302" spans="2:13" s="1" customFormat="1" ht="13.8" x14ac:dyDescent="0.3">
      <c r="B33302" s="10"/>
      <c r="L33302" s="10"/>
      <c r="M33302" s="10"/>
    </row>
    <row r="33303" spans="2:13" s="1" customFormat="1" ht="13.8" x14ac:dyDescent="0.3">
      <c r="B33303" s="10"/>
      <c r="L33303" s="10"/>
      <c r="M33303" s="10"/>
    </row>
    <row r="33304" spans="2:13" s="1" customFormat="1" ht="13.8" x14ac:dyDescent="0.3">
      <c r="B33304" s="10"/>
      <c r="L33304" s="10"/>
      <c r="M33304" s="10"/>
    </row>
    <row r="33305" spans="2:13" s="1" customFormat="1" ht="13.8" x14ac:dyDescent="0.3">
      <c r="B33305" s="10"/>
      <c r="L33305" s="10"/>
      <c r="M33305" s="10"/>
    </row>
    <row r="33306" spans="2:13" s="1" customFormat="1" ht="13.8" x14ac:dyDescent="0.3">
      <c r="B33306" s="10"/>
      <c r="L33306" s="10"/>
      <c r="M33306" s="10"/>
    </row>
    <row r="33307" spans="2:13" s="1" customFormat="1" ht="13.8" x14ac:dyDescent="0.3">
      <c r="B33307" s="10"/>
      <c r="L33307" s="10"/>
      <c r="M33307" s="10"/>
    </row>
    <row r="33308" spans="2:13" s="1" customFormat="1" ht="13.8" x14ac:dyDescent="0.3">
      <c r="B33308" s="10"/>
      <c r="L33308" s="10"/>
      <c r="M33308" s="10"/>
    </row>
    <row r="33309" spans="2:13" s="1" customFormat="1" ht="13.8" x14ac:dyDescent="0.3">
      <c r="B33309" s="10"/>
      <c r="L33309" s="10"/>
      <c r="M33309" s="10"/>
    </row>
    <row r="33310" spans="2:13" s="1" customFormat="1" ht="13.8" x14ac:dyDescent="0.3">
      <c r="B33310" s="10"/>
      <c r="L33310" s="10"/>
      <c r="M33310" s="10"/>
    </row>
    <row r="33311" spans="2:13" s="1" customFormat="1" ht="13.8" x14ac:dyDescent="0.3">
      <c r="B33311" s="10"/>
      <c r="L33311" s="10"/>
      <c r="M33311" s="10"/>
    </row>
    <row r="33312" spans="2:13" s="1" customFormat="1" ht="13.8" x14ac:dyDescent="0.3">
      <c r="B33312" s="10"/>
      <c r="L33312" s="10"/>
      <c r="M33312" s="10"/>
    </row>
    <row r="33313" spans="2:13" s="1" customFormat="1" ht="13.8" x14ac:dyDescent="0.3">
      <c r="B33313" s="10"/>
      <c r="L33313" s="10"/>
      <c r="M33313" s="10"/>
    </row>
    <row r="33314" spans="2:13" s="1" customFormat="1" ht="13.8" x14ac:dyDescent="0.3">
      <c r="B33314" s="10"/>
      <c r="L33314" s="10"/>
      <c r="M33314" s="10"/>
    </row>
    <row r="33315" spans="2:13" s="1" customFormat="1" ht="13.8" x14ac:dyDescent="0.3">
      <c r="B33315" s="10"/>
      <c r="L33315" s="10"/>
      <c r="M33315" s="10"/>
    </row>
    <row r="33316" spans="2:13" s="1" customFormat="1" ht="13.8" x14ac:dyDescent="0.3">
      <c r="B33316" s="10"/>
      <c r="L33316" s="10"/>
      <c r="M33316" s="10"/>
    </row>
    <row r="33317" spans="2:13" s="1" customFormat="1" ht="13.8" x14ac:dyDescent="0.3">
      <c r="B33317" s="10"/>
      <c r="L33317" s="10"/>
      <c r="M33317" s="10"/>
    </row>
    <row r="33318" spans="2:13" s="1" customFormat="1" ht="13.8" x14ac:dyDescent="0.3">
      <c r="B33318" s="10"/>
      <c r="L33318" s="10"/>
      <c r="M33318" s="10"/>
    </row>
    <row r="33319" spans="2:13" s="1" customFormat="1" ht="13.8" x14ac:dyDescent="0.3">
      <c r="B33319" s="10"/>
      <c r="L33319" s="10"/>
      <c r="M33319" s="10"/>
    </row>
    <row r="33320" spans="2:13" s="1" customFormat="1" ht="13.8" x14ac:dyDescent="0.3">
      <c r="B33320" s="10"/>
      <c r="L33320" s="10"/>
      <c r="M33320" s="10"/>
    </row>
    <row r="33321" spans="2:13" s="1" customFormat="1" ht="13.8" x14ac:dyDescent="0.3">
      <c r="B33321" s="10"/>
      <c r="L33321" s="10"/>
      <c r="M33321" s="10"/>
    </row>
    <row r="33322" spans="2:13" s="1" customFormat="1" ht="13.8" x14ac:dyDescent="0.3">
      <c r="B33322" s="10"/>
      <c r="L33322" s="10"/>
      <c r="M33322" s="10"/>
    </row>
    <row r="33323" spans="2:13" s="1" customFormat="1" ht="13.8" x14ac:dyDescent="0.3">
      <c r="B33323" s="10"/>
      <c r="L33323" s="10"/>
      <c r="M33323" s="10"/>
    </row>
    <row r="33324" spans="2:13" s="1" customFormat="1" ht="13.8" x14ac:dyDescent="0.3">
      <c r="B33324" s="10"/>
      <c r="L33324" s="10"/>
      <c r="M33324" s="10"/>
    </row>
    <row r="33325" spans="2:13" s="1" customFormat="1" ht="13.8" x14ac:dyDescent="0.3">
      <c r="B33325" s="10"/>
      <c r="L33325" s="10"/>
      <c r="M33325" s="10"/>
    </row>
    <row r="33326" spans="2:13" s="1" customFormat="1" ht="13.8" x14ac:dyDescent="0.3">
      <c r="B33326" s="10"/>
      <c r="L33326" s="10"/>
      <c r="M33326" s="10"/>
    </row>
    <row r="33327" spans="2:13" s="1" customFormat="1" ht="13.8" x14ac:dyDescent="0.3">
      <c r="B33327" s="10"/>
      <c r="L33327" s="10"/>
      <c r="M33327" s="10"/>
    </row>
    <row r="33328" spans="2:13" s="1" customFormat="1" ht="13.8" x14ac:dyDescent="0.3">
      <c r="B33328" s="10"/>
      <c r="L33328" s="10"/>
      <c r="M33328" s="10"/>
    </row>
    <row r="33329" spans="2:13" s="1" customFormat="1" ht="13.8" x14ac:dyDescent="0.3">
      <c r="B33329" s="10"/>
      <c r="L33329" s="10"/>
      <c r="M33329" s="10"/>
    </row>
    <row r="33330" spans="2:13" s="1" customFormat="1" ht="13.8" x14ac:dyDescent="0.3">
      <c r="B33330" s="10"/>
      <c r="L33330" s="10"/>
      <c r="M33330" s="10"/>
    </row>
    <row r="33331" spans="2:13" s="1" customFormat="1" ht="13.8" x14ac:dyDescent="0.3">
      <c r="B33331" s="10"/>
      <c r="L33331" s="10"/>
      <c r="M33331" s="10"/>
    </row>
    <row r="33332" spans="2:13" s="1" customFormat="1" ht="13.8" x14ac:dyDescent="0.3">
      <c r="B33332" s="10"/>
      <c r="L33332" s="10"/>
      <c r="M33332" s="10"/>
    </row>
    <row r="33333" spans="2:13" s="1" customFormat="1" ht="13.8" x14ac:dyDescent="0.3">
      <c r="B33333" s="10"/>
      <c r="L33333" s="10"/>
      <c r="M33333" s="10"/>
    </row>
    <row r="33334" spans="2:13" s="1" customFormat="1" ht="13.8" x14ac:dyDescent="0.3">
      <c r="B33334" s="10"/>
      <c r="L33334" s="10"/>
      <c r="M33334" s="10"/>
    </row>
    <row r="33335" spans="2:13" s="1" customFormat="1" ht="13.8" x14ac:dyDescent="0.3">
      <c r="B33335" s="10"/>
      <c r="L33335" s="10"/>
      <c r="M33335" s="10"/>
    </row>
    <row r="33336" spans="2:13" s="1" customFormat="1" ht="13.8" x14ac:dyDescent="0.3">
      <c r="B33336" s="10"/>
      <c r="L33336" s="10"/>
      <c r="M33336" s="10"/>
    </row>
    <row r="33337" spans="2:13" s="1" customFormat="1" ht="13.8" x14ac:dyDescent="0.3">
      <c r="B33337" s="10"/>
      <c r="L33337" s="10"/>
      <c r="M33337" s="10"/>
    </row>
    <row r="33338" spans="2:13" s="1" customFormat="1" ht="13.8" x14ac:dyDescent="0.3">
      <c r="B33338" s="10"/>
      <c r="L33338" s="10"/>
      <c r="M33338" s="10"/>
    </row>
    <row r="33339" spans="2:13" s="1" customFormat="1" ht="13.8" x14ac:dyDescent="0.3">
      <c r="B33339" s="10"/>
      <c r="L33339" s="10"/>
      <c r="M33339" s="10"/>
    </row>
    <row r="33340" spans="2:13" s="1" customFormat="1" ht="13.8" x14ac:dyDescent="0.3">
      <c r="B33340" s="10"/>
      <c r="L33340" s="10"/>
      <c r="M33340" s="10"/>
    </row>
    <row r="33341" spans="2:13" s="1" customFormat="1" ht="13.8" x14ac:dyDescent="0.3">
      <c r="B33341" s="10"/>
      <c r="L33341" s="10"/>
      <c r="M33341" s="10"/>
    </row>
    <row r="33342" spans="2:13" s="1" customFormat="1" ht="13.8" x14ac:dyDescent="0.3">
      <c r="B33342" s="10"/>
      <c r="L33342" s="10"/>
      <c r="M33342" s="10"/>
    </row>
    <row r="33343" spans="2:13" s="1" customFormat="1" ht="13.8" x14ac:dyDescent="0.3">
      <c r="B33343" s="10"/>
      <c r="L33343" s="10"/>
      <c r="M33343" s="10"/>
    </row>
    <row r="33344" spans="2:13" s="1" customFormat="1" ht="13.8" x14ac:dyDescent="0.3">
      <c r="B33344" s="10"/>
      <c r="L33344" s="10"/>
      <c r="M33344" s="10"/>
    </row>
    <row r="33345" spans="2:13" s="1" customFormat="1" ht="13.8" x14ac:dyDescent="0.3">
      <c r="B33345" s="10"/>
      <c r="L33345" s="10"/>
      <c r="M33345" s="10"/>
    </row>
    <row r="33346" spans="2:13" s="1" customFormat="1" ht="13.8" x14ac:dyDescent="0.3">
      <c r="B33346" s="10"/>
      <c r="L33346" s="10"/>
      <c r="M33346" s="10"/>
    </row>
    <row r="33347" spans="2:13" s="1" customFormat="1" ht="13.8" x14ac:dyDescent="0.3">
      <c r="B33347" s="10"/>
      <c r="L33347" s="10"/>
      <c r="M33347" s="10"/>
    </row>
    <row r="33348" spans="2:13" s="1" customFormat="1" ht="13.8" x14ac:dyDescent="0.3">
      <c r="B33348" s="10"/>
      <c r="L33348" s="10"/>
      <c r="M33348" s="10"/>
    </row>
    <row r="33349" spans="2:13" s="1" customFormat="1" ht="13.8" x14ac:dyDescent="0.3">
      <c r="B33349" s="10"/>
      <c r="L33349" s="10"/>
      <c r="M33349" s="10"/>
    </row>
    <row r="33350" spans="2:13" s="1" customFormat="1" ht="13.8" x14ac:dyDescent="0.3">
      <c r="B33350" s="10"/>
      <c r="L33350" s="10"/>
      <c r="M33350" s="10"/>
    </row>
    <row r="33351" spans="2:13" s="1" customFormat="1" ht="13.8" x14ac:dyDescent="0.3">
      <c r="B33351" s="10"/>
      <c r="L33351" s="10"/>
      <c r="M33351" s="10"/>
    </row>
    <row r="33352" spans="2:13" s="1" customFormat="1" ht="13.8" x14ac:dyDescent="0.3">
      <c r="B33352" s="10"/>
      <c r="L33352" s="10"/>
      <c r="M33352" s="10"/>
    </row>
    <row r="33353" spans="2:13" s="1" customFormat="1" ht="13.8" x14ac:dyDescent="0.3">
      <c r="B33353" s="10"/>
      <c r="L33353" s="10"/>
      <c r="M33353" s="10"/>
    </row>
    <row r="33354" spans="2:13" s="1" customFormat="1" ht="13.8" x14ac:dyDescent="0.3">
      <c r="B33354" s="10"/>
      <c r="L33354" s="10"/>
      <c r="M33354" s="10"/>
    </row>
    <row r="33355" spans="2:13" s="1" customFormat="1" ht="13.8" x14ac:dyDescent="0.3">
      <c r="B33355" s="10"/>
      <c r="L33355" s="10"/>
      <c r="M33355" s="10"/>
    </row>
    <row r="33356" spans="2:13" s="1" customFormat="1" ht="13.8" x14ac:dyDescent="0.3">
      <c r="B33356" s="10"/>
      <c r="L33356" s="10"/>
      <c r="M33356" s="10"/>
    </row>
    <row r="33357" spans="2:13" s="1" customFormat="1" ht="13.8" x14ac:dyDescent="0.3">
      <c r="B33357" s="10"/>
      <c r="L33357" s="10"/>
      <c r="M33357" s="10"/>
    </row>
    <row r="33358" spans="2:13" s="1" customFormat="1" ht="13.8" x14ac:dyDescent="0.3">
      <c r="B33358" s="10"/>
      <c r="L33358" s="10"/>
      <c r="M33358" s="10"/>
    </row>
    <row r="33359" spans="2:13" s="1" customFormat="1" ht="13.8" x14ac:dyDescent="0.3">
      <c r="B33359" s="10"/>
      <c r="L33359" s="10"/>
      <c r="M33359" s="10"/>
    </row>
    <row r="33360" spans="2:13" s="1" customFormat="1" ht="13.8" x14ac:dyDescent="0.3">
      <c r="B33360" s="10"/>
      <c r="L33360" s="10"/>
      <c r="M33360" s="10"/>
    </row>
    <row r="33361" spans="2:13" s="1" customFormat="1" ht="13.8" x14ac:dyDescent="0.3">
      <c r="B33361" s="10"/>
      <c r="L33361" s="10"/>
      <c r="M33361" s="10"/>
    </row>
    <row r="33362" spans="2:13" s="1" customFormat="1" ht="13.8" x14ac:dyDescent="0.3">
      <c r="B33362" s="10"/>
      <c r="L33362" s="10"/>
      <c r="M33362" s="10"/>
    </row>
    <row r="33363" spans="2:13" s="1" customFormat="1" ht="13.8" x14ac:dyDescent="0.3">
      <c r="B33363" s="10"/>
      <c r="L33363" s="10"/>
      <c r="M33363" s="10"/>
    </row>
    <row r="33364" spans="2:13" s="1" customFormat="1" ht="13.8" x14ac:dyDescent="0.3">
      <c r="B33364" s="10"/>
      <c r="L33364" s="10"/>
      <c r="M33364" s="10"/>
    </row>
    <row r="33365" spans="2:13" s="1" customFormat="1" ht="13.8" x14ac:dyDescent="0.3">
      <c r="B33365" s="10"/>
      <c r="L33365" s="10"/>
      <c r="M33365" s="10"/>
    </row>
    <row r="33366" spans="2:13" s="1" customFormat="1" ht="13.8" x14ac:dyDescent="0.3">
      <c r="B33366" s="10"/>
      <c r="L33366" s="10"/>
      <c r="M33366" s="10"/>
    </row>
    <row r="33367" spans="2:13" s="1" customFormat="1" ht="13.8" x14ac:dyDescent="0.3">
      <c r="B33367" s="10"/>
      <c r="L33367" s="10"/>
      <c r="M33367" s="10"/>
    </row>
    <row r="33368" spans="2:13" s="1" customFormat="1" ht="13.8" x14ac:dyDescent="0.3">
      <c r="B33368" s="10"/>
      <c r="L33368" s="10"/>
      <c r="M33368" s="10"/>
    </row>
    <row r="33369" spans="2:13" s="1" customFormat="1" ht="13.8" x14ac:dyDescent="0.3">
      <c r="B33369" s="10"/>
      <c r="L33369" s="10"/>
      <c r="M33369" s="10"/>
    </row>
    <row r="33370" spans="2:13" s="1" customFormat="1" ht="13.8" x14ac:dyDescent="0.3">
      <c r="B33370" s="10"/>
      <c r="L33370" s="10"/>
      <c r="M33370" s="10"/>
    </row>
    <row r="33371" spans="2:13" s="1" customFormat="1" ht="13.8" x14ac:dyDescent="0.3">
      <c r="B33371" s="10"/>
      <c r="L33371" s="10"/>
      <c r="M33371" s="10"/>
    </row>
    <row r="33372" spans="2:13" s="1" customFormat="1" ht="13.8" x14ac:dyDescent="0.3">
      <c r="B33372" s="10"/>
      <c r="L33372" s="10"/>
      <c r="M33372" s="10"/>
    </row>
    <row r="33373" spans="2:13" s="1" customFormat="1" ht="13.8" x14ac:dyDescent="0.3">
      <c r="B33373" s="10"/>
      <c r="L33373" s="10"/>
      <c r="M33373" s="10"/>
    </row>
    <row r="33374" spans="2:13" s="1" customFormat="1" ht="13.8" x14ac:dyDescent="0.3">
      <c r="B33374" s="10"/>
      <c r="L33374" s="10"/>
      <c r="M33374" s="10"/>
    </row>
    <row r="33375" spans="2:13" s="1" customFormat="1" ht="13.8" x14ac:dyDescent="0.3">
      <c r="B33375" s="10"/>
      <c r="L33375" s="10"/>
      <c r="M33375" s="10"/>
    </row>
    <row r="33376" spans="2:13" s="1" customFormat="1" ht="13.8" x14ac:dyDescent="0.3">
      <c r="B33376" s="10"/>
      <c r="L33376" s="10"/>
      <c r="M33376" s="10"/>
    </row>
    <row r="33377" spans="2:13" s="1" customFormat="1" ht="13.8" x14ac:dyDescent="0.3">
      <c r="B33377" s="10"/>
      <c r="L33377" s="10"/>
      <c r="M33377" s="10"/>
    </row>
    <row r="33378" spans="2:13" s="1" customFormat="1" ht="13.8" x14ac:dyDescent="0.3">
      <c r="B33378" s="10"/>
      <c r="L33378" s="10"/>
      <c r="M33378" s="10"/>
    </row>
    <row r="33379" spans="2:13" s="1" customFormat="1" ht="13.8" x14ac:dyDescent="0.3">
      <c r="B33379" s="10"/>
      <c r="L33379" s="10"/>
      <c r="M33379" s="10"/>
    </row>
    <row r="33380" spans="2:13" s="1" customFormat="1" ht="13.8" x14ac:dyDescent="0.3">
      <c r="B33380" s="10"/>
      <c r="L33380" s="10"/>
      <c r="M33380" s="10"/>
    </row>
    <row r="33381" spans="2:13" s="1" customFormat="1" ht="13.8" x14ac:dyDescent="0.3">
      <c r="B33381" s="10"/>
      <c r="L33381" s="10"/>
      <c r="M33381" s="10"/>
    </row>
    <row r="33382" spans="2:13" s="1" customFormat="1" ht="13.8" x14ac:dyDescent="0.3">
      <c r="B33382" s="10"/>
      <c r="L33382" s="10"/>
      <c r="M33382" s="10"/>
    </row>
    <row r="33383" spans="2:13" s="1" customFormat="1" ht="13.8" x14ac:dyDescent="0.3">
      <c r="B33383" s="10"/>
      <c r="L33383" s="10"/>
      <c r="M33383" s="10"/>
    </row>
    <row r="33384" spans="2:13" s="1" customFormat="1" ht="13.8" x14ac:dyDescent="0.3">
      <c r="B33384" s="10"/>
      <c r="L33384" s="10"/>
      <c r="M33384" s="10"/>
    </row>
    <row r="33385" spans="2:13" s="1" customFormat="1" ht="13.8" x14ac:dyDescent="0.3">
      <c r="B33385" s="10"/>
      <c r="L33385" s="10"/>
      <c r="M33385" s="10"/>
    </row>
    <row r="33386" spans="2:13" s="1" customFormat="1" ht="13.8" x14ac:dyDescent="0.3">
      <c r="B33386" s="10"/>
      <c r="L33386" s="10"/>
      <c r="M33386" s="10"/>
    </row>
    <row r="33387" spans="2:13" s="1" customFormat="1" ht="13.8" x14ac:dyDescent="0.3">
      <c r="B33387" s="10"/>
      <c r="L33387" s="10"/>
      <c r="M33387" s="10"/>
    </row>
    <row r="33388" spans="2:13" s="1" customFormat="1" ht="13.8" x14ac:dyDescent="0.3">
      <c r="B33388" s="10"/>
      <c r="L33388" s="10"/>
      <c r="M33388" s="10"/>
    </row>
    <row r="33389" spans="2:13" s="1" customFormat="1" ht="13.8" x14ac:dyDescent="0.3">
      <c r="B33389" s="10"/>
      <c r="L33389" s="10"/>
      <c r="M33389" s="10"/>
    </row>
    <row r="33390" spans="2:13" s="1" customFormat="1" ht="13.8" x14ac:dyDescent="0.3">
      <c r="B33390" s="10"/>
      <c r="L33390" s="10"/>
      <c r="M33390" s="10"/>
    </row>
    <row r="33391" spans="2:13" s="1" customFormat="1" ht="13.8" x14ac:dyDescent="0.3">
      <c r="B33391" s="10"/>
      <c r="L33391" s="10"/>
      <c r="M33391" s="10"/>
    </row>
    <row r="33392" spans="2:13" s="1" customFormat="1" ht="13.8" x14ac:dyDescent="0.3">
      <c r="B33392" s="10"/>
      <c r="L33392" s="10"/>
      <c r="M33392" s="10"/>
    </row>
    <row r="33393" spans="2:13" s="1" customFormat="1" ht="13.8" x14ac:dyDescent="0.3">
      <c r="B33393" s="10"/>
      <c r="L33393" s="10"/>
      <c r="M33393" s="10"/>
    </row>
    <row r="33394" spans="2:13" s="1" customFormat="1" ht="13.8" x14ac:dyDescent="0.3">
      <c r="B33394" s="10"/>
      <c r="L33394" s="10"/>
      <c r="M33394" s="10"/>
    </row>
    <row r="33395" spans="2:13" s="1" customFormat="1" ht="13.8" x14ac:dyDescent="0.3">
      <c r="B33395" s="10"/>
      <c r="L33395" s="10"/>
      <c r="M33395" s="10"/>
    </row>
    <row r="33396" spans="2:13" s="1" customFormat="1" ht="13.8" x14ac:dyDescent="0.3">
      <c r="B33396" s="10"/>
      <c r="L33396" s="10"/>
      <c r="M33396" s="10"/>
    </row>
    <row r="33397" spans="2:13" s="1" customFormat="1" ht="13.8" x14ac:dyDescent="0.3">
      <c r="B33397" s="10"/>
      <c r="L33397" s="10"/>
      <c r="M33397" s="10"/>
    </row>
    <row r="33398" spans="2:13" s="1" customFormat="1" ht="13.8" x14ac:dyDescent="0.3">
      <c r="B33398" s="10"/>
      <c r="L33398" s="10"/>
      <c r="M33398" s="10"/>
    </row>
    <row r="33399" spans="2:13" s="1" customFormat="1" ht="13.8" x14ac:dyDescent="0.3">
      <c r="B33399" s="10"/>
      <c r="L33399" s="10"/>
      <c r="M33399" s="10"/>
    </row>
    <row r="33400" spans="2:13" s="1" customFormat="1" ht="13.8" x14ac:dyDescent="0.3">
      <c r="B33400" s="10"/>
      <c r="L33400" s="10"/>
      <c r="M33400" s="10"/>
    </row>
    <row r="33401" spans="2:13" s="1" customFormat="1" ht="13.8" x14ac:dyDescent="0.3">
      <c r="B33401" s="10"/>
      <c r="L33401" s="10"/>
      <c r="M33401" s="10"/>
    </row>
    <row r="33402" spans="2:13" s="1" customFormat="1" ht="13.8" x14ac:dyDescent="0.3">
      <c r="B33402" s="10"/>
      <c r="L33402" s="10"/>
      <c r="M33402" s="10"/>
    </row>
    <row r="33403" spans="2:13" s="1" customFormat="1" ht="13.8" x14ac:dyDescent="0.3">
      <c r="B33403" s="10"/>
      <c r="L33403" s="10"/>
      <c r="M33403" s="10"/>
    </row>
    <row r="33404" spans="2:13" s="1" customFormat="1" ht="13.8" x14ac:dyDescent="0.3">
      <c r="B33404" s="10"/>
      <c r="L33404" s="10"/>
      <c r="M33404" s="10"/>
    </row>
    <row r="33405" spans="2:13" s="1" customFormat="1" ht="13.8" x14ac:dyDescent="0.3">
      <c r="B33405" s="10"/>
      <c r="L33405" s="10"/>
      <c r="M33405" s="10"/>
    </row>
    <row r="33406" spans="2:13" s="1" customFormat="1" ht="13.8" x14ac:dyDescent="0.3">
      <c r="B33406" s="10"/>
      <c r="L33406" s="10"/>
      <c r="M33406" s="10"/>
    </row>
    <row r="33407" spans="2:13" s="1" customFormat="1" ht="13.8" x14ac:dyDescent="0.3">
      <c r="B33407" s="10"/>
      <c r="L33407" s="10"/>
      <c r="M33407" s="10"/>
    </row>
    <row r="33408" spans="2:13" s="1" customFormat="1" ht="13.8" x14ac:dyDescent="0.3">
      <c r="B33408" s="10"/>
      <c r="L33408" s="10"/>
      <c r="M33408" s="10"/>
    </row>
    <row r="33409" spans="2:13" s="1" customFormat="1" ht="13.8" x14ac:dyDescent="0.3">
      <c r="B33409" s="10"/>
      <c r="L33409" s="10"/>
      <c r="M33409" s="10"/>
    </row>
    <row r="33410" spans="2:13" s="1" customFormat="1" ht="13.8" x14ac:dyDescent="0.3">
      <c r="B33410" s="10"/>
      <c r="L33410" s="10"/>
      <c r="M33410" s="10"/>
    </row>
    <row r="33411" spans="2:13" s="1" customFormat="1" ht="13.8" x14ac:dyDescent="0.3">
      <c r="B33411" s="10"/>
      <c r="L33411" s="10"/>
      <c r="M33411" s="10"/>
    </row>
    <row r="33412" spans="2:13" s="1" customFormat="1" ht="13.8" x14ac:dyDescent="0.3">
      <c r="B33412" s="10"/>
      <c r="L33412" s="10"/>
      <c r="M33412" s="10"/>
    </row>
    <row r="33413" spans="2:13" s="1" customFormat="1" ht="13.8" x14ac:dyDescent="0.3">
      <c r="B33413" s="10"/>
      <c r="L33413" s="10"/>
      <c r="M33413" s="10"/>
    </row>
    <row r="33414" spans="2:13" s="1" customFormat="1" ht="13.8" x14ac:dyDescent="0.3">
      <c r="B33414" s="10"/>
      <c r="L33414" s="10"/>
      <c r="M33414" s="10"/>
    </row>
    <row r="33415" spans="2:13" s="1" customFormat="1" ht="13.8" x14ac:dyDescent="0.3">
      <c r="B33415" s="10"/>
      <c r="L33415" s="10"/>
      <c r="M33415" s="10"/>
    </row>
    <row r="33416" spans="2:13" s="1" customFormat="1" ht="13.8" x14ac:dyDescent="0.3">
      <c r="B33416" s="10"/>
      <c r="L33416" s="10"/>
      <c r="M33416" s="10"/>
    </row>
    <row r="33417" spans="2:13" s="1" customFormat="1" ht="13.8" x14ac:dyDescent="0.3">
      <c r="B33417" s="10"/>
      <c r="L33417" s="10"/>
      <c r="M33417" s="10"/>
    </row>
    <row r="33418" spans="2:13" s="1" customFormat="1" ht="13.8" x14ac:dyDescent="0.3">
      <c r="B33418" s="10"/>
      <c r="L33418" s="10"/>
      <c r="M33418" s="10"/>
    </row>
    <row r="33419" spans="2:13" s="1" customFormat="1" ht="13.8" x14ac:dyDescent="0.3">
      <c r="B33419" s="10"/>
      <c r="L33419" s="10"/>
      <c r="M33419" s="10"/>
    </row>
    <row r="33420" spans="2:13" s="1" customFormat="1" ht="13.8" x14ac:dyDescent="0.3">
      <c r="B33420" s="10"/>
      <c r="L33420" s="10"/>
      <c r="M33420" s="10"/>
    </row>
    <row r="33421" spans="2:13" s="1" customFormat="1" ht="13.8" x14ac:dyDescent="0.3">
      <c r="B33421" s="10"/>
      <c r="L33421" s="10"/>
      <c r="M33421" s="10"/>
    </row>
    <row r="33422" spans="2:13" s="1" customFormat="1" ht="13.8" x14ac:dyDescent="0.3">
      <c r="B33422" s="10"/>
      <c r="L33422" s="10"/>
      <c r="M33422" s="10"/>
    </row>
    <row r="33423" spans="2:13" s="1" customFormat="1" ht="13.8" x14ac:dyDescent="0.3">
      <c r="B33423" s="10"/>
      <c r="L33423" s="10"/>
      <c r="M33423" s="10"/>
    </row>
    <row r="33424" spans="2:13" s="1" customFormat="1" ht="13.8" x14ac:dyDescent="0.3">
      <c r="B33424" s="10"/>
      <c r="L33424" s="10"/>
      <c r="M33424" s="10"/>
    </row>
    <row r="33425" spans="2:13" s="1" customFormat="1" ht="13.8" x14ac:dyDescent="0.3">
      <c r="B33425" s="10"/>
      <c r="L33425" s="10"/>
      <c r="M33425" s="10"/>
    </row>
    <row r="33426" spans="2:13" s="1" customFormat="1" ht="13.8" x14ac:dyDescent="0.3">
      <c r="B33426" s="10"/>
      <c r="L33426" s="10"/>
      <c r="M33426" s="10"/>
    </row>
    <row r="33427" spans="2:13" s="1" customFormat="1" ht="13.8" x14ac:dyDescent="0.3">
      <c r="B33427" s="10"/>
      <c r="L33427" s="10"/>
      <c r="M33427" s="10"/>
    </row>
    <row r="33428" spans="2:13" s="1" customFormat="1" ht="13.8" x14ac:dyDescent="0.3">
      <c r="B33428" s="10"/>
      <c r="L33428" s="10"/>
      <c r="M33428" s="10"/>
    </row>
    <row r="33429" spans="2:13" s="1" customFormat="1" ht="13.8" x14ac:dyDescent="0.3">
      <c r="B33429" s="10"/>
      <c r="L33429" s="10"/>
      <c r="M33429" s="10"/>
    </row>
    <row r="33430" spans="2:13" s="1" customFormat="1" ht="13.8" x14ac:dyDescent="0.3">
      <c r="B33430" s="10"/>
      <c r="L33430" s="10"/>
      <c r="M33430" s="10"/>
    </row>
    <row r="33431" spans="2:13" s="1" customFormat="1" ht="13.8" x14ac:dyDescent="0.3">
      <c r="B33431" s="10"/>
      <c r="L33431" s="10"/>
      <c r="M33431" s="10"/>
    </row>
    <row r="33432" spans="2:13" s="1" customFormat="1" ht="13.8" x14ac:dyDescent="0.3">
      <c r="B33432" s="10"/>
      <c r="L33432" s="10"/>
      <c r="M33432" s="10"/>
    </row>
    <row r="33433" spans="2:13" s="1" customFormat="1" ht="13.8" x14ac:dyDescent="0.3">
      <c r="B33433" s="10"/>
      <c r="L33433" s="10"/>
      <c r="M33433" s="10"/>
    </row>
    <row r="33434" spans="2:13" s="1" customFormat="1" ht="13.8" x14ac:dyDescent="0.3">
      <c r="B33434" s="10"/>
      <c r="L33434" s="10"/>
      <c r="M33434" s="10"/>
    </row>
    <row r="33435" spans="2:13" s="1" customFormat="1" ht="13.8" x14ac:dyDescent="0.3">
      <c r="B33435" s="10"/>
      <c r="L33435" s="10"/>
      <c r="M33435" s="10"/>
    </row>
    <row r="33436" spans="2:13" s="1" customFormat="1" ht="13.8" x14ac:dyDescent="0.3">
      <c r="B33436" s="10"/>
      <c r="L33436" s="10"/>
      <c r="M33436" s="10"/>
    </row>
    <row r="33437" spans="2:13" s="1" customFormat="1" ht="13.8" x14ac:dyDescent="0.3">
      <c r="B33437" s="10"/>
      <c r="L33437" s="10"/>
      <c r="M33437" s="10"/>
    </row>
    <row r="33438" spans="2:13" s="1" customFormat="1" ht="13.8" x14ac:dyDescent="0.3">
      <c r="B33438" s="10"/>
      <c r="L33438" s="10"/>
      <c r="M33438" s="10"/>
    </row>
    <row r="33439" spans="2:13" s="1" customFormat="1" ht="13.8" x14ac:dyDescent="0.3">
      <c r="B33439" s="10"/>
      <c r="L33439" s="10"/>
      <c r="M33439" s="10"/>
    </row>
    <row r="33440" spans="2:13" s="1" customFormat="1" ht="13.8" x14ac:dyDescent="0.3">
      <c r="B33440" s="10"/>
      <c r="L33440" s="10"/>
      <c r="M33440" s="10"/>
    </row>
    <row r="33441" spans="2:13" s="1" customFormat="1" ht="13.8" x14ac:dyDescent="0.3">
      <c r="B33441" s="10"/>
      <c r="L33441" s="10"/>
      <c r="M33441" s="10"/>
    </row>
    <row r="33442" spans="2:13" s="1" customFormat="1" ht="13.8" x14ac:dyDescent="0.3">
      <c r="B33442" s="10"/>
      <c r="L33442" s="10"/>
      <c r="M33442" s="10"/>
    </row>
    <row r="33443" spans="2:13" s="1" customFormat="1" ht="13.8" x14ac:dyDescent="0.3">
      <c r="B33443" s="10"/>
      <c r="L33443" s="10"/>
      <c r="M33443" s="10"/>
    </row>
    <row r="33444" spans="2:13" s="1" customFormat="1" ht="13.8" x14ac:dyDescent="0.3">
      <c r="B33444" s="10"/>
      <c r="L33444" s="10"/>
      <c r="M33444" s="10"/>
    </row>
    <row r="33445" spans="2:13" s="1" customFormat="1" ht="13.8" x14ac:dyDescent="0.3">
      <c r="B33445" s="10"/>
      <c r="L33445" s="10"/>
      <c r="M33445" s="10"/>
    </row>
    <row r="33446" spans="2:13" s="1" customFormat="1" ht="13.8" x14ac:dyDescent="0.3">
      <c r="B33446" s="10"/>
      <c r="L33446" s="10"/>
      <c r="M33446" s="10"/>
    </row>
    <row r="33447" spans="2:13" s="1" customFormat="1" ht="13.8" x14ac:dyDescent="0.3">
      <c r="B33447" s="10"/>
      <c r="L33447" s="10"/>
      <c r="M33447" s="10"/>
    </row>
    <row r="33448" spans="2:13" s="1" customFormat="1" ht="13.8" x14ac:dyDescent="0.3">
      <c r="B33448" s="10"/>
      <c r="L33448" s="10"/>
      <c r="M33448" s="10"/>
    </row>
    <row r="33449" spans="2:13" s="1" customFormat="1" ht="13.8" x14ac:dyDescent="0.3">
      <c r="B33449" s="10"/>
      <c r="L33449" s="10"/>
      <c r="M33449" s="10"/>
    </row>
    <row r="33450" spans="2:13" s="1" customFormat="1" ht="13.8" x14ac:dyDescent="0.3">
      <c r="B33450" s="10"/>
      <c r="L33450" s="10"/>
      <c r="M33450" s="10"/>
    </row>
    <row r="33451" spans="2:13" s="1" customFormat="1" ht="13.8" x14ac:dyDescent="0.3">
      <c r="B33451" s="10"/>
      <c r="L33451" s="10"/>
      <c r="M33451" s="10"/>
    </row>
    <row r="33452" spans="2:13" s="1" customFormat="1" ht="13.8" x14ac:dyDescent="0.3">
      <c r="B33452" s="10"/>
      <c r="L33452" s="10"/>
      <c r="M33452" s="10"/>
    </row>
    <row r="33453" spans="2:13" s="1" customFormat="1" ht="13.8" x14ac:dyDescent="0.3">
      <c r="B33453" s="10"/>
      <c r="L33453" s="10"/>
      <c r="M33453" s="10"/>
    </row>
    <row r="33454" spans="2:13" s="1" customFormat="1" ht="13.8" x14ac:dyDescent="0.3">
      <c r="B33454" s="10"/>
      <c r="L33454" s="10"/>
      <c r="M33454" s="10"/>
    </row>
    <row r="33455" spans="2:13" s="1" customFormat="1" ht="13.8" x14ac:dyDescent="0.3">
      <c r="B33455" s="10"/>
      <c r="L33455" s="10"/>
      <c r="M33455" s="10"/>
    </row>
    <row r="33456" spans="2:13" s="1" customFormat="1" ht="13.8" x14ac:dyDescent="0.3">
      <c r="B33456" s="10"/>
      <c r="L33456" s="10"/>
      <c r="M33456" s="10"/>
    </row>
    <row r="33457" spans="2:13" s="1" customFormat="1" ht="13.8" x14ac:dyDescent="0.3">
      <c r="B33457" s="10"/>
      <c r="L33457" s="10"/>
      <c r="M33457" s="10"/>
    </row>
    <row r="33458" spans="2:13" s="1" customFormat="1" ht="13.8" x14ac:dyDescent="0.3">
      <c r="B33458" s="10"/>
      <c r="L33458" s="10"/>
      <c r="M33458" s="10"/>
    </row>
    <row r="33459" spans="2:13" s="1" customFormat="1" ht="13.8" x14ac:dyDescent="0.3">
      <c r="B33459" s="10"/>
      <c r="L33459" s="10"/>
      <c r="M33459" s="10"/>
    </row>
    <row r="33460" spans="2:13" s="1" customFormat="1" ht="13.8" x14ac:dyDescent="0.3">
      <c r="B33460" s="10"/>
      <c r="L33460" s="10"/>
      <c r="M33460" s="10"/>
    </row>
    <row r="33461" spans="2:13" s="1" customFormat="1" ht="13.8" x14ac:dyDescent="0.3">
      <c r="B33461" s="10"/>
      <c r="L33461" s="10"/>
      <c r="M33461" s="10"/>
    </row>
    <row r="33462" spans="2:13" s="1" customFormat="1" ht="13.8" x14ac:dyDescent="0.3">
      <c r="B33462" s="10"/>
      <c r="L33462" s="10"/>
      <c r="M33462" s="10"/>
    </row>
    <row r="33463" spans="2:13" s="1" customFormat="1" ht="13.8" x14ac:dyDescent="0.3">
      <c r="B33463" s="10"/>
      <c r="L33463" s="10"/>
      <c r="M33463" s="10"/>
    </row>
    <row r="33464" spans="2:13" s="1" customFormat="1" ht="13.8" x14ac:dyDescent="0.3">
      <c r="B33464" s="10"/>
      <c r="L33464" s="10"/>
      <c r="M33464" s="10"/>
    </row>
    <row r="33465" spans="2:13" s="1" customFormat="1" ht="13.8" x14ac:dyDescent="0.3">
      <c r="B33465" s="10"/>
      <c r="L33465" s="10"/>
      <c r="M33465" s="10"/>
    </row>
    <row r="33466" spans="2:13" s="1" customFormat="1" ht="13.8" x14ac:dyDescent="0.3">
      <c r="B33466" s="10"/>
      <c r="L33466" s="10"/>
      <c r="M33466" s="10"/>
    </row>
    <row r="33467" spans="2:13" s="1" customFormat="1" ht="13.8" x14ac:dyDescent="0.3">
      <c r="B33467" s="10"/>
      <c r="L33467" s="10"/>
      <c r="M33467" s="10"/>
    </row>
    <row r="33468" spans="2:13" s="1" customFormat="1" ht="13.8" x14ac:dyDescent="0.3">
      <c r="B33468" s="10"/>
      <c r="L33468" s="10"/>
      <c r="M33468" s="10"/>
    </row>
    <row r="33469" spans="2:13" s="1" customFormat="1" ht="13.8" x14ac:dyDescent="0.3">
      <c r="B33469" s="10"/>
      <c r="L33469" s="10"/>
      <c r="M33469" s="10"/>
    </row>
    <row r="33470" spans="2:13" s="1" customFormat="1" ht="13.8" x14ac:dyDescent="0.3">
      <c r="B33470" s="10"/>
      <c r="L33470" s="10"/>
      <c r="M33470" s="10"/>
    </row>
    <row r="33471" spans="2:13" s="1" customFormat="1" ht="13.8" x14ac:dyDescent="0.3">
      <c r="B33471" s="10"/>
      <c r="L33471" s="10"/>
      <c r="M33471" s="10"/>
    </row>
    <row r="33472" spans="2:13" s="1" customFormat="1" ht="13.8" x14ac:dyDescent="0.3">
      <c r="B33472" s="10"/>
      <c r="L33472" s="10"/>
      <c r="M33472" s="10"/>
    </row>
    <row r="33473" spans="2:13" s="1" customFormat="1" ht="13.8" x14ac:dyDescent="0.3">
      <c r="B33473" s="10"/>
      <c r="L33473" s="10"/>
      <c r="M33473" s="10"/>
    </row>
    <row r="33474" spans="2:13" s="1" customFormat="1" ht="13.8" x14ac:dyDescent="0.3">
      <c r="B33474" s="10"/>
      <c r="L33474" s="10"/>
      <c r="M33474" s="10"/>
    </row>
    <row r="33475" spans="2:13" s="1" customFormat="1" ht="13.8" x14ac:dyDescent="0.3">
      <c r="B33475" s="10"/>
      <c r="L33475" s="10"/>
      <c r="M33475" s="10"/>
    </row>
    <row r="33476" spans="2:13" s="1" customFormat="1" ht="13.8" x14ac:dyDescent="0.3">
      <c r="B33476" s="10"/>
      <c r="L33476" s="10"/>
      <c r="M33476" s="10"/>
    </row>
    <row r="33477" spans="2:13" s="1" customFormat="1" ht="13.8" x14ac:dyDescent="0.3">
      <c r="B33477" s="10"/>
      <c r="L33477" s="10"/>
      <c r="M33477" s="10"/>
    </row>
    <row r="33478" spans="2:13" s="1" customFormat="1" ht="13.8" x14ac:dyDescent="0.3">
      <c r="B33478" s="10"/>
      <c r="L33478" s="10"/>
      <c r="M33478" s="10"/>
    </row>
    <row r="33479" spans="2:13" s="1" customFormat="1" ht="13.8" x14ac:dyDescent="0.3">
      <c r="B33479" s="10"/>
      <c r="L33479" s="10"/>
      <c r="M33479" s="10"/>
    </row>
    <row r="33480" spans="2:13" s="1" customFormat="1" ht="13.8" x14ac:dyDescent="0.3">
      <c r="B33480" s="10"/>
      <c r="L33480" s="10"/>
      <c r="M33480" s="10"/>
    </row>
    <row r="33481" spans="2:13" s="1" customFormat="1" ht="13.8" x14ac:dyDescent="0.3">
      <c r="B33481" s="10"/>
      <c r="L33481" s="10"/>
      <c r="M33481" s="10"/>
    </row>
    <row r="33482" spans="2:13" s="1" customFormat="1" ht="13.8" x14ac:dyDescent="0.3">
      <c r="B33482" s="10"/>
      <c r="L33482" s="10"/>
      <c r="M33482" s="10"/>
    </row>
    <row r="33483" spans="2:13" s="1" customFormat="1" ht="13.8" x14ac:dyDescent="0.3">
      <c r="B33483" s="10"/>
      <c r="L33483" s="10"/>
      <c r="M33483" s="10"/>
    </row>
    <row r="33484" spans="2:13" s="1" customFormat="1" ht="13.8" x14ac:dyDescent="0.3">
      <c r="B33484" s="10"/>
      <c r="L33484" s="10"/>
      <c r="M33484" s="10"/>
    </row>
    <row r="33485" spans="2:13" s="1" customFormat="1" ht="13.8" x14ac:dyDescent="0.3">
      <c r="B33485" s="10"/>
      <c r="L33485" s="10"/>
      <c r="M33485" s="10"/>
    </row>
    <row r="33486" spans="2:13" s="1" customFormat="1" ht="13.8" x14ac:dyDescent="0.3">
      <c r="B33486" s="10"/>
      <c r="L33486" s="10"/>
      <c r="M33486" s="10"/>
    </row>
    <row r="33487" spans="2:13" s="1" customFormat="1" ht="13.8" x14ac:dyDescent="0.3">
      <c r="B33487" s="10"/>
      <c r="L33487" s="10"/>
      <c r="M33487" s="10"/>
    </row>
    <row r="33488" spans="2:13" s="1" customFormat="1" ht="13.8" x14ac:dyDescent="0.3">
      <c r="B33488" s="10"/>
      <c r="L33488" s="10"/>
      <c r="M33488" s="10"/>
    </row>
    <row r="33489" spans="2:13" s="1" customFormat="1" ht="13.8" x14ac:dyDescent="0.3">
      <c r="B33489" s="10"/>
      <c r="L33489" s="10"/>
      <c r="M33489" s="10"/>
    </row>
    <row r="33490" spans="2:13" s="1" customFormat="1" ht="13.8" x14ac:dyDescent="0.3">
      <c r="B33490" s="10"/>
      <c r="L33490" s="10"/>
      <c r="M33490" s="10"/>
    </row>
    <row r="33491" spans="2:13" s="1" customFormat="1" ht="13.8" x14ac:dyDescent="0.3">
      <c r="B33491" s="10"/>
      <c r="L33491" s="10"/>
      <c r="M33491" s="10"/>
    </row>
    <row r="33492" spans="2:13" s="1" customFormat="1" ht="13.8" x14ac:dyDescent="0.3">
      <c r="B33492" s="10"/>
      <c r="L33492" s="10"/>
      <c r="M33492" s="10"/>
    </row>
    <row r="33493" spans="2:13" s="1" customFormat="1" ht="13.8" x14ac:dyDescent="0.3">
      <c r="B33493" s="10"/>
      <c r="L33493" s="10"/>
      <c r="M33493" s="10"/>
    </row>
    <row r="33494" spans="2:13" s="1" customFormat="1" ht="13.8" x14ac:dyDescent="0.3">
      <c r="B33494" s="10"/>
      <c r="L33494" s="10"/>
      <c r="M33494" s="10"/>
    </row>
    <row r="33495" spans="2:13" s="1" customFormat="1" ht="13.8" x14ac:dyDescent="0.3">
      <c r="B33495" s="10"/>
      <c r="L33495" s="10"/>
      <c r="M33495" s="10"/>
    </row>
    <row r="33496" spans="2:13" s="1" customFormat="1" ht="13.8" x14ac:dyDescent="0.3">
      <c r="B33496" s="10"/>
      <c r="L33496" s="10"/>
      <c r="M33496" s="10"/>
    </row>
    <row r="33497" spans="2:13" s="1" customFormat="1" ht="13.8" x14ac:dyDescent="0.3">
      <c r="B33497" s="10"/>
      <c r="L33497" s="10"/>
      <c r="M33497" s="10"/>
    </row>
    <row r="33498" spans="2:13" s="1" customFormat="1" ht="13.8" x14ac:dyDescent="0.3">
      <c r="B33498" s="10"/>
      <c r="L33498" s="10"/>
      <c r="M33498" s="10"/>
    </row>
    <row r="33499" spans="2:13" s="1" customFormat="1" ht="13.8" x14ac:dyDescent="0.3">
      <c r="B33499" s="10"/>
      <c r="L33499" s="10"/>
      <c r="M33499" s="10"/>
    </row>
    <row r="33500" spans="2:13" s="1" customFormat="1" ht="13.8" x14ac:dyDescent="0.3">
      <c r="B33500" s="10"/>
      <c r="L33500" s="10"/>
      <c r="M33500" s="10"/>
    </row>
    <row r="33501" spans="2:13" s="1" customFormat="1" ht="13.8" x14ac:dyDescent="0.3">
      <c r="B33501" s="10"/>
      <c r="L33501" s="10"/>
      <c r="M33501" s="10"/>
    </row>
    <row r="33502" spans="2:13" s="1" customFormat="1" ht="13.8" x14ac:dyDescent="0.3">
      <c r="B33502" s="10"/>
      <c r="L33502" s="10"/>
      <c r="M33502" s="10"/>
    </row>
    <row r="33503" spans="2:13" s="1" customFormat="1" ht="13.8" x14ac:dyDescent="0.3">
      <c r="B33503" s="10"/>
      <c r="L33503" s="10"/>
      <c r="M33503" s="10"/>
    </row>
    <row r="33504" spans="2:13" s="1" customFormat="1" ht="13.8" x14ac:dyDescent="0.3">
      <c r="B33504" s="10"/>
      <c r="L33504" s="10"/>
      <c r="M33504" s="10"/>
    </row>
    <row r="33505" spans="2:13" s="1" customFormat="1" ht="13.8" x14ac:dyDescent="0.3">
      <c r="B33505" s="10"/>
      <c r="L33505" s="10"/>
      <c r="M33505" s="10"/>
    </row>
    <row r="33506" spans="2:13" s="1" customFormat="1" ht="13.8" x14ac:dyDescent="0.3">
      <c r="B33506" s="10"/>
      <c r="L33506" s="10"/>
      <c r="M33506" s="10"/>
    </row>
    <row r="33507" spans="2:13" s="1" customFormat="1" ht="13.8" x14ac:dyDescent="0.3">
      <c r="B33507" s="10"/>
      <c r="L33507" s="10"/>
      <c r="M33507" s="10"/>
    </row>
    <row r="33508" spans="2:13" s="1" customFormat="1" ht="13.8" x14ac:dyDescent="0.3">
      <c r="B33508" s="10"/>
      <c r="L33508" s="10"/>
      <c r="M33508" s="10"/>
    </row>
    <row r="33509" spans="2:13" s="1" customFormat="1" ht="13.8" x14ac:dyDescent="0.3">
      <c r="B33509" s="10"/>
      <c r="L33509" s="10"/>
      <c r="M33509" s="10"/>
    </row>
    <row r="33510" spans="2:13" s="1" customFormat="1" ht="13.8" x14ac:dyDescent="0.3">
      <c r="B33510" s="10"/>
      <c r="L33510" s="10"/>
      <c r="M33510" s="10"/>
    </row>
    <row r="33511" spans="2:13" s="1" customFormat="1" ht="13.8" x14ac:dyDescent="0.3">
      <c r="B33511" s="10"/>
      <c r="L33511" s="10"/>
      <c r="M33511" s="10"/>
    </row>
    <row r="33512" spans="2:13" s="1" customFormat="1" ht="13.8" x14ac:dyDescent="0.3">
      <c r="B33512" s="10"/>
      <c r="L33512" s="10"/>
      <c r="M33512" s="10"/>
    </row>
    <row r="33513" spans="2:13" s="1" customFormat="1" ht="13.8" x14ac:dyDescent="0.3">
      <c r="B33513" s="10"/>
      <c r="L33513" s="10"/>
      <c r="M33513" s="10"/>
    </row>
    <row r="33514" spans="2:13" s="1" customFormat="1" ht="13.8" x14ac:dyDescent="0.3">
      <c r="B33514" s="10"/>
      <c r="L33514" s="10"/>
      <c r="M33514" s="10"/>
    </row>
    <row r="33515" spans="2:13" s="1" customFormat="1" ht="13.8" x14ac:dyDescent="0.3">
      <c r="B33515" s="10"/>
      <c r="L33515" s="10"/>
      <c r="M33515" s="10"/>
    </row>
    <row r="33516" spans="2:13" s="1" customFormat="1" ht="13.8" x14ac:dyDescent="0.3">
      <c r="B33516" s="10"/>
      <c r="L33516" s="10"/>
      <c r="M33516" s="10"/>
    </row>
    <row r="33517" spans="2:13" s="1" customFormat="1" ht="13.8" x14ac:dyDescent="0.3">
      <c r="B33517" s="10"/>
      <c r="L33517" s="10"/>
      <c r="M33517" s="10"/>
    </row>
    <row r="33518" spans="2:13" s="1" customFormat="1" ht="13.8" x14ac:dyDescent="0.3">
      <c r="B33518" s="10"/>
      <c r="L33518" s="10"/>
      <c r="M33518" s="10"/>
    </row>
    <row r="33519" spans="2:13" s="1" customFormat="1" ht="13.8" x14ac:dyDescent="0.3">
      <c r="B33519" s="10"/>
      <c r="L33519" s="10"/>
      <c r="M33519" s="10"/>
    </row>
    <row r="33520" spans="2:13" s="1" customFormat="1" ht="13.8" x14ac:dyDescent="0.3">
      <c r="B33520" s="10"/>
      <c r="L33520" s="10"/>
      <c r="M33520" s="10"/>
    </row>
    <row r="33521" spans="2:13" s="1" customFormat="1" ht="13.8" x14ac:dyDescent="0.3">
      <c r="B33521" s="10"/>
      <c r="L33521" s="10"/>
      <c r="M33521" s="10"/>
    </row>
    <row r="33522" spans="2:13" s="1" customFormat="1" ht="13.8" x14ac:dyDescent="0.3">
      <c r="B33522" s="10"/>
      <c r="L33522" s="10"/>
      <c r="M33522" s="10"/>
    </row>
    <row r="33523" spans="2:13" s="1" customFormat="1" ht="13.8" x14ac:dyDescent="0.3">
      <c r="B33523" s="10"/>
      <c r="L33523" s="10"/>
      <c r="M33523" s="10"/>
    </row>
    <row r="33524" spans="2:13" s="1" customFormat="1" ht="13.8" x14ac:dyDescent="0.3">
      <c r="B33524" s="10"/>
      <c r="L33524" s="10"/>
      <c r="M33524" s="10"/>
    </row>
    <row r="33525" spans="2:13" s="1" customFormat="1" ht="13.8" x14ac:dyDescent="0.3">
      <c r="B33525" s="10"/>
      <c r="L33525" s="10"/>
      <c r="M33525" s="10"/>
    </row>
    <row r="33526" spans="2:13" s="1" customFormat="1" ht="13.8" x14ac:dyDescent="0.3">
      <c r="B33526" s="10"/>
      <c r="L33526" s="10"/>
      <c r="M33526" s="10"/>
    </row>
    <row r="33527" spans="2:13" s="1" customFormat="1" ht="13.8" x14ac:dyDescent="0.3">
      <c r="B33527" s="10"/>
      <c r="L33527" s="10"/>
      <c r="M33527" s="10"/>
    </row>
    <row r="33528" spans="2:13" s="1" customFormat="1" ht="13.8" x14ac:dyDescent="0.3">
      <c r="B33528" s="10"/>
      <c r="L33528" s="10"/>
      <c r="M33528" s="10"/>
    </row>
    <row r="33529" spans="2:13" s="1" customFormat="1" ht="13.8" x14ac:dyDescent="0.3">
      <c r="B33529" s="10"/>
      <c r="L33529" s="10"/>
      <c r="M33529" s="10"/>
    </row>
    <row r="33530" spans="2:13" s="1" customFormat="1" ht="13.8" x14ac:dyDescent="0.3">
      <c r="B33530" s="10"/>
      <c r="L33530" s="10"/>
      <c r="M33530" s="10"/>
    </row>
    <row r="33531" spans="2:13" s="1" customFormat="1" ht="13.8" x14ac:dyDescent="0.3">
      <c r="B33531" s="10"/>
      <c r="L33531" s="10"/>
      <c r="M33531" s="10"/>
    </row>
    <row r="33532" spans="2:13" s="1" customFormat="1" ht="13.8" x14ac:dyDescent="0.3">
      <c r="B33532" s="10"/>
      <c r="L33532" s="10"/>
      <c r="M33532" s="10"/>
    </row>
    <row r="33533" spans="2:13" s="1" customFormat="1" ht="13.8" x14ac:dyDescent="0.3">
      <c r="B33533" s="10"/>
      <c r="L33533" s="10"/>
      <c r="M33533" s="10"/>
    </row>
    <row r="33534" spans="2:13" s="1" customFormat="1" ht="13.8" x14ac:dyDescent="0.3">
      <c r="B33534" s="10"/>
      <c r="L33534" s="10"/>
      <c r="M33534" s="10"/>
    </row>
    <row r="33535" spans="2:13" s="1" customFormat="1" ht="13.8" x14ac:dyDescent="0.3">
      <c r="B33535" s="10"/>
      <c r="L33535" s="10"/>
      <c r="M33535" s="10"/>
    </row>
    <row r="33536" spans="2:13" s="1" customFormat="1" ht="13.8" x14ac:dyDescent="0.3">
      <c r="B33536" s="10"/>
      <c r="L33536" s="10"/>
      <c r="M33536" s="10"/>
    </row>
    <row r="33537" spans="2:13" s="1" customFormat="1" ht="13.8" x14ac:dyDescent="0.3">
      <c r="B33537" s="10"/>
      <c r="L33537" s="10"/>
      <c r="M33537" s="10"/>
    </row>
    <row r="33538" spans="2:13" s="1" customFormat="1" ht="13.8" x14ac:dyDescent="0.3">
      <c r="B33538" s="10"/>
      <c r="L33538" s="10"/>
      <c r="M33538" s="10"/>
    </row>
    <row r="33539" spans="2:13" s="1" customFormat="1" ht="13.8" x14ac:dyDescent="0.3">
      <c r="B33539" s="10"/>
      <c r="L33539" s="10"/>
      <c r="M33539" s="10"/>
    </row>
    <row r="33540" spans="2:13" s="1" customFormat="1" ht="13.8" x14ac:dyDescent="0.3">
      <c r="B33540" s="10"/>
      <c r="L33540" s="10"/>
      <c r="M33540" s="10"/>
    </row>
    <row r="33541" spans="2:13" s="1" customFormat="1" ht="13.8" x14ac:dyDescent="0.3">
      <c r="B33541" s="10"/>
      <c r="L33541" s="10"/>
      <c r="M33541" s="10"/>
    </row>
    <row r="33542" spans="2:13" s="1" customFormat="1" ht="13.8" x14ac:dyDescent="0.3">
      <c r="B33542" s="10"/>
      <c r="L33542" s="10"/>
      <c r="M33542" s="10"/>
    </row>
    <row r="33543" spans="2:13" s="1" customFormat="1" ht="13.8" x14ac:dyDescent="0.3">
      <c r="B33543" s="10"/>
      <c r="L33543" s="10"/>
      <c r="M33543" s="10"/>
    </row>
    <row r="33544" spans="2:13" s="1" customFormat="1" ht="13.8" x14ac:dyDescent="0.3">
      <c r="B33544" s="10"/>
      <c r="L33544" s="10"/>
      <c r="M33544" s="10"/>
    </row>
    <row r="33545" spans="2:13" s="1" customFormat="1" ht="13.8" x14ac:dyDescent="0.3">
      <c r="B33545" s="10"/>
      <c r="L33545" s="10"/>
      <c r="M33545" s="10"/>
    </row>
    <row r="33546" spans="2:13" s="1" customFormat="1" ht="13.8" x14ac:dyDescent="0.3">
      <c r="B33546" s="10"/>
      <c r="L33546" s="10"/>
      <c r="M33546" s="10"/>
    </row>
    <row r="33547" spans="2:13" s="1" customFormat="1" ht="13.8" x14ac:dyDescent="0.3">
      <c r="B33547" s="10"/>
      <c r="L33547" s="10"/>
      <c r="M33547" s="10"/>
    </row>
    <row r="33548" spans="2:13" s="1" customFormat="1" ht="13.8" x14ac:dyDescent="0.3">
      <c r="B33548" s="10"/>
      <c r="L33548" s="10"/>
      <c r="M33548" s="10"/>
    </row>
    <row r="33549" spans="2:13" s="1" customFormat="1" ht="13.8" x14ac:dyDescent="0.3">
      <c r="B33549" s="10"/>
      <c r="L33549" s="10"/>
      <c r="M33549" s="10"/>
    </row>
    <row r="33550" spans="2:13" s="1" customFormat="1" ht="13.8" x14ac:dyDescent="0.3">
      <c r="B33550" s="10"/>
      <c r="L33550" s="10"/>
      <c r="M33550" s="10"/>
    </row>
    <row r="33551" spans="2:13" s="1" customFormat="1" ht="13.8" x14ac:dyDescent="0.3">
      <c r="B33551" s="10"/>
      <c r="L33551" s="10"/>
      <c r="M33551" s="10"/>
    </row>
    <row r="33552" spans="2:13" s="1" customFormat="1" ht="13.8" x14ac:dyDescent="0.3">
      <c r="B33552" s="10"/>
      <c r="L33552" s="10"/>
      <c r="M33552" s="10"/>
    </row>
    <row r="33553" spans="2:13" s="1" customFormat="1" ht="13.8" x14ac:dyDescent="0.3">
      <c r="B33553" s="10"/>
      <c r="L33553" s="10"/>
      <c r="M33553" s="10"/>
    </row>
    <row r="33554" spans="2:13" s="1" customFormat="1" ht="13.8" x14ac:dyDescent="0.3">
      <c r="B33554" s="10"/>
      <c r="L33554" s="10"/>
      <c r="M33554" s="10"/>
    </row>
    <row r="33555" spans="2:13" s="1" customFormat="1" ht="13.8" x14ac:dyDescent="0.3">
      <c r="B33555" s="10"/>
      <c r="L33555" s="10"/>
      <c r="M33555" s="10"/>
    </row>
    <row r="33556" spans="2:13" s="1" customFormat="1" ht="13.8" x14ac:dyDescent="0.3">
      <c r="B33556" s="10"/>
      <c r="L33556" s="10"/>
      <c r="M33556" s="10"/>
    </row>
    <row r="33557" spans="2:13" s="1" customFormat="1" ht="13.8" x14ac:dyDescent="0.3">
      <c r="B33557" s="10"/>
      <c r="L33557" s="10"/>
      <c r="M33557" s="10"/>
    </row>
    <row r="33558" spans="2:13" s="1" customFormat="1" ht="13.8" x14ac:dyDescent="0.3">
      <c r="B33558" s="10"/>
      <c r="L33558" s="10"/>
      <c r="M33558" s="10"/>
    </row>
    <row r="33559" spans="2:13" s="1" customFormat="1" ht="13.8" x14ac:dyDescent="0.3">
      <c r="B33559" s="10"/>
      <c r="L33559" s="10"/>
      <c r="M33559" s="10"/>
    </row>
    <row r="33560" spans="2:13" s="1" customFormat="1" ht="13.8" x14ac:dyDescent="0.3">
      <c r="B33560" s="10"/>
      <c r="L33560" s="10"/>
      <c r="M33560" s="10"/>
    </row>
    <row r="33561" spans="2:13" s="1" customFormat="1" ht="13.8" x14ac:dyDescent="0.3">
      <c r="B33561" s="10"/>
      <c r="L33561" s="10"/>
      <c r="M33561" s="10"/>
    </row>
    <row r="33562" spans="2:13" s="1" customFormat="1" ht="13.8" x14ac:dyDescent="0.3">
      <c r="B33562" s="10"/>
      <c r="L33562" s="10"/>
      <c r="M33562" s="10"/>
    </row>
    <row r="33563" spans="2:13" s="1" customFormat="1" ht="13.8" x14ac:dyDescent="0.3">
      <c r="B33563" s="10"/>
      <c r="L33563" s="10"/>
      <c r="M33563" s="10"/>
    </row>
    <row r="33564" spans="2:13" s="1" customFormat="1" ht="13.8" x14ac:dyDescent="0.3">
      <c r="B33564" s="10"/>
      <c r="L33564" s="10"/>
      <c r="M33564" s="10"/>
    </row>
    <row r="33565" spans="2:13" s="1" customFormat="1" ht="13.8" x14ac:dyDescent="0.3">
      <c r="B33565" s="10"/>
      <c r="L33565" s="10"/>
      <c r="M33565" s="10"/>
    </row>
    <row r="33566" spans="2:13" s="1" customFormat="1" ht="13.8" x14ac:dyDescent="0.3">
      <c r="B33566" s="10"/>
      <c r="L33566" s="10"/>
      <c r="M33566" s="10"/>
    </row>
    <row r="33567" spans="2:13" s="1" customFormat="1" ht="13.8" x14ac:dyDescent="0.3">
      <c r="B33567" s="10"/>
      <c r="L33567" s="10"/>
      <c r="M33567" s="10"/>
    </row>
    <row r="33568" spans="2:13" s="1" customFormat="1" ht="13.8" x14ac:dyDescent="0.3">
      <c r="B33568" s="10"/>
      <c r="L33568" s="10"/>
      <c r="M33568" s="10"/>
    </row>
    <row r="33569" spans="2:13" s="1" customFormat="1" ht="13.8" x14ac:dyDescent="0.3">
      <c r="B33569" s="10"/>
      <c r="L33569" s="10"/>
      <c r="M33569" s="10"/>
    </row>
    <row r="33570" spans="2:13" s="1" customFormat="1" ht="13.8" x14ac:dyDescent="0.3">
      <c r="B33570" s="10"/>
      <c r="L33570" s="10"/>
      <c r="M33570" s="10"/>
    </row>
    <row r="33571" spans="2:13" s="1" customFormat="1" ht="13.8" x14ac:dyDescent="0.3">
      <c r="B33571" s="10"/>
      <c r="L33571" s="10"/>
      <c r="M33571" s="10"/>
    </row>
    <row r="33572" spans="2:13" s="1" customFormat="1" ht="13.8" x14ac:dyDescent="0.3">
      <c r="B33572" s="10"/>
      <c r="L33572" s="10"/>
      <c r="M33572" s="10"/>
    </row>
    <row r="33573" spans="2:13" s="1" customFormat="1" ht="13.8" x14ac:dyDescent="0.3">
      <c r="B33573" s="10"/>
      <c r="L33573" s="10"/>
      <c r="M33573" s="10"/>
    </row>
    <row r="33574" spans="2:13" s="1" customFormat="1" ht="13.8" x14ac:dyDescent="0.3">
      <c r="B33574" s="10"/>
      <c r="L33574" s="10"/>
      <c r="M33574" s="10"/>
    </row>
    <row r="33575" spans="2:13" s="1" customFormat="1" ht="13.8" x14ac:dyDescent="0.3">
      <c r="B33575" s="10"/>
      <c r="L33575" s="10"/>
      <c r="M33575" s="10"/>
    </row>
    <row r="33576" spans="2:13" s="1" customFormat="1" ht="13.8" x14ac:dyDescent="0.3">
      <c r="B33576" s="10"/>
      <c r="L33576" s="10"/>
      <c r="M33576" s="10"/>
    </row>
    <row r="33577" spans="2:13" s="1" customFormat="1" ht="13.8" x14ac:dyDescent="0.3">
      <c r="B33577" s="10"/>
      <c r="L33577" s="10"/>
      <c r="M33577" s="10"/>
    </row>
    <row r="33578" spans="2:13" s="1" customFormat="1" ht="13.8" x14ac:dyDescent="0.3">
      <c r="B33578" s="10"/>
      <c r="L33578" s="10"/>
      <c r="M33578" s="10"/>
    </row>
    <row r="33579" spans="2:13" s="1" customFormat="1" ht="13.8" x14ac:dyDescent="0.3">
      <c r="B33579" s="10"/>
      <c r="L33579" s="10"/>
      <c r="M33579" s="10"/>
    </row>
    <row r="33580" spans="2:13" s="1" customFormat="1" ht="13.8" x14ac:dyDescent="0.3">
      <c r="B33580" s="10"/>
      <c r="L33580" s="10"/>
      <c r="M33580" s="10"/>
    </row>
    <row r="33581" spans="2:13" s="1" customFormat="1" ht="13.8" x14ac:dyDescent="0.3">
      <c r="B33581" s="10"/>
      <c r="L33581" s="10"/>
      <c r="M33581" s="10"/>
    </row>
    <row r="33582" spans="2:13" s="1" customFormat="1" ht="13.8" x14ac:dyDescent="0.3">
      <c r="B33582" s="10"/>
      <c r="L33582" s="10"/>
      <c r="M33582" s="10"/>
    </row>
    <row r="33583" spans="2:13" s="1" customFormat="1" ht="13.8" x14ac:dyDescent="0.3">
      <c r="B33583" s="10"/>
      <c r="L33583" s="10"/>
      <c r="M33583" s="10"/>
    </row>
    <row r="33584" spans="2:13" s="1" customFormat="1" ht="13.8" x14ac:dyDescent="0.3">
      <c r="B33584" s="10"/>
      <c r="L33584" s="10"/>
      <c r="M33584" s="10"/>
    </row>
    <row r="33585" spans="2:13" s="1" customFormat="1" ht="13.8" x14ac:dyDescent="0.3">
      <c r="B33585" s="10"/>
      <c r="L33585" s="10"/>
      <c r="M33585" s="10"/>
    </row>
    <row r="33586" spans="2:13" s="1" customFormat="1" ht="13.8" x14ac:dyDescent="0.3">
      <c r="B33586" s="10"/>
      <c r="L33586" s="10"/>
      <c r="M33586" s="10"/>
    </row>
    <row r="33587" spans="2:13" s="1" customFormat="1" ht="13.8" x14ac:dyDescent="0.3">
      <c r="B33587" s="10"/>
      <c r="L33587" s="10"/>
      <c r="M33587" s="10"/>
    </row>
    <row r="33588" spans="2:13" s="1" customFormat="1" ht="13.8" x14ac:dyDescent="0.3">
      <c r="B33588" s="10"/>
      <c r="L33588" s="10"/>
      <c r="M33588" s="10"/>
    </row>
    <row r="33589" spans="2:13" s="1" customFormat="1" ht="13.8" x14ac:dyDescent="0.3">
      <c r="B33589" s="10"/>
      <c r="L33589" s="10"/>
      <c r="M33589" s="10"/>
    </row>
    <row r="33590" spans="2:13" s="1" customFormat="1" ht="13.8" x14ac:dyDescent="0.3">
      <c r="B33590" s="10"/>
      <c r="L33590" s="10"/>
      <c r="M33590" s="10"/>
    </row>
    <row r="33591" spans="2:13" s="1" customFormat="1" ht="13.8" x14ac:dyDescent="0.3">
      <c r="B33591" s="10"/>
      <c r="L33591" s="10"/>
      <c r="M33591" s="10"/>
    </row>
    <row r="33592" spans="2:13" s="1" customFormat="1" ht="13.8" x14ac:dyDescent="0.3">
      <c r="B33592" s="10"/>
      <c r="L33592" s="10"/>
      <c r="M33592" s="10"/>
    </row>
    <row r="33593" spans="2:13" s="1" customFormat="1" ht="13.8" x14ac:dyDescent="0.3">
      <c r="B33593" s="10"/>
      <c r="L33593" s="10"/>
      <c r="M33593" s="10"/>
    </row>
    <row r="33594" spans="2:13" s="1" customFormat="1" ht="13.8" x14ac:dyDescent="0.3">
      <c r="B33594" s="10"/>
      <c r="L33594" s="10"/>
      <c r="M33594" s="10"/>
    </row>
    <row r="33595" spans="2:13" s="1" customFormat="1" ht="13.8" x14ac:dyDescent="0.3">
      <c r="B33595" s="10"/>
      <c r="L33595" s="10"/>
      <c r="M33595" s="10"/>
    </row>
    <row r="33596" spans="2:13" s="1" customFormat="1" ht="13.8" x14ac:dyDescent="0.3">
      <c r="B33596" s="10"/>
      <c r="L33596" s="10"/>
      <c r="M33596" s="10"/>
    </row>
    <row r="33597" spans="2:13" s="1" customFormat="1" ht="13.8" x14ac:dyDescent="0.3">
      <c r="B33597" s="10"/>
      <c r="L33597" s="10"/>
      <c r="M33597" s="10"/>
    </row>
    <row r="33598" spans="2:13" s="1" customFormat="1" ht="13.8" x14ac:dyDescent="0.3">
      <c r="B33598" s="10"/>
      <c r="L33598" s="10"/>
      <c r="M33598" s="10"/>
    </row>
    <row r="33599" spans="2:13" s="1" customFormat="1" ht="13.8" x14ac:dyDescent="0.3">
      <c r="B33599" s="10"/>
      <c r="L33599" s="10"/>
      <c r="M33599" s="10"/>
    </row>
    <row r="33600" spans="2:13" s="1" customFormat="1" ht="13.8" x14ac:dyDescent="0.3">
      <c r="B33600" s="10"/>
      <c r="L33600" s="10"/>
      <c r="M33600" s="10"/>
    </row>
    <row r="33601" spans="2:13" s="1" customFormat="1" ht="13.8" x14ac:dyDescent="0.3">
      <c r="B33601" s="10"/>
      <c r="L33601" s="10"/>
      <c r="M33601" s="10"/>
    </row>
    <row r="33602" spans="2:13" s="1" customFormat="1" ht="13.8" x14ac:dyDescent="0.3">
      <c r="B33602" s="10"/>
      <c r="L33602" s="10"/>
      <c r="M33602" s="10"/>
    </row>
    <row r="33603" spans="2:13" s="1" customFormat="1" ht="13.8" x14ac:dyDescent="0.3">
      <c r="B33603" s="10"/>
      <c r="L33603" s="10"/>
      <c r="M33603" s="10"/>
    </row>
    <row r="33604" spans="2:13" s="1" customFormat="1" ht="13.8" x14ac:dyDescent="0.3">
      <c r="B33604" s="10"/>
      <c r="L33604" s="10"/>
      <c r="M33604" s="10"/>
    </row>
    <row r="33605" spans="2:13" s="1" customFormat="1" ht="13.8" x14ac:dyDescent="0.3">
      <c r="B33605" s="10"/>
      <c r="L33605" s="10"/>
      <c r="M33605" s="10"/>
    </row>
    <row r="33606" spans="2:13" s="1" customFormat="1" ht="13.8" x14ac:dyDescent="0.3">
      <c r="B33606" s="10"/>
      <c r="L33606" s="10"/>
      <c r="M33606" s="10"/>
    </row>
    <row r="33607" spans="2:13" s="1" customFormat="1" ht="13.8" x14ac:dyDescent="0.3">
      <c r="B33607" s="10"/>
      <c r="L33607" s="10"/>
      <c r="M33607" s="10"/>
    </row>
    <row r="33608" spans="2:13" s="1" customFormat="1" ht="13.8" x14ac:dyDescent="0.3">
      <c r="B33608" s="10"/>
      <c r="L33608" s="10"/>
      <c r="M33608" s="10"/>
    </row>
    <row r="33609" spans="2:13" s="1" customFormat="1" ht="13.8" x14ac:dyDescent="0.3">
      <c r="B33609" s="10"/>
      <c r="L33609" s="10"/>
      <c r="M33609" s="10"/>
    </row>
    <row r="33610" spans="2:13" s="1" customFormat="1" ht="13.8" x14ac:dyDescent="0.3">
      <c r="B33610" s="10"/>
      <c r="L33610" s="10"/>
      <c r="M33610" s="10"/>
    </row>
    <row r="33611" spans="2:13" s="1" customFormat="1" ht="13.8" x14ac:dyDescent="0.3">
      <c r="B33611" s="10"/>
      <c r="L33611" s="10"/>
      <c r="M33611" s="10"/>
    </row>
    <row r="33612" spans="2:13" s="1" customFormat="1" ht="13.8" x14ac:dyDescent="0.3">
      <c r="B33612" s="10"/>
      <c r="L33612" s="10"/>
      <c r="M33612" s="10"/>
    </row>
    <row r="33613" spans="2:13" s="1" customFormat="1" ht="13.8" x14ac:dyDescent="0.3">
      <c r="B33613" s="10"/>
      <c r="L33613" s="10"/>
      <c r="M33613" s="10"/>
    </row>
    <row r="33614" spans="2:13" s="1" customFormat="1" ht="13.8" x14ac:dyDescent="0.3">
      <c r="B33614" s="10"/>
      <c r="L33614" s="10"/>
      <c r="M33614" s="10"/>
    </row>
    <row r="33615" spans="2:13" s="1" customFormat="1" ht="13.8" x14ac:dyDescent="0.3">
      <c r="B33615" s="10"/>
      <c r="L33615" s="10"/>
      <c r="M33615" s="10"/>
    </row>
    <row r="33616" spans="2:13" s="1" customFormat="1" ht="13.8" x14ac:dyDescent="0.3">
      <c r="B33616" s="10"/>
      <c r="L33616" s="10"/>
      <c r="M33616" s="10"/>
    </row>
    <row r="33617" spans="2:13" s="1" customFormat="1" ht="13.8" x14ac:dyDescent="0.3">
      <c r="B33617" s="10"/>
      <c r="L33617" s="10"/>
      <c r="M33617" s="10"/>
    </row>
    <row r="33618" spans="2:13" s="1" customFormat="1" ht="13.8" x14ac:dyDescent="0.3">
      <c r="B33618" s="10"/>
      <c r="L33618" s="10"/>
      <c r="M33618" s="10"/>
    </row>
    <row r="33619" spans="2:13" s="1" customFormat="1" ht="13.8" x14ac:dyDescent="0.3">
      <c r="B33619" s="10"/>
      <c r="L33619" s="10"/>
      <c r="M33619" s="10"/>
    </row>
    <row r="33620" spans="2:13" s="1" customFormat="1" ht="13.8" x14ac:dyDescent="0.3">
      <c r="B33620" s="10"/>
      <c r="L33620" s="10"/>
      <c r="M33620" s="10"/>
    </row>
    <row r="33621" spans="2:13" s="1" customFormat="1" ht="13.8" x14ac:dyDescent="0.3">
      <c r="B33621" s="10"/>
      <c r="L33621" s="10"/>
      <c r="M33621" s="10"/>
    </row>
    <row r="33622" spans="2:13" s="1" customFormat="1" ht="13.8" x14ac:dyDescent="0.3">
      <c r="B33622" s="10"/>
      <c r="L33622" s="10"/>
      <c r="M33622" s="10"/>
    </row>
    <row r="33623" spans="2:13" s="1" customFormat="1" ht="13.8" x14ac:dyDescent="0.3">
      <c r="B33623" s="10"/>
      <c r="L33623" s="10"/>
      <c r="M33623" s="10"/>
    </row>
    <row r="33624" spans="2:13" s="1" customFormat="1" ht="13.8" x14ac:dyDescent="0.3">
      <c r="B33624" s="10"/>
      <c r="L33624" s="10"/>
      <c r="M33624" s="10"/>
    </row>
    <row r="33625" spans="2:13" s="1" customFormat="1" ht="13.8" x14ac:dyDescent="0.3">
      <c r="B33625" s="10"/>
      <c r="L33625" s="10"/>
      <c r="M33625" s="10"/>
    </row>
    <row r="33626" spans="2:13" s="1" customFormat="1" ht="13.8" x14ac:dyDescent="0.3">
      <c r="B33626" s="10"/>
      <c r="L33626" s="10"/>
      <c r="M33626" s="10"/>
    </row>
    <row r="33627" spans="2:13" s="1" customFormat="1" ht="13.8" x14ac:dyDescent="0.3">
      <c r="B33627" s="10"/>
      <c r="L33627" s="10"/>
      <c r="M33627" s="10"/>
    </row>
    <row r="33628" spans="2:13" s="1" customFormat="1" ht="13.8" x14ac:dyDescent="0.3">
      <c r="B33628" s="10"/>
      <c r="L33628" s="10"/>
      <c r="M33628" s="10"/>
    </row>
    <row r="33629" spans="2:13" s="1" customFormat="1" ht="13.8" x14ac:dyDescent="0.3">
      <c r="B33629" s="10"/>
      <c r="L33629" s="10"/>
      <c r="M33629" s="10"/>
    </row>
    <row r="33630" spans="2:13" s="1" customFormat="1" ht="13.8" x14ac:dyDescent="0.3">
      <c r="B33630" s="10"/>
      <c r="L33630" s="10"/>
      <c r="M33630" s="10"/>
    </row>
    <row r="33631" spans="2:13" s="1" customFormat="1" ht="13.8" x14ac:dyDescent="0.3">
      <c r="B33631" s="10"/>
      <c r="L33631" s="10"/>
      <c r="M33631" s="10"/>
    </row>
    <row r="33632" spans="2:13" s="1" customFormat="1" ht="13.8" x14ac:dyDescent="0.3">
      <c r="B33632" s="10"/>
      <c r="L33632" s="10"/>
      <c r="M33632" s="10"/>
    </row>
    <row r="33633" spans="2:13" s="1" customFormat="1" ht="13.8" x14ac:dyDescent="0.3">
      <c r="B33633" s="10"/>
      <c r="L33633" s="10"/>
      <c r="M33633" s="10"/>
    </row>
    <row r="33634" spans="2:13" s="1" customFormat="1" ht="13.8" x14ac:dyDescent="0.3">
      <c r="B33634" s="10"/>
      <c r="L33634" s="10"/>
      <c r="M33634" s="10"/>
    </row>
    <row r="33635" spans="2:13" s="1" customFormat="1" ht="13.8" x14ac:dyDescent="0.3">
      <c r="B33635" s="10"/>
      <c r="L33635" s="10"/>
      <c r="M33635" s="10"/>
    </row>
    <row r="33636" spans="2:13" s="1" customFormat="1" ht="13.8" x14ac:dyDescent="0.3">
      <c r="B33636" s="10"/>
      <c r="L33636" s="10"/>
      <c r="M33636" s="10"/>
    </row>
    <row r="33637" spans="2:13" s="1" customFormat="1" ht="13.8" x14ac:dyDescent="0.3">
      <c r="B33637" s="10"/>
      <c r="L33637" s="10"/>
      <c r="M33637" s="10"/>
    </row>
    <row r="33638" spans="2:13" s="1" customFormat="1" ht="13.8" x14ac:dyDescent="0.3">
      <c r="B33638" s="10"/>
      <c r="L33638" s="10"/>
      <c r="M33638" s="10"/>
    </row>
    <row r="33639" spans="2:13" s="1" customFormat="1" ht="13.8" x14ac:dyDescent="0.3">
      <c r="B33639" s="10"/>
      <c r="L33639" s="10"/>
      <c r="M33639" s="10"/>
    </row>
    <row r="33640" spans="2:13" s="1" customFormat="1" ht="13.8" x14ac:dyDescent="0.3">
      <c r="B33640" s="10"/>
      <c r="L33640" s="10"/>
      <c r="M33640" s="10"/>
    </row>
    <row r="33641" spans="2:13" s="1" customFormat="1" ht="13.8" x14ac:dyDescent="0.3">
      <c r="B33641" s="10"/>
      <c r="L33641" s="10"/>
      <c r="M33641" s="10"/>
    </row>
    <row r="33642" spans="2:13" s="1" customFormat="1" ht="13.8" x14ac:dyDescent="0.3">
      <c r="B33642" s="10"/>
      <c r="L33642" s="10"/>
      <c r="M33642" s="10"/>
    </row>
    <row r="33643" spans="2:13" s="1" customFormat="1" ht="13.8" x14ac:dyDescent="0.3">
      <c r="B33643" s="10"/>
      <c r="L33643" s="10"/>
      <c r="M33643" s="10"/>
    </row>
    <row r="33644" spans="2:13" s="1" customFormat="1" ht="13.8" x14ac:dyDescent="0.3">
      <c r="B33644" s="10"/>
      <c r="L33644" s="10"/>
      <c r="M33644" s="10"/>
    </row>
    <row r="33645" spans="2:13" s="1" customFormat="1" ht="13.8" x14ac:dyDescent="0.3">
      <c r="B33645" s="10"/>
      <c r="L33645" s="10"/>
      <c r="M33645" s="10"/>
    </row>
    <row r="33646" spans="2:13" s="1" customFormat="1" ht="13.8" x14ac:dyDescent="0.3">
      <c r="B33646" s="10"/>
      <c r="L33646" s="10"/>
      <c r="M33646" s="10"/>
    </row>
    <row r="33647" spans="2:13" s="1" customFormat="1" ht="13.8" x14ac:dyDescent="0.3">
      <c r="B33647" s="10"/>
      <c r="L33647" s="10"/>
      <c r="M33647" s="10"/>
    </row>
    <row r="33648" spans="2:13" s="1" customFormat="1" ht="13.8" x14ac:dyDescent="0.3">
      <c r="B33648" s="10"/>
      <c r="L33648" s="10"/>
      <c r="M33648" s="10"/>
    </row>
    <row r="33649" spans="2:13" s="1" customFormat="1" ht="13.8" x14ac:dyDescent="0.3">
      <c r="B33649" s="10"/>
      <c r="L33649" s="10"/>
      <c r="M33649" s="10"/>
    </row>
    <row r="33650" spans="2:13" s="1" customFormat="1" ht="13.8" x14ac:dyDescent="0.3">
      <c r="B33650" s="10"/>
      <c r="L33650" s="10"/>
      <c r="M33650" s="10"/>
    </row>
    <row r="33651" spans="2:13" s="1" customFormat="1" ht="13.8" x14ac:dyDescent="0.3">
      <c r="B33651" s="10"/>
      <c r="L33651" s="10"/>
      <c r="M33651" s="10"/>
    </row>
    <row r="33652" spans="2:13" s="1" customFormat="1" ht="13.8" x14ac:dyDescent="0.3">
      <c r="B33652" s="10"/>
      <c r="L33652" s="10"/>
      <c r="M33652" s="10"/>
    </row>
    <row r="33653" spans="2:13" s="1" customFormat="1" ht="13.8" x14ac:dyDescent="0.3">
      <c r="B33653" s="10"/>
      <c r="L33653" s="10"/>
      <c r="M33653" s="10"/>
    </row>
    <row r="33654" spans="2:13" s="1" customFormat="1" ht="13.8" x14ac:dyDescent="0.3">
      <c r="B33654" s="10"/>
      <c r="L33654" s="10"/>
      <c r="M33654" s="10"/>
    </row>
    <row r="33655" spans="2:13" s="1" customFormat="1" ht="13.8" x14ac:dyDescent="0.3">
      <c r="B33655" s="10"/>
      <c r="L33655" s="10"/>
      <c r="M33655" s="10"/>
    </row>
    <row r="33656" spans="2:13" s="1" customFormat="1" ht="13.8" x14ac:dyDescent="0.3">
      <c r="B33656" s="10"/>
      <c r="L33656" s="10"/>
      <c r="M33656" s="10"/>
    </row>
    <row r="33657" spans="2:13" s="1" customFormat="1" ht="13.8" x14ac:dyDescent="0.3">
      <c r="B33657" s="10"/>
      <c r="L33657" s="10"/>
      <c r="M33657" s="10"/>
    </row>
    <row r="33658" spans="2:13" s="1" customFormat="1" ht="13.8" x14ac:dyDescent="0.3">
      <c r="B33658" s="10"/>
      <c r="L33658" s="10"/>
      <c r="M33658" s="10"/>
    </row>
    <row r="33659" spans="2:13" s="1" customFormat="1" ht="13.8" x14ac:dyDescent="0.3">
      <c r="B33659" s="10"/>
      <c r="L33659" s="10"/>
      <c r="M33659" s="10"/>
    </row>
    <row r="33660" spans="2:13" s="1" customFormat="1" ht="13.8" x14ac:dyDescent="0.3">
      <c r="B33660" s="10"/>
      <c r="L33660" s="10"/>
      <c r="M33660" s="10"/>
    </row>
    <row r="33661" spans="2:13" s="1" customFormat="1" ht="13.8" x14ac:dyDescent="0.3">
      <c r="B33661" s="10"/>
      <c r="L33661" s="10"/>
      <c r="M33661" s="10"/>
    </row>
    <row r="33662" spans="2:13" s="1" customFormat="1" ht="13.8" x14ac:dyDescent="0.3">
      <c r="B33662" s="10"/>
      <c r="L33662" s="10"/>
      <c r="M33662" s="10"/>
    </row>
    <row r="33663" spans="2:13" s="1" customFormat="1" ht="13.8" x14ac:dyDescent="0.3">
      <c r="B33663" s="10"/>
      <c r="L33663" s="10"/>
      <c r="M33663" s="10"/>
    </row>
    <row r="33664" spans="2:13" s="1" customFormat="1" ht="13.8" x14ac:dyDescent="0.3">
      <c r="B33664" s="10"/>
      <c r="L33664" s="10"/>
      <c r="M33664" s="10"/>
    </row>
    <row r="33665" spans="2:13" s="1" customFormat="1" ht="13.8" x14ac:dyDescent="0.3">
      <c r="B33665" s="10"/>
      <c r="L33665" s="10"/>
      <c r="M33665" s="10"/>
    </row>
    <row r="33666" spans="2:13" s="1" customFormat="1" ht="13.8" x14ac:dyDescent="0.3">
      <c r="B33666" s="10"/>
      <c r="L33666" s="10"/>
      <c r="M33666" s="10"/>
    </row>
    <row r="33667" spans="2:13" s="1" customFormat="1" ht="13.8" x14ac:dyDescent="0.3">
      <c r="B33667" s="10"/>
      <c r="L33667" s="10"/>
      <c r="M33667" s="10"/>
    </row>
    <row r="33668" spans="2:13" s="1" customFormat="1" ht="13.8" x14ac:dyDescent="0.3">
      <c r="B33668" s="10"/>
      <c r="L33668" s="10"/>
      <c r="M33668" s="10"/>
    </row>
    <row r="33669" spans="2:13" s="1" customFormat="1" ht="13.8" x14ac:dyDescent="0.3">
      <c r="B33669" s="10"/>
      <c r="L33669" s="10"/>
      <c r="M33669" s="10"/>
    </row>
    <row r="33670" spans="2:13" s="1" customFormat="1" ht="13.8" x14ac:dyDescent="0.3">
      <c r="B33670" s="10"/>
      <c r="L33670" s="10"/>
      <c r="M33670" s="10"/>
    </row>
    <row r="33671" spans="2:13" s="1" customFormat="1" ht="13.8" x14ac:dyDescent="0.3">
      <c r="B33671" s="10"/>
      <c r="L33671" s="10"/>
      <c r="M33671" s="10"/>
    </row>
    <row r="33672" spans="2:13" s="1" customFormat="1" ht="13.8" x14ac:dyDescent="0.3">
      <c r="B33672" s="10"/>
      <c r="L33672" s="10"/>
      <c r="M33672" s="10"/>
    </row>
    <row r="33673" spans="2:13" s="1" customFormat="1" ht="13.8" x14ac:dyDescent="0.3">
      <c r="B33673" s="10"/>
      <c r="L33673" s="10"/>
      <c r="M33673" s="10"/>
    </row>
    <row r="33674" spans="2:13" s="1" customFormat="1" ht="13.8" x14ac:dyDescent="0.3">
      <c r="B33674" s="10"/>
      <c r="L33674" s="10"/>
      <c r="M33674" s="10"/>
    </row>
    <row r="33675" spans="2:13" s="1" customFormat="1" ht="13.8" x14ac:dyDescent="0.3">
      <c r="B33675" s="10"/>
      <c r="L33675" s="10"/>
      <c r="M33675" s="10"/>
    </row>
    <row r="33676" spans="2:13" s="1" customFormat="1" ht="13.8" x14ac:dyDescent="0.3">
      <c r="B33676" s="10"/>
      <c r="L33676" s="10"/>
      <c r="M33676" s="10"/>
    </row>
    <row r="33677" spans="2:13" s="1" customFormat="1" ht="13.8" x14ac:dyDescent="0.3">
      <c r="B33677" s="10"/>
      <c r="L33677" s="10"/>
      <c r="M33677" s="10"/>
    </row>
    <row r="33678" spans="2:13" s="1" customFormat="1" ht="13.8" x14ac:dyDescent="0.3">
      <c r="B33678" s="10"/>
      <c r="L33678" s="10"/>
      <c r="M33678" s="10"/>
    </row>
    <row r="33679" spans="2:13" s="1" customFormat="1" ht="13.8" x14ac:dyDescent="0.3">
      <c r="B33679" s="10"/>
      <c r="L33679" s="10"/>
      <c r="M33679" s="10"/>
    </row>
    <row r="33680" spans="2:13" s="1" customFormat="1" ht="13.8" x14ac:dyDescent="0.3">
      <c r="B33680" s="10"/>
      <c r="L33680" s="10"/>
      <c r="M33680" s="10"/>
    </row>
    <row r="33681" spans="2:13" s="1" customFormat="1" ht="13.8" x14ac:dyDescent="0.3">
      <c r="B33681" s="10"/>
      <c r="L33681" s="10"/>
      <c r="M33681" s="10"/>
    </row>
    <row r="33682" spans="2:13" s="1" customFormat="1" ht="13.8" x14ac:dyDescent="0.3">
      <c r="B33682" s="10"/>
      <c r="L33682" s="10"/>
      <c r="M33682" s="10"/>
    </row>
    <row r="33683" spans="2:13" s="1" customFormat="1" ht="13.8" x14ac:dyDescent="0.3">
      <c r="B33683" s="10"/>
      <c r="L33683" s="10"/>
      <c r="M33683" s="10"/>
    </row>
    <row r="33684" spans="2:13" s="1" customFormat="1" ht="13.8" x14ac:dyDescent="0.3">
      <c r="B33684" s="10"/>
      <c r="L33684" s="10"/>
      <c r="M33684" s="10"/>
    </row>
    <row r="33685" spans="2:13" s="1" customFormat="1" ht="13.8" x14ac:dyDescent="0.3">
      <c r="B33685" s="10"/>
      <c r="L33685" s="10"/>
      <c r="M33685" s="10"/>
    </row>
    <row r="33686" spans="2:13" s="1" customFormat="1" ht="13.8" x14ac:dyDescent="0.3">
      <c r="B33686" s="10"/>
      <c r="L33686" s="10"/>
      <c r="M33686" s="10"/>
    </row>
    <row r="33687" spans="2:13" s="1" customFormat="1" ht="13.8" x14ac:dyDescent="0.3">
      <c r="B33687" s="10"/>
      <c r="L33687" s="10"/>
      <c r="M33687" s="10"/>
    </row>
    <row r="33688" spans="2:13" s="1" customFormat="1" ht="13.8" x14ac:dyDescent="0.3">
      <c r="B33688" s="10"/>
      <c r="L33688" s="10"/>
      <c r="M33688" s="10"/>
    </row>
    <row r="33689" spans="2:13" s="1" customFormat="1" ht="13.8" x14ac:dyDescent="0.3">
      <c r="B33689" s="10"/>
      <c r="L33689" s="10"/>
      <c r="M33689" s="10"/>
    </row>
    <row r="33690" spans="2:13" s="1" customFormat="1" ht="13.8" x14ac:dyDescent="0.3">
      <c r="B33690" s="10"/>
      <c r="L33690" s="10"/>
      <c r="M33690" s="10"/>
    </row>
    <row r="33691" spans="2:13" s="1" customFormat="1" ht="13.8" x14ac:dyDescent="0.3">
      <c r="B33691" s="10"/>
      <c r="L33691" s="10"/>
      <c r="M33691" s="10"/>
    </row>
    <row r="33692" spans="2:13" s="1" customFormat="1" ht="13.8" x14ac:dyDescent="0.3">
      <c r="B33692" s="10"/>
      <c r="L33692" s="10"/>
      <c r="M33692" s="10"/>
    </row>
    <row r="33693" spans="2:13" s="1" customFormat="1" ht="13.8" x14ac:dyDescent="0.3">
      <c r="B33693" s="10"/>
      <c r="L33693" s="10"/>
      <c r="M33693" s="10"/>
    </row>
    <row r="33694" spans="2:13" s="1" customFormat="1" ht="13.8" x14ac:dyDescent="0.3">
      <c r="B33694" s="10"/>
      <c r="L33694" s="10"/>
      <c r="M33694" s="10"/>
    </row>
    <row r="33695" spans="2:13" s="1" customFormat="1" ht="13.8" x14ac:dyDescent="0.3">
      <c r="B33695" s="10"/>
      <c r="L33695" s="10"/>
      <c r="M33695" s="10"/>
    </row>
    <row r="33696" spans="2:13" s="1" customFormat="1" ht="13.8" x14ac:dyDescent="0.3">
      <c r="B33696" s="10"/>
      <c r="L33696" s="10"/>
      <c r="M33696" s="10"/>
    </row>
    <row r="33697" spans="2:13" s="1" customFormat="1" ht="13.8" x14ac:dyDescent="0.3">
      <c r="B33697" s="10"/>
      <c r="L33697" s="10"/>
      <c r="M33697" s="10"/>
    </row>
    <row r="33698" spans="2:13" s="1" customFormat="1" ht="13.8" x14ac:dyDescent="0.3">
      <c r="B33698" s="10"/>
      <c r="L33698" s="10"/>
      <c r="M33698" s="10"/>
    </row>
    <row r="33699" spans="2:13" s="1" customFormat="1" ht="13.8" x14ac:dyDescent="0.3">
      <c r="B33699" s="10"/>
      <c r="L33699" s="10"/>
      <c r="M33699" s="10"/>
    </row>
    <row r="33700" spans="2:13" s="1" customFormat="1" ht="13.8" x14ac:dyDescent="0.3">
      <c r="B33700" s="10"/>
      <c r="L33700" s="10"/>
      <c r="M33700" s="10"/>
    </row>
    <row r="33701" spans="2:13" s="1" customFormat="1" ht="13.8" x14ac:dyDescent="0.3">
      <c r="B33701" s="10"/>
      <c r="L33701" s="10"/>
      <c r="M33701" s="10"/>
    </row>
    <row r="33702" spans="2:13" s="1" customFormat="1" ht="13.8" x14ac:dyDescent="0.3">
      <c r="B33702" s="10"/>
      <c r="L33702" s="10"/>
      <c r="M33702" s="10"/>
    </row>
    <row r="33703" spans="2:13" s="1" customFormat="1" ht="13.8" x14ac:dyDescent="0.3">
      <c r="B33703" s="10"/>
      <c r="L33703" s="10"/>
      <c r="M33703" s="10"/>
    </row>
    <row r="33704" spans="2:13" s="1" customFormat="1" ht="13.8" x14ac:dyDescent="0.3">
      <c r="B33704" s="10"/>
      <c r="L33704" s="10"/>
      <c r="M33704" s="10"/>
    </row>
    <row r="33705" spans="2:13" s="1" customFormat="1" ht="13.8" x14ac:dyDescent="0.3">
      <c r="B33705" s="10"/>
      <c r="L33705" s="10"/>
      <c r="M33705" s="10"/>
    </row>
    <row r="33706" spans="2:13" s="1" customFormat="1" ht="13.8" x14ac:dyDescent="0.3">
      <c r="B33706" s="10"/>
      <c r="L33706" s="10"/>
      <c r="M33706" s="10"/>
    </row>
    <row r="33707" spans="2:13" s="1" customFormat="1" ht="13.8" x14ac:dyDescent="0.3">
      <c r="B33707" s="10"/>
      <c r="L33707" s="10"/>
      <c r="M33707" s="10"/>
    </row>
    <row r="33708" spans="2:13" s="1" customFormat="1" ht="13.8" x14ac:dyDescent="0.3">
      <c r="B33708" s="10"/>
      <c r="L33708" s="10"/>
      <c r="M33708" s="10"/>
    </row>
    <row r="33709" spans="2:13" s="1" customFormat="1" ht="13.8" x14ac:dyDescent="0.3">
      <c r="B33709" s="10"/>
      <c r="L33709" s="10"/>
      <c r="M33709" s="10"/>
    </row>
    <row r="33710" spans="2:13" s="1" customFormat="1" ht="13.8" x14ac:dyDescent="0.3">
      <c r="B33710" s="10"/>
      <c r="L33710" s="10"/>
      <c r="M33710" s="10"/>
    </row>
    <row r="33711" spans="2:13" s="1" customFormat="1" ht="13.8" x14ac:dyDescent="0.3">
      <c r="B33711" s="10"/>
      <c r="L33711" s="10"/>
      <c r="M33711" s="10"/>
    </row>
    <row r="33712" spans="2:13" s="1" customFormat="1" ht="13.8" x14ac:dyDescent="0.3">
      <c r="B33712" s="10"/>
      <c r="L33712" s="10"/>
      <c r="M33712" s="10"/>
    </row>
    <row r="33713" spans="2:13" s="1" customFormat="1" ht="13.8" x14ac:dyDescent="0.3">
      <c r="B33713" s="10"/>
      <c r="L33713" s="10"/>
      <c r="M33713" s="10"/>
    </row>
    <row r="33714" spans="2:13" s="1" customFormat="1" ht="13.8" x14ac:dyDescent="0.3">
      <c r="B33714" s="10"/>
      <c r="L33714" s="10"/>
      <c r="M33714" s="10"/>
    </row>
    <row r="33715" spans="2:13" s="1" customFormat="1" ht="13.8" x14ac:dyDescent="0.3">
      <c r="B33715" s="10"/>
      <c r="L33715" s="10"/>
      <c r="M33715" s="10"/>
    </row>
    <row r="33716" spans="2:13" s="1" customFormat="1" ht="13.8" x14ac:dyDescent="0.3">
      <c r="B33716" s="10"/>
      <c r="L33716" s="10"/>
      <c r="M33716" s="10"/>
    </row>
    <row r="33717" spans="2:13" s="1" customFormat="1" ht="13.8" x14ac:dyDescent="0.3">
      <c r="B33717" s="10"/>
      <c r="L33717" s="10"/>
      <c r="M33717" s="10"/>
    </row>
    <row r="33718" spans="2:13" s="1" customFormat="1" ht="13.8" x14ac:dyDescent="0.3">
      <c r="B33718" s="10"/>
      <c r="L33718" s="10"/>
      <c r="M33718" s="10"/>
    </row>
    <row r="33719" spans="2:13" s="1" customFormat="1" ht="13.8" x14ac:dyDescent="0.3">
      <c r="B33719" s="10"/>
      <c r="L33719" s="10"/>
      <c r="M33719" s="10"/>
    </row>
    <row r="33720" spans="2:13" s="1" customFormat="1" ht="13.8" x14ac:dyDescent="0.3">
      <c r="B33720" s="10"/>
      <c r="L33720" s="10"/>
      <c r="M33720" s="10"/>
    </row>
    <row r="33721" spans="2:13" s="1" customFormat="1" ht="13.8" x14ac:dyDescent="0.3">
      <c r="B33721" s="10"/>
      <c r="L33721" s="10"/>
      <c r="M33721" s="10"/>
    </row>
    <row r="33722" spans="2:13" s="1" customFormat="1" ht="13.8" x14ac:dyDescent="0.3">
      <c r="B33722" s="10"/>
      <c r="L33722" s="10"/>
      <c r="M33722" s="10"/>
    </row>
    <row r="33723" spans="2:13" s="1" customFormat="1" ht="13.8" x14ac:dyDescent="0.3">
      <c r="B33723" s="10"/>
      <c r="L33723" s="10"/>
      <c r="M33723" s="10"/>
    </row>
    <row r="33724" spans="2:13" s="1" customFormat="1" ht="13.8" x14ac:dyDescent="0.3">
      <c r="B33724" s="10"/>
      <c r="L33724" s="10"/>
      <c r="M33724" s="10"/>
    </row>
    <row r="33725" spans="2:13" s="1" customFormat="1" ht="13.8" x14ac:dyDescent="0.3">
      <c r="B33725" s="10"/>
      <c r="L33725" s="10"/>
      <c r="M33725" s="10"/>
    </row>
    <row r="33726" spans="2:13" s="1" customFormat="1" ht="13.8" x14ac:dyDescent="0.3">
      <c r="B33726" s="10"/>
      <c r="L33726" s="10"/>
      <c r="M33726" s="10"/>
    </row>
    <row r="33727" spans="2:13" s="1" customFormat="1" ht="13.8" x14ac:dyDescent="0.3">
      <c r="B33727" s="10"/>
      <c r="L33727" s="10"/>
      <c r="M33727" s="10"/>
    </row>
    <row r="33728" spans="2:13" s="1" customFormat="1" ht="13.8" x14ac:dyDescent="0.3">
      <c r="B33728" s="10"/>
      <c r="L33728" s="10"/>
      <c r="M33728" s="10"/>
    </row>
    <row r="33729" spans="2:13" s="1" customFormat="1" ht="13.8" x14ac:dyDescent="0.3">
      <c r="B33729" s="10"/>
      <c r="L33729" s="10"/>
      <c r="M33729" s="10"/>
    </row>
    <row r="33730" spans="2:13" s="1" customFormat="1" ht="13.8" x14ac:dyDescent="0.3">
      <c r="B33730" s="10"/>
      <c r="L33730" s="10"/>
      <c r="M33730" s="10"/>
    </row>
    <row r="33731" spans="2:13" s="1" customFormat="1" ht="13.8" x14ac:dyDescent="0.3">
      <c r="B33731" s="10"/>
      <c r="L33731" s="10"/>
      <c r="M33731" s="10"/>
    </row>
    <row r="33732" spans="2:13" s="1" customFormat="1" ht="13.8" x14ac:dyDescent="0.3">
      <c r="B33732" s="10"/>
      <c r="L33732" s="10"/>
      <c r="M33732" s="10"/>
    </row>
    <row r="33733" spans="2:13" s="1" customFormat="1" ht="13.8" x14ac:dyDescent="0.3">
      <c r="B33733" s="10"/>
      <c r="L33733" s="10"/>
      <c r="M33733" s="10"/>
    </row>
    <row r="33734" spans="2:13" s="1" customFormat="1" ht="13.8" x14ac:dyDescent="0.3">
      <c r="B33734" s="10"/>
      <c r="L33734" s="10"/>
      <c r="M33734" s="10"/>
    </row>
    <row r="33735" spans="2:13" s="1" customFormat="1" ht="13.8" x14ac:dyDescent="0.3">
      <c r="B33735" s="10"/>
      <c r="L33735" s="10"/>
      <c r="M33735" s="10"/>
    </row>
    <row r="33736" spans="2:13" s="1" customFormat="1" ht="13.8" x14ac:dyDescent="0.3">
      <c r="B33736" s="10"/>
      <c r="L33736" s="10"/>
      <c r="M33736" s="10"/>
    </row>
    <row r="33737" spans="2:13" s="1" customFormat="1" ht="13.8" x14ac:dyDescent="0.3">
      <c r="B33737" s="10"/>
      <c r="L33737" s="10"/>
      <c r="M33737" s="10"/>
    </row>
    <row r="33738" spans="2:13" s="1" customFormat="1" ht="13.8" x14ac:dyDescent="0.3">
      <c r="B33738" s="10"/>
      <c r="L33738" s="10"/>
      <c r="M33738" s="10"/>
    </row>
    <row r="33739" spans="2:13" s="1" customFormat="1" ht="13.8" x14ac:dyDescent="0.3">
      <c r="B33739" s="10"/>
      <c r="L33739" s="10"/>
      <c r="M33739" s="10"/>
    </row>
    <row r="33740" spans="2:13" s="1" customFormat="1" ht="13.8" x14ac:dyDescent="0.3">
      <c r="B33740" s="10"/>
      <c r="L33740" s="10"/>
      <c r="M33740" s="10"/>
    </row>
    <row r="33741" spans="2:13" s="1" customFormat="1" ht="13.8" x14ac:dyDescent="0.3">
      <c r="B33741" s="10"/>
      <c r="L33741" s="10"/>
      <c r="M33741" s="10"/>
    </row>
    <row r="33742" spans="2:13" s="1" customFormat="1" ht="13.8" x14ac:dyDescent="0.3">
      <c r="B33742" s="10"/>
      <c r="L33742" s="10"/>
      <c r="M33742" s="10"/>
    </row>
    <row r="33743" spans="2:13" s="1" customFormat="1" ht="13.8" x14ac:dyDescent="0.3">
      <c r="B33743" s="10"/>
      <c r="L33743" s="10"/>
      <c r="M33743" s="10"/>
    </row>
    <row r="33744" spans="2:13" s="1" customFormat="1" ht="13.8" x14ac:dyDescent="0.3">
      <c r="B33744" s="10"/>
      <c r="L33744" s="10"/>
      <c r="M33744" s="10"/>
    </row>
    <row r="33745" spans="2:13" s="1" customFormat="1" ht="13.8" x14ac:dyDescent="0.3">
      <c r="B33745" s="10"/>
      <c r="L33745" s="10"/>
      <c r="M33745" s="10"/>
    </row>
    <row r="33746" spans="2:13" s="1" customFormat="1" ht="13.8" x14ac:dyDescent="0.3">
      <c r="B33746" s="10"/>
      <c r="L33746" s="10"/>
      <c r="M33746" s="10"/>
    </row>
    <row r="33747" spans="2:13" s="1" customFormat="1" ht="13.8" x14ac:dyDescent="0.3">
      <c r="B33747" s="10"/>
      <c r="L33747" s="10"/>
      <c r="M33747" s="10"/>
    </row>
    <row r="33748" spans="2:13" s="1" customFormat="1" ht="13.8" x14ac:dyDescent="0.3">
      <c r="B33748" s="10"/>
      <c r="L33748" s="10"/>
      <c r="M33748" s="10"/>
    </row>
    <row r="33749" spans="2:13" s="1" customFormat="1" ht="13.8" x14ac:dyDescent="0.3">
      <c r="B33749" s="10"/>
      <c r="L33749" s="10"/>
      <c r="M33749" s="10"/>
    </row>
    <row r="33750" spans="2:13" s="1" customFormat="1" ht="13.8" x14ac:dyDescent="0.3">
      <c r="B33750" s="10"/>
      <c r="L33750" s="10"/>
      <c r="M33750" s="10"/>
    </row>
    <row r="33751" spans="2:13" s="1" customFormat="1" ht="13.8" x14ac:dyDescent="0.3">
      <c r="B33751" s="10"/>
      <c r="L33751" s="10"/>
      <c r="M33751" s="10"/>
    </row>
    <row r="33752" spans="2:13" s="1" customFormat="1" ht="13.8" x14ac:dyDescent="0.3">
      <c r="B33752" s="10"/>
      <c r="L33752" s="10"/>
      <c r="M33752" s="10"/>
    </row>
    <row r="33753" spans="2:13" s="1" customFormat="1" ht="13.8" x14ac:dyDescent="0.3">
      <c r="B33753" s="10"/>
      <c r="L33753" s="10"/>
      <c r="M33753" s="10"/>
    </row>
    <row r="33754" spans="2:13" s="1" customFormat="1" ht="13.8" x14ac:dyDescent="0.3">
      <c r="B33754" s="10"/>
      <c r="L33754" s="10"/>
      <c r="M33754" s="10"/>
    </row>
    <row r="33755" spans="2:13" s="1" customFormat="1" ht="13.8" x14ac:dyDescent="0.3">
      <c r="B33755" s="10"/>
      <c r="L33755" s="10"/>
      <c r="M33755" s="10"/>
    </row>
    <row r="33756" spans="2:13" s="1" customFormat="1" ht="13.8" x14ac:dyDescent="0.3">
      <c r="B33756" s="10"/>
      <c r="L33756" s="10"/>
      <c r="M33756" s="10"/>
    </row>
    <row r="33757" spans="2:13" s="1" customFormat="1" ht="13.8" x14ac:dyDescent="0.3">
      <c r="B33757" s="10"/>
      <c r="L33757" s="10"/>
      <c r="M33757" s="10"/>
    </row>
    <row r="33758" spans="2:13" s="1" customFormat="1" ht="13.8" x14ac:dyDescent="0.3">
      <c r="B33758" s="10"/>
      <c r="L33758" s="10"/>
      <c r="M33758" s="10"/>
    </row>
    <row r="33759" spans="2:13" s="1" customFormat="1" ht="13.8" x14ac:dyDescent="0.3">
      <c r="B33759" s="10"/>
      <c r="L33759" s="10"/>
      <c r="M33759" s="10"/>
    </row>
    <row r="33760" spans="2:13" s="1" customFormat="1" ht="13.8" x14ac:dyDescent="0.3">
      <c r="B33760" s="10"/>
      <c r="L33760" s="10"/>
      <c r="M33760" s="10"/>
    </row>
    <row r="33761" spans="2:13" s="1" customFormat="1" ht="13.8" x14ac:dyDescent="0.3">
      <c r="B33761" s="10"/>
      <c r="L33761" s="10"/>
      <c r="M33761" s="10"/>
    </row>
    <row r="33762" spans="2:13" s="1" customFormat="1" ht="13.8" x14ac:dyDescent="0.3">
      <c r="B33762" s="10"/>
      <c r="L33762" s="10"/>
      <c r="M33762" s="10"/>
    </row>
    <row r="33763" spans="2:13" s="1" customFormat="1" ht="13.8" x14ac:dyDescent="0.3">
      <c r="B33763" s="10"/>
      <c r="L33763" s="10"/>
      <c r="M33763" s="10"/>
    </row>
    <row r="33764" spans="2:13" s="1" customFormat="1" ht="13.8" x14ac:dyDescent="0.3">
      <c r="B33764" s="10"/>
      <c r="L33764" s="10"/>
      <c r="M33764" s="10"/>
    </row>
    <row r="33765" spans="2:13" s="1" customFormat="1" ht="13.8" x14ac:dyDescent="0.3">
      <c r="B33765" s="10"/>
      <c r="L33765" s="10"/>
      <c r="M33765" s="10"/>
    </row>
    <row r="33766" spans="2:13" s="1" customFormat="1" ht="13.8" x14ac:dyDescent="0.3">
      <c r="B33766" s="10"/>
      <c r="L33766" s="10"/>
      <c r="M33766" s="10"/>
    </row>
    <row r="33767" spans="2:13" s="1" customFormat="1" ht="13.8" x14ac:dyDescent="0.3">
      <c r="B33767" s="10"/>
      <c r="L33767" s="10"/>
      <c r="M33767" s="10"/>
    </row>
    <row r="33768" spans="2:13" s="1" customFormat="1" ht="13.8" x14ac:dyDescent="0.3">
      <c r="B33768" s="10"/>
      <c r="L33768" s="10"/>
      <c r="M33768" s="10"/>
    </row>
    <row r="33769" spans="2:13" s="1" customFormat="1" ht="13.8" x14ac:dyDescent="0.3">
      <c r="B33769" s="10"/>
      <c r="L33769" s="10"/>
      <c r="M33769" s="10"/>
    </row>
    <row r="33770" spans="2:13" s="1" customFormat="1" ht="13.8" x14ac:dyDescent="0.3">
      <c r="B33770" s="10"/>
      <c r="L33770" s="10"/>
      <c r="M33770" s="10"/>
    </row>
    <row r="33771" spans="2:13" s="1" customFormat="1" ht="13.8" x14ac:dyDescent="0.3">
      <c r="B33771" s="10"/>
      <c r="L33771" s="10"/>
      <c r="M33771" s="10"/>
    </row>
    <row r="33772" spans="2:13" s="1" customFormat="1" ht="13.8" x14ac:dyDescent="0.3">
      <c r="B33772" s="10"/>
      <c r="L33772" s="10"/>
      <c r="M33772" s="10"/>
    </row>
    <row r="33773" spans="2:13" s="1" customFormat="1" ht="13.8" x14ac:dyDescent="0.3">
      <c r="B33773" s="10"/>
      <c r="L33773" s="10"/>
      <c r="M33773" s="10"/>
    </row>
    <row r="33774" spans="2:13" s="1" customFormat="1" ht="13.8" x14ac:dyDescent="0.3">
      <c r="B33774" s="10"/>
      <c r="L33774" s="10"/>
      <c r="M33774" s="10"/>
    </row>
    <row r="33775" spans="2:13" s="1" customFormat="1" ht="13.8" x14ac:dyDescent="0.3">
      <c r="B33775" s="10"/>
      <c r="L33775" s="10"/>
      <c r="M33775" s="10"/>
    </row>
    <row r="33776" spans="2:13" s="1" customFormat="1" ht="13.8" x14ac:dyDescent="0.3">
      <c r="B33776" s="10"/>
      <c r="L33776" s="10"/>
      <c r="M33776" s="10"/>
    </row>
    <row r="33777" spans="2:13" s="1" customFormat="1" ht="13.8" x14ac:dyDescent="0.3">
      <c r="B33777" s="10"/>
      <c r="L33777" s="10"/>
      <c r="M33777" s="10"/>
    </row>
    <row r="33778" spans="2:13" s="1" customFormat="1" ht="13.8" x14ac:dyDescent="0.3">
      <c r="B33778" s="10"/>
      <c r="L33778" s="10"/>
      <c r="M33778" s="10"/>
    </row>
    <row r="33779" spans="2:13" s="1" customFormat="1" ht="13.8" x14ac:dyDescent="0.3">
      <c r="B33779" s="10"/>
      <c r="L33779" s="10"/>
      <c r="M33779" s="10"/>
    </row>
    <row r="33780" spans="2:13" s="1" customFormat="1" ht="13.8" x14ac:dyDescent="0.3">
      <c r="B33780" s="10"/>
      <c r="L33780" s="10"/>
      <c r="M33780" s="10"/>
    </row>
    <row r="33781" spans="2:13" s="1" customFormat="1" ht="13.8" x14ac:dyDescent="0.3">
      <c r="B33781" s="10"/>
      <c r="L33781" s="10"/>
      <c r="M33781" s="10"/>
    </row>
    <row r="33782" spans="2:13" s="1" customFormat="1" ht="13.8" x14ac:dyDescent="0.3">
      <c r="B33782" s="10"/>
      <c r="L33782" s="10"/>
      <c r="M33782" s="10"/>
    </row>
    <row r="33783" spans="2:13" s="1" customFormat="1" ht="13.8" x14ac:dyDescent="0.3">
      <c r="B33783" s="10"/>
      <c r="L33783" s="10"/>
      <c r="M33783" s="10"/>
    </row>
    <row r="33784" spans="2:13" s="1" customFormat="1" ht="13.8" x14ac:dyDescent="0.3">
      <c r="B33784" s="10"/>
      <c r="L33784" s="10"/>
      <c r="M33784" s="10"/>
    </row>
    <row r="33785" spans="2:13" s="1" customFormat="1" ht="13.8" x14ac:dyDescent="0.3">
      <c r="B33785" s="10"/>
      <c r="L33785" s="10"/>
      <c r="M33785" s="10"/>
    </row>
    <row r="33786" spans="2:13" s="1" customFormat="1" ht="13.8" x14ac:dyDescent="0.3">
      <c r="B33786" s="10"/>
      <c r="L33786" s="10"/>
      <c r="M33786" s="10"/>
    </row>
    <row r="33787" spans="2:13" s="1" customFormat="1" ht="13.8" x14ac:dyDescent="0.3">
      <c r="B33787" s="10"/>
      <c r="L33787" s="10"/>
      <c r="M33787" s="10"/>
    </row>
    <row r="33788" spans="2:13" s="1" customFormat="1" ht="13.8" x14ac:dyDescent="0.3">
      <c r="B33788" s="10"/>
      <c r="L33788" s="10"/>
      <c r="M33788" s="10"/>
    </row>
    <row r="33789" spans="2:13" s="1" customFormat="1" ht="13.8" x14ac:dyDescent="0.3">
      <c r="B33789" s="10"/>
      <c r="L33789" s="10"/>
      <c r="M33789" s="10"/>
    </row>
    <row r="33790" spans="2:13" s="1" customFormat="1" ht="13.8" x14ac:dyDescent="0.3">
      <c r="B33790" s="10"/>
      <c r="L33790" s="10"/>
      <c r="M33790" s="10"/>
    </row>
    <row r="33791" spans="2:13" s="1" customFormat="1" ht="13.8" x14ac:dyDescent="0.3">
      <c r="B33791" s="10"/>
      <c r="L33791" s="10"/>
      <c r="M33791" s="10"/>
    </row>
    <row r="33792" spans="2:13" s="1" customFormat="1" ht="13.8" x14ac:dyDescent="0.3">
      <c r="B33792" s="10"/>
      <c r="L33792" s="10"/>
      <c r="M33792" s="10"/>
    </row>
    <row r="33793" spans="2:13" s="1" customFormat="1" ht="13.8" x14ac:dyDescent="0.3">
      <c r="B33793" s="10"/>
      <c r="L33793" s="10"/>
      <c r="M33793" s="10"/>
    </row>
    <row r="33794" spans="2:13" s="1" customFormat="1" ht="13.8" x14ac:dyDescent="0.3">
      <c r="B33794" s="10"/>
      <c r="L33794" s="10"/>
      <c r="M33794" s="10"/>
    </row>
    <row r="33795" spans="2:13" s="1" customFormat="1" ht="13.8" x14ac:dyDescent="0.3">
      <c r="B33795" s="10"/>
      <c r="L33795" s="10"/>
      <c r="M33795" s="10"/>
    </row>
    <row r="33796" spans="2:13" s="1" customFormat="1" ht="13.8" x14ac:dyDescent="0.3">
      <c r="B33796" s="10"/>
      <c r="L33796" s="10"/>
      <c r="M33796" s="10"/>
    </row>
    <row r="33797" spans="2:13" s="1" customFormat="1" ht="13.8" x14ac:dyDescent="0.3">
      <c r="B33797" s="10"/>
      <c r="L33797" s="10"/>
      <c r="M33797" s="10"/>
    </row>
    <row r="33798" spans="2:13" s="1" customFormat="1" ht="13.8" x14ac:dyDescent="0.3">
      <c r="B33798" s="10"/>
      <c r="L33798" s="10"/>
      <c r="M33798" s="10"/>
    </row>
    <row r="33799" spans="2:13" s="1" customFormat="1" ht="13.8" x14ac:dyDescent="0.3">
      <c r="B33799" s="10"/>
      <c r="L33799" s="10"/>
      <c r="M33799" s="10"/>
    </row>
    <row r="33800" spans="2:13" s="1" customFormat="1" ht="13.8" x14ac:dyDescent="0.3">
      <c r="B33800" s="10"/>
      <c r="L33800" s="10"/>
      <c r="M33800" s="10"/>
    </row>
    <row r="33801" spans="2:13" s="1" customFormat="1" ht="13.8" x14ac:dyDescent="0.3">
      <c r="B33801" s="10"/>
      <c r="L33801" s="10"/>
      <c r="M33801" s="10"/>
    </row>
    <row r="33802" spans="2:13" s="1" customFormat="1" ht="13.8" x14ac:dyDescent="0.3">
      <c r="B33802" s="10"/>
      <c r="L33802" s="10"/>
      <c r="M33802" s="10"/>
    </row>
    <row r="33803" spans="2:13" s="1" customFormat="1" ht="13.8" x14ac:dyDescent="0.3">
      <c r="B33803" s="10"/>
      <c r="L33803" s="10"/>
      <c r="M33803" s="10"/>
    </row>
    <row r="33804" spans="2:13" s="1" customFormat="1" ht="13.8" x14ac:dyDescent="0.3">
      <c r="B33804" s="10"/>
      <c r="L33804" s="10"/>
      <c r="M33804" s="10"/>
    </row>
    <row r="33805" spans="2:13" s="1" customFormat="1" ht="13.8" x14ac:dyDescent="0.3">
      <c r="B33805" s="10"/>
      <c r="L33805" s="10"/>
      <c r="M33805" s="10"/>
    </row>
    <row r="33806" spans="2:13" s="1" customFormat="1" ht="13.8" x14ac:dyDescent="0.3">
      <c r="B33806" s="10"/>
      <c r="L33806" s="10"/>
      <c r="M33806" s="10"/>
    </row>
    <row r="33807" spans="2:13" s="1" customFormat="1" ht="13.8" x14ac:dyDescent="0.3">
      <c r="B33807" s="10"/>
      <c r="L33807" s="10"/>
      <c r="M33807" s="10"/>
    </row>
    <row r="33808" spans="2:13" s="1" customFormat="1" ht="13.8" x14ac:dyDescent="0.3">
      <c r="B33808" s="10"/>
      <c r="L33808" s="10"/>
      <c r="M33808" s="10"/>
    </row>
    <row r="33809" spans="2:13" s="1" customFormat="1" ht="13.8" x14ac:dyDescent="0.3">
      <c r="B33809" s="10"/>
      <c r="L33809" s="10"/>
      <c r="M33809" s="10"/>
    </row>
    <row r="33810" spans="2:13" s="1" customFormat="1" ht="13.8" x14ac:dyDescent="0.3">
      <c r="B33810" s="10"/>
      <c r="L33810" s="10"/>
      <c r="M33810" s="10"/>
    </row>
    <row r="33811" spans="2:13" s="1" customFormat="1" ht="13.8" x14ac:dyDescent="0.3">
      <c r="B33811" s="10"/>
      <c r="L33811" s="10"/>
      <c r="M33811" s="10"/>
    </row>
    <row r="33812" spans="2:13" s="1" customFormat="1" ht="13.8" x14ac:dyDescent="0.3">
      <c r="B33812" s="10"/>
      <c r="L33812" s="10"/>
      <c r="M33812" s="10"/>
    </row>
    <row r="33813" spans="2:13" s="1" customFormat="1" ht="13.8" x14ac:dyDescent="0.3">
      <c r="B33813" s="10"/>
      <c r="L33813" s="10"/>
      <c r="M33813" s="10"/>
    </row>
    <row r="33814" spans="2:13" s="1" customFormat="1" ht="13.8" x14ac:dyDescent="0.3">
      <c r="B33814" s="10"/>
      <c r="L33814" s="10"/>
      <c r="M33814" s="10"/>
    </row>
    <row r="33815" spans="2:13" s="1" customFormat="1" ht="13.8" x14ac:dyDescent="0.3">
      <c r="B33815" s="10"/>
      <c r="L33815" s="10"/>
      <c r="M33815" s="10"/>
    </row>
    <row r="33816" spans="2:13" s="1" customFormat="1" ht="13.8" x14ac:dyDescent="0.3">
      <c r="B33816" s="10"/>
      <c r="L33816" s="10"/>
      <c r="M33816" s="10"/>
    </row>
    <row r="33817" spans="2:13" s="1" customFormat="1" ht="13.8" x14ac:dyDescent="0.3">
      <c r="B33817" s="10"/>
      <c r="L33817" s="10"/>
      <c r="M33817" s="10"/>
    </row>
    <row r="33818" spans="2:13" s="1" customFormat="1" ht="13.8" x14ac:dyDescent="0.3">
      <c r="B33818" s="10"/>
      <c r="L33818" s="10"/>
      <c r="M33818" s="10"/>
    </row>
    <row r="33819" spans="2:13" s="1" customFormat="1" ht="13.8" x14ac:dyDescent="0.3">
      <c r="B33819" s="10"/>
      <c r="L33819" s="10"/>
      <c r="M33819" s="10"/>
    </row>
    <row r="33820" spans="2:13" s="1" customFormat="1" ht="13.8" x14ac:dyDescent="0.3">
      <c r="B33820" s="10"/>
      <c r="L33820" s="10"/>
      <c r="M33820" s="10"/>
    </row>
    <row r="33821" spans="2:13" s="1" customFormat="1" ht="13.8" x14ac:dyDescent="0.3">
      <c r="B33821" s="10"/>
      <c r="L33821" s="10"/>
      <c r="M33821" s="10"/>
    </row>
    <row r="33822" spans="2:13" s="1" customFormat="1" ht="13.8" x14ac:dyDescent="0.3">
      <c r="B33822" s="10"/>
      <c r="L33822" s="10"/>
      <c r="M33822" s="10"/>
    </row>
    <row r="33823" spans="2:13" s="1" customFormat="1" ht="13.8" x14ac:dyDescent="0.3">
      <c r="B33823" s="10"/>
      <c r="L33823" s="10"/>
      <c r="M33823" s="10"/>
    </row>
    <row r="33824" spans="2:13" s="1" customFormat="1" ht="13.8" x14ac:dyDescent="0.3">
      <c r="B33824" s="10"/>
      <c r="L33824" s="10"/>
      <c r="M33824" s="10"/>
    </row>
    <row r="33825" spans="2:13" s="1" customFormat="1" ht="13.8" x14ac:dyDescent="0.3">
      <c r="B33825" s="10"/>
      <c r="L33825" s="10"/>
      <c r="M33825" s="10"/>
    </row>
    <row r="33826" spans="2:13" s="1" customFormat="1" ht="13.8" x14ac:dyDescent="0.3">
      <c r="B33826" s="10"/>
      <c r="L33826" s="10"/>
      <c r="M33826" s="10"/>
    </row>
    <row r="33827" spans="2:13" s="1" customFormat="1" ht="13.8" x14ac:dyDescent="0.3">
      <c r="B33827" s="10"/>
      <c r="L33827" s="10"/>
      <c r="M33827" s="10"/>
    </row>
    <row r="33828" spans="2:13" s="1" customFormat="1" ht="13.8" x14ac:dyDescent="0.3">
      <c r="B33828" s="10"/>
      <c r="L33828" s="10"/>
      <c r="M33828" s="10"/>
    </row>
    <row r="33829" spans="2:13" s="1" customFormat="1" ht="13.8" x14ac:dyDescent="0.3">
      <c r="B33829" s="10"/>
      <c r="L33829" s="10"/>
      <c r="M33829" s="10"/>
    </row>
    <row r="33830" spans="2:13" s="1" customFormat="1" ht="13.8" x14ac:dyDescent="0.3">
      <c r="B33830" s="10"/>
      <c r="L33830" s="10"/>
      <c r="M33830" s="10"/>
    </row>
    <row r="33831" spans="2:13" s="1" customFormat="1" ht="13.8" x14ac:dyDescent="0.3">
      <c r="B33831" s="10"/>
      <c r="L33831" s="10"/>
      <c r="M33831" s="10"/>
    </row>
    <row r="33832" spans="2:13" s="1" customFormat="1" ht="13.8" x14ac:dyDescent="0.3">
      <c r="B33832" s="10"/>
      <c r="L33832" s="10"/>
      <c r="M33832" s="10"/>
    </row>
    <row r="33833" spans="2:13" s="1" customFormat="1" ht="13.8" x14ac:dyDescent="0.3">
      <c r="B33833" s="10"/>
      <c r="L33833" s="10"/>
      <c r="M33833" s="10"/>
    </row>
    <row r="33834" spans="2:13" s="1" customFormat="1" ht="13.8" x14ac:dyDescent="0.3">
      <c r="B33834" s="10"/>
      <c r="L33834" s="10"/>
      <c r="M33834" s="10"/>
    </row>
    <row r="33835" spans="2:13" s="1" customFormat="1" ht="13.8" x14ac:dyDescent="0.3">
      <c r="B33835" s="10"/>
      <c r="L33835" s="10"/>
      <c r="M33835" s="10"/>
    </row>
    <row r="33836" spans="2:13" s="1" customFormat="1" ht="13.8" x14ac:dyDescent="0.3">
      <c r="B33836" s="10"/>
      <c r="L33836" s="10"/>
      <c r="M33836" s="10"/>
    </row>
    <row r="33837" spans="2:13" s="1" customFormat="1" ht="13.8" x14ac:dyDescent="0.3">
      <c r="B33837" s="10"/>
      <c r="L33837" s="10"/>
      <c r="M33837" s="10"/>
    </row>
    <row r="33838" spans="2:13" s="1" customFormat="1" ht="13.8" x14ac:dyDescent="0.3">
      <c r="B33838" s="10"/>
      <c r="L33838" s="10"/>
      <c r="M33838" s="10"/>
    </row>
    <row r="33839" spans="2:13" s="1" customFormat="1" ht="13.8" x14ac:dyDescent="0.3">
      <c r="B33839" s="10"/>
      <c r="L33839" s="10"/>
      <c r="M33839" s="10"/>
    </row>
    <row r="33840" spans="2:13" s="1" customFormat="1" ht="13.8" x14ac:dyDescent="0.3">
      <c r="B33840" s="10"/>
      <c r="L33840" s="10"/>
      <c r="M33840" s="10"/>
    </row>
    <row r="33841" spans="2:13" s="1" customFormat="1" ht="13.8" x14ac:dyDescent="0.3">
      <c r="B33841" s="10"/>
      <c r="L33841" s="10"/>
      <c r="M33841" s="10"/>
    </row>
    <row r="33842" spans="2:13" s="1" customFormat="1" ht="13.8" x14ac:dyDescent="0.3">
      <c r="B33842" s="10"/>
      <c r="L33842" s="10"/>
      <c r="M33842" s="10"/>
    </row>
    <row r="33843" spans="2:13" s="1" customFormat="1" ht="13.8" x14ac:dyDescent="0.3">
      <c r="B33843" s="10"/>
      <c r="L33843" s="10"/>
      <c r="M33843" s="10"/>
    </row>
    <row r="33844" spans="2:13" s="1" customFormat="1" ht="13.8" x14ac:dyDescent="0.3">
      <c r="B33844" s="10"/>
      <c r="L33844" s="10"/>
      <c r="M33844" s="10"/>
    </row>
    <row r="33845" spans="2:13" s="1" customFormat="1" ht="13.8" x14ac:dyDescent="0.3">
      <c r="B33845" s="10"/>
      <c r="L33845" s="10"/>
      <c r="M33845" s="10"/>
    </row>
    <row r="33846" spans="2:13" s="1" customFormat="1" ht="13.8" x14ac:dyDescent="0.3">
      <c r="B33846" s="10"/>
      <c r="L33846" s="10"/>
      <c r="M33846" s="10"/>
    </row>
    <row r="33847" spans="2:13" s="1" customFormat="1" ht="13.8" x14ac:dyDescent="0.3">
      <c r="B33847" s="10"/>
      <c r="L33847" s="10"/>
      <c r="M33847" s="10"/>
    </row>
    <row r="33848" spans="2:13" s="1" customFormat="1" ht="13.8" x14ac:dyDescent="0.3">
      <c r="B33848" s="10"/>
      <c r="L33848" s="10"/>
      <c r="M33848" s="10"/>
    </row>
    <row r="33849" spans="2:13" s="1" customFormat="1" ht="13.8" x14ac:dyDescent="0.3">
      <c r="B33849" s="10"/>
      <c r="L33849" s="10"/>
      <c r="M33849" s="10"/>
    </row>
    <row r="33850" spans="2:13" s="1" customFormat="1" ht="13.8" x14ac:dyDescent="0.3">
      <c r="B33850" s="10"/>
      <c r="L33850" s="10"/>
      <c r="M33850" s="10"/>
    </row>
    <row r="33851" spans="2:13" s="1" customFormat="1" ht="13.8" x14ac:dyDescent="0.3">
      <c r="B33851" s="10"/>
      <c r="L33851" s="10"/>
      <c r="M33851" s="10"/>
    </row>
    <row r="33852" spans="2:13" s="1" customFormat="1" ht="13.8" x14ac:dyDescent="0.3">
      <c r="B33852" s="10"/>
      <c r="L33852" s="10"/>
      <c r="M33852" s="10"/>
    </row>
    <row r="33853" spans="2:13" s="1" customFormat="1" ht="13.8" x14ac:dyDescent="0.3">
      <c r="B33853" s="10"/>
      <c r="L33853" s="10"/>
      <c r="M33853" s="10"/>
    </row>
    <row r="33854" spans="2:13" s="1" customFormat="1" ht="13.8" x14ac:dyDescent="0.3">
      <c r="B33854" s="10"/>
      <c r="L33854" s="10"/>
      <c r="M33854" s="10"/>
    </row>
    <row r="33855" spans="2:13" s="1" customFormat="1" ht="13.8" x14ac:dyDescent="0.3">
      <c r="B33855" s="10"/>
      <c r="L33855" s="10"/>
      <c r="M33855" s="10"/>
    </row>
    <row r="33856" spans="2:13" s="1" customFormat="1" ht="13.8" x14ac:dyDescent="0.3">
      <c r="B33856" s="10"/>
      <c r="L33856" s="10"/>
      <c r="M33856" s="10"/>
    </row>
    <row r="33857" spans="2:13" s="1" customFormat="1" ht="13.8" x14ac:dyDescent="0.3">
      <c r="B33857" s="10"/>
      <c r="L33857" s="10"/>
      <c r="M33857" s="10"/>
    </row>
    <row r="33858" spans="2:13" s="1" customFormat="1" ht="13.8" x14ac:dyDescent="0.3">
      <c r="B33858" s="10"/>
      <c r="L33858" s="10"/>
      <c r="M33858" s="10"/>
    </row>
    <row r="33859" spans="2:13" s="1" customFormat="1" ht="13.8" x14ac:dyDescent="0.3">
      <c r="B33859" s="10"/>
      <c r="L33859" s="10"/>
      <c r="M33859" s="10"/>
    </row>
    <row r="33860" spans="2:13" s="1" customFormat="1" ht="13.8" x14ac:dyDescent="0.3">
      <c r="B33860" s="10"/>
      <c r="L33860" s="10"/>
      <c r="M33860" s="10"/>
    </row>
    <row r="33861" spans="2:13" s="1" customFormat="1" ht="13.8" x14ac:dyDescent="0.3">
      <c r="B33861" s="10"/>
      <c r="L33861" s="10"/>
      <c r="M33861" s="10"/>
    </row>
    <row r="33862" spans="2:13" s="1" customFormat="1" ht="13.8" x14ac:dyDescent="0.3">
      <c r="B33862" s="10"/>
      <c r="L33862" s="10"/>
      <c r="M33862" s="10"/>
    </row>
    <row r="33863" spans="2:13" s="1" customFormat="1" ht="13.8" x14ac:dyDescent="0.3">
      <c r="B33863" s="10"/>
      <c r="L33863" s="10"/>
      <c r="M33863" s="10"/>
    </row>
    <row r="33864" spans="2:13" s="1" customFormat="1" ht="13.8" x14ac:dyDescent="0.3">
      <c r="B33864" s="10"/>
      <c r="L33864" s="10"/>
      <c r="M33864" s="10"/>
    </row>
    <row r="33865" spans="2:13" s="1" customFormat="1" ht="13.8" x14ac:dyDescent="0.3">
      <c r="B33865" s="10"/>
      <c r="L33865" s="10"/>
      <c r="M33865" s="10"/>
    </row>
    <row r="33866" spans="2:13" s="1" customFormat="1" ht="13.8" x14ac:dyDescent="0.3">
      <c r="B33866" s="10"/>
      <c r="L33866" s="10"/>
      <c r="M33866" s="10"/>
    </row>
    <row r="33867" spans="2:13" s="1" customFormat="1" ht="13.8" x14ac:dyDescent="0.3">
      <c r="B33867" s="10"/>
      <c r="L33867" s="10"/>
      <c r="M33867" s="10"/>
    </row>
    <row r="33868" spans="2:13" s="1" customFormat="1" ht="13.8" x14ac:dyDescent="0.3">
      <c r="B33868" s="10"/>
      <c r="L33868" s="10"/>
      <c r="M33868" s="10"/>
    </row>
    <row r="33869" spans="2:13" s="1" customFormat="1" ht="13.8" x14ac:dyDescent="0.3">
      <c r="B33869" s="10"/>
      <c r="L33869" s="10"/>
      <c r="M33869" s="10"/>
    </row>
    <row r="33870" spans="2:13" s="1" customFormat="1" ht="13.8" x14ac:dyDescent="0.3">
      <c r="B33870" s="10"/>
      <c r="L33870" s="10"/>
      <c r="M33870" s="10"/>
    </row>
    <row r="33871" spans="2:13" s="1" customFormat="1" ht="13.8" x14ac:dyDescent="0.3">
      <c r="B33871" s="10"/>
      <c r="L33871" s="10"/>
      <c r="M33871" s="10"/>
    </row>
    <row r="33872" spans="2:13" s="1" customFormat="1" ht="13.8" x14ac:dyDescent="0.3">
      <c r="B33872" s="10"/>
      <c r="L33872" s="10"/>
      <c r="M33872" s="10"/>
    </row>
    <row r="33873" spans="2:13" s="1" customFormat="1" ht="13.8" x14ac:dyDescent="0.3">
      <c r="B33873" s="10"/>
      <c r="L33873" s="10"/>
      <c r="M33873" s="10"/>
    </row>
    <row r="33874" spans="2:13" s="1" customFormat="1" ht="13.8" x14ac:dyDescent="0.3">
      <c r="B33874" s="10"/>
      <c r="L33874" s="10"/>
      <c r="M33874" s="10"/>
    </row>
    <row r="33875" spans="2:13" s="1" customFormat="1" ht="13.8" x14ac:dyDescent="0.3">
      <c r="B33875" s="10"/>
      <c r="L33875" s="10"/>
      <c r="M33875" s="10"/>
    </row>
    <row r="33876" spans="2:13" s="1" customFormat="1" ht="13.8" x14ac:dyDescent="0.3">
      <c r="B33876" s="10"/>
      <c r="L33876" s="10"/>
      <c r="M33876" s="10"/>
    </row>
    <row r="33877" spans="2:13" s="1" customFormat="1" ht="13.8" x14ac:dyDescent="0.3">
      <c r="B33877" s="10"/>
      <c r="L33877" s="10"/>
      <c r="M33877" s="10"/>
    </row>
    <row r="33878" spans="2:13" s="1" customFormat="1" ht="13.8" x14ac:dyDescent="0.3">
      <c r="B33878" s="10"/>
      <c r="L33878" s="10"/>
      <c r="M33878" s="10"/>
    </row>
    <row r="33879" spans="2:13" s="1" customFormat="1" ht="13.8" x14ac:dyDescent="0.3">
      <c r="B33879" s="10"/>
      <c r="L33879" s="10"/>
      <c r="M33879" s="10"/>
    </row>
    <row r="33880" spans="2:13" s="1" customFormat="1" ht="13.8" x14ac:dyDescent="0.3">
      <c r="B33880" s="10"/>
      <c r="L33880" s="10"/>
      <c r="M33880" s="10"/>
    </row>
    <row r="33881" spans="2:13" s="1" customFormat="1" ht="13.8" x14ac:dyDescent="0.3">
      <c r="B33881" s="10"/>
      <c r="L33881" s="10"/>
      <c r="M33881" s="10"/>
    </row>
    <row r="33882" spans="2:13" s="1" customFormat="1" ht="13.8" x14ac:dyDescent="0.3">
      <c r="B33882" s="10"/>
      <c r="L33882" s="10"/>
      <c r="M33882" s="10"/>
    </row>
    <row r="33883" spans="2:13" s="1" customFormat="1" ht="13.8" x14ac:dyDescent="0.3">
      <c r="B33883" s="10"/>
      <c r="L33883" s="10"/>
      <c r="M33883" s="10"/>
    </row>
    <row r="33884" spans="2:13" s="1" customFormat="1" ht="13.8" x14ac:dyDescent="0.3">
      <c r="B33884" s="10"/>
      <c r="L33884" s="10"/>
      <c r="M33884" s="10"/>
    </row>
    <row r="33885" spans="2:13" s="1" customFormat="1" ht="13.8" x14ac:dyDescent="0.3">
      <c r="B33885" s="10"/>
      <c r="L33885" s="10"/>
      <c r="M33885" s="10"/>
    </row>
    <row r="33886" spans="2:13" s="1" customFormat="1" ht="13.8" x14ac:dyDescent="0.3">
      <c r="B33886" s="10"/>
      <c r="L33886" s="10"/>
      <c r="M33886" s="10"/>
    </row>
    <row r="33887" spans="2:13" s="1" customFormat="1" ht="13.8" x14ac:dyDescent="0.3">
      <c r="B33887" s="10"/>
      <c r="L33887" s="10"/>
      <c r="M33887" s="10"/>
    </row>
    <row r="33888" spans="2:13" s="1" customFormat="1" ht="13.8" x14ac:dyDescent="0.3">
      <c r="B33888" s="10"/>
      <c r="L33888" s="10"/>
      <c r="M33888" s="10"/>
    </row>
    <row r="33889" spans="2:13" s="1" customFormat="1" ht="13.8" x14ac:dyDescent="0.3">
      <c r="B33889" s="10"/>
      <c r="L33889" s="10"/>
      <c r="M33889" s="10"/>
    </row>
    <row r="33890" spans="2:13" s="1" customFormat="1" ht="13.8" x14ac:dyDescent="0.3">
      <c r="B33890" s="10"/>
      <c r="L33890" s="10"/>
      <c r="M33890" s="10"/>
    </row>
    <row r="33891" spans="2:13" s="1" customFormat="1" ht="13.8" x14ac:dyDescent="0.3">
      <c r="B33891" s="10"/>
      <c r="L33891" s="10"/>
      <c r="M33891" s="10"/>
    </row>
    <row r="33892" spans="2:13" s="1" customFormat="1" ht="13.8" x14ac:dyDescent="0.3">
      <c r="B33892" s="10"/>
      <c r="L33892" s="10"/>
      <c r="M33892" s="10"/>
    </row>
    <row r="33893" spans="2:13" s="1" customFormat="1" ht="13.8" x14ac:dyDescent="0.3">
      <c r="B33893" s="10"/>
      <c r="L33893" s="10"/>
      <c r="M33893" s="10"/>
    </row>
    <row r="33894" spans="2:13" s="1" customFormat="1" ht="13.8" x14ac:dyDescent="0.3">
      <c r="B33894" s="10"/>
      <c r="L33894" s="10"/>
      <c r="M33894" s="10"/>
    </row>
    <row r="33895" spans="2:13" s="1" customFormat="1" ht="13.8" x14ac:dyDescent="0.3">
      <c r="B33895" s="10"/>
      <c r="L33895" s="10"/>
      <c r="M33895" s="10"/>
    </row>
    <row r="33896" spans="2:13" s="1" customFormat="1" ht="13.8" x14ac:dyDescent="0.3">
      <c r="B33896" s="10"/>
      <c r="L33896" s="10"/>
      <c r="M33896" s="10"/>
    </row>
    <row r="33897" spans="2:13" s="1" customFormat="1" ht="13.8" x14ac:dyDescent="0.3">
      <c r="B33897" s="10"/>
      <c r="L33897" s="10"/>
      <c r="M33897" s="10"/>
    </row>
    <row r="33898" spans="2:13" s="1" customFormat="1" ht="13.8" x14ac:dyDescent="0.3">
      <c r="B33898" s="10"/>
      <c r="L33898" s="10"/>
      <c r="M33898" s="10"/>
    </row>
    <row r="33899" spans="2:13" s="1" customFormat="1" ht="13.8" x14ac:dyDescent="0.3">
      <c r="B33899" s="10"/>
      <c r="L33899" s="10"/>
      <c r="M33899" s="10"/>
    </row>
    <row r="33900" spans="2:13" s="1" customFormat="1" ht="13.8" x14ac:dyDescent="0.3">
      <c r="B33900" s="10"/>
      <c r="L33900" s="10"/>
      <c r="M33900" s="10"/>
    </row>
    <row r="33901" spans="2:13" s="1" customFormat="1" ht="13.8" x14ac:dyDescent="0.3">
      <c r="B33901" s="10"/>
      <c r="L33901" s="10"/>
      <c r="M33901" s="10"/>
    </row>
    <row r="33902" spans="2:13" s="1" customFormat="1" ht="13.8" x14ac:dyDescent="0.3">
      <c r="B33902" s="10"/>
      <c r="L33902" s="10"/>
      <c r="M33902" s="10"/>
    </row>
    <row r="33903" spans="2:13" s="1" customFormat="1" ht="13.8" x14ac:dyDescent="0.3">
      <c r="B33903" s="10"/>
      <c r="L33903" s="10"/>
      <c r="M33903" s="10"/>
    </row>
    <row r="33904" spans="2:13" s="1" customFormat="1" ht="13.8" x14ac:dyDescent="0.3">
      <c r="B33904" s="10"/>
      <c r="L33904" s="10"/>
      <c r="M33904" s="10"/>
    </row>
    <row r="33905" spans="2:13" s="1" customFormat="1" ht="13.8" x14ac:dyDescent="0.3">
      <c r="B33905" s="10"/>
      <c r="L33905" s="10"/>
      <c r="M33905" s="10"/>
    </row>
    <row r="33906" spans="2:13" s="1" customFormat="1" ht="13.8" x14ac:dyDescent="0.3">
      <c r="B33906" s="10"/>
      <c r="L33906" s="10"/>
      <c r="M33906" s="10"/>
    </row>
    <row r="33907" spans="2:13" s="1" customFormat="1" ht="13.8" x14ac:dyDescent="0.3">
      <c r="B33907" s="10"/>
      <c r="L33907" s="10"/>
      <c r="M33907" s="10"/>
    </row>
    <row r="33908" spans="2:13" s="1" customFormat="1" ht="13.8" x14ac:dyDescent="0.3">
      <c r="B33908" s="10"/>
      <c r="L33908" s="10"/>
      <c r="M33908" s="10"/>
    </row>
    <row r="33909" spans="2:13" s="1" customFormat="1" ht="13.8" x14ac:dyDescent="0.3">
      <c r="B33909" s="10"/>
      <c r="L33909" s="10"/>
      <c r="M33909" s="10"/>
    </row>
    <row r="33910" spans="2:13" s="1" customFormat="1" ht="13.8" x14ac:dyDescent="0.3">
      <c r="B33910" s="10"/>
      <c r="L33910" s="10"/>
      <c r="M33910" s="10"/>
    </row>
    <row r="33911" spans="2:13" s="1" customFormat="1" ht="13.8" x14ac:dyDescent="0.3">
      <c r="B33911" s="10"/>
      <c r="L33911" s="10"/>
      <c r="M33911" s="10"/>
    </row>
    <row r="33912" spans="2:13" s="1" customFormat="1" ht="13.8" x14ac:dyDescent="0.3">
      <c r="B33912" s="10"/>
      <c r="L33912" s="10"/>
      <c r="M33912" s="10"/>
    </row>
    <row r="33913" spans="2:13" s="1" customFormat="1" ht="13.8" x14ac:dyDescent="0.3">
      <c r="B33913" s="10"/>
      <c r="L33913" s="10"/>
      <c r="M33913" s="10"/>
    </row>
    <row r="33914" spans="2:13" s="1" customFormat="1" ht="13.8" x14ac:dyDescent="0.3">
      <c r="B33914" s="10"/>
      <c r="L33914" s="10"/>
      <c r="M33914" s="10"/>
    </row>
    <row r="33915" spans="2:13" s="1" customFormat="1" ht="13.8" x14ac:dyDescent="0.3">
      <c r="B33915" s="10"/>
      <c r="L33915" s="10"/>
      <c r="M33915" s="10"/>
    </row>
    <row r="33916" spans="2:13" s="1" customFormat="1" ht="13.8" x14ac:dyDescent="0.3">
      <c r="B33916" s="10"/>
      <c r="L33916" s="10"/>
      <c r="M33916" s="10"/>
    </row>
    <row r="33917" spans="2:13" s="1" customFormat="1" ht="13.8" x14ac:dyDescent="0.3">
      <c r="B33917" s="10"/>
      <c r="L33917" s="10"/>
      <c r="M33917" s="10"/>
    </row>
    <row r="33918" spans="2:13" s="1" customFormat="1" ht="13.8" x14ac:dyDescent="0.3">
      <c r="B33918" s="10"/>
      <c r="L33918" s="10"/>
      <c r="M33918" s="10"/>
    </row>
    <row r="33919" spans="2:13" s="1" customFormat="1" ht="13.8" x14ac:dyDescent="0.3">
      <c r="B33919" s="10"/>
      <c r="L33919" s="10"/>
      <c r="M33919" s="10"/>
    </row>
    <row r="33920" spans="2:13" s="1" customFormat="1" ht="13.8" x14ac:dyDescent="0.3">
      <c r="B33920" s="10"/>
      <c r="L33920" s="10"/>
      <c r="M33920" s="10"/>
    </row>
    <row r="33921" spans="2:13" s="1" customFormat="1" ht="13.8" x14ac:dyDescent="0.3">
      <c r="B33921" s="10"/>
      <c r="L33921" s="10"/>
      <c r="M33921" s="10"/>
    </row>
    <row r="33922" spans="2:13" s="1" customFormat="1" ht="13.8" x14ac:dyDescent="0.3">
      <c r="B33922" s="10"/>
      <c r="L33922" s="10"/>
      <c r="M33922" s="10"/>
    </row>
    <row r="33923" spans="2:13" s="1" customFormat="1" ht="13.8" x14ac:dyDescent="0.3">
      <c r="B33923" s="10"/>
      <c r="L33923" s="10"/>
      <c r="M33923" s="10"/>
    </row>
    <row r="33924" spans="2:13" s="1" customFormat="1" ht="13.8" x14ac:dyDescent="0.3">
      <c r="B33924" s="10"/>
      <c r="L33924" s="10"/>
      <c r="M33924" s="10"/>
    </row>
    <row r="33925" spans="2:13" s="1" customFormat="1" ht="13.8" x14ac:dyDescent="0.3">
      <c r="B33925" s="10"/>
      <c r="L33925" s="10"/>
      <c r="M33925" s="10"/>
    </row>
    <row r="33926" spans="2:13" s="1" customFormat="1" ht="13.8" x14ac:dyDescent="0.3">
      <c r="B33926" s="10"/>
      <c r="L33926" s="10"/>
      <c r="M33926" s="10"/>
    </row>
    <row r="33927" spans="2:13" s="1" customFormat="1" ht="13.8" x14ac:dyDescent="0.3">
      <c r="B33927" s="10"/>
      <c r="L33927" s="10"/>
      <c r="M33927" s="10"/>
    </row>
    <row r="33928" spans="2:13" s="1" customFormat="1" ht="13.8" x14ac:dyDescent="0.3">
      <c r="B33928" s="10"/>
      <c r="L33928" s="10"/>
      <c r="M33928" s="10"/>
    </row>
    <row r="33929" spans="2:13" s="1" customFormat="1" ht="13.8" x14ac:dyDescent="0.3">
      <c r="B33929" s="10"/>
      <c r="L33929" s="10"/>
      <c r="M33929" s="10"/>
    </row>
    <row r="33930" spans="2:13" s="1" customFormat="1" ht="13.8" x14ac:dyDescent="0.3">
      <c r="B33930" s="10"/>
      <c r="L33930" s="10"/>
      <c r="M33930" s="10"/>
    </row>
    <row r="33931" spans="2:13" s="1" customFormat="1" ht="13.8" x14ac:dyDescent="0.3">
      <c r="B33931" s="10"/>
      <c r="L33931" s="10"/>
      <c r="M33931" s="10"/>
    </row>
    <row r="33932" spans="2:13" s="1" customFormat="1" ht="13.8" x14ac:dyDescent="0.3">
      <c r="B33932" s="10"/>
      <c r="L33932" s="10"/>
      <c r="M33932" s="10"/>
    </row>
    <row r="33933" spans="2:13" s="1" customFormat="1" ht="13.8" x14ac:dyDescent="0.3">
      <c r="B33933" s="10"/>
      <c r="L33933" s="10"/>
      <c r="M33933" s="10"/>
    </row>
    <row r="33934" spans="2:13" s="1" customFormat="1" ht="13.8" x14ac:dyDescent="0.3">
      <c r="B33934" s="10"/>
      <c r="L33934" s="10"/>
      <c r="M33934" s="10"/>
    </row>
    <row r="33935" spans="2:13" s="1" customFormat="1" ht="13.8" x14ac:dyDescent="0.3">
      <c r="B33935" s="10"/>
      <c r="L33935" s="10"/>
      <c r="M33935" s="10"/>
    </row>
    <row r="33936" spans="2:13" s="1" customFormat="1" ht="13.8" x14ac:dyDescent="0.3">
      <c r="B33936" s="10"/>
      <c r="L33936" s="10"/>
      <c r="M33936" s="10"/>
    </row>
    <row r="33937" spans="2:13" s="1" customFormat="1" ht="13.8" x14ac:dyDescent="0.3">
      <c r="B33937" s="10"/>
      <c r="L33937" s="10"/>
      <c r="M33937" s="10"/>
    </row>
    <row r="33938" spans="2:13" s="1" customFormat="1" ht="13.8" x14ac:dyDescent="0.3">
      <c r="B33938" s="10"/>
      <c r="L33938" s="10"/>
      <c r="M33938" s="10"/>
    </row>
    <row r="33939" spans="2:13" s="1" customFormat="1" ht="13.8" x14ac:dyDescent="0.3">
      <c r="B33939" s="10"/>
      <c r="L33939" s="10"/>
      <c r="M33939" s="10"/>
    </row>
    <row r="33940" spans="2:13" s="1" customFormat="1" ht="13.8" x14ac:dyDescent="0.3">
      <c r="B33940" s="10"/>
      <c r="L33940" s="10"/>
      <c r="M33940" s="10"/>
    </row>
    <row r="33941" spans="2:13" s="1" customFormat="1" ht="13.8" x14ac:dyDescent="0.3">
      <c r="B33941" s="10"/>
      <c r="L33941" s="10"/>
      <c r="M33941" s="10"/>
    </row>
    <row r="33942" spans="2:13" s="1" customFormat="1" ht="13.8" x14ac:dyDescent="0.3">
      <c r="B33942" s="10"/>
      <c r="L33942" s="10"/>
      <c r="M33942" s="10"/>
    </row>
    <row r="33943" spans="2:13" s="1" customFormat="1" ht="13.8" x14ac:dyDescent="0.3">
      <c r="B33943" s="10"/>
      <c r="L33943" s="10"/>
      <c r="M33943" s="10"/>
    </row>
    <row r="33944" spans="2:13" s="1" customFormat="1" ht="13.8" x14ac:dyDescent="0.3">
      <c r="B33944" s="10"/>
      <c r="L33944" s="10"/>
      <c r="M33944" s="10"/>
    </row>
    <row r="33945" spans="2:13" s="1" customFormat="1" ht="13.8" x14ac:dyDescent="0.3">
      <c r="B33945" s="10"/>
      <c r="L33945" s="10"/>
      <c r="M33945" s="10"/>
    </row>
    <row r="33946" spans="2:13" s="1" customFormat="1" ht="13.8" x14ac:dyDescent="0.3">
      <c r="B33946" s="10"/>
      <c r="L33946" s="10"/>
      <c r="M33946" s="10"/>
    </row>
    <row r="33947" spans="2:13" s="1" customFormat="1" ht="13.8" x14ac:dyDescent="0.3">
      <c r="B33947" s="10"/>
      <c r="L33947" s="10"/>
      <c r="M33947" s="10"/>
    </row>
    <row r="33948" spans="2:13" s="1" customFormat="1" ht="13.8" x14ac:dyDescent="0.3">
      <c r="B33948" s="10"/>
      <c r="L33948" s="10"/>
      <c r="M33948" s="10"/>
    </row>
    <row r="33949" spans="2:13" s="1" customFormat="1" ht="13.8" x14ac:dyDescent="0.3">
      <c r="B33949" s="10"/>
      <c r="L33949" s="10"/>
      <c r="M33949" s="10"/>
    </row>
    <row r="33950" spans="2:13" s="1" customFormat="1" ht="13.8" x14ac:dyDescent="0.3">
      <c r="B33950" s="10"/>
      <c r="L33950" s="10"/>
      <c r="M33950" s="10"/>
    </row>
    <row r="33951" spans="2:13" s="1" customFormat="1" ht="13.8" x14ac:dyDescent="0.3">
      <c r="B33951" s="10"/>
      <c r="L33951" s="10"/>
      <c r="M33951" s="10"/>
    </row>
    <row r="33952" spans="2:13" s="1" customFormat="1" ht="13.8" x14ac:dyDescent="0.3">
      <c r="B33952" s="10"/>
      <c r="L33952" s="10"/>
      <c r="M33952" s="10"/>
    </row>
    <row r="33953" spans="2:13" s="1" customFormat="1" ht="13.8" x14ac:dyDescent="0.3">
      <c r="B33953" s="10"/>
      <c r="L33953" s="10"/>
      <c r="M33953" s="10"/>
    </row>
    <row r="33954" spans="2:13" s="1" customFormat="1" ht="13.8" x14ac:dyDescent="0.3">
      <c r="B33954" s="10"/>
      <c r="L33954" s="10"/>
      <c r="M33954" s="10"/>
    </row>
    <row r="33955" spans="2:13" s="1" customFormat="1" ht="13.8" x14ac:dyDescent="0.3">
      <c r="B33955" s="10"/>
      <c r="L33955" s="10"/>
      <c r="M33955" s="10"/>
    </row>
    <row r="33956" spans="2:13" s="1" customFormat="1" ht="13.8" x14ac:dyDescent="0.3">
      <c r="B33956" s="10"/>
      <c r="L33956" s="10"/>
      <c r="M33956" s="10"/>
    </row>
    <row r="33957" spans="2:13" s="1" customFormat="1" ht="13.8" x14ac:dyDescent="0.3">
      <c r="B33957" s="10"/>
      <c r="L33957" s="10"/>
      <c r="M33957" s="10"/>
    </row>
    <row r="33958" spans="2:13" s="1" customFormat="1" ht="13.8" x14ac:dyDescent="0.3">
      <c r="B33958" s="10"/>
      <c r="L33958" s="10"/>
      <c r="M33958" s="10"/>
    </row>
    <row r="33959" spans="2:13" s="1" customFormat="1" ht="13.8" x14ac:dyDescent="0.3">
      <c r="B33959" s="10"/>
      <c r="L33959" s="10"/>
      <c r="M33959" s="10"/>
    </row>
    <row r="33960" spans="2:13" s="1" customFormat="1" ht="13.8" x14ac:dyDescent="0.3">
      <c r="B33960" s="10"/>
      <c r="L33960" s="10"/>
      <c r="M33960" s="10"/>
    </row>
    <row r="33961" spans="2:13" s="1" customFormat="1" ht="13.8" x14ac:dyDescent="0.3">
      <c r="B33961" s="10"/>
      <c r="L33961" s="10"/>
      <c r="M33961" s="10"/>
    </row>
    <row r="33962" spans="2:13" s="1" customFormat="1" ht="13.8" x14ac:dyDescent="0.3">
      <c r="B33962" s="10"/>
      <c r="L33962" s="10"/>
      <c r="M33962" s="10"/>
    </row>
    <row r="33963" spans="2:13" s="1" customFormat="1" ht="13.8" x14ac:dyDescent="0.3">
      <c r="B33963" s="10"/>
      <c r="L33963" s="10"/>
      <c r="M33963" s="10"/>
    </row>
    <row r="33964" spans="2:13" s="1" customFormat="1" ht="13.8" x14ac:dyDescent="0.3">
      <c r="B33964" s="10"/>
      <c r="L33964" s="10"/>
      <c r="M33964" s="10"/>
    </row>
    <row r="33965" spans="2:13" s="1" customFormat="1" ht="13.8" x14ac:dyDescent="0.3">
      <c r="B33965" s="10"/>
      <c r="L33965" s="10"/>
      <c r="M33965" s="10"/>
    </row>
    <row r="33966" spans="2:13" s="1" customFormat="1" ht="13.8" x14ac:dyDescent="0.3">
      <c r="B33966" s="10"/>
      <c r="L33966" s="10"/>
      <c r="M33966" s="10"/>
    </row>
    <row r="33967" spans="2:13" s="1" customFormat="1" ht="13.8" x14ac:dyDescent="0.3">
      <c r="B33967" s="10"/>
      <c r="L33967" s="10"/>
      <c r="M33967" s="10"/>
    </row>
    <row r="33968" spans="2:13" s="1" customFormat="1" ht="13.8" x14ac:dyDescent="0.3">
      <c r="B33968" s="10"/>
      <c r="L33968" s="10"/>
      <c r="M33968" s="10"/>
    </row>
    <row r="33969" spans="2:13" s="1" customFormat="1" ht="13.8" x14ac:dyDescent="0.3">
      <c r="B33969" s="10"/>
      <c r="L33969" s="10"/>
      <c r="M33969" s="10"/>
    </row>
    <row r="33970" spans="2:13" s="1" customFormat="1" ht="13.8" x14ac:dyDescent="0.3">
      <c r="B33970" s="10"/>
      <c r="L33970" s="10"/>
      <c r="M33970" s="10"/>
    </row>
    <row r="33971" spans="2:13" s="1" customFormat="1" ht="13.8" x14ac:dyDescent="0.3">
      <c r="B33971" s="10"/>
      <c r="L33971" s="10"/>
      <c r="M33971" s="10"/>
    </row>
    <row r="33972" spans="2:13" s="1" customFormat="1" ht="13.8" x14ac:dyDescent="0.3">
      <c r="B33972" s="10"/>
      <c r="L33972" s="10"/>
      <c r="M33972" s="10"/>
    </row>
    <row r="33973" spans="2:13" s="1" customFormat="1" ht="13.8" x14ac:dyDescent="0.3">
      <c r="B33973" s="10"/>
      <c r="L33973" s="10"/>
      <c r="M33973" s="10"/>
    </row>
    <row r="33974" spans="2:13" s="1" customFormat="1" ht="13.8" x14ac:dyDescent="0.3">
      <c r="B33974" s="10"/>
      <c r="L33974" s="10"/>
      <c r="M33974" s="10"/>
    </row>
    <row r="33975" spans="2:13" s="1" customFormat="1" ht="13.8" x14ac:dyDescent="0.3">
      <c r="B33975" s="10"/>
      <c r="L33975" s="10"/>
      <c r="M33975" s="10"/>
    </row>
    <row r="33976" spans="2:13" s="1" customFormat="1" ht="13.8" x14ac:dyDescent="0.3">
      <c r="B33976" s="10"/>
      <c r="L33976" s="10"/>
      <c r="M33976" s="10"/>
    </row>
    <row r="33977" spans="2:13" s="1" customFormat="1" ht="13.8" x14ac:dyDescent="0.3">
      <c r="B33977" s="10"/>
      <c r="L33977" s="10"/>
      <c r="M33977" s="10"/>
    </row>
    <row r="33978" spans="2:13" s="1" customFormat="1" ht="13.8" x14ac:dyDescent="0.3">
      <c r="B33978" s="10"/>
      <c r="L33978" s="10"/>
      <c r="M33978" s="10"/>
    </row>
    <row r="33979" spans="2:13" s="1" customFormat="1" ht="13.8" x14ac:dyDescent="0.3">
      <c r="B33979" s="10"/>
      <c r="L33979" s="10"/>
      <c r="M33979" s="10"/>
    </row>
    <row r="33980" spans="2:13" s="1" customFormat="1" ht="13.8" x14ac:dyDescent="0.3">
      <c r="B33980" s="10"/>
      <c r="L33980" s="10"/>
      <c r="M33980" s="10"/>
    </row>
    <row r="33981" spans="2:13" s="1" customFormat="1" ht="13.8" x14ac:dyDescent="0.3">
      <c r="B33981" s="10"/>
      <c r="L33981" s="10"/>
      <c r="M33981" s="10"/>
    </row>
    <row r="33982" spans="2:13" s="1" customFormat="1" ht="13.8" x14ac:dyDescent="0.3">
      <c r="B33982" s="10"/>
      <c r="L33982" s="10"/>
      <c r="M33982" s="10"/>
    </row>
    <row r="33983" spans="2:13" s="1" customFormat="1" ht="13.8" x14ac:dyDescent="0.3">
      <c r="B33983" s="10"/>
      <c r="L33983" s="10"/>
      <c r="M33983" s="10"/>
    </row>
    <row r="33984" spans="2:13" s="1" customFormat="1" ht="13.8" x14ac:dyDescent="0.3">
      <c r="B33984" s="10"/>
      <c r="L33984" s="10"/>
      <c r="M33984" s="10"/>
    </row>
    <row r="33985" spans="2:13" s="1" customFormat="1" ht="13.8" x14ac:dyDescent="0.3">
      <c r="B33985" s="10"/>
      <c r="L33985" s="10"/>
      <c r="M33985" s="10"/>
    </row>
    <row r="33986" spans="2:13" s="1" customFormat="1" ht="13.8" x14ac:dyDescent="0.3">
      <c r="B33986" s="10"/>
      <c r="L33986" s="10"/>
      <c r="M33986" s="10"/>
    </row>
    <row r="33987" spans="2:13" s="1" customFormat="1" ht="13.8" x14ac:dyDescent="0.3">
      <c r="B33987" s="10"/>
      <c r="L33987" s="10"/>
      <c r="M33987" s="10"/>
    </row>
    <row r="33988" spans="2:13" s="1" customFormat="1" ht="13.8" x14ac:dyDescent="0.3">
      <c r="B33988" s="10"/>
      <c r="L33988" s="10"/>
      <c r="M33988" s="10"/>
    </row>
    <row r="33989" spans="2:13" s="1" customFormat="1" ht="13.8" x14ac:dyDescent="0.3">
      <c r="B33989" s="10"/>
      <c r="L33989" s="10"/>
      <c r="M33989" s="10"/>
    </row>
    <row r="33990" spans="2:13" s="1" customFormat="1" ht="13.8" x14ac:dyDescent="0.3">
      <c r="B33990" s="10"/>
      <c r="L33990" s="10"/>
      <c r="M33990" s="10"/>
    </row>
    <row r="33991" spans="2:13" s="1" customFormat="1" ht="13.8" x14ac:dyDescent="0.3">
      <c r="B33991" s="10"/>
      <c r="L33991" s="10"/>
      <c r="M33991" s="10"/>
    </row>
    <row r="33992" spans="2:13" s="1" customFormat="1" ht="13.8" x14ac:dyDescent="0.3">
      <c r="B33992" s="10"/>
      <c r="L33992" s="10"/>
      <c r="M33992" s="10"/>
    </row>
    <row r="33993" spans="2:13" s="1" customFormat="1" ht="13.8" x14ac:dyDescent="0.3">
      <c r="B33993" s="10"/>
      <c r="L33993" s="10"/>
      <c r="M33993" s="10"/>
    </row>
    <row r="33994" spans="2:13" s="1" customFormat="1" ht="13.8" x14ac:dyDescent="0.3">
      <c r="B33994" s="10"/>
      <c r="L33994" s="10"/>
      <c r="M33994" s="10"/>
    </row>
    <row r="33995" spans="2:13" s="1" customFormat="1" ht="13.8" x14ac:dyDescent="0.3">
      <c r="B33995" s="10"/>
      <c r="L33995" s="10"/>
      <c r="M33995" s="10"/>
    </row>
    <row r="33996" spans="2:13" s="1" customFormat="1" ht="13.8" x14ac:dyDescent="0.3">
      <c r="B33996" s="10"/>
      <c r="L33996" s="10"/>
      <c r="M33996" s="10"/>
    </row>
    <row r="33997" spans="2:13" s="1" customFormat="1" ht="13.8" x14ac:dyDescent="0.3">
      <c r="B33997" s="10"/>
      <c r="L33997" s="10"/>
      <c r="M33997" s="10"/>
    </row>
    <row r="33998" spans="2:13" s="1" customFormat="1" ht="13.8" x14ac:dyDescent="0.3">
      <c r="B33998" s="10"/>
      <c r="L33998" s="10"/>
      <c r="M33998" s="10"/>
    </row>
    <row r="33999" spans="2:13" s="1" customFormat="1" ht="13.8" x14ac:dyDescent="0.3">
      <c r="B33999" s="10"/>
      <c r="L33999" s="10"/>
      <c r="M33999" s="10"/>
    </row>
    <row r="34000" spans="2:13" s="1" customFormat="1" ht="13.8" x14ac:dyDescent="0.3">
      <c r="B34000" s="10"/>
      <c r="L34000" s="10"/>
      <c r="M34000" s="10"/>
    </row>
    <row r="34001" spans="2:13" s="1" customFormat="1" ht="13.8" x14ac:dyDescent="0.3">
      <c r="B34001" s="10"/>
      <c r="L34001" s="10"/>
      <c r="M34001" s="10"/>
    </row>
    <row r="34002" spans="2:13" s="1" customFormat="1" ht="13.8" x14ac:dyDescent="0.3">
      <c r="B34002" s="10"/>
      <c r="L34002" s="10"/>
      <c r="M34002" s="10"/>
    </row>
    <row r="34003" spans="2:13" s="1" customFormat="1" ht="13.8" x14ac:dyDescent="0.3">
      <c r="B34003" s="10"/>
      <c r="L34003" s="10"/>
      <c r="M34003" s="10"/>
    </row>
    <row r="34004" spans="2:13" s="1" customFormat="1" ht="13.8" x14ac:dyDescent="0.3">
      <c r="B34004" s="10"/>
      <c r="L34004" s="10"/>
      <c r="M34004" s="10"/>
    </row>
    <row r="34005" spans="2:13" s="1" customFormat="1" ht="13.8" x14ac:dyDescent="0.3">
      <c r="B34005" s="10"/>
      <c r="L34005" s="10"/>
      <c r="M34005" s="10"/>
    </row>
    <row r="34006" spans="2:13" s="1" customFormat="1" ht="13.8" x14ac:dyDescent="0.3">
      <c r="B34006" s="10"/>
      <c r="L34006" s="10"/>
      <c r="M34006" s="10"/>
    </row>
    <row r="34007" spans="2:13" s="1" customFormat="1" ht="13.8" x14ac:dyDescent="0.3">
      <c r="B34007" s="10"/>
      <c r="L34007" s="10"/>
      <c r="M34007" s="10"/>
    </row>
    <row r="34008" spans="2:13" s="1" customFormat="1" ht="13.8" x14ac:dyDescent="0.3">
      <c r="B34008" s="10"/>
      <c r="L34008" s="10"/>
      <c r="M34008" s="10"/>
    </row>
    <row r="34009" spans="2:13" s="1" customFormat="1" ht="13.8" x14ac:dyDescent="0.3">
      <c r="B34009" s="10"/>
      <c r="L34009" s="10"/>
      <c r="M34009" s="10"/>
    </row>
    <row r="34010" spans="2:13" s="1" customFormat="1" ht="13.8" x14ac:dyDescent="0.3">
      <c r="B34010" s="10"/>
      <c r="L34010" s="10"/>
      <c r="M34010" s="10"/>
    </row>
    <row r="34011" spans="2:13" s="1" customFormat="1" ht="13.8" x14ac:dyDescent="0.3">
      <c r="B34011" s="10"/>
      <c r="L34011" s="10"/>
      <c r="M34011" s="10"/>
    </row>
    <row r="34012" spans="2:13" s="1" customFormat="1" ht="13.8" x14ac:dyDescent="0.3">
      <c r="B34012" s="10"/>
      <c r="L34012" s="10"/>
      <c r="M34012" s="10"/>
    </row>
    <row r="34013" spans="2:13" s="1" customFormat="1" ht="13.8" x14ac:dyDescent="0.3">
      <c r="B34013" s="10"/>
      <c r="L34013" s="10"/>
      <c r="M34013" s="10"/>
    </row>
    <row r="34014" spans="2:13" s="1" customFormat="1" ht="13.8" x14ac:dyDescent="0.3">
      <c r="B34014" s="10"/>
      <c r="L34014" s="10"/>
      <c r="M34014" s="10"/>
    </row>
    <row r="34015" spans="2:13" s="1" customFormat="1" ht="13.8" x14ac:dyDescent="0.3">
      <c r="B34015" s="10"/>
      <c r="L34015" s="10"/>
      <c r="M34015" s="10"/>
    </row>
    <row r="34016" spans="2:13" s="1" customFormat="1" ht="13.8" x14ac:dyDescent="0.3">
      <c r="B34016" s="10"/>
      <c r="L34016" s="10"/>
      <c r="M34016" s="10"/>
    </row>
    <row r="34017" spans="2:13" s="1" customFormat="1" ht="13.8" x14ac:dyDescent="0.3">
      <c r="B34017" s="10"/>
      <c r="L34017" s="10"/>
      <c r="M34017" s="10"/>
    </row>
    <row r="34018" spans="2:13" s="1" customFormat="1" ht="13.8" x14ac:dyDescent="0.3">
      <c r="B34018" s="10"/>
      <c r="L34018" s="10"/>
      <c r="M34018" s="10"/>
    </row>
    <row r="34019" spans="2:13" s="1" customFormat="1" ht="13.8" x14ac:dyDescent="0.3">
      <c r="B34019" s="10"/>
      <c r="L34019" s="10"/>
      <c r="M34019" s="10"/>
    </row>
    <row r="34020" spans="2:13" s="1" customFormat="1" ht="13.8" x14ac:dyDescent="0.3">
      <c r="B34020" s="10"/>
      <c r="L34020" s="10"/>
      <c r="M34020" s="10"/>
    </row>
    <row r="34021" spans="2:13" s="1" customFormat="1" ht="13.8" x14ac:dyDescent="0.3">
      <c r="B34021" s="10"/>
      <c r="L34021" s="10"/>
      <c r="M34021" s="10"/>
    </row>
    <row r="34022" spans="2:13" s="1" customFormat="1" ht="13.8" x14ac:dyDescent="0.3">
      <c r="B34022" s="10"/>
      <c r="L34022" s="10"/>
      <c r="M34022" s="10"/>
    </row>
    <row r="34023" spans="2:13" s="1" customFormat="1" ht="13.8" x14ac:dyDescent="0.3">
      <c r="B34023" s="10"/>
      <c r="L34023" s="10"/>
      <c r="M34023" s="10"/>
    </row>
    <row r="34024" spans="2:13" s="1" customFormat="1" ht="13.8" x14ac:dyDescent="0.3">
      <c r="B34024" s="10"/>
      <c r="L34024" s="10"/>
      <c r="M34024" s="10"/>
    </row>
    <row r="34025" spans="2:13" s="1" customFormat="1" ht="13.8" x14ac:dyDescent="0.3">
      <c r="B34025" s="10"/>
      <c r="L34025" s="10"/>
      <c r="M34025" s="10"/>
    </row>
    <row r="34026" spans="2:13" s="1" customFormat="1" ht="13.8" x14ac:dyDescent="0.3">
      <c r="B34026" s="10"/>
      <c r="L34026" s="10"/>
      <c r="M34026" s="10"/>
    </row>
    <row r="34027" spans="2:13" s="1" customFormat="1" ht="13.8" x14ac:dyDescent="0.3">
      <c r="B34027" s="10"/>
      <c r="L34027" s="10"/>
      <c r="M34027" s="10"/>
    </row>
    <row r="34028" spans="2:13" s="1" customFormat="1" ht="13.8" x14ac:dyDescent="0.3">
      <c r="B34028" s="10"/>
      <c r="L34028" s="10"/>
      <c r="M34028" s="10"/>
    </row>
    <row r="34029" spans="2:13" s="1" customFormat="1" ht="13.8" x14ac:dyDescent="0.3">
      <c r="B34029" s="10"/>
      <c r="L34029" s="10"/>
      <c r="M34029" s="10"/>
    </row>
    <row r="34030" spans="2:13" s="1" customFormat="1" ht="13.8" x14ac:dyDescent="0.3">
      <c r="B34030" s="10"/>
      <c r="L34030" s="10"/>
      <c r="M34030" s="10"/>
    </row>
    <row r="34031" spans="2:13" s="1" customFormat="1" ht="13.8" x14ac:dyDescent="0.3">
      <c r="B34031" s="10"/>
      <c r="L34031" s="10"/>
      <c r="M34031" s="10"/>
    </row>
    <row r="34032" spans="2:13" s="1" customFormat="1" ht="13.8" x14ac:dyDescent="0.3">
      <c r="B34032" s="10"/>
      <c r="L34032" s="10"/>
      <c r="M34032" s="10"/>
    </row>
    <row r="34033" spans="2:13" s="1" customFormat="1" ht="13.8" x14ac:dyDescent="0.3">
      <c r="B34033" s="10"/>
      <c r="L34033" s="10"/>
      <c r="M34033" s="10"/>
    </row>
    <row r="34034" spans="2:13" s="1" customFormat="1" ht="13.8" x14ac:dyDescent="0.3">
      <c r="B34034" s="10"/>
      <c r="L34034" s="10"/>
      <c r="M34034" s="10"/>
    </row>
    <row r="34035" spans="2:13" s="1" customFormat="1" ht="13.8" x14ac:dyDescent="0.3">
      <c r="B34035" s="10"/>
      <c r="L34035" s="10"/>
      <c r="M34035" s="10"/>
    </row>
    <row r="34036" spans="2:13" s="1" customFormat="1" ht="13.8" x14ac:dyDescent="0.3">
      <c r="B34036" s="10"/>
      <c r="L34036" s="10"/>
      <c r="M34036" s="10"/>
    </row>
    <row r="34037" spans="2:13" s="1" customFormat="1" ht="13.8" x14ac:dyDescent="0.3">
      <c r="B34037" s="10"/>
      <c r="L34037" s="10"/>
      <c r="M34037" s="10"/>
    </row>
    <row r="34038" spans="2:13" s="1" customFormat="1" ht="13.8" x14ac:dyDescent="0.3">
      <c r="B34038" s="10"/>
      <c r="L34038" s="10"/>
      <c r="M34038" s="10"/>
    </row>
    <row r="34039" spans="2:13" s="1" customFormat="1" ht="13.8" x14ac:dyDescent="0.3">
      <c r="B34039" s="10"/>
      <c r="L34039" s="10"/>
      <c r="M34039" s="10"/>
    </row>
    <row r="34040" spans="2:13" s="1" customFormat="1" ht="13.8" x14ac:dyDescent="0.3">
      <c r="B34040" s="10"/>
      <c r="L34040" s="10"/>
      <c r="M34040" s="10"/>
    </row>
    <row r="34041" spans="2:13" s="1" customFormat="1" ht="13.8" x14ac:dyDescent="0.3">
      <c r="B34041" s="10"/>
      <c r="L34041" s="10"/>
      <c r="M34041" s="10"/>
    </row>
    <row r="34042" spans="2:13" s="1" customFormat="1" ht="13.8" x14ac:dyDescent="0.3">
      <c r="B34042" s="10"/>
      <c r="L34042" s="10"/>
      <c r="M34042" s="10"/>
    </row>
    <row r="34043" spans="2:13" s="1" customFormat="1" ht="13.8" x14ac:dyDescent="0.3">
      <c r="B34043" s="10"/>
      <c r="L34043" s="10"/>
      <c r="M34043" s="10"/>
    </row>
    <row r="34044" spans="2:13" s="1" customFormat="1" ht="13.8" x14ac:dyDescent="0.3">
      <c r="B34044" s="10"/>
      <c r="L34044" s="10"/>
      <c r="M34044" s="10"/>
    </row>
    <row r="34045" spans="2:13" s="1" customFormat="1" ht="13.8" x14ac:dyDescent="0.3">
      <c r="B34045" s="10"/>
      <c r="L34045" s="10"/>
      <c r="M34045" s="10"/>
    </row>
    <row r="34046" spans="2:13" s="1" customFormat="1" ht="13.8" x14ac:dyDescent="0.3">
      <c r="B34046" s="10"/>
      <c r="L34046" s="10"/>
      <c r="M34046" s="10"/>
    </row>
    <row r="34047" spans="2:13" s="1" customFormat="1" ht="13.8" x14ac:dyDescent="0.3">
      <c r="B34047" s="10"/>
      <c r="L34047" s="10"/>
      <c r="M34047" s="10"/>
    </row>
    <row r="34048" spans="2:13" s="1" customFormat="1" ht="13.8" x14ac:dyDescent="0.3">
      <c r="B34048" s="10"/>
      <c r="L34048" s="10"/>
      <c r="M34048" s="10"/>
    </row>
    <row r="34049" spans="2:13" s="1" customFormat="1" ht="13.8" x14ac:dyDescent="0.3">
      <c r="B34049" s="10"/>
      <c r="L34049" s="10"/>
      <c r="M34049" s="10"/>
    </row>
    <row r="34050" spans="2:13" s="1" customFormat="1" ht="13.8" x14ac:dyDescent="0.3">
      <c r="B34050" s="10"/>
      <c r="L34050" s="10"/>
      <c r="M34050" s="10"/>
    </row>
    <row r="34051" spans="2:13" s="1" customFormat="1" ht="13.8" x14ac:dyDescent="0.3">
      <c r="B34051" s="10"/>
      <c r="L34051" s="10"/>
      <c r="M34051" s="10"/>
    </row>
    <row r="34052" spans="2:13" s="1" customFormat="1" ht="13.8" x14ac:dyDescent="0.3">
      <c r="B34052" s="10"/>
      <c r="L34052" s="10"/>
      <c r="M34052" s="10"/>
    </row>
    <row r="34053" spans="2:13" s="1" customFormat="1" ht="13.8" x14ac:dyDescent="0.3">
      <c r="B34053" s="10"/>
      <c r="L34053" s="10"/>
      <c r="M34053" s="10"/>
    </row>
    <row r="34054" spans="2:13" s="1" customFormat="1" ht="13.8" x14ac:dyDescent="0.3">
      <c r="B34054" s="10"/>
      <c r="L34054" s="10"/>
      <c r="M34054" s="10"/>
    </row>
    <row r="34055" spans="2:13" s="1" customFormat="1" ht="13.8" x14ac:dyDescent="0.3">
      <c r="B34055" s="10"/>
      <c r="L34055" s="10"/>
      <c r="M34055" s="10"/>
    </row>
    <row r="34056" spans="2:13" s="1" customFormat="1" ht="13.8" x14ac:dyDescent="0.3">
      <c r="B34056" s="10"/>
      <c r="L34056" s="10"/>
      <c r="M34056" s="10"/>
    </row>
    <row r="34057" spans="2:13" s="1" customFormat="1" ht="13.8" x14ac:dyDescent="0.3">
      <c r="B34057" s="10"/>
      <c r="L34057" s="10"/>
      <c r="M34057" s="10"/>
    </row>
    <row r="34058" spans="2:13" s="1" customFormat="1" ht="13.8" x14ac:dyDescent="0.3">
      <c r="B34058" s="10"/>
      <c r="L34058" s="10"/>
      <c r="M34058" s="10"/>
    </row>
    <row r="34059" spans="2:13" s="1" customFormat="1" ht="13.8" x14ac:dyDescent="0.3">
      <c r="B34059" s="10"/>
      <c r="L34059" s="10"/>
      <c r="M34059" s="10"/>
    </row>
    <row r="34060" spans="2:13" s="1" customFormat="1" ht="13.8" x14ac:dyDescent="0.3">
      <c r="B34060" s="10"/>
      <c r="L34060" s="10"/>
      <c r="M34060" s="10"/>
    </row>
    <row r="34061" spans="2:13" s="1" customFormat="1" ht="13.8" x14ac:dyDescent="0.3">
      <c r="B34061" s="10"/>
      <c r="L34061" s="10"/>
      <c r="M34061" s="10"/>
    </row>
    <row r="34062" spans="2:13" s="1" customFormat="1" ht="13.8" x14ac:dyDescent="0.3">
      <c r="B34062" s="10"/>
      <c r="L34062" s="10"/>
      <c r="M34062" s="10"/>
    </row>
    <row r="34063" spans="2:13" s="1" customFormat="1" ht="13.8" x14ac:dyDescent="0.3">
      <c r="B34063" s="10"/>
      <c r="L34063" s="10"/>
      <c r="M34063" s="10"/>
    </row>
    <row r="34064" spans="2:13" s="1" customFormat="1" ht="13.8" x14ac:dyDescent="0.3">
      <c r="B34064" s="10"/>
      <c r="L34064" s="10"/>
      <c r="M34064" s="10"/>
    </row>
    <row r="34065" spans="2:13" s="1" customFormat="1" ht="13.8" x14ac:dyDescent="0.3">
      <c r="B34065" s="10"/>
      <c r="L34065" s="10"/>
      <c r="M34065" s="10"/>
    </row>
    <row r="34066" spans="2:13" s="1" customFormat="1" ht="13.8" x14ac:dyDescent="0.3">
      <c r="B34066" s="10"/>
      <c r="L34066" s="10"/>
      <c r="M34066" s="10"/>
    </row>
    <row r="34067" spans="2:13" s="1" customFormat="1" ht="13.8" x14ac:dyDescent="0.3">
      <c r="B34067" s="10"/>
      <c r="L34067" s="10"/>
      <c r="M34067" s="10"/>
    </row>
    <row r="34068" spans="2:13" s="1" customFormat="1" ht="13.8" x14ac:dyDescent="0.3">
      <c r="B34068" s="10"/>
      <c r="L34068" s="10"/>
      <c r="M34068" s="10"/>
    </row>
    <row r="34069" spans="2:13" s="1" customFormat="1" ht="13.8" x14ac:dyDescent="0.3">
      <c r="B34069" s="10"/>
      <c r="L34069" s="10"/>
      <c r="M34069" s="10"/>
    </row>
    <row r="34070" spans="2:13" s="1" customFormat="1" ht="13.8" x14ac:dyDescent="0.3">
      <c r="B34070" s="10"/>
      <c r="L34070" s="10"/>
      <c r="M34070" s="10"/>
    </row>
    <row r="34071" spans="2:13" s="1" customFormat="1" ht="13.8" x14ac:dyDescent="0.3">
      <c r="B34071" s="10"/>
      <c r="L34071" s="10"/>
      <c r="M34071" s="10"/>
    </row>
    <row r="34072" spans="2:13" s="1" customFormat="1" ht="13.8" x14ac:dyDescent="0.3">
      <c r="B34072" s="10"/>
      <c r="L34072" s="10"/>
      <c r="M34072" s="10"/>
    </row>
    <row r="34073" spans="2:13" s="1" customFormat="1" ht="13.8" x14ac:dyDescent="0.3">
      <c r="B34073" s="10"/>
      <c r="L34073" s="10"/>
      <c r="M34073" s="10"/>
    </row>
    <row r="34074" spans="2:13" s="1" customFormat="1" ht="13.8" x14ac:dyDescent="0.3">
      <c r="B34074" s="10"/>
      <c r="L34074" s="10"/>
      <c r="M34074" s="10"/>
    </row>
    <row r="34075" spans="2:13" s="1" customFormat="1" ht="13.8" x14ac:dyDescent="0.3">
      <c r="B34075" s="10"/>
      <c r="L34075" s="10"/>
      <c r="M34075" s="10"/>
    </row>
    <row r="34076" spans="2:13" s="1" customFormat="1" ht="13.8" x14ac:dyDescent="0.3">
      <c r="B34076" s="10"/>
      <c r="L34076" s="10"/>
      <c r="M34076" s="10"/>
    </row>
    <row r="34077" spans="2:13" s="1" customFormat="1" ht="13.8" x14ac:dyDescent="0.3">
      <c r="B34077" s="10"/>
      <c r="L34077" s="10"/>
      <c r="M34077" s="10"/>
    </row>
    <row r="34078" spans="2:13" s="1" customFormat="1" ht="13.8" x14ac:dyDescent="0.3">
      <c r="B34078" s="10"/>
      <c r="L34078" s="10"/>
      <c r="M34078" s="10"/>
    </row>
    <row r="34079" spans="2:13" s="1" customFormat="1" ht="13.8" x14ac:dyDescent="0.3">
      <c r="B34079" s="10"/>
      <c r="L34079" s="10"/>
      <c r="M34079" s="10"/>
    </row>
    <row r="34080" spans="2:13" s="1" customFormat="1" ht="13.8" x14ac:dyDescent="0.3">
      <c r="B34080" s="10"/>
      <c r="L34080" s="10"/>
      <c r="M34080" s="10"/>
    </row>
    <row r="34081" spans="2:13" s="1" customFormat="1" ht="13.8" x14ac:dyDescent="0.3">
      <c r="B34081" s="10"/>
      <c r="L34081" s="10"/>
      <c r="M34081" s="10"/>
    </row>
    <row r="34082" spans="2:13" s="1" customFormat="1" ht="13.8" x14ac:dyDescent="0.3">
      <c r="B34082" s="10"/>
      <c r="L34082" s="10"/>
      <c r="M34082" s="10"/>
    </row>
    <row r="34083" spans="2:13" s="1" customFormat="1" ht="13.8" x14ac:dyDescent="0.3">
      <c r="B34083" s="10"/>
      <c r="L34083" s="10"/>
      <c r="M34083" s="10"/>
    </row>
    <row r="34084" spans="2:13" s="1" customFormat="1" ht="13.8" x14ac:dyDescent="0.3">
      <c r="B34084" s="10"/>
      <c r="L34084" s="10"/>
      <c r="M34084" s="10"/>
    </row>
    <row r="34085" spans="2:13" s="1" customFormat="1" ht="13.8" x14ac:dyDescent="0.3">
      <c r="B34085" s="10"/>
      <c r="L34085" s="10"/>
      <c r="M34085" s="10"/>
    </row>
    <row r="34086" spans="2:13" s="1" customFormat="1" ht="13.8" x14ac:dyDescent="0.3">
      <c r="B34086" s="10"/>
      <c r="L34086" s="10"/>
      <c r="M34086" s="10"/>
    </row>
    <row r="34087" spans="2:13" s="1" customFormat="1" ht="13.8" x14ac:dyDescent="0.3">
      <c r="B34087" s="10"/>
      <c r="L34087" s="10"/>
      <c r="M34087" s="10"/>
    </row>
    <row r="34088" spans="2:13" s="1" customFormat="1" ht="13.8" x14ac:dyDescent="0.3">
      <c r="B34088" s="10"/>
      <c r="L34088" s="10"/>
      <c r="M34088" s="10"/>
    </row>
    <row r="34089" spans="2:13" s="1" customFormat="1" ht="13.8" x14ac:dyDescent="0.3">
      <c r="B34089" s="10"/>
      <c r="L34089" s="10"/>
      <c r="M34089" s="10"/>
    </row>
    <row r="34090" spans="2:13" s="1" customFormat="1" ht="13.8" x14ac:dyDescent="0.3">
      <c r="B34090" s="10"/>
      <c r="L34090" s="10"/>
      <c r="M34090" s="10"/>
    </row>
    <row r="34091" spans="2:13" s="1" customFormat="1" ht="13.8" x14ac:dyDescent="0.3">
      <c r="B34091" s="10"/>
      <c r="L34091" s="10"/>
      <c r="M34091" s="10"/>
    </row>
    <row r="34092" spans="2:13" s="1" customFormat="1" ht="13.8" x14ac:dyDescent="0.3">
      <c r="B34092" s="10"/>
      <c r="L34092" s="10"/>
      <c r="M34092" s="10"/>
    </row>
    <row r="34093" spans="2:13" s="1" customFormat="1" ht="13.8" x14ac:dyDescent="0.3">
      <c r="B34093" s="10"/>
      <c r="L34093" s="10"/>
      <c r="M34093" s="10"/>
    </row>
    <row r="34094" spans="2:13" s="1" customFormat="1" ht="13.8" x14ac:dyDescent="0.3">
      <c r="B34094" s="10"/>
      <c r="L34094" s="10"/>
      <c r="M34094" s="10"/>
    </row>
    <row r="34095" spans="2:13" s="1" customFormat="1" ht="13.8" x14ac:dyDescent="0.3">
      <c r="B34095" s="10"/>
      <c r="L34095" s="10"/>
      <c r="M34095" s="10"/>
    </row>
    <row r="34096" spans="2:13" s="1" customFormat="1" ht="13.8" x14ac:dyDescent="0.3">
      <c r="B34096" s="10"/>
      <c r="L34096" s="10"/>
      <c r="M34096" s="10"/>
    </row>
    <row r="34097" spans="2:13" s="1" customFormat="1" ht="13.8" x14ac:dyDescent="0.3">
      <c r="B34097" s="10"/>
      <c r="L34097" s="10"/>
      <c r="M34097" s="10"/>
    </row>
    <row r="34098" spans="2:13" s="1" customFormat="1" ht="13.8" x14ac:dyDescent="0.3">
      <c r="B34098" s="10"/>
      <c r="L34098" s="10"/>
      <c r="M34098" s="10"/>
    </row>
    <row r="34099" spans="2:13" s="1" customFormat="1" ht="13.8" x14ac:dyDescent="0.3">
      <c r="B34099" s="10"/>
      <c r="L34099" s="10"/>
      <c r="M34099" s="10"/>
    </row>
    <row r="34100" spans="2:13" s="1" customFormat="1" ht="13.8" x14ac:dyDescent="0.3">
      <c r="B34100" s="10"/>
      <c r="L34100" s="10"/>
      <c r="M34100" s="10"/>
    </row>
    <row r="34101" spans="2:13" s="1" customFormat="1" ht="13.8" x14ac:dyDescent="0.3">
      <c r="B34101" s="10"/>
      <c r="L34101" s="10"/>
      <c r="M34101" s="10"/>
    </row>
    <row r="34102" spans="2:13" s="1" customFormat="1" ht="13.8" x14ac:dyDescent="0.3">
      <c r="B34102" s="10"/>
      <c r="L34102" s="10"/>
      <c r="M34102" s="10"/>
    </row>
    <row r="34103" spans="2:13" s="1" customFormat="1" ht="13.8" x14ac:dyDescent="0.3">
      <c r="B34103" s="10"/>
      <c r="L34103" s="10"/>
      <c r="M34103" s="10"/>
    </row>
    <row r="34104" spans="2:13" s="1" customFormat="1" ht="13.8" x14ac:dyDescent="0.3">
      <c r="B34104" s="10"/>
      <c r="L34104" s="10"/>
      <c r="M34104" s="10"/>
    </row>
    <row r="34105" spans="2:13" s="1" customFormat="1" ht="13.8" x14ac:dyDescent="0.3">
      <c r="B34105" s="10"/>
      <c r="L34105" s="10"/>
      <c r="M34105" s="10"/>
    </row>
    <row r="34106" spans="2:13" s="1" customFormat="1" ht="13.8" x14ac:dyDescent="0.3">
      <c r="B34106" s="10"/>
      <c r="L34106" s="10"/>
      <c r="M34106" s="10"/>
    </row>
    <row r="34107" spans="2:13" s="1" customFormat="1" ht="13.8" x14ac:dyDescent="0.3">
      <c r="B34107" s="10"/>
      <c r="L34107" s="10"/>
      <c r="M34107" s="10"/>
    </row>
    <row r="34108" spans="2:13" s="1" customFormat="1" ht="13.8" x14ac:dyDescent="0.3">
      <c r="B34108" s="10"/>
      <c r="L34108" s="10"/>
      <c r="M34108" s="10"/>
    </row>
    <row r="34109" spans="2:13" s="1" customFormat="1" ht="13.8" x14ac:dyDescent="0.3">
      <c r="B34109" s="10"/>
      <c r="L34109" s="10"/>
      <c r="M34109" s="10"/>
    </row>
    <row r="34110" spans="2:13" s="1" customFormat="1" ht="13.8" x14ac:dyDescent="0.3">
      <c r="B34110" s="10"/>
      <c r="L34110" s="10"/>
      <c r="M34110" s="10"/>
    </row>
    <row r="34111" spans="2:13" s="1" customFormat="1" ht="13.8" x14ac:dyDescent="0.3">
      <c r="B34111" s="10"/>
      <c r="L34111" s="10"/>
      <c r="M34111" s="10"/>
    </row>
    <row r="34112" spans="2:13" s="1" customFormat="1" ht="13.8" x14ac:dyDescent="0.3">
      <c r="B34112" s="10"/>
      <c r="L34112" s="10"/>
      <c r="M34112" s="10"/>
    </row>
    <row r="34113" spans="2:13" s="1" customFormat="1" ht="13.8" x14ac:dyDescent="0.3">
      <c r="B34113" s="10"/>
      <c r="L34113" s="10"/>
      <c r="M34113" s="10"/>
    </row>
    <row r="34114" spans="2:13" s="1" customFormat="1" ht="13.8" x14ac:dyDescent="0.3">
      <c r="B34114" s="10"/>
      <c r="L34114" s="10"/>
      <c r="M34114" s="10"/>
    </row>
    <row r="34115" spans="2:13" s="1" customFormat="1" ht="13.8" x14ac:dyDescent="0.3">
      <c r="B34115" s="10"/>
      <c r="L34115" s="10"/>
      <c r="M34115" s="10"/>
    </row>
    <row r="34116" spans="2:13" s="1" customFormat="1" ht="13.8" x14ac:dyDescent="0.3">
      <c r="B34116" s="10"/>
      <c r="L34116" s="10"/>
      <c r="M34116" s="10"/>
    </row>
    <row r="34117" spans="2:13" s="1" customFormat="1" ht="13.8" x14ac:dyDescent="0.3">
      <c r="B34117" s="10"/>
      <c r="L34117" s="10"/>
      <c r="M34117" s="10"/>
    </row>
    <row r="34118" spans="2:13" s="1" customFormat="1" ht="13.8" x14ac:dyDescent="0.3">
      <c r="B34118" s="10"/>
      <c r="L34118" s="10"/>
      <c r="M34118" s="10"/>
    </row>
    <row r="34119" spans="2:13" s="1" customFormat="1" ht="13.8" x14ac:dyDescent="0.3">
      <c r="B34119" s="10"/>
      <c r="L34119" s="10"/>
      <c r="M34119" s="10"/>
    </row>
    <row r="34120" spans="2:13" s="1" customFormat="1" ht="13.8" x14ac:dyDescent="0.3">
      <c r="B34120" s="10"/>
      <c r="L34120" s="10"/>
      <c r="M34120" s="10"/>
    </row>
    <row r="34121" spans="2:13" s="1" customFormat="1" ht="13.8" x14ac:dyDescent="0.3">
      <c r="B34121" s="10"/>
      <c r="L34121" s="10"/>
      <c r="M34121" s="10"/>
    </row>
    <row r="34122" spans="2:13" s="1" customFormat="1" ht="13.8" x14ac:dyDescent="0.3">
      <c r="B34122" s="10"/>
      <c r="L34122" s="10"/>
      <c r="M34122" s="10"/>
    </row>
    <row r="34123" spans="2:13" s="1" customFormat="1" ht="13.8" x14ac:dyDescent="0.3">
      <c r="B34123" s="10"/>
      <c r="L34123" s="10"/>
      <c r="M34123" s="10"/>
    </row>
    <row r="34124" spans="2:13" s="1" customFormat="1" ht="13.8" x14ac:dyDescent="0.3">
      <c r="B34124" s="10"/>
      <c r="L34124" s="10"/>
      <c r="M34124" s="10"/>
    </row>
    <row r="34125" spans="2:13" s="1" customFormat="1" ht="13.8" x14ac:dyDescent="0.3">
      <c r="B34125" s="10"/>
      <c r="L34125" s="10"/>
      <c r="M34125" s="10"/>
    </row>
    <row r="34126" spans="2:13" s="1" customFormat="1" ht="13.8" x14ac:dyDescent="0.3">
      <c r="B34126" s="10"/>
      <c r="L34126" s="10"/>
      <c r="M34126" s="10"/>
    </row>
    <row r="34127" spans="2:13" s="1" customFormat="1" ht="13.8" x14ac:dyDescent="0.3">
      <c r="B34127" s="10"/>
      <c r="L34127" s="10"/>
      <c r="M34127" s="10"/>
    </row>
    <row r="34128" spans="2:13" s="1" customFormat="1" ht="13.8" x14ac:dyDescent="0.3">
      <c r="B34128" s="10"/>
      <c r="L34128" s="10"/>
      <c r="M34128" s="10"/>
    </row>
    <row r="34129" spans="2:13" s="1" customFormat="1" ht="13.8" x14ac:dyDescent="0.3">
      <c r="B34129" s="10"/>
      <c r="L34129" s="10"/>
      <c r="M34129" s="10"/>
    </row>
    <row r="34130" spans="2:13" s="1" customFormat="1" ht="13.8" x14ac:dyDescent="0.3">
      <c r="B34130" s="10"/>
      <c r="L34130" s="10"/>
      <c r="M34130" s="10"/>
    </row>
    <row r="34131" spans="2:13" s="1" customFormat="1" ht="13.8" x14ac:dyDescent="0.3">
      <c r="B34131" s="10"/>
      <c r="L34131" s="10"/>
      <c r="M34131" s="10"/>
    </row>
    <row r="34132" spans="2:13" s="1" customFormat="1" ht="13.8" x14ac:dyDescent="0.3">
      <c r="B34132" s="10"/>
      <c r="L34132" s="10"/>
      <c r="M34132" s="10"/>
    </row>
    <row r="34133" spans="2:13" s="1" customFormat="1" ht="13.8" x14ac:dyDescent="0.3">
      <c r="B34133" s="10"/>
      <c r="L34133" s="10"/>
      <c r="M34133" s="10"/>
    </row>
    <row r="34134" spans="2:13" s="1" customFormat="1" ht="13.8" x14ac:dyDescent="0.3">
      <c r="B34134" s="10"/>
      <c r="L34134" s="10"/>
      <c r="M34134" s="10"/>
    </row>
    <row r="34135" spans="2:13" s="1" customFormat="1" ht="13.8" x14ac:dyDescent="0.3">
      <c r="B34135" s="10"/>
      <c r="L34135" s="10"/>
      <c r="M34135" s="10"/>
    </row>
    <row r="34136" spans="2:13" s="1" customFormat="1" ht="13.8" x14ac:dyDescent="0.3">
      <c r="B34136" s="10"/>
      <c r="L34136" s="10"/>
      <c r="M34136" s="10"/>
    </row>
    <row r="34137" spans="2:13" s="1" customFormat="1" ht="13.8" x14ac:dyDescent="0.3">
      <c r="B34137" s="10"/>
      <c r="L34137" s="10"/>
      <c r="M34137" s="10"/>
    </row>
    <row r="34138" spans="2:13" s="1" customFormat="1" ht="13.8" x14ac:dyDescent="0.3">
      <c r="B34138" s="10"/>
      <c r="L34138" s="10"/>
      <c r="M34138" s="10"/>
    </row>
    <row r="34139" spans="2:13" s="1" customFormat="1" ht="13.8" x14ac:dyDescent="0.3">
      <c r="B34139" s="10"/>
      <c r="L34139" s="10"/>
      <c r="M34139" s="10"/>
    </row>
    <row r="34140" spans="2:13" s="1" customFormat="1" ht="13.8" x14ac:dyDescent="0.3">
      <c r="B34140" s="10"/>
      <c r="L34140" s="10"/>
      <c r="M34140" s="10"/>
    </row>
    <row r="34141" spans="2:13" s="1" customFormat="1" ht="13.8" x14ac:dyDescent="0.3">
      <c r="B34141" s="10"/>
      <c r="L34141" s="10"/>
      <c r="M34141" s="10"/>
    </row>
    <row r="34142" spans="2:13" s="1" customFormat="1" ht="13.8" x14ac:dyDescent="0.3">
      <c r="B34142" s="10"/>
      <c r="L34142" s="10"/>
      <c r="M34142" s="10"/>
    </row>
    <row r="34143" spans="2:13" s="1" customFormat="1" ht="13.8" x14ac:dyDescent="0.3">
      <c r="B34143" s="10"/>
      <c r="L34143" s="10"/>
      <c r="M34143" s="10"/>
    </row>
    <row r="34144" spans="2:13" s="1" customFormat="1" ht="13.8" x14ac:dyDescent="0.3">
      <c r="B34144" s="10"/>
      <c r="L34144" s="10"/>
      <c r="M34144" s="10"/>
    </row>
    <row r="34145" spans="2:13" s="1" customFormat="1" ht="13.8" x14ac:dyDescent="0.3">
      <c r="B34145" s="10"/>
      <c r="L34145" s="10"/>
      <c r="M34145" s="10"/>
    </row>
    <row r="34146" spans="2:13" s="1" customFormat="1" ht="13.8" x14ac:dyDescent="0.3">
      <c r="B34146" s="10"/>
      <c r="L34146" s="10"/>
      <c r="M34146" s="10"/>
    </row>
    <row r="34147" spans="2:13" s="1" customFormat="1" ht="13.8" x14ac:dyDescent="0.3">
      <c r="B34147" s="10"/>
      <c r="L34147" s="10"/>
      <c r="M34147" s="10"/>
    </row>
    <row r="34148" spans="2:13" s="1" customFormat="1" ht="13.8" x14ac:dyDescent="0.3">
      <c r="B34148" s="10"/>
      <c r="L34148" s="10"/>
      <c r="M34148" s="10"/>
    </row>
    <row r="34149" spans="2:13" s="1" customFormat="1" ht="13.8" x14ac:dyDescent="0.3">
      <c r="B34149" s="10"/>
      <c r="L34149" s="10"/>
      <c r="M34149" s="10"/>
    </row>
    <row r="34150" spans="2:13" s="1" customFormat="1" ht="13.8" x14ac:dyDescent="0.3">
      <c r="B34150" s="10"/>
      <c r="L34150" s="10"/>
      <c r="M34150" s="10"/>
    </row>
    <row r="34151" spans="2:13" s="1" customFormat="1" ht="13.8" x14ac:dyDescent="0.3">
      <c r="B34151" s="10"/>
      <c r="L34151" s="10"/>
      <c r="M34151" s="10"/>
    </row>
    <row r="34152" spans="2:13" s="1" customFormat="1" ht="13.8" x14ac:dyDescent="0.3">
      <c r="B34152" s="10"/>
      <c r="L34152" s="10"/>
      <c r="M34152" s="10"/>
    </row>
    <row r="34153" spans="2:13" s="1" customFormat="1" ht="13.8" x14ac:dyDescent="0.3">
      <c r="B34153" s="10"/>
      <c r="L34153" s="10"/>
      <c r="M34153" s="10"/>
    </row>
    <row r="34154" spans="2:13" s="1" customFormat="1" ht="13.8" x14ac:dyDescent="0.3">
      <c r="B34154" s="10"/>
      <c r="L34154" s="10"/>
      <c r="M34154" s="10"/>
    </row>
    <row r="34155" spans="2:13" s="1" customFormat="1" ht="13.8" x14ac:dyDescent="0.3">
      <c r="B34155" s="10"/>
      <c r="L34155" s="10"/>
      <c r="M34155" s="10"/>
    </row>
    <row r="34156" spans="2:13" s="1" customFormat="1" ht="13.8" x14ac:dyDescent="0.3">
      <c r="B34156" s="10"/>
      <c r="L34156" s="10"/>
      <c r="M34156" s="10"/>
    </row>
    <row r="34157" spans="2:13" s="1" customFormat="1" ht="13.8" x14ac:dyDescent="0.3">
      <c r="B34157" s="10"/>
      <c r="L34157" s="10"/>
      <c r="M34157" s="10"/>
    </row>
    <row r="34158" spans="2:13" s="1" customFormat="1" ht="13.8" x14ac:dyDescent="0.3">
      <c r="B34158" s="10"/>
      <c r="L34158" s="10"/>
      <c r="M34158" s="10"/>
    </row>
    <row r="34159" spans="2:13" s="1" customFormat="1" ht="13.8" x14ac:dyDescent="0.3">
      <c r="B34159" s="10"/>
      <c r="L34159" s="10"/>
      <c r="M34159" s="10"/>
    </row>
    <row r="34160" spans="2:13" s="1" customFormat="1" ht="13.8" x14ac:dyDescent="0.3">
      <c r="B34160" s="10"/>
      <c r="L34160" s="10"/>
      <c r="M34160" s="10"/>
    </row>
    <row r="34161" spans="2:13" s="1" customFormat="1" ht="13.8" x14ac:dyDescent="0.3">
      <c r="B34161" s="10"/>
      <c r="L34161" s="10"/>
      <c r="M34161" s="10"/>
    </row>
    <row r="34162" spans="2:13" s="1" customFormat="1" ht="13.8" x14ac:dyDescent="0.3">
      <c r="B34162" s="10"/>
      <c r="L34162" s="10"/>
      <c r="M34162" s="10"/>
    </row>
    <row r="34163" spans="2:13" s="1" customFormat="1" ht="13.8" x14ac:dyDescent="0.3">
      <c r="B34163" s="10"/>
      <c r="L34163" s="10"/>
      <c r="M34163" s="10"/>
    </row>
    <row r="34164" spans="2:13" s="1" customFormat="1" ht="13.8" x14ac:dyDescent="0.3">
      <c r="B34164" s="10"/>
      <c r="L34164" s="10"/>
      <c r="M34164" s="10"/>
    </row>
    <row r="34165" spans="2:13" s="1" customFormat="1" ht="13.8" x14ac:dyDescent="0.3">
      <c r="B34165" s="10"/>
      <c r="L34165" s="10"/>
      <c r="M34165" s="10"/>
    </row>
    <row r="34166" spans="2:13" s="1" customFormat="1" ht="13.8" x14ac:dyDescent="0.3">
      <c r="B34166" s="10"/>
      <c r="L34166" s="10"/>
      <c r="M34166" s="10"/>
    </row>
    <row r="34167" spans="2:13" s="1" customFormat="1" ht="13.8" x14ac:dyDescent="0.3">
      <c r="B34167" s="10"/>
      <c r="L34167" s="10"/>
      <c r="M34167" s="10"/>
    </row>
    <row r="34168" spans="2:13" s="1" customFormat="1" ht="13.8" x14ac:dyDescent="0.3">
      <c r="B34168" s="10"/>
      <c r="L34168" s="10"/>
      <c r="M34168" s="10"/>
    </row>
    <row r="34169" spans="2:13" s="1" customFormat="1" ht="13.8" x14ac:dyDescent="0.3">
      <c r="B34169" s="10"/>
      <c r="L34169" s="10"/>
      <c r="M34169" s="10"/>
    </row>
    <row r="34170" spans="2:13" s="1" customFormat="1" ht="13.8" x14ac:dyDescent="0.3">
      <c r="B34170" s="10"/>
      <c r="L34170" s="10"/>
      <c r="M34170" s="10"/>
    </row>
    <row r="34171" spans="2:13" s="1" customFormat="1" ht="13.8" x14ac:dyDescent="0.3">
      <c r="B34171" s="10"/>
      <c r="L34171" s="10"/>
      <c r="M34171" s="10"/>
    </row>
    <row r="34172" spans="2:13" s="1" customFormat="1" ht="13.8" x14ac:dyDescent="0.3">
      <c r="B34172" s="10"/>
      <c r="L34172" s="10"/>
      <c r="M34172" s="10"/>
    </row>
    <row r="34173" spans="2:13" s="1" customFormat="1" ht="13.8" x14ac:dyDescent="0.3">
      <c r="B34173" s="10"/>
      <c r="L34173" s="10"/>
      <c r="M34173" s="10"/>
    </row>
    <row r="34174" spans="2:13" s="1" customFormat="1" ht="13.8" x14ac:dyDescent="0.3">
      <c r="B34174" s="10"/>
      <c r="L34174" s="10"/>
      <c r="M34174" s="10"/>
    </row>
    <row r="34175" spans="2:13" s="1" customFormat="1" ht="13.8" x14ac:dyDescent="0.3">
      <c r="B34175" s="10"/>
      <c r="L34175" s="10"/>
      <c r="M34175" s="10"/>
    </row>
    <row r="34176" spans="2:13" s="1" customFormat="1" ht="13.8" x14ac:dyDescent="0.3">
      <c r="B34176" s="10"/>
      <c r="L34176" s="10"/>
      <c r="M34176" s="10"/>
    </row>
    <row r="34177" spans="2:13" s="1" customFormat="1" ht="13.8" x14ac:dyDescent="0.3">
      <c r="B34177" s="10"/>
      <c r="L34177" s="10"/>
      <c r="M34177" s="10"/>
    </row>
    <row r="34178" spans="2:13" s="1" customFormat="1" ht="13.8" x14ac:dyDescent="0.3">
      <c r="B34178" s="10"/>
      <c r="L34178" s="10"/>
      <c r="M34178" s="10"/>
    </row>
    <row r="34179" spans="2:13" s="1" customFormat="1" ht="13.8" x14ac:dyDescent="0.3">
      <c r="B34179" s="10"/>
      <c r="L34179" s="10"/>
      <c r="M34179" s="10"/>
    </row>
    <row r="34180" spans="2:13" s="1" customFormat="1" ht="13.8" x14ac:dyDescent="0.3">
      <c r="B34180" s="10"/>
      <c r="L34180" s="10"/>
      <c r="M34180" s="10"/>
    </row>
    <row r="34181" spans="2:13" s="1" customFormat="1" ht="13.8" x14ac:dyDescent="0.3">
      <c r="B34181" s="10"/>
      <c r="L34181" s="10"/>
      <c r="M34181" s="10"/>
    </row>
    <row r="34182" spans="2:13" s="1" customFormat="1" ht="13.8" x14ac:dyDescent="0.3">
      <c r="B34182" s="10"/>
      <c r="L34182" s="10"/>
      <c r="M34182" s="10"/>
    </row>
    <row r="34183" spans="2:13" s="1" customFormat="1" ht="13.8" x14ac:dyDescent="0.3">
      <c r="B34183" s="10"/>
      <c r="L34183" s="10"/>
      <c r="M34183" s="10"/>
    </row>
    <row r="34184" spans="2:13" s="1" customFormat="1" ht="13.8" x14ac:dyDescent="0.3">
      <c r="B34184" s="10"/>
      <c r="L34184" s="10"/>
      <c r="M34184" s="10"/>
    </row>
    <row r="34185" spans="2:13" s="1" customFormat="1" ht="13.8" x14ac:dyDescent="0.3">
      <c r="B34185" s="10"/>
      <c r="L34185" s="10"/>
      <c r="M34185" s="10"/>
    </row>
    <row r="34186" spans="2:13" s="1" customFormat="1" ht="13.8" x14ac:dyDescent="0.3">
      <c r="B34186" s="10"/>
      <c r="L34186" s="10"/>
      <c r="M34186" s="10"/>
    </row>
    <row r="34187" spans="2:13" s="1" customFormat="1" ht="13.8" x14ac:dyDescent="0.3">
      <c r="B34187" s="10"/>
      <c r="L34187" s="10"/>
      <c r="M34187" s="10"/>
    </row>
    <row r="34188" spans="2:13" s="1" customFormat="1" ht="13.8" x14ac:dyDescent="0.3">
      <c r="B34188" s="10"/>
      <c r="L34188" s="10"/>
      <c r="M34188" s="10"/>
    </row>
    <row r="34189" spans="2:13" s="1" customFormat="1" ht="13.8" x14ac:dyDescent="0.3">
      <c r="B34189" s="10"/>
      <c r="L34189" s="10"/>
      <c r="M34189" s="10"/>
    </row>
    <row r="34190" spans="2:13" s="1" customFormat="1" ht="13.8" x14ac:dyDescent="0.3">
      <c r="B34190" s="10"/>
      <c r="L34190" s="10"/>
      <c r="M34190" s="10"/>
    </row>
    <row r="34191" spans="2:13" s="1" customFormat="1" ht="13.8" x14ac:dyDescent="0.3">
      <c r="B34191" s="10"/>
      <c r="L34191" s="10"/>
      <c r="M34191" s="10"/>
    </row>
    <row r="34192" spans="2:13" s="1" customFormat="1" ht="13.8" x14ac:dyDescent="0.3">
      <c r="B34192" s="10"/>
      <c r="L34192" s="10"/>
      <c r="M34192" s="10"/>
    </row>
    <row r="34193" spans="2:13" s="1" customFormat="1" ht="13.8" x14ac:dyDescent="0.3">
      <c r="B34193" s="10"/>
      <c r="L34193" s="10"/>
      <c r="M34193" s="10"/>
    </row>
    <row r="34194" spans="2:13" s="1" customFormat="1" ht="13.8" x14ac:dyDescent="0.3">
      <c r="B34194" s="10"/>
      <c r="L34194" s="10"/>
      <c r="M34194" s="10"/>
    </row>
    <row r="34195" spans="2:13" s="1" customFormat="1" ht="13.8" x14ac:dyDescent="0.3">
      <c r="B34195" s="10"/>
      <c r="L34195" s="10"/>
      <c r="M34195" s="10"/>
    </row>
    <row r="34196" spans="2:13" s="1" customFormat="1" ht="13.8" x14ac:dyDescent="0.3">
      <c r="B34196" s="10"/>
      <c r="L34196" s="10"/>
      <c r="M34196" s="10"/>
    </row>
    <row r="34197" spans="2:13" s="1" customFormat="1" ht="13.8" x14ac:dyDescent="0.3">
      <c r="B34197" s="10"/>
      <c r="L34197" s="10"/>
      <c r="M34197" s="10"/>
    </row>
    <row r="34198" spans="2:13" s="1" customFormat="1" ht="13.8" x14ac:dyDescent="0.3">
      <c r="B34198" s="10"/>
      <c r="L34198" s="10"/>
      <c r="M34198" s="10"/>
    </row>
    <row r="34199" spans="2:13" s="1" customFormat="1" ht="13.8" x14ac:dyDescent="0.3">
      <c r="B34199" s="10"/>
      <c r="L34199" s="10"/>
      <c r="M34199" s="10"/>
    </row>
    <row r="34200" spans="2:13" s="1" customFormat="1" ht="13.8" x14ac:dyDescent="0.3">
      <c r="B34200" s="10"/>
      <c r="L34200" s="10"/>
      <c r="M34200" s="10"/>
    </row>
    <row r="34201" spans="2:13" s="1" customFormat="1" ht="13.8" x14ac:dyDescent="0.3">
      <c r="B34201" s="10"/>
      <c r="L34201" s="10"/>
      <c r="M34201" s="10"/>
    </row>
    <row r="34202" spans="2:13" s="1" customFormat="1" ht="13.8" x14ac:dyDescent="0.3">
      <c r="B34202" s="10"/>
      <c r="L34202" s="10"/>
      <c r="M34202" s="10"/>
    </row>
    <row r="34203" spans="2:13" s="1" customFormat="1" ht="13.8" x14ac:dyDescent="0.3">
      <c r="B34203" s="10"/>
      <c r="L34203" s="10"/>
      <c r="M34203" s="10"/>
    </row>
    <row r="34204" spans="2:13" s="1" customFormat="1" ht="13.8" x14ac:dyDescent="0.3">
      <c r="B34204" s="10"/>
      <c r="L34204" s="10"/>
      <c r="M34204" s="10"/>
    </row>
    <row r="34205" spans="2:13" s="1" customFormat="1" ht="13.8" x14ac:dyDescent="0.3">
      <c r="B34205" s="10"/>
      <c r="L34205" s="10"/>
      <c r="M34205" s="10"/>
    </row>
    <row r="34206" spans="2:13" s="1" customFormat="1" ht="13.8" x14ac:dyDescent="0.3">
      <c r="B34206" s="10"/>
      <c r="L34206" s="10"/>
      <c r="M34206" s="10"/>
    </row>
    <row r="34207" spans="2:13" s="1" customFormat="1" ht="13.8" x14ac:dyDescent="0.3">
      <c r="B34207" s="10"/>
      <c r="L34207" s="10"/>
      <c r="M34207" s="10"/>
    </row>
    <row r="34208" spans="2:13" s="1" customFormat="1" ht="13.8" x14ac:dyDescent="0.3">
      <c r="B34208" s="10"/>
      <c r="L34208" s="10"/>
      <c r="M34208" s="10"/>
    </row>
    <row r="34209" spans="2:13" s="1" customFormat="1" ht="13.8" x14ac:dyDescent="0.3">
      <c r="B34209" s="10"/>
      <c r="L34209" s="10"/>
      <c r="M34209" s="10"/>
    </row>
    <row r="34210" spans="2:13" s="1" customFormat="1" ht="13.8" x14ac:dyDescent="0.3">
      <c r="B34210" s="10"/>
      <c r="L34210" s="10"/>
      <c r="M34210" s="10"/>
    </row>
    <row r="34211" spans="2:13" s="1" customFormat="1" ht="13.8" x14ac:dyDescent="0.3">
      <c r="B34211" s="10"/>
      <c r="L34211" s="10"/>
      <c r="M34211" s="10"/>
    </row>
    <row r="34212" spans="2:13" s="1" customFormat="1" ht="13.8" x14ac:dyDescent="0.3">
      <c r="B34212" s="10"/>
      <c r="L34212" s="10"/>
      <c r="M34212" s="10"/>
    </row>
    <row r="34213" spans="2:13" s="1" customFormat="1" ht="13.8" x14ac:dyDescent="0.3">
      <c r="B34213" s="10"/>
      <c r="L34213" s="10"/>
      <c r="M34213" s="10"/>
    </row>
    <row r="34214" spans="2:13" s="1" customFormat="1" ht="13.8" x14ac:dyDescent="0.3">
      <c r="B34214" s="10"/>
      <c r="L34214" s="10"/>
      <c r="M34214" s="10"/>
    </row>
    <row r="34215" spans="2:13" s="1" customFormat="1" ht="13.8" x14ac:dyDescent="0.3">
      <c r="B34215" s="10"/>
      <c r="L34215" s="10"/>
      <c r="M34215" s="10"/>
    </row>
    <row r="34216" spans="2:13" s="1" customFormat="1" ht="13.8" x14ac:dyDescent="0.3">
      <c r="B34216" s="10"/>
      <c r="L34216" s="10"/>
      <c r="M34216" s="10"/>
    </row>
    <row r="34217" spans="2:13" s="1" customFormat="1" ht="13.8" x14ac:dyDescent="0.3">
      <c r="B34217" s="10"/>
      <c r="L34217" s="10"/>
      <c r="M34217" s="10"/>
    </row>
    <row r="34218" spans="2:13" s="1" customFormat="1" ht="13.8" x14ac:dyDescent="0.3">
      <c r="B34218" s="10"/>
      <c r="L34218" s="10"/>
      <c r="M34218" s="10"/>
    </row>
    <row r="34219" spans="2:13" s="1" customFormat="1" ht="13.8" x14ac:dyDescent="0.3">
      <c r="B34219" s="10"/>
      <c r="L34219" s="10"/>
      <c r="M34219" s="10"/>
    </row>
    <row r="34220" spans="2:13" s="1" customFormat="1" ht="13.8" x14ac:dyDescent="0.3">
      <c r="B34220" s="10"/>
      <c r="L34220" s="10"/>
      <c r="M34220" s="10"/>
    </row>
    <row r="34221" spans="2:13" s="1" customFormat="1" ht="13.8" x14ac:dyDescent="0.3">
      <c r="B34221" s="10"/>
      <c r="L34221" s="10"/>
      <c r="M34221" s="10"/>
    </row>
    <row r="34222" spans="2:13" s="1" customFormat="1" ht="13.8" x14ac:dyDescent="0.3">
      <c r="B34222" s="10"/>
      <c r="L34222" s="10"/>
      <c r="M34222" s="10"/>
    </row>
    <row r="34223" spans="2:13" s="1" customFormat="1" ht="13.8" x14ac:dyDescent="0.3">
      <c r="B34223" s="10"/>
      <c r="L34223" s="10"/>
      <c r="M34223" s="10"/>
    </row>
    <row r="34224" spans="2:13" s="1" customFormat="1" ht="13.8" x14ac:dyDescent="0.3">
      <c r="B34224" s="10"/>
      <c r="L34224" s="10"/>
      <c r="M34224" s="10"/>
    </row>
    <row r="34225" spans="2:13" s="1" customFormat="1" ht="13.8" x14ac:dyDescent="0.3">
      <c r="B34225" s="10"/>
      <c r="L34225" s="10"/>
      <c r="M34225" s="10"/>
    </row>
    <row r="34226" spans="2:13" s="1" customFormat="1" ht="13.8" x14ac:dyDescent="0.3">
      <c r="B34226" s="10"/>
      <c r="L34226" s="10"/>
      <c r="M34226" s="10"/>
    </row>
    <row r="34227" spans="2:13" s="1" customFormat="1" ht="13.8" x14ac:dyDescent="0.3">
      <c r="B34227" s="10"/>
      <c r="L34227" s="10"/>
      <c r="M34227" s="10"/>
    </row>
    <row r="34228" spans="2:13" s="1" customFormat="1" ht="13.8" x14ac:dyDescent="0.3">
      <c r="B34228" s="10"/>
      <c r="L34228" s="10"/>
      <c r="M34228" s="10"/>
    </row>
    <row r="34229" spans="2:13" s="1" customFormat="1" ht="13.8" x14ac:dyDescent="0.3">
      <c r="B34229" s="10"/>
      <c r="L34229" s="10"/>
      <c r="M34229" s="10"/>
    </row>
    <row r="34230" spans="2:13" s="1" customFormat="1" ht="13.8" x14ac:dyDescent="0.3">
      <c r="B34230" s="10"/>
      <c r="L34230" s="10"/>
      <c r="M34230" s="10"/>
    </row>
    <row r="34231" spans="2:13" s="1" customFormat="1" ht="13.8" x14ac:dyDescent="0.3">
      <c r="B34231" s="10"/>
      <c r="L34231" s="10"/>
      <c r="M34231" s="10"/>
    </row>
    <row r="34232" spans="2:13" s="1" customFormat="1" ht="13.8" x14ac:dyDescent="0.3">
      <c r="B34232" s="10"/>
      <c r="L34232" s="10"/>
      <c r="M34232" s="10"/>
    </row>
    <row r="34233" spans="2:13" s="1" customFormat="1" ht="13.8" x14ac:dyDescent="0.3">
      <c r="B34233" s="10"/>
      <c r="L34233" s="10"/>
      <c r="M34233" s="10"/>
    </row>
    <row r="34234" spans="2:13" s="1" customFormat="1" ht="13.8" x14ac:dyDescent="0.3">
      <c r="B34234" s="10"/>
      <c r="L34234" s="10"/>
      <c r="M34234" s="10"/>
    </row>
    <row r="34235" spans="2:13" s="1" customFormat="1" ht="13.8" x14ac:dyDescent="0.3">
      <c r="B34235" s="10"/>
      <c r="L34235" s="10"/>
      <c r="M34235" s="10"/>
    </row>
    <row r="34236" spans="2:13" s="1" customFormat="1" ht="13.8" x14ac:dyDescent="0.3">
      <c r="B34236" s="10"/>
      <c r="L34236" s="10"/>
      <c r="M34236" s="10"/>
    </row>
    <row r="34237" spans="2:13" s="1" customFormat="1" ht="13.8" x14ac:dyDescent="0.3">
      <c r="B34237" s="10"/>
      <c r="L34237" s="10"/>
      <c r="M34237" s="10"/>
    </row>
    <row r="34238" spans="2:13" s="1" customFormat="1" ht="13.8" x14ac:dyDescent="0.3">
      <c r="B34238" s="10"/>
      <c r="L34238" s="10"/>
      <c r="M34238" s="10"/>
    </row>
    <row r="34239" spans="2:13" s="1" customFormat="1" ht="13.8" x14ac:dyDescent="0.3">
      <c r="B34239" s="10"/>
      <c r="L34239" s="10"/>
      <c r="M34239" s="10"/>
    </row>
    <row r="34240" spans="2:13" s="1" customFormat="1" ht="13.8" x14ac:dyDescent="0.3">
      <c r="B34240" s="10"/>
      <c r="L34240" s="10"/>
      <c r="M34240" s="10"/>
    </row>
    <row r="34241" spans="2:13" s="1" customFormat="1" ht="13.8" x14ac:dyDescent="0.3">
      <c r="B34241" s="10"/>
      <c r="L34241" s="10"/>
      <c r="M34241" s="10"/>
    </row>
    <row r="34242" spans="2:13" s="1" customFormat="1" ht="13.8" x14ac:dyDescent="0.3">
      <c r="B34242" s="10"/>
      <c r="L34242" s="10"/>
      <c r="M34242" s="10"/>
    </row>
    <row r="34243" spans="2:13" s="1" customFormat="1" ht="13.8" x14ac:dyDescent="0.3">
      <c r="B34243" s="10"/>
      <c r="L34243" s="10"/>
      <c r="M34243" s="10"/>
    </row>
    <row r="34244" spans="2:13" s="1" customFormat="1" ht="13.8" x14ac:dyDescent="0.3">
      <c r="B34244" s="10"/>
      <c r="L34244" s="10"/>
      <c r="M34244" s="10"/>
    </row>
    <row r="34245" spans="2:13" s="1" customFormat="1" ht="13.8" x14ac:dyDescent="0.3">
      <c r="B34245" s="10"/>
      <c r="L34245" s="10"/>
      <c r="M34245" s="10"/>
    </row>
    <row r="34246" spans="2:13" s="1" customFormat="1" ht="13.8" x14ac:dyDescent="0.3">
      <c r="B34246" s="10"/>
      <c r="L34246" s="10"/>
      <c r="M34246" s="10"/>
    </row>
    <row r="34247" spans="2:13" s="1" customFormat="1" ht="13.8" x14ac:dyDescent="0.3">
      <c r="B34247" s="10"/>
      <c r="L34247" s="10"/>
      <c r="M34247" s="10"/>
    </row>
    <row r="34248" spans="2:13" s="1" customFormat="1" ht="13.8" x14ac:dyDescent="0.3">
      <c r="B34248" s="10"/>
      <c r="L34248" s="10"/>
      <c r="M34248" s="10"/>
    </row>
    <row r="34249" spans="2:13" s="1" customFormat="1" ht="13.8" x14ac:dyDescent="0.3">
      <c r="B34249" s="10"/>
      <c r="L34249" s="10"/>
      <c r="M34249" s="10"/>
    </row>
    <row r="34250" spans="2:13" s="1" customFormat="1" ht="13.8" x14ac:dyDescent="0.3">
      <c r="B34250" s="10"/>
      <c r="L34250" s="10"/>
      <c r="M34250" s="10"/>
    </row>
    <row r="34251" spans="2:13" s="1" customFormat="1" ht="13.8" x14ac:dyDescent="0.3">
      <c r="B34251" s="10"/>
      <c r="L34251" s="10"/>
      <c r="M34251" s="10"/>
    </row>
    <row r="34252" spans="2:13" s="1" customFormat="1" ht="13.8" x14ac:dyDescent="0.3">
      <c r="B34252" s="10"/>
      <c r="L34252" s="10"/>
      <c r="M34252" s="10"/>
    </row>
    <row r="34253" spans="2:13" s="1" customFormat="1" ht="13.8" x14ac:dyDescent="0.3">
      <c r="B34253" s="10"/>
      <c r="L34253" s="10"/>
      <c r="M34253" s="10"/>
    </row>
    <row r="34254" spans="2:13" s="1" customFormat="1" ht="13.8" x14ac:dyDescent="0.3">
      <c r="B34254" s="10"/>
      <c r="L34254" s="10"/>
      <c r="M34254" s="10"/>
    </row>
    <row r="34255" spans="2:13" s="1" customFormat="1" ht="13.8" x14ac:dyDescent="0.3">
      <c r="B34255" s="10"/>
      <c r="L34255" s="10"/>
      <c r="M34255" s="10"/>
    </row>
    <row r="34256" spans="2:13" s="1" customFormat="1" ht="13.8" x14ac:dyDescent="0.3">
      <c r="B34256" s="10"/>
      <c r="L34256" s="10"/>
      <c r="M34256" s="10"/>
    </row>
    <row r="34257" spans="2:13" s="1" customFormat="1" ht="13.8" x14ac:dyDescent="0.3">
      <c r="B34257" s="10"/>
      <c r="L34257" s="10"/>
      <c r="M34257" s="10"/>
    </row>
    <row r="34258" spans="2:13" s="1" customFormat="1" ht="13.8" x14ac:dyDescent="0.3">
      <c r="B34258" s="10"/>
      <c r="L34258" s="10"/>
      <c r="M34258" s="10"/>
    </row>
    <row r="34259" spans="2:13" s="1" customFormat="1" ht="13.8" x14ac:dyDescent="0.3">
      <c r="B34259" s="10"/>
      <c r="L34259" s="10"/>
      <c r="M34259" s="10"/>
    </row>
    <row r="34260" spans="2:13" s="1" customFormat="1" ht="13.8" x14ac:dyDescent="0.3">
      <c r="B34260" s="10"/>
      <c r="L34260" s="10"/>
      <c r="M34260" s="10"/>
    </row>
    <row r="34261" spans="2:13" s="1" customFormat="1" ht="13.8" x14ac:dyDescent="0.3">
      <c r="B34261" s="10"/>
      <c r="L34261" s="10"/>
      <c r="M34261" s="10"/>
    </row>
    <row r="34262" spans="2:13" s="1" customFormat="1" ht="13.8" x14ac:dyDescent="0.3">
      <c r="B34262" s="10"/>
      <c r="L34262" s="10"/>
      <c r="M34262" s="10"/>
    </row>
    <row r="34263" spans="2:13" s="1" customFormat="1" ht="13.8" x14ac:dyDescent="0.3">
      <c r="B34263" s="10"/>
      <c r="L34263" s="10"/>
      <c r="M34263" s="10"/>
    </row>
    <row r="34264" spans="2:13" s="1" customFormat="1" ht="13.8" x14ac:dyDescent="0.3">
      <c r="B34264" s="10"/>
      <c r="L34264" s="10"/>
      <c r="M34264" s="10"/>
    </row>
    <row r="34265" spans="2:13" s="1" customFormat="1" ht="13.8" x14ac:dyDescent="0.3">
      <c r="B34265" s="10"/>
      <c r="L34265" s="10"/>
      <c r="M34265" s="10"/>
    </row>
    <row r="34266" spans="2:13" s="1" customFormat="1" ht="13.8" x14ac:dyDescent="0.3">
      <c r="B34266" s="10"/>
      <c r="L34266" s="10"/>
      <c r="M34266" s="10"/>
    </row>
    <row r="34267" spans="2:13" s="1" customFormat="1" ht="13.8" x14ac:dyDescent="0.3">
      <c r="B34267" s="10"/>
      <c r="L34267" s="10"/>
      <c r="M34267" s="10"/>
    </row>
    <row r="34268" spans="2:13" s="1" customFormat="1" ht="13.8" x14ac:dyDescent="0.3">
      <c r="B34268" s="10"/>
      <c r="L34268" s="10"/>
      <c r="M34268" s="10"/>
    </row>
    <row r="34269" spans="2:13" s="1" customFormat="1" ht="13.8" x14ac:dyDescent="0.3">
      <c r="B34269" s="10"/>
      <c r="L34269" s="10"/>
      <c r="M34269" s="10"/>
    </row>
    <row r="34270" spans="2:13" s="1" customFormat="1" ht="13.8" x14ac:dyDescent="0.3">
      <c r="B34270" s="10"/>
      <c r="L34270" s="10"/>
      <c r="M34270" s="10"/>
    </row>
    <row r="34271" spans="2:13" s="1" customFormat="1" ht="13.8" x14ac:dyDescent="0.3">
      <c r="B34271" s="10"/>
      <c r="L34271" s="10"/>
      <c r="M34271" s="10"/>
    </row>
    <row r="34272" spans="2:13" s="1" customFormat="1" ht="13.8" x14ac:dyDescent="0.3">
      <c r="B34272" s="10"/>
      <c r="L34272" s="10"/>
      <c r="M34272" s="10"/>
    </row>
    <row r="34273" spans="2:13" s="1" customFormat="1" ht="13.8" x14ac:dyDescent="0.3">
      <c r="B34273" s="10"/>
      <c r="L34273" s="10"/>
      <c r="M34273" s="10"/>
    </row>
    <row r="34274" spans="2:13" s="1" customFormat="1" ht="13.8" x14ac:dyDescent="0.3">
      <c r="B34274" s="10"/>
      <c r="L34274" s="10"/>
      <c r="M34274" s="10"/>
    </row>
    <row r="34275" spans="2:13" s="1" customFormat="1" ht="13.8" x14ac:dyDescent="0.3">
      <c r="B34275" s="10"/>
      <c r="L34275" s="10"/>
      <c r="M34275" s="10"/>
    </row>
    <row r="34276" spans="2:13" s="1" customFormat="1" ht="13.8" x14ac:dyDescent="0.3">
      <c r="B34276" s="10"/>
      <c r="L34276" s="10"/>
      <c r="M34276" s="10"/>
    </row>
    <row r="34277" spans="2:13" s="1" customFormat="1" ht="13.8" x14ac:dyDescent="0.3">
      <c r="B34277" s="10"/>
      <c r="L34277" s="10"/>
      <c r="M34277" s="10"/>
    </row>
    <row r="34278" spans="2:13" s="1" customFormat="1" ht="13.8" x14ac:dyDescent="0.3">
      <c r="B34278" s="10"/>
      <c r="L34278" s="10"/>
      <c r="M34278" s="10"/>
    </row>
    <row r="34279" spans="2:13" s="1" customFormat="1" ht="13.8" x14ac:dyDescent="0.3">
      <c r="B34279" s="10"/>
      <c r="L34279" s="10"/>
      <c r="M34279" s="10"/>
    </row>
    <row r="34280" spans="2:13" s="1" customFormat="1" ht="13.8" x14ac:dyDescent="0.3">
      <c r="B34280" s="10"/>
      <c r="L34280" s="10"/>
      <c r="M34280" s="10"/>
    </row>
    <row r="34281" spans="2:13" s="1" customFormat="1" ht="13.8" x14ac:dyDescent="0.3">
      <c r="B34281" s="10"/>
      <c r="L34281" s="10"/>
      <c r="M34281" s="10"/>
    </row>
    <row r="34282" spans="2:13" s="1" customFormat="1" ht="13.8" x14ac:dyDescent="0.3">
      <c r="B34282" s="10"/>
      <c r="L34282" s="10"/>
      <c r="M34282" s="10"/>
    </row>
    <row r="34283" spans="2:13" s="1" customFormat="1" ht="13.8" x14ac:dyDescent="0.3">
      <c r="B34283" s="10"/>
      <c r="L34283" s="10"/>
      <c r="M34283" s="10"/>
    </row>
    <row r="34284" spans="2:13" s="1" customFormat="1" ht="13.8" x14ac:dyDescent="0.3">
      <c r="B34284" s="10"/>
      <c r="L34284" s="10"/>
      <c r="M34284" s="10"/>
    </row>
    <row r="34285" spans="2:13" s="1" customFormat="1" ht="13.8" x14ac:dyDescent="0.3">
      <c r="B34285" s="10"/>
      <c r="L34285" s="10"/>
      <c r="M34285" s="10"/>
    </row>
    <row r="34286" spans="2:13" s="1" customFormat="1" ht="13.8" x14ac:dyDescent="0.3">
      <c r="B34286" s="10"/>
      <c r="L34286" s="10"/>
      <c r="M34286" s="10"/>
    </row>
    <row r="34287" spans="2:13" s="1" customFormat="1" ht="13.8" x14ac:dyDescent="0.3">
      <c r="B34287" s="10"/>
      <c r="L34287" s="10"/>
      <c r="M34287" s="10"/>
    </row>
    <row r="34288" spans="2:13" s="1" customFormat="1" ht="13.8" x14ac:dyDescent="0.3">
      <c r="B34288" s="10"/>
      <c r="L34288" s="10"/>
      <c r="M34288" s="10"/>
    </row>
    <row r="34289" spans="2:13" s="1" customFormat="1" ht="13.8" x14ac:dyDescent="0.3">
      <c r="B34289" s="10"/>
      <c r="L34289" s="10"/>
      <c r="M34289" s="10"/>
    </row>
    <row r="34290" spans="2:13" s="1" customFormat="1" ht="13.8" x14ac:dyDescent="0.3">
      <c r="B34290" s="10"/>
      <c r="L34290" s="10"/>
      <c r="M34290" s="10"/>
    </row>
    <row r="34291" spans="2:13" s="1" customFormat="1" ht="13.8" x14ac:dyDescent="0.3">
      <c r="B34291" s="10"/>
      <c r="L34291" s="10"/>
      <c r="M34291" s="10"/>
    </row>
    <row r="34292" spans="2:13" s="1" customFormat="1" ht="13.8" x14ac:dyDescent="0.3">
      <c r="B34292" s="10"/>
      <c r="L34292" s="10"/>
      <c r="M34292" s="10"/>
    </row>
    <row r="34293" spans="2:13" s="1" customFormat="1" ht="13.8" x14ac:dyDescent="0.3">
      <c r="B34293" s="10"/>
      <c r="L34293" s="10"/>
      <c r="M34293" s="10"/>
    </row>
    <row r="34294" spans="2:13" s="1" customFormat="1" ht="13.8" x14ac:dyDescent="0.3">
      <c r="B34294" s="10"/>
      <c r="L34294" s="10"/>
      <c r="M34294" s="10"/>
    </row>
    <row r="34295" spans="2:13" s="1" customFormat="1" ht="13.8" x14ac:dyDescent="0.3">
      <c r="B34295" s="10"/>
      <c r="L34295" s="10"/>
      <c r="M34295" s="10"/>
    </row>
    <row r="34296" spans="2:13" s="1" customFormat="1" ht="13.8" x14ac:dyDescent="0.3">
      <c r="B34296" s="10"/>
      <c r="L34296" s="10"/>
      <c r="M34296" s="10"/>
    </row>
    <row r="34297" spans="2:13" s="1" customFormat="1" ht="13.8" x14ac:dyDescent="0.3">
      <c r="B34297" s="10"/>
      <c r="L34297" s="10"/>
      <c r="M34297" s="10"/>
    </row>
    <row r="34298" spans="2:13" s="1" customFormat="1" ht="13.8" x14ac:dyDescent="0.3">
      <c r="B34298" s="10"/>
      <c r="L34298" s="10"/>
      <c r="M34298" s="10"/>
    </row>
    <row r="34299" spans="2:13" s="1" customFormat="1" ht="13.8" x14ac:dyDescent="0.3">
      <c r="B34299" s="10"/>
      <c r="L34299" s="10"/>
      <c r="M34299" s="10"/>
    </row>
    <row r="34300" spans="2:13" s="1" customFormat="1" ht="13.8" x14ac:dyDescent="0.3">
      <c r="B34300" s="10"/>
      <c r="L34300" s="10"/>
      <c r="M34300" s="10"/>
    </row>
    <row r="34301" spans="2:13" s="1" customFormat="1" ht="13.8" x14ac:dyDescent="0.3">
      <c r="B34301" s="10"/>
      <c r="L34301" s="10"/>
      <c r="M34301" s="10"/>
    </row>
    <row r="34302" spans="2:13" s="1" customFormat="1" ht="13.8" x14ac:dyDescent="0.3">
      <c r="B34302" s="10"/>
      <c r="L34302" s="10"/>
      <c r="M34302" s="10"/>
    </row>
    <row r="34303" spans="2:13" s="1" customFormat="1" ht="13.8" x14ac:dyDescent="0.3">
      <c r="B34303" s="10"/>
      <c r="L34303" s="10"/>
      <c r="M34303" s="10"/>
    </row>
    <row r="34304" spans="2:13" s="1" customFormat="1" ht="13.8" x14ac:dyDescent="0.3">
      <c r="B34304" s="10"/>
      <c r="L34304" s="10"/>
      <c r="M34304" s="10"/>
    </row>
    <row r="34305" spans="2:13" s="1" customFormat="1" ht="13.8" x14ac:dyDescent="0.3">
      <c r="B34305" s="10"/>
      <c r="L34305" s="10"/>
      <c r="M34305" s="10"/>
    </row>
    <row r="34306" spans="2:13" s="1" customFormat="1" ht="13.8" x14ac:dyDescent="0.3">
      <c r="B34306" s="10"/>
      <c r="L34306" s="10"/>
      <c r="M34306" s="10"/>
    </row>
    <row r="34307" spans="2:13" s="1" customFormat="1" ht="13.8" x14ac:dyDescent="0.3">
      <c r="B34307" s="10"/>
      <c r="L34307" s="10"/>
      <c r="M34307" s="10"/>
    </row>
    <row r="34308" spans="2:13" s="1" customFormat="1" ht="13.8" x14ac:dyDescent="0.3">
      <c r="B34308" s="10"/>
      <c r="L34308" s="10"/>
      <c r="M34308" s="10"/>
    </row>
    <row r="34309" spans="2:13" s="1" customFormat="1" ht="13.8" x14ac:dyDescent="0.3">
      <c r="B34309" s="10"/>
      <c r="L34309" s="10"/>
      <c r="M34309" s="10"/>
    </row>
    <row r="34310" spans="2:13" s="1" customFormat="1" ht="13.8" x14ac:dyDescent="0.3">
      <c r="B34310" s="10"/>
      <c r="L34310" s="10"/>
      <c r="M34310" s="10"/>
    </row>
    <row r="34311" spans="2:13" s="1" customFormat="1" ht="13.8" x14ac:dyDescent="0.3">
      <c r="B34311" s="10"/>
      <c r="L34311" s="10"/>
      <c r="M34311" s="10"/>
    </row>
    <row r="34312" spans="2:13" s="1" customFormat="1" ht="13.8" x14ac:dyDescent="0.3">
      <c r="B34312" s="10"/>
      <c r="L34312" s="10"/>
      <c r="M34312" s="10"/>
    </row>
    <row r="34313" spans="2:13" s="1" customFormat="1" ht="13.8" x14ac:dyDescent="0.3">
      <c r="B34313" s="10"/>
      <c r="L34313" s="10"/>
      <c r="M34313" s="10"/>
    </row>
    <row r="34314" spans="2:13" s="1" customFormat="1" ht="13.8" x14ac:dyDescent="0.3">
      <c r="B34314" s="10"/>
      <c r="L34314" s="10"/>
      <c r="M34314" s="10"/>
    </row>
    <row r="34315" spans="2:13" s="1" customFormat="1" ht="13.8" x14ac:dyDescent="0.3">
      <c r="B34315" s="10"/>
      <c r="L34315" s="10"/>
      <c r="M34315" s="10"/>
    </row>
    <row r="34316" spans="2:13" s="1" customFormat="1" ht="13.8" x14ac:dyDescent="0.3">
      <c r="B34316" s="10"/>
      <c r="L34316" s="10"/>
      <c r="M34316" s="10"/>
    </row>
    <row r="34317" spans="2:13" s="1" customFormat="1" ht="13.8" x14ac:dyDescent="0.3">
      <c r="B34317" s="10"/>
      <c r="L34317" s="10"/>
      <c r="M34317" s="10"/>
    </row>
    <row r="34318" spans="2:13" s="1" customFormat="1" ht="13.8" x14ac:dyDescent="0.3">
      <c r="B34318" s="10"/>
      <c r="L34318" s="10"/>
      <c r="M34318" s="10"/>
    </row>
    <row r="34319" spans="2:13" s="1" customFormat="1" ht="13.8" x14ac:dyDescent="0.3">
      <c r="B34319" s="10"/>
      <c r="L34319" s="10"/>
      <c r="M34319" s="10"/>
    </row>
    <row r="34320" spans="2:13" s="1" customFormat="1" ht="13.8" x14ac:dyDescent="0.3">
      <c r="B34320" s="10"/>
      <c r="L34320" s="10"/>
      <c r="M34320" s="10"/>
    </row>
    <row r="34321" spans="2:13" s="1" customFormat="1" ht="13.8" x14ac:dyDescent="0.3">
      <c r="B34321" s="10"/>
      <c r="L34321" s="10"/>
      <c r="M34321" s="10"/>
    </row>
    <row r="34322" spans="2:13" s="1" customFormat="1" ht="13.8" x14ac:dyDescent="0.3">
      <c r="B34322" s="10"/>
      <c r="L34322" s="10"/>
      <c r="M34322" s="10"/>
    </row>
    <row r="34323" spans="2:13" s="1" customFormat="1" ht="13.8" x14ac:dyDescent="0.3">
      <c r="B34323" s="10"/>
      <c r="L34323" s="10"/>
      <c r="M34323" s="10"/>
    </row>
    <row r="34324" spans="2:13" s="1" customFormat="1" ht="13.8" x14ac:dyDescent="0.3">
      <c r="B34324" s="10"/>
      <c r="L34324" s="10"/>
      <c r="M34324" s="10"/>
    </row>
    <row r="34325" spans="2:13" s="1" customFormat="1" ht="13.8" x14ac:dyDescent="0.3">
      <c r="B34325" s="10"/>
      <c r="L34325" s="10"/>
      <c r="M34325" s="10"/>
    </row>
    <row r="34326" spans="2:13" s="1" customFormat="1" ht="13.8" x14ac:dyDescent="0.3">
      <c r="B34326" s="10"/>
      <c r="L34326" s="10"/>
      <c r="M34326" s="10"/>
    </row>
    <row r="34327" spans="2:13" s="1" customFormat="1" ht="13.8" x14ac:dyDescent="0.3">
      <c r="B34327" s="10"/>
      <c r="L34327" s="10"/>
      <c r="M34327" s="10"/>
    </row>
    <row r="34328" spans="2:13" s="1" customFormat="1" ht="13.8" x14ac:dyDescent="0.3">
      <c r="B34328" s="10"/>
      <c r="L34328" s="10"/>
      <c r="M34328" s="10"/>
    </row>
    <row r="34329" spans="2:13" s="1" customFormat="1" ht="13.8" x14ac:dyDescent="0.3">
      <c r="B34329" s="10"/>
      <c r="L34329" s="10"/>
      <c r="M34329" s="10"/>
    </row>
    <row r="34330" spans="2:13" s="1" customFormat="1" ht="13.8" x14ac:dyDescent="0.3">
      <c r="B34330" s="10"/>
      <c r="L34330" s="10"/>
      <c r="M34330" s="10"/>
    </row>
    <row r="34331" spans="2:13" s="1" customFormat="1" ht="13.8" x14ac:dyDescent="0.3">
      <c r="B34331" s="10"/>
      <c r="L34331" s="10"/>
      <c r="M34331" s="10"/>
    </row>
    <row r="34332" spans="2:13" s="1" customFormat="1" ht="13.8" x14ac:dyDescent="0.3">
      <c r="B34332" s="10"/>
      <c r="L34332" s="10"/>
      <c r="M34332" s="10"/>
    </row>
    <row r="34333" spans="2:13" s="1" customFormat="1" ht="13.8" x14ac:dyDescent="0.3">
      <c r="B34333" s="10"/>
      <c r="L34333" s="10"/>
      <c r="M34333" s="10"/>
    </row>
    <row r="34334" spans="2:13" s="1" customFormat="1" ht="13.8" x14ac:dyDescent="0.3">
      <c r="B34334" s="10"/>
      <c r="L34334" s="10"/>
      <c r="M34334" s="10"/>
    </row>
    <row r="34335" spans="2:13" s="1" customFormat="1" ht="13.8" x14ac:dyDescent="0.3">
      <c r="B34335" s="10"/>
      <c r="L34335" s="10"/>
      <c r="M34335" s="10"/>
    </row>
    <row r="34336" spans="2:13" s="1" customFormat="1" ht="13.8" x14ac:dyDescent="0.3">
      <c r="B34336" s="10"/>
      <c r="L34336" s="10"/>
      <c r="M34336" s="10"/>
    </row>
    <row r="34337" spans="2:13" s="1" customFormat="1" ht="13.8" x14ac:dyDescent="0.3">
      <c r="B34337" s="10"/>
      <c r="L34337" s="10"/>
      <c r="M34337" s="10"/>
    </row>
    <row r="34338" spans="2:13" s="1" customFormat="1" ht="13.8" x14ac:dyDescent="0.3">
      <c r="B34338" s="10"/>
      <c r="L34338" s="10"/>
      <c r="M34338" s="10"/>
    </row>
    <row r="34339" spans="2:13" s="1" customFormat="1" ht="13.8" x14ac:dyDescent="0.3">
      <c r="B34339" s="10"/>
      <c r="L34339" s="10"/>
      <c r="M34339" s="10"/>
    </row>
    <row r="34340" spans="2:13" s="1" customFormat="1" ht="13.8" x14ac:dyDescent="0.3">
      <c r="B34340" s="10"/>
      <c r="L34340" s="10"/>
      <c r="M34340" s="10"/>
    </row>
    <row r="34341" spans="2:13" s="1" customFormat="1" ht="13.8" x14ac:dyDescent="0.3">
      <c r="B34341" s="10"/>
      <c r="L34341" s="10"/>
      <c r="M34341" s="10"/>
    </row>
    <row r="34342" spans="2:13" s="1" customFormat="1" ht="13.8" x14ac:dyDescent="0.3">
      <c r="B34342" s="10"/>
      <c r="L34342" s="10"/>
      <c r="M34342" s="10"/>
    </row>
    <row r="34343" spans="2:13" s="1" customFormat="1" ht="13.8" x14ac:dyDescent="0.3">
      <c r="B34343" s="10"/>
      <c r="L34343" s="10"/>
      <c r="M34343" s="10"/>
    </row>
    <row r="34344" spans="2:13" s="1" customFormat="1" ht="13.8" x14ac:dyDescent="0.3">
      <c r="B34344" s="10"/>
      <c r="L34344" s="10"/>
      <c r="M34344" s="10"/>
    </row>
    <row r="34345" spans="2:13" s="1" customFormat="1" ht="13.8" x14ac:dyDescent="0.3">
      <c r="B34345" s="10"/>
      <c r="L34345" s="10"/>
      <c r="M34345" s="10"/>
    </row>
    <row r="34346" spans="2:13" s="1" customFormat="1" ht="13.8" x14ac:dyDescent="0.3">
      <c r="B34346" s="10"/>
      <c r="L34346" s="10"/>
      <c r="M34346" s="10"/>
    </row>
    <row r="34347" spans="2:13" s="1" customFormat="1" ht="13.8" x14ac:dyDescent="0.3">
      <c r="B34347" s="10"/>
      <c r="L34347" s="10"/>
      <c r="M34347" s="10"/>
    </row>
    <row r="34348" spans="2:13" s="1" customFormat="1" ht="13.8" x14ac:dyDescent="0.3">
      <c r="B34348" s="10"/>
      <c r="L34348" s="10"/>
      <c r="M34348" s="10"/>
    </row>
    <row r="34349" spans="2:13" s="1" customFormat="1" ht="13.8" x14ac:dyDescent="0.3">
      <c r="B34349" s="10"/>
      <c r="L34349" s="10"/>
      <c r="M34349" s="10"/>
    </row>
    <row r="34350" spans="2:13" s="1" customFormat="1" ht="13.8" x14ac:dyDescent="0.3">
      <c r="B34350" s="10"/>
      <c r="L34350" s="10"/>
      <c r="M34350" s="10"/>
    </row>
    <row r="34351" spans="2:13" s="1" customFormat="1" ht="13.8" x14ac:dyDescent="0.3">
      <c r="B34351" s="10"/>
      <c r="L34351" s="10"/>
      <c r="M34351" s="10"/>
    </row>
    <row r="34352" spans="2:13" s="1" customFormat="1" ht="13.8" x14ac:dyDescent="0.3">
      <c r="B34352" s="10"/>
      <c r="L34352" s="10"/>
      <c r="M34352" s="10"/>
    </row>
    <row r="34353" spans="2:13" s="1" customFormat="1" ht="13.8" x14ac:dyDescent="0.3">
      <c r="B34353" s="10"/>
      <c r="L34353" s="10"/>
      <c r="M34353" s="10"/>
    </row>
    <row r="34354" spans="2:13" s="1" customFormat="1" ht="13.8" x14ac:dyDescent="0.3">
      <c r="B34354" s="10"/>
      <c r="L34354" s="10"/>
      <c r="M34354" s="10"/>
    </row>
    <row r="34355" spans="2:13" s="1" customFormat="1" ht="13.8" x14ac:dyDescent="0.3">
      <c r="B34355" s="10"/>
      <c r="L34355" s="10"/>
      <c r="M34355" s="10"/>
    </row>
    <row r="34356" spans="2:13" s="1" customFormat="1" ht="13.8" x14ac:dyDescent="0.3">
      <c r="B34356" s="10"/>
      <c r="L34356" s="10"/>
      <c r="M34356" s="10"/>
    </row>
    <row r="34357" spans="2:13" s="1" customFormat="1" ht="13.8" x14ac:dyDescent="0.3">
      <c r="B34357" s="10"/>
      <c r="L34357" s="10"/>
      <c r="M34357" s="10"/>
    </row>
    <row r="34358" spans="2:13" s="1" customFormat="1" ht="13.8" x14ac:dyDescent="0.3">
      <c r="B34358" s="10"/>
      <c r="L34358" s="10"/>
      <c r="M34358" s="10"/>
    </row>
    <row r="34359" spans="2:13" s="1" customFormat="1" ht="13.8" x14ac:dyDescent="0.3">
      <c r="B34359" s="10"/>
      <c r="L34359" s="10"/>
      <c r="M34359" s="10"/>
    </row>
    <row r="34360" spans="2:13" s="1" customFormat="1" ht="13.8" x14ac:dyDescent="0.3">
      <c r="B34360" s="10"/>
      <c r="L34360" s="10"/>
      <c r="M34360" s="10"/>
    </row>
    <row r="34361" spans="2:13" s="1" customFormat="1" ht="13.8" x14ac:dyDescent="0.3">
      <c r="B34361" s="10"/>
      <c r="L34361" s="10"/>
      <c r="M34361" s="10"/>
    </row>
    <row r="34362" spans="2:13" s="1" customFormat="1" ht="13.8" x14ac:dyDescent="0.3">
      <c r="B34362" s="10"/>
      <c r="L34362" s="10"/>
      <c r="M34362" s="10"/>
    </row>
    <row r="34363" spans="2:13" s="1" customFormat="1" ht="13.8" x14ac:dyDescent="0.3">
      <c r="B34363" s="10"/>
      <c r="L34363" s="10"/>
      <c r="M34363" s="10"/>
    </row>
    <row r="34364" spans="2:13" s="1" customFormat="1" ht="13.8" x14ac:dyDescent="0.3">
      <c r="B34364" s="10"/>
      <c r="L34364" s="10"/>
      <c r="M34364" s="10"/>
    </row>
    <row r="34365" spans="2:13" s="1" customFormat="1" ht="13.8" x14ac:dyDescent="0.3">
      <c r="B34365" s="10"/>
      <c r="L34365" s="10"/>
      <c r="M34365" s="10"/>
    </row>
    <row r="34366" spans="2:13" s="1" customFormat="1" ht="13.8" x14ac:dyDescent="0.3">
      <c r="B34366" s="10"/>
      <c r="L34366" s="10"/>
      <c r="M34366" s="10"/>
    </row>
    <row r="34367" spans="2:13" s="1" customFormat="1" ht="13.8" x14ac:dyDescent="0.3">
      <c r="B34367" s="10"/>
      <c r="L34367" s="10"/>
      <c r="M34367" s="10"/>
    </row>
    <row r="34368" spans="2:13" s="1" customFormat="1" ht="13.8" x14ac:dyDescent="0.3">
      <c r="B34368" s="10"/>
      <c r="L34368" s="10"/>
      <c r="M34368" s="10"/>
    </row>
    <row r="34369" spans="2:13" s="1" customFormat="1" ht="13.8" x14ac:dyDescent="0.3">
      <c r="B34369" s="10"/>
      <c r="L34369" s="10"/>
      <c r="M34369" s="10"/>
    </row>
    <row r="34370" spans="2:13" s="1" customFormat="1" ht="13.8" x14ac:dyDescent="0.3">
      <c r="B34370" s="10"/>
      <c r="L34370" s="10"/>
      <c r="M34370" s="10"/>
    </row>
    <row r="34371" spans="2:13" s="1" customFormat="1" ht="13.8" x14ac:dyDescent="0.3">
      <c r="B34371" s="10"/>
      <c r="L34371" s="10"/>
      <c r="M34371" s="10"/>
    </row>
    <row r="34372" spans="2:13" s="1" customFormat="1" ht="13.8" x14ac:dyDescent="0.3">
      <c r="B34372" s="10"/>
      <c r="L34372" s="10"/>
      <c r="M34372" s="10"/>
    </row>
    <row r="34373" spans="2:13" s="1" customFormat="1" ht="13.8" x14ac:dyDescent="0.3">
      <c r="B34373" s="10"/>
      <c r="L34373" s="10"/>
      <c r="M34373" s="10"/>
    </row>
    <row r="34374" spans="2:13" s="1" customFormat="1" ht="13.8" x14ac:dyDescent="0.3">
      <c r="B34374" s="10"/>
      <c r="L34374" s="10"/>
      <c r="M34374" s="10"/>
    </row>
    <row r="34375" spans="2:13" s="1" customFormat="1" ht="13.8" x14ac:dyDescent="0.3">
      <c r="B34375" s="10"/>
      <c r="L34375" s="10"/>
      <c r="M34375" s="10"/>
    </row>
    <row r="34376" spans="2:13" s="1" customFormat="1" ht="13.8" x14ac:dyDescent="0.3">
      <c r="B34376" s="10"/>
      <c r="L34376" s="10"/>
      <c r="M34376" s="10"/>
    </row>
    <row r="34377" spans="2:13" s="1" customFormat="1" ht="13.8" x14ac:dyDescent="0.3">
      <c r="B34377" s="10"/>
      <c r="L34377" s="10"/>
      <c r="M34377" s="10"/>
    </row>
    <row r="34378" spans="2:13" s="1" customFormat="1" ht="13.8" x14ac:dyDescent="0.3">
      <c r="B34378" s="10"/>
      <c r="L34378" s="10"/>
      <c r="M34378" s="10"/>
    </row>
    <row r="34379" spans="2:13" s="1" customFormat="1" ht="13.8" x14ac:dyDescent="0.3">
      <c r="B34379" s="10"/>
      <c r="L34379" s="10"/>
      <c r="M34379" s="10"/>
    </row>
    <row r="34380" spans="2:13" s="1" customFormat="1" ht="13.8" x14ac:dyDescent="0.3">
      <c r="B34380" s="10"/>
      <c r="L34380" s="10"/>
      <c r="M34380" s="10"/>
    </row>
    <row r="34381" spans="2:13" s="1" customFormat="1" ht="13.8" x14ac:dyDescent="0.3">
      <c r="B34381" s="10"/>
      <c r="L34381" s="10"/>
      <c r="M34381" s="10"/>
    </row>
    <row r="34382" spans="2:13" s="1" customFormat="1" ht="13.8" x14ac:dyDescent="0.3">
      <c r="B34382" s="10"/>
      <c r="L34382" s="10"/>
      <c r="M34382" s="10"/>
    </row>
    <row r="34383" spans="2:13" s="1" customFormat="1" ht="13.8" x14ac:dyDescent="0.3">
      <c r="B34383" s="10"/>
      <c r="L34383" s="10"/>
      <c r="M34383" s="10"/>
    </row>
    <row r="34384" spans="2:13" s="1" customFormat="1" ht="13.8" x14ac:dyDescent="0.3">
      <c r="B34384" s="10"/>
      <c r="L34384" s="10"/>
      <c r="M34384" s="10"/>
    </row>
    <row r="34385" spans="2:13" s="1" customFormat="1" ht="13.8" x14ac:dyDescent="0.3">
      <c r="B34385" s="10"/>
      <c r="L34385" s="10"/>
      <c r="M34385" s="10"/>
    </row>
    <row r="34386" spans="2:13" s="1" customFormat="1" ht="13.8" x14ac:dyDescent="0.3">
      <c r="B34386" s="10"/>
      <c r="L34386" s="10"/>
      <c r="M34386" s="10"/>
    </row>
    <row r="34387" spans="2:13" s="1" customFormat="1" ht="13.8" x14ac:dyDescent="0.3">
      <c r="B34387" s="10"/>
      <c r="L34387" s="10"/>
      <c r="M34387" s="10"/>
    </row>
    <row r="34388" spans="2:13" s="1" customFormat="1" ht="13.8" x14ac:dyDescent="0.3">
      <c r="B34388" s="10"/>
      <c r="L34388" s="10"/>
      <c r="M34388" s="10"/>
    </row>
    <row r="34389" spans="2:13" s="1" customFormat="1" ht="13.8" x14ac:dyDescent="0.3">
      <c r="B34389" s="10"/>
      <c r="L34389" s="10"/>
      <c r="M34389" s="10"/>
    </row>
    <row r="34390" spans="2:13" s="1" customFormat="1" ht="13.8" x14ac:dyDescent="0.3">
      <c r="B34390" s="10"/>
      <c r="L34390" s="10"/>
      <c r="M34390" s="10"/>
    </row>
    <row r="34391" spans="2:13" s="1" customFormat="1" ht="13.8" x14ac:dyDescent="0.3">
      <c r="B34391" s="10"/>
      <c r="L34391" s="10"/>
      <c r="M34391" s="10"/>
    </row>
    <row r="34392" spans="2:13" s="1" customFormat="1" ht="13.8" x14ac:dyDescent="0.3">
      <c r="B34392" s="10"/>
      <c r="L34392" s="10"/>
      <c r="M34392" s="10"/>
    </row>
    <row r="34393" spans="2:13" s="1" customFormat="1" ht="13.8" x14ac:dyDescent="0.3">
      <c r="B34393" s="10"/>
      <c r="L34393" s="10"/>
      <c r="M34393" s="10"/>
    </row>
    <row r="34394" spans="2:13" s="1" customFormat="1" ht="13.8" x14ac:dyDescent="0.3">
      <c r="B34394" s="10"/>
      <c r="L34394" s="10"/>
      <c r="M34394" s="10"/>
    </row>
    <row r="34395" spans="2:13" s="1" customFormat="1" ht="13.8" x14ac:dyDescent="0.3">
      <c r="B34395" s="10"/>
      <c r="L34395" s="10"/>
      <c r="M34395" s="10"/>
    </row>
    <row r="34396" spans="2:13" s="1" customFormat="1" ht="13.8" x14ac:dyDescent="0.3">
      <c r="B34396" s="10"/>
      <c r="L34396" s="10"/>
      <c r="M34396" s="10"/>
    </row>
    <row r="34397" spans="2:13" s="1" customFormat="1" ht="13.8" x14ac:dyDescent="0.3">
      <c r="B34397" s="10"/>
      <c r="L34397" s="10"/>
      <c r="M34397" s="10"/>
    </row>
    <row r="34398" spans="2:13" s="1" customFormat="1" ht="13.8" x14ac:dyDescent="0.3">
      <c r="B34398" s="10"/>
      <c r="L34398" s="10"/>
      <c r="M34398" s="10"/>
    </row>
    <row r="34399" spans="2:13" s="1" customFormat="1" ht="13.8" x14ac:dyDescent="0.3">
      <c r="B34399" s="10"/>
      <c r="L34399" s="10"/>
      <c r="M34399" s="10"/>
    </row>
    <row r="34400" spans="2:13" s="1" customFormat="1" ht="13.8" x14ac:dyDescent="0.3">
      <c r="B34400" s="10"/>
      <c r="L34400" s="10"/>
      <c r="M34400" s="10"/>
    </row>
    <row r="34401" spans="2:13" s="1" customFormat="1" ht="13.8" x14ac:dyDescent="0.3">
      <c r="B34401" s="10"/>
      <c r="L34401" s="10"/>
      <c r="M34401" s="10"/>
    </row>
    <row r="34402" spans="2:13" s="1" customFormat="1" ht="13.8" x14ac:dyDescent="0.3">
      <c r="B34402" s="10"/>
      <c r="L34402" s="10"/>
      <c r="M34402" s="10"/>
    </row>
    <row r="34403" spans="2:13" s="1" customFormat="1" ht="13.8" x14ac:dyDescent="0.3">
      <c r="B34403" s="10"/>
      <c r="L34403" s="10"/>
      <c r="M34403" s="10"/>
    </row>
    <row r="34404" spans="2:13" s="1" customFormat="1" ht="13.8" x14ac:dyDescent="0.3">
      <c r="B34404" s="10"/>
      <c r="L34404" s="10"/>
      <c r="M34404" s="10"/>
    </row>
    <row r="34405" spans="2:13" s="1" customFormat="1" ht="13.8" x14ac:dyDescent="0.3">
      <c r="B34405" s="10"/>
      <c r="L34405" s="10"/>
      <c r="M34405" s="10"/>
    </row>
    <row r="34406" spans="2:13" s="1" customFormat="1" ht="13.8" x14ac:dyDescent="0.3">
      <c r="B34406" s="10"/>
      <c r="L34406" s="10"/>
      <c r="M34406" s="10"/>
    </row>
    <row r="34407" spans="2:13" s="1" customFormat="1" ht="13.8" x14ac:dyDescent="0.3">
      <c r="B34407" s="10"/>
      <c r="L34407" s="10"/>
      <c r="M34407" s="10"/>
    </row>
    <row r="34408" spans="2:13" s="1" customFormat="1" ht="13.8" x14ac:dyDescent="0.3">
      <c r="B34408" s="10"/>
      <c r="L34408" s="10"/>
      <c r="M34408" s="10"/>
    </row>
    <row r="34409" spans="2:13" s="1" customFormat="1" ht="13.8" x14ac:dyDescent="0.3">
      <c r="B34409" s="10"/>
      <c r="L34409" s="10"/>
      <c r="M34409" s="10"/>
    </row>
    <row r="34410" spans="2:13" s="1" customFormat="1" ht="13.8" x14ac:dyDescent="0.3">
      <c r="B34410" s="10"/>
      <c r="L34410" s="10"/>
      <c r="M34410" s="10"/>
    </row>
    <row r="34411" spans="2:13" s="1" customFormat="1" ht="13.8" x14ac:dyDescent="0.3">
      <c r="B34411" s="10"/>
      <c r="L34411" s="10"/>
      <c r="M34411" s="10"/>
    </row>
    <row r="34412" spans="2:13" s="1" customFormat="1" ht="13.8" x14ac:dyDescent="0.3">
      <c r="B34412" s="10"/>
      <c r="L34412" s="10"/>
      <c r="M34412" s="10"/>
    </row>
    <row r="34413" spans="2:13" s="1" customFormat="1" ht="13.8" x14ac:dyDescent="0.3">
      <c r="B34413" s="10"/>
      <c r="L34413" s="10"/>
      <c r="M34413" s="10"/>
    </row>
    <row r="34414" spans="2:13" s="1" customFormat="1" ht="13.8" x14ac:dyDescent="0.3">
      <c r="B34414" s="10"/>
      <c r="L34414" s="10"/>
      <c r="M34414" s="10"/>
    </row>
    <row r="34415" spans="2:13" s="1" customFormat="1" ht="13.8" x14ac:dyDescent="0.3">
      <c r="B34415" s="10"/>
      <c r="L34415" s="10"/>
      <c r="M34415" s="10"/>
    </row>
    <row r="34416" spans="2:13" s="1" customFormat="1" ht="13.8" x14ac:dyDescent="0.3">
      <c r="B34416" s="10"/>
      <c r="L34416" s="10"/>
      <c r="M34416" s="10"/>
    </row>
    <row r="34417" spans="2:13" s="1" customFormat="1" ht="13.8" x14ac:dyDescent="0.3">
      <c r="B34417" s="10"/>
      <c r="L34417" s="10"/>
      <c r="M34417" s="10"/>
    </row>
    <row r="34418" spans="2:13" s="1" customFormat="1" ht="13.8" x14ac:dyDescent="0.3">
      <c r="B34418" s="10"/>
      <c r="L34418" s="10"/>
      <c r="M34418" s="10"/>
    </row>
    <row r="34419" spans="2:13" s="1" customFormat="1" ht="13.8" x14ac:dyDescent="0.3">
      <c r="B34419" s="10"/>
      <c r="L34419" s="10"/>
      <c r="M34419" s="10"/>
    </row>
    <row r="34420" spans="2:13" s="1" customFormat="1" ht="13.8" x14ac:dyDescent="0.3">
      <c r="B34420" s="10"/>
      <c r="L34420" s="10"/>
      <c r="M34420" s="10"/>
    </row>
    <row r="34421" spans="2:13" s="1" customFormat="1" ht="13.8" x14ac:dyDescent="0.3">
      <c r="B34421" s="10"/>
      <c r="L34421" s="10"/>
      <c r="M34421" s="10"/>
    </row>
    <row r="34422" spans="2:13" s="1" customFormat="1" ht="13.8" x14ac:dyDescent="0.3">
      <c r="B34422" s="10"/>
      <c r="L34422" s="10"/>
      <c r="M34422" s="10"/>
    </row>
    <row r="34423" spans="2:13" s="1" customFormat="1" ht="13.8" x14ac:dyDescent="0.3">
      <c r="B34423" s="10"/>
      <c r="L34423" s="10"/>
      <c r="M34423" s="10"/>
    </row>
    <row r="34424" spans="2:13" s="1" customFormat="1" ht="13.8" x14ac:dyDescent="0.3">
      <c r="B34424" s="10"/>
      <c r="L34424" s="10"/>
      <c r="M34424" s="10"/>
    </row>
    <row r="34425" spans="2:13" s="1" customFormat="1" ht="13.8" x14ac:dyDescent="0.3">
      <c r="B34425" s="10"/>
      <c r="L34425" s="10"/>
      <c r="M34425" s="10"/>
    </row>
    <row r="34426" spans="2:13" s="1" customFormat="1" ht="13.8" x14ac:dyDescent="0.3">
      <c r="B34426" s="10"/>
      <c r="L34426" s="10"/>
      <c r="M34426" s="10"/>
    </row>
    <row r="34427" spans="2:13" s="1" customFormat="1" ht="13.8" x14ac:dyDescent="0.3">
      <c r="B34427" s="10"/>
      <c r="L34427" s="10"/>
      <c r="M34427" s="10"/>
    </row>
    <row r="34428" spans="2:13" s="1" customFormat="1" ht="13.8" x14ac:dyDescent="0.3">
      <c r="B34428" s="10"/>
      <c r="L34428" s="10"/>
      <c r="M34428" s="10"/>
    </row>
    <row r="34429" spans="2:13" s="1" customFormat="1" ht="13.8" x14ac:dyDescent="0.3">
      <c r="B34429" s="10"/>
      <c r="L34429" s="10"/>
      <c r="M34429" s="10"/>
    </row>
    <row r="34430" spans="2:13" s="1" customFormat="1" ht="13.8" x14ac:dyDescent="0.3">
      <c r="B34430" s="10"/>
      <c r="L34430" s="10"/>
      <c r="M34430" s="10"/>
    </row>
    <row r="34431" spans="2:13" s="1" customFormat="1" ht="13.8" x14ac:dyDescent="0.3">
      <c r="B34431" s="10"/>
      <c r="L34431" s="10"/>
      <c r="M34431" s="10"/>
    </row>
    <row r="34432" spans="2:13" s="1" customFormat="1" ht="13.8" x14ac:dyDescent="0.3">
      <c r="B34432" s="10"/>
      <c r="L34432" s="10"/>
      <c r="M34432" s="10"/>
    </row>
    <row r="34433" spans="2:13" s="1" customFormat="1" ht="13.8" x14ac:dyDescent="0.3">
      <c r="B34433" s="10"/>
      <c r="L34433" s="10"/>
      <c r="M34433" s="10"/>
    </row>
    <row r="34434" spans="2:13" s="1" customFormat="1" ht="13.8" x14ac:dyDescent="0.3">
      <c r="B34434" s="10"/>
      <c r="L34434" s="10"/>
      <c r="M34434" s="10"/>
    </row>
    <row r="34435" spans="2:13" s="1" customFormat="1" ht="13.8" x14ac:dyDescent="0.3">
      <c r="B34435" s="10"/>
      <c r="L34435" s="10"/>
      <c r="M34435" s="10"/>
    </row>
    <row r="34436" spans="2:13" s="1" customFormat="1" ht="13.8" x14ac:dyDescent="0.3">
      <c r="B34436" s="10"/>
      <c r="L34436" s="10"/>
      <c r="M34436" s="10"/>
    </row>
    <row r="34437" spans="2:13" s="1" customFormat="1" ht="13.8" x14ac:dyDescent="0.3">
      <c r="B34437" s="10"/>
      <c r="L34437" s="10"/>
      <c r="M34437" s="10"/>
    </row>
    <row r="34438" spans="2:13" s="1" customFormat="1" ht="13.8" x14ac:dyDescent="0.3">
      <c r="B34438" s="10"/>
      <c r="L34438" s="10"/>
      <c r="M34438" s="10"/>
    </row>
    <row r="34439" spans="2:13" s="1" customFormat="1" ht="13.8" x14ac:dyDescent="0.3">
      <c r="B34439" s="10"/>
      <c r="L34439" s="10"/>
      <c r="M34439" s="10"/>
    </row>
    <row r="34440" spans="2:13" s="1" customFormat="1" ht="13.8" x14ac:dyDescent="0.3">
      <c r="B34440" s="10"/>
      <c r="L34440" s="10"/>
      <c r="M34440" s="10"/>
    </row>
    <row r="34441" spans="2:13" s="1" customFormat="1" ht="13.8" x14ac:dyDescent="0.3">
      <c r="B34441" s="10"/>
      <c r="L34441" s="10"/>
      <c r="M34441" s="10"/>
    </row>
    <row r="34442" spans="2:13" s="1" customFormat="1" ht="13.8" x14ac:dyDescent="0.3">
      <c r="B34442" s="10"/>
      <c r="L34442" s="10"/>
      <c r="M34442" s="10"/>
    </row>
    <row r="34443" spans="2:13" s="1" customFormat="1" ht="13.8" x14ac:dyDescent="0.3">
      <c r="B34443" s="10"/>
      <c r="L34443" s="10"/>
      <c r="M34443" s="10"/>
    </row>
    <row r="34444" spans="2:13" s="1" customFormat="1" ht="13.8" x14ac:dyDescent="0.3">
      <c r="B34444" s="10"/>
      <c r="L34444" s="10"/>
      <c r="M34444" s="10"/>
    </row>
    <row r="34445" spans="2:13" s="1" customFormat="1" ht="13.8" x14ac:dyDescent="0.3">
      <c r="B34445" s="10"/>
      <c r="L34445" s="10"/>
      <c r="M34445" s="10"/>
    </row>
    <row r="34446" spans="2:13" s="1" customFormat="1" ht="13.8" x14ac:dyDescent="0.3">
      <c r="B34446" s="10"/>
      <c r="L34446" s="10"/>
      <c r="M34446" s="10"/>
    </row>
    <row r="34447" spans="2:13" s="1" customFormat="1" ht="13.8" x14ac:dyDescent="0.3">
      <c r="B34447" s="10"/>
      <c r="L34447" s="10"/>
      <c r="M34447" s="10"/>
    </row>
    <row r="34448" spans="2:13" s="1" customFormat="1" ht="13.8" x14ac:dyDescent="0.3">
      <c r="B34448" s="10"/>
      <c r="L34448" s="10"/>
      <c r="M34448" s="10"/>
    </row>
    <row r="34449" spans="2:13" s="1" customFormat="1" ht="13.8" x14ac:dyDescent="0.3">
      <c r="B34449" s="10"/>
      <c r="L34449" s="10"/>
      <c r="M34449" s="10"/>
    </row>
    <row r="34450" spans="2:13" s="1" customFormat="1" ht="13.8" x14ac:dyDescent="0.3">
      <c r="B34450" s="10"/>
      <c r="L34450" s="10"/>
      <c r="M34450" s="10"/>
    </row>
    <row r="34451" spans="2:13" s="1" customFormat="1" ht="13.8" x14ac:dyDescent="0.3">
      <c r="B34451" s="10"/>
      <c r="L34451" s="10"/>
      <c r="M34451" s="10"/>
    </row>
    <row r="34452" spans="2:13" s="1" customFormat="1" ht="13.8" x14ac:dyDescent="0.3">
      <c r="B34452" s="10"/>
      <c r="L34452" s="10"/>
      <c r="M34452" s="10"/>
    </row>
    <row r="34453" spans="2:13" s="1" customFormat="1" ht="13.8" x14ac:dyDescent="0.3">
      <c r="B34453" s="10"/>
      <c r="L34453" s="10"/>
      <c r="M34453" s="10"/>
    </row>
    <row r="34454" spans="2:13" s="1" customFormat="1" ht="13.8" x14ac:dyDescent="0.3">
      <c r="B34454" s="10"/>
      <c r="L34454" s="10"/>
      <c r="M34454" s="10"/>
    </row>
    <row r="34455" spans="2:13" s="1" customFormat="1" ht="13.8" x14ac:dyDescent="0.3">
      <c r="B34455" s="10"/>
      <c r="L34455" s="10"/>
      <c r="M34455" s="10"/>
    </row>
    <row r="34456" spans="2:13" s="1" customFormat="1" ht="13.8" x14ac:dyDescent="0.3">
      <c r="B34456" s="10"/>
      <c r="L34456" s="10"/>
      <c r="M34456" s="10"/>
    </row>
    <row r="34457" spans="2:13" s="1" customFormat="1" ht="13.8" x14ac:dyDescent="0.3">
      <c r="B34457" s="10"/>
      <c r="L34457" s="10"/>
      <c r="M34457" s="10"/>
    </row>
    <row r="34458" spans="2:13" s="1" customFormat="1" ht="13.8" x14ac:dyDescent="0.3">
      <c r="B34458" s="10"/>
      <c r="L34458" s="10"/>
      <c r="M34458" s="10"/>
    </row>
    <row r="34459" spans="2:13" s="1" customFormat="1" ht="13.8" x14ac:dyDescent="0.3">
      <c r="B34459" s="10"/>
      <c r="L34459" s="10"/>
      <c r="M34459" s="10"/>
    </row>
    <row r="34460" spans="2:13" s="1" customFormat="1" ht="13.8" x14ac:dyDescent="0.3">
      <c r="B34460" s="10"/>
      <c r="L34460" s="10"/>
      <c r="M34460" s="10"/>
    </row>
    <row r="34461" spans="2:13" s="1" customFormat="1" ht="13.8" x14ac:dyDescent="0.3">
      <c r="B34461" s="10"/>
      <c r="L34461" s="10"/>
      <c r="M34461" s="10"/>
    </row>
    <row r="34462" spans="2:13" s="1" customFormat="1" ht="13.8" x14ac:dyDescent="0.3">
      <c r="B34462" s="10"/>
      <c r="L34462" s="10"/>
      <c r="M34462" s="10"/>
    </row>
    <row r="34463" spans="2:13" s="1" customFormat="1" ht="13.8" x14ac:dyDescent="0.3">
      <c r="B34463" s="10"/>
      <c r="L34463" s="10"/>
      <c r="M34463" s="10"/>
    </row>
    <row r="34464" spans="2:13" s="1" customFormat="1" ht="13.8" x14ac:dyDescent="0.3">
      <c r="B34464" s="10"/>
      <c r="L34464" s="10"/>
      <c r="M34464" s="10"/>
    </row>
    <row r="34465" spans="2:13" s="1" customFormat="1" ht="13.8" x14ac:dyDescent="0.3">
      <c r="B34465" s="10"/>
      <c r="L34465" s="10"/>
      <c r="M34465" s="10"/>
    </row>
    <row r="34466" spans="2:13" s="1" customFormat="1" ht="13.8" x14ac:dyDescent="0.3">
      <c r="B34466" s="10"/>
      <c r="L34466" s="10"/>
      <c r="M34466" s="10"/>
    </row>
    <row r="34467" spans="2:13" s="1" customFormat="1" ht="13.8" x14ac:dyDescent="0.3">
      <c r="B34467" s="10"/>
      <c r="L34467" s="10"/>
      <c r="M34467" s="10"/>
    </row>
    <row r="34468" spans="2:13" s="1" customFormat="1" ht="13.8" x14ac:dyDescent="0.3">
      <c r="B34468" s="10"/>
      <c r="L34468" s="10"/>
      <c r="M34468" s="10"/>
    </row>
    <row r="34469" spans="2:13" s="1" customFormat="1" ht="13.8" x14ac:dyDescent="0.3">
      <c r="B34469" s="10"/>
      <c r="L34469" s="10"/>
      <c r="M34469" s="10"/>
    </row>
    <row r="34470" spans="2:13" s="1" customFormat="1" ht="13.8" x14ac:dyDescent="0.3">
      <c r="B34470" s="10"/>
      <c r="L34470" s="10"/>
      <c r="M34470" s="10"/>
    </row>
    <row r="34471" spans="2:13" s="1" customFormat="1" ht="13.8" x14ac:dyDescent="0.3">
      <c r="B34471" s="10"/>
      <c r="L34471" s="10"/>
      <c r="M34471" s="10"/>
    </row>
    <row r="34472" spans="2:13" s="1" customFormat="1" ht="13.8" x14ac:dyDescent="0.3">
      <c r="B34472" s="10"/>
      <c r="L34472" s="10"/>
      <c r="M34472" s="10"/>
    </row>
    <row r="34473" spans="2:13" s="1" customFormat="1" ht="13.8" x14ac:dyDescent="0.3">
      <c r="B34473" s="10"/>
      <c r="L34473" s="10"/>
      <c r="M34473" s="10"/>
    </row>
    <row r="34474" spans="2:13" s="1" customFormat="1" ht="13.8" x14ac:dyDescent="0.3">
      <c r="B34474" s="10"/>
      <c r="L34474" s="10"/>
      <c r="M34474" s="10"/>
    </row>
    <row r="34475" spans="2:13" s="1" customFormat="1" ht="13.8" x14ac:dyDescent="0.3">
      <c r="B34475" s="10"/>
      <c r="L34475" s="10"/>
      <c r="M34475" s="10"/>
    </row>
    <row r="34476" spans="2:13" s="1" customFormat="1" ht="13.8" x14ac:dyDescent="0.3">
      <c r="B34476" s="10"/>
      <c r="L34476" s="10"/>
      <c r="M34476" s="10"/>
    </row>
    <row r="34477" spans="2:13" s="1" customFormat="1" ht="13.8" x14ac:dyDescent="0.3">
      <c r="B34477" s="10"/>
      <c r="L34477" s="10"/>
      <c r="M34477" s="10"/>
    </row>
    <row r="34478" spans="2:13" s="1" customFormat="1" ht="13.8" x14ac:dyDescent="0.3">
      <c r="B34478" s="10"/>
      <c r="L34478" s="10"/>
      <c r="M34478" s="10"/>
    </row>
    <row r="34479" spans="2:13" s="1" customFormat="1" ht="13.8" x14ac:dyDescent="0.3">
      <c r="B34479" s="10"/>
      <c r="L34479" s="10"/>
      <c r="M34479" s="10"/>
    </row>
    <row r="34480" spans="2:13" s="1" customFormat="1" ht="13.8" x14ac:dyDescent="0.3">
      <c r="B34480" s="10"/>
      <c r="L34480" s="10"/>
      <c r="M34480" s="10"/>
    </row>
    <row r="34481" spans="2:13" s="1" customFormat="1" ht="13.8" x14ac:dyDescent="0.3">
      <c r="B34481" s="10"/>
      <c r="L34481" s="10"/>
      <c r="M34481" s="10"/>
    </row>
    <row r="34482" spans="2:13" s="1" customFormat="1" ht="13.8" x14ac:dyDescent="0.3">
      <c r="B34482" s="10"/>
      <c r="L34482" s="10"/>
      <c r="M34482" s="10"/>
    </row>
    <row r="34483" spans="2:13" s="1" customFormat="1" ht="13.8" x14ac:dyDescent="0.3">
      <c r="B34483" s="10"/>
      <c r="L34483" s="10"/>
      <c r="M34483" s="10"/>
    </row>
    <row r="34484" spans="2:13" s="1" customFormat="1" ht="13.8" x14ac:dyDescent="0.3">
      <c r="B34484" s="10"/>
      <c r="L34484" s="10"/>
      <c r="M34484" s="10"/>
    </row>
    <row r="34485" spans="2:13" s="1" customFormat="1" ht="13.8" x14ac:dyDescent="0.3">
      <c r="B34485" s="10"/>
      <c r="L34485" s="10"/>
      <c r="M34485" s="10"/>
    </row>
    <row r="34486" spans="2:13" s="1" customFormat="1" ht="13.8" x14ac:dyDescent="0.3">
      <c r="B34486" s="10"/>
      <c r="L34486" s="10"/>
      <c r="M34486" s="10"/>
    </row>
    <row r="34487" spans="2:13" s="1" customFormat="1" ht="13.8" x14ac:dyDescent="0.3">
      <c r="B34487" s="10"/>
      <c r="L34487" s="10"/>
      <c r="M34487" s="10"/>
    </row>
    <row r="34488" spans="2:13" s="1" customFormat="1" ht="13.8" x14ac:dyDescent="0.3">
      <c r="B34488" s="10"/>
      <c r="L34488" s="10"/>
      <c r="M34488" s="10"/>
    </row>
    <row r="34489" spans="2:13" s="1" customFormat="1" ht="13.8" x14ac:dyDescent="0.3">
      <c r="B34489" s="10"/>
      <c r="L34489" s="10"/>
      <c r="M34489" s="10"/>
    </row>
    <row r="34490" spans="2:13" s="1" customFormat="1" ht="13.8" x14ac:dyDescent="0.3">
      <c r="B34490" s="10"/>
      <c r="L34490" s="10"/>
      <c r="M34490" s="10"/>
    </row>
    <row r="34491" spans="2:13" s="1" customFormat="1" ht="13.8" x14ac:dyDescent="0.3">
      <c r="B34491" s="10"/>
      <c r="L34491" s="10"/>
      <c r="M34491" s="10"/>
    </row>
    <row r="34492" spans="2:13" s="1" customFormat="1" ht="13.8" x14ac:dyDescent="0.3">
      <c r="B34492" s="10"/>
      <c r="L34492" s="10"/>
      <c r="M34492" s="10"/>
    </row>
    <row r="34493" spans="2:13" s="1" customFormat="1" ht="13.8" x14ac:dyDescent="0.3">
      <c r="B34493" s="10"/>
      <c r="L34493" s="10"/>
      <c r="M34493" s="10"/>
    </row>
    <row r="34494" spans="2:13" s="1" customFormat="1" ht="13.8" x14ac:dyDescent="0.3">
      <c r="B34494" s="10"/>
      <c r="L34494" s="10"/>
      <c r="M34494" s="10"/>
    </row>
    <row r="34495" spans="2:13" s="1" customFormat="1" ht="13.8" x14ac:dyDescent="0.3">
      <c r="B34495" s="10"/>
      <c r="L34495" s="10"/>
      <c r="M34495" s="10"/>
    </row>
    <row r="34496" spans="2:13" s="1" customFormat="1" ht="13.8" x14ac:dyDescent="0.3">
      <c r="B34496" s="10"/>
      <c r="L34496" s="10"/>
      <c r="M34496" s="10"/>
    </row>
    <row r="34497" spans="2:13" s="1" customFormat="1" ht="13.8" x14ac:dyDescent="0.3">
      <c r="B34497" s="10"/>
      <c r="L34497" s="10"/>
      <c r="M34497" s="10"/>
    </row>
    <row r="34498" spans="2:13" s="1" customFormat="1" ht="13.8" x14ac:dyDescent="0.3">
      <c r="B34498" s="10"/>
      <c r="L34498" s="10"/>
      <c r="M34498" s="10"/>
    </row>
    <row r="34499" spans="2:13" s="1" customFormat="1" ht="13.8" x14ac:dyDescent="0.3">
      <c r="B34499" s="10"/>
      <c r="L34499" s="10"/>
      <c r="M34499" s="10"/>
    </row>
    <row r="34500" spans="2:13" s="1" customFormat="1" ht="13.8" x14ac:dyDescent="0.3">
      <c r="B34500" s="10"/>
      <c r="L34500" s="10"/>
      <c r="M34500" s="10"/>
    </row>
    <row r="34501" spans="2:13" s="1" customFormat="1" ht="13.8" x14ac:dyDescent="0.3">
      <c r="B34501" s="10"/>
      <c r="L34501" s="10"/>
      <c r="M34501" s="10"/>
    </row>
    <row r="34502" spans="2:13" s="1" customFormat="1" ht="13.8" x14ac:dyDescent="0.3">
      <c r="B34502" s="10"/>
      <c r="L34502" s="10"/>
      <c r="M34502" s="10"/>
    </row>
    <row r="34503" spans="2:13" s="1" customFormat="1" ht="13.8" x14ac:dyDescent="0.3">
      <c r="B34503" s="10"/>
      <c r="L34503" s="10"/>
      <c r="M34503" s="10"/>
    </row>
    <row r="34504" spans="2:13" s="1" customFormat="1" ht="13.8" x14ac:dyDescent="0.3">
      <c r="B34504" s="10"/>
      <c r="L34504" s="10"/>
      <c r="M34504" s="10"/>
    </row>
    <row r="34505" spans="2:13" s="1" customFormat="1" ht="13.8" x14ac:dyDescent="0.3">
      <c r="B34505" s="10"/>
      <c r="L34505" s="10"/>
      <c r="M34505" s="10"/>
    </row>
    <row r="34506" spans="2:13" s="1" customFormat="1" ht="13.8" x14ac:dyDescent="0.3">
      <c r="B34506" s="10"/>
      <c r="L34506" s="10"/>
      <c r="M34506" s="10"/>
    </row>
    <row r="34507" spans="2:13" s="1" customFormat="1" ht="13.8" x14ac:dyDescent="0.3">
      <c r="B34507" s="10"/>
      <c r="L34507" s="10"/>
      <c r="M34507" s="10"/>
    </row>
    <row r="34508" spans="2:13" s="1" customFormat="1" ht="13.8" x14ac:dyDescent="0.3">
      <c r="B34508" s="10"/>
      <c r="L34508" s="10"/>
      <c r="M34508" s="10"/>
    </row>
    <row r="34509" spans="2:13" s="1" customFormat="1" ht="13.8" x14ac:dyDescent="0.3">
      <c r="B34509" s="10"/>
      <c r="L34509" s="10"/>
      <c r="M34509" s="10"/>
    </row>
    <row r="34510" spans="2:13" s="1" customFormat="1" ht="13.8" x14ac:dyDescent="0.3">
      <c r="B34510" s="10"/>
      <c r="L34510" s="10"/>
      <c r="M34510" s="10"/>
    </row>
    <row r="34511" spans="2:13" s="1" customFormat="1" ht="13.8" x14ac:dyDescent="0.3">
      <c r="B34511" s="10"/>
      <c r="L34511" s="10"/>
      <c r="M34511" s="10"/>
    </row>
    <row r="34512" spans="2:13" s="1" customFormat="1" ht="13.8" x14ac:dyDescent="0.3">
      <c r="B34512" s="10"/>
      <c r="L34512" s="10"/>
      <c r="M34512" s="10"/>
    </row>
    <row r="34513" spans="2:13" s="1" customFormat="1" ht="13.8" x14ac:dyDescent="0.3">
      <c r="B34513" s="10"/>
      <c r="L34513" s="10"/>
      <c r="M34513" s="10"/>
    </row>
    <row r="34514" spans="2:13" s="1" customFormat="1" ht="13.8" x14ac:dyDescent="0.3">
      <c r="B34514" s="10"/>
      <c r="L34514" s="10"/>
      <c r="M34514" s="10"/>
    </row>
    <row r="34515" spans="2:13" s="1" customFormat="1" ht="13.8" x14ac:dyDescent="0.3">
      <c r="B34515" s="10"/>
      <c r="L34515" s="10"/>
      <c r="M34515" s="10"/>
    </row>
    <row r="34516" spans="2:13" s="1" customFormat="1" ht="13.8" x14ac:dyDescent="0.3">
      <c r="B34516" s="10"/>
      <c r="L34516" s="10"/>
      <c r="M34516" s="10"/>
    </row>
    <row r="34517" spans="2:13" s="1" customFormat="1" ht="13.8" x14ac:dyDescent="0.3">
      <c r="B34517" s="10"/>
      <c r="L34517" s="10"/>
      <c r="M34517" s="10"/>
    </row>
    <row r="34518" spans="2:13" s="1" customFormat="1" ht="13.8" x14ac:dyDescent="0.3">
      <c r="B34518" s="10"/>
      <c r="L34518" s="10"/>
      <c r="M34518" s="10"/>
    </row>
    <row r="34519" spans="2:13" s="1" customFormat="1" ht="13.8" x14ac:dyDescent="0.3">
      <c r="B34519" s="10"/>
      <c r="L34519" s="10"/>
      <c r="M34519" s="10"/>
    </row>
    <row r="34520" spans="2:13" s="1" customFormat="1" ht="13.8" x14ac:dyDescent="0.3">
      <c r="B34520" s="10"/>
      <c r="L34520" s="10"/>
      <c r="M34520" s="10"/>
    </row>
    <row r="34521" spans="2:13" s="1" customFormat="1" ht="13.8" x14ac:dyDescent="0.3">
      <c r="B34521" s="10"/>
      <c r="L34521" s="10"/>
      <c r="M34521" s="10"/>
    </row>
    <row r="34522" spans="2:13" s="1" customFormat="1" ht="13.8" x14ac:dyDescent="0.3">
      <c r="B34522" s="10"/>
      <c r="L34522" s="10"/>
      <c r="M34522" s="10"/>
    </row>
    <row r="34523" spans="2:13" s="1" customFormat="1" ht="13.8" x14ac:dyDescent="0.3">
      <c r="B34523" s="10"/>
      <c r="L34523" s="10"/>
      <c r="M34523" s="10"/>
    </row>
    <row r="34524" spans="2:13" s="1" customFormat="1" ht="13.8" x14ac:dyDescent="0.3">
      <c r="B34524" s="10"/>
      <c r="L34524" s="10"/>
      <c r="M34524" s="10"/>
    </row>
    <row r="34525" spans="2:13" s="1" customFormat="1" ht="13.8" x14ac:dyDescent="0.3">
      <c r="B34525" s="10"/>
      <c r="L34525" s="10"/>
      <c r="M34525" s="10"/>
    </row>
    <row r="34526" spans="2:13" s="1" customFormat="1" ht="13.8" x14ac:dyDescent="0.3">
      <c r="B34526" s="10"/>
      <c r="L34526" s="10"/>
      <c r="M34526" s="10"/>
    </row>
    <row r="34527" spans="2:13" s="1" customFormat="1" ht="13.8" x14ac:dyDescent="0.3">
      <c r="B34527" s="10"/>
      <c r="L34527" s="10"/>
      <c r="M34527" s="10"/>
    </row>
    <row r="34528" spans="2:13" s="1" customFormat="1" ht="13.8" x14ac:dyDescent="0.3">
      <c r="B34528" s="10"/>
      <c r="L34528" s="10"/>
      <c r="M34528" s="10"/>
    </row>
    <row r="34529" spans="2:13" s="1" customFormat="1" ht="13.8" x14ac:dyDescent="0.3">
      <c r="B34529" s="10"/>
      <c r="L34529" s="10"/>
      <c r="M34529" s="10"/>
    </row>
    <row r="34530" spans="2:13" s="1" customFormat="1" ht="13.8" x14ac:dyDescent="0.3">
      <c r="B34530" s="10"/>
      <c r="L34530" s="10"/>
      <c r="M34530" s="10"/>
    </row>
    <row r="34531" spans="2:13" s="1" customFormat="1" ht="13.8" x14ac:dyDescent="0.3">
      <c r="B34531" s="10"/>
      <c r="L34531" s="10"/>
      <c r="M34531" s="10"/>
    </row>
    <row r="34532" spans="2:13" s="1" customFormat="1" ht="13.8" x14ac:dyDescent="0.3">
      <c r="B34532" s="10"/>
      <c r="L34532" s="10"/>
      <c r="M34532" s="10"/>
    </row>
    <row r="34533" spans="2:13" s="1" customFormat="1" ht="13.8" x14ac:dyDescent="0.3">
      <c r="B34533" s="10"/>
      <c r="L34533" s="10"/>
      <c r="M34533" s="10"/>
    </row>
    <row r="34534" spans="2:13" s="1" customFormat="1" ht="13.8" x14ac:dyDescent="0.3">
      <c r="B34534" s="10"/>
      <c r="L34534" s="10"/>
      <c r="M34534" s="10"/>
    </row>
    <row r="34535" spans="2:13" s="1" customFormat="1" ht="13.8" x14ac:dyDescent="0.3">
      <c r="B34535" s="10"/>
      <c r="L34535" s="10"/>
      <c r="M34535" s="10"/>
    </row>
    <row r="34536" spans="2:13" s="1" customFormat="1" ht="13.8" x14ac:dyDescent="0.3">
      <c r="B34536" s="10"/>
      <c r="L34536" s="10"/>
      <c r="M34536" s="10"/>
    </row>
    <row r="34537" spans="2:13" s="1" customFormat="1" ht="13.8" x14ac:dyDescent="0.3">
      <c r="B34537" s="10"/>
      <c r="L34537" s="10"/>
      <c r="M34537" s="10"/>
    </row>
    <row r="34538" spans="2:13" s="1" customFormat="1" ht="13.8" x14ac:dyDescent="0.3">
      <c r="B34538" s="10"/>
      <c r="L34538" s="10"/>
      <c r="M34538" s="10"/>
    </row>
    <row r="34539" spans="2:13" s="1" customFormat="1" ht="13.8" x14ac:dyDescent="0.3">
      <c r="B34539" s="10"/>
      <c r="L34539" s="10"/>
      <c r="M34539" s="10"/>
    </row>
    <row r="34540" spans="2:13" s="1" customFormat="1" ht="13.8" x14ac:dyDescent="0.3">
      <c r="B34540" s="10"/>
      <c r="L34540" s="10"/>
      <c r="M34540" s="10"/>
    </row>
    <row r="34541" spans="2:13" s="1" customFormat="1" ht="13.8" x14ac:dyDescent="0.3">
      <c r="B34541" s="10"/>
      <c r="L34541" s="10"/>
      <c r="M34541" s="10"/>
    </row>
    <row r="34542" spans="2:13" s="1" customFormat="1" ht="13.8" x14ac:dyDescent="0.3">
      <c r="B34542" s="10"/>
      <c r="L34542" s="10"/>
      <c r="M34542" s="10"/>
    </row>
    <row r="34543" spans="2:13" s="1" customFormat="1" ht="13.8" x14ac:dyDescent="0.3">
      <c r="B34543" s="10"/>
      <c r="L34543" s="10"/>
      <c r="M34543" s="10"/>
    </row>
    <row r="34544" spans="2:13" s="1" customFormat="1" ht="13.8" x14ac:dyDescent="0.3">
      <c r="B34544" s="10"/>
      <c r="L34544" s="10"/>
      <c r="M34544" s="10"/>
    </row>
    <row r="34545" spans="2:13" s="1" customFormat="1" ht="13.8" x14ac:dyDescent="0.3">
      <c r="B34545" s="10"/>
      <c r="L34545" s="10"/>
      <c r="M34545" s="10"/>
    </row>
    <row r="34546" spans="2:13" s="1" customFormat="1" ht="13.8" x14ac:dyDescent="0.3">
      <c r="B34546" s="10"/>
      <c r="L34546" s="10"/>
      <c r="M34546" s="10"/>
    </row>
    <row r="34547" spans="2:13" s="1" customFormat="1" ht="13.8" x14ac:dyDescent="0.3">
      <c r="B34547" s="10"/>
      <c r="L34547" s="10"/>
      <c r="M34547" s="10"/>
    </row>
    <row r="34548" spans="2:13" s="1" customFormat="1" ht="13.8" x14ac:dyDescent="0.3">
      <c r="B34548" s="10"/>
      <c r="L34548" s="10"/>
      <c r="M34548" s="10"/>
    </row>
    <row r="34549" spans="2:13" s="1" customFormat="1" ht="13.8" x14ac:dyDescent="0.3">
      <c r="B34549" s="10"/>
      <c r="L34549" s="10"/>
      <c r="M34549" s="10"/>
    </row>
    <row r="34550" spans="2:13" s="1" customFormat="1" ht="13.8" x14ac:dyDescent="0.3">
      <c r="B34550" s="10"/>
      <c r="L34550" s="10"/>
      <c r="M34550" s="10"/>
    </row>
    <row r="34551" spans="2:13" s="1" customFormat="1" ht="13.8" x14ac:dyDescent="0.3">
      <c r="B34551" s="10"/>
      <c r="L34551" s="10"/>
      <c r="M34551" s="10"/>
    </row>
    <row r="34552" spans="2:13" s="1" customFormat="1" ht="13.8" x14ac:dyDescent="0.3">
      <c r="B34552" s="10"/>
      <c r="L34552" s="10"/>
      <c r="M34552" s="10"/>
    </row>
    <row r="34553" spans="2:13" s="1" customFormat="1" ht="13.8" x14ac:dyDescent="0.3">
      <c r="B34553" s="10"/>
      <c r="L34553" s="10"/>
      <c r="M34553" s="10"/>
    </row>
    <row r="34554" spans="2:13" s="1" customFormat="1" ht="13.8" x14ac:dyDescent="0.3">
      <c r="B34554" s="10"/>
      <c r="L34554" s="10"/>
      <c r="M34554" s="10"/>
    </row>
    <row r="34555" spans="2:13" s="1" customFormat="1" ht="13.8" x14ac:dyDescent="0.3">
      <c r="B34555" s="10"/>
      <c r="L34555" s="10"/>
      <c r="M34555" s="10"/>
    </row>
    <row r="34556" spans="2:13" s="1" customFormat="1" ht="13.8" x14ac:dyDescent="0.3">
      <c r="B34556" s="10"/>
      <c r="L34556" s="10"/>
      <c r="M34556" s="10"/>
    </row>
    <row r="34557" spans="2:13" s="1" customFormat="1" ht="13.8" x14ac:dyDescent="0.3">
      <c r="B34557" s="10"/>
      <c r="L34557" s="10"/>
      <c r="M34557" s="10"/>
    </row>
    <row r="34558" spans="2:13" s="1" customFormat="1" ht="13.8" x14ac:dyDescent="0.3">
      <c r="B34558" s="10"/>
      <c r="L34558" s="10"/>
      <c r="M34558" s="10"/>
    </row>
    <row r="34559" spans="2:13" s="1" customFormat="1" ht="13.8" x14ac:dyDescent="0.3">
      <c r="B34559" s="10"/>
      <c r="L34559" s="10"/>
      <c r="M34559" s="10"/>
    </row>
    <row r="34560" spans="2:13" s="1" customFormat="1" ht="13.8" x14ac:dyDescent="0.3">
      <c r="B34560" s="10"/>
      <c r="L34560" s="10"/>
      <c r="M34560" s="10"/>
    </row>
    <row r="34561" spans="2:13" s="1" customFormat="1" ht="13.8" x14ac:dyDescent="0.3">
      <c r="B34561" s="10"/>
      <c r="L34561" s="10"/>
      <c r="M34561" s="10"/>
    </row>
    <row r="34562" spans="2:13" s="1" customFormat="1" ht="13.8" x14ac:dyDescent="0.3">
      <c r="B34562" s="10"/>
      <c r="L34562" s="10"/>
      <c r="M34562" s="10"/>
    </row>
    <row r="34563" spans="2:13" s="1" customFormat="1" ht="13.8" x14ac:dyDescent="0.3">
      <c r="B34563" s="10"/>
      <c r="L34563" s="10"/>
      <c r="M34563" s="10"/>
    </row>
    <row r="34564" spans="2:13" s="1" customFormat="1" ht="13.8" x14ac:dyDescent="0.3">
      <c r="B34564" s="10"/>
      <c r="L34564" s="10"/>
      <c r="M34564" s="10"/>
    </row>
    <row r="34565" spans="2:13" s="1" customFormat="1" ht="13.8" x14ac:dyDescent="0.3">
      <c r="B34565" s="10"/>
      <c r="L34565" s="10"/>
      <c r="M34565" s="10"/>
    </row>
    <row r="34566" spans="2:13" s="1" customFormat="1" ht="13.8" x14ac:dyDescent="0.3">
      <c r="B34566" s="10"/>
      <c r="L34566" s="10"/>
      <c r="M34566" s="10"/>
    </row>
    <row r="34567" spans="2:13" s="1" customFormat="1" ht="13.8" x14ac:dyDescent="0.3">
      <c r="B34567" s="10"/>
      <c r="L34567" s="10"/>
      <c r="M34567" s="10"/>
    </row>
    <row r="34568" spans="2:13" s="1" customFormat="1" ht="13.8" x14ac:dyDescent="0.3">
      <c r="B34568" s="10"/>
      <c r="L34568" s="10"/>
      <c r="M34568" s="10"/>
    </row>
    <row r="34569" spans="2:13" s="1" customFormat="1" ht="13.8" x14ac:dyDescent="0.3">
      <c r="B34569" s="10"/>
      <c r="L34569" s="10"/>
      <c r="M34569" s="10"/>
    </row>
    <row r="34570" spans="2:13" s="1" customFormat="1" ht="13.8" x14ac:dyDescent="0.3">
      <c r="B34570" s="10"/>
      <c r="L34570" s="10"/>
      <c r="M34570" s="10"/>
    </row>
    <row r="34571" spans="2:13" s="1" customFormat="1" ht="13.8" x14ac:dyDescent="0.3">
      <c r="B34571" s="10"/>
      <c r="L34571" s="10"/>
      <c r="M34571" s="10"/>
    </row>
    <row r="34572" spans="2:13" s="1" customFormat="1" ht="13.8" x14ac:dyDescent="0.3">
      <c r="B34572" s="10"/>
      <c r="L34572" s="10"/>
      <c r="M34572" s="10"/>
    </row>
    <row r="34573" spans="2:13" s="1" customFormat="1" ht="13.8" x14ac:dyDescent="0.3">
      <c r="B34573" s="10"/>
      <c r="L34573" s="10"/>
      <c r="M34573" s="10"/>
    </row>
    <row r="34574" spans="2:13" s="1" customFormat="1" ht="13.8" x14ac:dyDescent="0.3">
      <c r="B34574" s="10"/>
      <c r="L34574" s="10"/>
      <c r="M34574" s="10"/>
    </row>
    <row r="34575" spans="2:13" s="1" customFormat="1" ht="13.8" x14ac:dyDescent="0.3">
      <c r="B34575" s="10"/>
      <c r="L34575" s="10"/>
      <c r="M34575" s="10"/>
    </row>
    <row r="34576" spans="2:13" s="1" customFormat="1" ht="13.8" x14ac:dyDescent="0.3">
      <c r="B34576" s="10"/>
      <c r="L34576" s="10"/>
      <c r="M34576" s="10"/>
    </row>
    <row r="34577" spans="2:13" s="1" customFormat="1" ht="13.8" x14ac:dyDescent="0.3">
      <c r="B34577" s="10"/>
      <c r="L34577" s="10"/>
      <c r="M34577" s="10"/>
    </row>
    <row r="34578" spans="2:13" s="1" customFormat="1" ht="13.8" x14ac:dyDescent="0.3">
      <c r="B34578" s="10"/>
      <c r="L34578" s="10"/>
      <c r="M34578" s="10"/>
    </row>
    <row r="34579" spans="2:13" s="1" customFormat="1" ht="13.8" x14ac:dyDescent="0.3">
      <c r="B34579" s="10"/>
      <c r="L34579" s="10"/>
      <c r="M34579" s="10"/>
    </row>
    <row r="34580" spans="2:13" s="1" customFormat="1" ht="13.8" x14ac:dyDescent="0.3">
      <c r="B34580" s="10"/>
      <c r="L34580" s="10"/>
      <c r="M34580" s="10"/>
    </row>
    <row r="34581" spans="2:13" s="1" customFormat="1" ht="13.8" x14ac:dyDescent="0.3">
      <c r="B34581" s="10"/>
      <c r="L34581" s="10"/>
      <c r="M34581" s="10"/>
    </row>
    <row r="34582" spans="2:13" s="1" customFormat="1" ht="13.8" x14ac:dyDescent="0.3">
      <c r="B34582" s="10"/>
      <c r="L34582" s="10"/>
      <c r="M34582" s="10"/>
    </row>
    <row r="34583" spans="2:13" s="1" customFormat="1" ht="13.8" x14ac:dyDescent="0.3">
      <c r="B34583" s="10"/>
      <c r="L34583" s="10"/>
      <c r="M34583" s="10"/>
    </row>
    <row r="34584" spans="2:13" s="1" customFormat="1" ht="13.8" x14ac:dyDescent="0.3">
      <c r="B34584" s="10"/>
      <c r="L34584" s="10"/>
      <c r="M34584" s="10"/>
    </row>
    <row r="34585" spans="2:13" s="1" customFormat="1" ht="13.8" x14ac:dyDescent="0.3">
      <c r="B34585" s="10"/>
      <c r="L34585" s="10"/>
      <c r="M34585" s="10"/>
    </row>
    <row r="34586" spans="2:13" s="1" customFormat="1" ht="13.8" x14ac:dyDescent="0.3">
      <c r="B34586" s="10"/>
      <c r="L34586" s="10"/>
      <c r="M34586" s="10"/>
    </row>
    <row r="34587" spans="2:13" s="1" customFormat="1" ht="13.8" x14ac:dyDescent="0.3">
      <c r="B34587" s="10"/>
      <c r="L34587" s="10"/>
      <c r="M34587" s="10"/>
    </row>
    <row r="34588" spans="2:13" s="1" customFormat="1" ht="13.8" x14ac:dyDescent="0.3">
      <c r="B34588" s="10"/>
      <c r="L34588" s="10"/>
      <c r="M34588" s="10"/>
    </row>
    <row r="34589" spans="2:13" s="1" customFormat="1" ht="13.8" x14ac:dyDescent="0.3">
      <c r="B34589" s="10"/>
      <c r="L34589" s="10"/>
      <c r="M34589" s="10"/>
    </row>
    <row r="34590" spans="2:13" s="1" customFormat="1" ht="13.8" x14ac:dyDescent="0.3">
      <c r="B34590" s="10"/>
      <c r="L34590" s="10"/>
      <c r="M34590" s="10"/>
    </row>
    <row r="34591" spans="2:13" s="1" customFormat="1" ht="13.8" x14ac:dyDescent="0.3">
      <c r="B34591" s="10"/>
      <c r="L34591" s="10"/>
      <c r="M34591" s="10"/>
    </row>
    <row r="34592" spans="2:13" s="1" customFormat="1" ht="13.8" x14ac:dyDescent="0.3">
      <c r="B34592" s="10"/>
      <c r="L34592" s="10"/>
      <c r="M34592" s="10"/>
    </row>
    <row r="34593" spans="2:13" s="1" customFormat="1" ht="13.8" x14ac:dyDescent="0.3">
      <c r="B34593" s="10"/>
      <c r="L34593" s="10"/>
      <c r="M34593" s="10"/>
    </row>
    <row r="34594" spans="2:13" s="1" customFormat="1" ht="13.8" x14ac:dyDescent="0.3">
      <c r="B34594" s="10"/>
      <c r="L34594" s="10"/>
      <c r="M34594" s="10"/>
    </row>
    <row r="34595" spans="2:13" s="1" customFormat="1" ht="13.8" x14ac:dyDescent="0.3">
      <c r="B34595" s="10"/>
      <c r="L34595" s="10"/>
      <c r="M34595" s="10"/>
    </row>
    <row r="34596" spans="2:13" s="1" customFormat="1" ht="13.8" x14ac:dyDescent="0.3">
      <c r="B34596" s="10"/>
      <c r="L34596" s="10"/>
      <c r="M34596" s="10"/>
    </row>
    <row r="34597" spans="2:13" s="1" customFormat="1" ht="13.8" x14ac:dyDescent="0.3">
      <c r="B34597" s="10"/>
      <c r="L34597" s="10"/>
      <c r="M34597" s="10"/>
    </row>
    <row r="34598" spans="2:13" s="1" customFormat="1" ht="13.8" x14ac:dyDescent="0.3">
      <c r="B34598" s="10"/>
      <c r="L34598" s="10"/>
      <c r="M34598" s="10"/>
    </row>
    <row r="34599" spans="2:13" s="1" customFormat="1" ht="13.8" x14ac:dyDescent="0.3">
      <c r="B34599" s="10"/>
      <c r="L34599" s="10"/>
      <c r="M34599" s="10"/>
    </row>
    <row r="34600" spans="2:13" s="1" customFormat="1" ht="13.8" x14ac:dyDescent="0.3">
      <c r="B34600" s="10"/>
      <c r="L34600" s="10"/>
      <c r="M34600" s="10"/>
    </row>
    <row r="34601" spans="2:13" s="1" customFormat="1" ht="13.8" x14ac:dyDescent="0.3">
      <c r="B34601" s="10"/>
      <c r="L34601" s="10"/>
      <c r="M34601" s="10"/>
    </row>
    <row r="34602" spans="2:13" s="1" customFormat="1" ht="13.8" x14ac:dyDescent="0.3">
      <c r="B34602" s="10"/>
      <c r="L34602" s="10"/>
      <c r="M34602" s="10"/>
    </row>
    <row r="34603" spans="2:13" s="1" customFormat="1" ht="13.8" x14ac:dyDescent="0.3">
      <c r="B34603" s="10"/>
      <c r="L34603" s="10"/>
      <c r="M34603" s="10"/>
    </row>
    <row r="34604" spans="2:13" s="1" customFormat="1" ht="13.8" x14ac:dyDescent="0.3">
      <c r="B34604" s="10"/>
      <c r="L34604" s="10"/>
      <c r="M34604" s="10"/>
    </row>
    <row r="34605" spans="2:13" s="1" customFormat="1" ht="13.8" x14ac:dyDescent="0.3">
      <c r="B34605" s="10"/>
      <c r="L34605" s="10"/>
      <c r="M34605" s="10"/>
    </row>
    <row r="34606" spans="2:13" s="1" customFormat="1" ht="13.8" x14ac:dyDescent="0.3">
      <c r="B34606" s="10"/>
      <c r="L34606" s="10"/>
      <c r="M34606" s="10"/>
    </row>
    <row r="34607" spans="2:13" s="1" customFormat="1" ht="13.8" x14ac:dyDescent="0.3">
      <c r="B34607" s="10"/>
      <c r="L34607" s="10"/>
      <c r="M34607" s="10"/>
    </row>
    <row r="34608" spans="2:13" s="1" customFormat="1" ht="13.8" x14ac:dyDescent="0.3">
      <c r="B34608" s="10"/>
      <c r="L34608" s="10"/>
      <c r="M34608" s="10"/>
    </row>
    <row r="34609" spans="2:13" s="1" customFormat="1" ht="13.8" x14ac:dyDescent="0.3">
      <c r="B34609" s="10"/>
      <c r="L34609" s="10"/>
      <c r="M34609" s="10"/>
    </row>
    <row r="34610" spans="2:13" s="1" customFormat="1" ht="13.8" x14ac:dyDescent="0.3">
      <c r="B34610" s="10"/>
      <c r="L34610" s="10"/>
      <c r="M34610" s="10"/>
    </row>
    <row r="34611" spans="2:13" s="1" customFormat="1" ht="13.8" x14ac:dyDescent="0.3">
      <c r="B34611" s="10"/>
      <c r="L34611" s="10"/>
      <c r="M34611" s="10"/>
    </row>
    <row r="34612" spans="2:13" s="1" customFormat="1" ht="13.8" x14ac:dyDescent="0.3">
      <c r="B34612" s="10"/>
      <c r="L34612" s="10"/>
      <c r="M34612" s="10"/>
    </row>
    <row r="34613" spans="2:13" s="1" customFormat="1" ht="13.8" x14ac:dyDescent="0.3">
      <c r="B34613" s="10"/>
      <c r="L34613" s="10"/>
      <c r="M34613" s="10"/>
    </row>
    <row r="34614" spans="2:13" s="1" customFormat="1" ht="13.8" x14ac:dyDescent="0.3">
      <c r="B34614" s="10"/>
      <c r="L34614" s="10"/>
      <c r="M34614" s="10"/>
    </row>
    <row r="34615" spans="2:13" s="1" customFormat="1" ht="13.8" x14ac:dyDescent="0.3">
      <c r="B34615" s="10"/>
      <c r="L34615" s="10"/>
      <c r="M34615" s="10"/>
    </row>
    <row r="34616" spans="2:13" s="1" customFormat="1" ht="13.8" x14ac:dyDescent="0.3">
      <c r="B34616" s="10"/>
      <c r="L34616" s="10"/>
      <c r="M34616" s="10"/>
    </row>
    <row r="34617" spans="2:13" s="1" customFormat="1" ht="13.8" x14ac:dyDescent="0.3">
      <c r="B34617" s="10"/>
      <c r="L34617" s="10"/>
      <c r="M34617" s="10"/>
    </row>
    <row r="34618" spans="2:13" s="1" customFormat="1" ht="13.8" x14ac:dyDescent="0.3">
      <c r="B34618" s="10"/>
      <c r="L34618" s="10"/>
      <c r="M34618" s="10"/>
    </row>
    <row r="34619" spans="2:13" s="1" customFormat="1" ht="13.8" x14ac:dyDescent="0.3">
      <c r="B34619" s="10"/>
      <c r="L34619" s="10"/>
      <c r="M34619" s="10"/>
    </row>
    <row r="34620" spans="2:13" s="1" customFormat="1" ht="13.8" x14ac:dyDescent="0.3">
      <c r="B34620" s="10"/>
      <c r="L34620" s="10"/>
      <c r="M34620" s="10"/>
    </row>
    <row r="34621" spans="2:13" s="1" customFormat="1" ht="13.8" x14ac:dyDescent="0.3">
      <c r="B34621" s="10"/>
      <c r="L34621" s="10"/>
      <c r="M34621" s="10"/>
    </row>
    <row r="34622" spans="2:13" s="1" customFormat="1" ht="13.8" x14ac:dyDescent="0.3">
      <c r="B34622" s="10"/>
      <c r="L34622" s="10"/>
      <c r="M34622" s="10"/>
    </row>
    <row r="34623" spans="2:13" s="1" customFormat="1" ht="13.8" x14ac:dyDescent="0.3">
      <c r="B34623" s="10"/>
      <c r="L34623" s="10"/>
      <c r="M34623" s="10"/>
    </row>
    <row r="34624" spans="2:13" s="1" customFormat="1" ht="13.8" x14ac:dyDescent="0.3">
      <c r="B34624" s="10"/>
      <c r="L34624" s="10"/>
      <c r="M34624" s="10"/>
    </row>
    <row r="34625" spans="2:13" s="1" customFormat="1" ht="13.8" x14ac:dyDescent="0.3">
      <c r="B34625" s="10"/>
      <c r="L34625" s="10"/>
      <c r="M34625" s="10"/>
    </row>
    <row r="34626" spans="2:13" s="1" customFormat="1" ht="13.8" x14ac:dyDescent="0.3">
      <c r="B34626" s="10"/>
      <c r="L34626" s="10"/>
      <c r="M34626" s="10"/>
    </row>
    <row r="34627" spans="2:13" s="1" customFormat="1" ht="13.8" x14ac:dyDescent="0.3">
      <c r="B34627" s="10"/>
      <c r="L34627" s="10"/>
      <c r="M34627" s="10"/>
    </row>
    <row r="34628" spans="2:13" s="1" customFormat="1" ht="13.8" x14ac:dyDescent="0.3">
      <c r="B34628" s="10"/>
      <c r="L34628" s="10"/>
      <c r="M34628" s="10"/>
    </row>
    <row r="34629" spans="2:13" s="1" customFormat="1" ht="13.8" x14ac:dyDescent="0.3">
      <c r="B34629" s="10"/>
      <c r="L34629" s="10"/>
      <c r="M34629" s="10"/>
    </row>
    <row r="34630" spans="2:13" s="1" customFormat="1" ht="13.8" x14ac:dyDescent="0.3">
      <c r="B34630" s="10"/>
      <c r="L34630" s="10"/>
      <c r="M34630" s="10"/>
    </row>
    <row r="34631" spans="2:13" s="1" customFormat="1" ht="13.8" x14ac:dyDescent="0.3">
      <c r="B34631" s="10"/>
      <c r="L34631" s="10"/>
      <c r="M34631" s="10"/>
    </row>
    <row r="34632" spans="2:13" s="1" customFormat="1" ht="13.8" x14ac:dyDescent="0.3">
      <c r="B34632" s="10"/>
      <c r="L34632" s="10"/>
      <c r="M34632" s="10"/>
    </row>
    <row r="34633" spans="2:13" s="1" customFormat="1" ht="13.8" x14ac:dyDescent="0.3">
      <c r="B34633" s="10"/>
      <c r="L34633" s="10"/>
      <c r="M34633" s="10"/>
    </row>
    <row r="34634" spans="2:13" s="1" customFormat="1" ht="13.8" x14ac:dyDescent="0.3">
      <c r="B34634" s="10"/>
      <c r="L34634" s="10"/>
      <c r="M34634" s="10"/>
    </row>
    <row r="34635" spans="2:13" s="1" customFormat="1" ht="13.8" x14ac:dyDescent="0.3">
      <c r="B34635" s="10"/>
      <c r="L34635" s="10"/>
      <c r="M34635" s="10"/>
    </row>
    <row r="34636" spans="2:13" s="1" customFormat="1" ht="13.8" x14ac:dyDescent="0.3">
      <c r="B34636" s="10"/>
      <c r="L34636" s="10"/>
      <c r="M34636" s="10"/>
    </row>
    <row r="34637" spans="2:13" s="1" customFormat="1" ht="13.8" x14ac:dyDescent="0.3">
      <c r="B34637" s="10"/>
      <c r="L34637" s="10"/>
      <c r="M34637" s="10"/>
    </row>
    <row r="34638" spans="2:13" s="1" customFormat="1" ht="13.8" x14ac:dyDescent="0.3">
      <c r="B34638" s="10"/>
      <c r="L34638" s="10"/>
      <c r="M34638" s="10"/>
    </row>
    <row r="34639" spans="2:13" s="1" customFormat="1" ht="13.8" x14ac:dyDescent="0.3">
      <c r="B34639" s="10"/>
      <c r="L34639" s="10"/>
      <c r="M34639" s="10"/>
    </row>
    <row r="34640" spans="2:13" s="1" customFormat="1" ht="13.8" x14ac:dyDescent="0.3">
      <c r="B34640" s="10"/>
      <c r="L34640" s="10"/>
      <c r="M34640" s="10"/>
    </row>
    <row r="34641" spans="2:13" s="1" customFormat="1" ht="13.8" x14ac:dyDescent="0.3">
      <c r="B34641" s="10"/>
      <c r="L34641" s="10"/>
      <c r="M34641" s="10"/>
    </row>
    <row r="34642" spans="2:13" s="1" customFormat="1" ht="13.8" x14ac:dyDescent="0.3">
      <c r="B34642" s="10"/>
      <c r="L34642" s="10"/>
      <c r="M34642" s="10"/>
    </row>
    <row r="34643" spans="2:13" s="1" customFormat="1" ht="13.8" x14ac:dyDescent="0.3">
      <c r="B34643" s="10"/>
      <c r="L34643" s="10"/>
      <c r="M34643" s="10"/>
    </row>
    <row r="34644" spans="2:13" s="1" customFormat="1" ht="13.8" x14ac:dyDescent="0.3">
      <c r="B34644" s="10"/>
      <c r="L34644" s="10"/>
      <c r="M34644" s="10"/>
    </row>
    <row r="34645" spans="2:13" s="1" customFormat="1" ht="13.8" x14ac:dyDescent="0.3">
      <c r="B34645" s="10"/>
      <c r="L34645" s="10"/>
      <c r="M34645" s="10"/>
    </row>
    <row r="34646" spans="2:13" s="1" customFormat="1" ht="13.8" x14ac:dyDescent="0.3">
      <c r="B34646" s="10"/>
      <c r="L34646" s="10"/>
      <c r="M34646" s="10"/>
    </row>
    <row r="34647" spans="2:13" s="1" customFormat="1" ht="13.8" x14ac:dyDescent="0.3">
      <c r="B34647" s="10"/>
      <c r="L34647" s="10"/>
      <c r="M34647" s="10"/>
    </row>
    <row r="34648" spans="2:13" s="1" customFormat="1" ht="13.8" x14ac:dyDescent="0.3">
      <c r="B34648" s="10"/>
      <c r="L34648" s="10"/>
      <c r="M34648" s="10"/>
    </row>
    <row r="34649" spans="2:13" s="1" customFormat="1" ht="13.8" x14ac:dyDescent="0.3">
      <c r="B34649" s="10"/>
      <c r="L34649" s="10"/>
      <c r="M34649" s="10"/>
    </row>
    <row r="34650" spans="2:13" s="1" customFormat="1" ht="13.8" x14ac:dyDescent="0.3">
      <c r="B34650" s="10"/>
      <c r="L34650" s="10"/>
      <c r="M34650" s="10"/>
    </row>
    <row r="34651" spans="2:13" s="1" customFormat="1" ht="13.8" x14ac:dyDescent="0.3">
      <c r="B34651" s="10"/>
      <c r="L34651" s="10"/>
      <c r="M34651" s="10"/>
    </row>
    <row r="34652" spans="2:13" s="1" customFormat="1" ht="13.8" x14ac:dyDescent="0.3">
      <c r="B34652" s="10"/>
      <c r="L34652" s="10"/>
      <c r="M34652" s="10"/>
    </row>
    <row r="34653" spans="2:13" s="1" customFormat="1" ht="13.8" x14ac:dyDescent="0.3">
      <c r="B34653" s="10"/>
      <c r="L34653" s="10"/>
      <c r="M34653" s="10"/>
    </row>
    <row r="34654" spans="2:13" s="1" customFormat="1" ht="13.8" x14ac:dyDescent="0.3">
      <c r="B34654" s="10"/>
      <c r="L34654" s="10"/>
      <c r="M34654" s="10"/>
    </row>
    <row r="34655" spans="2:13" s="1" customFormat="1" ht="13.8" x14ac:dyDescent="0.3">
      <c r="B34655" s="10"/>
      <c r="L34655" s="10"/>
      <c r="M34655" s="10"/>
    </row>
    <row r="34656" spans="2:13" s="1" customFormat="1" ht="13.8" x14ac:dyDescent="0.3">
      <c r="B34656" s="10"/>
      <c r="L34656" s="10"/>
      <c r="M34656" s="10"/>
    </row>
    <row r="34657" spans="2:13" s="1" customFormat="1" ht="13.8" x14ac:dyDescent="0.3">
      <c r="B34657" s="10"/>
      <c r="L34657" s="10"/>
      <c r="M34657" s="10"/>
    </row>
    <row r="34658" spans="2:13" s="1" customFormat="1" ht="13.8" x14ac:dyDescent="0.3">
      <c r="B34658" s="10"/>
      <c r="L34658" s="10"/>
      <c r="M34658" s="10"/>
    </row>
    <row r="34659" spans="2:13" s="1" customFormat="1" ht="13.8" x14ac:dyDescent="0.3">
      <c r="B34659" s="10"/>
      <c r="L34659" s="10"/>
      <c r="M34659" s="10"/>
    </row>
    <row r="34660" spans="2:13" s="1" customFormat="1" ht="13.8" x14ac:dyDescent="0.3">
      <c r="B34660" s="10"/>
      <c r="L34660" s="10"/>
      <c r="M34660" s="10"/>
    </row>
    <row r="34661" spans="2:13" s="1" customFormat="1" ht="13.8" x14ac:dyDescent="0.3">
      <c r="B34661" s="10"/>
      <c r="L34661" s="10"/>
      <c r="M34661" s="10"/>
    </row>
    <row r="34662" spans="2:13" s="1" customFormat="1" ht="13.8" x14ac:dyDescent="0.3">
      <c r="B34662" s="10"/>
      <c r="L34662" s="10"/>
      <c r="M34662" s="10"/>
    </row>
    <row r="34663" spans="2:13" s="1" customFormat="1" ht="13.8" x14ac:dyDescent="0.3">
      <c r="B34663" s="10"/>
      <c r="L34663" s="10"/>
      <c r="M34663" s="10"/>
    </row>
    <row r="34664" spans="2:13" s="1" customFormat="1" ht="13.8" x14ac:dyDescent="0.3">
      <c r="B34664" s="10"/>
      <c r="L34664" s="10"/>
      <c r="M34664" s="10"/>
    </row>
    <row r="34665" spans="2:13" s="1" customFormat="1" ht="13.8" x14ac:dyDescent="0.3">
      <c r="B34665" s="10"/>
      <c r="L34665" s="10"/>
      <c r="M34665" s="10"/>
    </row>
    <row r="34666" spans="2:13" s="1" customFormat="1" ht="13.8" x14ac:dyDescent="0.3">
      <c r="B34666" s="10"/>
      <c r="L34666" s="10"/>
      <c r="M34666" s="10"/>
    </row>
    <row r="34667" spans="2:13" s="1" customFormat="1" ht="13.8" x14ac:dyDescent="0.3">
      <c r="B34667" s="10"/>
      <c r="L34667" s="10"/>
      <c r="M34667" s="10"/>
    </row>
    <row r="34668" spans="2:13" s="1" customFormat="1" ht="13.8" x14ac:dyDescent="0.3">
      <c r="B34668" s="10"/>
      <c r="L34668" s="10"/>
      <c r="M34668" s="10"/>
    </row>
    <row r="34669" spans="2:13" s="1" customFormat="1" ht="13.8" x14ac:dyDescent="0.3">
      <c r="B34669" s="10"/>
      <c r="L34669" s="10"/>
      <c r="M34669" s="10"/>
    </row>
    <row r="34670" spans="2:13" s="1" customFormat="1" ht="13.8" x14ac:dyDescent="0.3">
      <c r="B34670" s="10"/>
      <c r="L34670" s="10"/>
      <c r="M34670" s="10"/>
    </row>
    <row r="34671" spans="2:13" s="1" customFormat="1" ht="13.8" x14ac:dyDescent="0.3">
      <c r="B34671" s="10"/>
      <c r="L34671" s="10"/>
      <c r="M34671" s="10"/>
    </row>
    <row r="34672" spans="2:13" s="1" customFormat="1" ht="13.8" x14ac:dyDescent="0.3">
      <c r="B34672" s="10"/>
      <c r="L34672" s="10"/>
      <c r="M34672" s="10"/>
    </row>
    <row r="34673" spans="2:13" s="1" customFormat="1" ht="13.8" x14ac:dyDescent="0.3">
      <c r="B34673" s="10"/>
      <c r="L34673" s="10"/>
      <c r="M34673" s="10"/>
    </row>
    <row r="34674" spans="2:13" s="1" customFormat="1" ht="13.8" x14ac:dyDescent="0.3">
      <c r="B34674" s="10"/>
      <c r="L34674" s="10"/>
      <c r="M34674" s="10"/>
    </row>
    <row r="34675" spans="2:13" s="1" customFormat="1" ht="13.8" x14ac:dyDescent="0.3">
      <c r="B34675" s="10"/>
      <c r="L34675" s="10"/>
      <c r="M34675" s="10"/>
    </row>
    <row r="34676" spans="2:13" s="1" customFormat="1" ht="13.8" x14ac:dyDescent="0.3">
      <c r="B34676" s="10"/>
      <c r="L34676" s="10"/>
      <c r="M34676" s="10"/>
    </row>
    <row r="34677" spans="2:13" s="1" customFormat="1" ht="13.8" x14ac:dyDescent="0.3">
      <c r="B34677" s="10"/>
      <c r="L34677" s="10"/>
      <c r="M34677" s="10"/>
    </row>
    <row r="34678" spans="2:13" s="1" customFormat="1" ht="13.8" x14ac:dyDescent="0.3">
      <c r="B34678" s="10"/>
      <c r="L34678" s="10"/>
      <c r="M34678" s="10"/>
    </row>
    <row r="34679" spans="2:13" s="1" customFormat="1" ht="13.8" x14ac:dyDescent="0.3">
      <c r="B34679" s="10"/>
      <c r="L34679" s="10"/>
      <c r="M34679" s="10"/>
    </row>
    <row r="34680" spans="2:13" s="1" customFormat="1" ht="13.8" x14ac:dyDescent="0.3">
      <c r="B34680" s="10"/>
      <c r="L34680" s="10"/>
      <c r="M34680" s="10"/>
    </row>
    <row r="34681" spans="2:13" s="1" customFormat="1" ht="13.8" x14ac:dyDescent="0.3">
      <c r="B34681" s="10"/>
      <c r="L34681" s="10"/>
      <c r="M34681" s="10"/>
    </row>
    <row r="34682" spans="2:13" s="1" customFormat="1" ht="13.8" x14ac:dyDescent="0.3">
      <c r="B34682" s="10"/>
      <c r="L34682" s="10"/>
      <c r="M34682" s="10"/>
    </row>
    <row r="34683" spans="2:13" s="1" customFormat="1" ht="13.8" x14ac:dyDescent="0.3">
      <c r="B34683" s="10"/>
      <c r="L34683" s="10"/>
      <c r="M34683" s="10"/>
    </row>
    <row r="34684" spans="2:13" s="1" customFormat="1" ht="13.8" x14ac:dyDescent="0.3">
      <c r="B34684" s="10"/>
      <c r="L34684" s="10"/>
      <c r="M34684" s="10"/>
    </row>
    <row r="34685" spans="2:13" s="1" customFormat="1" ht="13.8" x14ac:dyDescent="0.3">
      <c r="B34685" s="10"/>
      <c r="L34685" s="10"/>
      <c r="M34685" s="10"/>
    </row>
    <row r="34686" spans="2:13" s="1" customFormat="1" ht="13.8" x14ac:dyDescent="0.3">
      <c r="B34686" s="10"/>
      <c r="L34686" s="10"/>
      <c r="M34686" s="10"/>
    </row>
    <row r="34687" spans="2:13" s="1" customFormat="1" ht="13.8" x14ac:dyDescent="0.3">
      <c r="B34687" s="10"/>
      <c r="L34687" s="10"/>
      <c r="M34687" s="10"/>
    </row>
    <row r="34688" spans="2:13" s="1" customFormat="1" ht="13.8" x14ac:dyDescent="0.3">
      <c r="B34688" s="10"/>
      <c r="L34688" s="10"/>
      <c r="M34688" s="10"/>
    </row>
    <row r="34689" spans="2:13" s="1" customFormat="1" ht="13.8" x14ac:dyDescent="0.3">
      <c r="B34689" s="10"/>
      <c r="L34689" s="10"/>
      <c r="M34689" s="10"/>
    </row>
    <row r="34690" spans="2:13" s="1" customFormat="1" ht="13.8" x14ac:dyDescent="0.3">
      <c r="B34690" s="10"/>
      <c r="L34690" s="10"/>
      <c r="M34690" s="10"/>
    </row>
    <row r="34691" spans="2:13" s="1" customFormat="1" ht="13.8" x14ac:dyDescent="0.3">
      <c r="B34691" s="10"/>
      <c r="L34691" s="10"/>
      <c r="M34691" s="10"/>
    </row>
    <row r="34692" spans="2:13" s="1" customFormat="1" ht="13.8" x14ac:dyDescent="0.3">
      <c r="B34692" s="10"/>
      <c r="L34692" s="10"/>
      <c r="M34692" s="10"/>
    </row>
    <row r="34693" spans="2:13" s="1" customFormat="1" ht="13.8" x14ac:dyDescent="0.3">
      <c r="B34693" s="10"/>
      <c r="L34693" s="10"/>
      <c r="M34693" s="10"/>
    </row>
    <row r="34694" spans="2:13" s="1" customFormat="1" ht="13.8" x14ac:dyDescent="0.3">
      <c r="B34694" s="10"/>
      <c r="L34694" s="10"/>
      <c r="M34694" s="10"/>
    </row>
    <row r="34695" spans="2:13" s="1" customFormat="1" ht="13.8" x14ac:dyDescent="0.3">
      <c r="B34695" s="10"/>
      <c r="L34695" s="10"/>
      <c r="M34695" s="10"/>
    </row>
    <row r="34696" spans="2:13" s="1" customFormat="1" ht="13.8" x14ac:dyDescent="0.3">
      <c r="B34696" s="10"/>
      <c r="L34696" s="10"/>
      <c r="M34696" s="10"/>
    </row>
    <row r="34697" spans="2:13" s="1" customFormat="1" ht="13.8" x14ac:dyDescent="0.3">
      <c r="B34697" s="10"/>
      <c r="L34697" s="10"/>
      <c r="M34697" s="10"/>
    </row>
    <row r="34698" spans="2:13" s="1" customFormat="1" ht="13.8" x14ac:dyDescent="0.3">
      <c r="B34698" s="10"/>
      <c r="L34698" s="10"/>
      <c r="M34698" s="10"/>
    </row>
    <row r="34699" spans="2:13" s="1" customFormat="1" ht="13.8" x14ac:dyDescent="0.3">
      <c r="B34699" s="10"/>
      <c r="L34699" s="10"/>
      <c r="M34699" s="10"/>
    </row>
    <row r="34700" spans="2:13" s="1" customFormat="1" ht="13.8" x14ac:dyDescent="0.3">
      <c r="B34700" s="10"/>
      <c r="L34700" s="10"/>
      <c r="M34700" s="10"/>
    </row>
    <row r="34701" spans="2:13" s="1" customFormat="1" ht="13.8" x14ac:dyDescent="0.3">
      <c r="B34701" s="10"/>
      <c r="L34701" s="10"/>
      <c r="M34701" s="10"/>
    </row>
    <row r="34702" spans="2:13" s="1" customFormat="1" ht="13.8" x14ac:dyDescent="0.3">
      <c r="B34702" s="10"/>
      <c r="L34702" s="10"/>
      <c r="M34702" s="10"/>
    </row>
    <row r="34703" spans="2:13" s="1" customFormat="1" ht="13.8" x14ac:dyDescent="0.3">
      <c r="B34703" s="10"/>
      <c r="L34703" s="10"/>
      <c r="M34703" s="10"/>
    </row>
    <row r="34704" spans="2:13" s="1" customFormat="1" ht="13.8" x14ac:dyDescent="0.3">
      <c r="B34704" s="10"/>
      <c r="L34704" s="10"/>
      <c r="M34704" s="10"/>
    </row>
    <row r="34705" spans="2:13" s="1" customFormat="1" ht="13.8" x14ac:dyDescent="0.3">
      <c r="B34705" s="10"/>
      <c r="L34705" s="10"/>
      <c r="M34705" s="10"/>
    </row>
    <row r="34706" spans="2:13" s="1" customFormat="1" ht="13.8" x14ac:dyDescent="0.3">
      <c r="B34706" s="10"/>
      <c r="L34706" s="10"/>
      <c r="M34706" s="10"/>
    </row>
    <row r="34707" spans="2:13" s="1" customFormat="1" ht="13.8" x14ac:dyDescent="0.3">
      <c r="B34707" s="10"/>
      <c r="L34707" s="10"/>
      <c r="M34707" s="10"/>
    </row>
    <row r="34708" spans="2:13" s="1" customFormat="1" ht="13.8" x14ac:dyDescent="0.3">
      <c r="B34708" s="10"/>
      <c r="L34708" s="10"/>
      <c r="M34708" s="10"/>
    </row>
    <row r="34709" spans="2:13" s="1" customFormat="1" ht="13.8" x14ac:dyDescent="0.3">
      <c r="B34709" s="10"/>
      <c r="L34709" s="10"/>
      <c r="M34709" s="10"/>
    </row>
    <row r="34710" spans="2:13" s="1" customFormat="1" ht="13.8" x14ac:dyDescent="0.3">
      <c r="B34710" s="10"/>
      <c r="L34710" s="10"/>
      <c r="M34710" s="10"/>
    </row>
    <row r="34711" spans="2:13" s="1" customFormat="1" ht="13.8" x14ac:dyDescent="0.3">
      <c r="B34711" s="10"/>
      <c r="L34711" s="10"/>
      <c r="M34711" s="10"/>
    </row>
    <row r="34712" spans="2:13" s="1" customFormat="1" ht="13.8" x14ac:dyDescent="0.3">
      <c r="B34712" s="10"/>
      <c r="L34712" s="10"/>
      <c r="M34712" s="10"/>
    </row>
    <row r="34713" spans="2:13" s="1" customFormat="1" ht="13.8" x14ac:dyDescent="0.3">
      <c r="B34713" s="10"/>
      <c r="L34713" s="10"/>
      <c r="M34713" s="10"/>
    </row>
    <row r="34714" spans="2:13" s="1" customFormat="1" ht="13.8" x14ac:dyDescent="0.3">
      <c r="B34714" s="10"/>
      <c r="L34714" s="10"/>
      <c r="M34714" s="10"/>
    </row>
    <row r="34715" spans="2:13" s="1" customFormat="1" ht="13.8" x14ac:dyDescent="0.3">
      <c r="B34715" s="10"/>
      <c r="L34715" s="10"/>
      <c r="M34715" s="10"/>
    </row>
    <row r="34716" spans="2:13" s="1" customFormat="1" ht="13.8" x14ac:dyDescent="0.3">
      <c r="B34716" s="10"/>
      <c r="L34716" s="10"/>
      <c r="M34716" s="10"/>
    </row>
    <row r="34717" spans="2:13" s="1" customFormat="1" ht="13.8" x14ac:dyDescent="0.3">
      <c r="B34717" s="10"/>
      <c r="L34717" s="10"/>
      <c r="M34717" s="10"/>
    </row>
    <row r="34718" spans="2:13" s="1" customFormat="1" ht="13.8" x14ac:dyDescent="0.3">
      <c r="B34718" s="10"/>
      <c r="L34718" s="10"/>
      <c r="M34718" s="10"/>
    </row>
    <row r="34719" spans="2:13" s="1" customFormat="1" ht="13.8" x14ac:dyDescent="0.3">
      <c r="B34719" s="10"/>
      <c r="L34719" s="10"/>
      <c r="M34719" s="10"/>
    </row>
    <row r="34720" spans="2:13" s="1" customFormat="1" ht="13.8" x14ac:dyDescent="0.3">
      <c r="B34720" s="10"/>
      <c r="L34720" s="10"/>
      <c r="M34720" s="10"/>
    </row>
    <row r="34721" spans="2:13" s="1" customFormat="1" ht="13.8" x14ac:dyDescent="0.3">
      <c r="B34721" s="10"/>
      <c r="L34721" s="10"/>
      <c r="M34721" s="10"/>
    </row>
    <row r="34722" spans="2:13" s="1" customFormat="1" ht="13.8" x14ac:dyDescent="0.3">
      <c r="B34722" s="10"/>
      <c r="L34722" s="10"/>
      <c r="M34722" s="10"/>
    </row>
    <row r="34723" spans="2:13" s="1" customFormat="1" ht="13.8" x14ac:dyDescent="0.3">
      <c r="B34723" s="10"/>
      <c r="L34723" s="10"/>
      <c r="M34723" s="10"/>
    </row>
    <row r="34724" spans="2:13" s="1" customFormat="1" ht="13.8" x14ac:dyDescent="0.3">
      <c r="B34724" s="10"/>
      <c r="L34724" s="10"/>
      <c r="M34724" s="10"/>
    </row>
    <row r="34725" spans="2:13" s="1" customFormat="1" ht="13.8" x14ac:dyDescent="0.3">
      <c r="B34725" s="10"/>
      <c r="L34725" s="10"/>
      <c r="M34725" s="10"/>
    </row>
    <row r="34726" spans="2:13" s="1" customFormat="1" ht="13.8" x14ac:dyDescent="0.3">
      <c r="B34726" s="10"/>
      <c r="L34726" s="10"/>
      <c r="M34726" s="10"/>
    </row>
    <row r="34727" spans="2:13" s="1" customFormat="1" ht="13.8" x14ac:dyDescent="0.3">
      <c r="B34727" s="10"/>
      <c r="L34727" s="10"/>
      <c r="M34727" s="10"/>
    </row>
    <row r="34728" spans="2:13" s="1" customFormat="1" ht="13.8" x14ac:dyDescent="0.3">
      <c r="B34728" s="10"/>
      <c r="L34728" s="10"/>
      <c r="M34728" s="10"/>
    </row>
    <row r="34729" spans="2:13" s="1" customFormat="1" ht="13.8" x14ac:dyDescent="0.3">
      <c r="B34729" s="10"/>
      <c r="L34729" s="10"/>
      <c r="M34729" s="10"/>
    </row>
    <row r="34730" spans="2:13" s="1" customFormat="1" ht="13.8" x14ac:dyDescent="0.3">
      <c r="B34730" s="10"/>
      <c r="L34730" s="10"/>
      <c r="M34730" s="10"/>
    </row>
    <row r="34731" spans="2:13" s="1" customFormat="1" ht="13.8" x14ac:dyDescent="0.3">
      <c r="B34731" s="10"/>
      <c r="L34731" s="10"/>
      <c r="M34731" s="10"/>
    </row>
    <row r="34732" spans="2:13" s="1" customFormat="1" ht="13.8" x14ac:dyDescent="0.3">
      <c r="B34732" s="10"/>
      <c r="L34732" s="10"/>
      <c r="M34732" s="10"/>
    </row>
    <row r="34733" spans="2:13" s="1" customFormat="1" ht="13.8" x14ac:dyDescent="0.3">
      <c r="B34733" s="10"/>
      <c r="L34733" s="10"/>
      <c r="M34733" s="10"/>
    </row>
    <row r="34734" spans="2:13" s="1" customFormat="1" ht="13.8" x14ac:dyDescent="0.3">
      <c r="B34734" s="10"/>
      <c r="L34734" s="10"/>
      <c r="M34734" s="10"/>
    </row>
    <row r="34735" spans="2:13" s="1" customFormat="1" ht="13.8" x14ac:dyDescent="0.3">
      <c r="B34735" s="10"/>
      <c r="L34735" s="10"/>
      <c r="M34735" s="10"/>
    </row>
    <row r="34736" spans="2:13" s="1" customFormat="1" ht="13.8" x14ac:dyDescent="0.3">
      <c r="B34736" s="10"/>
      <c r="L34736" s="10"/>
      <c r="M34736" s="10"/>
    </row>
    <row r="34737" spans="2:13" s="1" customFormat="1" ht="13.8" x14ac:dyDescent="0.3">
      <c r="B34737" s="10"/>
      <c r="L34737" s="10"/>
      <c r="M34737" s="10"/>
    </row>
    <row r="34738" spans="2:13" s="1" customFormat="1" ht="13.8" x14ac:dyDescent="0.3">
      <c r="B34738" s="10"/>
      <c r="L34738" s="10"/>
      <c r="M34738" s="10"/>
    </row>
    <row r="34739" spans="2:13" s="1" customFormat="1" ht="13.8" x14ac:dyDescent="0.3">
      <c r="B34739" s="10"/>
      <c r="L34739" s="10"/>
      <c r="M34739" s="10"/>
    </row>
    <row r="34740" spans="2:13" s="1" customFormat="1" ht="13.8" x14ac:dyDescent="0.3">
      <c r="B34740" s="10"/>
      <c r="L34740" s="10"/>
      <c r="M34740" s="10"/>
    </row>
    <row r="34741" spans="2:13" s="1" customFormat="1" ht="13.8" x14ac:dyDescent="0.3">
      <c r="B34741" s="10"/>
      <c r="L34741" s="10"/>
      <c r="M34741" s="10"/>
    </row>
    <row r="34742" spans="2:13" s="1" customFormat="1" ht="13.8" x14ac:dyDescent="0.3">
      <c r="B34742" s="10"/>
      <c r="L34742" s="10"/>
      <c r="M34742" s="10"/>
    </row>
    <row r="34743" spans="2:13" s="1" customFormat="1" ht="13.8" x14ac:dyDescent="0.3">
      <c r="B34743" s="10"/>
      <c r="L34743" s="10"/>
      <c r="M34743" s="10"/>
    </row>
    <row r="34744" spans="2:13" s="1" customFormat="1" ht="13.8" x14ac:dyDescent="0.3">
      <c r="B34744" s="10"/>
      <c r="L34744" s="10"/>
      <c r="M34744" s="10"/>
    </row>
    <row r="34745" spans="2:13" s="1" customFormat="1" ht="13.8" x14ac:dyDescent="0.3">
      <c r="B34745" s="10"/>
      <c r="L34745" s="10"/>
      <c r="M34745" s="10"/>
    </row>
    <row r="34746" spans="2:13" s="1" customFormat="1" ht="13.8" x14ac:dyDescent="0.3">
      <c r="B34746" s="10"/>
      <c r="L34746" s="10"/>
      <c r="M34746" s="10"/>
    </row>
    <row r="34747" spans="2:13" s="1" customFormat="1" ht="13.8" x14ac:dyDescent="0.3">
      <c r="B34747" s="10"/>
      <c r="L34747" s="10"/>
      <c r="M34747" s="10"/>
    </row>
    <row r="34748" spans="2:13" s="1" customFormat="1" ht="13.8" x14ac:dyDescent="0.3">
      <c r="B34748" s="10"/>
      <c r="L34748" s="10"/>
      <c r="M34748" s="10"/>
    </row>
    <row r="34749" spans="2:13" s="1" customFormat="1" ht="13.8" x14ac:dyDescent="0.3">
      <c r="B34749" s="10"/>
      <c r="L34749" s="10"/>
      <c r="M34749" s="10"/>
    </row>
    <row r="34750" spans="2:13" s="1" customFormat="1" ht="13.8" x14ac:dyDescent="0.3">
      <c r="B34750" s="10"/>
      <c r="L34750" s="10"/>
      <c r="M34750" s="10"/>
    </row>
    <row r="34751" spans="2:13" s="1" customFormat="1" ht="13.8" x14ac:dyDescent="0.3">
      <c r="B34751" s="10"/>
      <c r="L34751" s="10"/>
      <c r="M34751" s="10"/>
    </row>
    <row r="34752" spans="2:13" s="1" customFormat="1" ht="13.8" x14ac:dyDescent="0.3">
      <c r="B34752" s="10"/>
      <c r="L34752" s="10"/>
      <c r="M34752" s="10"/>
    </row>
    <row r="34753" spans="2:13" s="1" customFormat="1" ht="13.8" x14ac:dyDescent="0.3">
      <c r="B34753" s="10"/>
      <c r="L34753" s="10"/>
      <c r="M34753" s="10"/>
    </row>
    <row r="34754" spans="2:13" s="1" customFormat="1" ht="13.8" x14ac:dyDescent="0.3">
      <c r="B34754" s="10"/>
      <c r="L34754" s="10"/>
      <c r="M34754" s="10"/>
    </row>
    <row r="34755" spans="2:13" s="1" customFormat="1" ht="13.8" x14ac:dyDescent="0.3">
      <c r="B34755" s="10"/>
      <c r="L34755" s="10"/>
      <c r="M34755" s="10"/>
    </row>
    <row r="34756" spans="2:13" s="1" customFormat="1" ht="13.8" x14ac:dyDescent="0.3">
      <c r="B34756" s="10"/>
      <c r="L34756" s="10"/>
      <c r="M34756" s="10"/>
    </row>
    <row r="34757" spans="2:13" s="1" customFormat="1" ht="13.8" x14ac:dyDescent="0.3">
      <c r="B34757" s="10"/>
      <c r="L34757" s="10"/>
      <c r="M34757" s="10"/>
    </row>
    <row r="34758" spans="2:13" s="1" customFormat="1" ht="13.8" x14ac:dyDescent="0.3">
      <c r="B34758" s="10"/>
      <c r="L34758" s="10"/>
      <c r="M34758" s="10"/>
    </row>
    <row r="34759" spans="2:13" s="1" customFormat="1" ht="13.8" x14ac:dyDescent="0.3">
      <c r="B34759" s="10"/>
      <c r="L34759" s="10"/>
      <c r="M34759" s="10"/>
    </row>
    <row r="34760" spans="2:13" s="1" customFormat="1" ht="13.8" x14ac:dyDescent="0.3">
      <c r="B34760" s="10"/>
      <c r="L34760" s="10"/>
      <c r="M34760" s="10"/>
    </row>
    <row r="34761" spans="2:13" s="1" customFormat="1" ht="13.8" x14ac:dyDescent="0.3">
      <c r="B34761" s="10"/>
      <c r="L34761" s="10"/>
      <c r="M34761" s="10"/>
    </row>
    <row r="34762" spans="2:13" s="1" customFormat="1" ht="13.8" x14ac:dyDescent="0.3">
      <c r="B34762" s="10"/>
      <c r="L34762" s="10"/>
      <c r="M34762" s="10"/>
    </row>
    <row r="34763" spans="2:13" s="1" customFormat="1" ht="13.8" x14ac:dyDescent="0.3">
      <c r="B34763" s="10"/>
      <c r="L34763" s="10"/>
      <c r="M34763" s="10"/>
    </row>
    <row r="34764" spans="2:13" s="1" customFormat="1" ht="13.8" x14ac:dyDescent="0.3">
      <c r="B34764" s="10"/>
      <c r="L34764" s="10"/>
      <c r="M34764" s="10"/>
    </row>
    <row r="34765" spans="2:13" s="1" customFormat="1" ht="13.8" x14ac:dyDescent="0.3">
      <c r="B34765" s="10"/>
      <c r="L34765" s="10"/>
      <c r="M34765" s="10"/>
    </row>
    <row r="34766" spans="2:13" s="1" customFormat="1" ht="13.8" x14ac:dyDescent="0.3">
      <c r="B34766" s="10"/>
      <c r="L34766" s="10"/>
      <c r="M34766" s="10"/>
    </row>
    <row r="34767" spans="2:13" s="1" customFormat="1" ht="13.8" x14ac:dyDescent="0.3">
      <c r="B34767" s="10"/>
      <c r="L34767" s="10"/>
      <c r="M34767" s="10"/>
    </row>
    <row r="34768" spans="2:13" s="1" customFormat="1" ht="13.8" x14ac:dyDescent="0.3">
      <c r="B34768" s="10"/>
      <c r="L34768" s="10"/>
      <c r="M34768" s="10"/>
    </row>
    <row r="34769" spans="2:13" s="1" customFormat="1" ht="13.8" x14ac:dyDescent="0.3">
      <c r="B34769" s="10"/>
      <c r="L34769" s="10"/>
      <c r="M34769" s="10"/>
    </row>
    <row r="34770" spans="2:13" s="1" customFormat="1" ht="13.8" x14ac:dyDescent="0.3">
      <c r="B34770" s="10"/>
      <c r="L34770" s="10"/>
      <c r="M34770" s="10"/>
    </row>
    <row r="34771" spans="2:13" s="1" customFormat="1" ht="13.8" x14ac:dyDescent="0.3">
      <c r="B34771" s="10"/>
      <c r="L34771" s="10"/>
      <c r="M34771" s="10"/>
    </row>
    <row r="34772" spans="2:13" s="1" customFormat="1" ht="13.8" x14ac:dyDescent="0.3">
      <c r="B34772" s="10"/>
      <c r="L34772" s="10"/>
      <c r="M34772" s="10"/>
    </row>
    <row r="34773" spans="2:13" s="1" customFormat="1" ht="13.8" x14ac:dyDescent="0.3">
      <c r="B34773" s="10"/>
      <c r="L34773" s="10"/>
      <c r="M34773" s="10"/>
    </row>
    <row r="34774" spans="2:13" s="1" customFormat="1" ht="13.8" x14ac:dyDescent="0.3">
      <c r="B34774" s="10"/>
      <c r="L34774" s="10"/>
      <c r="M34774" s="10"/>
    </row>
    <row r="34775" spans="2:13" s="1" customFormat="1" ht="13.8" x14ac:dyDescent="0.3">
      <c r="B34775" s="10"/>
      <c r="L34775" s="10"/>
      <c r="M34775" s="10"/>
    </row>
    <row r="34776" spans="2:13" s="1" customFormat="1" ht="13.8" x14ac:dyDescent="0.3">
      <c r="B34776" s="10"/>
      <c r="L34776" s="10"/>
      <c r="M34776" s="10"/>
    </row>
    <row r="34777" spans="2:13" s="1" customFormat="1" ht="13.8" x14ac:dyDescent="0.3">
      <c r="B34777" s="10"/>
      <c r="L34777" s="10"/>
      <c r="M34777" s="10"/>
    </row>
    <row r="34778" spans="2:13" s="1" customFormat="1" ht="13.8" x14ac:dyDescent="0.3">
      <c r="B34778" s="10"/>
      <c r="L34778" s="10"/>
      <c r="M34778" s="10"/>
    </row>
    <row r="34779" spans="2:13" s="1" customFormat="1" ht="13.8" x14ac:dyDescent="0.3">
      <c r="B34779" s="10"/>
      <c r="L34779" s="10"/>
      <c r="M34779" s="10"/>
    </row>
    <row r="34780" spans="2:13" s="1" customFormat="1" ht="13.8" x14ac:dyDescent="0.3">
      <c r="B34780" s="10"/>
      <c r="L34780" s="10"/>
      <c r="M34780" s="10"/>
    </row>
    <row r="34781" spans="2:13" s="1" customFormat="1" ht="13.8" x14ac:dyDescent="0.3">
      <c r="B34781" s="10"/>
      <c r="L34781" s="10"/>
      <c r="M34781" s="10"/>
    </row>
    <row r="34782" spans="2:13" s="1" customFormat="1" ht="13.8" x14ac:dyDescent="0.3">
      <c r="B34782" s="10"/>
      <c r="L34782" s="10"/>
      <c r="M34782" s="10"/>
    </row>
    <row r="34783" spans="2:13" s="1" customFormat="1" ht="13.8" x14ac:dyDescent="0.3">
      <c r="B34783" s="10"/>
      <c r="L34783" s="10"/>
      <c r="M34783" s="10"/>
    </row>
    <row r="34784" spans="2:13" s="1" customFormat="1" ht="13.8" x14ac:dyDescent="0.3">
      <c r="B34784" s="10"/>
      <c r="L34784" s="10"/>
      <c r="M34784" s="10"/>
    </row>
    <row r="34785" spans="2:13" s="1" customFormat="1" ht="13.8" x14ac:dyDescent="0.3">
      <c r="B34785" s="10"/>
      <c r="L34785" s="10"/>
      <c r="M34785" s="10"/>
    </row>
    <row r="34786" spans="2:13" s="1" customFormat="1" ht="13.8" x14ac:dyDescent="0.3">
      <c r="B34786" s="10"/>
      <c r="L34786" s="10"/>
      <c r="M34786" s="10"/>
    </row>
    <row r="34787" spans="2:13" s="1" customFormat="1" ht="13.8" x14ac:dyDescent="0.3">
      <c r="B34787" s="10"/>
      <c r="L34787" s="10"/>
      <c r="M34787" s="10"/>
    </row>
    <row r="34788" spans="2:13" s="1" customFormat="1" ht="13.8" x14ac:dyDescent="0.3">
      <c r="B34788" s="10"/>
      <c r="L34788" s="10"/>
      <c r="M34788" s="10"/>
    </row>
    <row r="34789" spans="2:13" s="1" customFormat="1" ht="13.8" x14ac:dyDescent="0.3">
      <c r="B34789" s="10"/>
      <c r="L34789" s="10"/>
      <c r="M34789" s="10"/>
    </row>
    <row r="34790" spans="2:13" s="1" customFormat="1" ht="13.8" x14ac:dyDescent="0.3">
      <c r="B34790" s="10"/>
      <c r="L34790" s="10"/>
      <c r="M34790" s="10"/>
    </row>
    <row r="34791" spans="2:13" s="1" customFormat="1" ht="13.8" x14ac:dyDescent="0.3">
      <c r="B34791" s="10"/>
      <c r="L34791" s="10"/>
      <c r="M34791" s="10"/>
    </row>
    <row r="34792" spans="2:13" s="1" customFormat="1" ht="13.8" x14ac:dyDescent="0.3">
      <c r="B34792" s="10"/>
      <c r="L34792" s="10"/>
      <c r="M34792" s="10"/>
    </row>
    <row r="34793" spans="2:13" s="1" customFormat="1" ht="13.8" x14ac:dyDescent="0.3">
      <c r="B34793" s="10"/>
      <c r="L34793" s="10"/>
      <c r="M34793" s="10"/>
    </row>
    <row r="34794" spans="2:13" s="1" customFormat="1" ht="13.8" x14ac:dyDescent="0.3">
      <c r="B34794" s="10"/>
      <c r="L34794" s="10"/>
      <c r="M34794" s="10"/>
    </row>
    <row r="34795" spans="2:13" s="1" customFormat="1" ht="13.8" x14ac:dyDescent="0.3">
      <c r="B34795" s="10"/>
      <c r="L34795" s="10"/>
      <c r="M34795" s="10"/>
    </row>
    <row r="34796" spans="2:13" s="1" customFormat="1" ht="13.8" x14ac:dyDescent="0.3">
      <c r="B34796" s="10"/>
      <c r="L34796" s="10"/>
      <c r="M34796" s="10"/>
    </row>
    <row r="34797" spans="2:13" s="1" customFormat="1" ht="13.8" x14ac:dyDescent="0.3">
      <c r="B34797" s="10"/>
      <c r="L34797" s="10"/>
      <c r="M34797" s="10"/>
    </row>
    <row r="34798" spans="2:13" s="1" customFormat="1" ht="13.8" x14ac:dyDescent="0.3">
      <c r="B34798" s="10"/>
      <c r="L34798" s="10"/>
      <c r="M34798" s="10"/>
    </row>
    <row r="34799" spans="2:13" s="1" customFormat="1" ht="13.8" x14ac:dyDescent="0.3">
      <c r="B34799" s="10"/>
      <c r="L34799" s="10"/>
      <c r="M34799" s="10"/>
    </row>
    <row r="34800" spans="2:13" s="1" customFormat="1" ht="13.8" x14ac:dyDescent="0.3">
      <c r="B34800" s="10"/>
      <c r="L34800" s="10"/>
      <c r="M34800" s="10"/>
    </row>
    <row r="34801" spans="2:13" s="1" customFormat="1" ht="13.8" x14ac:dyDescent="0.3">
      <c r="B34801" s="10"/>
      <c r="L34801" s="10"/>
      <c r="M34801" s="10"/>
    </row>
    <row r="34802" spans="2:13" s="1" customFormat="1" ht="13.8" x14ac:dyDescent="0.3">
      <c r="B34802" s="10"/>
      <c r="L34802" s="10"/>
      <c r="M34802" s="10"/>
    </row>
    <row r="34803" spans="2:13" s="1" customFormat="1" ht="13.8" x14ac:dyDescent="0.3">
      <c r="B34803" s="10"/>
      <c r="L34803" s="10"/>
      <c r="M34803" s="10"/>
    </row>
    <row r="34804" spans="2:13" s="1" customFormat="1" ht="13.8" x14ac:dyDescent="0.3">
      <c r="B34804" s="10"/>
      <c r="L34804" s="10"/>
      <c r="M34804" s="10"/>
    </row>
    <row r="34805" spans="2:13" s="1" customFormat="1" ht="13.8" x14ac:dyDescent="0.3">
      <c r="B34805" s="10"/>
      <c r="L34805" s="10"/>
      <c r="M34805" s="10"/>
    </row>
    <row r="34806" spans="2:13" s="1" customFormat="1" ht="13.8" x14ac:dyDescent="0.3">
      <c r="B34806" s="10"/>
      <c r="L34806" s="10"/>
      <c r="M34806" s="10"/>
    </row>
    <row r="34807" spans="2:13" s="1" customFormat="1" ht="13.8" x14ac:dyDescent="0.3">
      <c r="B34807" s="10"/>
      <c r="L34807" s="10"/>
      <c r="M34807" s="10"/>
    </row>
    <row r="34808" spans="2:13" s="1" customFormat="1" ht="13.8" x14ac:dyDescent="0.3">
      <c r="B34808" s="10"/>
      <c r="L34808" s="10"/>
      <c r="M34808" s="10"/>
    </row>
    <row r="34809" spans="2:13" s="1" customFormat="1" ht="13.8" x14ac:dyDescent="0.3">
      <c r="B34809" s="10"/>
      <c r="L34809" s="10"/>
      <c r="M34809" s="10"/>
    </row>
    <row r="34810" spans="2:13" s="1" customFormat="1" ht="13.8" x14ac:dyDescent="0.3">
      <c r="B34810" s="10"/>
      <c r="L34810" s="10"/>
      <c r="M34810" s="10"/>
    </row>
    <row r="34811" spans="2:13" s="1" customFormat="1" ht="13.8" x14ac:dyDescent="0.3">
      <c r="B34811" s="10"/>
      <c r="L34811" s="10"/>
      <c r="M34811" s="10"/>
    </row>
    <row r="34812" spans="2:13" s="1" customFormat="1" ht="13.8" x14ac:dyDescent="0.3">
      <c r="B34812" s="10"/>
      <c r="L34812" s="10"/>
      <c r="M34812" s="10"/>
    </row>
    <row r="34813" spans="2:13" s="1" customFormat="1" ht="13.8" x14ac:dyDescent="0.3">
      <c r="B34813" s="10"/>
      <c r="L34813" s="10"/>
      <c r="M34813" s="10"/>
    </row>
    <row r="34814" spans="2:13" s="1" customFormat="1" ht="13.8" x14ac:dyDescent="0.3">
      <c r="B34814" s="10"/>
      <c r="L34814" s="10"/>
      <c r="M34814" s="10"/>
    </row>
    <row r="34815" spans="2:13" s="1" customFormat="1" ht="13.8" x14ac:dyDescent="0.3">
      <c r="B34815" s="10"/>
      <c r="L34815" s="10"/>
      <c r="M34815" s="10"/>
    </row>
    <row r="34816" spans="2:13" s="1" customFormat="1" ht="13.8" x14ac:dyDescent="0.3">
      <c r="B34816" s="10"/>
      <c r="L34816" s="10"/>
      <c r="M34816" s="10"/>
    </row>
    <row r="34817" spans="2:13" s="1" customFormat="1" ht="13.8" x14ac:dyDescent="0.3">
      <c r="B34817" s="10"/>
      <c r="L34817" s="10"/>
      <c r="M34817" s="10"/>
    </row>
    <row r="34818" spans="2:13" s="1" customFormat="1" ht="13.8" x14ac:dyDescent="0.3">
      <c r="B34818" s="10"/>
      <c r="L34818" s="10"/>
      <c r="M34818" s="10"/>
    </row>
    <row r="34819" spans="2:13" s="1" customFormat="1" ht="13.8" x14ac:dyDescent="0.3">
      <c r="B34819" s="10"/>
      <c r="L34819" s="10"/>
      <c r="M34819" s="10"/>
    </row>
    <row r="34820" spans="2:13" s="1" customFormat="1" ht="13.8" x14ac:dyDescent="0.3">
      <c r="B34820" s="10"/>
      <c r="L34820" s="10"/>
      <c r="M34820" s="10"/>
    </row>
    <row r="34821" spans="2:13" s="1" customFormat="1" ht="13.8" x14ac:dyDescent="0.3">
      <c r="B34821" s="10"/>
      <c r="L34821" s="10"/>
      <c r="M34821" s="10"/>
    </row>
    <row r="34822" spans="2:13" s="1" customFormat="1" ht="13.8" x14ac:dyDescent="0.3">
      <c r="B34822" s="10"/>
      <c r="L34822" s="10"/>
      <c r="M34822" s="10"/>
    </row>
    <row r="34823" spans="2:13" s="1" customFormat="1" ht="13.8" x14ac:dyDescent="0.3">
      <c r="B34823" s="10"/>
      <c r="L34823" s="10"/>
      <c r="M34823" s="10"/>
    </row>
    <row r="34824" spans="2:13" s="1" customFormat="1" ht="13.8" x14ac:dyDescent="0.3">
      <c r="B34824" s="10"/>
      <c r="L34824" s="10"/>
      <c r="M34824" s="10"/>
    </row>
    <row r="34825" spans="2:13" s="1" customFormat="1" ht="13.8" x14ac:dyDescent="0.3">
      <c r="B34825" s="10"/>
      <c r="L34825" s="10"/>
      <c r="M34825" s="10"/>
    </row>
    <row r="34826" spans="2:13" s="1" customFormat="1" ht="13.8" x14ac:dyDescent="0.3">
      <c r="B34826" s="10"/>
      <c r="L34826" s="10"/>
      <c r="M34826" s="10"/>
    </row>
    <row r="34827" spans="2:13" s="1" customFormat="1" ht="13.8" x14ac:dyDescent="0.3">
      <c r="B34827" s="10"/>
      <c r="L34827" s="10"/>
      <c r="M34827" s="10"/>
    </row>
    <row r="34828" spans="2:13" s="1" customFormat="1" ht="13.8" x14ac:dyDescent="0.3">
      <c r="B34828" s="10"/>
      <c r="L34828" s="10"/>
      <c r="M34828" s="10"/>
    </row>
    <row r="34829" spans="2:13" s="1" customFormat="1" ht="13.8" x14ac:dyDescent="0.3">
      <c r="B34829" s="10"/>
      <c r="L34829" s="10"/>
      <c r="M34829" s="10"/>
    </row>
    <row r="34830" spans="2:13" s="1" customFormat="1" ht="13.8" x14ac:dyDescent="0.3">
      <c r="B34830" s="10"/>
      <c r="L34830" s="10"/>
      <c r="M34830" s="10"/>
    </row>
    <row r="34831" spans="2:13" s="1" customFormat="1" ht="13.8" x14ac:dyDescent="0.3">
      <c r="B34831" s="10"/>
      <c r="L34831" s="10"/>
      <c r="M34831" s="10"/>
    </row>
    <row r="34832" spans="2:13" s="1" customFormat="1" ht="13.8" x14ac:dyDescent="0.3">
      <c r="B34832" s="10"/>
      <c r="L34832" s="10"/>
      <c r="M34832" s="10"/>
    </row>
    <row r="34833" spans="2:13" s="1" customFormat="1" ht="13.8" x14ac:dyDescent="0.3">
      <c r="B34833" s="10"/>
      <c r="L34833" s="10"/>
      <c r="M34833" s="10"/>
    </row>
    <row r="34834" spans="2:13" s="1" customFormat="1" ht="13.8" x14ac:dyDescent="0.3">
      <c r="B34834" s="10"/>
      <c r="L34834" s="10"/>
      <c r="M34834" s="10"/>
    </row>
    <row r="34835" spans="2:13" s="1" customFormat="1" ht="13.8" x14ac:dyDescent="0.3">
      <c r="B34835" s="10"/>
      <c r="L34835" s="10"/>
      <c r="M34835" s="10"/>
    </row>
    <row r="34836" spans="2:13" s="1" customFormat="1" ht="13.8" x14ac:dyDescent="0.3">
      <c r="B34836" s="10"/>
      <c r="L34836" s="10"/>
      <c r="M34836" s="10"/>
    </row>
    <row r="34837" spans="2:13" s="1" customFormat="1" ht="13.8" x14ac:dyDescent="0.3">
      <c r="B34837" s="10"/>
      <c r="L34837" s="10"/>
      <c r="M34837" s="10"/>
    </row>
    <row r="34838" spans="2:13" s="1" customFormat="1" ht="13.8" x14ac:dyDescent="0.3">
      <c r="B34838" s="10"/>
      <c r="L34838" s="10"/>
      <c r="M34838" s="10"/>
    </row>
    <row r="34839" spans="2:13" s="1" customFormat="1" ht="13.8" x14ac:dyDescent="0.3">
      <c r="B34839" s="10"/>
      <c r="L34839" s="10"/>
      <c r="M34839" s="10"/>
    </row>
    <row r="34840" spans="2:13" s="1" customFormat="1" ht="13.8" x14ac:dyDescent="0.3">
      <c r="B34840" s="10"/>
      <c r="L34840" s="10"/>
      <c r="M34840" s="10"/>
    </row>
    <row r="34841" spans="2:13" s="1" customFormat="1" ht="13.8" x14ac:dyDescent="0.3">
      <c r="B34841" s="10"/>
      <c r="L34841" s="10"/>
      <c r="M34841" s="10"/>
    </row>
    <row r="34842" spans="2:13" s="1" customFormat="1" ht="13.8" x14ac:dyDescent="0.3">
      <c r="B34842" s="10"/>
      <c r="L34842" s="10"/>
      <c r="M34842" s="10"/>
    </row>
    <row r="34843" spans="2:13" s="1" customFormat="1" ht="13.8" x14ac:dyDescent="0.3">
      <c r="B34843" s="10"/>
      <c r="L34843" s="10"/>
      <c r="M34843" s="10"/>
    </row>
    <row r="34844" spans="2:13" s="1" customFormat="1" ht="13.8" x14ac:dyDescent="0.3">
      <c r="B34844" s="10"/>
      <c r="L34844" s="10"/>
      <c r="M34844" s="10"/>
    </row>
    <row r="34845" spans="2:13" s="1" customFormat="1" ht="13.8" x14ac:dyDescent="0.3">
      <c r="B34845" s="10"/>
      <c r="L34845" s="10"/>
      <c r="M34845" s="10"/>
    </row>
    <row r="34846" spans="2:13" s="1" customFormat="1" ht="13.8" x14ac:dyDescent="0.3">
      <c r="B34846" s="10"/>
      <c r="L34846" s="10"/>
      <c r="M34846" s="10"/>
    </row>
    <row r="34847" spans="2:13" s="1" customFormat="1" ht="13.8" x14ac:dyDescent="0.3">
      <c r="B34847" s="10"/>
      <c r="L34847" s="10"/>
      <c r="M34847" s="10"/>
    </row>
    <row r="34848" spans="2:13" s="1" customFormat="1" ht="13.8" x14ac:dyDescent="0.3">
      <c r="B34848" s="10"/>
      <c r="L34848" s="10"/>
      <c r="M34848" s="10"/>
    </row>
    <row r="34849" spans="2:13" s="1" customFormat="1" ht="13.8" x14ac:dyDescent="0.3">
      <c r="B34849" s="10"/>
      <c r="L34849" s="10"/>
      <c r="M34849" s="10"/>
    </row>
    <row r="34850" spans="2:13" s="1" customFormat="1" ht="13.8" x14ac:dyDescent="0.3">
      <c r="B34850" s="10"/>
      <c r="L34850" s="10"/>
      <c r="M34850" s="10"/>
    </row>
    <row r="34851" spans="2:13" s="1" customFormat="1" ht="13.8" x14ac:dyDescent="0.3">
      <c r="B34851" s="10"/>
      <c r="L34851" s="10"/>
      <c r="M34851" s="10"/>
    </row>
    <row r="34852" spans="2:13" s="1" customFormat="1" ht="13.8" x14ac:dyDescent="0.3">
      <c r="B34852" s="10"/>
      <c r="L34852" s="10"/>
      <c r="M34852" s="10"/>
    </row>
    <row r="34853" spans="2:13" s="1" customFormat="1" ht="13.8" x14ac:dyDescent="0.3">
      <c r="B34853" s="10"/>
      <c r="L34853" s="10"/>
      <c r="M34853" s="10"/>
    </row>
    <row r="34854" spans="2:13" s="1" customFormat="1" ht="13.8" x14ac:dyDescent="0.3">
      <c r="B34854" s="10"/>
      <c r="L34854" s="10"/>
      <c r="M34854" s="10"/>
    </row>
    <row r="34855" spans="2:13" s="1" customFormat="1" ht="13.8" x14ac:dyDescent="0.3">
      <c r="B34855" s="10"/>
      <c r="L34855" s="10"/>
      <c r="M34855" s="10"/>
    </row>
    <row r="34856" spans="2:13" s="1" customFormat="1" ht="13.8" x14ac:dyDescent="0.3">
      <c r="B34856" s="10"/>
      <c r="L34856" s="10"/>
      <c r="M34856" s="10"/>
    </row>
    <row r="34857" spans="2:13" s="1" customFormat="1" ht="13.8" x14ac:dyDescent="0.3">
      <c r="B34857" s="10"/>
      <c r="L34857" s="10"/>
      <c r="M34857" s="10"/>
    </row>
    <row r="34858" spans="2:13" s="1" customFormat="1" ht="13.8" x14ac:dyDescent="0.3">
      <c r="B34858" s="10"/>
      <c r="L34858" s="10"/>
      <c r="M34858" s="10"/>
    </row>
    <row r="34859" spans="2:13" s="1" customFormat="1" ht="13.8" x14ac:dyDescent="0.3">
      <c r="B34859" s="10"/>
      <c r="L34859" s="10"/>
      <c r="M34859" s="10"/>
    </row>
    <row r="34860" spans="2:13" s="1" customFormat="1" ht="13.8" x14ac:dyDescent="0.3">
      <c r="B34860" s="10"/>
      <c r="L34860" s="10"/>
      <c r="M34860" s="10"/>
    </row>
    <row r="34861" spans="2:13" s="1" customFormat="1" ht="13.8" x14ac:dyDescent="0.3">
      <c r="B34861" s="10"/>
      <c r="L34861" s="10"/>
      <c r="M34861" s="10"/>
    </row>
    <row r="34862" spans="2:13" s="1" customFormat="1" ht="13.8" x14ac:dyDescent="0.3">
      <c r="B34862" s="10"/>
      <c r="L34862" s="10"/>
      <c r="M34862" s="10"/>
    </row>
    <row r="34863" spans="2:13" s="1" customFormat="1" ht="13.8" x14ac:dyDescent="0.3">
      <c r="B34863" s="10"/>
      <c r="L34863" s="10"/>
      <c r="M34863" s="10"/>
    </row>
    <row r="34864" spans="2:13" s="1" customFormat="1" ht="13.8" x14ac:dyDescent="0.3">
      <c r="B34864" s="10"/>
      <c r="L34864" s="10"/>
      <c r="M34864" s="10"/>
    </row>
    <row r="34865" spans="2:13" s="1" customFormat="1" ht="13.8" x14ac:dyDescent="0.3">
      <c r="B34865" s="10"/>
      <c r="L34865" s="10"/>
      <c r="M34865" s="10"/>
    </row>
    <row r="34866" spans="2:13" s="1" customFormat="1" ht="13.8" x14ac:dyDescent="0.3">
      <c r="B34866" s="10"/>
      <c r="L34866" s="10"/>
      <c r="M34866" s="10"/>
    </row>
    <row r="34867" spans="2:13" s="1" customFormat="1" ht="13.8" x14ac:dyDescent="0.3">
      <c r="B34867" s="10"/>
      <c r="L34867" s="10"/>
      <c r="M34867" s="10"/>
    </row>
    <row r="34868" spans="2:13" s="1" customFormat="1" ht="13.8" x14ac:dyDescent="0.3">
      <c r="B34868" s="10"/>
      <c r="L34868" s="10"/>
      <c r="M34868" s="10"/>
    </row>
    <row r="34869" spans="2:13" s="1" customFormat="1" ht="13.8" x14ac:dyDescent="0.3">
      <c r="B34869" s="10"/>
      <c r="L34869" s="10"/>
      <c r="M34869" s="10"/>
    </row>
    <row r="34870" spans="2:13" s="1" customFormat="1" ht="13.8" x14ac:dyDescent="0.3">
      <c r="B34870" s="10"/>
      <c r="L34870" s="10"/>
      <c r="M34870" s="10"/>
    </row>
    <row r="34871" spans="2:13" s="1" customFormat="1" ht="13.8" x14ac:dyDescent="0.3">
      <c r="B34871" s="10"/>
      <c r="L34871" s="10"/>
      <c r="M34871" s="10"/>
    </row>
    <row r="34872" spans="2:13" s="1" customFormat="1" ht="13.8" x14ac:dyDescent="0.3">
      <c r="B34872" s="10"/>
      <c r="L34872" s="10"/>
      <c r="M34872" s="10"/>
    </row>
    <row r="34873" spans="2:13" s="1" customFormat="1" ht="13.8" x14ac:dyDescent="0.3">
      <c r="B34873" s="10"/>
      <c r="L34873" s="10"/>
      <c r="M34873" s="10"/>
    </row>
    <row r="34874" spans="2:13" s="1" customFormat="1" ht="13.8" x14ac:dyDescent="0.3">
      <c r="B34874" s="10"/>
      <c r="L34874" s="10"/>
      <c r="M34874" s="10"/>
    </row>
    <row r="34875" spans="2:13" s="1" customFormat="1" ht="13.8" x14ac:dyDescent="0.3">
      <c r="B34875" s="10"/>
      <c r="L34875" s="10"/>
      <c r="M34875" s="10"/>
    </row>
    <row r="34876" spans="2:13" s="1" customFormat="1" ht="13.8" x14ac:dyDescent="0.3">
      <c r="B34876" s="10"/>
      <c r="L34876" s="10"/>
      <c r="M34876" s="10"/>
    </row>
    <row r="34877" spans="2:13" s="1" customFormat="1" ht="13.8" x14ac:dyDescent="0.3">
      <c r="B34877" s="10"/>
      <c r="L34877" s="10"/>
      <c r="M34877" s="10"/>
    </row>
    <row r="34878" spans="2:13" s="1" customFormat="1" ht="13.8" x14ac:dyDescent="0.3">
      <c r="B34878" s="10"/>
      <c r="L34878" s="10"/>
      <c r="M34878" s="10"/>
    </row>
    <row r="34879" spans="2:13" s="1" customFormat="1" ht="13.8" x14ac:dyDescent="0.3">
      <c r="B34879" s="10"/>
      <c r="L34879" s="10"/>
      <c r="M34879" s="10"/>
    </row>
    <row r="34880" spans="2:13" s="1" customFormat="1" ht="13.8" x14ac:dyDescent="0.3">
      <c r="B34880" s="10"/>
      <c r="L34880" s="10"/>
      <c r="M34880" s="10"/>
    </row>
    <row r="34881" spans="2:13" s="1" customFormat="1" ht="13.8" x14ac:dyDescent="0.3">
      <c r="B34881" s="10"/>
      <c r="L34881" s="10"/>
      <c r="M34881" s="10"/>
    </row>
    <row r="34882" spans="2:13" s="1" customFormat="1" ht="13.8" x14ac:dyDescent="0.3">
      <c r="B34882" s="10"/>
      <c r="L34882" s="10"/>
      <c r="M34882" s="10"/>
    </row>
    <row r="34883" spans="2:13" s="1" customFormat="1" ht="13.8" x14ac:dyDescent="0.3">
      <c r="B34883" s="10"/>
      <c r="L34883" s="10"/>
      <c r="M34883" s="10"/>
    </row>
    <row r="34884" spans="2:13" s="1" customFormat="1" ht="13.8" x14ac:dyDescent="0.3">
      <c r="B34884" s="10"/>
      <c r="L34884" s="10"/>
      <c r="M34884" s="10"/>
    </row>
    <row r="34885" spans="2:13" s="1" customFormat="1" ht="13.8" x14ac:dyDescent="0.3">
      <c r="B34885" s="10"/>
      <c r="L34885" s="10"/>
      <c r="M34885" s="10"/>
    </row>
    <row r="34886" spans="2:13" s="1" customFormat="1" ht="13.8" x14ac:dyDescent="0.3">
      <c r="B34886" s="10"/>
      <c r="L34886" s="10"/>
      <c r="M34886" s="10"/>
    </row>
    <row r="34887" spans="2:13" s="1" customFormat="1" ht="13.8" x14ac:dyDescent="0.3">
      <c r="B34887" s="10"/>
      <c r="L34887" s="10"/>
      <c r="M34887" s="10"/>
    </row>
    <row r="34888" spans="2:13" s="1" customFormat="1" ht="13.8" x14ac:dyDescent="0.3">
      <c r="B34888" s="10"/>
      <c r="L34888" s="10"/>
      <c r="M34888" s="10"/>
    </row>
    <row r="34889" spans="2:13" s="1" customFormat="1" ht="13.8" x14ac:dyDescent="0.3">
      <c r="B34889" s="10"/>
      <c r="L34889" s="10"/>
      <c r="M34889" s="10"/>
    </row>
    <row r="34890" spans="2:13" s="1" customFormat="1" ht="13.8" x14ac:dyDescent="0.3">
      <c r="B34890" s="10"/>
      <c r="L34890" s="10"/>
      <c r="M34890" s="10"/>
    </row>
    <row r="34891" spans="2:13" s="1" customFormat="1" ht="13.8" x14ac:dyDescent="0.3">
      <c r="B34891" s="10"/>
      <c r="L34891" s="10"/>
      <c r="M34891" s="10"/>
    </row>
    <row r="34892" spans="2:13" s="1" customFormat="1" ht="13.8" x14ac:dyDescent="0.3">
      <c r="B34892" s="10"/>
      <c r="L34892" s="10"/>
      <c r="M34892" s="10"/>
    </row>
    <row r="34893" spans="2:13" s="1" customFormat="1" ht="13.8" x14ac:dyDescent="0.3">
      <c r="B34893" s="10"/>
      <c r="L34893" s="10"/>
      <c r="M34893" s="10"/>
    </row>
    <row r="34894" spans="2:13" s="1" customFormat="1" ht="13.8" x14ac:dyDescent="0.3">
      <c r="B34894" s="10"/>
      <c r="L34894" s="10"/>
      <c r="M34894" s="10"/>
    </row>
    <row r="34895" spans="2:13" s="1" customFormat="1" ht="13.8" x14ac:dyDescent="0.3">
      <c r="B34895" s="10"/>
      <c r="L34895" s="10"/>
      <c r="M34895" s="10"/>
    </row>
    <row r="34896" spans="2:13" s="1" customFormat="1" ht="13.8" x14ac:dyDescent="0.3">
      <c r="B34896" s="10"/>
      <c r="L34896" s="10"/>
      <c r="M34896" s="10"/>
    </row>
    <row r="34897" spans="2:13" s="1" customFormat="1" ht="13.8" x14ac:dyDescent="0.3">
      <c r="B34897" s="10"/>
      <c r="L34897" s="10"/>
      <c r="M34897" s="10"/>
    </row>
    <row r="34898" spans="2:13" s="1" customFormat="1" ht="13.8" x14ac:dyDescent="0.3">
      <c r="B34898" s="10"/>
      <c r="L34898" s="10"/>
      <c r="M34898" s="10"/>
    </row>
    <row r="34899" spans="2:13" s="1" customFormat="1" ht="13.8" x14ac:dyDescent="0.3">
      <c r="B34899" s="10"/>
      <c r="L34899" s="10"/>
      <c r="M34899" s="10"/>
    </row>
    <row r="34900" spans="2:13" s="1" customFormat="1" ht="13.8" x14ac:dyDescent="0.3">
      <c r="B34900" s="10"/>
      <c r="L34900" s="10"/>
      <c r="M34900" s="10"/>
    </row>
    <row r="34901" spans="2:13" s="1" customFormat="1" ht="13.8" x14ac:dyDescent="0.3">
      <c r="B34901" s="10"/>
      <c r="L34901" s="10"/>
      <c r="M34901" s="10"/>
    </row>
    <row r="34902" spans="2:13" s="1" customFormat="1" ht="13.8" x14ac:dyDescent="0.3">
      <c r="B34902" s="10"/>
      <c r="L34902" s="10"/>
      <c r="M34902" s="10"/>
    </row>
    <row r="34903" spans="2:13" s="1" customFormat="1" ht="13.8" x14ac:dyDescent="0.3">
      <c r="B34903" s="10"/>
      <c r="L34903" s="10"/>
      <c r="M34903" s="10"/>
    </row>
    <row r="34904" spans="2:13" s="1" customFormat="1" ht="13.8" x14ac:dyDescent="0.3">
      <c r="B34904" s="10"/>
      <c r="L34904" s="10"/>
      <c r="M34904" s="10"/>
    </row>
    <row r="34905" spans="2:13" s="1" customFormat="1" ht="13.8" x14ac:dyDescent="0.3">
      <c r="B34905" s="10"/>
      <c r="L34905" s="10"/>
      <c r="M34905" s="10"/>
    </row>
    <row r="34906" spans="2:13" s="1" customFormat="1" ht="13.8" x14ac:dyDescent="0.3">
      <c r="B34906" s="10"/>
      <c r="L34906" s="10"/>
      <c r="M34906" s="10"/>
    </row>
    <row r="34907" spans="2:13" s="1" customFormat="1" ht="13.8" x14ac:dyDescent="0.3">
      <c r="B34907" s="10"/>
      <c r="L34907" s="10"/>
      <c r="M34907" s="10"/>
    </row>
    <row r="34908" spans="2:13" s="1" customFormat="1" ht="13.8" x14ac:dyDescent="0.3">
      <c r="B34908" s="10"/>
      <c r="L34908" s="10"/>
      <c r="M34908" s="10"/>
    </row>
    <row r="34909" spans="2:13" s="1" customFormat="1" ht="13.8" x14ac:dyDescent="0.3">
      <c r="B34909" s="10"/>
      <c r="L34909" s="10"/>
      <c r="M34909" s="10"/>
    </row>
    <row r="34910" spans="2:13" s="1" customFormat="1" ht="13.8" x14ac:dyDescent="0.3">
      <c r="B34910" s="10"/>
      <c r="L34910" s="10"/>
      <c r="M34910" s="10"/>
    </row>
    <row r="34911" spans="2:13" s="1" customFormat="1" ht="13.8" x14ac:dyDescent="0.3">
      <c r="B34911" s="10"/>
      <c r="L34911" s="10"/>
      <c r="M34911" s="10"/>
    </row>
    <row r="34912" spans="2:13" s="1" customFormat="1" ht="13.8" x14ac:dyDescent="0.3">
      <c r="B34912" s="10"/>
      <c r="L34912" s="10"/>
      <c r="M34912" s="10"/>
    </row>
    <row r="34913" spans="2:13" s="1" customFormat="1" ht="13.8" x14ac:dyDescent="0.3">
      <c r="B34913" s="10"/>
      <c r="L34913" s="10"/>
      <c r="M34913" s="10"/>
    </row>
    <row r="34914" spans="2:13" s="1" customFormat="1" ht="13.8" x14ac:dyDescent="0.3">
      <c r="B34914" s="10"/>
      <c r="L34914" s="10"/>
      <c r="M34914" s="10"/>
    </row>
    <row r="34915" spans="2:13" s="1" customFormat="1" ht="13.8" x14ac:dyDescent="0.3">
      <c r="B34915" s="10"/>
      <c r="L34915" s="10"/>
      <c r="M34915" s="10"/>
    </row>
    <row r="34916" spans="2:13" s="1" customFormat="1" ht="13.8" x14ac:dyDescent="0.3">
      <c r="B34916" s="10"/>
      <c r="L34916" s="10"/>
      <c r="M34916" s="10"/>
    </row>
    <row r="34917" spans="2:13" s="1" customFormat="1" ht="13.8" x14ac:dyDescent="0.3">
      <c r="B34917" s="10"/>
      <c r="L34917" s="10"/>
      <c r="M34917" s="10"/>
    </row>
    <row r="34918" spans="2:13" s="1" customFormat="1" ht="13.8" x14ac:dyDescent="0.3">
      <c r="B34918" s="10"/>
      <c r="L34918" s="10"/>
      <c r="M34918" s="10"/>
    </row>
    <row r="34919" spans="2:13" s="1" customFormat="1" ht="13.8" x14ac:dyDescent="0.3">
      <c r="B34919" s="10"/>
      <c r="L34919" s="10"/>
      <c r="M34919" s="10"/>
    </row>
    <row r="34920" spans="2:13" s="1" customFormat="1" ht="13.8" x14ac:dyDescent="0.3">
      <c r="B34920" s="10"/>
      <c r="L34920" s="10"/>
      <c r="M34920" s="10"/>
    </row>
    <row r="34921" spans="2:13" s="1" customFormat="1" ht="13.8" x14ac:dyDescent="0.3">
      <c r="B34921" s="10"/>
      <c r="L34921" s="10"/>
      <c r="M34921" s="10"/>
    </row>
    <row r="34922" spans="2:13" s="1" customFormat="1" ht="13.8" x14ac:dyDescent="0.3">
      <c r="B34922" s="10"/>
      <c r="L34922" s="10"/>
      <c r="M34922" s="10"/>
    </row>
    <row r="34923" spans="2:13" s="1" customFormat="1" ht="13.8" x14ac:dyDescent="0.3">
      <c r="B34923" s="10"/>
      <c r="L34923" s="10"/>
      <c r="M34923" s="10"/>
    </row>
    <row r="34924" spans="2:13" s="1" customFormat="1" ht="13.8" x14ac:dyDescent="0.3">
      <c r="B34924" s="10"/>
      <c r="L34924" s="10"/>
      <c r="M34924" s="10"/>
    </row>
    <row r="34925" spans="2:13" s="1" customFormat="1" ht="13.8" x14ac:dyDescent="0.3">
      <c r="B34925" s="10"/>
      <c r="L34925" s="10"/>
      <c r="M34925" s="10"/>
    </row>
    <row r="34926" spans="2:13" s="1" customFormat="1" ht="13.8" x14ac:dyDescent="0.3">
      <c r="B34926" s="10"/>
      <c r="L34926" s="10"/>
      <c r="M34926" s="10"/>
    </row>
    <row r="34927" spans="2:13" s="1" customFormat="1" ht="13.8" x14ac:dyDescent="0.3">
      <c r="B34927" s="10"/>
      <c r="L34927" s="10"/>
      <c r="M34927" s="10"/>
    </row>
    <row r="34928" spans="2:13" s="1" customFormat="1" ht="13.8" x14ac:dyDescent="0.3">
      <c r="B34928" s="10"/>
      <c r="L34928" s="10"/>
      <c r="M34928" s="10"/>
    </row>
    <row r="34929" spans="2:13" s="1" customFormat="1" ht="13.8" x14ac:dyDescent="0.3">
      <c r="B34929" s="10"/>
      <c r="L34929" s="10"/>
      <c r="M34929" s="10"/>
    </row>
    <row r="34930" spans="2:13" s="1" customFormat="1" ht="13.8" x14ac:dyDescent="0.3">
      <c r="B34930" s="10"/>
      <c r="L34930" s="10"/>
      <c r="M34930" s="10"/>
    </row>
    <row r="34931" spans="2:13" s="1" customFormat="1" ht="13.8" x14ac:dyDescent="0.3">
      <c r="B34931" s="10"/>
      <c r="L34931" s="10"/>
      <c r="M34931" s="10"/>
    </row>
    <row r="34932" spans="2:13" s="1" customFormat="1" ht="13.8" x14ac:dyDescent="0.3">
      <c r="B34932" s="10"/>
      <c r="L34932" s="10"/>
      <c r="M34932" s="10"/>
    </row>
    <row r="34933" spans="2:13" s="1" customFormat="1" ht="13.8" x14ac:dyDescent="0.3">
      <c r="B34933" s="10"/>
      <c r="L34933" s="10"/>
      <c r="M34933" s="10"/>
    </row>
    <row r="34934" spans="2:13" s="1" customFormat="1" ht="13.8" x14ac:dyDescent="0.3">
      <c r="B34934" s="10"/>
      <c r="L34934" s="10"/>
      <c r="M34934" s="10"/>
    </row>
    <row r="34935" spans="2:13" s="1" customFormat="1" ht="13.8" x14ac:dyDescent="0.3">
      <c r="B34935" s="10"/>
      <c r="L34935" s="10"/>
      <c r="M34935" s="10"/>
    </row>
    <row r="34936" spans="2:13" s="1" customFormat="1" ht="13.8" x14ac:dyDescent="0.3">
      <c r="B34936" s="10"/>
      <c r="L34936" s="10"/>
      <c r="M34936" s="10"/>
    </row>
    <row r="34937" spans="2:13" s="1" customFormat="1" ht="13.8" x14ac:dyDescent="0.3">
      <c r="B34937" s="10"/>
      <c r="L34937" s="10"/>
      <c r="M34937" s="10"/>
    </row>
    <row r="34938" spans="2:13" s="1" customFormat="1" ht="13.8" x14ac:dyDescent="0.3">
      <c r="B34938" s="10"/>
      <c r="L34938" s="10"/>
      <c r="M34938" s="10"/>
    </row>
    <row r="34939" spans="2:13" s="1" customFormat="1" ht="13.8" x14ac:dyDescent="0.3">
      <c r="B34939" s="10"/>
      <c r="L34939" s="10"/>
      <c r="M34939" s="10"/>
    </row>
    <row r="34940" spans="2:13" s="1" customFormat="1" ht="13.8" x14ac:dyDescent="0.3">
      <c r="B34940" s="10"/>
      <c r="L34940" s="10"/>
      <c r="M34940" s="10"/>
    </row>
    <row r="34941" spans="2:13" s="1" customFormat="1" ht="13.8" x14ac:dyDescent="0.3">
      <c r="B34941" s="10"/>
      <c r="L34941" s="10"/>
      <c r="M34941" s="10"/>
    </row>
    <row r="34942" spans="2:13" s="1" customFormat="1" ht="13.8" x14ac:dyDescent="0.3">
      <c r="B34942" s="10"/>
      <c r="L34942" s="10"/>
      <c r="M34942" s="10"/>
    </row>
    <row r="34943" spans="2:13" s="1" customFormat="1" ht="13.8" x14ac:dyDescent="0.3">
      <c r="B34943" s="10"/>
      <c r="L34943" s="10"/>
      <c r="M34943" s="10"/>
    </row>
    <row r="34944" spans="2:13" s="1" customFormat="1" ht="13.8" x14ac:dyDescent="0.3">
      <c r="B34944" s="10"/>
      <c r="L34944" s="10"/>
      <c r="M34944" s="10"/>
    </row>
    <row r="34945" spans="2:13" s="1" customFormat="1" ht="13.8" x14ac:dyDescent="0.3">
      <c r="B34945" s="10"/>
      <c r="L34945" s="10"/>
      <c r="M34945" s="10"/>
    </row>
    <row r="34946" spans="2:13" s="1" customFormat="1" ht="13.8" x14ac:dyDescent="0.3">
      <c r="B34946" s="10"/>
      <c r="L34946" s="10"/>
      <c r="M34946" s="10"/>
    </row>
    <row r="34947" spans="2:13" s="1" customFormat="1" ht="13.8" x14ac:dyDescent="0.3">
      <c r="B34947" s="10"/>
      <c r="L34947" s="10"/>
      <c r="M34947" s="10"/>
    </row>
    <row r="34948" spans="2:13" s="1" customFormat="1" ht="13.8" x14ac:dyDescent="0.3">
      <c r="B34948" s="10"/>
      <c r="L34948" s="10"/>
      <c r="M34948" s="10"/>
    </row>
    <row r="34949" spans="2:13" s="1" customFormat="1" ht="13.8" x14ac:dyDescent="0.3">
      <c r="B34949" s="10"/>
      <c r="L34949" s="10"/>
      <c r="M34949" s="10"/>
    </row>
    <row r="34950" spans="2:13" s="1" customFormat="1" ht="13.8" x14ac:dyDescent="0.3">
      <c r="B34950" s="10"/>
      <c r="L34950" s="10"/>
      <c r="M34950" s="10"/>
    </row>
    <row r="34951" spans="2:13" s="1" customFormat="1" ht="13.8" x14ac:dyDescent="0.3">
      <c r="B34951" s="10"/>
      <c r="L34951" s="10"/>
      <c r="M34951" s="10"/>
    </row>
    <row r="34952" spans="2:13" s="1" customFormat="1" ht="13.8" x14ac:dyDescent="0.3">
      <c r="B34952" s="10"/>
      <c r="L34952" s="10"/>
      <c r="M34952" s="10"/>
    </row>
    <row r="34953" spans="2:13" s="1" customFormat="1" ht="13.8" x14ac:dyDescent="0.3">
      <c r="B34953" s="10"/>
      <c r="L34953" s="10"/>
      <c r="M34953" s="10"/>
    </row>
    <row r="34954" spans="2:13" s="1" customFormat="1" ht="13.8" x14ac:dyDescent="0.3">
      <c r="B34954" s="10"/>
      <c r="L34954" s="10"/>
      <c r="M34954" s="10"/>
    </row>
    <row r="34955" spans="2:13" s="1" customFormat="1" ht="13.8" x14ac:dyDescent="0.3">
      <c r="B34955" s="10"/>
      <c r="L34955" s="10"/>
      <c r="M34955" s="10"/>
    </row>
    <row r="34956" spans="2:13" s="1" customFormat="1" ht="13.8" x14ac:dyDescent="0.3">
      <c r="B34956" s="10"/>
      <c r="L34956" s="10"/>
      <c r="M34956" s="10"/>
    </row>
    <row r="34957" spans="2:13" s="1" customFormat="1" ht="13.8" x14ac:dyDescent="0.3">
      <c r="B34957" s="10"/>
      <c r="L34957" s="10"/>
      <c r="M34957" s="10"/>
    </row>
    <row r="34958" spans="2:13" s="1" customFormat="1" ht="13.8" x14ac:dyDescent="0.3">
      <c r="B34958" s="10"/>
      <c r="L34958" s="10"/>
      <c r="M34958" s="10"/>
    </row>
    <row r="34959" spans="2:13" s="1" customFormat="1" ht="13.8" x14ac:dyDescent="0.3">
      <c r="B34959" s="10"/>
      <c r="L34959" s="10"/>
      <c r="M34959" s="10"/>
    </row>
    <row r="34960" spans="2:13" s="1" customFormat="1" ht="13.8" x14ac:dyDescent="0.3">
      <c r="B34960" s="10"/>
      <c r="L34960" s="10"/>
      <c r="M34960" s="10"/>
    </row>
    <row r="34961" spans="2:13" s="1" customFormat="1" ht="13.8" x14ac:dyDescent="0.3">
      <c r="B34961" s="10"/>
      <c r="L34961" s="10"/>
      <c r="M34961" s="10"/>
    </row>
    <row r="34962" spans="2:13" s="1" customFormat="1" ht="13.8" x14ac:dyDescent="0.3">
      <c r="B34962" s="10"/>
      <c r="L34962" s="10"/>
      <c r="M34962" s="10"/>
    </row>
    <row r="34963" spans="2:13" s="1" customFormat="1" ht="13.8" x14ac:dyDescent="0.3">
      <c r="B34963" s="10"/>
      <c r="L34963" s="10"/>
      <c r="M34963" s="10"/>
    </row>
    <row r="34964" spans="2:13" s="1" customFormat="1" ht="13.8" x14ac:dyDescent="0.3">
      <c r="B34964" s="10"/>
      <c r="L34964" s="10"/>
      <c r="M34964" s="10"/>
    </row>
    <row r="34965" spans="2:13" s="1" customFormat="1" ht="13.8" x14ac:dyDescent="0.3">
      <c r="B34965" s="10"/>
      <c r="L34965" s="10"/>
      <c r="M34965" s="10"/>
    </row>
    <row r="34966" spans="2:13" s="1" customFormat="1" ht="13.8" x14ac:dyDescent="0.3">
      <c r="B34966" s="10"/>
      <c r="L34966" s="10"/>
      <c r="M34966" s="10"/>
    </row>
    <row r="34967" spans="2:13" s="1" customFormat="1" ht="13.8" x14ac:dyDescent="0.3">
      <c r="B34967" s="10"/>
      <c r="L34967" s="10"/>
      <c r="M34967" s="10"/>
    </row>
    <row r="34968" spans="2:13" s="1" customFormat="1" ht="13.8" x14ac:dyDescent="0.3">
      <c r="B34968" s="10"/>
      <c r="L34968" s="10"/>
      <c r="M34968" s="10"/>
    </row>
    <row r="34969" spans="2:13" s="1" customFormat="1" ht="13.8" x14ac:dyDescent="0.3">
      <c r="B34969" s="10"/>
      <c r="L34969" s="10"/>
      <c r="M34969" s="10"/>
    </row>
    <row r="34970" spans="2:13" s="1" customFormat="1" ht="13.8" x14ac:dyDescent="0.3">
      <c r="B34970" s="10"/>
      <c r="L34970" s="10"/>
      <c r="M34970" s="10"/>
    </row>
    <row r="34971" spans="2:13" s="1" customFormat="1" ht="13.8" x14ac:dyDescent="0.3">
      <c r="B34971" s="10"/>
      <c r="L34971" s="10"/>
      <c r="M34971" s="10"/>
    </row>
    <row r="34972" spans="2:13" s="1" customFormat="1" ht="13.8" x14ac:dyDescent="0.3">
      <c r="B34972" s="10"/>
      <c r="L34972" s="10"/>
      <c r="M34972" s="10"/>
    </row>
    <row r="34973" spans="2:13" s="1" customFormat="1" ht="13.8" x14ac:dyDescent="0.3">
      <c r="B34973" s="10"/>
      <c r="L34973" s="10"/>
      <c r="M34973" s="10"/>
    </row>
    <row r="34974" spans="2:13" s="1" customFormat="1" ht="13.8" x14ac:dyDescent="0.3">
      <c r="B34974" s="10"/>
      <c r="L34974" s="10"/>
      <c r="M34974" s="10"/>
    </row>
    <row r="34975" spans="2:13" s="1" customFormat="1" ht="13.8" x14ac:dyDescent="0.3">
      <c r="B34975" s="10"/>
      <c r="L34975" s="10"/>
      <c r="M34975" s="10"/>
    </row>
    <row r="34976" spans="2:13" s="1" customFormat="1" ht="13.8" x14ac:dyDescent="0.3">
      <c r="B34976" s="10"/>
      <c r="L34976" s="10"/>
      <c r="M34976" s="10"/>
    </row>
    <row r="34977" spans="2:13" s="1" customFormat="1" ht="13.8" x14ac:dyDescent="0.3">
      <c r="B34977" s="10"/>
      <c r="L34977" s="10"/>
      <c r="M34977" s="10"/>
    </row>
    <row r="34978" spans="2:13" s="1" customFormat="1" ht="13.8" x14ac:dyDescent="0.3">
      <c r="B34978" s="10"/>
      <c r="L34978" s="10"/>
      <c r="M34978" s="10"/>
    </row>
    <row r="34979" spans="2:13" s="1" customFormat="1" ht="13.8" x14ac:dyDescent="0.3">
      <c r="B34979" s="10"/>
      <c r="L34979" s="10"/>
      <c r="M34979" s="10"/>
    </row>
    <row r="34980" spans="2:13" s="1" customFormat="1" ht="13.8" x14ac:dyDescent="0.3">
      <c r="B34980" s="10"/>
      <c r="L34980" s="10"/>
      <c r="M34980" s="10"/>
    </row>
    <row r="34981" spans="2:13" s="1" customFormat="1" ht="13.8" x14ac:dyDescent="0.3">
      <c r="B34981" s="10"/>
      <c r="L34981" s="10"/>
      <c r="M34981" s="10"/>
    </row>
    <row r="34982" spans="2:13" s="1" customFormat="1" ht="13.8" x14ac:dyDescent="0.3">
      <c r="B34982" s="10"/>
      <c r="L34982" s="10"/>
      <c r="M34982" s="10"/>
    </row>
    <row r="34983" spans="2:13" s="1" customFormat="1" ht="13.8" x14ac:dyDescent="0.3">
      <c r="B34983" s="10"/>
      <c r="L34983" s="10"/>
      <c r="M34983" s="10"/>
    </row>
    <row r="34984" spans="2:13" s="1" customFormat="1" ht="13.8" x14ac:dyDescent="0.3">
      <c r="B34984" s="10"/>
      <c r="L34984" s="10"/>
      <c r="M34984" s="10"/>
    </row>
    <row r="34985" spans="2:13" s="1" customFormat="1" ht="13.8" x14ac:dyDescent="0.3">
      <c r="B34985" s="10"/>
      <c r="L34985" s="10"/>
      <c r="M34985" s="10"/>
    </row>
    <row r="34986" spans="2:13" s="1" customFormat="1" ht="13.8" x14ac:dyDescent="0.3">
      <c r="B34986" s="10"/>
      <c r="L34986" s="10"/>
      <c r="M34986" s="10"/>
    </row>
    <row r="34987" spans="2:13" s="1" customFormat="1" ht="13.8" x14ac:dyDescent="0.3">
      <c r="B34987" s="10"/>
      <c r="L34987" s="10"/>
      <c r="M34987" s="10"/>
    </row>
    <row r="34988" spans="2:13" s="1" customFormat="1" ht="13.8" x14ac:dyDescent="0.3">
      <c r="B34988" s="10"/>
      <c r="L34988" s="10"/>
      <c r="M34988" s="10"/>
    </row>
    <row r="34989" spans="2:13" s="1" customFormat="1" ht="13.8" x14ac:dyDescent="0.3">
      <c r="B34989" s="10"/>
      <c r="L34989" s="10"/>
      <c r="M34989" s="10"/>
    </row>
    <row r="34990" spans="2:13" s="1" customFormat="1" ht="13.8" x14ac:dyDescent="0.3">
      <c r="B34990" s="10"/>
      <c r="L34990" s="10"/>
      <c r="M34990" s="10"/>
    </row>
    <row r="34991" spans="2:13" s="1" customFormat="1" ht="13.8" x14ac:dyDescent="0.3">
      <c r="B34991" s="10"/>
      <c r="L34991" s="10"/>
      <c r="M34991" s="10"/>
    </row>
    <row r="34992" spans="2:13" s="1" customFormat="1" ht="13.8" x14ac:dyDescent="0.3">
      <c r="B34992" s="10"/>
      <c r="L34992" s="10"/>
      <c r="M34992" s="10"/>
    </row>
    <row r="34993" spans="2:13" s="1" customFormat="1" ht="13.8" x14ac:dyDescent="0.3">
      <c r="B34993" s="10"/>
      <c r="L34993" s="10"/>
      <c r="M34993" s="10"/>
    </row>
    <row r="34994" spans="2:13" s="1" customFormat="1" ht="13.8" x14ac:dyDescent="0.3">
      <c r="B34994" s="10"/>
      <c r="L34994" s="10"/>
      <c r="M34994" s="10"/>
    </row>
    <row r="34995" spans="2:13" s="1" customFormat="1" ht="13.8" x14ac:dyDescent="0.3">
      <c r="B34995" s="10"/>
      <c r="L34995" s="10"/>
      <c r="M34995" s="10"/>
    </row>
    <row r="34996" spans="2:13" s="1" customFormat="1" ht="13.8" x14ac:dyDescent="0.3">
      <c r="B34996" s="10"/>
      <c r="L34996" s="10"/>
      <c r="M34996" s="10"/>
    </row>
    <row r="34997" spans="2:13" s="1" customFormat="1" ht="13.8" x14ac:dyDescent="0.3">
      <c r="B34997" s="10"/>
      <c r="L34997" s="10"/>
      <c r="M34997" s="10"/>
    </row>
    <row r="34998" spans="2:13" s="1" customFormat="1" ht="13.8" x14ac:dyDescent="0.3">
      <c r="B34998" s="10"/>
      <c r="L34998" s="10"/>
      <c r="M34998" s="10"/>
    </row>
    <row r="34999" spans="2:13" s="1" customFormat="1" ht="13.8" x14ac:dyDescent="0.3">
      <c r="B34999" s="10"/>
      <c r="L34999" s="10"/>
      <c r="M34999" s="10"/>
    </row>
    <row r="35000" spans="2:13" s="1" customFormat="1" ht="13.8" x14ac:dyDescent="0.3">
      <c r="B35000" s="10"/>
      <c r="L35000" s="10"/>
      <c r="M35000" s="10"/>
    </row>
    <row r="35001" spans="2:13" s="1" customFormat="1" ht="13.8" x14ac:dyDescent="0.3">
      <c r="B35001" s="10"/>
      <c r="L35001" s="10"/>
      <c r="M35001" s="10"/>
    </row>
    <row r="35002" spans="2:13" s="1" customFormat="1" ht="13.8" x14ac:dyDescent="0.3">
      <c r="B35002" s="10"/>
      <c r="L35002" s="10"/>
      <c r="M35002" s="10"/>
    </row>
    <row r="35003" spans="2:13" s="1" customFormat="1" ht="13.8" x14ac:dyDescent="0.3">
      <c r="B35003" s="10"/>
      <c r="L35003" s="10"/>
      <c r="M35003" s="10"/>
    </row>
    <row r="35004" spans="2:13" s="1" customFormat="1" ht="13.8" x14ac:dyDescent="0.3">
      <c r="B35004" s="10"/>
      <c r="L35004" s="10"/>
      <c r="M35004" s="10"/>
    </row>
    <row r="35005" spans="2:13" s="1" customFormat="1" ht="13.8" x14ac:dyDescent="0.3">
      <c r="B35005" s="10"/>
      <c r="L35005" s="10"/>
      <c r="M35005" s="10"/>
    </row>
    <row r="35006" spans="2:13" s="1" customFormat="1" ht="13.8" x14ac:dyDescent="0.3">
      <c r="B35006" s="10"/>
      <c r="L35006" s="10"/>
      <c r="M35006" s="10"/>
    </row>
    <row r="35007" spans="2:13" s="1" customFormat="1" ht="13.8" x14ac:dyDescent="0.3">
      <c r="B35007" s="10"/>
      <c r="L35007" s="10"/>
      <c r="M35007" s="10"/>
    </row>
    <row r="35008" spans="2:13" s="1" customFormat="1" ht="13.8" x14ac:dyDescent="0.3">
      <c r="B35008" s="10"/>
      <c r="L35008" s="10"/>
      <c r="M35008" s="10"/>
    </row>
    <row r="35009" spans="2:13" s="1" customFormat="1" ht="13.8" x14ac:dyDescent="0.3">
      <c r="B35009" s="10"/>
      <c r="L35009" s="10"/>
      <c r="M35009" s="10"/>
    </row>
    <row r="35010" spans="2:13" s="1" customFormat="1" ht="13.8" x14ac:dyDescent="0.3">
      <c r="B35010" s="10"/>
      <c r="L35010" s="10"/>
      <c r="M35010" s="10"/>
    </row>
    <row r="35011" spans="2:13" s="1" customFormat="1" ht="13.8" x14ac:dyDescent="0.3">
      <c r="B35011" s="10"/>
      <c r="L35011" s="10"/>
      <c r="M35011" s="10"/>
    </row>
    <row r="35012" spans="2:13" s="1" customFormat="1" ht="13.8" x14ac:dyDescent="0.3">
      <c r="B35012" s="10"/>
      <c r="L35012" s="10"/>
      <c r="M35012" s="10"/>
    </row>
    <row r="35013" spans="2:13" s="1" customFormat="1" ht="13.8" x14ac:dyDescent="0.3">
      <c r="B35013" s="10"/>
      <c r="L35013" s="10"/>
      <c r="M35013" s="10"/>
    </row>
    <row r="35014" spans="2:13" s="1" customFormat="1" ht="13.8" x14ac:dyDescent="0.3">
      <c r="B35014" s="10"/>
      <c r="L35014" s="10"/>
      <c r="M35014" s="10"/>
    </row>
    <row r="35015" spans="2:13" s="1" customFormat="1" ht="13.8" x14ac:dyDescent="0.3">
      <c r="B35015" s="10"/>
      <c r="L35015" s="10"/>
      <c r="M35015" s="10"/>
    </row>
    <row r="35016" spans="2:13" s="1" customFormat="1" ht="13.8" x14ac:dyDescent="0.3">
      <c r="B35016" s="10"/>
      <c r="L35016" s="10"/>
      <c r="M35016" s="10"/>
    </row>
    <row r="35017" spans="2:13" s="1" customFormat="1" ht="13.8" x14ac:dyDescent="0.3">
      <c r="B35017" s="10"/>
      <c r="L35017" s="10"/>
      <c r="M35017" s="10"/>
    </row>
    <row r="35018" spans="2:13" s="1" customFormat="1" ht="13.8" x14ac:dyDescent="0.3">
      <c r="B35018" s="10"/>
      <c r="L35018" s="10"/>
      <c r="M35018" s="10"/>
    </row>
    <row r="35019" spans="2:13" s="1" customFormat="1" ht="13.8" x14ac:dyDescent="0.3">
      <c r="B35019" s="10"/>
      <c r="L35019" s="10"/>
      <c r="M35019" s="10"/>
    </row>
    <row r="35020" spans="2:13" s="1" customFormat="1" ht="13.8" x14ac:dyDescent="0.3">
      <c r="B35020" s="10"/>
      <c r="L35020" s="10"/>
      <c r="M35020" s="10"/>
    </row>
    <row r="35021" spans="2:13" s="1" customFormat="1" ht="13.8" x14ac:dyDescent="0.3">
      <c r="B35021" s="10"/>
      <c r="L35021" s="10"/>
      <c r="M35021" s="10"/>
    </row>
    <row r="35022" spans="2:13" s="1" customFormat="1" ht="13.8" x14ac:dyDescent="0.3">
      <c r="B35022" s="10"/>
      <c r="L35022" s="10"/>
      <c r="M35022" s="10"/>
    </row>
    <row r="35023" spans="2:13" s="1" customFormat="1" ht="13.8" x14ac:dyDescent="0.3">
      <c r="B35023" s="10"/>
      <c r="L35023" s="10"/>
      <c r="M35023" s="10"/>
    </row>
    <row r="35024" spans="2:13" s="1" customFormat="1" ht="13.8" x14ac:dyDescent="0.3">
      <c r="B35024" s="10"/>
      <c r="L35024" s="10"/>
      <c r="M35024" s="10"/>
    </row>
    <row r="35025" spans="2:13" s="1" customFormat="1" ht="13.8" x14ac:dyDescent="0.3">
      <c r="B35025" s="10"/>
      <c r="L35025" s="10"/>
      <c r="M35025" s="10"/>
    </row>
    <row r="35026" spans="2:13" s="1" customFormat="1" ht="13.8" x14ac:dyDescent="0.3">
      <c r="B35026" s="10"/>
      <c r="L35026" s="10"/>
      <c r="M35026" s="10"/>
    </row>
    <row r="35027" spans="2:13" s="1" customFormat="1" ht="13.8" x14ac:dyDescent="0.3">
      <c r="B35027" s="10"/>
      <c r="L35027" s="10"/>
      <c r="M35027" s="10"/>
    </row>
    <row r="35028" spans="2:13" s="1" customFormat="1" ht="13.8" x14ac:dyDescent="0.3">
      <c r="B35028" s="10"/>
      <c r="L35028" s="10"/>
      <c r="M35028" s="10"/>
    </row>
    <row r="35029" spans="2:13" s="1" customFormat="1" ht="13.8" x14ac:dyDescent="0.3">
      <c r="B35029" s="10"/>
      <c r="L35029" s="10"/>
      <c r="M35029" s="10"/>
    </row>
    <row r="35030" spans="2:13" s="1" customFormat="1" ht="13.8" x14ac:dyDescent="0.3">
      <c r="B35030" s="10"/>
      <c r="L35030" s="10"/>
      <c r="M35030" s="10"/>
    </row>
    <row r="35031" spans="2:13" s="1" customFormat="1" ht="13.8" x14ac:dyDescent="0.3">
      <c r="B35031" s="10"/>
      <c r="L35031" s="10"/>
      <c r="M35031" s="10"/>
    </row>
    <row r="35032" spans="2:13" s="1" customFormat="1" ht="13.8" x14ac:dyDescent="0.3">
      <c r="B35032" s="10"/>
      <c r="L35032" s="10"/>
      <c r="M35032" s="10"/>
    </row>
    <row r="35033" spans="2:13" s="1" customFormat="1" ht="13.8" x14ac:dyDescent="0.3">
      <c r="B35033" s="10"/>
      <c r="L35033" s="10"/>
      <c r="M35033" s="10"/>
    </row>
    <row r="35034" spans="2:13" s="1" customFormat="1" ht="13.8" x14ac:dyDescent="0.3">
      <c r="B35034" s="10"/>
      <c r="L35034" s="10"/>
      <c r="M35034" s="10"/>
    </row>
    <row r="35035" spans="2:13" s="1" customFormat="1" ht="13.8" x14ac:dyDescent="0.3">
      <c r="B35035" s="10"/>
      <c r="L35035" s="10"/>
      <c r="M35035" s="10"/>
    </row>
    <row r="35036" spans="2:13" s="1" customFormat="1" ht="13.8" x14ac:dyDescent="0.3">
      <c r="B35036" s="10"/>
      <c r="L35036" s="10"/>
      <c r="M35036" s="10"/>
    </row>
    <row r="35037" spans="2:13" s="1" customFormat="1" ht="13.8" x14ac:dyDescent="0.3">
      <c r="B35037" s="10"/>
      <c r="L35037" s="10"/>
      <c r="M35037" s="10"/>
    </row>
    <row r="35038" spans="2:13" s="1" customFormat="1" ht="13.8" x14ac:dyDescent="0.3">
      <c r="B35038" s="10"/>
      <c r="L35038" s="10"/>
      <c r="M35038" s="10"/>
    </row>
    <row r="35039" spans="2:13" s="1" customFormat="1" ht="13.8" x14ac:dyDescent="0.3">
      <c r="B35039" s="10"/>
      <c r="L35039" s="10"/>
      <c r="M35039" s="10"/>
    </row>
    <row r="35040" spans="2:13" s="1" customFormat="1" ht="13.8" x14ac:dyDescent="0.3">
      <c r="B35040" s="10"/>
      <c r="L35040" s="10"/>
      <c r="M35040" s="10"/>
    </row>
    <row r="35041" spans="2:13" s="1" customFormat="1" ht="13.8" x14ac:dyDescent="0.3">
      <c r="B35041" s="10"/>
      <c r="L35041" s="10"/>
      <c r="M35041" s="10"/>
    </row>
    <row r="35042" spans="2:13" s="1" customFormat="1" ht="13.8" x14ac:dyDescent="0.3">
      <c r="B35042" s="10"/>
      <c r="L35042" s="10"/>
      <c r="M35042" s="10"/>
    </row>
    <row r="35043" spans="2:13" s="1" customFormat="1" ht="13.8" x14ac:dyDescent="0.3">
      <c r="B35043" s="10"/>
      <c r="L35043" s="10"/>
      <c r="M35043" s="10"/>
    </row>
    <row r="35044" spans="2:13" s="1" customFormat="1" ht="13.8" x14ac:dyDescent="0.3">
      <c r="B35044" s="10"/>
      <c r="L35044" s="10"/>
      <c r="M35044" s="10"/>
    </row>
    <row r="35045" spans="2:13" s="1" customFormat="1" ht="13.8" x14ac:dyDescent="0.3">
      <c r="B35045" s="10"/>
      <c r="L35045" s="10"/>
      <c r="M35045" s="10"/>
    </row>
    <row r="35046" spans="2:13" s="1" customFormat="1" ht="13.8" x14ac:dyDescent="0.3">
      <c r="B35046" s="10"/>
      <c r="L35046" s="10"/>
      <c r="M35046" s="10"/>
    </row>
    <row r="35047" spans="2:13" s="1" customFormat="1" ht="13.8" x14ac:dyDescent="0.3">
      <c r="B35047" s="10"/>
      <c r="L35047" s="10"/>
      <c r="M35047" s="10"/>
    </row>
    <row r="35048" spans="2:13" s="1" customFormat="1" ht="13.8" x14ac:dyDescent="0.3">
      <c r="B35048" s="10"/>
      <c r="L35048" s="10"/>
      <c r="M35048" s="10"/>
    </row>
    <row r="35049" spans="2:13" s="1" customFormat="1" ht="13.8" x14ac:dyDescent="0.3">
      <c r="B35049" s="10"/>
      <c r="L35049" s="10"/>
      <c r="M35049" s="10"/>
    </row>
    <row r="35050" spans="2:13" s="1" customFormat="1" ht="13.8" x14ac:dyDescent="0.3">
      <c r="B35050" s="10"/>
      <c r="L35050" s="10"/>
      <c r="M35050" s="10"/>
    </row>
    <row r="35051" spans="2:13" s="1" customFormat="1" ht="13.8" x14ac:dyDescent="0.3">
      <c r="B35051" s="10"/>
      <c r="L35051" s="10"/>
      <c r="M35051" s="10"/>
    </row>
    <row r="35052" spans="2:13" s="1" customFormat="1" ht="13.8" x14ac:dyDescent="0.3">
      <c r="B35052" s="10"/>
      <c r="L35052" s="10"/>
      <c r="M35052" s="10"/>
    </row>
    <row r="35053" spans="2:13" s="1" customFormat="1" ht="13.8" x14ac:dyDescent="0.3">
      <c r="B35053" s="10"/>
      <c r="L35053" s="10"/>
      <c r="M35053" s="10"/>
    </row>
    <row r="35054" spans="2:13" s="1" customFormat="1" ht="13.8" x14ac:dyDescent="0.3">
      <c r="B35054" s="10"/>
      <c r="L35054" s="10"/>
      <c r="M35054" s="10"/>
    </row>
    <row r="35055" spans="2:13" s="1" customFormat="1" ht="13.8" x14ac:dyDescent="0.3">
      <c r="B35055" s="10"/>
      <c r="L35055" s="10"/>
      <c r="M35055" s="10"/>
    </row>
    <row r="35056" spans="2:13" s="1" customFormat="1" ht="13.8" x14ac:dyDescent="0.3">
      <c r="B35056" s="10"/>
      <c r="L35056" s="10"/>
      <c r="M35056" s="10"/>
    </row>
    <row r="35057" spans="2:13" s="1" customFormat="1" ht="13.8" x14ac:dyDescent="0.3">
      <c r="B35057" s="10"/>
      <c r="L35057" s="10"/>
      <c r="M35057" s="10"/>
    </row>
    <row r="35058" spans="2:13" s="1" customFormat="1" ht="13.8" x14ac:dyDescent="0.3">
      <c r="B35058" s="10"/>
      <c r="L35058" s="10"/>
      <c r="M35058" s="10"/>
    </row>
    <row r="35059" spans="2:13" s="1" customFormat="1" ht="13.8" x14ac:dyDescent="0.3">
      <c r="B35059" s="10"/>
      <c r="L35059" s="10"/>
      <c r="M35059" s="10"/>
    </row>
    <row r="35060" spans="2:13" s="1" customFormat="1" ht="13.8" x14ac:dyDescent="0.3">
      <c r="B35060" s="10"/>
      <c r="L35060" s="10"/>
      <c r="M35060" s="10"/>
    </row>
    <row r="35061" spans="2:13" s="1" customFormat="1" ht="13.8" x14ac:dyDescent="0.3">
      <c r="B35061" s="10"/>
      <c r="L35061" s="10"/>
      <c r="M35061" s="10"/>
    </row>
    <row r="35062" spans="2:13" s="1" customFormat="1" ht="13.8" x14ac:dyDescent="0.3">
      <c r="B35062" s="10"/>
      <c r="L35062" s="10"/>
      <c r="M35062" s="10"/>
    </row>
    <row r="35063" spans="2:13" s="1" customFormat="1" ht="13.8" x14ac:dyDescent="0.3">
      <c r="B35063" s="10"/>
      <c r="L35063" s="10"/>
      <c r="M35063" s="10"/>
    </row>
    <row r="35064" spans="2:13" s="1" customFormat="1" ht="13.8" x14ac:dyDescent="0.3">
      <c r="B35064" s="10"/>
      <c r="L35064" s="10"/>
      <c r="M35064" s="10"/>
    </row>
    <row r="35065" spans="2:13" s="1" customFormat="1" ht="13.8" x14ac:dyDescent="0.3">
      <c r="B35065" s="10"/>
      <c r="L35065" s="10"/>
      <c r="M35065" s="10"/>
    </row>
    <row r="35066" spans="2:13" s="1" customFormat="1" ht="13.8" x14ac:dyDescent="0.3">
      <c r="B35066" s="10"/>
      <c r="L35066" s="10"/>
      <c r="M35066" s="10"/>
    </row>
    <row r="35067" spans="2:13" s="1" customFormat="1" ht="13.8" x14ac:dyDescent="0.3">
      <c r="B35067" s="10"/>
      <c r="L35067" s="10"/>
      <c r="M35067" s="10"/>
    </row>
    <row r="35068" spans="2:13" s="1" customFormat="1" ht="13.8" x14ac:dyDescent="0.3">
      <c r="B35068" s="10"/>
      <c r="L35068" s="10"/>
      <c r="M35068" s="10"/>
    </row>
    <row r="35069" spans="2:13" s="1" customFormat="1" ht="13.8" x14ac:dyDescent="0.3">
      <c r="B35069" s="10"/>
      <c r="L35069" s="10"/>
      <c r="M35069" s="10"/>
    </row>
    <row r="35070" spans="2:13" s="1" customFormat="1" ht="13.8" x14ac:dyDescent="0.3">
      <c r="B35070" s="10"/>
      <c r="L35070" s="10"/>
      <c r="M35070" s="10"/>
    </row>
    <row r="35071" spans="2:13" s="1" customFormat="1" ht="13.8" x14ac:dyDescent="0.3">
      <c r="B35071" s="10"/>
      <c r="L35071" s="10"/>
      <c r="M35071" s="10"/>
    </row>
    <row r="35072" spans="2:13" s="1" customFormat="1" ht="13.8" x14ac:dyDescent="0.3">
      <c r="B35072" s="10"/>
      <c r="L35072" s="10"/>
      <c r="M35072" s="10"/>
    </row>
    <row r="35073" spans="2:13" s="1" customFormat="1" ht="13.8" x14ac:dyDescent="0.3">
      <c r="B35073" s="10"/>
      <c r="L35073" s="10"/>
      <c r="M35073" s="10"/>
    </row>
    <row r="35074" spans="2:13" s="1" customFormat="1" ht="13.8" x14ac:dyDescent="0.3">
      <c r="B35074" s="10"/>
      <c r="L35074" s="10"/>
      <c r="M35074" s="10"/>
    </row>
    <row r="35075" spans="2:13" s="1" customFormat="1" ht="13.8" x14ac:dyDescent="0.3">
      <c r="B35075" s="10"/>
      <c r="L35075" s="10"/>
      <c r="M35075" s="10"/>
    </row>
    <row r="35076" spans="2:13" s="1" customFormat="1" ht="13.8" x14ac:dyDescent="0.3">
      <c r="B35076" s="10"/>
      <c r="L35076" s="10"/>
      <c r="M35076" s="10"/>
    </row>
    <row r="35077" spans="2:13" s="1" customFormat="1" ht="13.8" x14ac:dyDescent="0.3">
      <c r="B35077" s="10"/>
      <c r="L35077" s="10"/>
      <c r="M35077" s="10"/>
    </row>
    <row r="35078" spans="2:13" s="1" customFormat="1" ht="13.8" x14ac:dyDescent="0.3">
      <c r="B35078" s="10"/>
      <c r="L35078" s="10"/>
      <c r="M35078" s="10"/>
    </row>
    <row r="35079" spans="2:13" s="1" customFormat="1" ht="13.8" x14ac:dyDescent="0.3">
      <c r="B35079" s="10"/>
      <c r="L35079" s="10"/>
      <c r="M35079" s="10"/>
    </row>
    <row r="35080" spans="2:13" s="1" customFormat="1" ht="13.8" x14ac:dyDescent="0.3">
      <c r="B35080" s="10"/>
      <c r="L35080" s="10"/>
      <c r="M35080" s="10"/>
    </row>
    <row r="35081" spans="2:13" s="1" customFormat="1" ht="13.8" x14ac:dyDescent="0.3">
      <c r="B35081" s="10"/>
      <c r="L35081" s="10"/>
      <c r="M35081" s="10"/>
    </row>
    <row r="35082" spans="2:13" s="1" customFormat="1" ht="13.8" x14ac:dyDescent="0.3">
      <c r="B35082" s="10"/>
      <c r="L35082" s="10"/>
      <c r="M35082" s="10"/>
    </row>
    <row r="35083" spans="2:13" s="1" customFormat="1" ht="13.8" x14ac:dyDescent="0.3">
      <c r="B35083" s="10"/>
      <c r="L35083" s="10"/>
      <c r="M35083" s="10"/>
    </row>
    <row r="35084" spans="2:13" s="1" customFormat="1" ht="13.8" x14ac:dyDescent="0.3">
      <c r="B35084" s="10"/>
      <c r="L35084" s="10"/>
      <c r="M35084" s="10"/>
    </row>
    <row r="35085" spans="2:13" s="1" customFormat="1" ht="13.8" x14ac:dyDescent="0.3">
      <c r="B35085" s="10"/>
      <c r="L35085" s="10"/>
      <c r="M35085" s="10"/>
    </row>
    <row r="35086" spans="2:13" s="1" customFormat="1" ht="13.8" x14ac:dyDescent="0.3">
      <c r="B35086" s="10"/>
      <c r="L35086" s="10"/>
      <c r="M35086" s="10"/>
    </row>
    <row r="35087" spans="2:13" s="1" customFormat="1" ht="13.8" x14ac:dyDescent="0.3">
      <c r="B35087" s="10"/>
      <c r="L35087" s="10"/>
      <c r="M35087" s="10"/>
    </row>
    <row r="35088" spans="2:13" s="1" customFormat="1" ht="13.8" x14ac:dyDescent="0.3">
      <c r="B35088" s="10"/>
      <c r="L35088" s="10"/>
      <c r="M35088" s="10"/>
    </row>
    <row r="35089" spans="2:13" s="1" customFormat="1" ht="13.8" x14ac:dyDescent="0.3">
      <c r="B35089" s="10"/>
      <c r="L35089" s="10"/>
      <c r="M35089" s="10"/>
    </row>
    <row r="35090" spans="2:13" s="1" customFormat="1" ht="13.8" x14ac:dyDescent="0.3">
      <c r="B35090" s="10"/>
      <c r="L35090" s="10"/>
      <c r="M35090" s="10"/>
    </row>
    <row r="35091" spans="2:13" s="1" customFormat="1" ht="13.8" x14ac:dyDescent="0.3">
      <c r="B35091" s="10"/>
      <c r="L35091" s="10"/>
      <c r="M35091" s="10"/>
    </row>
    <row r="35092" spans="2:13" s="1" customFormat="1" ht="13.8" x14ac:dyDescent="0.3">
      <c r="B35092" s="10"/>
      <c r="L35092" s="10"/>
      <c r="M35092" s="10"/>
    </row>
    <row r="35093" spans="2:13" s="1" customFormat="1" ht="13.8" x14ac:dyDescent="0.3">
      <c r="B35093" s="10"/>
      <c r="L35093" s="10"/>
      <c r="M35093" s="10"/>
    </row>
    <row r="35094" spans="2:13" s="1" customFormat="1" ht="13.8" x14ac:dyDescent="0.3">
      <c r="B35094" s="10"/>
      <c r="L35094" s="10"/>
      <c r="M35094" s="10"/>
    </row>
    <row r="35095" spans="2:13" s="1" customFormat="1" ht="13.8" x14ac:dyDescent="0.3">
      <c r="B35095" s="10"/>
      <c r="L35095" s="10"/>
      <c r="M35095" s="10"/>
    </row>
    <row r="35096" spans="2:13" s="1" customFormat="1" ht="13.8" x14ac:dyDescent="0.3">
      <c r="B35096" s="10"/>
      <c r="L35096" s="10"/>
      <c r="M35096" s="10"/>
    </row>
    <row r="35097" spans="2:13" s="1" customFormat="1" ht="13.8" x14ac:dyDescent="0.3">
      <c r="B35097" s="10"/>
      <c r="L35097" s="10"/>
      <c r="M35097" s="10"/>
    </row>
    <row r="35098" spans="2:13" s="1" customFormat="1" ht="13.8" x14ac:dyDescent="0.3">
      <c r="B35098" s="10"/>
      <c r="L35098" s="10"/>
      <c r="M35098" s="10"/>
    </row>
    <row r="35099" spans="2:13" s="1" customFormat="1" ht="13.8" x14ac:dyDescent="0.3">
      <c r="B35099" s="10"/>
      <c r="L35099" s="10"/>
      <c r="M35099" s="10"/>
    </row>
    <row r="35100" spans="2:13" s="1" customFormat="1" ht="13.8" x14ac:dyDescent="0.3">
      <c r="B35100" s="10"/>
      <c r="L35100" s="10"/>
      <c r="M35100" s="10"/>
    </row>
    <row r="35101" spans="2:13" s="1" customFormat="1" ht="13.8" x14ac:dyDescent="0.3">
      <c r="B35101" s="10"/>
      <c r="L35101" s="10"/>
      <c r="M35101" s="10"/>
    </row>
    <row r="35102" spans="2:13" s="1" customFormat="1" ht="13.8" x14ac:dyDescent="0.3">
      <c r="B35102" s="10"/>
      <c r="L35102" s="10"/>
      <c r="M35102" s="10"/>
    </row>
    <row r="35103" spans="2:13" s="1" customFormat="1" ht="13.8" x14ac:dyDescent="0.3">
      <c r="B35103" s="10"/>
      <c r="L35103" s="10"/>
      <c r="M35103" s="10"/>
    </row>
    <row r="35104" spans="2:13" s="1" customFormat="1" ht="13.8" x14ac:dyDescent="0.3">
      <c r="B35104" s="10"/>
      <c r="L35104" s="10"/>
      <c r="M35104" s="10"/>
    </row>
    <row r="35105" spans="2:13" s="1" customFormat="1" ht="13.8" x14ac:dyDescent="0.3">
      <c r="B35105" s="10"/>
      <c r="L35105" s="10"/>
      <c r="M35105" s="10"/>
    </row>
    <row r="35106" spans="2:13" s="1" customFormat="1" ht="13.8" x14ac:dyDescent="0.3">
      <c r="B35106" s="10"/>
      <c r="L35106" s="10"/>
      <c r="M35106" s="10"/>
    </row>
    <row r="35107" spans="2:13" s="1" customFormat="1" ht="13.8" x14ac:dyDescent="0.3">
      <c r="B35107" s="10"/>
      <c r="L35107" s="10"/>
      <c r="M35107" s="10"/>
    </row>
    <row r="35108" spans="2:13" s="1" customFormat="1" ht="13.8" x14ac:dyDescent="0.3">
      <c r="B35108" s="10"/>
      <c r="L35108" s="10"/>
      <c r="M35108" s="10"/>
    </row>
    <row r="35109" spans="2:13" s="1" customFormat="1" ht="13.8" x14ac:dyDescent="0.3">
      <c r="B35109" s="10"/>
      <c r="L35109" s="10"/>
      <c r="M35109" s="10"/>
    </row>
    <row r="35110" spans="2:13" s="1" customFormat="1" ht="13.8" x14ac:dyDescent="0.3">
      <c r="B35110" s="10"/>
      <c r="L35110" s="10"/>
      <c r="M35110" s="10"/>
    </row>
    <row r="35111" spans="2:13" s="1" customFormat="1" ht="13.8" x14ac:dyDescent="0.3">
      <c r="B35111" s="10"/>
      <c r="L35111" s="10"/>
      <c r="M35111" s="10"/>
    </row>
    <row r="35112" spans="2:13" s="1" customFormat="1" ht="13.8" x14ac:dyDescent="0.3">
      <c r="B35112" s="10"/>
      <c r="L35112" s="10"/>
      <c r="M35112" s="10"/>
    </row>
    <row r="35113" spans="2:13" s="1" customFormat="1" ht="13.8" x14ac:dyDescent="0.3">
      <c r="B35113" s="10"/>
      <c r="L35113" s="10"/>
      <c r="M35113" s="10"/>
    </row>
    <row r="35114" spans="2:13" s="1" customFormat="1" ht="13.8" x14ac:dyDescent="0.3">
      <c r="B35114" s="10"/>
      <c r="L35114" s="10"/>
      <c r="M35114" s="10"/>
    </row>
    <row r="35115" spans="2:13" s="1" customFormat="1" ht="13.8" x14ac:dyDescent="0.3">
      <c r="B35115" s="10"/>
      <c r="L35115" s="10"/>
      <c r="M35115" s="10"/>
    </row>
    <row r="35116" spans="2:13" s="1" customFormat="1" ht="13.8" x14ac:dyDescent="0.3">
      <c r="B35116" s="10"/>
      <c r="L35116" s="10"/>
      <c r="M35116" s="10"/>
    </row>
    <row r="35117" spans="2:13" s="1" customFormat="1" ht="13.8" x14ac:dyDescent="0.3">
      <c r="B35117" s="10"/>
      <c r="L35117" s="10"/>
      <c r="M35117" s="10"/>
    </row>
    <row r="35118" spans="2:13" s="1" customFormat="1" ht="13.8" x14ac:dyDescent="0.3">
      <c r="B35118" s="10"/>
      <c r="L35118" s="10"/>
      <c r="M35118" s="10"/>
    </row>
    <row r="35119" spans="2:13" s="1" customFormat="1" ht="13.8" x14ac:dyDescent="0.3">
      <c r="B35119" s="10"/>
      <c r="L35119" s="10"/>
      <c r="M35119" s="10"/>
    </row>
    <row r="35120" spans="2:13" s="1" customFormat="1" ht="13.8" x14ac:dyDescent="0.3">
      <c r="B35120" s="10"/>
      <c r="L35120" s="10"/>
      <c r="M35120" s="10"/>
    </row>
    <row r="35121" spans="2:13" s="1" customFormat="1" ht="13.8" x14ac:dyDescent="0.3">
      <c r="B35121" s="10"/>
      <c r="L35121" s="10"/>
      <c r="M35121" s="10"/>
    </row>
    <row r="35122" spans="2:13" s="1" customFormat="1" ht="13.8" x14ac:dyDescent="0.3">
      <c r="B35122" s="10"/>
      <c r="L35122" s="10"/>
      <c r="M35122" s="10"/>
    </row>
    <row r="35123" spans="2:13" s="1" customFormat="1" ht="13.8" x14ac:dyDescent="0.3">
      <c r="B35123" s="10"/>
      <c r="L35123" s="10"/>
      <c r="M35123" s="10"/>
    </row>
    <row r="35124" spans="2:13" s="1" customFormat="1" ht="13.8" x14ac:dyDescent="0.3">
      <c r="B35124" s="10"/>
      <c r="L35124" s="10"/>
      <c r="M35124" s="10"/>
    </row>
    <row r="35125" spans="2:13" s="1" customFormat="1" ht="13.8" x14ac:dyDescent="0.3">
      <c r="B35125" s="10"/>
      <c r="L35125" s="10"/>
      <c r="M35125" s="10"/>
    </row>
    <row r="35126" spans="2:13" s="1" customFormat="1" ht="13.8" x14ac:dyDescent="0.3">
      <c r="B35126" s="10"/>
      <c r="L35126" s="10"/>
      <c r="M35126" s="10"/>
    </row>
    <row r="35127" spans="2:13" s="1" customFormat="1" ht="13.8" x14ac:dyDescent="0.3">
      <c r="B35127" s="10"/>
      <c r="L35127" s="10"/>
      <c r="M35127" s="10"/>
    </row>
    <row r="35128" spans="2:13" s="1" customFormat="1" ht="13.8" x14ac:dyDescent="0.3">
      <c r="B35128" s="10"/>
      <c r="L35128" s="10"/>
      <c r="M35128" s="10"/>
    </row>
    <row r="35129" spans="2:13" s="1" customFormat="1" ht="13.8" x14ac:dyDescent="0.3">
      <c r="B35129" s="10"/>
      <c r="L35129" s="10"/>
      <c r="M35129" s="10"/>
    </row>
    <row r="35130" spans="2:13" s="1" customFormat="1" ht="13.8" x14ac:dyDescent="0.3">
      <c r="B35130" s="10"/>
      <c r="L35130" s="10"/>
      <c r="M35130" s="10"/>
    </row>
    <row r="35131" spans="2:13" s="1" customFormat="1" ht="13.8" x14ac:dyDescent="0.3">
      <c r="B35131" s="10"/>
      <c r="L35131" s="10"/>
      <c r="M35131" s="10"/>
    </row>
    <row r="35132" spans="2:13" s="1" customFormat="1" ht="13.8" x14ac:dyDescent="0.3">
      <c r="B35132" s="10"/>
      <c r="L35132" s="10"/>
      <c r="M35132" s="10"/>
    </row>
    <row r="35133" spans="2:13" s="1" customFormat="1" ht="13.8" x14ac:dyDescent="0.3">
      <c r="B35133" s="10"/>
      <c r="L35133" s="10"/>
      <c r="M35133" s="10"/>
    </row>
    <row r="35134" spans="2:13" s="1" customFormat="1" ht="13.8" x14ac:dyDescent="0.3">
      <c r="B35134" s="10"/>
      <c r="L35134" s="10"/>
      <c r="M35134" s="10"/>
    </row>
    <row r="35135" spans="2:13" s="1" customFormat="1" ht="13.8" x14ac:dyDescent="0.3">
      <c r="B35135" s="10"/>
      <c r="L35135" s="10"/>
      <c r="M35135" s="10"/>
    </row>
    <row r="35136" spans="2:13" s="1" customFormat="1" ht="13.8" x14ac:dyDescent="0.3">
      <c r="B35136" s="10"/>
      <c r="L35136" s="10"/>
      <c r="M35136" s="10"/>
    </row>
    <row r="35137" spans="2:13" s="1" customFormat="1" ht="13.8" x14ac:dyDescent="0.3">
      <c r="B35137" s="10"/>
      <c r="L35137" s="10"/>
      <c r="M35137" s="10"/>
    </row>
    <row r="35138" spans="2:13" s="1" customFormat="1" ht="13.8" x14ac:dyDescent="0.3">
      <c r="B35138" s="10"/>
      <c r="L35138" s="10"/>
      <c r="M35138" s="10"/>
    </row>
    <row r="35139" spans="2:13" s="1" customFormat="1" ht="13.8" x14ac:dyDescent="0.3">
      <c r="B35139" s="10"/>
      <c r="L35139" s="10"/>
      <c r="M35139" s="10"/>
    </row>
    <row r="35140" spans="2:13" s="1" customFormat="1" ht="13.8" x14ac:dyDescent="0.3">
      <c r="B35140" s="10"/>
      <c r="L35140" s="10"/>
      <c r="M35140" s="10"/>
    </row>
    <row r="35141" spans="2:13" s="1" customFormat="1" ht="13.8" x14ac:dyDescent="0.3">
      <c r="B35141" s="10"/>
      <c r="L35141" s="10"/>
      <c r="M35141" s="10"/>
    </row>
    <row r="35142" spans="2:13" s="1" customFormat="1" ht="13.8" x14ac:dyDescent="0.3">
      <c r="B35142" s="10"/>
      <c r="L35142" s="10"/>
      <c r="M35142" s="10"/>
    </row>
    <row r="35143" spans="2:13" s="1" customFormat="1" ht="13.8" x14ac:dyDescent="0.3">
      <c r="B35143" s="10"/>
      <c r="L35143" s="10"/>
      <c r="M35143" s="10"/>
    </row>
    <row r="35144" spans="2:13" s="1" customFormat="1" ht="13.8" x14ac:dyDescent="0.3">
      <c r="B35144" s="10"/>
      <c r="L35144" s="10"/>
      <c r="M35144" s="10"/>
    </row>
    <row r="35145" spans="2:13" s="1" customFormat="1" ht="13.8" x14ac:dyDescent="0.3">
      <c r="B35145" s="10"/>
      <c r="L35145" s="10"/>
      <c r="M35145" s="10"/>
    </row>
    <row r="35146" spans="2:13" s="1" customFormat="1" ht="13.8" x14ac:dyDescent="0.3">
      <c r="B35146" s="10"/>
      <c r="L35146" s="10"/>
      <c r="M35146" s="10"/>
    </row>
    <row r="35147" spans="2:13" s="1" customFormat="1" ht="13.8" x14ac:dyDescent="0.3">
      <c r="B35147" s="10"/>
      <c r="L35147" s="10"/>
      <c r="M35147" s="10"/>
    </row>
    <row r="35148" spans="2:13" s="1" customFormat="1" ht="13.8" x14ac:dyDescent="0.3">
      <c r="B35148" s="10"/>
      <c r="L35148" s="10"/>
      <c r="M35148" s="10"/>
    </row>
    <row r="35149" spans="2:13" s="1" customFormat="1" ht="13.8" x14ac:dyDescent="0.3">
      <c r="B35149" s="10"/>
      <c r="L35149" s="10"/>
      <c r="M35149" s="10"/>
    </row>
    <row r="35150" spans="2:13" s="1" customFormat="1" ht="13.8" x14ac:dyDescent="0.3">
      <c r="B35150" s="10"/>
      <c r="L35150" s="10"/>
      <c r="M35150" s="10"/>
    </row>
    <row r="35151" spans="2:13" s="1" customFormat="1" ht="13.8" x14ac:dyDescent="0.3">
      <c r="B35151" s="10"/>
      <c r="L35151" s="10"/>
      <c r="M35151" s="10"/>
    </row>
    <row r="35152" spans="2:13" s="1" customFormat="1" ht="13.8" x14ac:dyDescent="0.3">
      <c r="B35152" s="10"/>
      <c r="L35152" s="10"/>
      <c r="M35152" s="10"/>
    </row>
    <row r="35153" spans="2:13" s="1" customFormat="1" ht="13.8" x14ac:dyDescent="0.3">
      <c r="B35153" s="10"/>
      <c r="L35153" s="10"/>
      <c r="M35153" s="10"/>
    </row>
    <row r="35154" spans="2:13" s="1" customFormat="1" ht="13.8" x14ac:dyDescent="0.3">
      <c r="B35154" s="10"/>
      <c r="L35154" s="10"/>
      <c r="M35154" s="10"/>
    </row>
    <row r="35155" spans="2:13" s="1" customFormat="1" ht="13.8" x14ac:dyDescent="0.3">
      <c r="B35155" s="10"/>
      <c r="L35155" s="10"/>
      <c r="M35155" s="10"/>
    </row>
    <row r="35156" spans="2:13" s="1" customFormat="1" ht="13.8" x14ac:dyDescent="0.3">
      <c r="B35156" s="10"/>
      <c r="L35156" s="10"/>
      <c r="M35156" s="10"/>
    </row>
    <row r="35157" spans="2:13" s="1" customFormat="1" ht="13.8" x14ac:dyDescent="0.3">
      <c r="B35157" s="10"/>
      <c r="L35157" s="10"/>
      <c r="M35157" s="10"/>
    </row>
    <row r="35158" spans="2:13" s="1" customFormat="1" ht="13.8" x14ac:dyDescent="0.3">
      <c r="B35158" s="10"/>
      <c r="L35158" s="10"/>
      <c r="M35158" s="10"/>
    </row>
    <row r="35159" spans="2:13" s="1" customFormat="1" ht="13.8" x14ac:dyDescent="0.3">
      <c r="B35159" s="10"/>
      <c r="L35159" s="10"/>
      <c r="M35159" s="10"/>
    </row>
    <row r="35160" spans="2:13" s="1" customFormat="1" ht="13.8" x14ac:dyDescent="0.3">
      <c r="B35160" s="10"/>
      <c r="L35160" s="10"/>
      <c r="M35160" s="10"/>
    </row>
    <row r="35161" spans="2:13" s="1" customFormat="1" ht="13.8" x14ac:dyDescent="0.3">
      <c r="B35161" s="10"/>
      <c r="L35161" s="10"/>
      <c r="M35161" s="10"/>
    </row>
    <row r="35162" spans="2:13" s="1" customFormat="1" ht="13.8" x14ac:dyDescent="0.3">
      <c r="B35162" s="10"/>
      <c r="L35162" s="10"/>
      <c r="M35162" s="10"/>
    </row>
    <row r="35163" spans="2:13" s="1" customFormat="1" ht="13.8" x14ac:dyDescent="0.3">
      <c r="B35163" s="10"/>
      <c r="L35163" s="10"/>
      <c r="M35163" s="10"/>
    </row>
    <row r="35164" spans="2:13" s="1" customFormat="1" ht="13.8" x14ac:dyDescent="0.3">
      <c r="B35164" s="10"/>
      <c r="L35164" s="10"/>
      <c r="M35164" s="10"/>
    </row>
    <row r="35165" spans="2:13" s="1" customFormat="1" ht="13.8" x14ac:dyDescent="0.3">
      <c r="B35165" s="10"/>
      <c r="L35165" s="10"/>
      <c r="M35165" s="10"/>
    </row>
    <row r="35166" spans="2:13" s="1" customFormat="1" ht="13.8" x14ac:dyDescent="0.3">
      <c r="B35166" s="10"/>
      <c r="L35166" s="10"/>
      <c r="M35166" s="10"/>
    </row>
    <row r="35167" spans="2:13" s="1" customFormat="1" ht="13.8" x14ac:dyDescent="0.3">
      <c r="B35167" s="10"/>
      <c r="L35167" s="10"/>
      <c r="M35167" s="10"/>
    </row>
    <row r="35168" spans="2:13" s="1" customFormat="1" ht="13.8" x14ac:dyDescent="0.3">
      <c r="B35168" s="10"/>
      <c r="L35168" s="10"/>
      <c r="M35168" s="10"/>
    </row>
    <row r="35169" spans="2:13" s="1" customFormat="1" ht="13.8" x14ac:dyDescent="0.3">
      <c r="B35169" s="10"/>
      <c r="L35169" s="10"/>
      <c r="M35169" s="10"/>
    </row>
    <row r="35170" spans="2:13" s="1" customFormat="1" ht="13.8" x14ac:dyDescent="0.3">
      <c r="B35170" s="10"/>
      <c r="L35170" s="10"/>
      <c r="M35170" s="10"/>
    </row>
    <row r="35171" spans="2:13" s="1" customFormat="1" ht="13.8" x14ac:dyDescent="0.3">
      <c r="B35171" s="10"/>
      <c r="L35171" s="10"/>
      <c r="M35171" s="10"/>
    </row>
    <row r="35172" spans="2:13" s="1" customFormat="1" ht="13.8" x14ac:dyDescent="0.3">
      <c r="B35172" s="10"/>
      <c r="L35172" s="10"/>
      <c r="M35172" s="10"/>
    </row>
    <row r="35173" spans="2:13" s="1" customFormat="1" ht="13.8" x14ac:dyDescent="0.3">
      <c r="B35173" s="10"/>
      <c r="L35173" s="10"/>
      <c r="M35173" s="10"/>
    </row>
    <row r="35174" spans="2:13" s="1" customFormat="1" ht="13.8" x14ac:dyDescent="0.3">
      <c r="B35174" s="10"/>
      <c r="L35174" s="10"/>
      <c r="M35174" s="10"/>
    </row>
    <row r="35175" spans="2:13" s="1" customFormat="1" ht="13.8" x14ac:dyDescent="0.3">
      <c r="B35175" s="10"/>
      <c r="L35175" s="10"/>
      <c r="M35175" s="10"/>
    </row>
    <row r="35176" spans="2:13" s="1" customFormat="1" ht="13.8" x14ac:dyDescent="0.3">
      <c r="B35176" s="10"/>
      <c r="L35176" s="10"/>
      <c r="M35176" s="10"/>
    </row>
    <row r="35177" spans="2:13" s="1" customFormat="1" ht="13.8" x14ac:dyDescent="0.3">
      <c r="B35177" s="10"/>
      <c r="L35177" s="10"/>
      <c r="M35177" s="10"/>
    </row>
    <row r="35178" spans="2:13" s="1" customFormat="1" ht="13.8" x14ac:dyDescent="0.3">
      <c r="B35178" s="10"/>
      <c r="L35178" s="10"/>
      <c r="M35178" s="10"/>
    </row>
    <row r="35179" spans="2:13" s="1" customFormat="1" ht="13.8" x14ac:dyDescent="0.3">
      <c r="B35179" s="10"/>
      <c r="L35179" s="10"/>
      <c r="M35179" s="10"/>
    </row>
    <row r="35180" spans="2:13" s="1" customFormat="1" ht="13.8" x14ac:dyDescent="0.3">
      <c r="B35180" s="10"/>
      <c r="L35180" s="10"/>
      <c r="M35180" s="10"/>
    </row>
    <row r="35181" spans="2:13" s="1" customFormat="1" ht="13.8" x14ac:dyDescent="0.3">
      <c r="B35181" s="10"/>
      <c r="L35181" s="10"/>
      <c r="M35181" s="10"/>
    </row>
    <row r="35182" spans="2:13" s="1" customFormat="1" ht="13.8" x14ac:dyDescent="0.3">
      <c r="B35182" s="10"/>
      <c r="L35182" s="10"/>
      <c r="M35182" s="10"/>
    </row>
    <row r="35183" spans="2:13" s="1" customFormat="1" ht="13.8" x14ac:dyDescent="0.3">
      <c r="B35183" s="10"/>
      <c r="L35183" s="10"/>
      <c r="M35183" s="10"/>
    </row>
    <row r="35184" spans="2:13" s="1" customFormat="1" ht="13.8" x14ac:dyDescent="0.3">
      <c r="B35184" s="10"/>
      <c r="L35184" s="10"/>
      <c r="M35184" s="10"/>
    </row>
    <row r="35185" spans="2:13" s="1" customFormat="1" ht="13.8" x14ac:dyDescent="0.3">
      <c r="B35185" s="10"/>
      <c r="L35185" s="10"/>
      <c r="M35185" s="10"/>
    </row>
    <row r="35186" spans="2:13" s="1" customFormat="1" ht="13.8" x14ac:dyDescent="0.3">
      <c r="B35186" s="10"/>
      <c r="L35186" s="10"/>
      <c r="M35186" s="10"/>
    </row>
    <row r="35187" spans="2:13" s="1" customFormat="1" ht="13.8" x14ac:dyDescent="0.3">
      <c r="B35187" s="10"/>
      <c r="L35187" s="10"/>
      <c r="M35187" s="10"/>
    </row>
    <row r="35188" spans="2:13" s="1" customFormat="1" ht="13.8" x14ac:dyDescent="0.3">
      <c r="B35188" s="10"/>
      <c r="L35188" s="10"/>
      <c r="M35188" s="10"/>
    </row>
    <row r="35189" spans="2:13" s="1" customFormat="1" ht="13.8" x14ac:dyDescent="0.3">
      <c r="B35189" s="10"/>
      <c r="L35189" s="10"/>
      <c r="M35189" s="10"/>
    </row>
    <row r="35190" spans="2:13" s="1" customFormat="1" ht="13.8" x14ac:dyDescent="0.3">
      <c r="B35190" s="10"/>
      <c r="L35190" s="10"/>
      <c r="M35190" s="10"/>
    </row>
    <row r="35191" spans="2:13" s="1" customFormat="1" ht="13.8" x14ac:dyDescent="0.3">
      <c r="B35191" s="10"/>
      <c r="L35191" s="10"/>
      <c r="M35191" s="10"/>
    </row>
    <row r="35192" spans="2:13" s="1" customFormat="1" ht="13.8" x14ac:dyDescent="0.3">
      <c r="B35192" s="10"/>
      <c r="L35192" s="10"/>
      <c r="M35192" s="10"/>
    </row>
    <row r="35193" spans="2:13" s="1" customFormat="1" ht="13.8" x14ac:dyDescent="0.3">
      <c r="B35193" s="10"/>
      <c r="L35193" s="10"/>
      <c r="M35193" s="10"/>
    </row>
    <row r="35194" spans="2:13" s="1" customFormat="1" ht="13.8" x14ac:dyDescent="0.3">
      <c r="B35194" s="10"/>
      <c r="L35194" s="10"/>
      <c r="M35194" s="10"/>
    </row>
    <row r="35195" spans="2:13" s="1" customFormat="1" ht="13.8" x14ac:dyDescent="0.3">
      <c r="B35195" s="10"/>
      <c r="L35195" s="10"/>
      <c r="M35195" s="10"/>
    </row>
    <row r="35196" spans="2:13" s="1" customFormat="1" ht="13.8" x14ac:dyDescent="0.3">
      <c r="B35196" s="10"/>
      <c r="L35196" s="10"/>
      <c r="M35196" s="10"/>
    </row>
    <row r="35197" spans="2:13" s="1" customFormat="1" ht="13.8" x14ac:dyDescent="0.3">
      <c r="B35197" s="10"/>
      <c r="L35197" s="10"/>
      <c r="M35197" s="10"/>
    </row>
    <row r="35198" spans="2:13" s="1" customFormat="1" ht="13.8" x14ac:dyDescent="0.3">
      <c r="B35198" s="10"/>
      <c r="L35198" s="10"/>
      <c r="M35198" s="10"/>
    </row>
    <row r="35199" spans="2:13" s="1" customFormat="1" ht="13.8" x14ac:dyDescent="0.3">
      <c r="B35199" s="10"/>
      <c r="L35199" s="10"/>
      <c r="M35199" s="10"/>
    </row>
    <row r="35200" spans="2:13" s="1" customFormat="1" ht="13.8" x14ac:dyDescent="0.3">
      <c r="B35200" s="10"/>
      <c r="L35200" s="10"/>
      <c r="M35200" s="10"/>
    </row>
    <row r="35201" spans="2:13" s="1" customFormat="1" ht="13.8" x14ac:dyDescent="0.3">
      <c r="B35201" s="10"/>
      <c r="L35201" s="10"/>
      <c r="M35201" s="10"/>
    </row>
    <row r="35202" spans="2:13" s="1" customFormat="1" ht="13.8" x14ac:dyDescent="0.3">
      <c r="B35202" s="10"/>
      <c r="L35202" s="10"/>
      <c r="M35202" s="10"/>
    </row>
    <row r="35203" spans="2:13" s="1" customFormat="1" ht="13.8" x14ac:dyDescent="0.3">
      <c r="B35203" s="10"/>
      <c r="L35203" s="10"/>
      <c r="M35203" s="10"/>
    </row>
    <row r="35204" spans="2:13" s="1" customFormat="1" ht="13.8" x14ac:dyDescent="0.3">
      <c r="B35204" s="10"/>
      <c r="L35204" s="10"/>
      <c r="M35204" s="10"/>
    </row>
    <row r="35205" spans="2:13" s="1" customFormat="1" ht="13.8" x14ac:dyDescent="0.3">
      <c r="B35205" s="10"/>
      <c r="L35205" s="10"/>
      <c r="M35205" s="10"/>
    </row>
    <row r="35206" spans="2:13" s="1" customFormat="1" ht="13.8" x14ac:dyDescent="0.3">
      <c r="B35206" s="10"/>
      <c r="L35206" s="10"/>
      <c r="M35206" s="10"/>
    </row>
    <row r="35207" spans="2:13" s="1" customFormat="1" ht="13.8" x14ac:dyDescent="0.3">
      <c r="B35207" s="10"/>
      <c r="L35207" s="10"/>
      <c r="M35207" s="10"/>
    </row>
    <row r="35208" spans="2:13" s="1" customFormat="1" ht="13.8" x14ac:dyDescent="0.3">
      <c r="B35208" s="10"/>
      <c r="L35208" s="10"/>
      <c r="M35208" s="10"/>
    </row>
    <row r="35209" spans="2:13" s="1" customFormat="1" ht="13.8" x14ac:dyDescent="0.3">
      <c r="B35209" s="10"/>
      <c r="L35209" s="10"/>
      <c r="M35209" s="10"/>
    </row>
    <row r="35210" spans="2:13" s="1" customFormat="1" ht="13.8" x14ac:dyDescent="0.3">
      <c r="B35210" s="10"/>
      <c r="L35210" s="10"/>
      <c r="M35210" s="10"/>
    </row>
    <row r="35211" spans="2:13" s="1" customFormat="1" ht="13.8" x14ac:dyDescent="0.3">
      <c r="B35211" s="10"/>
      <c r="L35211" s="10"/>
      <c r="M35211" s="10"/>
    </row>
    <row r="35212" spans="2:13" s="1" customFormat="1" ht="13.8" x14ac:dyDescent="0.3">
      <c r="B35212" s="10"/>
      <c r="L35212" s="10"/>
      <c r="M35212" s="10"/>
    </row>
    <row r="35213" spans="2:13" s="1" customFormat="1" ht="13.8" x14ac:dyDescent="0.3">
      <c r="B35213" s="10"/>
      <c r="L35213" s="10"/>
      <c r="M35213" s="10"/>
    </row>
    <row r="35214" spans="2:13" s="1" customFormat="1" ht="13.8" x14ac:dyDescent="0.3">
      <c r="B35214" s="10"/>
      <c r="L35214" s="10"/>
      <c r="M35214" s="10"/>
    </row>
    <row r="35215" spans="2:13" s="1" customFormat="1" ht="13.8" x14ac:dyDescent="0.3">
      <c r="B35215" s="10"/>
      <c r="L35215" s="10"/>
      <c r="M35215" s="10"/>
    </row>
    <row r="35216" spans="2:13" s="1" customFormat="1" ht="13.8" x14ac:dyDescent="0.3">
      <c r="B35216" s="10"/>
      <c r="L35216" s="10"/>
      <c r="M35216" s="10"/>
    </row>
    <row r="35217" spans="2:13" s="1" customFormat="1" ht="13.8" x14ac:dyDescent="0.3">
      <c r="B35217" s="10"/>
      <c r="L35217" s="10"/>
      <c r="M35217" s="10"/>
    </row>
    <row r="35218" spans="2:13" s="1" customFormat="1" ht="13.8" x14ac:dyDescent="0.3">
      <c r="B35218" s="10"/>
      <c r="L35218" s="10"/>
      <c r="M35218" s="10"/>
    </row>
    <row r="35219" spans="2:13" s="1" customFormat="1" ht="13.8" x14ac:dyDescent="0.3">
      <c r="B35219" s="10"/>
      <c r="L35219" s="10"/>
      <c r="M35219" s="10"/>
    </row>
    <row r="35220" spans="2:13" s="1" customFormat="1" ht="13.8" x14ac:dyDescent="0.3">
      <c r="B35220" s="10"/>
      <c r="L35220" s="10"/>
      <c r="M35220" s="10"/>
    </row>
    <row r="35221" spans="2:13" s="1" customFormat="1" ht="13.8" x14ac:dyDescent="0.3">
      <c r="B35221" s="10"/>
      <c r="L35221" s="10"/>
      <c r="M35221" s="10"/>
    </row>
    <row r="35222" spans="2:13" s="1" customFormat="1" ht="13.8" x14ac:dyDescent="0.3">
      <c r="B35222" s="10"/>
      <c r="L35222" s="10"/>
      <c r="M35222" s="10"/>
    </row>
    <row r="35223" spans="2:13" s="1" customFormat="1" ht="13.8" x14ac:dyDescent="0.3">
      <c r="B35223" s="10"/>
      <c r="L35223" s="10"/>
      <c r="M35223" s="10"/>
    </row>
    <row r="35224" spans="2:13" s="1" customFormat="1" ht="13.8" x14ac:dyDescent="0.3">
      <c r="B35224" s="10"/>
      <c r="L35224" s="10"/>
      <c r="M35224" s="10"/>
    </row>
    <row r="35225" spans="2:13" s="1" customFormat="1" ht="13.8" x14ac:dyDescent="0.3">
      <c r="B35225" s="10"/>
      <c r="L35225" s="10"/>
      <c r="M35225" s="10"/>
    </row>
    <row r="35226" spans="2:13" s="1" customFormat="1" ht="13.8" x14ac:dyDescent="0.3">
      <c r="B35226" s="10"/>
      <c r="L35226" s="10"/>
      <c r="M35226" s="10"/>
    </row>
    <row r="35227" spans="2:13" s="1" customFormat="1" ht="13.8" x14ac:dyDescent="0.3">
      <c r="B35227" s="10"/>
      <c r="L35227" s="10"/>
      <c r="M35227" s="10"/>
    </row>
    <row r="35228" spans="2:13" s="1" customFormat="1" ht="13.8" x14ac:dyDescent="0.3">
      <c r="B35228" s="10"/>
      <c r="L35228" s="10"/>
      <c r="M35228" s="10"/>
    </row>
    <row r="35229" spans="2:13" s="1" customFormat="1" ht="13.8" x14ac:dyDescent="0.3">
      <c r="B35229" s="10"/>
      <c r="L35229" s="10"/>
      <c r="M35229" s="10"/>
    </row>
    <row r="35230" spans="2:13" s="1" customFormat="1" ht="13.8" x14ac:dyDescent="0.3">
      <c r="B35230" s="10"/>
      <c r="L35230" s="10"/>
      <c r="M35230" s="10"/>
    </row>
    <row r="35231" spans="2:13" s="1" customFormat="1" ht="13.8" x14ac:dyDescent="0.3">
      <c r="B35231" s="10"/>
      <c r="L35231" s="10"/>
      <c r="M35231" s="10"/>
    </row>
    <row r="35232" spans="2:13" s="1" customFormat="1" ht="13.8" x14ac:dyDescent="0.3">
      <c r="B35232" s="10"/>
      <c r="L35232" s="10"/>
      <c r="M35232" s="10"/>
    </row>
    <row r="35233" spans="2:13" s="1" customFormat="1" ht="13.8" x14ac:dyDescent="0.3">
      <c r="B35233" s="10"/>
      <c r="L35233" s="10"/>
      <c r="M35233" s="10"/>
    </row>
    <row r="35234" spans="2:13" s="1" customFormat="1" ht="13.8" x14ac:dyDescent="0.3">
      <c r="B35234" s="10"/>
      <c r="L35234" s="10"/>
      <c r="M35234" s="10"/>
    </row>
    <row r="35235" spans="2:13" s="1" customFormat="1" ht="13.8" x14ac:dyDescent="0.3">
      <c r="B35235" s="10"/>
      <c r="L35235" s="10"/>
      <c r="M35235" s="10"/>
    </row>
    <row r="35236" spans="2:13" s="1" customFormat="1" ht="13.8" x14ac:dyDescent="0.3">
      <c r="B35236" s="10"/>
      <c r="L35236" s="10"/>
      <c r="M35236" s="10"/>
    </row>
    <row r="35237" spans="2:13" s="1" customFormat="1" ht="13.8" x14ac:dyDescent="0.3">
      <c r="B35237" s="10"/>
      <c r="L35237" s="10"/>
      <c r="M35237" s="10"/>
    </row>
    <row r="35238" spans="2:13" s="1" customFormat="1" ht="13.8" x14ac:dyDescent="0.3">
      <c r="B35238" s="10"/>
      <c r="L35238" s="10"/>
      <c r="M35238" s="10"/>
    </row>
    <row r="35239" spans="2:13" s="1" customFormat="1" ht="13.8" x14ac:dyDescent="0.3">
      <c r="B35239" s="10"/>
      <c r="L35239" s="10"/>
      <c r="M35239" s="10"/>
    </row>
    <row r="35240" spans="2:13" s="1" customFormat="1" ht="13.8" x14ac:dyDescent="0.3">
      <c r="B35240" s="10"/>
      <c r="L35240" s="10"/>
      <c r="M35240" s="10"/>
    </row>
    <row r="35241" spans="2:13" s="1" customFormat="1" ht="13.8" x14ac:dyDescent="0.3">
      <c r="B35241" s="10"/>
      <c r="L35241" s="10"/>
      <c r="M35241" s="10"/>
    </row>
    <row r="35242" spans="2:13" s="1" customFormat="1" ht="13.8" x14ac:dyDescent="0.3">
      <c r="B35242" s="10"/>
      <c r="L35242" s="10"/>
      <c r="M35242" s="10"/>
    </row>
    <row r="35243" spans="2:13" s="1" customFormat="1" ht="13.8" x14ac:dyDescent="0.3">
      <c r="B35243" s="10"/>
      <c r="L35243" s="10"/>
      <c r="M35243" s="10"/>
    </row>
    <row r="35244" spans="2:13" s="1" customFormat="1" ht="13.8" x14ac:dyDescent="0.3">
      <c r="B35244" s="10"/>
      <c r="L35244" s="10"/>
      <c r="M35244" s="10"/>
    </row>
    <row r="35245" spans="2:13" s="1" customFormat="1" ht="13.8" x14ac:dyDescent="0.3">
      <c r="B35245" s="10"/>
      <c r="L35245" s="10"/>
      <c r="M35245" s="10"/>
    </row>
    <row r="35246" spans="2:13" s="1" customFormat="1" ht="13.8" x14ac:dyDescent="0.3">
      <c r="B35246" s="10"/>
      <c r="L35246" s="10"/>
      <c r="M35246" s="10"/>
    </row>
    <row r="35247" spans="2:13" s="1" customFormat="1" ht="13.8" x14ac:dyDescent="0.3">
      <c r="B35247" s="10"/>
      <c r="L35247" s="10"/>
      <c r="M35247" s="10"/>
    </row>
    <row r="35248" spans="2:13" s="1" customFormat="1" ht="13.8" x14ac:dyDescent="0.3">
      <c r="B35248" s="10"/>
      <c r="L35248" s="10"/>
      <c r="M35248" s="10"/>
    </row>
    <row r="35249" spans="2:13" s="1" customFormat="1" ht="13.8" x14ac:dyDescent="0.3">
      <c r="B35249" s="10"/>
      <c r="L35249" s="10"/>
      <c r="M35249" s="10"/>
    </row>
    <row r="35250" spans="2:13" s="1" customFormat="1" ht="13.8" x14ac:dyDescent="0.3">
      <c r="B35250" s="10"/>
      <c r="L35250" s="10"/>
      <c r="M35250" s="10"/>
    </row>
    <row r="35251" spans="2:13" s="1" customFormat="1" ht="13.8" x14ac:dyDescent="0.3">
      <c r="B35251" s="10"/>
      <c r="L35251" s="10"/>
      <c r="M35251" s="10"/>
    </row>
    <row r="35252" spans="2:13" s="1" customFormat="1" ht="13.8" x14ac:dyDescent="0.3">
      <c r="B35252" s="10"/>
      <c r="L35252" s="10"/>
      <c r="M35252" s="10"/>
    </row>
    <row r="35253" spans="2:13" s="1" customFormat="1" ht="13.8" x14ac:dyDescent="0.3">
      <c r="B35253" s="10"/>
      <c r="L35253" s="10"/>
      <c r="M35253" s="10"/>
    </row>
    <row r="35254" spans="2:13" s="1" customFormat="1" ht="13.8" x14ac:dyDescent="0.3">
      <c r="B35254" s="10"/>
      <c r="L35254" s="10"/>
      <c r="M35254" s="10"/>
    </row>
    <row r="35255" spans="2:13" s="1" customFormat="1" ht="13.8" x14ac:dyDescent="0.3">
      <c r="B35255" s="10"/>
      <c r="L35255" s="10"/>
      <c r="M35255" s="10"/>
    </row>
    <row r="35256" spans="2:13" s="1" customFormat="1" ht="13.8" x14ac:dyDescent="0.3">
      <c r="B35256" s="10"/>
      <c r="L35256" s="10"/>
      <c r="M35256" s="10"/>
    </row>
    <row r="35257" spans="2:13" s="1" customFormat="1" ht="13.8" x14ac:dyDescent="0.3">
      <c r="B35257" s="10"/>
      <c r="L35257" s="10"/>
      <c r="M35257" s="10"/>
    </row>
    <row r="35258" spans="2:13" s="1" customFormat="1" ht="13.8" x14ac:dyDescent="0.3">
      <c r="B35258" s="10"/>
      <c r="L35258" s="10"/>
      <c r="M35258" s="10"/>
    </row>
    <row r="35259" spans="2:13" s="1" customFormat="1" ht="13.8" x14ac:dyDescent="0.3">
      <c r="B35259" s="10"/>
      <c r="L35259" s="10"/>
      <c r="M35259" s="10"/>
    </row>
    <row r="35260" spans="2:13" s="1" customFormat="1" ht="13.8" x14ac:dyDescent="0.3">
      <c r="B35260" s="10"/>
      <c r="L35260" s="10"/>
      <c r="M35260" s="10"/>
    </row>
    <row r="35261" spans="2:13" s="1" customFormat="1" ht="13.8" x14ac:dyDescent="0.3">
      <c r="B35261" s="10"/>
      <c r="L35261" s="10"/>
      <c r="M35261" s="10"/>
    </row>
    <row r="35262" spans="2:13" s="1" customFormat="1" ht="13.8" x14ac:dyDescent="0.3">
      <c r="B35262" s="10"/>
      <c r="L35262" s="10"/>
      <c r="M35262" s="10"/>
    </row>
    <row r="35263" spans="2:13" s="1" customFormat="1" ht="13.8" x14ac:dyDescent="0.3">
      <c r="B35263" s="10"/>
      <c r="L35263" s="10"/>
      <c r="M35263" s="10"/>
    </row>
    <row r="35264" spans="2:13" s="1" customFormat="1" ht="13.8" x14ac:dyDescent="0.3">
      <c r="B35264" s="10"/>
      <c r="L35264" s="10"/>
      <c r="M35264" s="10"/>
    </row>
    <row r="35265" spans="2:13" s="1" customFormat="1" ht="13.8" x14ac:dyDescent="0.3">
      <c r="B35265" s="10"/>
      <c r="L35265" s="10"/>
      <c r="M35265" s="10"/>
    </row>
    <row r="35266" spans="2:13" s="1" customFormat="1" ht="13.8" x14ac:dyDescent="0.3">
      <c r="B35266" s="10"/>
      <c r="L35266" s="10"/>
      <c r="M35266" s="10"/>
    </row>
    <row r="35267" spans="2:13" s="1" customFormat="1" ht="13.8" x14ac:dyDescent="0.3">
      <c r="B35267" s="10"/>
      <c r="L35267" s="10"/>
      <c r="M35267" s="10"/>
    </row>
    <row r="35268" spans="2:13" s="1" customFormat="1" ht="13.8" x14ac:dyDescent="0.3">
      <c r="B35268" s="10"/>
      <c r="L35268" s="10"/>
      <c r="M35268" s="10"/>
    </row>
    <row r="35269" spans="2:13" s="1" customFormat="1" ht="13.8" x14ac:dyDescent="0.3">
      <c r="B35269" s="10"/>
      <c r="L35269" s="10"/>
      <c r="M35269" s="10"/>
    </row>
    <row r="35270" spans="2:13" s="1" customFormat="1" ht="13.8" x14ac:dyDescent="0.3">
      <c r="B35270" s="10"/>
      <c r="L35270" s="10"/>
      <c r="M35270" s="10"/>
    </row>
    <row r="35271" spans="2:13" s="1" customFormat="1" ht="13.8" x14ac:dyDescent="0.3">
      <c r="B35271" s="10"/>
      <c r="L35271" s="10"/>
      <c r="M35271" s="10"/>
    </row>
    <row r="35272" spans="2:13" s="1" customFormat="1" ht="13.8" x14ac:dyDescent="0.3">
      <c r="B35272" s="10"/>
      <c r="L35272" s="10"/>
      <c r="M35272" s="10"/>
    </row>
    <row r="35273" spans="2:13" s="1" customFormat="1" ht="13.8" x14ac:dyDescent="0.3">
      <c r="B35273" s="10"/>
      <c r="L35273" s="10"/>
      <c r="M35273" s="10"/>
    </row>
    <row r="35274" spans="2:13" s="1" customFormat="1" ht="13.8" x14ac:dyDescent="0.3">
      <c r="B35274" s="10"/>
      <c r="L35274" s="10"/>
      <c r="M35274" s="10"/>
    </row>
    <row r="35275" spans="2:13" s="1" customFormat="1" ht="13.8" x14ac:dyDescent="0.3">
      <c r="B35275" s="10"/>
      <c r="L35275" s="10"/>
      <c r="M35275" s="10"/>
    </row>
    <row r="35276" spans="2:13" s="1" customFormat="1" ht="13.8" x14ac:dyDescent="0.3">
      <c r="B35276" s="10"/>
      <c r="L35276" s="10"/>
      <c r="M35276" s="10"/>
    </row>
    <row r="35277" spans="2:13" s="1" customFormat="1" ht="13.8" x14ac:dyDescent="0.3">
      <c r="B35277" s="10"/>
      <c r="L35277" s="10"/>
      <c r="M35277" s="10"/>
    </row>
    <row r="35278" spans="2:13" s="1" customFormat="1" ht="13.8" x14ac:dyDescent="0.3">
      <c r="B35278" s="10"/>
      <c r="L35278" s="10"/>
      <c r="M35278" s="10"/>
    </row>
    <row r="35279" spans="2:13" s="1" customFormat="1" ht="13.8" x14ac:dyDescent="0.3">
      <c r="B35279" s="10"/>
      <c r="L35279" s="10"/>
      <c r="M35279" s="10"/>
    </row>
    <row r="35280" spans="2:13" s="1" customFormat="1" ht="13.8" x14ac:dyDescent="0.3">
      <c r="B35280" s="10"/>
      <c r="L35280" s="10"/>
      <c r="M35280" s="10"/>
    </row>
    <row r="35281" spans="2:13" s="1" customFormat="1" ht="13.8" x14ac:dyDescent="0.3">
      <c r="B35281" s="10"/>
      <c r="L35281" s="10"/>
      <c r="M35281" s="10"/>
    </row>
    <row r="35282" spans="2:13" s="1" customFormat="1" ht="13.8" x14ac:dyDescent="0.3">
      <c r="B35282" s="10"/>
      <c r="L35282" s="10"/>
      <c r="M35282" s="10"/>
    </row>
    <row r="35283" spans="2:13" s="1" customFormat="1" ht="13.8" x14ac:dyDescent="0.3">
      <c r="B35283" s="10"/>
      <c r="L35283" s="10"/>
      <c r="M35283" s="10"/>
    </row>
    <row r="35284" spans="2:13" s="1" customFormat="1" ht="13.8" x14ac:dyDescent="0.3">
      <c r="B35284" s="10"/>
      <c r="L35284" s="10"/>
      <c r="M35284" s="10"/>
    </row>
    <row r="35285" spans="2:13" s="1" customFormat="1" ht="13.8" x14ac:dyDescent="0.3">
      <c r="B35285" s="10"/>
      <c r="L35285" s="10"/>
      <c r="M35285" s="10"/>
    </row>
    <row r="35286" spans="2:13" s="1" customFormat="1" ht="13.8" x14ac:dyDescent="0.3">
      <c r="B35286" s="10"/>
      <c r="L35286" s="10"/>
      <c r="M35286" s="10"/>
    </row>
    <row r="35287" spans="2:13" s="1" customFormat="1" ht="13.8" x14ac:dyDescent="0.3">
      <c r="B35287" s="10"/>
      <c r="L35287" s="10"/>
      <c r="M35287" s="10"/>
    </row>
    <row r="35288" spans="2:13" s="1" customFormat="1" ht="13.8" x14ac:dyDescent="0.3">
      <c r="B35288" s="10"/>
      <c r="L35288" s="10"/>
      <c r="M35288" s="10"/>
    </row>
    <row r="35289" spans="2:13" s="1" customFormat="1" ht="13.8" x14ac:dyDescent="0.3">
      <c r="B35289" s="10"/>
      <c r="L35289" s="10"/>
      <c r="M35289" s="10"/>
    </row>
    <row r="35290" spans="2:13" s="1" customFormat="1" ht="13.8" x14ac:dyDescent="0.3">
      <c r="B35290" s="10"/>
      <c r="L35290" s="10"/>
      <c r="M35290" s="10"/>
    </row>
    <row r="35291" spans="2:13" s="1" customFormat="1" ht="13.8" x14ac:dyDescent="0.3">
      <c r="B35291" s="10"/>
      <c r="L35291" s="10"/>
      <c r="M35291" s="10"/>
    </row>
    <row r="35292" spans="2:13" s="1" customFormat="1" ht="13.8" x14ac:dyDescent="0.3">
      <c r="B35292" s="10"/>
      <c r="L35292" s="10"/>
      <c r="M35292" s="10"/>
    </row>
    <row r="35293" spans="2:13" s="1" customFormat="1" ht="13.8" x14ac:dyDescent="0.3">
      <c r="B35293" s="10"/>
      <c r="L35293" s="10"/>
      <c r="M35293" s="10"/>
    </row>
    <row r="35294" spans="2:13" s="1" customFormat="1" ht="13.8" x14ac:dyDescent="0.3">
      <c r="B35294" s="10"/>
      <c r="L35294" s="10"/>
      <c r="M35294" s="10"/>
    </row>
    <row r="35295" spans="2:13" s="1" customFormat="1" ht="13.8" x14ac:dyDescent="0.3">
      <c r="B35295" s="10"/>
      <c r="L35295" s="10"/>
      <c r="M35295" s="10"/>
    </row>
    <row r="35296" spans="2:13" s="1" customFormat="1" ht="13.8" x14ac:dyDescent="0.3">
      <c r="B35296" s="10"/>
      <c r="L35296" s="10"/>
      <c r="M35296" s="10"/>
    </row>
    <row r="35297" spans="2:13" s="1" customFormat="1" ht="13.8" x14ac:dyDescent="0.3">
      <c r="B35297" s="10"/>
      <c r="L35297" s="10"/>
      <c r="M35297" s="10"/>
    </row>
    <row r="35298" spans="2:13" s="1" customFormat="1" ht="13.8" x14ac:dyDescent="0.3">
      <c r="B35298" s="10"/>
      <c r="L35298" s="10"/>
      <c r="M35298" s="10"/>
    </row>
    <row r="35299" spans="2:13" s="1" customFormat="1" ht="13.8" x14ac:dyDescent="0.3">
      <c r="B35299" s="10"/>
      <c r="L35299" s="10"/>
      <c r="M35299" s="10"/>
    </row>
    <row r="35300" spans="2:13" s="1" customFormat="1" ht="13.8" x14ac:dyDescent="0.3">
      <c r="B35300" s="10"/>
      <c r="L35300" s="10"/>
      <c r="M35300" s="10"/>
    </row>
    <row r="35301" spans="2:13" s="1" customFormat="1" ht="13.8" x14ac:dyDescent="0.3">
      <c r="B35301" s="10"/>
      <c r="L35301" s="10"/>
      <c r="M35301" s="10"/>
    </row>
    <row r="35302" spans="2:13" s="1" customFormat="1" ht="13.8" x14ac:dyDescent="0.3">
      <c r="B35302" s="10"/>
      <c r="L35302" s="10"/>
      <c r="M35302" s="10"/>
    </row>
    <row r="35303" spans="2:13" s="1" customFormat="1" ht="13.8" x14ac:dyDescent="0.3">
      <c r="B35303" s="10"/>
      <c r="L35303" s="10"/>
      <c r="M35303" s="10"/>
    </row>
    <row r="35304" spans="2:13" s="1" customFormat="1" ht="13.8" x14ac:dyDescent="0.3">
      <c r="B35304" s="10"/>
      <c r="L35304" s="10"/>
      <c r="M35304" s="10"/>
    </row>
    <row r="35305" spans="2:13" s="1" customFormat="1" ht="13.8" x14ac:dyDescent="0.3">
      <c r="B35305" s="10"/>
      <c r="L35305" s="10"/>
      <c r="M35305" s="10"/>
    </row>
    <row r="35306" spans="2:13" s="1" customFormat="1" ht="13.8" x14ac:dyDescent="0.3">
      <c r="B35306" s="10"/>
      <c r="L35306" s="10"/>
      <c r="M35306" s="10"/>
    </row>
    <row r="35307" spans="2:13" s="1" customFormat="1" ht="13.8" x14ac:dyDescent="0.3">
      <c r="B35307" s="10"/>
      <c r="L35307" s="10"/>
      <c r="M35307" s="10"/>
    </row>
    <row r="35308" spans="2:13" s="1" customFormat="1" ht="13.8" x14ac:dyDescent="0.3">
      <c r="B35308" s="10"/>
      <c r="L35308" s="10"/>
      <c r="M35308" s="10"/>
    </row>
    <row r="35309" spans="2:13" s="1" customFormat="1" ht="13.8" x14ac:dyDescent="0.3">
      <c r="B35309" s="10"/>
      <c r="L35309" s="10"/>
      <c r="M35309" s="10"/>
    </row>
    <row r="35310" spans="2:13" s="1" customFormat="1" ht="13.8" x14ac:dyDescent="0.3">
      <c r="B35310" s="10"/>
      <c r="L35310" s="10"/>
      <c r="M35310" s="10"/>
    </row>
    <row r="35311" spans="2:13" s="1" customFormat="1" ht="13.8" x14ac:dyDescent="0.3">
      <c r="B35311" s="10"/>
      <c r="L35311" s="10"/>
      <c r="M35311" s="10"/>
    </row>
    <row r="35312" spans="2:13" s="1" customFormat="1" ht="13.8" x14ac:dyDescent="0.3">
      <c r="B35312" s="10"/>
      <c r="L35312" s="10"/>
      <c r="M35312" s="10"/>
    </row>
    <row r="35313" spans="2:13" s="1" customFormat="1" ht="13.8" x14ac:dyDescent="0.3">
      <c r="B35313" s="10"/>
      <c r="L35313" s="10"/>
      <c r="M35313" s="10"/>
    </row>
    <row r="35314" spans="2:13" s="1" customFormat="1" ht="13.8" x14ac:dyDescent="0.3">
      <c r="B35314" s="10"/>
      <c r="L35314" s="10"/>
      <c r="M35314" s="10"/>
    </row>
    <row r="35315" spans="2:13" s="1" customFormat="1" ht="13.8" x14ac:dyDescent="0.3">
      <c r="B35315" s="10"/>
      <c r="L35315" s="10"/>
      <c r="M35315" s="10"/>
    </row>
    <row r="35316" spans="2:13" s="1" customFormat="1" ht="13.8" x14ac:dyDescent="0.3">
      <c r="B35316" s="10"/>
      <c r="L35316" s="10"/>
      <c r="M35316" s="10"/>
    </row>
    <row r="35317" spans="2:13" s="1" customFormat="1" ht="13.8" x14ac:dyDescent="0.3">
      <c r="B35317" s="10"/>
      <c r="L35317" s="10"/>
      <c r="M35317" s="10"/>
    </row>
    <row r="35318" spans="2:13" s="1" customFormat="1" ht="13.8" x14ac:dyDescent="0.3">
      <c r="B35318" s="10"/>
      <c r="L35318" s="10"/>
      <c r="M35318" s="10"/>
    </row>
    <row r="35319" spans="2:13" s="1" customFormat="1" ht="13.8" x14ac:dyDescent="0.3">
      <c r="B35319" s="10"/>
      <c r="L35319" s="10"/>
      <c r="M35319" s="10"/>
    </row>
    <row r="35320" spans="2:13" s="1" customFormat="1" ht="13.8" x14ac:dyDescent="0.3">
      <c r="B35320" s="10"/>
      <c r="L35320" s="10"/>
      <c r="M35320" s="10"/>
    </row>
    <row r="35321" spans="2:13" s="1" customFormat="1" ht="13.8" x14ac:dyDescent="0.3">
      <c r="B35321" s="10"/>
      <c r="L35321" s="10"/>
      <c r="M35321" s="10"/>
    </row>
    <row r="35322" spans="2:13" s="1" customFormat="1" ht="13.8" x14ac:dyDescent="0.3">
      <c r="B35322" s="10"/>
      <c r="L35322" s="10"/>
      <c r="M35322" s="10"/>
    </row>
    <row r="35323" spans="2:13" s="1" customFormat="1" ht="13.8" x14ac:dyDescent="0.3">
      <c r="B35323" s="10"/>
      <c r="L35323" s="10"/>
      <c r="M35323" s="10"/>
    </row>
    <row r="35324" spans="2:13" s="1" customFormat="1" ht="13.8" x14ac:dyDescent="0.3">
      <c r="B35324" s="10"/>
      <c r="L35324" s="10"/>
      <c r="M35324" s="10"/>
    </row>
    <row r="35325" spans="2:13" s="1" customFormat="1" ht="13.8" x14ac:dyDescent="0.3">
      <c r="B35325" s="10"/>
      <c r="L35325" s="10"/>
      <c r="M35325" s="10"/>
    </row>
    <row r="35326" spans="2:13" s="1" customFormat="1" ht="13.8" x14ac:dyDescent="0.3">
      <c r="B35326" s="10"/>
      <c r="L35326" s="10"/>
      <c r="M35326" s="10"/>
    </row>
    <row r="35327" spans="2:13" s="1" customFormat="1" ht="13.8" x14ac:dyDescent="0.3">
      <c r="B35327" s="10"/>
      <c r="L35327" s="10"/>
      <c r="M35327" s="10"/>
    </row>
    <row r="35328" spans="2:13" s="1" customFormat="1" ht="13.8" x14ac:dyDescent="0.3">
      <c r="B35328" s="10"/>
      <c r="L35328" s="10"/>
      <c r="M35328" s="10"/>
    </row>
    <row r="35329" spans="2:13" s="1" customFormat="1" ht="13.8" x14ac:dyDescent="0.3">
      <c r="B35329" s="10"/>
      <c r="L35329" s="10"/>
      <c r="M35329" s="10"/>
    </row>
    <row r="35330" spans="2:13" s="1" customFormat="1" ht="13.8" x14ac:dyDescent="0.3">
      <c r="B35330" s="10"/>
      <c r="L35330" s="10"/>
      <c r="M35330" s="10"/>
    </row>
    <row r="35331" spans="2:13" s="1" customFormat="1" ht="13.8" x14ac:dyDescent="0.3">
      <c r="B35331" s="10"/>
      <c r="L35331" s="10"/>
      <c r="M35331" s="10"/>
    </row>
    <row r="35332" spans="2:13" s="1" customFormat="1" ht="13.8" x14ac:dyDescent="0.3">
      <c r="B35332" s="10"/>
      <c r="L35332" s="10"/>
      <c r="M35332" s="10"/>
    </row>
    <row r="35333" spans="2:13" s="1" customFormat="1" ht="13.8" x14ac:dyDescent="0.3">
      <c r="B35333" s="10"/>
      <c r="L35333" s="10"/>
      <c r="M35333" s="10"/>
    </row>
    <row r="35334" spans="2:13" s="1" customFormat="1" ht="13.8" x14ac:dyDescent="0.3">
      <c r="B35334" s="10"/>
      <c r="L35334" s="10"/>
      <c r="M35334" s="10"/>
    </row>
    <row r="35335" spans="2:13" s="1" customFormat="1" ht="13.8" x14ac:dyDescent="0.3">
      <c r="B35335" s="10"/>
      <c r="L35335" s="10"/>
      <c r="M35335" s="10"/>
    </row>
    <row r="35336" spans="2:13" s="1" customFormat="1" ht="13.8" x14ac:dyDescent="0.3">
      <c r="B35336" s="10"/>
      <c r="L35336" s="10"/>
      <c r="M35336" s="10"/>
    </row>
    <row r="35337" spans="2:13" s="1" customFormat="1" ht="13.8" x14ac:dyDescent="0.3">
      <c r="B35337" s="10"/>
      <c r="L35337" s="10"/>
      <c r="M35337" s="10"/>
    </row>
    <row r="35338" spans="2:13" s="1" customFormat="1" ht="13.8" x14ac:dyDescent="0.3">
      <c r="B35338" s="10"/>
      <c r="L35338" s="10"/>
      <c r="M35338" s="10"/>
    </row>
    <row r="35339" spans="2:13" s="1" customFormat="1" ht="13.8" x14ac:dyDescent="0.3">
      <c r="B35339" s="10"/>
      <c r="L35339" s="10"/>
      <c r="M35339" s="10"/>
    </row>
    <row r="35340" spans="2:13" s="1" customFormat="1" ht="13.8" x14ac:dyDescent="0.3">
      <c r="B35340" s="10"/>
      <c r="L35340" s="10"/>
      <c r="M35340" s="10"/>
    </row>
    <row r="35341" spans="2:13" s="1" customFormat="1" ht="13.8" x14ac:dyDescent="0.3">
      <c r="B35341" s="10"/>
      <c r="L35341" s="10"/>
      <c r="M35341" s="10"/>
    </row>
    <row r="35342" spans="2:13" s="1" customFormat="1" ht="13.8" x14ac:dyDescent="0.3">
      <c r="B35342" s="10"/>
      <c r="L35342" s="10"/>
      <c r="M35342" s="10"/>
    </row>
    <row r="35343" spans="2:13" s="1" customFormat="1" ht="13.8" x14ac:dyDescent="0.3">
      <c r="B35343" s="10"/>
      <c r="L35343" s="10"/>
      <c r="M35343" s="10"/>
    </row>
    <row r="35344" spans="2:13" s="1" customFormat="1" ht="13.8" x14ac:dyDescent="0.3">
      <c r="B35344" s="10"/>
      <c r="L35344" s="10"/>
      <c r="M35344" s="10"/>
    </row>
    <row r="35345" spans="2:13" s="1" customFormat="1" ht="13.8" x14ac:dyDescent="0.3">
      <c r="B35345" s="10"/>
      <c r="L35345" s="10"/>
      <c r="M35345" s="10"/>
    </row>
    <row r="35346" spans="2:13" s="1" customFormat="1" ht="13.8" x14ac:dyDescent="0.3">
      <c r="B35346" s="10"/>
      <c r="L35346" s="10"/>
      <c r="M35346" s="10"/>
    </row>
    <row r="35347" spans="2:13" s="1" customFormat="1" ht="13.8" x14ac:dyDescent="0.3">
      <c r="B35347" s="10"/>
      <c r="L35347" s="10"/>
      <c r="M35347" s="10"/>
    </row>
    <row r="35348" spans="2:13" s="1" customFormat="1" ht="13.8" x14ac:dyDescent="0.3">
      <c r="B35348" s="10"/>
      <c r="L35348" s="10"/>
      <c r="M35348" s="10"/>
    </row>
    <row r="35349" spans="2:13" s="1" customFormat="1" ht="13.8" x14ac:dyDescent="0.3">
      <c r="B35349" s="10"/>
      <c r="L35349" s="10"/>
      <c r="M35349" s="10"/>
    </row>
    <row r="35350" spans="2:13" s="1" customFormat="1" ht="13.8" x14ac:dyDescent="0.3">
      <c r="B35350" s="10"/>
      <c r="L35350" s="10"/>
      <c r="M35350" s="10"/>
    </row>
    <row r="35351" spans="2:13" s="1" customFormat="1" ht="13.8" x14ac:dyDescent="0.3">
      <c r="B35351" s="10"/>
      <c r="L35351" s="10"/>
      <c r="M35351" s="10"/>
    </row>
    <row r="35352" spans="2:13" s="1" customFormat="1" ht="13.8" x14ac:dyDescent="0.3">
      <c r="B35352" s="10"/>
      <c r="L35352" s="10"/>
      <c r="M35352" s="10"/>
    </row>
    <row r="35353" spans="2:13" s="1" customFormat="1" ht="13.8" x14ac:dyDescent="0.3">
      <c r="B35353" s="10"/>
      <c r="L35353" s="10"/>
      <c r="M35353" s="10"/>
    </row>
    <row r="35354" spans="2:13" s="1" customFormat="1" ht="13.8" x14ac:dyDescent="0.3">
      <c r="B35354" s="10"/>
      <c r="L35354" s="10"/>
      <c r="M35354" s="10"/>
    </row>
    <row r="35355" spans="2:13" s="1" customFormat="1" ht="13.8" x14ac:dyDescent="0.3">
      <c r="B35355" s="10"/>
      <c r="L35355" s="10"/>
      <c r="M35355" s="10"/>
    </row>
    <row r="35356" spans="2:13" s="1" customFormat="1" ht="13.8" x14ac:dyDescent="0.3">
      <c r="B35356" s="10"/>
      <c r="L35356" s="10"/>
      <c r="M35356" s="10"/>
    </row>
    <row r="35357" spans="2:13" s="1" customFormat="1" ht="13.8" x14ac:dyDescent="0.3">
      <c r="B35357" s="10"/>
      <c r="L35357" s="10"/>
      <c r="M35357" s="10"/>
    </row>
    <row r="35358" spans="2:13" s="1" customFormat="1" ht="13.8" x14ac:dyDescent="0.3">
      <c r="B35358" s="10"/>
      <c r="L35358" s="10"/>
      <c r="M35358" s="10"/>
    </row>
    <row r="35359" spans="2:13" s="1" customFormat="1" ht="13.8" x14ac:dyDescent="0.3">
      <c r="B35359" s="10"/>
      <c r="L35359" s="10"/>
      <c r="M35359" s="10"/>
    </row>
    <row r="35360" spans="2:13" s="1" customFormat="1" ht="13.8" x14ac:dyDescent="0.3">
      <c r="B35360" s="10"/>
      <c r="L35360" s="10"/>
      <c r="M35360" s="10"/>
    </row>
    <row r="35361" spans="2:13" s="1" customFormat="1" ht="13.8" x14ac:dyDescent="0.3">
      <c r="B35361" s="10"/>
      <c r="L35361" s="10"/>
      <c r="M35361" s="10"/>
    </row>
    <row r="35362" spans="2:13" s="1" customFormat="1" ht="13.8" x14ac:dyDescent="0.3">
      <c r="B35362" s="10"/>
      <c r="L35362" s="10"/>
      <c r="M35362" s="10"/>
    </row>
    <row r="35363" spans="2:13" s="1" customFormat="1" ht="13.8" x14ac:dyDescent="0.3">
      <c r="B35363" s="10"/>
      <c r="L35363" s="10"/>
      <c r="M35363" s="10"/>
    </row>
    <row r="35364" spans="2:13" s="1" customFormat="1" ht="13.8" x14ac:dyDescent="0.3">
      <c r="B35364" s="10"/>
      <c r="L35364" s="10"/>
      <c r="M35364" s="10"/>
    </row>
    <row r="35365" spans="2:13" s="1" customFormat="1" ht="13.8" x14ac:dyDescent="0.3">
      <c r="B35365" s="10"/>
      <c r="L35365" s="10"/>
      <c r="M35365" s="10"/>
    </row>
    <row r="35366" spans="2:13" s="1" customFormat="1" ht="13.8" x14ac:dyDescent="0.3">
      <c r="B35366" s="10"/>
      <c r="L35366" s="10"/>
      <c r="M35366" s="10"/>
    </row>
    <row r="35367" spans="2:13" s="1" customFormat="1" ht="13.8" x14ac:dyDescent="0.3">
      <c r="B35367" s="10"/>
      <c r="L35367" s="10"/>
      <c r="M35367" s="10"/>
    </row>
    <row r="35368" spans="2:13" s="1" customFormat="1" ht="13.8" x14ac:dyDescent="0.3">
      <c r="B35368" s="10"/>
      <c r="L35368" s="10"/>
      <c r="M35368" s="10"/>
    </row>
    <row r="35369" spans="2:13" s="1" customFormat="1" ht="13.8" x14ac:dyDescent="0.3">
      <c r="B35369" s="10"/>
      <c r="L35369" s="10"/>
      <c r="M35369" s="10"/>
    </row>
    <row r="35370" spans="2:13" s="1" customFormat="1" ht="13.8" x14ac:dyDescent="0.3">
      <c r="B35370" s="10"/>
      <c r="L35370" s="10"/>
      <c r="M35370" s="10"/>
    </row>
    <row r="35371" spans="2:13" s="1" customFormat="1" ht="13.8" x14ac:dyDescent="0.3">
      <c r="B35371" s="10"/>
      <c r="L35371" s="10"/>
      <c r="M35371" s="10"/>
    </row>
    <row r="35372" spans="2:13" s="1" customFormat="1" ht="13.8" x14ac:dyDescent="0.3">
      <c r="B35372" s="10"/>
      <c r="L35372" s="10"/>
      <c r="M35372" s="10"/>
    </row>
    <row r="35373" spans="2:13" s="1" customFormat="1" ht="13.8" x14ac:dyDescent="0.3">
      <c r="B35373" s="10"/>
      <c r="L35373" s="10"/>
      <c r="M35373" s="10"/>
    </row>
    <row r="35374" spans="2:13" s="1" customFormat="1" ht="13.8" x14ac:dyDescent="0.3">
      <c r="B35374" s="10"/>
      <c r="L35374" s="10"/>
      <c r="M35374" s="10"/>
    </row>
    <row r="35375" spans="2:13" s="1" customFormat="1" ht="13.8" x14ac:dyDescent="0.3">
      <c r="B35375" s="10"/>
      <c r="L35375" s="10"/>
      <c r="M35375" s="10"/>
    </row>
    <row r="35376" spans="2:13" s="1" customFormat="1" ht="13.8" x14ac:dyDescent="0.3">
      <c r="B35376" s="10"/>
      <c r="L35376" s="10"/>
      <c r="M35376" s="10"/>
    </row>
    <row r="35377" spans="2:13" s="1" customFormat="1" ht="13.8" x14ac:dyDescent="0.3">
      <c r="B35377" s="10"/>
      <c r="L35377" s="10"/>
      <c r="M35377" s="10"/>
    </row>
    <row r="35378" spans="2:13" s="1" customFormat="1" ht="13.8" x14ac:dyDescent="0.3">
      <c r="B35378" s="10"/>
      <c r="L35378" s="10"/>
      <c r="M35378" s="10"/>
    </row>
    <row r="35379" spans="2:13" s="1" customFormat="1" ht="13.8" x14ac:dyDescent="0.3">
      <c r="B35379" s="10"/>
      <c r="L35379" s="10"/>
      <c r="M35379" s="10"/>
    </row>
    <row r="35380" spans="2:13" s="1" customFormat="1" ht="13.8" x14ac:dyDescent="0.3">
      <c r="B35380" s="10"/>
      <c r="L35380" s="10"/>
      <c r="M35380" s="10"/>
    </row>
    <row r="35381" spans="2:13" s="1" customFormat="1" ht="13.8" x14ac:dyDescent="0.3">
      <c r="B35381" s="10"/>
      <c r="L35381" s="10"/>
      <c r="M35381" s="10"/>
    </row>
    <row r="35382" spans="2:13" s="1" customFormat="1" ht="13.8" x14ac:dyDescent="0.3">
      <c r="B35382" s="10"/>
      <c r="L35382" s="10"/>
      <c r="M35382" s="10"/>
    </row>
    <row r="35383" spans="2:13" s="1" customFormat="1" ht="13.8" x14ac:dyDescent="0.3">
      <c r="B35383" s="10"/>
      <c r="L35383" s="10"/>
      <c r="M35383" s="10"/>
    </row>
    <row r="35384" spans="2:13" s="1" customFormat="1" ht="13.8" x14ac:dyDescent="0.3">
      <c r="B35384" s="10"/>
      <c r="L35384" s="10"/>
      <c r="M35384" s="10"/>
    </row>
    <row r="35385" spans="2:13" s="1" customFormat="1" ht="13.8" x14ac:dyDescent="0.3">
      <c r="B35385" s="10"/>
      <c r="L35385" s="10"/>
      <c r="M35385" s="10"/>
    </row>
    <row r="35386" spans="2:13" s="1" customFormat="1" ht="13.8" x14ac:dyDescent="0.3">
      <c r="B35386" s="10"/>
      <c r="L35386" s="10"/>
      <c r="M35386" s="10"/>
    </row>
    <row r="35387" spans="2:13" s="1" customFormat="1" ht="13.8" x14ac:dyDescent="0.3">
      <c r="B35387" s="10"/>
      <c r="L35387" s="10"/>
      <c r="M35387" s="10"/>
    </row>
    <row r="35388" spans="2:13" s="1" customFormat="1" ht="13.8" x14ac:dyDescent="0.3">
      <c r="B35388" s="10"/>
      <c r="L35388" s="10"/>
      <c r="M35388" s="10"/>
    </row>
    <row r="35389" spans="2:13" s="1" customFormat="1" ht="13.8" x14ac:dyDescent="0.3">
      <c r="B35389" s="10"/>
      <c r="L35389" s="10"/>
      <c r="M35389" s="10"/>
    </row>
    <row r="35390" spans="2:13" s="1" customFormat="1" ht="13.8" x14ac:dyDescent="0.3">
      <c r="B35390" s="10"/>
      <c r="L35390" s="10"/>
      <c r="M35390" s="10"/>
    </row>
    <row r="35391" spans="2:13" s="1" customFormat="1" ht="13.8" x14ac:dyDescent="0.3">
      <c r="B35391" s="10"/>
      <c r="L35391" s="10"/>
      <c r="M35391" s="10"/>
    </row>
    <row r="35392" spans="2:13" s="1" customFormat="1" ht="13.8" x14ac:dyDescent="0.3">
      <c r="B35392" s="10"/>
      <c r="L35392" s="10"/>
      <c r="M35392" s="10"/>
    </row>
    <row r="35393" spans="2:13" s="1" customFormat="1" ht="13.8" x14ac:dyDescent="0.3">
      <c r="B35393" s="10"/>
      <c r="L35393" s="10"/>
      <c r="M35393" s="10"/>
    </row>
    <row r="35394" spans="2:13" s="1" customFormat="1" ht="13.8" x14ac:dyDescent="0.3">
      <c r="B35394" s="10"/>
      <c r="L35394" s="10"/>
      <c r="M35394" s="10"/>
    </row>
    <row r="35395" spans="2:13" s="1" customFormat="1" ht="13.8" x14ac:dyDescent="0.3">
      <c r="B35395" s="10"/>
      <c r="L35395" s="10"/>
      <c r="M35395" s="10"/>
    </row>
    <row r="35396" spans="2:13" s="1" customFormat="1" ht="13.8" x14ac:dyDescent="0.3">
      <c r="B35396" s="10"/>
      <c r="L35396" s="10"/>
      <c r="M35396" s="10"/>
    </row>
    <row r="35397" spans="2:13" s="1" customFormat="1" ht="13.8" x14ac:dyDescent="0.3">
      <c r="B35397" s="10"/>
      <c r="L35397" s="10"/>
      <c r="M35397" s="10"/>
    </row>
    <row r="35398" spans="2:13" s="1" customFormat="1" ht="13.8" x14ac:dyDescent="0.3">
      <c r="B35398" s="10"/>
      <c r="L35398" s="10"/>
      <c r="M35398" s="10"/>
    </row>
    <row r="35399" spans="2:13" s="1" customFormat="1" ht="13.8" x14ac:dyDescent="0.3">
      <c r="B35399" s="10"/>
      <c r="L35399" s="10"/>
      <c r="M35399" s="10"/>
    </row>
    <row r="35400" spans="2:13" s="1" customFormat="1" ht="13.8" x14ac:dyDescent="0.3">
      <c r="B35400" s="10"/>
      <c r="L35400" s="10"/>
      <c r="M35400" s="10"/>
    </row>
    <row r="35401" spans="2:13" s="1" customFormat="1" ht="13.8" x14ac:dyDescent="0.3">
      <c r="B35401" s="10"/>
      <c r="L35401" s="10"/>
      <c r="M35401" s="10"/>
    </row>
    <row r="35402" spans="2:13" s="1" customFormat="1" ht="13.8" x14ac:dyDescent="0.3">
      <c r="B35402" s="10"/>
      <c r="L35402" s="10"/>
      <c r="M35402" s="10"/>
    </row>
    <row r="35403" spans="2:13" s="1" customFormat="1" ht="13.8" x14ac:dyDescent="0.3">
      <c r="B35403" s="10"/>
      <c r="L35403" s="10"/>
      <c r="M35403" s="10"/>
    </row>
    <row r="35404" spans="2:13" s="1" customFormat="1" ht="13.8" x14ac:dyDescent="0.3">
      <c r="B35404" s="10"/>
      <c r="L35404" s="10"/>
      <c r="M35404" s="10"/>
    </row>
    <row r="35405" spans="2:13" s="1" customFormat="1" ht="13.8" x14ac:dyDescent="0.3">
      <c r="B35405" s="10"/>
      <c r="L35405" s="10"/>
      <c r="M35405" s="10"/>
    </row>
    <row r="35406" spans="2:13" s="1" customFormat="1" ht="13.8" x14ac:dyDescent="0.3">
      <c r="B35406" s="10"/>
      <c r="L35406" s="10"/>
      <c r="M35406" s="10"/>
    </row>
    <row r="35407" spans="2:13" s="1" customFormat="1" ht="13.8" x14ac:dyDescent="0.3">
      <c r="B35407" s="10"/>
      <c r="L35407" s="10"/>
      <c r="M35407" s="10"/>
    </row>
    <row r="35408" spans="2:13" s="1" customFormat="1" ht="13.8" x14ac:dyDescent="0.3">
      <c r="B35408" s="10"/>
      <c r="L35408" s="10"/>
      <c r="M35408" s="10"/>
    </row>
    <row r="35409" spans="2:13" s="1" customFormat="1" ht="13.8" x14ac:dyDescent="0.3">
      <c r="B35409" s="10"/>
      <c r="L35409" s="10"/>
      <c r="M35409" s="10"/>
    </row>
    <row r="35410" spans="2:13" s="1" customFormat="1" ht="13.8" x14ac:dyDescent="0.3">
      <c r="B35410" s="10"/>
      <c r="L35410" s="10"/>
      <c r="M35410" s="10"/>
    </row>
    <row r="35411" spans="2:13" s="1" customFormat="1" ht="13.8" x14ac:dyDescent="0.3">
      <c r="B35411" s="10"/>
      <c r="L35411" s="10"/>
      <c r="M35411" s="10"/>
    </row>
    <row r="35412" spans="2:13" s="1" customFormat="1" ht="13.8" x14ac:dyDescent="0.3">
      <c r="B35412" s="10"/>
      <c r="L35412" s="10"/>
      <c r="M35412" s="10"/>
    </row>
    <row r="35413" spans="2:13" s="1" customFormat="1" ht="13.8" x14ac:dyDescent="0.3">
      <c r="B35413" s="10"/>
      <c r="L35413" s="10"/>
      <c r="M35413" s="10"/>
    </row>
    <row r="35414" spans="2:13" s="1" customFormat="1" ht="13.8" x14ac:dyDescent="0.3">
      <c r="B35414" s="10"/>
      <c r="L35414" s="10"/>
      <c r="M35414" s="10"/>
    </row>
    <row r="35415" spans="2:13" s="1" customFormat="1" ht="13.8" x14ac:dyDescent="0.3">
      <c r="B35415" s="10"/>
      <c r="L35415" s="10"/>
      <c r="M35415" s="10"/>
    </row>
    <row r="35416" spans="2:13" s="1" customFormat="1" ht="13.8" x14ac:dyDescent="0.3">
      <c r="B35416" s="10"/>
      <c r="L35416" s="10"/>
      <c r="M35416" s="10"/>
    </row>
    <row r="35417" spans="2:13" s="1" customFormat="1" ht="13.8" x14ac:dyDescent="0.3">
      <c r="B35417" s="10"/>
      <c r="L35417" s="10"/>
      <c r="M35417" s="10"/>
    </row>
    <row r="35418" spans="2:13" s="1" customFormat="1" ht="13.8" x14ac:dyDescent="0.3">
      <c r="B35418" s="10"/>
      <c r="L35418" s="10"/>
      <c r="M35418" s="10"/>
    </row>
    <row r="35419" spans="2:13" s="1" customFormat="1" ht="13.8" x14ac:dyDescent="0.3">
      <c r="B35419" s="10"/>
      <c r="L35419" s="10"/>
      <c r="M35419" s="10"/>
    </row>
    <row r="35420" spans="2:13" s="1" customFormat="1" ht="13.8" x14ac:dyDescent="0.3">
      <c r="B35420" s="10"/>
      <c r="L35420" s="10"/>
      <c r="M35420" s="10"/>
    </row>
    <row r="35421" spans="2:13" s="1" customFormat="1" ht="13.8" x14ac:dyDescent="0.3">
      <c r="B35421" s="10"/>
      <c r="L35421" s="10"/>
      <c r="M35421" s="10"/>
    </row>
    <row r="35422" spans="2:13" s="1" customFormat="1" ht="13.8" x14ac:dyDescent="0.3">
      <c r="B35422" s="10"/>
      <c r="L35422" s="10"/>
      <c r="M35422" s="10"/>
    </row>
    <row r="35423" spans="2:13" s="1" customFormat="1" ht="13.8" x14ac:dyDescent="0.3">
      <c r="B35423" s="10"/>
      <c r="L35423" s="10"/>
      <c r="M35423" s="10"/>
    </row>
    <row r="35424" spans="2:13" s="1" customFormat="1" ht="13.8" x14ac:dyDescent="0.3">
      <c r="B35424" s="10"/>
      <c r="L35424" s="10"/>
      <c r="M35424" s="10"/>
    </row>
    <row r="35425" spans="2:13" s="1" customFormat="1" ht="13.8" x14ac:dyDescent="0.3">
      <c r="B35425" s="10"/>
      <c r="L35425" s="10"/>
      <c r="M35425" s="10"/>
    </row>
    <row r="35426" spans="2:13" s="1" customFormat="1" ht="13.8" x14ac:dyDescent="0.3">
      <c r="B35426" s="10"/>
      <c r="L35426" s="10"/>
      <c r="M35426" s="10"/>
    </row>
    <row r="35427" spans="2:13" s="1" customFormat="1" ht="13.8" x14ac:dyDescent="0.3">
      <c r="B35427" s="10"/>
      <c r="L35427" s="10"/>
      <c r="M35427" s="10"/>
    </row>
    <row r="35428" spans="2:13" s="1" customFormat="1" ht="13.8" x14ac:dyDescent="0.3">
      <c r="B35428" s="10"/>
      <c r="L35428" s="10"/>
      <c r="M35428" s="10"/>
    </row>
    <row r="35429" spans="2:13" s="1" customFormat="1" ht="13.8" x14ac:dyDescent="0.3">
      <c r="B35429" s="10"/>
      <c r="L35429" s="10"/>
      <c r="M35429" s="10"/>
    </row>
    <row r="35430" spans="2:13" s="1" customFormat="1" ht="13.8" x14ac:dyDescent="0.3">
      <c r="B35430" s="10"/>
      <c r="L35430" s="10"/>
      <c r="M35430" s="10"/>
    </row>
    <row r="35431" spans="2:13" s="1" customFormat="1" ht="13.8" x14ac:dyDescent="0.3">
      <c r="B35431" s="10"/>
      <c r="L35431" s="10"/>
      <c r="M35431" s="10"/>
    </row>
    <row r="35432" spans="2:13" s="1" customFormat="1" ht="13.8" x14ac:dyDescent="0.3">
      <c r="B35432" s="10"/>
      <c r="L35432" s="10"/>
      <c r="M35432" s="10"/>
    </row>
    <row r="35433" spans="2:13" s="1" customFormat="1" ht="13.8" x14ac:dyDescent="0.3">
      <c r="B35433" s="10"/>
      <c r="L35433" s="10"/>
      <c r="M35433" s="10"/>
    </row>
    <row r="35434" spans="2:13" s="1" customFormat="1" ht="13.8" x14ac:dyDescent="0.3">
      <c r="B35434" s="10"/>
      <c r="L35434" s="10"/>
      <c r="M35434" s="10"/>
    </row>
    <row r="35435" spans="2:13" s="1" customFormat="1" ht="13.8" x14ac:dyDescent="0.3">
      <c r="B35435" s="10"/>
      <c r="L35435" s="10"/>
      <c r="M35435" s="10"/>
    </row>
    <row r="35436" spans="2:13" s="1" customFormat="1" ht="13.8" x14ac:dyDescent="0.3">
      <c r="B35436" s="10"/>
      <c r="L35436" s="10"/>
      <c r="M35436" s="10"/>
    </row>
    <row r="35437" spans="2:13" s="1" customFormat="1" ht="13.8" x14ac:dyDescent="0.3">
      <c r="B35437" s="10"/>
      <c r="L35437" s="10"/>
      <c r="M35437" s="10"/>
    </row>
    <row r="35438" spans="2:13" s="1" customFormat="1" ht="13.8" x14ac:dyDescent="0.3">
      <c r="B35438" s="10"/>
      <c r="L35438" s="10"/>
      <c r="M35438" s="10"/>
    </row>
    <row r="35439" spans="2:13" s="1" customFormat="1" ht="13.8" x14ac:dyDescent="0.3">
      <c r="B35439" s="10"/>
      <c r="L35439" s="10"/>
      <c r="M35439" s="10"/>
    </row>
    <row r="35440" spans="2:13" s="1" customFormat="1" ht="13.8" x14ac:dyDescent="0.3">
      <c r="B35440" s="10"/>
      <c r="L35440" s="10"/>
      <c r="M35440" s="10"/>
    </row>
    <row r="35441" spans="2:13" s="1" customFormat="1" ht="13.8" x14ac:dyDescent="0.3">
      <c r="B35441" s="10"/>
      <c r="L35441" s="10"/>
      <c r="M35441" s="10"/>
    </row>
    <row r="35442" spans="2:13" s="1" customFormat="1" ht="13.8" x14ac:dyDescent="0.3">
      <c r="B35442" s="10"/>
      <c r="L35442" s="10"/>
      <c r="M35442" s="10"/>
    </row>
    <row r="35443" spans="2:13" s="1" customFormat="1" ht="13.8" x14ac:dyDescent="0.3">
      <c r="B35443" s="10"/>
      <c r="L35443" s="10"/>
      <c r="M35443" s="10"/>
    </row>
    <row r="35444" spans="2:13" s="1" customFormat="1" ht="13.8" x14ac:dyDescent="0.3">
      <c r="B35444" s="10"/>
      <c r="L35444" s="10"/>
      <c r="M35444" s="10"/>
    </row>
    <row r="35445" spans="2:13" s="1" customFormat="1" ht="13.8" x14ac:dyDescent="0.3">
      <c r="B35445" s="10"/>
      <c r="L35445" s="10"/>
      <c r="M35445" s="10"/>
    </row>
    <row r="35446" spans="2:13" s="1" customFormat="1" ht="13.8" x14ac:dyDescent="0.3">
      <c r="B35446" s="10"/>
      <c r="L35446" s="10"/>
      <c r="M35446" s="10"/>
    </row>
    <row r="35447" spans="2:13" s="1" customFormat="1" ht="13.8" x14ac:dyDescent="0.3">
      <c r="B35447" s="10"/>
      <c r="L35447" s="10"/>
      <c r="M35447" s="10"/>
    </row>
    <row r="35448" spans="2:13" s="1" customFormat="1" ht="13.8" x14ac:dyDescent="0.3">
      <c r="B35448" s="10"/>
      <c r="L35448" s="10"/>
      <c r="M35448" s="10"/>
    </row>
    <row r="35449" spans="2:13" s="1" customFormat="1" ht="13.8" x14ac:dyDescent="0.3">
      <c r="B35449" s="10"/>
      <c r="L35449" s="10"/>
      <c r="M35449" s="10"/>
    </row>
    <row r="35450" spans="2:13" s="1" customFormat="1" ht="13.8" x14ac:dyDescent="0.3">
      <c r="B35450" s="10"/>
      <c r="L35450" s="10"/>
      <c r="M35450" s="10"/>
    </row>
    <row r="35451" spans="2:13" s="1" customFormat="1" ht="13.8" x14ac:dyDescent="0.3">
      <c r="B35451" s="10"/>
      <c r="L35451" s="10"/>
      <c r="M35451" s="10"/>
    </row>
    <row r="35452" spans="2:13" s="1" customFormat="1" ht="13.8" x14ac:dyDescent="0.3">
      <c r="B35452" s="10"/>
      <c r="L35452" s="10"/>
      <c r="M35452" s="10"/>
    </row>
    <row r="35453" spans="2:13" s="1" customFormat="1" ht="13.8" x14ac:dyDescent="0.3">
      <c r="B35453" s="10"/>
      <c r="L35453" s="10"/>
      <c r="M35453" s="10"/>
    </row>
    <row r="35454" spans="2:13" s="1" customFormat="1" ht="13.8" x14ac:dyDescent="0.3">
      <c r="B35454" s="10"/>
      <c r="L35454" s="10"/>
      <c r="M35454" s="10"/>
    </row>
    <row r="35455" spans="2:13" s="1" customFormat="1" ht="13.8" x14ac:dyDescent="0.3">
      <c r="B35455" s="10"/>
      <c r="L35455" s="10"/>
      <c r="M35455" s="10"/>
    </row>
    <row r="35456" spans="2:13" s="1" customFormat="1" ht="13.8" x14ac:dyDescent="0.3">
      <c r="B35456" s="10"/>
      <c r="L35456" s="10"/>
      <c r="M35456" s="10"/>
    </row>
    <row r="35457" spans="2:13" s="1" customFormat="1" ht="13.8" x14ac:dyDescent="0.3">
      <c r="B35457" s="10"/>
      <c r="L35457" s="10"/>
      <c r="M35457" s="10"/>
    </row>
    <row r="35458" spans="2:13" s="1" customFormat="1" ht="13.8" x14ac:dyDescent="0.3">
      <c r="B35458" s="10"/>
      <c r="L35458" s="10"/>
      <c r="M35458" s="10"/>
    </row>
    <row r="35459" spans="2:13" s="1" customFormat="1" ht="13.8" x14ac:dyDescent="0.3">
      <c r="B35459" s="10"/>
      <c r="L35459" s="10"/>
      <c r="M35459" s="10"/>
    </row>
    <row r="35460" spans="2:13" s="1" customFormat="1" ht="13.8" x14ac:dyDescent="0.3">
      <c r="B35460" s="10"/>
      <c r="L35460" s="10"/>
      <c r="M35460" s="10"/>
    </row>
    <row r="35461" spans="2:13" s="1" customFormat="1" ht="13.8" x14ac:dyDescent="0.3">
      <c r="B35461" s="10"/>
      <c r="L35461" s="10"/>
      <c r="M35461" s="10"/>
    </row>
    <row r="35462" spans="2:13" s="1" customFormat="1" ht="13.8" x14ac:dyDescent="0.3">
      <c r="B35462" s="10"/>
      <c r="L35462" s="10"/>
      <c r="M35462" s="10"/>
    </row>
    <row r="35463" spans="2:13" s="1" customFormat="1" ht="13.8" x14ac:dyDescent="0.3">
      <c r="B35463" s="10"/>
      <c r="L35463" s="10"/>
      <c r="M35463" s="10"/>
    </row>
    <row r="35464" spans="2:13" s="1" customFormat="1" ht="13.8" x14ac:dyDescent="0.3">
      <c r="B35464" s="10"/>
      <c r="L35464" s="10"/>
      <c r="M35464" s="10"/>
    </row>
    <row r="35465" spans="2:13" s="1" customFormat="1" ht="13.8" x14ac:dyDescent="0.3">
      <c r="B35465" s="10"/>
      <c r="L35465" s="10"/>
      <c r="M35465" s="10"/>
    </row>
    <row r="35466" spans="2:13" s="1" customFormat="1" ht="13.8" x14ac:dyDescent="0.3">
      <c r="B35466" s="10"/>
      <c r="L35466" s="10"/>
      <c r="M35466" s="10"/>
    </row>
    <row r="35467" spans="2:13" s="1" customFormat="1" ht="13.8" x14ac:dyDescent="0.3">
      <c r="B35467" s="10"/>
      <c r="L35467" s="10"/>
      <c r="M35467" s="10"/>
    </row>
    <row r="35468" spans="2:13" s="1" customFormat="1" ht="13.8" x14ac:dyDescent="0.3">
      <c r="B35468" s="10"/>
      <c r="L35468" s="10"/>
      <c r="M35468" s="10"/>
    </row>
    <row r="35469" spans="2:13" s="1" customFormat="1" ht="13.8" x14ac:dyDescent="0.3">
      <c r="B35469" s="10"/>
      <c r="L35469" s="10"/>
      <c r="M35469" s="10"/>
    </row>
    <row r="35470" spans="2:13" s="1" customFormat="1" ht="13.8" x14ac:dyDescent="0.3">
      <c r="B35470" s="10"/>
      <c r="L35470" s="10"/>
      <c r="M35470" s="10"/>
    </row>
    <row r="35471" spans="2:13" s="1" customFormat="1" ht="13.8" x14ac:dyDescent="0.3">
      <c r="B35471" s="10"/>
      <c r="L35471" s="10"/>
      <c r="M35471" s="10"/>
    </row>
    <row r="35472" spans="2:13" s="1" customFormat="1" ht="13.8" x14ac:dyDescent="0.3">
      <c r="B35472" s="10"/>
      <c r="L35472" s="10"/>
      <c r="M35472" s="10"/>
    </row>
    <row r="35473" spans="2:13" s="1" customFormat="1" ht="13.8" x14ac:dyDescent="0.3">
      <c r="B35473" s="10"/>
      <c r="L35473" s="10"/>
      <c r="M35473" s="10"/>
    </row>
    <row r="35474" spans="2:13" s="1" customFormat="1" ht="13.8" x14ac:dyDescent="0.3">
      <c r="B35474" s="10"/>
      <c r="L35474" s="10"/>
      <c r="M35474" s="10"/>
    </row>
    <row r="35475" spans="2:13" s="1" customFormat="1" ht="13.8" x14ac:dyDescent="0.3">
      <c r="B35475" s="10"/>
      <c r="L35475" s="10"/>
      <c r="M35475" s="10"/>
    </row>
    <row r="35476" spans="2:13" s="1" customFormat="1" ht="13.8" x14ac:dyDescent="0.3">
      <c r="B35476" s="10"/>
      <c r="L35476" s="10"/>
      <c r="M35476" s="10"/>
    </row>
    <row r="35477" spans="2:13" s="1" customFormat="1" ht="13.8" x14ac:dyDescent="0.3">
      <c r="B35477" s="10"/>
      <c r="L35477" s="10"/>
      <c r="M35477" s="10"/>
    </row>
    <row r="35478" spans="2:13" s="1" customFormat="1" ht="13.8" x14ac:dyDescent="0.3">
      <c r="B35478" s="10"/>
      <c r="L35478" s="10"/>
      <c r="M35478" s="10"/>
    </row>
    <row r="35479" spans="2:13" s="1" customFormat="1" ht="13.8" x14ac:dyDescent="0.3">
      <c r="B35479" s="10"/>
      <c r="L35479" s="10"/>
      <c r="M35479" s="10"/>
    </row>
    <row r="35480" spans="2:13" s="1" customFormat="1" ht="13.8" x14ac:dyDescent="0.3">
      <c r="B35480" s="10"/>
      <c r="L35480" s="10"/>
      <c r="M35480" s="10"/>
    </row>
    <row r="35481" spans="2:13" s="1" customFormat="1" ht="13.8" x14ac:dyDescent="0.3">
      <c r="B35481" s="10"/>
      <c r="L35481" s="10"/>
      <c r="M35481" s="10"/>
    </row>
    <row r="35482" spans="2:13" s="1" customFormat="1" ht="13.8" x14ac:dyDescent="0.3">
      <c r="B35482" s="10"/>
      <c r="L35482" s="10"/>
      <c r="M35482" s="10"/>
    </row>
    <row r="35483" spans="2:13" s="1" customFormat="1" ht="13.8" x14ac:dyDescent="0.3">
      <c r="B35483" s="10"/>
      <c r="L35483" s="10"/>
      <c r="M35483" s="10"/>
    </row>
    <row r="35484" spans="2:13" s="1" customFormat="1" ht="13.8" x14ac:dyDescent="0.3">
      <c r="B35484" s="10"/>
      <c r="L35484" s="10"/>
      <c r="M35484" s="10"/>
    </row>
    <row r="35485" spans="2:13" s="1" customFormat="1" ht="13.8" x14ac:dyDescent="0.3">
      <c r="B35485" s="10"/>
      <c r="L35485" s="10"/>
      <c r="M35485" s="10"/>
    </row>
    <row r="35486" spans="2:13" s="1" customFormat="1" ht="13.8" x14ac:dyDescent="0.3">
      <c r="B35486" s="10"/>
      <c r="L35486" s="10"/>
      <c r="M35486" s="10"/>
    </row>
    <row r="35487" spans="2:13" s="1" customFormat="1" ht="13.8" x14ac:dyDescent="0.3">
      <c r="B35487" s="10"/>
      <c r="L35487" s="10"/>
      <c r="M35487" s="10"/>
    </row>
    <row r="35488" spans="2:13" s="1" customFormat="1" ht="13.8" x14ac:dyDescent="0.3">
      <c r="B35488" s="10"/>
      <c r="L35488" s="10"/>
      <c r="M35488" s="10"/>
    </row>
    <row r="35489" spans="2:13" s="1" customFormat="1" ht="13.8" x14ac:dyDescent="0.3">
      <c r="B35489" s="10"/>
      <c r="L35489" s="10"/>
      <c r="M35489" s="10"/>
    </row>
    <row r="35490" spans="2:13" s="1" customFormat="1" ht="13.8" x14ac:dyDescent="0.3">
      <c r="B35490" s="10"/>
      <c r="L35490" s="10"/>
      <c r="M35490" s="10"/>
    </row>
    <row r="35491" spans="2:13" s="1" customFormat="1" ht="13.8" x14ac:dyDescent="0.3">
      <c r="B35491" s="10"/>
      <c r="L35491" s="10"/>
      <c r="M35491" s="10"/>
    </row>
    <row r="35492" spans="2:13" s="1" customFormat="1" ht="13.8" x14ac:dyDescent="0.3">
      <c r="B35492" s="10"/>
      <c r="L35492" s="10"/>
      <c r="M35492" s="10"/>
    </row>
    <row r="35493" spans="2:13" s="1" customFormat="1" ht="13.8" x14ac:dyDescent="0.3">
      <c r="B35493" s="10"/>
      <c r="L35493" s="10"/>
      <c r="M35493" s="10"/>
    </row>
    <row r="35494" spans="2:13" s="1" customFormat="1" ht="13.8" x14ac:dyDescent="0.3">
      <c r="B35494" s="10"/>
      <c r="L35494" s="10"/>
      <c r="M35494" s="10"/>
    </row>
    <row r="35495" spans="2:13" s="1" customFormat="1" ht="13.8" x14ac:dyDescent="0.3">
      <c r="B35495" s="10"/>
      <c r="L35495" s="10"/>
      <c r="M35495" s="10"/>
    </row>
    <row r="35496" spans="2:13" s="1" customFormat="1" ht="13.8" x14ac:dyDescent="0.3">
      <c r="B35496" s="10"/>
      <c r="L35496" s="10"/>
      <c r="M35496" s="10"/>
    </row>
    <row r="35497" spans="2:13" s="1" customFormat="1" ht="13.8" x14ac:dyDescent="0.3">
      <c r="B35497" s="10"/>
      <c r="L35497" s="10"/>
      <c r="M35497" s="10"/>
    </row>
    <row r="35498" spans="2:13" s="1" customFormat="1" ht="13.8" x14ac:dyDescent="0.3">
      <c r="B35498" s="10"/>
      <c r="L35498" s="10"/>
      <c r="M35498" s="10"/>
    </row>
    <row r="35499" spans="2:13" s="1" customFormat="1" ht="13.8" x14ac:dyDescent="0.3">
      <c r="B35499" s="10"/>
      <c r="L35499" s="10"/>
      <c r="M35499" s="10"/>
    </row>
    <row r="35500" spans="2:13" s="1" customFormat="1" ht="13.8" x14ac:dyDescent="0.3">
      <c r="B35500" s="10"/>
      <c r="L35500" s="10"/>
      <c r="M35500" s="10"/>
    </row>
    <row r="35501" spans="2:13" s="1" customFormat="1" ht="13.8" x14ac:dyDescent="0.3">
      <c r="B35501" s="10"/>
      <c r="L35501" s="10"/>
      <c r="M35501" s="10"/>
    </row>
    <row r="35502" spans="2:13" s="1" customFormat="1" ht="13.8" x14ac:dyDescent="0.3">
      <c r="B35502" s="10"/>
      <c r="L35502" s="10"/>
      <c r="M35502" s="10"/>
    </row>
    <row r="35503" spans="2:13" s="1" customFormat="1" ht="13.8" x14ac:dyDescent="0.3">
      <c r="B35503" s="10"/>
      <c r="L35503" s="10"/>
      <c r="M35503" s="10"/>
    </row>
    <row r="35504" spans="2:13" s="1" customFormat="1" ht="13.8" x14ac:dyDescent="0.3">
      <c r="B35504" s="10"/>
      <c r="L35504" s="10"/>
      <c r="M35504" s="10"/>
    </row>
    <row r="35505" spans="2:13" s="1" customFormat="1" ht="13.8" x14ac:dyDescent="0.3">
      <c r="B35505" s="10"/>
      <c r="L35505" s="10"/>
      <c r="M35505" s="10"/>
    </row>
    <row r="35506" spans="2:13" s="1" customFormat="1" ht="13.8" x14ac:dyDescent="0.3">
      <c r="B35506" s="10"/>
      <c r="L35506" s="10"/>
      <c r="M35506" s="10"/>
    </row>
    <row r="35507" spans="2:13" s="1" customFormat="1" ht="13.8" x14ac:dyDescent="0.3">
      <c r="B35507" s="10"/>
      <c r="L35507" s="10"/>
      <c r="M35507" s="10"/>
    </row>
    <row r="35508" spans="2:13" s="1" customFormat="1" ht="13.8" x14ac:dyDescent="0.3">
      <c r="B35508" s="10"/>
      <c r="L35508" s="10"/>
      <c r="M35508" s="10"/>
    </row>
    <row r="35509" spans="2:13" s="1" customFormat="1" ht="13.8" x14ac:dyDescent="0.3">
      <c r="B35509" s="10"/>
      <c r="L35509" s="10"/>
      <c r="M35509" s="10"/>
    </row>
    <row r="35510" spans="2:13" s="1" customFormat="1" ht="13.8" x14ac:dyDescent="0.3">
      <c r="B35510" s="10"/>
      <c r="L35510" s="10"/>
      <c r="M35510" s="10"/>
    </row>
    <row r="35511" spans="2:13" s="1" customFormat="1" ht="13.8" x14ac:dyDescent="0.3">
      <c r="B35511" s="10"/>
      <c r="L35511" s="10"/>
      <c r="M35511" s="10"/>
    </row>
    <row r="35512" spans="2:13" s="1" customFormat="1" ht="13.8" x14ac:dyDescent="0.3">
      <c r="B35512" s="10"/>
      <c r="L35512" s="10"/>
      <c r="M35512" s="10"/>
    </row>
    <row r="35513" spans="2:13" s="1" customFormat="1" ht="13.8" x14ac:dyDescent="0.3">
      <c r="B35513" s="10"/>
      <c r="L35513" s="10"/>
      <c r="M35513" s="10"/>
    </row>
    <row r="35514" spans="2:13" s="1" customFormat="1" ht="13.8" x14ac:dyDescent="0.3">
      <c r="B35514" s="10"/>
      <c r="L35514" s="10"/>
      <c r="M35514" s="10"/>
    </row>
    <row r="35515" spans="2:13" s="1" customFormat="1" ht="13.8" x14ac:dyDescent="0.3">
      <c r="B35515" s="10"/>
      <c r="L35515" s="10"/>
      <c r="M35515" s="10"/>
    </row>
    <row r="35516" spans="2:13" s="1" customFormat="1" ht="13.8" x14ac:dyDescent="0.3">
      <c r="B35516" s="10"/>
      <c r="L35516" s="10"/>
      <c r="M35516" s="10"/>
    </row>
    <row r="35517" spans="2:13" s="1" customFormat="1" ht="13.8" x14ac:dyDescent="0.3">
      <c r="B35517" s="10"/>
      <c r="L35517" s="10"/>
      <c r="M35517" s="10"/>
    </row>
    <row r="35518" spans="2:13" s="1" customFormat="1" ht="13.8" x14ac:dyDescent="0.3">
      <c r="B35518" s="10"/>
      <c r="L35518" s="10"/>
      <c r="M35518" s="10"/>
    </row>
    <row r="35519" spans="2:13" s="1" customFormat="1" ht="13.8" x14ac:dyDescent="0.3">
      <c r="B35519" s="10"/>
      <c r="L35519" s="10"/>
      <c r="M35519" s="10"/>
    </row>
    <row r="35520" spans="2:13" s="1" customFormat="1" ht="13.8" x14ac:dyDescent="0.3">
      <c r="B35520" s="10"/>
      <c r="L35520" s="10"/>
      <c r="M35520" s="10"/>
    </row>
    <row r="35521" spans="2:13" s="1" customFormat="1" ht="13.8" x14ac:dyDescent="0.3">
      <c r="B35521" s="10"/>
      <c r="L35521" s="10"/>
      <c r="M35521" s="10"/>
    </row>
    <row r="35522" spans="2:13" s="1" customFormat="1" ht="13.8" x14ac:dyDescent="0.3">
      <c r="B35522" s="10"/>
      <c r="L35522" s="10"/>
      <c r="M35522" s="10"/>
    </row>
    <row r="35523" spans="2:13" s="1" customFormat="1" ht="13.8" x14ac:dyDescent="0.3">
      <c r="B35523" s="10"/>
      <c r="L35523" s="10"/>
      <c r="M35523" s="10"/>
    </row>
    <row r="35524" spans="2:13" s="1" customFormat="1" ht="13.8" x14ac:dyDescent="0.3">
      <c r="B35524" s="10"/>
      <c r="L35524" s="10"/>
      <c r="M35524" s="10"/>
    </row>
    <row r="35525" spans="2:13" s="1" customFormat="1" ht="13.8" x14ac:dyDescent="0.3">
      <c r="B35525" s="10"/>
      <c r="L35525" s="10"/>
      <c r="M35525" s="10"/>
    </row>
    <row r="35526" spans="2:13" s="1" customFormat="1" ht="13.8" x14ac:dyDescent="0.3">
      <c r="B35526" s="10"/>
      <c r="L35526" s="10"/>
      <c r="M35526" s="10"/>
    </row>
    <row r="35527" spans="2:13" s="1" customFormat="1" ht="13.8" x14ac:dyDescent="0.3">
      <c r="B35527" s="10"/>
      <c r="L35527" s="10"/>
      <c r="M35527" s="10"/>
    </row>
    <row r="35528" spans="2:13" s="1" customFormat="1" ht="13.8" x14ac:dyDescent="0.3">
      <c r="B35528" s="10"/>
      <c r="L35528" s="10"/>
      <c r="M35528" s="10"/>
    </row>
    <row r="35529" spans="2:13" s="1" customFormat="1" ht="13.8" x14ac:dyDescent="0.3">
      <c r="B35529" s="10"/>
      <c r="L35529" s="10"/>
      <c r="M35529" s="10"/>
    </row>
    <row r="35530" spans="2:13" s="1" customFormat="1" ht="13.8" x14ac:dyDescent="0.3">
      <c r="B35530" s="10"/>
      <c r="L35530" s="10"/>
      <c r="M35530" s="10"/>
    </row>
    <row r="35531" spans="2:13" s="1" customFormat="1" ht="13.8" x14ac:dyDescent="0.3">
      <c r="B35531" s="10"/>
      <c r="L35531" s="10"/>
      <c r="M35531" s="10"/>
    </row>
    <row r="35532" spans="2:13" s="1" customFormat="1" ht="13.8" x14ac:dyDescent="0.3">
      <c r="B35532" s="10"/>
      <c r="L35532" s="10"/>
      <c r="M35532" s="10"/>
    </row>
    <row r="35533" spans="2:13" s="1" customFormat="1" ht="13.8" x14ac:dyDescent="0.3">
      <c r="B35533" s="10"/>
      <c r="L35533" s="10"/>
      <c r="M35533" s="10"/>
    </row>
    <row r="35534" spans="2:13" s="1" customFormat="1" ht="13.8" x14ac:dyDescent="0.3">
      <c r="B35534" s="10"/>
      <c r="L35534" s="10"/>
      <c r="M35534" s="10"/>
    </row>
    <row r="35535" spans="2:13" s="1" customFormat="1" ht="13.8" x14ac:dyDescent="0.3">
      <c r="B35535" s="10"/>
      <c r="L35535" s="10"/>
      <c r="M35535" s="10"/>
    </row>
    <row r="35536" spans="2:13" s="1" customFormat="1" ht="13.8" x14ac:dyDescent="0.3">
      <c r="B35536" s="10"/>
      <c r="L35536" s="10"/>
      <c r="M35536" s="10"/>
    </row>
    <row r="35537" spans="2:13" s="1" customFormat="1" ht="13.8" x14ac:dyDescent="0.3">
      <c r="B35537" s="10"/>
      <c r="L35537" s="10"/>
      <c r="M35537" s="10"/>
    </row>
    <row r="35538" spans="2:13" s="1" customFormat="1" ht="13.8" x14ac:dyDescent="0.3">
      <c r="B35538" s="10"/>
      <c r="L35538" s="10"/>
      <c r="M35538" s="10"/>
    </row>
    <row r="35539" spans="2:13" s="1" customFormat="1" ht="13.8" x14ac:dyDescent="0.3">
      <c r="B35539" s="10"/>
      <c r="L35539" s="10"/>
      <c r="M35539" s="10"/>
    </row>
    <row r="35540" spans="2:13" s="1" customFormat="1" ht="13.8" x14ac:dyDescent="0.3">
      <c r="B35540" s="10"/>
      <c r="L35540" s="10"/>
      <c r="M35540" s="10"/>
    </row>
    <row r="35541" spans="2:13" s="1" customFormat="1" ht="13.8" x14ac:dyDescent="0.3">
      <c r="B35541" s="10"/>
      <c r="L35541" s="10"/>
      <c r="M35541" s="10"/>
    </row>
    <row r="35542" spans="2:13" s="1" customFormat="1" ht="13.8" x14ac:dyDescent="0.3">
      <c r="B35542" s="10"/>
      <c r="L35542" s="10"/>
      <c r="M35542" s="10"/>
    </row>
    <row r="35543" spans="2:13" s="1" customFormat="1" ht="13.8" x14ac:dyDescent="0.3">
      <c r="B35543" s="10"/>
      <c r="L35543" s="10"/>
      <c r="M35543" s="10"/>
    </row>
    <row r="35544" spans="2:13" s="1" customFormat="1" ht="13.8" x14ac:dyDescent="0.3">
      <c r="B35544" s="10"/>
      <c r="L35544" s="10"/>
      <c r="M35544" s="10"/>
    </row>
    <row r="35545" spans="2:13" s="1" customFormat="1" ht="13.8" x14ac:dyDescent="0.3">
      <c r="B35545" s="10"/>
      <c r="L35545" s="10"/>
      <c r="M35545" s="10"/>
    </row>
    <row r="35546" spans="2:13" s="1" customFormat="1" ht="13.8" x14ac:dyDescent="0.3">
      <c r="B35546" s="10"/>
      <c r="L35546" s="10"/>
      <c r="M35546" s="10"/>
    </row>
    <row r="35547" spans="2:13" s="1" customFormat="1" ht="13.8" x14ac:dyDescent="0.3">
      <c r="B35547" s="10"/>
      <c r="L35547" s="10"/>
      <c r="M35547" s="10"/>
    </row>
    <row r="35548" spans="2:13" s="1" customFormat="1" ht="13.8" x14ac:dyDescent="0.3">
      <c r="B35548" s="10"/>
      <c r="L35548" s="10"/>
      <c r="M35548" s="10"/>
    </row>
    <row r="35549" spans="2:13" s="1" customFormat="1" ht="13.8" x14ac:dyDescent="0.3">
      <c r="B35549" s="10"/>
      <c r="L35549" s="10"/>
      <c r="M35549" s="10"/>
    </row>
    <row r="35550" spans="2:13" s="1" customFormat="1" ht="13.8" x14ac:dyDescent="0.3">
      <c r="B35550" s="10"/>
      <c r="L35550" s="10"/>
      <c r="M35550" s="10"/>
    </row>
    <row r="35551" spans="2:13" s="1" customFormat="1" ht="13.8" x14ac:dyDescent="0.3">
      <c r="B35551" s="10"/>
      <c r="L35551" s="10"/>
      <c r="M35551" s="10"/>
    </row>
    <row r="35552" spans="2:13" s="1" customFormat="1" ht="13.8" x14ac:dyDescent="0.3">
      <c r="B35552" s="10"/>
      <c r="L35552" s="10"/>
      <c r="M35552" s="10"/>
    </row>
    <row r="35553" spans="2:13" s="1" customFormat="1" ht="13.8" x14ac:dyDescent="0.3">
      <c r="B35553" s="10"/>
      <c r="L35553" s="10"/>
      <c r="M35553" s="10"/>
    </row>
    <row r="35554" spans="2:13" s="1" customFormat="1" ht="13.8" x14ac:dyDescent="0.3">
      <c r="B35554" s="10"/>
      <c r="L35554" s="10"/>
      <c r="M35554" s="10"/>
    </row>
    <row r="35555" spans="2:13" s="1" customFormat="1" ht="13.8" x14ac:dyDescent="0.3">
      <c r="B35555" s="10"/>
      <c r="L35555" s="10"/>
      <c r="M35555" s="10"/>
    </row>
    <row r="35556" spans="2:13" s="1" customFormat="1" ht="13.8" x14ac:dyDescent="0.3">
      <c r="B35556" s="10"/>
      <c r="L35556" s="10"/>
      <c r="M35556" s="10"/>
    </row>
    <row r="35557" spans="2:13" s="1" customFormat="1" ht="13.8" x14ac:dyDescent="0.3">
      <c r="B35557" s="10"/>
      <c r="L35557" s="10"/>
      <c r="M35557" s="10"/>
    </row>
    <row r="35558" spans="2:13" s="1" customFormat="1" ht="13.8" x14ac:dyDescent="0.3">
      <c r="B35558" s="10"/>
      <c r="L35558" s="10"/>
      <c r="M35558" s="10"/>
    </row>
    <row r="35559" spans="2:13" s="1" customFormat="1" ht="13.8" x14ac:dyDescent="0.3">
      <c r="B35559" s="10"/>
      <c r="L35559" s="10"/>
      <c r="M35559" s="10"/>
    </row>
    <row r="35560" spans="2:13" s="1" customFormat="1" ht="13.8" x14ac:dyDescent="0.3">
      <c r="B35560" s="10"/>
      <c r="L35560" s="10"/>
      <c r="M35560" s="10"/>
    </row>
    <row r="35561" spans="2:13" s="1" customFormat="1" ht="13.8" x14ac:dyDescent="0.3">
      <c r="B35561" s="10"/>
      <c r="L35561" s="10"/>
      <c r="M35561" s="10"/>
    </row>
    <row r="35562" spans="2:13" s="1" customFormat="1" ht="13.8" x14ac:dyDescent="0.3">
      <c r="B35562" s="10"/>
      <c r="L35562" s="10"/>
      <c r="M35562" s="10"/>
    </row>
    <row r="35563" spans="2:13" s="1" customFormat="1" ht="13.8" x14ac:dyDescent="0.3">
      <c r="B35563" s="10"/>
      <c r="L35563" s="10"/>
      <c r="M35563" s="10"/>
    </row>
    <row r="35564" spans="2:13" s="1" customFormat="1" ht="13.8" x14ac:dyDescent="0.3">
      <c r="B35564" s="10"/>
      <c r="L35564" s="10"/>
      <c r="M35564" s="10"/>
    </row>
    <row r="35565" spans="2:13" s="1" customFormat="1" ht="13.8" x14ac:dyDescent="0.3">
      <c r="B35565" s="10"/>
      <c r="L35565" s="10"/>
      <c r="M35565" s="10"/>
    </row>
    <row r="35566" spans="2:13" s="1" customFormat="1" ht="13.8" x14ac:dyDescent="0.3">
      <c r="B35566" s="10"/>
      <c r="L35566" s="10"/>
      <c r="M35566" s="10"/>
    </row>
    <row r="35567" spans="2:13" s="1" customFormat="1" ht="13.8" x14ac:dyDescent="0.3">
      <c r="B35567" s="10"/>
      <c r="L35567" s="10"/>
      <c r="M35567" s="10"/>
    </row>
    <row r="35568" spans="2:13" s="1" customFormat="1" ht="13.8" x14ac:dyDescent="0.3">
      <c r="B35568" s="10"/>
      <c r="L35568" s="10"/>
      <c r="M35568" s="10"/>
    </row>
    <row r="35569" spans="2:13" s="1" customFormat="1" ht="13.8" x14ac:dyDescent="0.3">
      <c r="B35569" s="10"/>
      <c r="L35569" s="10"/>
      <c r="M35569" s="10"/>
    </row>
    <row r="35570" spans="2:13" s="1" customFormat="1" ht="13.8" x14ac:dyDescent="0.3">
      <c r="B35570" s="10"/>
      <c r="L35570" s="10"/>
      <c r="M35570" s="10"/>
    </row>
    <row r="35571" spans="2:13" s="1" customFormat="1" ht="13.8" x14ac:dyDescent="0.3">
      <c r="B35571" s="10"/>
      <c r="L35571" s="10"/>
      <c r="M35571" s="10"/>
    </row>
    <row r="35572" spans="2:13" s="1" customFormat="1" ht="13.8" x14ac:dyDescent="0.3">
      <c r="B35572" s="10"/>
      <c r="L35572" s="10"/>
      <c r="M35572" s="10"/>
    </row>
    <row r="35573" spans="2:13" s="1" customFormat="1" ht="13.8" x14ac:dyDescent="0.3">
      <c r="B35573" s="10"/>
      <c r="L35573" s="10"/>
      <c r="M35573" s="10"/>
    </row>
    <row r="35574" spans="2:13" s="1" customFormat="1" ht="13.8" x14ac:dyDescent="0.3">
      <c r="B35574" s="10"/>
      <c r="L35574" s="10"/>
      <c r="M35574" s="10"/>
    </row>
    <row r="35575" spans="2:13" s="1" customFormat="1" ht="13.8" x14ac:dyDescent="0.3">
      <c r="B35575" s="10"/>
      <c r="L35575" s="10"/>
      <c r="M35575" s="10"/>
    </row>
    <row r="35576" spans="2:13" s="1" customFormat="1" ht="13.8" x14ac:dyDescent="0.3">
      <c r="B35576" s="10"/>
      <c r="L35576" s="10"/>
      <c r="M35576" s="10"/>
    </row>
    <row r="35577" spans="2:13" s="1" customFormat="1" ht="13.8" x14ac:dyDescent="0.3">
      <c r="B35577" s="10"/>
      <c r="L35577" s="10"/>
      <c r="M35577" s="10"/>
    </row>
    <row r="35578" spans="2:13" s="1" customFormat="1" ht="13.8" x14ac:dyDescent="0.3">
      <c r="B35578" s="10"/>
      <c r="L35578" s="10"/>
      <c r="M35578" s="10"/>
    </row>
    <row r="35579" spans="2:13" s="1" customFormat="1" ht="13.8" x14ac:dyDescent="0.3">
      <c r="B35579" s="10"/>
      <c r="L35579" s="10"/>
      <c r="M35579" s="10"/>
    </row>
    <row r="35580" spans="2:13" s="1" customFormat="1" ht="13.8" x14ac:dyDescent="0.3">
      <c r="B35580" s="10"/>
      <c r="L35580" s="10"/>
      <c r="M35580" s="10"/>
    </row>
    <row r="35581" spans="2:13" s="1" customFormat="1" ht="13.8" x14ac:dyDescent="0.3">
      <c r="B35581" s="10"/>
      <c r="L35581" s="10"/>
      <c r="M35581" s="10"/>
    </row>
    <row r="35582" spans="2:13" s="1" customFormat="1" ht="13.8" x14ac:dyDescent="0.3">
      <c r="B35582" s="10"/>
      <c r="L35582" s="10"/>
      <c r="M35582" s="10"/>
    </row>
    <row r="35583" spans="2:13" s="1" customFormat="1" ht="13.8" x14ac:dyDescent="0.3">
      <c r="B35583" s="10"/>
      <c r="L35583" s="10"/>
      <c r="M35583" s="10"/>
    </row>
    <row r="35584" spans="2:13" s="1" customFormat="1" ht="13.8" x14ac:dyDescent="0.3">
      <c r="B35584" s="10"/>
      <c r="L35584" s="10"/>
      <c r="M35584" s="10"/>
    </row>
    <row r="35585" spans="2:13" s="1" customFormat="1" ht="13.8" x14ac:dyDescent="0.3">
      <c r="B35585" s="10"/>
      <c r="L35585" s="10"/>
      <c r="M35585" s="10"/>
    </row>
    <row r="35586" spans="2:13" s="1" customFormat="1" ht="13.8" x14ac:dyDescent="0.3">
      <c r="B35586" s="10"/>
      <c r="L35586" s="10"/>
      <c r="M35586" s="10"/>
    </row>
    <row r="35587" spans="2:13" s="1" customFormat="1" ht="13.8" x14ac:dyDescent="0.3">
      <c r="B35587" s="10"/>
      <c r="L35587" s="10"/>
      <c r="M35587" s="10"/>
    </row>
    <row r="35588" spans="2:13" s="1" customFormat="1" ht="13.8" x14ac:dyDescent="0.3">
      <c r="B35588" s="10"/>
      <c r="L35588" s="10"/>
      <c r="M35588" s="10"/>
    </row>
    <row r="35589" spans="2:13" s="1" customFormat="1" ht="13.8" x14ac:dyDescent="0.3">
      <c r="B35589" s="10"/>
      <c r="L35589" s="10"/>
      <c r="M35589" s="10"/>
    </row>
    <row r="35590" spans="2:13" s="1" customFormat="1" ht="13.8" x14ac:dyDescent="0.3">
      <c r="B35590" s="10"/>
      <c r="L35590" s="10"/>
      <c r="M35590" s="10"/>
    </row>
    <row r="35591" spans="2:13" s="1" customFormat="1" ht="13.8" x14ac:dyDescent="0.3">
      <c r="B35591" s="10"/>
      <c r="L35591" s="10"/>
      <c r="M35591" s="10"/>
    </row>
    <row r="35592" spans="2:13" s="1" customFormat="1" ht="13.8" x14ac:dyDescent="0.3">
      <c r="B35592" s="10"/>
      <c r="L35592" s="10"/>
      <c r="M35592" s="10"/>
    </row>
    <row r="35593" spans="2:13" s="1" customFormat="1" ht="13.8" x14ac:dyDescent="0.3">
      <c r="B35593" s="10"/>
      <c r="L35593" s="10"/>
      <c r="M35593" s="10"/>
    </row>
    <row r="35594" spans="2:13" s="1" customFormat="1" ht="13.8" x14ac:dyDescent="0.3">
      <c r="B35594" s="10"/>
      <c r="L35594" s="10"/>
      <c r="M35594" s="10"/>
    </row>
    <row r="35595" spans="2:13" s="1" customFormat="1" ht="13.8" x14ac:dyDescent="0.3">
      <c r="B35595" s="10"/>
      <c r="L35595" s="10"/>
      <c r="M35595" s="10"/>
    </row>
    <row r="35596" spans="2:13" s="1" customFormat="1" ht="13.8" x14ac:dyDescent="0.3">
      <c r="B35596" s="10"/>
      <c r="L35596" s="10"/>
      <c r="M35596" s="10"/>
    </row>
    <row r="35597" spans="2:13" s="1" customFormat="1" ht="13.8" x14ac:dyDescent="0.3">
      <c r="B35597" s="10"/>
      <c r="L35597" s="10"/>
      <c r="M35597" s="10"/>
    </row>
    <row r="35598" spans="2:13" s="1" customFormat="1" ht="13.8" x14ac:dyDescent="0.3">
      <c r="B35598" s="10"/>
      <c r="L35598" s="10"/>
      <c r="M35598" s="10"/>
    </row>
    <row r="35599" spans="2:13" s="1" customFormat="1" ht="13.8" x14ac:dyDescent="0.3">
      <c r="B35599" s="10"/>
      <c r="L35599" s="10"/>
      <c r="M35599" s="10"/>
    </row>
    <row r="35600" spans="2:13" s="1" customFormat="1" ht="13.8" x14ac:dyDescent="0.3">
      <c r="B35600" s="10"/>
      <c r="L35600" s="10"/>
      <c r="M35600" s="10"/>
    </row>
    <row r="35601" spans="2:13" s="1" customFormat="1" ht="13.8" x14ac:dyDescent="0.3">
      <c r="B35601" s="10"/>
      <c r="L35601" s="10"/>
      <c r="M35601" s="10"/>
    </row>
    <row r="35602" spans="2:13" s="1" customFormat="1" ht="13.8" x14ac:dyDescent="0.3">
      <c r="B35602" s="10"/>
      <c r="L35602" s="10"/>
      <c r="M35602" s="10"/>
    </row>
    <row r="35603" spans="2:13" s="1" customFormat="1" ht="13.8" x14ac:dyDescent="0.3">
      <c r="B35603" s="10"/>
      <c r="L35603" s="10"/>
      <c r="M35603" s="10"/>
    </row>
    <row r="35604" spans="2:13" s="1" customFormat="1" ht="13.8" x14ac:dyDescent="0.3">
      <c r="B35604" s="10"/>
      <c r="L35604" s="10"/>
      <c r="M35604" s="10"/>
    </row>
    <row r="35605" spans="2:13" s="1" customFormat="1" ht="13.8" x14ac:dyDescent="0.3">
      <c r="B35605" s="10"/>
      <c r="L35605" s="10"/>
      <c r="M35605" s="10"/>
    </row>
    <row r="35606" spans="2:13" s="1" customFormat="1" ht="13.8" x14ac:dyDescent="0.3">
      <c r="B35606" s="10"/>
      <c r="L35606" s="10"/>
      <c r="M35606" s="10"/>
    </row>
    <row r="35607" spans="2:13" s="1" customFormat="1" ht="13.8" x14ac:dyDescent="0.3">
      <c r="B35607" s="10"/>
      <c r="L35607" s="10"/>
      <c r="M35607" s="10"/>
    </row>
    <row r="35608" spans="2:13" s="1" customFormat="1" ht="13.8" x14ac:dyDescent="0.3">
      <c r="B35608" s="10"/>
      <c r="L35608" s="10"/>
      <c r="M35608" s="10"/>
    </row>
    <row r="35609" spans="2:13" s="1" customFormat="1" ht="13.8" x14ac:dyDescent="0.3">
      <c r="B35609" s="10"/>
      <c r="L35609" s="10"/>
      <c r="M35609" s="10"/>
    </row>
    <row r="35610" spans="2:13" s="1" customFormat="1" ht="13.8" x14ac:dyDescent="0.3">
      <c r="B35610" s="10"/>
      <c r="L35610" s="10"/>
      <c r="M35610" s="10"/>
    </row>
    <row r="35611" spans="2:13" s="1" customFormat="1" ht="13.8" x14ac:dyDescent="0.3">
      <c r="B35611" s="10"/>
      <c r="L35611" s="10"/>
      <c r="M35611" s="10"/>
    </row>
    <row r="35612" spans="2:13" s="1" customFormat="1" ht="13.8" x14ac:dyDescent="0.3">
      <c r="B35612" s="10"/>
      <c r="L35612" s="10"/>
      <c r="M35612" s="10"/>
    </row>
    <row r="35613" spans="2:13" s="1" customFormat="1" ht="13.8" x14ac:dyDescent="0.3">
      <c r="B35613" s="10"/>
      <c r="L35613" s="10"/>
      <c r="M35613" s="10"/>
    </row>
    <row r="35614" spans="2:13" s="1" customFormat="1" ht="13.8" x14ac:dyDescent="0.3">
      <c r="B35614" s="10"/>
      <c r="L35614" s="10"/>
      <c r="M35614" s="10"/>
    </row>
    <row r="35615" spans="2:13" s="1" customFormat="1" ht="13.8" x14ac:dyDescent="0.3">
      <c r="B35615" s="10"/>
      <c r="L35615" s="10"/>
      <c r="M35615" s="10"/>
    </row>
    <row r="35616" spans="2:13" s="1" customFormat="1" ht="13.8" x14ac:dyDescent="0.3">
      <c r="B35616" s="10"/>
      <c r="L35616" s="10"/>
      <c r="M35616" s="10"/>
    </row>
    <row r="35617" spans="2:13" s="1" customFormat="1" ht="13.8" x14ac:dyDescent="0.3">
      <c r="B35617" s="10"/>
      <c r="L35617" s="10"/>
      <c r="M35617" s="10"/>
    </row>
    <row r="35618" spans="2:13" s="1" customFormat="1" ht="13.8" x14ac:dyDescent="0.3">
      <c r="B35618" s="10"/>
      <c r="L35618" s="10"/>
      <c r="M35618" s="10"/>
    </row>
    <row r="35619" spans="2:13" s="1" customFormat="1" ht="13.8" x14ac:dyDescent="0.3">
      <c r="B35619" s="10"/>
      <c r="L35619" s="10"/>
      <c r="M35619" s="10"/>
    </row>
    <row r="35620" spans="2:13" s="1" customFormat="1" ht="13.8" x14ac:dyDescent="0.3">
      <c r="B35620" s="10"/>
      <c r="L35620" s="10"/>
      <c r="M35620" s="10"/>
    </row>
    <row r="35621" spans="2:13" s="1" customFormat="1" ht="13.8" x14ac:dyDescent="0.3">
      <c r="B35621" s="10"/>
      <c r="L35621" s="10"/>
      <c r="M35621" s="10"/>
    </row>
    <row r="35622" spans="2:13" s="1" customFormat="1" ht="13.8" x14ac:dyDescent="0.3">
      <c r="B35622" s="10"/>
      <c r="L35622" s="10"/>
      <c r="M35622" s="10"/>
    </row>
    <row r="35623" spans="2:13" s="1" customFormat="1" ht="13.8" x14ac:dyDescent="0.3">
      <c r="B35623" s="10"/>
      <c r="L35623" s="10"/>
      <c r="M35623" s="10"/>
    </row>
    <row r="35624" spans="2:13" s="1" customFormat="1" ht="13.8" x14ac:dyDescent="0.3">
      <c r="B35624" s="10"/>
      <c r="L35624" s="10"/>
      <c r="M35624" s="10"/>
    </row>
    <row r="35625" spans="2:13" s="1" customFormat="1" ht="13.8" x14ac:dyDescent="0.3">
      <c r="B35625" s="10"/>
      <c r="L35625" s="10"/>
      <c r="M35625" s="10"/>
    </row>
    <row r="35626" spans="2:13" s="1" customFormat="1" ht="13.8" x14ac:dyDescent="0.3">
      <c r="B35626" s="10"/>
      <c r="L35626" s="10"/>
      <c r="M35626" s="10"/>
    </row>
    <row r="35627" spans="2:13" s="1" customFormat="1" ht="13.8" x14ac:dyDescent="0.3">
      <c r="B35627" s="10"/>
      <c r="L35627" s="10"/>
      <c r="M35627" s="10"/>
    </row>
    <row r="35628" spans="2:13" s="1" customFormat="1" ht="13.8" x14ac:dyDescent="0.3">
      <c r="B35628" s="10"/>
      <c r="L35628" s="10"/>
      <c r="M35628" s="10"/>
    </row>
    <row r="35629" spans="2:13" s="1" customFormat="1" ht="13.8" x14ac:dyDescent="0.3">
      <c r="B35629" s="10"/>
      <c r="L35629" s="10"/>
      <c r="M35629" s="10"/>
    </row>
    <row r="35630" spans="2:13" s="1" customFormat="1" ht="13.8" x14ac:dyDescent="0.3">
      <c r="B35630" s="10"/>
      <c r="L35630" s="10"/>
      <c r="M35630" s="10"/>
    </row>
    <row r="35631" spans="2:13" s="1" customFormat="1" ht="13.8" x14ac:dyDescent="0.3">
      <c r="B35631" s="10"/>
      <c r="L35631" s="10"/>
      <c r="M35631" s="10"/>
    </row>
    <row r="35632" spans="2:13" s="1" customFormat="1" ht="13.8" x14ac:dyDescent="0.3">
      <c r="B35632" s="10"/>
      <c r="L35632" s="10"/>
      <c r="M35632" s="10"/>
    </row>
    <row r="35633" spans="2:13" s="1" customFormat="1" ht="13.8" x14ac:dyDescent="0.3">
      <c r="B35633" s="10"/>
      <c r="L35633" s="10"/>
      <c r="M35633" s="10"/>
    </row>
    <row r="35634" spans="2:13" s="1" customFormat="1" ht="13.8" x14ac:dyDescent="0.3">
      <c r="B35634" s="10"/>
      <c r="L35634" s="10"/>
      <c r="M35634" s="10"/>
    </row>
    <row r="35635" spans="2:13" s="1" customFormat="1" ht="13.8" x14ac:dyDescent="0.3">
      <c r="B35635" s="10"/>
      <c r="L35635" s="10"/>
      <c r="M35635" s="10"/>
    </row>
    <row r="35636" spans="2:13" s="1" customFormat="1" ht="13.8" x14ac:dyDescent="0.3">
      <c r="B35636" s="10"/>
      <c r="L35636" s="10"/>
      <c r="M35636" s="10"/>
    </row>
    <row r="35637" spans="2:13" s="1" customFormat="1" ht="13.8" x14ac:dyDescent="0.3">
      <c r="B35637" s="10"/>
      <c r="L35637" s="10"/>
      <c r="M35637" s="10"/>
    </row>
    <row r="35638" spans="2:13" s="1" customFormat="1" ht="13.8" x14ac:dyDescent="0.3">
      <c r="B35638" s="10"/>
      <c r="L35638" s="10"/>
      <c r="M35638" s="10"/>
    </row>
    <row r="35639" spans="2:13" s="1" customFormat="1" ht="13.8" x14ac:dyDescent="0.3">
      <c r="B35639" s="10"/>
      <c r="L35639" s="10"/>
      <c r="M35639" s="10"/>
    </row>
    <row r="35640" spans="2:13" s="1" customFormat="1" ht="13.8" x14ac:dyDescent="0.3">
      <c r="B35640" s="10"/>
      <c r="L35640" s="10"/>
      <c r="M35640" s="10"/>
    </row>
    <row r="35641" spans="2:13" s="1" customFormat="1" ht="13.8" x14ac:dyDescent="0.3">
      <c r="B35641" s="10"/>
      <c r="L35641" s="10"/>
      <c r="M35641" s="10"/>
    </row>
    <row r="35642" spans="2:13" s="1" customFormat="1" ht="13.8" x14ac:dyDescent="0.3">
      <c r="B35642" s="10"/>
      <c r="L35642" s="10"/>
      <c r="M35642" s="10"/>
    </row>
    <row r="35643" spans="2:13" s="1" customFormat="1" ht="13.8" x14ac:dyDescent="0.3">
      <c r="B35643" s="10"/>
      <c r="L35643" s="10"/>
      <c r="M35643" s="10"/>
    </row>
    <row r="35644" spans="2:13" s="1" customFormat="1" ht="13.8" x14ac:dyDescent="0.3">
      <c r="B35644" s="10"/>
      <c r="L35644" s="10"/>
      <c r="M35644" s="10"/>
    </row>
    <row r="35645" spans="2:13" s="1" customFormat="1" ht="13.8" x14ac:dyDescent="0.3">
      <c r="B35645" s="10"/>
      <c r="L35645" s="10"/>
      <c r="M35645" s="10"/>
    </row>
    <row r="35646" spans="2:13" s="1" customFormat="1" ht="13.8" x14ac:dyDescent="0.3">
      <c r="B35646" s="10"/>
      <c r="L35646" s="10"/>
      <c r="M35646" s="10"/>
    </row>
    <row r="35647" spans="2:13" s="1" customFormat="1" ht="13.8" x14ac:dyDescent="0.3">
      <c r="B35647" s="10"/>
      <c r="L35647" s="10"/>
      <c r="M35647" s="10"/>
    </row>
    <row r="35648" spans="2:13" s="1" customFormat="1" ht="13.8" x14ac:dyDescent="0.3">
      <c r="B35648" s="10"/>
      <c r="L35648" s="10"/>
      <c r="M35648" s="10"/>
    </row>
    <row r="35649" spans="2:13" s="1" customFormat="1" ht="13.8" x14ac:dyDescent="0.3">
      <c r="B35649" s="10"/>
      <c r="L35649" s="10"/>
      <c r="M35649" s="10"/>
    </row>
    <row r="35650" spans="2:13" s="1" customFormat="1" ht="13.8" x14ac:dyDescent="0.3">
      <c r="B35650" s="10"/>
      <c r="L35650" s="10"/>
      <c r="M35650" s="10"/>
    </row>
    <row r="35651" spans="2:13" s="1" customFormat="1" ht="13.8" x14ac:dyDescent="0.3">
      <c r="B35651" s="10"/>
      <c r="L35651" s="10"/>
      <c r="M35651" s="10"/>
    </row>
    <row r="35652" spans="2:13" s="1" customFormat="1" ht="13.8" x14ac:dyDescent="0.3">
      <c r="B35652" s="10"/>
      <c r="L35652" s="10"/>
      <c r="M35652" s="10"/>
    </row>
    <row r="35653" spans="2:13" s="1" customFormat="1" ht="13.8" x14ac:dyDescent="0.3">
      <c r="B35653" s="10"/>
      <c r="L35653" s="10"/>
      <c r="M35653" s="10"/>
    </row>
    <row r="35654" spans="2:13" s="1" customFormat="1" ht="13.8" x14ac:dyDescent="0.3">
      <c r="B35654" s="10"/>
      <c r="L35654" s="10"/>
      <c r="M35654" s="10"/>
    </row>
    <row r="35655" spans="2:13" s="1" customFormat="1" ht="13.8" x14ac:dyDescent="0.3">
      <c r="B35655" s="10"/>
      <c r="L35655" s="10"/>
      <c r="M35655" s="10"/>
    </row>
    <row r="35656" spans="2:13" s="1" customFormat="1" ht="13.8" x14ac:dyDescent="0.3">
      <c r="B35656" s="10"/>
      <c r="L35656" s="10"/>
      <c r="M35656" s="10"/>
    </row>
    <row r="35657" spans="2:13" s="1" customFormat="1" ht="13.8" x14ac:dyDescent="0.3">
      <c r="B35657" s="10"/>
      <c r="L35657" s="10"/>
      <c r="M35657" s="10"/>
    </row>
    <row r="35658" spans="2:13" s="1" customFormat="1" ht="13.8" x14ac:dyDescent="0.3">
      <c r="B35658" s="10"/>
      <c r="L35658" s="10"/>
      <c r="M35658" s="10"/>
    </row>
    <row r="35659" spans="2:13" s="1" customFormat="1" ht="13.8" x14ac:dyDescent="0.3">
      <c r="B35659" s="10"/>
      <c r="L35659" s="10"/>
      <c r="M35659" s="10"/>
    </row>
    <row r="35660" spans="2:13" s="1" customFormat="1" ht="13.8" x14ac:dyDescent="0.3">
      <c r="B35660" s="10"/>
      <c r="L35660" s="10"/>
      <c r="M35660" s="10"/>
    </row>
    <row r="35661" spans="2:13" s="1" customFormat="1" ht="13.8" x14ac:dyDescent="0.3">
      <c r="B35661" s="10"/>
      <c r="L35661" s="10"/>
      <c r="M35661" s="10"/>
    </row>
    <row r="35662" spans="2:13" s="1" customFormat="1" ht="13.8" x14ac:dyDescent="0.3">
      <c r="B35662" s="10"/>
      <c r="L35662" s="10"/>
      <c r="M35662" s="10"/>
    </row>
    <row r="35663" spans="2:13" s="1" customFormat="1" ht="13.8" x14ac:dyDescent="0.3">
      <c r="B35663" s="10"/>
      <c r="L35663" s="10"/>
      <c r="M35663" s="10"/>
    </row>
    <row r="35664" spans="2:13" s="1" customFormat="1" ht="13.8" x14ac:dyDescent="0.3">
      <c r="B35664" s="10"/>
      <c r="L35664" s="10"/>
      <c r="M35664" s="10"/>
    </row>
    <row r="35665" spans="2:13" s="1" customFormat="1" ht="13.8" x14ac:dyDescent="0.3">
      <c r="B35665" s="10"/>
      <c r="L35665" s="10"/>
      <c r="M35665" s="10"/>
    </row>
    <row r="35666" spans="2:13" s="1" customFormat="1" ht="13.8" x14ac:dyDescent="0.3">
      <c r="B35666" s="10"/>
      <c r="L35666" s="10"/>
      <c r="M35666" s="10"/>
    </row>
    <row r="35667" spans="2:13" s="1" customFormat="1" ht="13.8" x14ac:dyDescent="0.3">
      <c r="B35667" s="10"/>
      <c r="L35667" s="10"/>
      <c r="M35667" s="10"/>
    </row>
    <row r="35668" spans="2:13" s="1" customFormat="1" ht="13.8" x14ac:dyDescent="0.3">
      <c r="B35668" s="10"/>
      <c r="L35668" s="10"/>
      <c r="M35668" s="10"/>
    </row>
    <row r="35669" spans="2:13" s="1" customFormat="1" ht="13.8" x14ac:dyDescent="0.3">
      <c r="B35669" s="10"/>
      <c r="L35669" s="10"/>
      <c r="M35669" s="10"/>
    </row>
    <row r="35670" spans="2:13" s="1" customFormat="1" ht="13.8" x14ac:dyDescent="0.3">
      <c r="B35670" s="10"/>
      <c r="L35670" s="10"/>
      <c r="M35670" s="10"/>
    </row>
    <row r="35671" spans="2:13" s="1" customFormat="1" ht="13.8" x14ac:dyDescent="0.3">
      <c r="B35671" s="10"/>
      <c r="L35671" s="10"/>
      <c r="M35671" s="10"/>
    </row>
    <row r="35672" spans="2:13" s="1" customFormat="1" ht="13.8" x14ac:dyDescent="0.3">
      <c r="B35672" s="10"/>
      <c r="L35672" s="10"/>
      <c r="M35672" s="10"/>
    </row>
    <row r="35673" spans="2:13" s="1" customFormat="1" ht="13.8" x14ac:dyDescent="0.3">
      <c r="B35673" s="10"/>
      <c r="L35673" s="10"/>
      <c r="M35673" s="10"/>
    </row>
    <row r="35674" spans="2:13" s="1" customFormat="1" ht="13.8" x14ac:dyDescent="0.3">
      <c r="B35674" s="10"/>
      <c r="L35674" s="10"/>
      <c r="M35674" s="10"/>
    </row>
    <row r="35675" spans="2:13" s="1" customFormat="1" ht="13.8" x14ac:dyDescent="0.3">
      <c r="B35675" s="10"/>
      <c r="L35675" s="10"/>
      <c r="M35675" s="10"/>
    </row>
    <row r="35676" spans="2:13" s="1" customFormat="1" ht="13.8" x14ac:dyDescent="0.3">
      <c r="B35676" s="10"/>
      <c r="L35676" s="10"/>
      <c r="M35676" s="10"/>
    </row>
    <row r="35677" spans="2:13" s="1" customFormat="1" ht="13.8" x14ac:dyDescent="0.3">
      <c r="B35677" s="10"/>
      <c r="L35677" s="10"/>
      <c r="M35677" s="10"/>
    </row>
    <row r="35678" spans="2:13" s="1" customFormat="1" ht="13.8" x14ac:dyDescent="0.3">
      <c r="B35678" s="10"/>
      <c r="L35678" s="10"/>
      <c r="M35678" s="10"/>
    </row>
    <row r="35679" spans="2:13" s="1" customFormat="1" ht="13.8" x14ac:dyDescent="0.3">
      <c r="B35679" s="10"/>
      <c r="L35679" s="10"/>
      <c r="M35679" s="10"/>
    </row>
    <row r="35680" spans="2:13" s="1" customFormat="1" ht="13.8" x14ac:dyDescent="0.3">
      <c r="B35680" s="10"/>
      <c r="L35680" s="10"/>
      <c r="M35680" s="10"/>
    </row>
    <row r="35681" spans="2:13" s="1" customFormat="1" ht="13.8" x14ac:dyDescent="0.3">
      <c r="B35681" s="10"/>
      <c r="L35681" s="10"/>
      <c r="M35681" s="10"/>
    </row>
    <row r="35682" spans="2:13" s="1" customFormat="1" ht="13.8" x14ac:dyDescent="0.3">
      <c r="B35682" s="10"/>
      <c r="L35682" s="10"/>
      <c r="M35682" s="10"/>
    </row>
    <row r="35683" spans="2:13" s="1" customFormat="1" ht="13.8" x14ac:dyDescent="0.3">
      <c r="B35683" s="10"/>
      <c r="L35683" s="10"/>
      <c r="M35683" s="10"/>
    </row>
    <row r="35684" spans="2:13" s="1" customFormat="1" ht="13.8" x14ac:dyDescent="0.3">
      <c r="B35684" s="10"/>
      <c r="L35684" s="10"/>
      <c r="M35684" s="10"/>
    </row>
    <row r="35685" spans="2:13" s="1" customFormat="1" ht="13.8" x14ac:dyDescent="0.3">
      <c r="B35685" s="10"/>
      <c r="L35685" s="10"/>
      <c r="M35685" s="10"/>
    </row>
    <row r="35686" spans="2:13" s="1" customFormat="1" ht="13.8" x14ac:dyDescent="0.3">
      <c r="B35686" s="10"/>
      <c r="L35686" s="10"/>
      <c r="M35686" s="10"/>
    </row>
    <row r="35687" spans="2:13" s="1" customFormat="1" ht="13.8" x14ac:dyDescent="0.3">
      <c r="B35687" s="10"/>
      <c r="L35687" s="10"/>
      <c r="M35687" s="10"/>
    </row>
    <row r="35688" spans="2:13" s="1" customFormat="1" ht="13.8" x14ac:dyDescent="0.3">
      <c r="B35688" s="10"/>
      <c r="L35688" s="10"/>
      <c r="M35688" s="10"/>
    </row>
    <row r="35689" spans="2:13" s="1" customFormat="1" ht="13.8" x14ac:dyDescent="0.3">
      <c r="B35689" s="10"/>
      <c r="L35689" s="10"/>
      <c r="M35689" s="10"/>
    </row>
    <row r="35690" spans="2:13" s="1" customFormat="1" ht="13.8" x14ac:dyDescent="0.3">
      <c r="B35690" s="10"/>
      <c r="L35690" s="10"/>
      <c r="M35690" s="10"/>
    </row>
    <row r="35691" spans="2:13" s="1" customFormat="1" ht="13.8" x14ac:dyDescent="0.3">
      <c r="B35691" s="10"/>
      <c r="L35691" s="10"/>
      <c r="M35691" s="10"/>
    </row>
    <row r="35692" spans="2:13" s="1" customFormat="1" ht="13.8" x14ac:dyDescent="0.3">
      <c r="B35692" s="10"/>
      <c r="L35692" s="10"/>
      <c r="M35692" s="10"/>
    </row>
    <row r="35693" spans="2:13" s="1" customFormat="1" ht="13.8" x14ac:dyDescent="0.3">
      <c r="B35693" s="10"/>
      <c r="L35693" s="10"/>
      <c r="M35693" s="10"/>
    </row>
    <row r="35694" spans="2:13" s="1" customFormat="1" ht="13.8" x14ac:dyDescent="0.3">
      <c r="B35694" s="10"/>
      <c r="L35694" s="10"/>
      <c r="M35694" s="10"/>
    </row>
    <row r="35695" spans="2:13" s="1" customFormat="1" ht="13.8" x14ac:dyDescent="0.3">
      <c r="B35695" s="10"/>
      <c r="L35695" s="10"/>
      <c r="M35695" s="10"/>
    </row>
    <row r="35696" spans="2:13" s="1" customFormat="1" ht="13.8" x14ac:dyDescent="0.3">
      <c r="B35696" s="10"/>
      <c r="L35696" s="10"/>
      <c r="M35696" s="10"/>
    </row>
    <row r="35697" spans="2:13" s="1" customFormat="1" ht="13.8" x14ac:dyDescent="0.3">
      <c r="B35697" s="10"/>
      <c r="L35697" s="10"/>
      <c r="M35697" s="10"/>
    </row>
    <row r="35698" spans="2:13" s="1" customFormat="1" ht="13.8" x14ac:dyDescent="0.3">
      <c r="B35698" s="10"/>
      <c r="L35698" s="10"/>
      <c r="M35698" s="10"/>
    </row>
    <row r="35699" spans="2:13" s="1" customFormat="1" ht="13.8" x14ac:dyDescent="0.3">
      <c r="B35699" s="10"/>
      <c r="L35699" s="10"/>
      <c r="M35699" s="10"/>
    </row>
    <row r="35700" spans="2:13" s="1" customFormat="1" ht="13.8" x14ac:dyDescent="0.3">
      <c r="B35700" s="10"/>
      <c r="L35700" s="10"/>
      <c r="M35700" s="10"/>
    </row>
    <row r="35701" spans="2:13" s="1" customFormat="1" ht="13.8" x14ac:dyDescent="0.3">
      <c r="B35701" s="10"/>
      <c r="L35701" s="10"/>
      <c r="M35701" s="10"/>
    </row>
    <row r="35702" spans="2:13" s="1" customFormat="1" ht="13.8" x14ac:dyDescent="0.3">
      <c r="B35702" s="10"/>
      <c r="L35702" s="10"/>
      <c r="M35702" s="10"/>
    </row>
    <row r="35703" spans="2:13" s="1" customFormat="1" ht="13.8" x14ac:dyDescent="0.3">
      <c r="B35703" s="10"/>
      <c r="L35703" s="10"/>
      <c r="M35703" s="10"/>
    </row>
    <row r="35704" spans="2:13" s="1" customFormat="1" ht="13.8" x14ac:dyDescent="0.3">
      <c r="B35704" s="10"/>
      <c r="L35704" s="10"/>
      <c r="M35704" s="10"/>
    </row>
    <row r="35705" spans="2:13" s="1" customFormat="1" ht="13.8" x14ac:dyDescent="0.3">
      <c r="B35705" s="10"/>
      <c r="L35705" s="10"/>
      <c r="M35705" s="10"/>
    </row>
    <row r="35706" spans="2:13" s="1" customFormat="1" ht="13.8" x14ac:dyDescent="0.3">
      <c r="B35706" s="10"/>
      <c r="L35706" s="10"/>
      <c r="M35706" s="10"/>
    </row>
    <row r="35707" spans="2:13" s="1" customFormat="1" ht="13.8" x14ac:dyDescent="0.3">
      <c r="B35707" s="10"/>
      <c r="L35707" s="10"/>
      <c r="M35707" s="10"/>
    </row>
    <row r="35708" spans="2:13" s="1" customFormat="1" ht="13.8" x14ac:dyDescent="0.3">
      <c r="B35708" s="10"/>
      <c r="L35708" s="10"/>
      <c r="M35708" s="10"/>
    </row>
    <row r="35709" spans="2:13" s="1" customFormat="1" ht="13.8" x14ac:dyDescent="0.3">
      <c r="B35709" s="10"/>
      <c r="L35709" s="10"/>
      <c r="M35709" s="10"/>
    </row>
    <row r="35710" spans="2:13" s="1" customFormat="1" ht="13.8" x14ac:dyDescent="0.3">
      <c r="B35710" s="10"/>
      <c r="L35710" s="10"/>
      <c r="M35710" s="10"/>
    </row>
    <row r="35711" spans="2:13" s="1" customFormat="1" ht="13.8" x14ac:dyDescent="0.3">
      <c r="B35711" s="10"/>
      <c r="L35711" s="10"/>
      <c r="M35711" s="10"/>
    </row>
    <row r="35712" spans="2:13" s="1" customFormat="1" ht="13.8" x14ac:dyDescent="0.3">
      <c r="B35712" s="10"/>
      <c r="L35712" s="10"/>
      <c r="M35712" s="10"/>
    </row>
    <row r="35713" spans="2:13" s="1" customFormat="1" ht="13.8" x14ac:dyDescent="0.3">
      <c r="B35713" s="10"/>
      <c r="L35713" s="10"/>
      <c r="M35713" s="10"/>
    </row>
    <row r="35714" spans="2:13" s="1" customFormat="1" ht="13.8" x14ac:dyDescent="0.3">
      <c r="B35714" s="10"/>
      <c r="L35714" s="10"/>
      <c r="M35714" s="10"/>
    </row>
    <row r="35715" spans="2:13" s="1" customFormat="1" ht="13.8" x14ac:dyDescent="0.3">
      <c r="B35715" s="10"/>
      <c r="L35715" s="10"/>
      <c r="M35715" s="10"/>
    </row>
    <row r="35716" spans="2:13" s="1" customFormat="1" ht="13.8" x14ac:dyDescent="0.3">
      <c r="B35716" s="10"/>
      <c r="L35716" s="10"/>
      <c r="M35716" s="10"/>
    </row>
    <row r="35717" spans="2:13" s="1" customFormat="1" ht="13.8" x14ac:dyDescent="0.3">
      <c r="B35717" s="10"/>
      <c r="L35717" s="10"/>
      <c r="M35717" s="10"/>
    </row>
    <row r="35718" spans="2:13" s="1" customFormat="1" ht="13.8" x14ac:dyDescent="0.3">
      <c r="B35718" s="10"/>
      <c r="L35718" s="10"/>
      <c r="M35718" s="10"/>
    </row>
    <row r="35719" spans="2:13" s="1" customFormat="1" ht="13.8" x14ac:dyDescent="0.3">
      <c r="B35719" s="10"/>
      <c r="L35719" s="10"/>
      <c r="M35719" s="10"/>
    </row>
    <row r="35720" spans="2:13" s="1" customFormat="1" ht="13.8" x14ac:dyDescent="0.3">
      <c r="B35720" s="10"/>
      <c r="L35720" s="10"/>
      <c r="M35720" s="10"/>
    </row>
    <row r="35721" spans="2:13" s="1" customFormat="1" ht="13.8" x14ac:dyDescent="0.3">
      <c r="B35721" s="10"/>
      <c r="L35721" s="10"/>
      <c r="M35721" s="10"/>
    </row>
    <row r="35722" spans="2:13" s="1" customFormat="1" ht="13.8" x14ac:dyDescent="0.3">
      <c r="B35722" s="10"/>
      <c r="L35722" s="10"/>
      <c r="M35722" s="10"/>
    </row>
    <row r="35723" spans="2:13" s="1" customFormat="1" ht="13.8" x14ac:dyDescent="0.3">
      <c r="B35723" s="10"/>
      <c r="L35723" s="10"/>
      <c r="M35723" s="10"/>
    </row>
    <row r="35724" spans="2:13" s="1" customFormat="1" ht="13.8" x14ac:dyDescent="0.3">
      <c r="B35724" s="10"/>
      <c r="L35724" s="10"/>
      <c r="M35724" s="10"/>
    </row>
    <row r="35725" spans="2:13" s="1" customFormat="1" ht="13.8" x14ac:dyDescent="0.3">
      <c r="B35725" s="10"/>
      <c r="L35725" s="10"/>
      <c r="M35725" s="10"/>
    </row>
    <row r="35726" spans="2:13" s="1" customFormat="1" ht="13.8" x14ac:dyDescent="0.3">
      <c r="B35726" s="10"/>
      <c r="L35726" s="10"/>
      <c r="M35726" s="10"/>
    </row>
    <row r="35727" spans="2:13" s="1" customFormat="1" ht="13.8" x14ac:dyDescent="0.3">
      <c r="B35727" s="10"/>
      <c r="L35727" s="10"/>
      <c r="M35727" s="10"/>
    </row>
    <row r="35728" spans="2:13" s="1" customFormat="1" ht="13.8" x14ac:dyDescent="0.3">
      <c r="B35728" s="10"/>
      <c r="L35728" s="10"/>
      <c r="M35728" s="10"/>
    </row>
    <row r="35729" spans="2:13" s="1" customFormat="1" ht="13.8" x14ac:dyDescent="0.3">
      <c r="B35729" s="10"/>
      <c r="L35729" s="10"/>
      <c r="M35729" s="10"/>
    </row>
    <row r="35730" spans="2:13" s="1" customFormat="1" ht="13.8" x14ac:dyDescent="0.3">
      <c r="B35730" s="10"/>
      <c r="L35730" s="10"/>
      <c r="M35730" s="10"/>
    </row>
    <row r="35731" spans="2:13" s="1" customFormat="1" ht="13.8" x14ac:dyDescent="0.3">
      <c r="B35731" s="10"/>
      <c r="L35731" s="10"/>
      <c r="M35731" s="10"/>
    </row>
    <row r="35732" spans="2:13" s="1" customFormat="1" ht="13.8" x14ac:dyDescent="0.3">
      <c r="B35732" s="10"/>
      <c r="L35732" s="10"/>
      <c r="M35732" s="10"/>
    </row>
    <row r="35733" spans="2:13" s="1" customFormat="1" ht="13.8" x14ac:dyDescent="0.3">
      <c r="B35733" s="10"/>
      <c r="L35733" s="10"/>
      <c r="M35733" s="10"/>
    </row>
    <row r="35734" spans="2:13" s="1" customFormat="1" ht="13.8" x14ac:dyDescent="0.3">
      <c r="B35734" s="10"/>
      <c r="L35734" s="10"/>
      <c r="M35734" s="10"/>
    </row>
    <row r="35735" spans="2:13" s="1" customFormat="1" ht="13.8" x14ac:dyDescent="0.3">
      <c r="B35735" s="10"/>
      <c r="L35735" s="10"/>
      <c r="M35735" s="10"/>
    </row>
    <row r="35736" spans="2:13" s="1" customFormat="1" ht="13.8" x14ac:dyDescent="0.3">
      <c r="B35736" s="10"/>
      <c r="L35736" s="10"/>
      <c r="M35736" s="10"/>
    </row>
    <row r="35737" spans="2:13" s="1" customFormat="1" ht="13.8" x14ac:dyDescent="0.3">
      <c r="B35737" s="10"/>
      <c r="L35737" s="10"/>
      <c r="M35737" s="10"/>
    </row>
    <row r="35738" spans="2:13" s="1" customFormat="1" ht="13.8" x14ac:dyDescent="0.3">
      <c r="B35738" s="10"/>
      <c r="L35738" s="10"/>
      <c r="M35738" s="10"/>
    </row>
    <row r="35739" spans="2:13" s="1" customFormat="1" ht="13.8" x14ac:dyDescent="0.3">
      <c r="B35739" s="10"/>
      <c r="L35739" s="10"/>
      <c r="M35739" s="10"/>
    </row>
    <row r="35740" spans="2:13" s="1" customFormat="1" ht="13.8" x14ac:dyDescent="0.3">
      <c r="B35740" s="10"/>
      <c r="L35740" s="10"/>
      <c r="M35740" s="10"/>
    </row>
    <row r="35741" spans="2:13" s="1" customFormat="1" ht="13.8" x14ac:dyDescent="0.3">
      <c r="B35741" s="10"/>
      <c r="L35741" s="10"/>
      <c r="M35741" s="10"/>
    </row>
    <row r="35742" spans="2:13" s="1" customFormat="1" ht="13.8" x14ac:dyDescent="0.3">
      <c r="B35742" s="10"/>
      <c r="L35742" s="10"/>
      <c r="M35742" s="10"/>
    </row>
    <row r="35743" spans="2:13" s="1" customFormat="1" ht="13.8" x14ac:dyDescent="0.3">
      <c r="B35743" s="10"/>
      <c r="L35743" s="10"/>
      <c r="M35743" s="10"/>
    </row>
    <row r="35744" spans="2:13" s="1" customFormat="1" ht="13.8" x14ac:dyDescent="0.3">
      <c r="B35744" s="10"/>
      <c r="L35744" s="10"/>
      <c r="M35744" s="10"/>
    </row>
    <row r="35745" spans="2:13" s="1" customFormat="1" ht="13.8" x14ac:dyDescent="0.3">
      <c r="B35745" s="10"/>
      <c r="L35745" s="10"/>
      <c r="M35745" s="10"/>
    </row>
    <row r="35746" spans="2:13" s="1" customFormat="1" ht="13.8" x14ac:dyDescent="0.3">
      <c r="B35746" s="10"/>
      <c r="L35746" s="10"/>
      <c r="M35746" s="10"/>
    </row>
    <row r="35747" spans="2:13" s="1" customFormat="1" ht="13.8" x14ac:dyDescent="0.3">
      <c r="B35747" s="10"/>
      <c r="L35747" s="10"/>
      <c r="M35747" s="10"/>
    </row>
    <row r="35748" spans="2:13" s="1" customFormat="1" ht="13.8" x14ac:dyDescent="0.3">
      <c r="B35748" s="10"/>
      <c r="L35748" s="10"/>
      <c r="M35748" s="10"/>
    </row>
    <row r="35749" spans="2:13" s="1" customFormat="1" ht="13.8" x14ac:dyDescent="0.3">
      <c r="B35749" s="10"/>
      <c r="L35749" s="10"/>
      <c r="M35749" s="10"/>
    </row>
    <row r="35750" spans="2:13" s="1" customFormat="1" ht="13.8" x14ac:dyDescent="0.3">
      <c r="B35750" s="10"/>
      <c r="L35750" s="10"/>
      <c r="M35750" s="10"/>
    </row>
    <row r="35751" spans="2:13" s="1" customFormat="1" ht="13.8" x14ac:dyDescent="0.3">
      <c r="B35751" s="10"/>
      <c r="L35751" s="10"/>
      <c r="M35751" s="10"/>
    </row>
    <row r="35752" spans="2:13" s="1" customFormat="1" ht="13.8" x14ac:dyDescent="0.3">
      <c r="B35752" s="10"/>
      <c r="L35752" s="10"/>
      <c r="M35752" s="10"/>
    </row>
    <row r="35753" spans="2:13" s="1" customFormat="1" ht="13.8" x14ac:dyDescent="0.3">
      <c r="B35753" s="10"/>
      <c r="L35753" s="10"/>
      <c r="M35753" s="10"/>
    </row>
    <row r="35754" spans="2:13" s="1" customFormat="1" ht="13.8" x14ac:dyDescent="0.3">
      <c r="B35754" s="10"/>
      <c r="L35754" s="10"/>
      <c r="M35754" s="10"/>
    </row>
    <row r="35755" spans="2:13" s="1" customFormat="1" ht="13.8" x14ac:dyDescent="0.3">
      <c r="B35755" s="10"/>
      <c r="L35755" s="10"/>
      <c r="M35755" s="10"/>
    </row>
    <row r="35756" spans="2:13" s="1" customFormat="1" ht="13.8" x14ac:dyDescent="0.3">
      <c r="B35756" s="10"/>
      <c r="L35756" s="10"/>
      <c r="M35756" s="10"/>
    </row>
    <row r="35757" spans="2:13" s="1" customFormat="1" ht="13.8" x14ac:dyDescent="0.3">
      <c r="B35757" s="10"/>
      <c r="L35757" s="10"/>
      <c r="M35757" s="10"/>
    </row>
    <row r="35758" spans="2:13" s="1" customFormat="1" ht="13.8" x14ac:dyDescent="0.3">
      <c r="B35758" s="10"/>
      <c r="L35758" s="10"/>
      <c r="M35758" s="10"/>
    </row>
    <row r="35759" spans="2:13" s="1" customFormat="1" ht="13.8" x14ac:dyDescent="0.3">
      <c r="B35759" s="10"/>
      <c r="L35759" s="10"/>
      <c r="M35759" s="10"/>
    </row>
    <row r="35760" spans="2:13" s="1" customFormat="1" ht="13.8" x14ac:dyDescent="0.3">
      <c r="B35760" s="10"/>
      <c r="L35760" s="10"/>
      <c r="M35760" s="10"/>
    </row>
    <row r="35761" spans="2:13" s="1" customFormat="1" ht="13.8" x14ac:dyDescent="0.3">
      <c r="B35761" s="10"/>
      <c r="L35761" s="10"/>
      <c r="M35761" s="10"/>
    </row>
    <row r="35762" spans="2:13" s="1" customFormat="1" ht="13.8" x14ac:dyDescent="0.3">
      <c r="B35762" s="10"/>
      <c r="L35762" s="10"/>
      <c r="M35762" s="10"/>
    </row>
    <row r="35763" spans="2:13" s="1" customFormat="1" ht="13.8" x14ac:dyDescent="0.3">
      <c r="B35763" s="10"/>
      <c r="L35763" s="10"/>
      <c r="M35763" s="10"/>
    </row>
    <row r="35764" spans="2:13" s="1" customFormat="1" ht="13.8" x14ac:dyDescent="0.3">
      <c r="B35764" s="10"/>
      <c r="L35764" s="10"/>
      <c r="M35764" s="10"/>
    </row>
    <row r="35765" spans="2:13" s="1" customFormat="1" ht="13.8" x14ac:dyDescent="0.3">
      <c r="B35765" s="10"/>
      <c r="L35765" s="10"/>
      <c r="M35765" s="10"/>
    </row>
    <row r="35766" spans="2:13" s="1" customFormat="1" ht="13.8" x14ac:dyDescent="0.3">
      <c r="B35766" s="10"/>
      <c r="L35766" s="10"/>
      <c r="M35766" s="10"/>
    </row>
    <row r="35767" spans="2:13" s="1" customFormat="1" ht="13.8" x14ac:dyDescent="0.3">
      <c r="B35767" s="10"/>
      <c r="L35767" s="10"/>
      <c r="M35767" s="10"/>
    </row>
    <row r="35768" spans="2:13" s="1" customFormat="1" ht="13.8" x14ac:dyDescent="0.3">
      <c r="B35768" s="10"/>
      <c r="L35768" s="10"/>
      <c r="M35768" s="10"/>
    </row>
    <row r="35769" spans="2:13" s="1" customFormat="1" ht="13.8" x14ac:dyDescent="0.3">
      <c r="B35769" s="10"/>
      <c r="L35769" s="10"/>
      <c r="M35769" s="10"/>
    </row>
    <row r="35770" spans="2:13" s="1" customFormat="1" ht="13.8" x14ac:dyDescent="0.3">
      <c r="B35770" s="10"/>
      <c r="L35770" s="10"/>
      <c r="M35770" s="10"/>
    </row>
    <row r="35771" spans="2:13" s="1" customFormat="1" ht="13.8" x14ac:dyDescent="0.3">
      <c r="B35771" s="10"/>
      <c r="L35771" s="10"/>
      <c r="M35771" s="10"/>
    </row>
    <row r="35772" spans="2:13" s="1" customFormat="1" ht="13.8" x14ac:dyDescent="0.3">
      <c r="B35772" s="10"/>
      <c r="L35772" s="10"/>
      <c r="M35772" s="10"/>
    </row>
    <row r="35773" spans="2:13" s="1" customFormat="1" ht="13.8" x14ac:dyDescent="0.3">
      <c r="B35773" s="10"/>
      <c r="L35773" s="10"/>
      <c r="M35773" s="10"/>
    </row>
    <row r="35774" spans="2:13" s="1" customFormat="1" ht="13.8" x14ac:dyDescent="0.3">
      <c r="B35774" s="10"/>
      <c r="L35774" s="10"/>
      <c r="M35774" s="10"/>
    </row>
    <row r="35775" spans="2:13" s="1" customFormat="1" ht="13.8" x14ac:dyDescent="0.3">
      <c r="B35775" s="10"/>
      <c r="L35775" s="10"/>
      <c r="M35775" s="10"/>
    </row>
    <row r="35776" spans="2:13" s="1" customFormat="1" ht="13.8" x14ac:dyDescent="0.3">
      <c r="B35776" s="10"/>
      <c r="L35776" s="10"/>
      <c r="M35776" s="10"/>
    </row>
    <row r="35777" spans="2:13" s="1" customFormat="1" ht="13.8" x14ac:dyDescent="0.3">
      <c r="B35777" s="10"/>
      <c r="L35777" s="10"/>
      <c r="M35777" s="10"/>
    </row>
    <row r="35778" spans="2:13" s="1" customFormat="1" ht="13.8" x14ac:dyDescent="0.3">
      <c r="B35778" s="10"/>
      <c r="L35778" s="10"/>
      <c r="M35778" s="10"/>
    </row>
    <row r="35779" spans="2:13" s="1" customFormat="1" ht="13.8" x14ac:dyDescent="0.3">
      <c r="B35779" s="10"/>
      <c r="L35779" s="10"/>
      <c r="M35779" s="10"/>
    </row>
    <row r="35780" spans="2:13" s="1" customFormat="1" ht="13.8" x14ac:dyDescent="0.3">
      <c r="B35780" s="10"/>
      <c r="L35780" s="10"/>
      <c r="M35780" s="10"/>
    </row>
    <row r="35781" spans="2:13" s="1" customFormat="1" ht="13.8" x14ac:dyDescent="0.3">
      <c r="B35781" s="10"/>
      <c r="L35781" s="10"/>
      <c r="M35781" s="10"/>
    </row>
    <row r="35782" spans="2:13" s="1" customFormat="1" ht="13.8" x14ac:dyDescent="0.3">
      <c r="B35782" s="10"/>
      <c r="L35782" s="10"/>
      <c r="M35782" s="10"/>
    </row>
    <row r="35783" spans="2:13" s="1" customFormat="1" ht="13.8" x14ac:dyDescent="0.3">
      <c r="B35783" s="10"/>
      <c r="L35783" s="10"/>
      <c r="M35783" s="10"/>
    </row>
    <row r="35784" spans="2:13" s="1" customFormat="1" ht="13.8" x14ac:dyDescent="0.3">
      <c r="B35784" s="10"/>
      <c r="L35784" s="10"/>
      <c r="M35784" s="10"/>
    </row>
    <row r="35785" spans="2:13" s="1" customFormat="1" ht="13.8" x14ac:dyDescent="0.3">
      <c r="B35785" s="10"/>
      <c r="L35785" s="10"/>
      <c r="M35785" s="10"/>
    </row>
    <row r="35786" spans="2:13" s="1" customFormat="1" ht="13.8" x14ac:dyDescent="0.3">
      <c r="B35786" s="10"/>
      <c r="L35786" s="10"/>
      <c r="M35786" s="10"/>
    </row>
    <row r="35787" spans="2:13" s="1" customFormat="1" ht="13.8" x14ac:dyDescent="0.3">
      <c r="B35787" s="10"/>
      <c r="L35787" s="10"/>
      <c r="M35787" s="10"/>
    </row>
    <row r="35788" spans="2:13" s="1" customFormat="1" ht="13.8" x14ac:dyDescent="0.3">
      <c r="B35788" s="10"/>
      <c r="L35788" s="10"/>
      <c r="M35788" s="10"/>
    </row>
    <row r="35789" spans="2:13" s="1" customFormat="1" ht="13.8" x14ac:dyDescent="0.3">
      <c r="B35789" s="10"/>
      <c r="L35789" s="10"/>
      <c r="M35789" s="10"/>
    </row>
    <row r="35790" spans="2:13" s="1" customFormat="1" ht="13.8" x14ac:dyDescent="0.3">
      <c r="B35790" s="10"/>
      <c r="L35790" s="10"/>
      <c r="M35790" s="10"/>
    </row>
    <row r="35791" spans="2:13" s="1" customFormat="1" ht="13.8" x14ac:dyDescent="0.3">
      <c r="B35791" s="10"/>
      <c r="L35791" s="10"/>
      <c r="M35791" s="10"/>
    </row>
    <row r="35792" spans="2:13" s="1" customFormat="1" ht="13.8" x14ac:dyDescent="0.3">
      <c r="B35792" s="10"/>
      <c r="L35792" s="10"/>
      <c r="M35792" s="10"/>
    </row>
    <row r="35793" spans="2:13" s="1" customFormat="1" ht="13.8" x14ac:dyDescent="0.3">
      <c r="B35793" s="10"/>
      <c r="L35793" s="10"/>
      <c r="M35793" s="10"/>
    </row>
    <row r="35794" spans="2:13" s="1" customFormat="1" ht="13.8" x14ac:dyDescent="0.3">
      <c r="B35794" s="10"/>
      <c r="L35794" s="10"/>
      <c r="M35794" s="10"/>
    </row>
    <row r="35795" spans="2:13" s="1" customFormat="1" ht="13.8" x14ac:dyDescent="0.3">
      <c r="B35795" s="10"/>
      <c r="L35795" s="10"/>
      <c r="M35795" s="10"/>
    </row>
    <row r="35796" spans="2:13" s="1" customFormat="1" ht="13.8" x14ac:dyDescent="0.3">
      <c r="B35796" s="10"/>
      <c r="L35796" s="10"/>
      <c r="M35796" s="10"/>
    </row>
    <row r="35797" spans="2:13" s="1" customFormat="1" ht="13.8" x14ac:dyDescent="0.3">
      <c r="B35797" s="10"/>
      <c r="L35797" s="10"/>
      <c r="M35797" s="10"/>
    </row>
    <row r="35798" spans="2:13" s="1" customFormat="1" ht="13.8" x14ac:dyDescent="0.3">
      <c r="B35798" s="10"/>
      <c r="L35798" s="10"/>
      <c r="M35798" s="10"/>
    </row>
    <row r="35799" spans="2:13" s="1" customFormat="1" ht="13.8" x14ac:dyDescent="0.3">
      <c r="B35799" s="10"/>
      <c r="L35799" s="10"/>
      <c r="M35799" s="10"/>
    </row>
    <row r="35800" spans="2:13" s="1" customFormat="1" ht="13.8" x14ac:dyDescent="0.3">
      <c r="B35800" s="10"/>
      <c r="L35800" s="10"/>
      <c r="M35800" s="10"/>
    </row>
    <row r="35801" spans="2:13" s="1" customFormat="1" ht="13.8" x14ac:dyDescent="0.3">
      <c r="B35801" s="10"/>
      <c r="L35801" s="10"/>
      <c r="M35801" s="10"/>
    </row>
    <row r="35802" spans="2:13" s="1" customFormat="1" ht="13.8" x14ac:dyDescent="0.3">
      <c r="B35802" s="10"/>
      <c r="L35802" s="10"/>
      <c r="M35802" s="10"/>
    </row>
    <row r="35803" spans="2:13" s="1" customFormat="1" ht="13.8" x14ac:dyDescent="0.3">
      <c r="B35803" s="10"/>
      <c r="L35803" s="10"/>
      <c r="M35803" s="10"/>
    </row>
    <row r="35804" spans="2:13" s="1" customFormat="1" ht="13.8" x14ac:dyDescent="0.3">
      <c r="B35804" s="10"/>
      <c r="L35804" s="10"/>
      <c r="M35804" s="10"/>
    </row>
    <row r="35805" spans="2:13" s="1" customFormat="1" ht="13.8" x14ac:dyDescent="0.3">
      <c r="B35805" s="10"/>
      <c r="L35805" s="10"/>
      <c r="M35805" s="10"/>
    </row>
    <row r="35806" spans="2:13" s="1" customFormat="1" ht="13.8" x14ac:dyDescent="0.3">
      <c r="B35806" s="10"/>
      <c r="L35806" s="10"/>
      <c r="M35806" s="10"/>
    </row>
    <row r="35807" spans="2:13" s="1" customFormat="1" ht="13.8" x14ac:dyDescent="0.3">
      <c r="B35807" s="10"/>
      <c r="L35807" s="10"/>
      <c r="M35807" s="10"/>
    </row>
    <row r="35808" spans="2:13" s="1" customFormat="1" ht="13.8" x14ac:dyDescent="0.3">
      <c r="B35808" s="10"/>
      <c r="L35808" s="10"/>
      <c r="M35808" s="10"/>
    </row>
    <row r="35809" spans="2:13" s="1" customFormat="1" ht="13.8" x14ac:dyDescent="0.3">
      <c r="B35809" s="10"/>
      <c r="L35809" s="10"/>
      <c r="M35809" s="10"/>
    </row>
    <row r="35810" spans="2:13" s="1" customFormat="1" ht="13.8" x14ac:dyDescent="0.3">
      <c r="B35810" s="10"/>
      <c r="L35810" s="10"/>
      <c r="M35810" s="10"/>
    </row>
    <row r="35811" spans="2:13" s="1" customFormat="1" ht="13.8" x14ac:dyDescent="0.3">
      <c r="B35811" s="10"/>
      <c r="L35811" s="10"/>
      <c r="M35811" s="10"/>
    </row>
    <row r="35812" spans="2:13" s="1" customFormat="1" ht="13.8" x14ac:dyDescent="0.3">
      <c r="B35812" s="10"/>
      <c r="L35812" s="10"/>
      <c r="M35812" s="10"/>
    </row>
    <row r="35813" spans="2:13" s="1" customFormat="1" ht="13.8" x14ac:dyDescent="0.3">
      <c r="B35813" s="10"/>
      <c r="L35813" s="10"/>
      <c r="M35813" s="10"/>
    </row>
    <row r="35814" spans="2:13" s="1" customFormat="1" ht="13.8" x14ac:dyDescent="0.3">
      <c r="B35814" s="10"/>
      <c r="L35814" s="10"/>
      <c r="M35814" s="10"/>
    </row>
    <row r="35815" spans="2:13" s="1" customFormat="1" ht="13.8" x14ac:dyDescent="0.3">
      <c r="B35815" s="10"/>
      <c r="L35815" s="10"/>
      <c r="M35815" s="10"/>
    </row>
    <row r="35816" spans="2:13" s="1" customFormat="1" ht="13.8" x14ac:dyDescent="0.3">
      <c r="B35816" s="10"/>
      <c r="L35816" s="10"/>
      <c r="M35816" s="10"/>
    </row>
    <row r="35817" spans="2:13" s="1" customFormat="1" ht="13.8" x14ac:dyDescent="0.3">
      <c r="B35817" s="10"/>
      <c r="L35817" s="10"/>
      <c r="M35817" s="10"/>
    </row>
    <row r="35818" spans="2:13" s="1" customFormat="1" ht="13.8" x14ac:dyDescent="0.3">
      <c r="B35818" s="10"/>
      <c r="L35818" s="10"/>
      <c r="M35818" s="10"/>
    </row>
    <row r="35819" spans="2:13" s="1" customFormat="1" ht="13.8" x14ac:dyDescent="0.3">
      <c r="B35819" s="10"/>
      <c r="L35819" s="10"/>
      <c r="M35819" s="10"/>
    </row>
    <row r="35820" spans="2:13" s="1" customFormat="1" ht="13.8" x14ac:dyDescent="0.3">
      <c r="B35820" s="10"/>
      <c r="L35820" s="10"/>
      <c r="M35820" s="10"/>
    </row>
    <row r="35821" spans="2:13" s="1" customFormat="1" ht="13.8" x14ac:dyDescent="0.3">
      <c r="B35821" s="10"/>
      <c r="L35821" s="10"/>
      <c r="M35821" s="10"/>
    </row>
    <row r="35822" spans="2:13" s="1" customFormat="1" ht="13.8" x14ac:dyDescent="0.3">
      <c r="B35822" s="10"/>
      <c r="L35822" s="10"/>
      <c r="M35822" s="10"/>
    </row>
    <row r="35823" spans="2:13" s="1" customFormat="1" ht="13.8" x14ac:dyDescent="0.3">
      <c r="B35823" s="10"/>
      <c r="L35823" s="10"/>
      <c r="M35823" s="10"/>
    </row>
    <row r="35824" spans="2:13" s="1" customFormat="1" ht="13.8" x14ac:dyDescent="0.3">
      <c r="B35824" s="10"/>
      <c r="L35824" s="10"/>
      <c r="M35824" s="10"/>
    </row>
    <row r="35825" spans="2:13" s="1" customFormat="1" ht="13.8" x14ac:dyDescent="0.3">
      <c r="B35825" s="10"/>
      <c r="L35825" s="10"/>
      <c r="M35825" s="10"/>
    </row>
    <row r="35826" spans="2:13" s="1" customFormat="1" ht="13.8" x14ac:dyDescent="0.3">
      <c r="B35826" s="10"/>
      <c r="L35826" s="10"/>
      <c r="M35826" s="10"/>
    </row>
    <row r="35827" spans="2:13" s="1" customFormat="1" ht="13.8" x14ac:dyDescent="0.3">
      <c r="B35827" s="10"/>
      <c r="L35827" s="10"/>
      <c r="M35827" s="10"/>
    </row>
    <row r="35828" spans="2:13" s="1" customFormat="1" ht="13.8" x14ac:dyDescent="0.3">
      <c r="B35828" s="10"/>
      <c r="L35828" s="10"/>
      <c r="M35828" s="10"/>
    </row>
    <row r="35829" spans="2:13" s="1" customFormat="1" ht="13.8" x14ac:dyDescent="0.3">
      <c r="B35829" s="10"/>
      <c r="L35829" s="10"/>
      <c r="M35829" s="10"/>
    </row>
    <row r="35830" spans="2:13" s="1" customFormat="1" ht="13.8" x14ac:dyDescent="0.3">
      <c r="B35830" s="10"/>
      <c r="L35830" s="10"/>
      <c r="M35830" s="10"/>
    </row>
    <row r="35831" spans="2:13" s="1" customFormat="1" ht="13.8" x14ac:dyDescent="0.3">
      <c r="B35831" s="10"/>
      <c r="L35831" s="10"/>
      <c r="M35831" s="10"/>
    </row>
    <row r="35832" spans="2:13" s="1" customFormat="1" ht="13.8" x14ac:dyDescent="0.3">
      <c r="B35832" s="10"/>
      <c r="L35832" s="10"/>
      <c r="M35832" s="10"/>
    </row>
    <row r="35833" spans="2:13" s="1" customFormat="1" ht="13.8" x14ac:dyDescent="0.3">
      <c r="B35833" s="10"/>
      <c r="L35833" s="10"/>
      <c r="M35833" s="10"/>
    </row>
    <row r="35834" spans="2:13" s="1" customFormat="1" ht="13.8" x14ac:dyDescent="0.3">
      <c r="B35834" s="10"/>
      <c r="L35834" s="10"/>
      <c r="M35834" s="10"/>
    </row>
    <row r="35835" spans="2:13" s="1" customFormat="1" ht="13.8" x14ac:dyDescent="0.3">
      <c r="B35835" s="10"/>
      <c r="L35835" s="10"/>
      <c r="M35835" s="10"/>
    </row>
    <row r="35836" spans="2:13" s="1" customFormat="1" ht="13.8" x14ac:dyDescent="0.3">
      <c r="B35836" s="10"/>
      <c r="L35836" s="10"/>
      <c r="M35836" s="10"/>
    </row>
    <row r="35837" spans="2:13" s="1" customFormat="1" ht="13.8" x14ac:dyDescent="0.3">
      <c r="B35837" s="10"/>
      <c r="L35837" s="10"/>
      <c r="M35837" s="10"/>
    </row>
    <row r="35838" spans="2:13" s="1" customFormat="1" ht="13.8" x14ac:dyDescent="0.3">
      <c r="B35838" s="10"/>
      <c r="L35838" s="10"/>
      <c r="M35838" s="10"/>
    </row>
    <row r="35839" spans="2:13" s="1" customFormat="1" ht="13.8" x14ac:dyDescent="0.3">
      <c r="B35839" s="10"/>
      <c r="L35839" s="10"/>
      <c r="M35839" s="10"/>
    </row>
    <row r="35840" spans="2:13" s="1" customFormat="1" ht="13.8" x14ac:dyDescent="0.3">
      <c r="B35840" s="10"/>
      <c r="L35840" s="10"/>
      <c r="M35840" s="10"/>
    </row>
    <row r="35841" spans="2:13" s="1" customFormat="1" ht="13.8" x14ac:dyDescent="0.3">
      <c r="B35841" s="10"/>
      <c r="L35841" s="10"/>
      <c r="M35841" s="10"/>
    </row>
    <row r="35842" spans="2:13" s="1" customFormat="1" ht="13.8" x14ac:dyDescent="0.3">
      <c r="B35842" s="10"/>
      <c r="L35842" s="10"/>
      <c r="M35842" s="10"/>
    </row>
    <row r="35843" spans="2:13" s="1" customFormat="1" ht="13.8" x14ac:dyDescent="0.3">
      <c r="B35843" s="10"/>
      <c r="L35843" s="10"/>
      <c r="M35843" s="10"/>
    </row>
    <row r="35844" spans="2:13" s="1" customFormat="1" ht="13.8" x14ac:dyDescent="0.3">
      <c r="B35844" s="10"/>
      <c r="L35844" s="10"/>
      <c r="M35844" s="10"/>
    </row>
    <row r="35845" spans="2:13" s="1" customFormat="1" ht="13.8" x14ac:dyDescent="0.3">
      <c r="B35845" s="10"/>
      <c r="L35845" s="10"/>
      <c r="M35845" s="10"/>
    </row>
    <row r="35846" spans="2:13" s="1" customFormat="1" ht="13.8" x14ac:dyDescent="0.3">
      <c r="B35846" s="10"/>
      <c r="L35846" s="10"/>
      <c r="M35846" s="10"/>
    </row>
    <row r="35847" spans="2:13" s="1" customFormat="1" ht="13.8" x14ac:dyDescent="0.3">
      <c r="B35847" s="10"/>
      <c r="L35847" s="10"/>
      <c r="M35847" s="10"/>
    </row>
    <row r="35848" spans="2:13" s="1" customFormat="1" ht="13.8" x14ac:dyDescent="0.3">
      <c r="B35848" s="10"/>
      <c r="L35848" s="10"/>
      <c r="M35848" s="10"/>
    </row>
    <row r="35849" spans="2:13" s="1" customFormat="1" ht="13.8" x14ac:dyDescent="0.3">
      <c r="B35849" s="10"/>
      <c r="L35849" s="10"/>
      <c r="M35849" s="10"/>
    </row>
    <row r="35850" spans="2:13" s="1" customFormat="1" ht="13.8" x14ac:dyDescent="0.3">
      <c r="B35850" s="10"/>
      <c r="L35850" s="10"/>
      <c r="M35850" s="10"/>
    </row>
    <row r="35851" spans="2:13" s="1" customFormat="1" ht="13.8" x14ac:dyDescent="0.3">
      <c r="B35851" s="10"/>
      <c r="L35851" s="10"/>
      <c r="M35851" s="10"/>
    </row>
    <row r="35852" spans="2:13" s="1" customFormat="1" ht="13.8" x14ac:dyDescent="0.3">
      <c r="B35852" s="10"/>
      <c r="L35852" s="10"/>
      <c r="M35852" s="10"/>
    </row>
    <row r="35853" spans="2:13" s="1" customFormat="1" ht="13.8" x14ac:dyDescent="0.3">
      <c r="B35853" s="10"/>
      <c r="L35853" s="10"/>
      <c r="M35853" s="10"/>
    </row>
    <row r="35854" spans="2:13" s="1" customFormat="1" ht="13.8" x14ac:dyDescent="0.3">
      <c r="B35854" s="10"/>
      <c r="L35854" s="10"/>
      <c r="M35854" s="10"/>
    </row>
    <row r="35855" spans="2:13" s="1" customFormat="1" ht="13.8" x14ac:dyDescent="0.3">
      <c r="B35855" s="10"/>
      <c r="L35855" s="10"/>
      <c r="M35855" s="10"/>
    </row>
    <row r="35856" spans="2:13" s="1" customFormat="1" ht="13.8" x14ac:dyDescent="0.3">
      <c r="B35856" s="10"/>
      <c r="L35856" s="10"/>
      <c r="M35856" s="10"/>
    </row>
    <row r="35857" spans="2:13" s="1" customFormat="1" ht="13.8" x14ac:dyDescent="0.3">
      <c r="B35857" s="10"/>
      <c r="L35857" s="10"/>
      <c r="M35857" s="10"/>
    </row>
    <row r="35858" spans="2:13" s="1" customFormat="1" ht="13.8" x14ac:dyDescent="0.3">
      <c r="B35858" s="10"/>
      <c r="L35858" s="10"/>
      <c r="M35858" s="10"/>
    </row>
    <row r="35859" spans="2:13" s="1" customFormat="1" ht="13.8" x14ac:dyDescent="0.3">
      <c r="B35859" s="10"/>
      <c r="L35859" s="10"/>
      <c r="M35859" s="10"/>
    </row>
    <row r="35860" spans="2:13" s="1" customFormat="1" ht="13.8" x14ac:dyDescent="0.3">
      <c r="B35860" s="10"/>
      <c r="L35860" s="10"/>
      <c r="M35860" s="10"/>
    </row>
    <row r="35861" spans="2:13" s="1" customFormat="1" ht="13.8" x14ac:dyDescent="0.3">
      <c r="B35861" s="10"/>
      <c r="L35861" s="10"/>
      <c r="M35861" s="10"/>
    </row>
    <row r="35862" spans="2:13" s="1" customFormat="1" ht="13.8" x14ac:dyDescent="0.3">
      <c r="B35862" s="10"/>
      <c r="L35862" s="10"/>
      <c r="M35862" s="10"/>
    </row>
    <row r="35863" spans="2:13" s="1" customFormat="1" ht="13.8" x14ac:dyDescent="0.3">
      <c r="B35863" s="10"/>
      <c r="L35863" s="10"/>
      <c r="M35863" s="10"/>
    </row>
    <row r="35864" spans="2:13" s="1" customFormat="1" ht="13.8" x14ac:dyDescent="0.3">
      <c r="B35864" s="10"/>
      <c r="L35864" s="10"/>
      <c r="M35864" s="10"/>
    </row>
    <row r="35865" spans="2:13" s="1" customFormat="1" ht="13.8" x14ac:dyDescent="0.3">
      <c r="B35865" s="10"/>
      <c r="L35865" s="10"/>
      <c r="M35865" s="10"/>
    </row>
    <row r="35866" spans="2:13" s="1" customFormat="1" ht="13.8" x14ac:dyDescent="0.3">
      <c r="B35866" s="10"/>
      <c r="L35866" s="10"/>
      <c r="M35866" s="10"/>
    </row>
    <row r="35867" spans="2:13" s="1" customFormat="1" ht="13.8" x14ac:dyDescent="0.3">
      <c r="B35867" s="10"/>
      <c r="L35867" s="10"/>
      <c r="M35867" s="10"/>
    </row>
    <row r="35868" spans="2:13" s="1" customFormat="1" ht="13.8" x14ac:dyDescent="0.3">
      <c r="B35868" s="10"/>
      <c r="L35868" s="10"/>
      <c r="M35868" s="10"/>
    </row>
    <row r="35869" spans="2:13" s="1" customFormat="1" ht="13.8" x14ac:dyDescent="0.3">
      <c r="B35869" s="10"/>
      <c r="L35869" s="10"/>
      <c r="M35869" s="10"/>
    </row>
    <row r="35870" spans="2:13" s="1" customFormat="1" ht="13.8" x14ac:dyDescent="0.3">
      <c r="B35870" s="10"/>
      <c r="L35870" s="10"/>
      <c r="M35870" s="10"/>
    </row>
    <row r="35871" spans="2:13" s="1" customFormat="1" ht="13.8" x14ac:dyDescent="0.3">
      <c r="B35871" s="10"/>
      <c r="L35871" s="10"/>
      <c r="M35871" s="10"/>
    </row>
    <row r="35872" spans="2:13" s="1" customFormat="1" ht="13.8" x14ac:dyDescent="0.3">
      <c r="B35872" s="10"/>
      <c r="L35872" s="10"/>
      <c r="M35872" s="10"/>
    </row>
    <row r="35873" spans="2:13" s="1" customFormat="1" ht="13.8" x14ac:dyDescent="0.3">
      <c r="B35873" s="10"/>
      <c r="L35873" s="10"/>
      <c r="M35873" s="10"/>
    </row>
    <row r="35874" spans="2:13" s="1" customFormat="1" ht="13.8" x14ac:dyDescent="0.3">
      <c r="B35874" s="10"/>
      <c r="L35874" s="10"/>
      <c r="M35874" s="10"/>
    </row>
    <row r="35875" spans="2:13" s="1" customFormat="1" ht="13.8" x14ac:dyDescent="0.3">
      <c r="B35875" s="10"/>
      <c r="L35875" s="10"/>
      <c r="M35875" s="10"/>
    </row>
    <row r="35876" spans="2:13" s="1" customFormat="1" ht="13.8" x14ac:dyDescent="0.3">
      <c r="B35876" s="10"/>
      <c r="L35876" s="10"/>
      <c r="M35876" s="10"/>
    </row>
    <row r="35877" spans="2:13" s="1" customFormat="1" ht="13.8" x14ac:dyDescent="0.3">
      <c r="B35877" s="10"/>
      <c r="L35877" s="10"/>
      <c r="M35877" s="10"/>
    </row>
    <row r="35878" spans="2:13" s="1" customFormat="1" ht="13.8" x14ac:dyDescent="0.3">
      <c r="B35878" s="10"/>
      <c r="L35878" s="10"/>
      <c r="M35878" s="10"/>
    </row>
    <row r="35879" spans="2:13" s="1" customFormat="1" ht="13.8" x14ac:dyDescent="0.3">
      <c r="B35879" s="10"/>
      <c r="L35879" s="10"/>
      <c r="M35879" s="10"/>
    </row>
    <row r="35880" spans="2:13" s="1" customFormat="1" ht="13.8" x14ac:dyDescent="0.3">
      <c r="B35880" s="10"/>
      <c r="L35880" s="10"/>
      <c r="M35880" s="10"/>
    </row>
    <row r="35881" spans="2:13" s="1" customFormat="1" ht="13.8" x14ac:dyDescent="0.3">
      <c r="B35881" s="10"/>
      <c r="L35881" s="10"/>
      <c r="M35881" s="10"/>
    </row>
    <row r="35882" spans="2:13" s="1" customFormat="1" ht="13.8" x14ac:dyDescent="0.3">
      <c r="B35882" s="10"/>
      <c r="L35882" s="10"/>
      <c r="M35882" s="10"/>
    </row>
    <row r="35883" spans="2:13" s="1" customFormat="1" ht="13.8" x14ac:dyDescent="0.3">
      <c r="B35883" s="10"/>
      <c r="L35883" s="10"/>
      <c r="M35883" s="10"/>
    </row>
    <row r="35884" spans="2:13" s="1" customFormat="1" ht="13.8" x14ac:dyDescent="0.3">
      <c r="B35884" s="10"/>
      <c r="L35884" s="10"/>
      <c r="M35884" s="10"/>
    </row>
    <row r="35885" spans="2:13" s="1" customFormat="1" ht="13.8" x14ac:dyDescent="0.3">
      <c r="B35885" s="10"/>
      <c r="L35885" s="10"/>
      <c r="M35885" s="10"/>
    </row>
    <row r="35886" spans="2:13" s="1" customFormat="1" ht="13.8" x14ac:dyDescent="0.3">
      <c r="B35886" s="10"/>
      <c r="L35886" s="10"/>
      <c r="M35886" s="10"/>
    </row>
    <row r="35887" spans="2:13" s="1" customFormat="1" ht="13.8" x14ac:dyDescent="0.3">
      <c r="B35887" s="10"/>
      <c r="L35887" s="10"/>
      <c r="M35887" s="10"/>
    </row>
    <row r="35888" spans="2:13" s="1" customFormat="1" ht="13.8" x14ac:dyDescent="0.3">
      <c r="B35888" s="10"/>
      <c r="L35888" s="10"/>
      <c r="M35888" s="10"/>
    </row>
    <row r="35889" spans="2:13" s="1" customFormat="1" ht="13.8" x14ac:dyDescent="0.3">
      <c r="B35889" s="10"/>
      <c r="L35889" s="10"/>
      <c r="M35889" s="10"/>
    </row>
    <row r="35890" spans="2:13" s="1" customFormat="1" ht="13.8" x14ac:dyDescent="0.3">
      <c r="B35890" s="10"/>
      <c r="L35890" s="10"/>
      <c r="M35890" s="10"/>
    </row>
    <row r="35891" spans="2:13" s="1" customFormat="1" ht="13.8" x14ac:dyDescent="0.3">
      <c r="B35891" s="10"/>
      <c r="L35891" s="10"/>
      <c r="M35891" s="10"/>
    </row>
    <row r="35892" spans="2:13" s="1" customFormat="1" ht="13.8" x14ac:dyDescent="0.3">
      <c r="B35892" s="10"/>
      <c r="L35892" s="10"/>
      <c r="M35892" s="10"/>
    </row>
    <row r="35893" spans="2:13" s="1" customFormat="1" ht="13.8" x14ac:dyDescent="0.3">
      <c r="B35893" s="10"/>
      <c r="L35893" s="10"/>
      <c r="M35893" s="10"/>
    </row>
    <row r="35894" spans="2:13" s="1" customFormat="1" ht="13.8" x14ac:dyDescent="0.3">
      <c r="B35894" s="10"/>
      <c r="L35894" s="10"/>
      <c r="M35894" s="10"/>
    </row>
    <row r="35895" spans="2:13" s="1" customFormat="1" ht="13.8" x14ac:dyDescent="0.3">
      <c r="B35895" s="10"/>
      <c r="L35895" s="10"/>
      <c r="M35895" s="10"/>
    </row>
    <row r="35896" spans="2:13" s="1" customFormat="1" ht="13.8" x14ac:dyDescent="0.3">
      <c r="B35896" s="10"/>
      <c r="L35896" s="10"/>
      <c r="M35896" s="10"/>
    </row>
    <row r="35897" spans="2:13" s="1" customFormat="1" ht="13.8" x14ac:dyDescent="0.3">
      <c r="B35897" s="10"/>
      <c r="L35897" s="10"/>
      <c r="M35897" s="10"/>
    </row>
    <row r="35898" spans="2:13" s="1" customFormat="1" ht="13.8" x14ac:dyDescent="0.3">
      <c r="B35898" s="10"/>
      <c r="L35898" s="10"/>
      <c r="M35898" s="10"/>
    </row>
    <row r="35899" spans="2:13" s="1" customFormat="1" ht="13.8" x14ac:dyDescent="0.3">
      <c r="B35899" s="10"/>
      <c r="L35899" s="10"/>
      <c r="M35899" s="10"/>
    </row>
    <row r="35900" spans="2:13" s="1" customFormat="1" ht="13.8" x14ac:dyDescent="0.3">
      <c r="B35900" s="10"/>
      <c r="L35900" s="10"/>
      <c r="M35900" s="10"/>
    </row>
    <row r="35901" spans="2:13" s="1" customFormat="1" ht="13.8" x14ac:dyDescent="0.3">
      <c r="B35901" s="10"/>
      <c r="L35901" s="10"/>
      <c r="M35901" s="10"/>
    </row>
    <row r="35902" spans="2:13" s="1" customFormat="1" ht="13.8" x14ac:dyDescent="0.3">
      <c r="B35902" s="10"/>
      <c r="L35902" s="10"/>
      <c r="M35902" s="10"/>
    </row>
    <row r="35903" spans="2:13" s="1" customFormat="1" ht="13.8" x14ac:dyDescent="0.3">
      <c r="B35903" s="10"/>
      <c r="L35903" s="10"/>
      <c r="M35903" s="10"/>
    </row>
    <row r="35904" spans="2:13" s="1" customFormat="1" ht="13.8" x14ac:dyDescent="0.3">
      <c r="B35904" s="10"/>
      <c r="L35904" s="10"/>
      <c r="M35904" s="10"/>
    </row>
    <row r="35905" spans="2:13" s="1" customFormat="1" ht="13.8" x14ac:dyDescent="0.3">
      <c r="B35905" s="10"/>
      <c r="L35905" s="10"/>
      <c r="M35905" s="10"/>
    </row>
    <row r="35906" spans="2:13" s="1" customFormat="1" ht="13.8" x14ac:dyDescent="0.3">
      <c r="B35906" s="10"/>
      <c r="L35906" s="10"/>
      <c r="M35906" s="10"/>
    </row>
    <row r="35907" spans="2:13" s="1" customFormat="1" ht="13.8" x14ac:dyDescent="0.3">
      <c r="B35907" s="10"/>
      <c r="L35907" s="10"/>
      <c r="M35907" s="10"/>
    </row>
    <row r="35908" spans="2:13" s="1" customFormat="1" ht="13.8" x14ac:dyDescent="0.3">
      <c r="B35908" s="10"/>
      <c r="L35908" s="10"/>
      <c r="M35908" s="10"/>
    </row>
    <row r="35909" spans="2:13" s="1" customFormat="1" ht="13.8" x14ac:dyDescent="0.3">
      <c r="B35909" s="10"/>
      <c r="L35909" s="10"/>
      <c r="M35909" s="10"/>
    </row>
    <row r="35910" spans="2:13" s="1" customFormat="1" ht="13.8" x14ac:dyDescent="0.3">
      <c r="B35910" s="10"/>
      <c r="L35910" s="10"/>
      <c r="M35910" s="10"/>
    </row>
    <row r="35911" spans="2:13" s="1" customFormat="1" ht="13.8" x14ac:dyDescent="0.3">
      <c r="B35911" s="10"/>
      <c r="L35911" s="10"/>
      <c r="M35911" s="10"/>
    </row>
    <row r="35912" spans="2:13" s="1" customFormat="1" ht="13.8" x14ac:dyDescent="0.3">
      <c r="B35912" s="10"/>
      <c r="L35912" s="10"/>
      <c r="M35912" s="10"/>
    </row>
    <row r="35913" spans="2:13" s="1" customFormat="1" ht="13.8" x14ac:dyDescent="0.3">
      <c r="B35913" s="10"/>
      <c r="L35913" s="10"/>
      <c r="M35913" s="10"/>
    </row>
    <row r="35914" spans="2:13" s="1" customFormat="1" ht="13.8" x14ac:dyDescent="0.3">
      <c r="B35914" s="10"/>
      <c r="L35914" s="10"/>
      <c r="M35914" s="10"/>
    </row>
    <row r="35915" spans="2:13" s="1" customFormat="1" ht="13.8" x14ac:dyDescent="0.3">
      <c r="B35915" s="10"/>
      <c r="L35915" s="10"/>
      <c r="M35915" s="10"/>
    </row>
    <row r="35916" spans="2:13" s="1" customFormat="1" ht="13.8" x14ac:dyDescent="0.3">
      <c r="B35916" s="10"/>
      <c r="L35916" s="10"/>
      <c r="M35916" s="10"/>
    </row>
    <row r="35917" spans="2:13" s="1" customFormat="1" ht="13.8" x14ac:dyDescent="0.3">
      <c r="B35917" s="10"/>
      <c r="L35917" s="10"/>
      <c r="M35917" s="10"/>
    </row>
    <row r="35918" spans="2:13" s="1" customFormat="1" ht="13.8" x14ac:dyDescent="0.3">
      <c r="B35918" s="10"/>
      <c r="L35918" s="10"/>
      <c r="M35918" s="10"/>
    </row>
    <row r="35919" spans="2:13" s="1" customFormat="1" ht="13.8" x14ac:dyDescent="0.3">
      <c r="B35919" s="10"/>
      <c r="L35919" s="10"/>
      <c r="M35919" s="10"/>
    </row>
    <row r="35920" spans="2:13" s="1" customFormat="1" ht="13.8" x14ac:dyDescent="0.3">
      <c r="B35920" s="10"/>
      <c r="L35920" s="10"/>
      <c r="M35920" s="10"/>
    </row>
    <row r="35921" spans="2:13" s="1" customFormat="1" ht="13.8" x14ac:dyDescent="0.3">
      <c r="B35921" s="10"/>
      <c r="L35921" s="10"/>
      <c r="M35921" s="10"/>
    </row>
    <row r="35922" spans="2:13" s="1" customFormat="1" ht="13.8" x14ac:dyDescent="0.3">
      <c r="B35922" s="10"/>
      <c r="L35922" s="10"/>
      <c r="M35922" s="10"/>
    </row>
    <row r="35923" spans="2:13" s="1" customFormat="1" ht="13.8" x14ac:dyDescent="0.3">
      <c r="B35923" s="10"/>
      <c r="L35923" s="10"/>
      <c r="M35923" s="10"/>
    </row>
    <row r="35924" spans="2:13" s="1" customFormat="1" ht="13.8" x14ac:dyDescent="0.3">
      <c r="B35924" s="10"/>
      <c r="L35924" s="10"/>
      <c r="M35924" s="10"/>
    </row>
    <row r="35925" spans="2:13" s="1" customFormat="1" ht="13.8" x14ac:dyDescent="0.3">
      <c r="B35925" s="10"/>
      <c r="L35925" s="10"/>
      <c r="M35925" s="10"/>
    </row>
    <row r="35926" spans="2:13" s="1" customFormat="1" ht="13.8" x14ac:dyDescent="0.3">
      <c r="B35926" s="10"/>
      <c r="L35926" s="10"/>
      <c r="M35926" s="10"/>
    </row>
    <row r="35927" spans="2:13" s="1" customFormat="1" ht="13.8" x14ac:dyDescent="0.3">
      <c r="B35927" s="10"/>
      <c r="L35927" s="10"/>
      <c r="M35927" s="10"/>
    </row>
    <row r="35928" spans="2:13" s="1" customFormat="1" ht="13.8" x14ac:dyDescent="0.3">
      <c r="B35928" s="10"/>
      <c r="L35928" s="10"/>
      <c r="M35928" s="10"/>
    </row>
    <row r="35929" spans="2:13" s="1" customFormat="1" ht="13.8" x14ac:dyDescent="0.3">
      <c r="B35929" s="10"/>
      <c r="L35929" s="10"/>
      <c r="M35929" s="10"/>
    </row>
    <row r="35930" spans="2:13" s="1" customFormat="1" ht="13.8" x14ac:dyDescent="0.3">
      <c r="B35930" s="10"/>
      <c r="L35930" s="10"/>
      <c r="M35930" s="10"/>
    </row>
    <row r="35931" spans="2:13" s="1" customFormat="1" ht="13.8" x14ac:dyDescent="0.3">
      <c r="B35931" s="10"/>
      <c r="L35931" s="10"/>
      <c r="M35931" s="10"/>
    </row>
    <row r="35932" spans="2:13" s="1" customFormat="1" ht="13.8" x14ac:dyDescent="0.3">
      <c r="B35932" s="10"/>
      <c r="L35932" s="10"/>
      <c r="M35932" s="10"/>
    </row>
    <row r="35933" spans="2:13" s="1" customFormat="1" ht="13.8" x14ac:dyDescent="0.3">
      <c r="B35933" s="10"/>
      <c r="L35933" s="10"/>
      <c r="M35933" s="10"/>
    </row>
    <row r="35934" spans="2:13" s="1" customFormat="1" ht="13.8" x14ac:dyDescent="0.3">
      <c r="B35934" s="10"/>
      <c r="L35934" s="10"/>
      <c r="M35934" s="10"/>
    </row>
    <row r="35935" spans="2:13" s="1" customFormat="1" ht="13.8" x14ac:dyDescent="0.3">
      <c r="B35935" s="10"/>
      <c r="L35935" s="10"/>
      <c r="M35935" s="10"/>
    </row>
    <row r="35936" spans="2:13" s="1" customFormat="1" ht="13.8" x14ac:dyDescent="0.3">
      <c r="B35936" s="10"/>
      <c r="L35936" s="10"/>
      <c r="M35936" s="10"/>
    </row>
    <row r="35937" spans="2:13" s="1" customFormat="1" ht="13.8" x14ac:dyDescent="0.3">
      <c r="B35937" s="10"/>
      <c r="L35937" s="10"/>
      <c r="M35937" s="10"/>
    </row>
    <row r="35938" spans="2:13" s="1" customFormat="1" ht="13.8" x14ac:dyDescent="0.3">
      <c r="B35938" s="10"/>
      <c r="L35938" s="10"/>
      <c r="M35938" s="10"/>
    </row>
    <row r="35939" spans="2:13" s="1" customFormat="1" ht="13.8" x14ac:dyDescent="0.3">
      <c r="B35939" s="10"/>
      <c r="L35939" s="10"/>
      <c r="M35939" s="10"/>
    </row>
    <row r="35940" spans="2:13" s="1" customFormat="1" ht="13.8" x14ac:dyDescent="0.3">
      <c r="B35940" s="10"/>
      <c r="L35940" s="10"/>
      <c r="M35940" s="10"/>
    </row>
    <row r="35941" spans="2:13" s="1" customFormat="1" ht="13.8" x14ac:dyDescent="0.3">
      <c r="B35941" s="10"/>
      <c r="L35941" s="10"/>
      <c r="M35941" s="10"/>
    </row>
    <row r="35942" spans="2:13" s="1" customFormat="1" ht="13.8" x14ac:dyDescent="0.3">
      <c r="B35942" s="10"/>
      <c r="L35942" s="10"/>
      <c r="M35942" s="10"/>
    </row>
    <row r="35943" spans="2:13" s="1" customFormat="1" ht="13.8" x14ac:dyDescent="0.3">
      <c r="B35943" s="10"/>
      <c r="L35943" s="10"/>
      <c r="M35943" s="10"/>
    </row>
    <row r="35944" spans="2:13" s="1" customFormat="1" ht="13.8" x14ac:dyDescent="0.3">
      <c r="B35944" s="10"/>
      <c r="L35944" s="10"/>
      <c r="M35944" s="10"/>
    </row>
    <row r="35945" spans="2:13" s="1" customFormat="1" ht="13.8" x14ac:dyDescent="0.3">
      <c r="B35945" s="10"/>
      <c r="L35945" s="10"/>
      <c r="M35945" s="10"/>
    </row>
    <row r="35946" spans="2:13" s="1" customFormat="1" ht="13.8" x14ac:dyDescent="0.3">
      <c r="B35946" s="10"/>
      <c r="L35946" s="10"/>
      <c r="M35946" s="10"/>
    </row>
    <row r="35947" spans="2:13" s="1" customFormat="1" ht="13.8" x14ac:dyDescent="0.3">
      <c r="B35947" s="10"/>
      <c r="L35947" s="10"/>
      <c r="M35947" s="10"/>
    </row>
    <row r="35948" spans="2:13" s="1" customFormat="1" ht="13.8" x14ac:dyDescent="0.3">
      <c r="B35948" s="10"/>
      <c r="L35948" s="10"/>
      <c r="M35948" s="10"/>
    </row>
    <row r="35949" spans="2:13" s="1" customFormat="1" ht="13.8" x14ac:dyDescent="0.3">
      <c r="B35949" s="10"/>
      <c r="L35949" s="10"/>
      <c r="M35949" s="10"/>
    </row>
    <row r="35950" spans="2:13" s="1" customFormat="1" ht="13.8" x14ac:dyDescent="0.3">
      <c r="B35950" s="10"/>
      <c r="L35950" s="10"/>
      <c r="M35950" s="10"/>
    </row>
    <row r="35951" spans="2:13" s="1" customFormat="1" ht="13.8" x14ac:dyDescent="0.3">
      <c r="B35951" s="10"/>
      <c r="L35951" s="10"/>
      <c r="M35951" s="10"/>
    </row>
    <row r="35952" spans="2:13" s="1" customFormat="1" ht="13.8" x14ac:dyDescent="0.3">
      <c r="B35952" s="10"/>
      <c r="L35952" s="10"/>
      <c r="M35952" s="10"/>
    </row>
    <row r="35953" spans="2:13" s="1" customFormat="1" ht="13.8" x14ac:dyDescent="0.3">
      <c r="B35953" s="10"/>
      <c r="L35953" s="10"/>
      <c r="M35953" s="10"/>
    </row>
    <row r="35954" spans="2:13" s="1" customFormat="1" ht="13.8" x14ac:dyDescent="0.3">
      <c r="B35954" s="10"/>
      <c r="L35954" s="10"/>
      <c r="M35954" s="10"/>
    </row>
    <row r="35955" spans="2:13" s="1" customFormat="1" ht="13.8" x14ac:dyDescent="0.3">
      <c r="B35955" s="10"/>
      <c r="L35955" s="10"/>
      <c r="M35955" s="10"/>
    </row>
    <row r="35956" spans="2:13" s="1" customFormat="1" ht="13.8" x14ac:dyDescent="0.3">
      <c r="B35956" s="10"/>
      <c r="L35956" s="10"/>
      <c r="M35956" s="10"/>
    </row>
    <row r="35957" spans="2:13" s="1" customFormat="1" ht="13.8" x14ac:dyDescent="0.3">
      <c r="B35957" s="10"/>
      <c r="L35957" s="10"/>
      <c r="M35957" s="10"/>
    </row>
    <row r="35958" spans="2:13" s="1" customFormat="1" ht="13.8" x14ac:dyDescent="0.3">
      <c r="B35958" s="10"/>
      <c r="L35958" s="10"/>
      <c r="M35958" s="10"/>
    </row>
    <row r="35959" spans="2:13" s="1" customFormat="1" ht="13.8" x14ac:dyDescent="0.3">
      <c r="B35959" s="10"/>
      <c r="L35959" s="10"/>
      <c r="M35959" s="10"/>
    </row>
    <row r="35960" spans="2:13" s="1" customFormat="1" ht="13.8" x14ac:dyDescent="0.3">
      <c r="B35960" s="10"/>
      <c r="L35960" s="10"/>
      <c r="M35960" s="10"/>
    </row>
    <row r="35961" spans="2:13" s="1" customFormat="1" ht="13.8" x14ac:dyDescent="0.3">
      <c r="B35961" s="10"/>
      <c r="L35961" s="10"/>
      <c r="M35961" s="10"/>
    </row>
    <row r="35962" spans="2:13" s="1" customFormat="1" ht="13.8" x14ac:dyDescent="0.3">
      <c r="B35962" s="10"/>
      <c r="L35962" s="10"/>
      <c r="M35962" s="10"/>
    </row>
    <row r="35963" spans="2:13" s="1" customFormat="1" ht="13.8" x14ac:dyDescent="0.3">
      <c r="B35963" s="10"/>
      <c r="L35963" s="10"/>
      <c r="M35963" s="10"/>
    </row>
    <row r="35964" spans="2:13" s="1" customFormat="1" ht="13.8" x14ac:dyDescent="0.3">
      <c r="B35964" s="10"/>
      <c r="L35964" s="10"/>
      <c r="M35964" s="10"/>
    </row>
    <row r="35965" spans="2:13" s="1" customFormat="1" ht="13.8" x14ac:dyDescent="0.3">
      <c r="B35965" s="10"/>
      <c r="L35965" s="10"/>
      <c r="M35965" s="10"/>
    </row>
    <row r="35966" spans="2:13" s="1" customFormat="1" ht="13.8" x14ac:dyDescent="0.3">
      <c r="B35966" s="10"/>
      <c r="L35966" s="10"/>
      <c r="M35966" s="10"/>
    </row>
    <row r="35967" spans="2:13" s="1" customFormat="1" ht="13.8" x14ac:dyDescent="0.3">
      <c r="B35967" s="10"/>
      <c r="L35967" s="10"/>
      <c r="M35967" s="10"/>
    </row>
    <row r="35968" spans="2:13" s="1" customFormat="1" ht="13.8" x14ac:dyDescent="0.3">
      <c r="B35968" s="10"/>
      <c r="L35968" s="10"/>
      <c r="M35968" s="10"/>
    </row>
    <row r="35969" spans="2:13" s="1" customFormat="1" ht="13.8" x14ac:dyDescent="0.3">
      <c r="B35969" s="10"/>
      <c r="L35969" s="10"/>
      <c r="M35969" s="10"/>
    </row>
    <row r="35970" spans="2:13" s="1" customFormat="1" ht="13.8" x14ac:dyDescent="0.3">
      <c r="B35970" s="10"/>
      <c r="L35970" s="10"/>
      <c r="M35970" s="10"/>
    </row>
    <row r="35971" spans="2:13" s="1" customFormat="1" ht="13.8" x14ac:dyDescent="0.3">
      <c r="B35971" s="10"/>
      <c r="L35971" s="10"/>
      <c r="M35971" s="10"/>
    </row>
    <row r="35972" spans="2:13" s="1" customFormat="1" ht="13.8" x14ac:dyDescent="0.3">
      <c r="B35972" s="10"/>
      <c r="L35972" s="10"/>
      <c r="M35972" s="10"/>
    </row>
    <row r="35973" spans="2:13" s="1" customFormat="1" ht="13.8" x14ac:dyDescent="0.3">
      <c r="B35973" s="10"/>
      <c r="L35973" s="10"/>
      <c r="M35973" s="10"/>
    </row>
    <row r="35974" spans="2:13" s="1" customFormat="1" ht="13.8" x14ac:dyDescent="0.3">
      <c r="B35974" s="10"/>
      <c r="L35974" s="10"/>
      <c r="M35974" s="10"/>
    </row>
    <row r="35975" spans="2:13" s="1" customFormat="1" ht="13.8" x14ac:dyDescent="0.3">
      <c r="B35975" s="10"/>
      <c r="L35975" s="10"/>
      <c r="M35975" s="10"/>
    </row>
    <row r="35976" spans="2:13" s="1" customFormat="1" ht="13.8" x14ac:dyDescent="0.3">
      <c r="B35976" s="10"/>
      <c r="L35976" s="10"/>
      <c r="M35976" s="10"/>
    </row>
    <row r="35977" spans="2:13" s="1" customFormat="1" ht="13.8" x14ac:dyDescent="0.3">
      <c r="B35977" s="10"/>
      <c r="L35977" s="10"/>
      <c r="M35977" s="10"/>
    </row>
    <row r="35978" spans="2:13" s="1" customFormat="1" ht="13.8" x14ac:dyDescent="0.3">
      <c r="B35978" s="10"/>
      <c r="L35978" s="10"/>
      <c r="M35978" s="10"/>
    </row>
    <row r="35979" spans="2:13" s="1" customFormat="1" ht="13.8" x14ac:dyDescent="0.3">
      <c r="B35979" s="10"/>
      <c r="L35979" s="10"/>
      <c r="M35979" s="10"/>
    </row>
    <row r="35980" spans="2:13" s="1" customFormat="1" ht="13.8" x14ac:dyDescent="0.3">
      <c r="B35980" s="10"/>
      <c r="L35980" s="10"/>
      <c r="M35980" s="10"/>
    </row>
    <row r="35981" spans="2:13" s="1" customFormat="1" ht="13.8" x14ac:dyDescent="0.3">
      <c r="B35981" s="10"/>
      <c r="L35981" s="10"/>
      <c r="M35981" s="10"/>
    </row>
    <row r="35982" spans="2:13" s="1" customFormat="1" ht="13.8" x14ac:dyDescent="0.3">
      <c r="B35982" s="10"/>
      <c r="L35982" s="10"/>
      <c r="M35982" s="10"/>
    </row>
    <row r="35983" spans="2:13" s="1" customFormat="1" ht="13.8" x14ac:dyDescent="0.3">
      <c r="B35983" s="10"/>
      <c r="L35983" s="10"/>
      <c r="M35983" s="10"/>
    </row>
    <row r="35984" spans="2:13" s="1" customFormat="1" ht="13.8" x14ac:dyDescent="0.3">
      <c r="B35984" s="10"/>
      <c r="L35984" s="10"/>
      <c r="M35984" s="10"/>
    </row>
    <row r="35985" spans="2:13" s="1" customFormat="1" ht="13.8" x14ac:dyDescent="0.3">
      <c r="B35985" s="10"/>
      <c r="L35985" s="10"/>
      <c r="M35985" s="10"/>
    </row>
    <row r="35986" spans="2:13" s="1" customFormat="1" ht="13.8" x14ac:dyDescent="0.3">
      <c r="B35986" s="10"/>
      <c r="L35986" s="10"/>
      <c r="M35986" s="10"/>
    </row>
    <row r="35987" spans="2:13" s="1" customFormat="1" ht="13.8" x14ac:dyDescent="0.3">
      <c r="B35987" s="10"/>
      <c r="L35987" s="10"/>
      <c r="M35987" s="10"/>
    </row>
    <row r="35988" spans="2:13" s="1" customFormat="1" ht="13.8" x14ac:dyDescent="0.3">
      <c r="B35988" s="10"/>
      <c r="L35988" s="10"/>
      <c r="M35988" s="10"/>
    </row>
    <row r="35989" spans="2:13" s="1" customFormat="1" ht="13.8" x14ac:dyDescent="0.3">
      <c r="B35989" s="10"/>
      <c r="L35989" s="10"/>
      <c r="M35989" s="10"/>
    </row>
    <row r="35990" spans="2:13" s="1" customFormat="1" ht="13.8" x14ac:dyDescent="0.3">
      <c r="B35990" s="10"/>
      <c r="L35990" s="10"/>
      <c r="M35990" s="10"/>
    </row>
    <row r="35991" spans="2:13" s="1" customFormat="1" ht="13.8" x14ac:dyDescent="0.3">
      <c r="B35991" s="10"/>
      <c r="L35991" s="10"/>
      <c r="M35991" s="10"/>
    </row>
    <row r="35992" spans="2:13" s="1" customFormat="1" ht="13.8" x14ac:dyDescent="0.3">
      <c r="B35992" s="10"/>
      <c r="L35992" s="10"/>
      <c r="M35992" s="10"/>
    </row>
    <row r="35993" spans="2:13" s="1" customFormat="1" ht="13.8" x14ac:dyDescent="0.3">
      <c r="B35993" s="10"/>
      <c r="L35993" s="10"/>
      <c r="M35993" s="10"/>
    </row>
    <row r="35994" spans="2:13" s="1" customFormat="1" ht="13.8" x14ac:dyDescent="0.3">
      <c r="B35994" s="10"/>
      <c r="L35994" s="10"/>
      <c r="M35994" s="10"/>
    </row>
    <row r="35995" spans="2:13" s="1" customFormat="1" ht="13.8" x14ac:dyDescent="0.3">
      <c r="B35995" s="10"/>
      <c r="L35995" s="10"/>
      <c r="M35995" s="10"/>
    </row>
    <row r="35996" spans="2:13" s="1" customFormat="1" ht="13.8" x14ac:dyDescent="0.3">
      <c r="B35996" s="10"/>
      <c r="L35996" s="10"/>
      <c r="M35996" s="10"/>
    </row>
    <row r="35997" spans="2:13" s="1" customFormat="1" ht="13.8" x14ac:dyDescent="0.3">
      <c r="B35997" s="10"/>
      <c r="L35997" s="10"/>
      <c r="M35997" s="10"/>
    </row>
    <row r="35998" spans="2:13" s="1" customFormat="1" ht="13.8" x14ac:dyDescent="0.3">
      <c r="B35998" s="10"/>
      <c r="L35998" s="10"/>
      <c r="M35998" s="10"/>
    </row>
    <row r="35999" spans="2:13" s="1" customFormat="1" ht="13.8" x14ac:dyDescent="0.3">
      <c r="B35999" s="10"/>
      <c r="L35999" s="10"/>
      <c r="M35999" s="10"/>
    </row>
    <row r="36000" spans="2:13" s="1" customFormat="1" ht="13.8" x14ac:dyDescent="0.3">
      <c r="B36000" s="10"/>
      <c r="L36000" s="10"/>
      <c r="M36000" s="10"/>
    </row>
    <row r="36001" spans="2:13" s="1" customFormat="1" ht="13.8" x14ac:dyDescent="0.3">
      <c r="B36001" s="10"/>
      <c r="L36001" s="10"/>
      <c r="M36001" s="10"/>
    </row>
    <row r="36002" spans="2:13" s="1" customFormat="1" ht="13.8" x14ac:dyDescent="0.3">
      <c r="B36002" s="10"/>
      <c r="L36002" s="10"/>
      <c r="M36002" s="10"/>
    </row>
    <row r="36003" spans="2:13" s="1" customFormat="1" ht="13.8" x14ac:dyDescent="0.3">
      <c r="B36003" s="10"/>
      <c r="L36003" s="10"/>
      <c r="M36003" s="10"/>
    </row>
    <row r="36004" spans="2:13" s="1" customFormat="1" ht="13.8" x14ac:dyDescent="0.3">
      <c r="B36004" s="10"/>
      <c r="L36004" s="10"/>
      <c r="M36004" s="10"/>
    </row>
    <row r="36005" spans="2:13" s="1" customFormat="1" ht="13.8" x14ac:dyDescent="0.3">
      <c r="B36005" s="10"/>
      <c r="L36005" s="10"/>
      <c r="M36005" s="10"/>
    </row>
    <row r="36006" spans="2:13" s="1" customFormat="1" ht="13.8" x14ac:dyDescent="0.3">
      <c r="B36006" s="10"/>
      <c r="L36006" s="10"/>
      <c r="M36006" s="10"/>
    </row>
    <row r="36007" spans="2:13" s="1" customFormat="1" ht="13.8" x14ac:dyDescent="0.3">
      <c r="B36007" s="10"/>
      <c r="L36007" s="10"/>
      <c r="M36007" s="10"/>
    </row>
    <row r="36008" spans="2:13" s="1" customFormat="1" ht="13.8" x14ac:dyDescent="0.3">
      <c r="B36008" s="10"/>
      <c r="L36008" s="10"/>
      <c r="M36008" s="10"/>
    </row>
    <row r="36009" spans="2:13" s="1" customFormat="1" ht="13.8" x14ac:dyDescent="0.3">
      <c r="B36009" s="10"/>
      <c r="L36009" s="10"/>
      <c r="M36009" s="10"/>
    </row>
    <row r="36010" spans="2:13" s="1" customFormat="1" ht="13.8" x14ac:dyDescent="0.3">
      <c r="B36010" s="10"/>
      <c r="L36010" s="10"/>
      <c r="M36010" s="10"/>
    </row>
    <row r="36011" spans="2:13" s="1" customFormat="1" ht="13.8" x14ac:dyDescent="0.3">
      <c r="B36011" s="10"/>
      <c r="L36011" s="10"/>
      <c r="M36011" s="10"/>
    </row>
    <row r="36012" spans="2:13" s="1" customFormat="1" ht="13.8" x14ac:dyDescent="0.3">
      <c r="B36012" s="10"/>
      <c r="L36012" s="10"/>
      <c r="M36012" s="10"/>
    </row>
    <row r="36013" spans="2:13" s="1" customFormat="1" ht="13.8" x14ac:dyDescent="0.3">
      <c r="B36013" s="10"/>
      <c r="L36013" s="10"/>
      <c r="M36013" s="10"/>
    </row>
    <row r="36014" spans="2:13" s="1" customFormat="1" ht="13.8" x14ac:dyDescent="0.3">
      <c r="B36014" s="10"/>
      <c r="L36014" s="10"/>
      <c r="M36014" s="10"/>
    </row>
    <row r="36015" spans="2:13" s="1" customFormat="1" ht="13.8" x14ac:dyDescent="0.3">
      <c r="B36015" s="10"/>
      <c r="L36015" s="10"/>
      <c r="M36015" s="10"/>
    </row>
    <row r="36016" spans="2:13" s="1" customFormat="1" ht="13.8" x14ac:dyDescent="0.3">
      <c r="B36016" s="10"/>
      <c r="L36016" s="10"/>
      <c r="M36016" s="10"/>
    </row>
    <row r="36017" spans="2:13" s="1" customFormat="1" ht="13.8" x14ac:dyDescent="0.3">
      <c r="B36017" s="10"/>
      <c r="L36017" s="10"/>
      <c r="M36017" s="10"/>
    </row>
    <row r="36018" spans="2:13" s="1" customFormat="1" ht="13.8" x14ac:dyDescent="0.3">
      <c r="B36018" s="10"/>
      <c r="L36018" s="10"/>
      <c r="M36018" s="10"/>
    </row>
    <row r="36019" spans="2:13" s="1" customFormat="1" ht="13.8" x14ac:dyDescent="0.3">
      <c r="B36019" s="10"/>
      <c r="L36019" s="10"/>
      <c r="M36019" s="10"/>
    </row>
    <row r="36020" spans="2:13" s="1" customFormat="1" ht="13.8" x14ac:dyDescent="0.3">
      <c r="B36020" s="10"/>
      <c r="L36020" s="10"/>
      <c r="M36020" s="10"/>
    </row>
    <row r="36021" spans="2:13" s="1" customFormat="1" ht="13.8" x14ac:dyDescent="0.3">
      <c r="B36021" s="10"/>
      <c r="L36021" s="10"/>
      <c r="M36021" s="10"/>
    </row>
    <row r="36022" spans="2:13" s="1" customFormat="1" ht="13.8" x14ac:dyDescent="0.3">
      <c r="B36022" s="10"/>
      <c r="L36022" s="10"/>
      <c r="M36022" s="10"/>
    </row>
    <row r="36023" spans="2:13" s="1" customFormat="1" ht="13.8" x14ac:dyDescent="0.3">
      <c r="B36023" s="10"/>
      <c r="L36023" s="10"/>
      <c r="M36023" s="10"/>
    </row>
    <row r="36024" spans="2:13" s="1" customFormat="1" ht="13.8" x14ac:dyDescent="0.3">
      <c r="B36024" s="10"/>
      <c r="L36024" s="10"/>
      <c r="M36024" s="10"/>
    </row>
    <row r="36025" spans="2:13" s="1" customFormat="1" ht="13.8" x14ac:dyDescent="0.3">
      <c r="B36025" s="10"/>
      <c r="L36025" s="10"/>
      <c r="M36025" s="10"/>
    </row>
    <row r="36026" spans="2:13" s="1" customFormat="1" ht="13.8" x14ac:dyDescent="0.3">
      <c r="B36026" s="10"/>
      <c r="L36026" s="10"/>
      <c r="M36026" s="10"/>
    </row>
    <row r="36027" spans="2:13" s="1" customFormat="1" ht="13.8" x14ac:dyDescent="0.3">
      <c r="B36027" s="10"/>
      <c r="L36027" s="10"/>
      <c r="M36027" s="10"/>
    </row>
    <row r="36028" spans="2:13" s="1" customFormat="1" ht="13.8" x14ac:dyDescent="0.3">
      <c r="B36028" s="10"/>
      <c r="L36028" s="10"/>
      <c r="M36028" s="10"/>
    </row>
    <row r="36029" spans="2:13" s="1" customFormat="1" ht="13.8" x14ac:dyDescent="0.3">
      <c r="B36029" s="10"/>
      <c r="L36029" s="10"/>
      <c r="M36029" s="10"/>
    </row>
    <row r="36030" spans="2:13" s="1" customFormat="1" ht="13.8" x14ac:dyDescent="0.3">
      <c r="B36030" s="10"/>
      <c r="L36030" s="10"/>
      <c r="M36030" s="10"/>
    </row>
    <row r="36031" spans="2:13" s="1" customFormat="1" ht="13.8" x14ac:dyDescent="0.3">
      <c r="B36031" s="10"/>
      <c r="L36031" s="10"/>
      <c r="M36031" s="10"/>
    </row>
    <row r="36032" spans="2:13" s="1" customFormat="1" ht="13.8" x14ac:dyDescent="0.3">
      <c r="B36032" s="10"/>
      <c r="L36032" s="10"/>
      <c r="M36032" s="10"/>
    </row>
    <row r="36033" spans="2:13" s="1" customFormat="1" ht="13.8" x14ac:dyDescent="0.3">
      <c r="B36033" s="10"/>
      <c r="L36033" s="10"/>
      <c r="M36033" s="10"/>
    </row>
    <row r="36034" spans="2:13" s="1" customFormat="1" ht="13.8" x14ac:dyDescent="0.3">
      <c r="B36034" s="10"/>
      <c r="L36034" s="10"/>
      <c r="M36034" s="10"/>
    </row>
    <row r="36035" spans="2:13" s="1" customFormat="1" ht="13.8" x14ac:dyDescent="0.3">
      <c r="B36035" s="10"/>
      <c r="L36035" s="10"/>
      <c r="M36035" s="10"/>
    </row>
    <row r="36036" spans="2:13" s="1" customFormat="1" ht="13.8" x14ac:dyDescent="0.3">
      <c r="B36036" s="10"/>
      <c r="L36036" s="10"/>
      <c r="M36036" s="10"/>
    </row>
    <row r="36037" spans="2:13" s="1" customFormat="1" ht="13.8" x14ac:dyDescent="0.3">
      <c r="B36037" s="10"/>
      <c r="L36037" s="10"/>
      <c r="M36037" s="10"/>
    </row>
    <row r="36038" spans="2:13" s="1" customFormat="1" ht="13.8" x14ac:dyDescent="0.3">
      <c r="B36038" s="10"/>
      <c r="L36038" s="10"/>
      <c r="M36038" s="10"/>
    </row>
    <row r="36039" spans="2:13" s="1" customFormat="1" ht="13.8" x14ac:dyDescent="0.3">
      <c r="B36039" s="10"/>
      <c r="L36039" s="10"/>
      <c r="M36039" s="10"/>
    </row>
    <row r="36040" spans="2:13" s="1" customFormat="1" ht="13.8" x14ac:dyDescent="0.3">
      <c r="B36040" s="10"/>
      <c r="L36040" s="10"/>
      <c r="M36040" s="10"/>
    </row>
    <row r="36041" spans="2:13" s="1" customFormat="1" ht="13.8" x14ac:dyDescent="0.3">
      <c r="B36041" s="10"/>
      <c r="L36041" s="10"/>
      <c r="M36041" s="10"/>
    </row>
    <row r="36042" spans="2:13" s="1" customFormat="1" ht="13.8" x14ac:dyDescent="0.3">
      <c r="B36042" s="10"/>
      <c r="L36042" s="10"/>
      <c r="M36042" s="10"/>
    </row>
    <row r="36043" spans="2:13" s="1" customFormat="1" ht="13.8" x14ac:dyDescent="0.3">
      <c r="B36043" s="10"/>
      <c r="L36043" s="10"/>
      <c r="M36043" s="10"/>
    </row>
    <row r="36044" spans="2:13" s="1" customFormat="1" ht="13.8" x14ac:dyDescent="0.3">
      <c r="B36044" s="10"/>
      <c r="L36044" s="10"/>
      <c r="M36044" s="10"/>
    </row>
    <row r="36045" spans="2:13" s="1" customFormat="1" ht="13.8" x14ac:dyDescent="0.3">
      <c r="B36045" s="10"/>
      <c r="L36045" s="10"/>
      <c r="M36045" s="10"/>
    </row>
    <row r="36046" spans="2:13" s="1" customFormat="1" ht="13.8" x14ac:dyDescent="0.3">
      <c r="B36046" s="10"/>
      <c r="L36046" s="10"/>
      <c r="M36046" s="10"/>
    </row>
    <row r="36047" spans="2:13" s="1" customFormat="1" ht="13.8" x14ac:dyDescent="0.3">
      <c r="B36047" s="10"/>
      <c r="L36047" s="10"/>
      <c r="M36047" s="10"/>
    </row>
    <row r="36048" spans="2:13" s="1" customFormat="1" ht="13.8" x14ac:dyDescent="0.3">
      <c r="B36048" s="10"/>
      <c r="L36048" s="10"/>
      <c r="M36048" s="10"/>
    </row>
    <row r="36049" spans="2:13" s="1" customFormat="1" ht="13.8" x14ac:dyDescent="0.3">
      <c r="B36049" s="10"/>
      <c r="L36049" s="10"/>
      <c r="M36049" s="10"/>
    </row>
    <row r="36050" spans="2:13" s="1" customFormat="1" ht="13.8" x14ac:dyDescent="0.3">
      <c r="B36050" s="10"/>
      <c r="L36050" s="10"/>
      <c r="M36050" s="10"/>
    </row>
    <row r="36051" spans="2:13" s="1" customFormat="1" ht="13.8" x14ac:dyDescent="0.3">
      <c r="B36051" s="10"/>
      <c r="L36051" s="10"/>
      <c r="M36051" s="10"/>
    </row>
    <row r="36052" spans="2:13" s="1" customFormat="1" ht="13.8" x14ac:dyDescent="0.3">
      <c r="B36052" s="10"/>
      <c r="L36052" s="10"/>
      <c r="M36052" s="10"/>
    </row>
    <row r="36053" spans="2:13" s="1" customFormat="1" ht="13.8" x14ac:dyDescent="0.3">
      <c r="B36053" s="10"/>
      <c r="L36053" s="10"/>
      <c r="M36053" s="10"/>
    </row>
    <row r="36054" spans="2:13" s="1" customFormat="1" ht="13.8" x14ac:dyDescent="0.3">
      <c r="B36054" s="10"/>
      <c r="L36054" s="10"/>
      <c r="M36054" s="10"/>
    </row>
    <row r="36055" spans="2:13" s="1" customFormat="1" ht="13.8" x14ac:dyDescent="0.3">
      <c r="B36055" s="10"/>
      <c r="L36055" s="10"/>
      <c r="M36055" s="10"/>
    </row>
    <row r="36056" spans="2:13" s="1" customFormat="1" ht="13.8" x14ac:dyDescent="0.3">
      <c r="B36056" s="10"/>
      <c r="L36056" s="10"/>
      <c r="M36056" s="10"/>
    </row>
    <row r="36057" spans="2:13" s="1" customFormat="1" ht="13.8" x14ac:dyDescent="0.3">
      <c r="B36057" s="10"/>
      <c r="L36057" s="10"/>
      <c r="M36057" s="10"/>
    </row>
    <row r="36058" spans="2:13" s="1" customFormat="1" ht="13.8" x14ac:dyDescent="0.3">
      <c r="B36058" s="10"/>
      <c r="L36058" s="10"/>
      <c r="M36058" s="10"/>
    </row>
    <row r="36059" spans="2:13" s="1" customFormat="1" ht="13.8" x14ac:dyDescent="0.3">
      <c r="B36059" s="10"/>
      <c r="L36059" s="10"/>
      <c r="M36059" s="10"/>
    </row>
    <row r="36060" spans="2:13" s="1" customFormat="1" ht="13.8" x14ac:dyDescent="0.3">
      <c r="B36060" s="10"/>
      <c r="L36060" s="10"/>
      <c r="M36060" s="10"/>
    </row>
    <row r="36061" spans="2:13" s="1" customFormat="1" ht="13.8" x14ac:dyDescent="0.3">
      <c r="B36061" s="10"/>
      <c r="L36061" s="10"/>
      <c r="M36061" s="10"/>
    </row>
    <row r="36062" spans="2:13" s="1" customFormat="1" ht="13.8" x14ac:dyDescent="0.3">
      <c r="B36062" s="10"/>
      <c r="L36062" s="10"/>
      <c r="M36062" s="10"/>
    </row>
    <row r="36063" spans="2:13" s="1" customFormat="1" ht="13.8" x14ac:dyDescent="0.3">
      <c r="B36063" s="10"/>
      <c r="L36063" s="10"/>
      <c r="M36063" s="10"/>
    </row>
    <row r="36064" spans="2:13" s="1" customFormat="1" ht="13.8" x14ac:dyDescent="0.3">
      <c r="B36064" s="10"/>
      <c r="L36064" s="10"/>
      <c r="M36064" s="10"/>
    </row>
    <row r="36065" spans="2:13" s="1" customFormat="1" ht="13.8" x14ac:dyDescent="0.3">
      <c r="B36065" s="10"/>
      <c r="L36065" s="10"/>
      <c r="M36065" s="10"/>
    </row>
    <row r="36066" spans="2:13" s="1" customFormat="1" ht="13.8" x14ac:dyDescent="0.3">
      <c r="B36066" s="10"/>
      <c r="L36066" s="10"/>
      <c r="M36066" s="10"/>
    </row>
    <row r="36067" spans="2:13" s="1" customFormat="1" ht="13.8" x14ac:dyDescent="0.3">
      <c r="B36067" s="10"/>
      <c r="L36067" s="10"/>
      <c r="M36067" s="10"/>
    </row>
    <row r="36068" spans="2:13" s="1" customFormat="1" ht="13.8" x14ac:dyDescent="0.3">
      <c r="B36068" s="10"/>
      <c r="L36068" s="10"/>
      <c r="M36068" s="10"/>
    </row>
    <row r="36069" spans="2:13" s="1" customFormat="1" ht="13.8" x14ac:dyDescent="0.3">
      <c r="B36069" s="10"/>
      <c r="L36069" s="10"/>
      <c r="M36069" s="10"/>
    </row>
    <row r="36070" spans="2:13" s="1" customFormat="1" ht="13.8" x14ac:dyDescent="0.3">
      <c r="B36070" s="10"/>
      <c r="L36070" s="10"/>
      <c r="M36070" s="10"/>
    </row>
    <row r="36071" spans="2:13" s="1" customFormat="1" ht="13.8" x14ac:dyDescent="0.3">
      <c r="B36071" s="10"/>
      <c r="L36071" s="10"/>
      <c r="M36071" s="10"/>
    </row>
    <row r="36072" spans="2:13" s="1" customFormat="1" ht="13.8" x14ac:dyDescent="0.3">
      <c r="B36072" s="10"/>
      <c r="L36072" s="10"/>
      <c r="M36072" s="10"/>
    </row>
    <row r="36073" spans="2:13" s="1" customFormat="1" ht="13.8" x14ac:dyDescent="0.3">
      <c r="B36073" s="10"/>
      <c r="L36073" s="10"/>
      <c r="M36073" s="10"/>
    </row>
    <row r="36074" spans="2:13" s="1" customFormat="1" ht="13.8" x14ac:dyDescent="0.3">
      <c r="B36074" s="10"/>
      <c r="L36074" s="10"/>
      <c r="M36074" s="10"/>
    </row>
    <row r="36075" spans="2:13" s="1" customFormat="1" ht="13.8" x14ac:dyDescent="0.3">
      <c r="B36075" s="10"/>
      <c r="L36075" s="10"/>
      <c r="M36075" s="10"/>
    </row>
    <row r="36076" spans="2:13" s="1" customFormat="1" ht="13.8" x14ac:dyDescent="0.3">
      <c r="B36076" s="10"/>
      <c r="L36076" s="10"/>
      <c r="M36076" s="10"/>
    </row>
    <row r="36077" spans="2:13" s="1" customFormat="1" ht="13.8" x14ac:dyDescent="0.3">
      <c r="B36077" s="10"/>
      <c r="L36077" s="10"/>
      <c r="M36077" s="10"/>
    </row>
    <row r="36078" spans="2:13" s="1" customFormat="1" ht="13.8" x14ac:dyDescent="0.3">
      <c r="B36078" s="10"/>
      <c r="L36078" s="10"/>
      <c r="M36078" s="10"/>
    </row>
    <row r="36079" spans="2:13" s="1" customFormat="1" ht="13.8" x14ac:dyDescent="0.3">
      <c r="B36079" s="10"/>
      <c r="L36079" s="10"/>
      <c r="M36079" s="10"/>
    </row>
    <row r="36080" spans="2:13" s="1" customFormat="1" ht="13.8" x14ac:dyDescent="0.3">
      <c r="B36080" s="10"/>
      <c r="L36080" s="10"/>
      <c r="M36080" s="10"/>
    </row>
    <row r="36081" spans="2:13" s="1" customFormat="1" ht="13.8" x14ac:dyDescent="0.3">
      <c r="B36081" s="10"/>
      <c r="L36081" s="10"/>
      <c r="M36081" s="10"/>
    </row>
    <row r="36082" spans="2:13" s="1" customFormat="1" ht="13.8" x14ac:dyDescent="0.3">
      <c r="B36082" s="10"/>
      <c r="L36082" s="10"/>
      <c r="M36082" s="10"/>
    </row>
    <row r="36083" spans="2:13" s="1" customFormat="1" ht="13.8" x14ac:dyDescent="0.3">
      <c r="B36083" s="10"/>
      <c r="L36083" s="10"/>
      <c r="M36083" s="10"/>
    </row>
    <row r="36084" spans="2:13" s="1" customFormat="1" ht="13.8" x14ac:dyDescent="0.3">
      <c r="B36084" s="10"/>
      <c r="L36084" s="10"/>
      <c r="M36084" s="10"/>
    </row>
    <row r="36085" spans="2:13" s="1" customFormat="1" ht="13.8" x14ac:dyDescent="0.3">
      <c r="B36085" s="10"/>
      <c r="L36085" s="10"/>
      <c r="M36085" s="10"/>
    </row>
    <row r="36086" spans="2:13" s="1" customFormat="1" ht="13.8" x14ac:dyDescent="0.3">
      <c r="B36086" s="10"/>
      <c r="L36086" s="10"/>
      <c r="M36086" s="10"/>
    </row>
    <row r="36087" spans="2:13" s="1" customFormat="1" ht="13.8" x14ac:dyDescent="0.3">
      <c r="B36087" s="10"/>
      <c r="L36087" s="10"/>
      <c r="M36087" s="10"/>
    </row>
    <row r="36088" spans="2:13" s="1" customFormat="1" ht="13.8" x14ac:dyDescent="0.3">
      <c r="B36088" s="10"/>
      <c r="L36088" s="10"/>
      <c r="M36088" s="10"/>
    </row>
    <row r="36089" spans="2:13" s="1" customFormat="1" ht="13.8" x14ac:dyDescent="0.3">
      <c r="B36089" s="10"/>
      <c r="L36089" s="10"/>
      <c r="M36089" s="10"/>
    </row>
    <row r="36090" spans="2:13" s="1" customFormat="1" ht="13.8" x14ac:dyDescent="0.3">
      <c r="B36090" s="10"/>
      <c r="L36090" s="10"/>
      <c r="M36090" s="10"/>
    </row>
    <row r="36091" spans="2:13" s="1" customFormat="1" ht="13.8" x14ac:dyDescent="0.3">
      <c r="B36091" s="10"/>
      <c r="L36091" s="10"/>
      <c r="M36091" s="10"/>
    </row>
    <row r="36092" spans="2:13" s="1" customFormat="1" ht="13.8" x14ac:dyDescent="0.3">
      <c r="B36092" s="10"/>
      <c r="L36092" s="10"/>
      <c r="M36092" s="10"/>
    </row>
    <row r="36093" spans="2:13" s="1" customFormat="1" ht="13.8" x14ac:dyDescent="0.3">
      <c r="B36093" s="10"/>
      <c r="L36093" s="10"/>
      <c r="M36093" s="10"/>
    </row>
    <row r="36094" spans="2:13" s="1" customFormat="1" ht="13.8" x14ac:dyDescent="0.3">
      <c r="B36094" s="10"/>
      <c r="L36094" s="10"/>
      <c r="M36094" s="10"/>
    </row>
    <row r="36095" spans="2:13" s="1" customFormat="1" ht="13.8" x14ac:dyDescent="0.3">
      <c r="B36095" s="10"/>
      <c r="L36095" s="10"/>
      <c r="M36095" s="10"/>
    </row>
    <row r="36096" spans="2:13" s="1" customFormat="1" ht="13.8" x14ac:dyDescent="0.3">
      <c r="B36096" s="10"/>
      <c r="L36096" s="10"/>
      <c r="M36096" s="10"/>
    </row>
    <row r="36097" spans="2:13" s="1" customFormat="1" ht="13.8" x14ac:dyDescent="0.3">
      <c r="B36097" s="10"/>
      <c r="L36097" s="10"/>
      <c r="M36097" s="10"/>
    </row>
    <row r="36098" spans="2:13" s="1" customFormat="1" ht="13.8" x14ac:dyDescent="0.3">
      <c r="B36098" s="10"/>
      <c r="L36098" s="10"/>
      <c r="M36098" s="10"/>
    </row>
    <row r="36099" spans="2:13" s="1" customFormat="1" ht="13.8" x14ac:dyDescent="0.3">
      <c r="B36099" s="10"/>
      <c r="L36099" s="10"/>
      <c r="M36099" s="10"/>
    </row>
    <row r="36100" spans="2:13" s="1" customFormat="1" ht="13.8" x14ac:dyDescent="0.3">
      <c r="B36100" s="10"/>
      <c r="L36100" s="10"/>
      <c r="M36100" s="10"/>
    </row>
    <row r="36101" spans="2:13" s="1" customFormat="1" ht="13.8" x14ac:dyDescent="0.3">
      <c r="B36101" s="10"/>
      <c r="L36101" s="10"/>
      <c r="M36101" s="10"/>
    </row>
    <row r="36102" spans="2:13" s="1" customFormat="1" ht="13.8" x14ac:dyDescent="0.3">
      <c r="B36102" s="10"/>
      <c r="L36102" s="10"/>
      <c r="M36102" s="10"/>
    </row>
    <row r="36103" spans="2:13" s="1" customFormat="1" ht="13.8" x14ac:dyDescent="0.3">
      <c r="B36103" s="10"/>
      <c r="L36103" s="10"/>
      <c r="M36103" s="10"/>
    </row>
    <row r="36104" spans="2:13" s="1" customFormat="1" ht="13.8" x14ac:dyDescent="0.3">
      <c r="B36104" s="10"/>
      <c r="L36104" s="10"/>
      <c r="M36104" s="10"/>
    </row>
    <row r="36105" spans="2:13" s="1" customFormat="1" ht="13.8" x14ac:dyDescent="0.3">
      <c r="B36105" s="10"/>
      <c r="L36105" s="10"/>
      <c r="M36105" s="10"/>
    </row>
    <row r="36106" spans="2:13" s="1" customFormat="1" ht="13.8" x14ac:dyDescent="0.3">
      <c r="B36106" s="10"/>
      <c r="L36106" s="10"/>
      <c r="M36106" s="10"/>
    </row>
    <row r="36107" spans="2:13" s="1" customFormat="1" ht="13.8" x14ac:dyDescent="0.3">
      <c r="B36107" s="10"/>
      <c r="L36107" s="10"/>
      <c r="M36107" s="10"/>
    </row>
    <row r="36108" spans="2:13" s="1" customFormat="1" ht="13.8" x14ac:dyDescent="0.3">
      <c r="B36108" s="10"/>
      <c r="L36108" s="10"/>
      <c r="M36108" s="10"/>
    </row>
    <row r="36109" spans="2:13" s="1" customFormat="1" ht="13.8" x14ac:dyDescent="0.3">
      <c r="B36109" s="10"/>
      <c r="L36109" s="10"/>
      <c r="M36109" s="10"/>
    </row>
    <row r="36110" spans="2:13" s="1" customFormat="1" ht="13.8" x14ac:dyDescent="0.3">
      <c r="B36110" s="10"/>
      <c r="L36110" s="10"/>
      <c r="M36110" s="10"/>
    </row>
    <row r="36111" spans="2:13" s="1" customFormat="1" ht="13.8" x14ac:dyDescent="0.3">
      <c r="B36111" s="10"/>
      <c r="L36111" s="10"/>
      <c r="M36111" s="10"/>
    </row>
    <row r="36112" spans="2:13" s="1" customFormat="1" ht="13.8" x14ac:dyDescent="0.3">
      <c r="B36112" s="10"/>
      <c r="L36112" s="10"/>
      <c r="M36112" s="10"/>
    </row>
    <row r="36113" spans="2:13" s="1" customFormat="1" ht="13.8" x14ac:dyDescent="0.3">
      <c r="B36113" s="10"/>
      <c r="L36113" s="10"/>
      <c r="M36113" s="10"/>
    </row>
    <row r="36114" spans="2:13" s="1" customFormat="1" ht="13.8" x14ac:dyDescent="0.3">
      <c r="B36114" s="10"/>
      <c r="L36114" s="10"/>
      <c r="M36114" s="10"/>
    </row>
    <row r="36115" spans="2:13" s="1" customFormat="1" ht="13.8" x14ac:dyDescent="0.3">
      <c r="B36115" s="10"/>
      <c r="L36115" s="10"/>
      <c r="M36115" s="10"/>
    </row>
    <row r="36116" spans="2:13" s="1" customFormat="1" ht="13.8" x14ac:dyDescent="0.3">
      <c r="B36116" s="10"/>
      <c r="L36116" s="10"/>
      <c r="M36116" s="10"/>
    </row>
    <row r="36117" spans="2:13" s="1" customFormat="1" ht="13.8" x14ac:dyDescent="0.3">
      <c r="B36117" s="10"/>
      <c r="L36117" s="10"/>
      <c r="M36117" s="10"/>
    </row>
    <row r="36118" spans="2:13" s="1" customFormat="1" ht="13.8" x14ac:dyDescent="0.3">
      <c r="B36118" s="10"/>
      <c r="L36118" s="10"/>
      <c r="M36118" s="10"/>
    </row>
    <row r="36119" spans="2:13" s="1" customFormat="1" ht="13.8" x14ac:dyDescent="0.3">
      <c r="B36119" s="10"/>
      <c r="L36119" s="10"/>
      <c r="M36119" s="10"/>
    </row>
    <row r="36120" spans="2:13" s="1" customFormat="1" ht="13.8" x14ac:dyDescent="0.3">
      <c r="B36120" s="10"/>
      <c r="L36120" s="10"/>
      <c r="M36120" s="10"/>
    </row>
    <row r="36121" spans="2:13" s="1" customFormat="1" ht="13.8" x14ac:dyDescent="0.3">
      <c r="B36121" s="10"/>
      <c r="L36121" s="10"/>
      <c r="M36121" s="10"/>
    </row>
    <row r="36122" spans="2:13" s="1" customFormat="1" ht="13.8" x14ac:dyDescent="0.3">
      <c r="B36122" s="10"/>
      <c r="L36122" s="10"/>
      <c r="M36122" s="10"/>
    </row>
    <row r="36123" spans="2:13" s="1" customFormat="1" ht="13.8" x14ac:dyDescent="0.3">
      <c r="B36123" s="10"/>
      <c r="L36123" s="10"/>
      <c r="M36123" s="10"/>
    </row>
    <row r="36124" spans="2:13" s="1" customFormat="1" ht="13.8" x14ac:dyDescent="0.3">
      <c r="B36124" s="10"/>
      <c r="L36124" s="10"/>
      <c r="M36124" s="10"/>
    </row>
    <row r="36125" spans="2:13" s="1" customFormat="1" ht="13.8" x14ac:dyDescent="0.3">
      <c r="B36125" s="10"/>
      <c r="L36125" s="10"/>
      <c r="M36125" s="10"/>
    </row>
    <row r="36126" spans="2:13" s="1" customFormat="1" ht="13.8" x14ac:dyDescent="0.3">
      <c r="B36126" s="10"/>
      <c r="L36126" s="10"/>
      <c r="M36126" s="10"/>
    </row>
    <row r="36127" spans="2:13" s="1" customFormat="1" ht="13.8" x14ac:dyDescent="0.3">
      <c r="B36127" s="10"/>
      <c r="L36127" s="10"/>
      <c r="M36127" s="10"/>
    </row>
    <row r="36128" spans="2:13" s="1" customFormat="1" ht="13.8" x14ac:dyDescent="0.3">
      <c r="B36128" s="10"/>
      <c r="L36128" s="10"/>
      <c r="M36128" s="10"/>
    </row>
    <row r="36129" spans="2:13" s="1" customFormat="1" ht="13.8" x14ac:dyDescent="0.3">
      <c r="B36129" s="10"/>
      <c r="L36129" s="10"/>
      <c r="M36129" s="10"/>
    </row>
    <row r="36130" spans="2:13" s="1" customFormat="1" ht="13.8" x14ac:dyDescent="0.3">
      <c r="B36130" s="10"/>
      <c r="L36130" s="10"/>
      <c r="M36130" s="10"/>
    </row>
    <row r="36131" spans="2:13" s="1" customFormat="1" ht="13.8" x14ac:dyDescent="0.3">
      <c r="B36131" s="10"/>
      <c r="L36131" s="10"/>
      <c r="M36131" s="10"/>
    </row>
    <row r="36132" spans="2:13" s="1" customFormat="1" ht="13.8" x14ac:dyDescent="0.3">
      <c r="B36132" s="10"/>
      <c r="L36132" s="10"/>
      <c r="M36132" s="10"/>
    </row>
    <row r="36133" spans="2:13" s="1" customFormat="1" ht="13.8" x14ac:dyDescent="0.3">
      <c r="B36133" s="10"/>
      <c r="L36133" s="10"/>
      <c r="M36133" s="10"/>
    </row>
    <row r="36134" spans="2:13" s="1" customFormat="1" ht="13.8" x14ac:dyDescent="0.3">
      <c r="B36134" s="10"/>
      <c r="L36134" s="10"/>
      <c r="M36134" s="10"/>
    </row>
    <row r="36135" spans="2:13" s="1" customFormat="1" ht="13.8" x14ac:dyDescent="0.3">
      <c r="B36135" s="10"/>
      <c r="L36135" s="10"/>
      <c r="M36135" s="10"/>
    </row>
    <row r="36136" spans="2:13" s="1" customFormat="1" ht="13.8" x14ac:dyDescent="0.3">
      <c r="B36136" s="10"/>
      <c r="L36136" s="10"/>
      <c r="M36136" s="10"/>
    </row>
    <row r="36137" spans="2:13" s="1" customFormat="1" ht="13.8" x14ac:dyDescent="0.3">
      <c r="B36137" s="10"/>
      <c r="L36137" s="10"/>
      <c r="M36137" s="10"/>
    </row>
    <row r="36138" spans="2:13" s="1" customFormat="1" ht="13.8" x14ac:dyDescent="0.3">
      <c r="B36138" s="10"/>
      <c r="L36138" s="10"/>
      <c r="M36138" s="10"/>
    </row>
    <row r="36139" spans="2:13" s="1" customFormat="1" ht="13.8" x14ac:dyDescent="0.3">
      <c r="B36139" s="10"/>
      <c r="L36139" s="10"/>
      <c r="M36139" s="10"/>
    </row>
    <row r="36140" spans="2:13" s="1" customFormat="1" ht="13.8" x14ac:dyDescent="0.3">
      <c r="B36140" s="10"/>
      <c r="L36140" s="10"/>
      <c r="M36140" s="10"/>
    </row>
    <row r="36141" spans="2:13" s="1" customFormat="1" ht="13.8" x14ac:dyDescent="0.3">
      <c r="B36141" s="10"/>
      <c r="L36141" s="10"/>
      <c r="M36141" s="10"/>
    </row>
    <row r="36142" spans="2:13" s="1" customFormat="1" ht="13.8" x14ac:dyDescent="0.3">
      <c r="B36142" s="10"/>
      <c r="L36142" s="10"/>
      <c r="M36142" s="10"/>
    </row>
    <row r="36143" spans="2:13" s="1" customFormat="1" ht="13.8" x14ac:dyDescent="0.3">
      <c r="B36143" s="10"/>
      <c r="L36143" s="10"/>
      <c r="M36143" s="10"/>
    </row>
    <row r="36144" spans="2:13" s="1" customFormat="1" ht="13.8" x14ac:dyDescent="0.3">
      <c r="B36144" s="10"/>
      <c r="L36144" s="10"/>
      <c r="M36144" s="10"/>
    </row>
    <row r="36145" spans="2:13" s="1" customFormat="1" ht="13.8" x14ac:dyDescent="0.3">
      <c r="B36145" s="10"/>
      <c r="L36145" s="10"/>
      <c r="M36145" s="10"/>
    </row>
    <row r="36146" spans="2:13" s="1" customFormat="1" ht="13.8" x14ac:dyDescent="0.3">
      <c r="B36146" s="10"/>
      <c r="L36146" s="10"/>
      <c r="M36146" s="10"/>
    </row>
    <row r="36147" spans="2:13" s="1" customFormat="1" ht="13.8" x14ac:dyDescent="0.3">
      <c r="B36147" s="10"/>
      <c r="L36147" s="10"/>
      <c r="M36147" s="10"/>
    </row>
    <row r="36148" spans="2:13" s="1" customFormat="1" ht="13.8" x14ac:dyDescent="0.3">
      <c r="B36148" s="10"/>
      <c r="L36148" s="10"/>
      <c r="M36148" s="10"/>
    </row>
    <row r="36149" spans="2:13" s="1" customFormat="1" ht="13.8" x14ac:dyDescent="0.3">
      <c r="B36149" s="10"/>
      <c r="L36149" s="10"/>
      <c r="M36149" s="10"/>
    </row>
    <row r="36150" spans="2:13" s="1" customFormat="1" ht="13.8" x14ac:dyDescent="0.3">
      <c r="B36150" s="10"/>
      <c r="L36150" s="10"/>
      <c r="M36150" s="10"/>
    </row>
    <row r="36151" spans="2:13" s="1" customFormat="1" ht="13.8" x14ac:dyDescent="0.3">
      <c r="B36151" s="10"/>
      <c r="L36151" s="10"/>
      <c r="M36151" s="10"/>
    </row>
    <row r="36152" spans="2:13" s="1" customFormat="1" ht="13.8" x14ac:dyDescent="0.3">
      <c r="B36152" s="10"/>
      <c r="L36152" s="10"/>
      <c r="M36152" s="10"/>
    </row>
    <row r="36153" spans="2:13" s="1" customFormat="1" ht="13.8" x14ac:dyDescent="0.3">
      <c r="B36153" s="10"/>
      <c r="L36153" s="10"/>
      <c r="M36153" s="10"/>
    </row>
    <row r="36154" spans="2:13" s="1" customFormat="1" ht="13.8" x14ac:dyDescent="0.3">
      <c r="B36154" s="10"/>
      <c r="L36154" s="10"/>
      <c r="M36154" s="10"/>
    </row>
    <row r="36155" spans="2:13" s="1" customFormat="1" ht="13.8" x14ac:dyDescent="0.3">
      <c r="B36155" s="10"/>
      <c r="L36155" s="10"/>
      <c r="M36155" s="10"/>
    </row>
    <row r="36156" spans="2:13" s="1" customFormat="1" ht="13.8" x14ac:dyDescent="0.3">
      <c r="B36156" s="10"/>
      <c r="L36156" s="10"/>
      <c r="M36156" s="10"/>
    </row>
    <row r="36157" spans="2:13" s="1" customFormat="1" ht="13.8" x14ac:dyDescent="0.3">
      <c r="B36157" s="10"/>
      <c r="L36157" s="10"/>
      <c r="M36157" s="10"/>
    </row>
    <row r="36158" spans="2:13" s="1" customFormat="1" ht="13.8" x14ac:dyDescent="0.3">
      <c r="B36158" s="10"/>
      <c r="L36158" s="10"/>
      <c r="M36158" s="10"/>
    </row>
    <row r="36159" spans="2:13" s="1" customFormat="1" ht="13.8" x14ac:dyDescent="0.3">
      <c r="B36159" s="10"/>
      <c r="L36159" s="10"/>
      <c r="M36159" s="10"/>
    </row>
    <row r="36160" spans="2:13" s="1" customFormat="1" ht="13.8" x14ac:dyDescent="0.3">
      <c r="B36160" s="10"/>
      <c r="L36160" s="10"/>
      <c r="M36160" s="10"/>
    </row>
    <row r="36161" spans="2:13" s="1" customFormat="1" ht="13.8" x14ac:dyDescent="0.3">
      <c r="B36161" s="10"/>
      <c r="L36161" s="10"/>
      <c r="M36161" s="10"/>
    </row>
    <row r="36162" spans="2:13" s="1" customFormat="1" ht="13.8" x14ac:dyDescent="0.3">
      <c r="B36162" s="10"/>
      <c r="L36162" s="10"/>
      <c r="M36162" s="10"/>
    </row>
    <row r="36163" spans="2:13" s="1" customFormat="1" ht="13.8" x14ac:dyDescent="0.3">
      <c r="B36163" s="10"/>
      <c r="L36163" s="10"/>
      <c r="M36163" s="10"/>
    </row>
    <row r="36164" spans="2:13" s="1" customFormat="1" ht="13.8" x14ac:dyDescent="0.3">
      <c r="B36164" s="10"/>
      <c r="L36164" s="10"/>
      <c r="M36164" s="10"/>
    </row>
    <row r="36165" spans="2:13" s="1" customFormat="1" ht="13.8" x14ac:dyDescent="0.3">
      <c r="B36165" s="10"/>
      <c r="L36165" s="10"/>
      <c r="M36165" s="10"/>
    </row>
    <row r="36166" spans="2:13" s="1" customFormat="1" ht="13.8" x14ac:dyDescent="0.3">
      <c r="B36166" s="10"/>
      <c r="L36166" s="10"/>
      <c r="M36166" s="10"/>
    </row>
    <row r="36167" spans="2:13" s="1" customFormat="1" ht="13.8" x14ac:dyDescent="0.3">
      <c r="B36167" s="10"/>
      <c r="L36167" s="10"/>
      <c r="M36167" s="10"/>
    </row>
    <row r="36168" spans="2:13" s="1" customFormat="1" ht="13.8" x14ac:dyDescent="0.3">
      <c r="B36168" s="10"/>
      <c r="L36168" s="10"/>
      <c r="M36168" s="10"/>
    </row>
    <row r="36169" spans="2:13" s="1" customFormat="1" ht="13.8" x14ac:dyDescent="0.3">
      <c r="B36169" s="10"/>
      <c r="L36169" s="10"/>
      <c r="M36169" s="10"/>
    </row>
    <row r="36170" spans="2:13" s="1" customFormat="1" ht="13.8" x14ac:dyDescent="0.3">
      <c r="B36170" s="10"/>
      <c r="L36170" s="10"/>
      <c r="M36170" s="10"/>
    </row>
    <row r="36171" spans="2:13" s="1" customFormat="1" ht="13.8" x14ac:dyDescent="0.3">
      <c r="B36171" s="10"/>
      <c r="L36171" s="10"/>
      <c r="M36171" s="10"/>
    </row>
    <row r="36172" spans="2:13" s="1" customFormat="1" ht="13.8" x14ac:dyDescent="0.3">
      <c r="B36172" s="10"/>
      <c r="L36172" s="10"/>
      <c r="M36172" s="10"/>
    </row>
    <row r="36173" spans="2:13" s="1" customFormat="1" ht="13.8" x14ac:dyDescent="0.3">
      <c r="B36173" s="10"/>
      <c r="L36173" s="10"/>
      <c r="M36173" s="10"/>
    </row>
    <row r="36174" spans="2:13" s="1" customFormat="1" ht="13.8" x14ac:dyDescent="0.3">
      <c r="B36174" s="10"/>
      <c r="L36174" s="10"/>
      <c r="M36174" s="10"/>
    </row>
    <row r="36175" spans="2:13" s="1" customFormat="1" ht="13.8" x14ac:dyDescent="0.3">
      <c r="B36175" s="10"/>
      <c r="L36175" s="10"/>
      <c r="M36175" s="10"/>
    </row>
    <row r="36176" spans="2:13" s="1" customFormat="1" ht="13.8" x14ac:dyDescent="0.3">
      <c r="B36176" s="10"/>
      <c r="L36176" s="10"/>
      <c r="M36176" s="10"/>
    </row>
    <row r="36177" spans="2:13" s="1" customFormat="1" ht="13.8" x14ac:dyDescent="0.3">
      <c r="B36177" s="10"/>
      <c r="L36177" s="10"/>
      <c r="M36177" s="10"/>
    </row>
    <row r="36178" spans="2:13" s="1" customFormat="1" ht="13.8" x14ac:dyDescent="0.3">
      <c r="B36178" s="10"/>
      <c r="L36178" s="10"/>
      <c r="M36178" s="10"/>
    </row>
    <row r="36179" spans="2:13" s="1" customFormat="1" ht="13.8" x14ac:dyDescent="0.3">
      <c r="B36179" s="10"/>
      <c r="L36179" s="10"/>
      <c r="M36179" s="10"/>
    </row>
    <row r="36180" spans="2:13" s="1" customFormat="1" ht="13.8" x14ac:dyDescent="0.3">
      <c r="B36180" s="10"/>
      <c r="L36180" s="10"/>
      <c r="M36180" s="10"/>
    </row>
    <row r="36181" spans="2:13" s="1" customFormat="1" ht="13.8" x14ac:dyDescent="0.3">
      <c r="B36181" s="10"/>
      <c r="L36181" s="10"/>
      <c r="M36181" s="10"/>
    </row>
    <row r="36182" spans="2:13" s="1" customFormat="1" ht="13.8" x14ac:dyDescent="0.3">
      <c r="B36182" s="10"/>
      <c r="L36182" s="10"/>
      <c r="M36182" s="10"/>
    </row>
    <row r="36183" spans="2:13" s="1" customFormat="1" ht="13.8" x14ac:dyDescent="0.3">
      <c r="B36183" s="10"/>
      <c r="L36183" s="10"/>
      <c r="M36183" s="10"/>
    </row>
    <row r="36184" spans="2:13" s="1" customFormat="1" ht="13.8" x14ac:dyDescent="0.3">
      <c r="B36184" s="10"/>
      <c r="L36184" s="10"/>
      <c r="M36184" s="10"/>
    </row>
    <row r="36185" spans="2:13" s="1" customFormat="1" ht="13.8" x14ac:dyDescent="0.3">
      <c r="B36185" s="10"/>
      <c r="L36185" s="10"/>
      <c r="M36185" s="10"/>
    </row>
    <row r="36186" spans="2:13" s="1" customFormat="1" ht="13.8" x14ac:dyDescent="0.3">
      <c r="B36186" s="10"/>
      <c r="L36186" s="10"/>
      <c r="M36186" s="10"/>
    </row>
    <row r="36187" spans="2:13" s="1" customFormat="1" ht="13.8" x14ac:dyDescent="0.3">
      <c r="B36187" s="10"/>
      <c r="L36187" s="10"/>
      <c r="M36187" s="10"/>
    </row>
    <row r="36188" spans="2:13" s="1" customFormat="1" ht="13.8" x14ac:dyDescent="0.3">
      <c r="B36188" s="10"/>
      <c r="L36188" s="10"/>
      <c r="M36188" s="10"/>
    </row>
    <row r="36189" spans="2:13" s="1" customFormat="1" ht="13.8" x14ac:dyDescent="0.3">
      <c r="B36189" s="10"/>
      <c r="L36189" s="10"/>
      <c r="M36189" s="10"/>
    </row>
    <row r="36190" spans="2:13" s="1" customFormat="1" ht="13.8" x14ac:dyDescent="0.3">
      <c r="B36190" s="10"/>
      <c r="L36190" s="10"/>
      <c r="M36190" s="10"/>
    </row>
    <row r="36191" spans="2:13" s="1" customFormat="1" ht="13.8" x14ac:dyDescent="0.3">
      <c r="B36191" s="10"/>
      <c r="L36191" s="10"/>
      <c r="M36191" s="10"/>
    </row>
    <row r="36192" spans="2:13" s="1" customFormat="1" ht="13.8" x14ac:dyDescent="0.3">
      <c r="B36192" s="10"/>
      <c r="L36192" s="10"/>
      <c r="M36192" s="10"/>
    </row>
    <row r="36193" spans="2:13" s="1" customFormat="1" ht="13.8" x14ac:dyDescent="0.3">
      <c r="B36193" s="10"/>
      <c r="L36193" s="10"/>
      <c r="M36193" s="10"/>
    </row>
    <row r="36194" spans="2:13" s="1" customFormat="1" ht="13.8" x14ac:dyDescent="0.3">
      <c r="B36194" s="10"/>
      <c r="L36194" s="10"/>
      <c r="M36194" s="10"/>
    </row>
    <row r="36195" spans="2:13" s="1" customFormat="1" ht="13.8" x14ac:dyDescent="0.3">
      <c r="B36195" s="10"/>
      <c r="L36195" s="10"/>
      <c r="M36195" s="10"/>
    </row>
    <row r="36196" spans="2:13" s="1" customFormat="1" ht="13.8" x14ac:dyDescent="0.3">
      <c r="B36196" s="10"/>
      <c r="L36196" s="10"/>
      <c r="M36196" s="10"/>
    </row>
    <row r="36197" spans="2:13" s="1" customFormat="1" ht="13.8" x14ac:dyDescent="0.3">
      <c r="B36197" s="10"/>
      <c r="L36197" s="10"/>
      <c r="M36197" s="10"/>
    </row>
    <row r="36198" spans="2:13" s="1" customFormat="1" ht="13.8" x14ac:dyDescent="0.3">
      <c r="B36198" s="10"/>
      <c r="L36198" s="10"/>
      <c r="M36198" s="10"/>
    </row>
    <row r="36199" spans="2:13" s="1" customFormat="1" ht="13.8" x14ac:dyDescent="0.3">
      <c r="B36199" s="10"/>
      <c r="L36199" s="10"/>
      <c r="M36199" s="10"/>
    </row>
    <row r="36200" spans="2:13" s="1" customFormat="1" ht="13.8" x14ac:dyDescent="0.3">
      <c r="B36200" s="10"/>
      <c r="L36200" s="10"/>
      <c r="M36200" s="10"/>
    </row>
    <row r="36201" spans="2:13" s="1" customFormat="1" ht="13.8" x14ac:dyDescent="0.3">
      <c r="B36201" s="10"/>
      <c r="L36201" s="10"/>
      <c r="M36201" s="10"/>
    </row>
    <row r="36202" spans="2:13" s="1" customFormat="1" ht="13.8" x14ac:dyDescent="0.3">
      <c r="B36202" s="10"/>
      <c r="L36202" s="10"/>
      <c r="M36202" s="10"/>
    </row>
    <row r="36203" spans="2:13" s="1" customFormat="1" ht="13.8" x14ac:dyDescent="0.3">
      <c r="B36203" s="10"/>
      <c r="L36203" s="10"/>
      <c r="M36203" s="10"/>
    </row>
    <row r="36204" spans="2:13" s="1" customFormat="1" ht="13.8" x14ac:dyDescent="0.3">
      <c r="B36204" s="10"/>
      <c r="L36204" s="10"/>
      <c r="M36204" s="10"/>
    </row>
    <row r="36205" spans="2:13" s="1" customFormat="1" ht="13.8" x14ac:dyDescent="0.3">
      <c r="B36205" s="10"/>
      <c r="L36205" s="10"/>
      <c r="M36205" s="10"/>
    </row>
    <row r="36206" spans="2:13" s="1" customFormat="1" ht="13.8" x14ac:dyDescent="0.3">
      <c r="B36206" s="10"/>
      <c r="L36206" s="10"/>
      <c r="M36206" s="10"/>
    </row>
    <row r="36207" spans="2:13" s="1" customFormat="1" ht="13.8" x14ac:dyDescent="0.3">
      <c r="B36207" s="10"/>
      <c r="L36207" s="10"/>
      <c r="M36207" s="10"/>
    </row>
    <row r="36208" spans="2:13" s="1" customFormat="1" ht="13.8" x14ac:dyDescent="0.3">
      <c r="B36208" s="10"/>
      <c r="L36208" s="10"/>
      <c r="M36208" s="10"/>
    </row>
    <row r="36209" spans="2:13" s="1" customFormat="1" ht="13.8" x14ac:dyDescent="0.3">
      <c r="B36209" s="10"/>
      <c r="L36209" s="10"/>
      <c r="M36209" s="10"/>
    </row>
    <row r="36210" spans="2:13" s="1" customFormat="1" ht="13.8" x14ac:dyDescent="0.3">
      <c r="B36210" s="10"/>
      <c r="L36210" s="10"/>
      <c r="M36210" s="10"/>
    </row>
    <row r="36211" spans="2:13" s="1" customFormat="1" ht="13.8" x14ac:dyDescent="0.3">
      <c r="B36211" s="10"/>
      <c r="L36211" s="10"/>
      <c r="M36211" s="10"/>
    </row>
    <row r="36212" spans="2:13" s="1" customFormat="1" ht="13.8" x14ac:dyDescent="0.3">
      <c r="B36212" s="10"/>
      <c r="L36212" s="10"/>
      <c r="M36212" s="10"/>
    </row>
    <row r="36213" spans="2:13" s="1" customFormat="1" ht="13.8" x14ac:dyDescent="0.3">
      <c r="B36213" s="10"/>
      <c r="L36213" s="10"/>
      <c r="M36213" s="10"/>
    </row>
    <row r="36214" spans="2:13" s="1" customFormat="1" ht="13.8" x14ac:dyDescent="0.3">
      <c r="B36214" s="10"/>
      <c r="L36214" s="10"/>
      <c r="M36214" s="10"/>
    </row>
    <row r="36215" spans="2:13" s="1" customFormat="1" ht="13.8" x14ac:dyDescent="0.3">
      <c r="B36215" s="10"/>
      <c r="L36215" s="10"/>
      <c r="M36215" s="10"/>
    </row>
    <row r="36216" spans="2:13" s="1" customFormat="1" ht="13.8" x14ac:dyDescent="0.3">
      <c r="B36216" s="10"/>
      <c r="L36216" s="10"/>
      <c r="M36216" s="10"/>
    </row>
    <row r="36217" spans="2:13" s="1" customFormat="1" ht="13.8" x14ac:dyDescent="0.3">
      <c r="B36217" s="10"/>
      <c r="L36217" s="10"/>
      <c r="M36217" s="10"/>
    </row>
    <row r="36218" spans="2:13" s="1" customFormat="1" ht="13.8" x14ac:dyDescent="0.3">
      <c r="B36218" s="10"/>
      <c r="L36218" s="10"/>
      <c r="M36218" s="10"/>
    </row>
    <row r="36219" spans="2:13" s="1" customFormat="1" ht="13.8" x14ac:dyDescent="0.3">
      <c r="B36219" s="10"/>
      <c r="L36219" s="10"/>
      <c r="M36219" s="10"/>
    </row>
    <row r="36220" spans="2:13" s="1" customFormat="1" ht="13.8" x14ac:dyDescent="0.3">
      <c r="B36220" s="10"/>
      <c r="L36220" s="10"/>
      <c r="M36220" s="10"/>
    </row>
    <row r="36221" spans="2:13" s="1" customFormat="1" ht="13.8" x14ac:dyDescent="0.3">
      <c r="B36221" s="10"/>
      <c r="L36221" s="10"/>
      <c r="M36221" s="10"/>
    </row>
    <row r="36222" spans="2:13" s="1" customFormat="1" ht="13.8" x14ac:dyDescent="0.3">
      <c r="B36222" s="10"/>
      <c r="L36222" s="10"/>
      <c r="M36222" s="10"/>
    </row>
    <row r="36223" spans="2:13" s="1" customFormat="1" ht="13.8" x14ac:dyDescent="0.3">
      <c r="B36223" s="10"/>
      <c r="L36223" s="10"/>
      <c r="M36223" s="10"/>
    </row>
    <row r="36224" spans="2:13" s="1" customFormat="1" ht="13.8" x14ac:dyDescent="0.3">
      <c r="B36224" s="10"/>
      <c r="L36224" s="10"/>
      <c r="M36224" s="10"/>
    </row>
    <row r="36225" spans="2:13" s="1" customFormat="1" ht="13.8" x14ac:dyDescent="0.3">
      <c r="B36225" s="10"/>
      <c r="L36225" s="10"/>
      <c r="M36225" s="10"/>
    </row>
    <row r="36226" spans="2:13" s="1" customFormat="1" ht="13.8" x14ac:dyDescent="0.3">
      <c r="B36226" s="10"/>
      <c r="L36226" s="10"/>
      <c r="M36226" s="10"/>
    </row>
    <row r="36227" spans="2:13" s="1" customFormat="1" ht="13.8" x14ac:dyDescent="0.3">
      <c r="B36227" s="10"/>
      <c r="L36227" s="10"/>
      <c r="M36227" s="10"/>
    </row>
    <row r="36228" spans="2:13" s="1" customFormat="1" ht="13.8" x14ac:dyDescent="0.3">
      <c r="B36228" s="10"/>
      <c r="L36228" s="10"/>
      <c r="M36228" s="10"/>
    </row>
    <row r="36229" spans="2:13" s="1" customFormat="1" ht="13.8" x14ac:dyDescent="0.3">
      <c r="B36229" s="10"/>
      <c r="L36229" s="10"/>
      <c r="M36229" s="10"/>
    </row>
    <row r="36230" spans="2:13" s="1" customFormat="1" ht="13.8" x14ac:dyDescent="0.3">
      <c r="B36230" s="10"/>
      <c r="L36230" s="10"/>
      <c r="M36230" s="10"/>
    </row>
    <row r="36231" spans="2:13" s="1" customFormat="1" ht="13.8" x14ac:dyDescent="0.3">
      <c r="B36231" s="10"/>
      <c r="L36231" s="10"/>
      <c r="M36231" s="10"/>
    </row>
    <row r="36232" spans="2:13" s="1" customFormat="1" ht="13.8" x14ac:dyDescent="0.3">
      <c r="B36232" s="10"/>
      <c r="L36232" s="10"/>
      <c r="M36232" s="10"/>
    </row>
    <row r="36233" spans="2:13" s="1" customFormat="1" ht="13.8" x14ac:dyDescent="0.3">
      <c r="B36233" s="10"/>
      <c r="L36233" s="10"/>
      <c r="M36233" s="10"/>
    </row>
    <row r="36234" spans="2:13" s="1" customFormat="1" ht="13.8" x14ac:dyDescent="0.3">
      <c r="B36234" s="10"/>
      <c r="L36234" s="10"/>
      <c r="M36234" s="10"/>
    </row>
    <row r="36235" spans="2:13" s="1" customFormat="1" ht="13.8" x14ac:dyDescent="0.3">
      <c r="B36235" s="10"/>
      <c r="L36235" s="10"/>
      <c r="M36235" s="10"/>
    </row>
    <row r="36236" spans="2:13" s="1" customFormat="1" ht="13.8" x14ac:dyDescent="0.3">
      <c r="B36236" s="10"/>
      <c r="L36236" s="10"/>
      <c r="M36236" s="10"/>
    </row>
    <row r="36237" spans="2:13" s="1" customFormat="1" ht="13.8" x14ac:dyDescent="0.3">
      <c r="B36237" s="10"/>
      <c r="L36237" s="10"/>
      <c r="M36237" s="10"/>
    </row>
    <row r="36238" spans="2:13" s="1" customFormat="1" ht="13.8" x14ac:dyDescent="0.3">
      <c r="B36238" s="10"/>
      <c r="L36238" s="10"/>
      <c r="M36238" s="10"/>
    </row>
    <row r="36239" spans="2:13" s="1" customFormat="1" ht="13.8" x14ac:dyDescent="0.3">
      <c r="B36239" s="10"/>
      <c r="L36239" s="10"/>
      <c r="M36239" s="10"/>
    </row>
    <row r="36240" spans="2:13" s="1" customFormat="1" ht="13.8" x14ac:dyDescent="0.3">
      <c r="B36240" s="10"/>
      <c r="L36240" s="10"/>
      <c r="M36240" s="10"/>
    </row>
    <row r="36241" spans="2:13" s="1" customFormat="1" ht="13.8" x14ac:dyDescent="0.3">
      <c r="B36241" s="10"/>
      <c r="L36241" s="10"/>
      <c r="M36241" s="10"/>
    </row>
    <row r="36242" spans="2:13" s="1" customFormat="1" ht="13.8" x14ac:dyDescent="0.3">
      <c r="B36242" s="10"/>
      <c r="L36242" s="10"/>
      <c r="M36242" s="10"/>
    </row>
    <row r="36243" spans="2:13" s="1" customFormat="1" ht="13.8" x14ac:dyDescent="0.3">
      <c r="B36243" s="10"/>
      <c r="L36243" s="10"/>
      <c r="M36243" s="10"/>
    </row>
    <row r="36244" spans="2:13" s="1" customFormat="1" ht="13.8" x14ac:dyDescent="0.3">
      <c r="B36244" s="10"/>
      <c r="L36244" s="10"/>
      <c r="M36244" s="10"/>
    </row>
    <row r="36245" spans="2:13" s="1" customFormat="1" ht="13.8" x14ac:dyDescent="0.3">
      <c r="B36245" s="10"/>
      <c r="L36245" s="10"/>
      <c r="M36245" s="10"/>
    </row>
    <row r="36246" spans="2:13" s="1" customFormat="1" ht="13.8" x14ac:dyDescent="0.3">
      <c r="B36246" s="10"/>
      <c r="L36246" s="10"/>
      <c r="M36246" s="10"/>
    </row>
    <row r="36247" spans="2:13" s="1" customFormat="1" ht="13.8" x14ac:dyDescent="0.3">
      <c r="B36247" s="10"/>
      <c r="L36247" s="10"/>
      <c r="M36247" s="10"/>
    </row>
    <row r="36248" spans="2:13" s="1" customFormat="1" ht="13.8" x14ac:dyDescent="0.3">
      <c r="B36248" s="10"/>
      <c r="L36248" s="10"/>
      <c r="M36248" s="10"/>
    </row>
    <row r="36249" spans="2:13" s="1" customFormat="1" ht="13.8" x14ac:dyDescent="0.3">
      <c r="B36249" s="10"/>
      <c r="L36249" s="10"/>
      <c r="M36249" s="10"/>
    </row>
    <row r="36250" spans="2:13" s="1" customFormat="1" ht="13.8" x14ac:dyDescent="0.3">
      <c r="B36250" s="10"/>
      <c r="L36250" s="10"/>
      <c r="M36250" s="10"/>
    </row>
    <row r="36251" spans="2:13" s="1" customFormat="1" ht="13.8" x14ac:dyDescent="0.3">
      <c r="B36251" s="10"/>
      <c r="L36251" s="10"/>
      <c r="M36251" s="10"/>
    </row>
    <row r="36252" spans="2:13" s="1" customFormat="1" ht="13.8" x14ac:dyDescent="0.3">
      <c r="B36252" s="10"/>
      <c r="L36252" s="10"/>
      <c r="M36252" s="10"/>
    </row>
    <row r="36253" spans="2:13" s="1" customFormat="1" ht="13.8" x14ac:dyDescent="0.3">
      <c r="B36253" s="10"/>
      <c r="L36253" s="10"/>
      <c r="M36253" s="10"/>
    </row>
    <row r="36254" spans="2:13" s="1" customFormat="1" ht="13.8" x14ac:dyDescent="0.3">
      <c r="B36254" s="10"/>
      <c r="L36254" s="10"/>
      <c r="M36254" s="10"/>
    </row>
    <row r="36255" spans="2:13" s="1" customFormat="1" ht="13.8" x14ac:dyDescent="0.3">
      <c r="B36255" s="10"/>
      <c r="L36255" s="10"/>
      <c r="M36255" s="10"/>
    </row>
    <row r="36256" spans="2:13" s="1" customFormat="1" ht="13.8" x14ac:dyDescent="0.3">
      <c r="B36256" s="10"/>
      <c r="L36256" s="10"/>
      <c r="M36256" s="10"/>
    </row>
    <row r="36257" spans="2:13" s="1" customFormat="1" ht="13.8" x14ac:dyDescent="0.3">
      <c r="B36257" s="10"/>
      <c r="L36257" s="10"/>
      <c r="M36257" s="10"/>
    </row>
    <row r="36258" spans="2:13" s="1" customFormat="1" ht="13.8" x14ac:dyDescent="0.3">
      <c r="B36258" s="10"/>
      <c r="L36258" s="10"/>
      <c r="M36258" s="10"/>
    </row>
    <row r="36259" spans="2:13" s="1" customFormat="1" ht="13.8" x14ac:dyDescent="0.3">
      <c r="B36259" s="10"/>
      <c r="L36259" s="10"/>
      <c r="M36259" s="10"/>
    </row>
    <row r="36260" spans="2:13" s="1" customFormat="1" ht="13.8" x14ac:dyDescent="0.3">
      <c r="B36260" s="10"/>
      <c r="L36260" s="10"/>
      <c r="M36260" s="10"/>
    </row>
    <row r="36261" spans="2:13" s="1" customFormat="1" ht="13.8" x14ac:dyDescent="0.3">
      <c r="B36261" s="10"/>
      <c r="L36261" s="10"/>
      <c r="M36261" s="10"/>
    </row>
    <row r="36262" spans="2:13" s="1" customFormat="1" ht="13.8" x14ac:dyDescent="0.3">
      <c r="B36262" s="10"/>
      <c r="L36262" s="10"/>
      <c r="M36262" s="10"/>
    </row>
    <row r="36263" spans="2:13" s="1" customFormat="1" ht="13.8" x14ac:dyDescent="0.3">
      <c r="B36263" s="10"/>
      <c r="L36263" s="10"/>
      <c r="M36263" s="10"/>
    </row>
    <row r="36264" spans="2:13" s="1" customFormat="1" ht="13.8" x14ac:dyDescent="0.3">
      <c r="B36264" s="10"/>
      <c r="L36264" s="10"/>
      <c r="M36264" s="10"/>
    </row>
    <row r="36265" spans="2:13" s="1" customFormat="1" ht="13.8" x14ac:dyDescent="0.3">
      <c r="B36265" s="10"/>
      <c r="L36265" s="10"/>
      <c r="M36265" s="10"/>
    </row>
    <row r="36266" spans="2:13" s="1" customFormat="1" ht="13.8" x14ac:dyDescent="0.3">
      <c r="B36266" s="10"/>
      <c r="L36266" s="10"/>
      <c r="M36266" s="10"/>
    </row>
    <row r="36267" spans="2:13" s="1" customFormat="1" ht="13.8" x14ac:dyDescent="0.3">
      <c r="B36267" s="10"/>
      <c r="L36267" s="10"/>
      <c r="M36267" s="10"/>
    </row>
    <row r="36268" spans="2:13" s="1" customFormat="1" ht="13.8" x14ac:dyDescent="0.3">
      <c r="B36268" s="10"/>
      <c r="L36268" s="10"/>
      <c r="M36268" s="10"/>
    </row>
    <row r="36269" spans="2:13" s="1" customFormat="1" ht="13.8" x14ac:dyDescent="0.3">
      <c r="B36269" s="10"/>
      <c r="L36269" s="10"/>
      <c r="M36269" s="10"/>
    </row>
    <row r="36270" spans="2:13" s="1" customFormat="1" ht="13.8" x14ac:dyDescent="0.3">
      <c r="B36270" s="10"/>
      <c r="L36270" s="10"/>
      <c r="M36270" s="10"/>
    </row>
    <row r="36271" spans="2:13" s="1" customFormat="1" ht="13.8" x14ac:dyDescent="0.3">
      <c r="B36271" s="10"/>
      <c r="L36271" s="10"/>
      <c r="M36271" s="10"/>
    </row>
    <row r="36272" spans="2:13" s="1" customFormat="1" ht="13.8" x14ac:dyDescent="0.3">
      <c r="B36272" s="10"/>
      <c r="L36272" s="10"/>
      <c r="M36272" s="10"/>
    </row>
    <row r="36273" spans="2:13" s="1" customFormat="1" ht="13.8" x14ac:dyDescent="0.3">
      <c r="B36273" s="10"/>
      <c r="L36273" s="10"/>
      <c r="M36273" s="10"/>
    </row>
    <row r="36274" spans="2:13" s="1" customFormat="1" ht="13.8" x14ac:dyDescent="0.3">
      <c r="B36274" s="10"/>
      <c r="L36274" s="10"/>
      <c r="M36274" s="10"/>
    </row>
    <row r="36275" spans="2:13" s="1" customFormat="1" ht="13.8" x14ac:dyDescent="0.3">
      <c r="B36275" s="10"/>
      <c r="L36275" s="10"/>
      <c r="M36275" s="10"/>
    </row>
    <row r="36276" spans="2:13" s="1" customFormat="1" ht="13.8" x14ac:dyDescent="0.3">
      <c r="B36276" s="10"/>
      <c r="L36276" s="10"/>
      <c r="M36276" s="10"/>
    </row>
    <row r="36277" spans="2:13" s="1" customFormat="1" ht="13.8" x14ac:dyDescent="0.3">
      <c r="B36277" s="10"/>
      <c r="L36277" s="10"/>
      <c r="M36277" s="10"/>
    </row>
    <row r="36278" spans="2:13" s="1" customFormat="1" ht="13.8" x14ac:dyDescent="0.3">
      <c r="B36278" s="10"/>
      <c r="L36278" s="10"/>
      <c r="M36278" s="10"/>
    </row>
    <row r="36279" spans="2:13" s="1" customFormat="1" ht="13.8" x14ac:dyDescent="0.3">
      <c r="B36279" s="10"/>
      <c r="L36279" s="10"/>
      <c r="M36279" s="10"/>
    </row>
    <row r="36280" spans="2:13" s="1" customFormat="1" ht="13.8" x14ac:dyDescent="0.3">
      <c r="B36280" s="10"/>
      <c r="L36280" s="10"/>
      <c r="M36280" s="10"/>
    </row>
    <row r="36281" spans="2:13" s="1" customFormat="1" ht="13.8" x14ac:dyDescent="0.3">
      <c r="B36281" s="10"/>
      <c r="L36281" s="10"/>
      <c r="M36281" s="10"/>
    </row>
    <row r="36282" spans="2:13" s="1" customFormat="1" ht="13.8" x14ac:dyDescent="0.3">
      <c r="B36282" s="10"/>
      <c r="L36282" s="10"/>
      <c r="M36282" s="10"/>
    </row>
    <row r="36283" spans="2:13" s="1" customFormat="1" ht="13.8" x14ac:dyDescent="0.3">
      <c r="B36283" s="10"/>
      <c r="L36283" s="10"/>
      <c r="M36283" s="10"/>
    </row>
    <row r="36284" spans="2:13" s="1" customFormat="1" ht="13.8" x14ac:dyDescent="0.3">
      <c r="B36284" s="10"/>
      <c r="L36284" s="10"/>
      <c r="M36284" s="10"/>
    </row>
    <row r="36285" spans="2:13" s="1" customFormat="1" ht="13.8" x14ac:dyDescent="0.3">
      <c r="B36285" s="10"/>
      <c r="L36285" s="10"/>
      <c r="M36285" s="10"/>
    </row>
    <row r="36286" spans="2:13" s="1" customFormat="1" ht="13.8" x14ac:dyDescent="0.3">
      <c r="B36286" s="10"/>
      <c r="L36286" s="10"/>
      <c r="M36286" s="10"/>
    </row>
    <row r="36287" spans="2:13" s="1" customFormat="1" ht="13.8" x14ac:dyDescent="0.3">
      <c r="B36287" s="10"/>
      <c r="L36287" s="10"/>
      <c r="M36287" s="10"/>
    </row>
    <row r="36288" spans="2:13" s="1" customFormat="1" ht="13.8" x14ac:dyDescent="0.3">
      <c r="B36288" s="10"/>
      <c r="L36288" s="10"/>
      <c r="M36288" s="10"/>
    </row>
    <row r="36289" spans="2:13" s="1" customFormat="1" ht="13.8" x14ac:dyDescent="0.3">
      <c r="B36289" s="10"/>
      <c r="L36289" s="10"/>
      <c r="M36289" s="10"/>
    </row>
    <row r="36290" spans="2:13" s="1" customFormat="1" ht="13.8" x14ac:dyDescent="0.3">
      <c r="B36290" s="10"/>
      <c r="L36290" s="10"/>
      <c r="M36290" s="10"/>
    </row>
    <row r="36291" spans="2:13" s="1" customFormat="1" ht="13.8" x14ac:dyDescent="0.3">
      <c r="B36291" s="10"/>
      <c r="L36291" s="10"/>
      <c r="M36291" s="10"/>
    </row>
    <row r="36292" spans="2:13" s="1" customFormat="1" ht="13.8" x14ac:dyDescent="0.3">
      <c r="B36292" s="10"/>
      <c r="L36292" s="10"/>
      <c r="M36292" s="10"/>
    </row>
    <row r="36293" spans="2:13" s="1" customFormat="1" ht="13.8" x14ac:dyDescent="0.3">
      <c r="B36293" s="10"/>
      <c r="L36293" s="10"/>
      <c r="M36293" s="10"/>
    </row>
    <row r="36294" spans="2:13" s="1" customFormat="1" ht="13.8" x14ac:dyDescent="0.3">
      <c r="B36294" s="10"/>
      <c r="L36294" s="10"/>
      <c r="M36294" s="10"/>
    </row>
    <row r="36295" spans="2:13" s="1" customFormat="1" ht="13.8" x14ac:dyDescent="0.3">
      <c r="B36295" s="10"/>
      <c r="L36295" s="10"/>
      <c r="M36295" s="10"/>
    </row>
    <row r="36296" spans="2:13" s="1" customFormat="1" ht="13.8" x14ac:dyDescent="0.3">
      <c r="B36296" s="10"/>
      <c r="L36296" s="10"/>
      <c r="M36296" s="10"/>
    </row>
    <row r="36297" spans="2:13" s="1" customFormat="1" ht="13.8" x14ac:dyDescent="0.3">
      <c r="B36297" s="10"/>
      <c r="L36297" s="10"/>
      <c r="M36297" s="10"/>
    </row>
    <row r="36298" spans="2:13" s="1" customFormat="1" ht="13.8" x14ac:dyDescent="0.3">
      <c r="B36298" s="10"/>
      <c r="L36298" s="10"/>
      <c r="M36298" s="10"/>
    </row>
    <row r="36299" spans="2:13" s="1" customFormat="1" ht="13.8" x14ac:dyDescent="0.3">
      <c r="B36299" s="10"/>
      <c r="L36299" s="10"/>
      <c r="M36299" s="10"/>
    </row>
    <row r="36300" spans="2:13" s="1" customFormat="1" ht="13.8" x14ac:dyDescent="0.3">
      <c r="B36300" s="10"/>
      <c r="L36300" s="10"/>
      <c r="M36300" s="10"/>
    </row>
    <row r="36301" spans="2:13" s="1" customFormat="1" ht="13.8" x14ac:dyDescent="0.3">
      <c r="B36301" s="10"/>
      <c r="L36301" s="10"/>
      <c r="M36301" s="10"/>
    </row>
    <row r="36302" spans="2:13" s="1" customFormat="1" ht="13.8" x14ac:dyDescent="0.3">
      <c r="B36302" s="10"/>
      <c r="L36302" s="10"/>
      <c r="M36302" s="10"/>
    </row>
    <row r="36303" spans="2:13" s="1" customFormat="1" ht="13.8" x14ac:dyDescent="0.3">
      <c r="B36303" s="10"/>
      <c r="L36303" s="10"/>
      <c r="M36303" s="10"/>
    </row>
    <row r="36304" spans="2:13" s="1" customFormat="1" ht="13.8" x14ac:dyDescent="0.3">
      <c r="B36304" s="10"/>
      <c r="L36304" s="10"/>
      <c r="M36304" s="10"/>
    </row>
    <row r="36305" spans="2:13" s="1" customFormat="1" ht="13.8" x14ac:dyDescent="0.3">
      <c r="B36305" s="10"/>
      <c r="L36305" s="10"/>
      <c r="M36305" s="10"/>
    </row>
    <row r="36306" spans="2:13" s="1" customFormat="1" ht="13.8" x14ac:dyDescent="0.3">
      <c r="B36306" s="10"/>
      <c r="L36306" s="10"/>
      <c r="M36306" s="10"/>
    </row>
    <row r="36307" spans="2:13" s="1" customFormat="1" ht="13.8" x14ac:dyDescent="0.3">
      <c r="B36307" s="10"/>
      <c r="L36307" s="10"/>
      <c r="M36307" s="10"/>
    </row>
    <row r="36308" spans="2:13" s="1" customFormat="1" ht="13.8" x14ac:dyDescent="0.3">
      <c r="B36308" s="10"/>
      <c r="L36308" s="10"/>
      <c r="M36308" s="10"/>
    </row>
    <row r="36309" spans="2:13" s="1" customFormat="1" ht="13.8" x14ac:dyDescent="0.3">
      <c r="B36309" s="10"/>
      <c r="L36309" s="10"/>
      <c r="M36309" s="10"/>
    </row>
    <row r="36310" spans="2:13" s="1" customFormat="1" ht="13.8" x14ac:dyDescent="0.3">
      <c r="B36310" s="10"/>
      <c r="L36310" s="10"/>
      <c r="M36310" s="10"/>
    </row>
    <row r="36311" spans="2:13" s="1" customFormat="1" ht="13.8" x14ac:dyDescent="0.3">
      <c r="B36311" s="10"/>
      <c r="L36311" s="10"/>
      <c r="M36311" s="10"/>
    </row>
    <row r="36312" spans="2:13" s="1" customFormat="1" ht="13.8" x14ac:dyDescent="0.3">
      <c r="B36312" s="10"/>
      <c r="L36312" s="10"/>
      <c r="M36312" s="10"/>
    </row>
    <row r="36313" spans="2:13" s="1" customFormat="1" ht="13.8" x14ac:dyDescent="0.3">
      <c r="B36313" s="10"/>
      <c r="L36313" s="10"/>
      <c r="M36313" s="10"/>
    </row>
    <row r="36314" spans="2:13" s="1" customFormat="1" ht="13.8" x14ac:dyDescent="0.3">
      <c r="B36314" s="10"/>
      <c r="L36314" s="10"/>
      <c r="M36314" s="10"/>
    </row>
    <row r="36315" spans="2:13" s="1" customFormat="1" ht="13.8" x14ac:dyDescent="0.3">
      <c r="B36315" s="10"/>
      <c r="L36315" s="10"/>
      <c r="M36315" s="10"/>
    </row>
    <row r="36316" spans="2:13" s="1" customFormat="1" ht="13.8" x14ac:dyDescent="0.3">
      <c r="B36316" s="10"/>
      <c r="L36316" s="10"/>
      <c r="M36316" s="10"/>
    </row>
    <row r="36317" spans="2:13" s="1" customFormat="1" ht="13.8" x14ac:dyDescent="0.3">
      <c r="B36317" s="10"/>
      <c r="L36317" s="10"/>
      <c r="M36317" s="10"/>
    </row>
    <row r="36318" spans="2:13" s="1" customFormat="1" ht="13.8" x14ac:dyDescent="0.3">
      <c r="B36318" s="10"/>
      <c r="L36318" s="10"/>
      <c r="M36318" s="10"/>
    </row>
    <row r="36319" spans="2:13" s="1" customFormat="1" ht="13.8" x14ac:dyDescent="0.3">
      <c r="B36319" s="10"/>
      <c r="L36319" s="10"/>
      <c r="M36319" s="10"/>
    </row>
    <row r="36320" spans="2:13" s="1" customFormat="1" ht="13.8" x14ac:dyDescent="0.3">
      <c r="B36320" s="10"/>
      <c r="L36320" s="10"/>
      <c r="M36320" s="10"/>
    </row>
    <row r="36321" spans="2:13" s="1" customFormat="1" ht="13.8" x14ac:dyDescent="0.3">
      <c r="B36321" s="10"/>
      <c r="L36321" s="10"/>
      <c r="M36321" s="10"/>
    </row>
    <row r="36322" spans="2:13" s="1" customFormat="1" ht="13.8" x14ac:dyDescent="0.3">
      <c r="B36322" s="10"/>
      <c r="L36322" s="10"/>
      <c r="M36322" s="10"/>
    </row>
    <row r="36323" spans="2:13" s="1" customFormat="1" ht="13.8" x14ac:dyDescent="0.3">
      <c r="B36323" s="10"/>
      <c r="L36323" s="10"/>
      <c r="M36323" s="10"/>
    </row>
    <row r="36324" spans="2:13" s="1" customFormat="1" ht="13.8" x14ac:dyDescent="0.3">
      <c r="B36324" s="10"/>
      <c r="L36324" s="10"/>
      <c r="M36324" s="10"/>
    </row>
    <row r="36325" spans="2:13" s="1" customFormat="1" ht="13.8" x14ac:dyDescent="0.3">
      <c r="B36325" s="10"/>
      <c r="L36325" s="10"/>
      <c r="M36325" s="10"/>
    </row>
    <row r="36326" spans="2:13" s="1" customFormat="1" ht="13.8" x14ac:dyDescent="0.3">
      <c r="B36326" s="10"/>
      <c r="L36326" s="10"/>
      <c r="M36326" s="10"/>
    </row>
    <row r="36327" spans="2:13" s="1" customFormat="1" ht="13.8" x14ac:dyDescent="0.3">
      <c r="B36327" s="10"/>
      <c r="L36327" s="10"/>
      <c r="M36327" s="10"/>
    </row>
    <row r="36328" spans="2:13" s="1" customFormat="1" ht="13.8" x14ac:dyDescent="0.3">
      <c r="B36328" s="10"/>
      <c r="L36328" s="10"/>
      <c r="M36328" s="10"/>
    </row>
    <row r="36329" spans="2:13" s="1" customFormat="1" ht="13.8" x14ac:dyDescent="0.3">
      <c r="B36329" s="10"/>
      <c r="L36329" s="10"/>
      <c r="M36329" s="10"/>
    </row>
    <row r="36330" spans="2:13" s="1" customFormat="1" ht="13.8" x14ac:dyDescent="0.3">
      <c r="B36330" s="10"/>
      <c r="L36330" s="10"/>
      <c r="M36330" s="10"/>
    </row>
    <row r="36331" spans="2:13" s="1" customFormat="1" ht="13.8" x14ac:dyDescent="0.3">
      <c r="B36331" s="10"/>
      <c r="L36331" s="10"/>
      <c r="M36331" s="10"/>
    </row>
    <row r="36332" spans="2:13" s="1" customFormat="1" ht="13.8" x14ac:dyDescent="0.3">
      <c r="B36332" s="10"/>
      <c r="L36332" s="10"/>
      <c r="M36332" s="10"/>
    </row>
    <row r="36333" spans="2:13" s="1" customFormat="1" ht="13.8" x14ac:dyDescent="0.3">
      <c r="B36333" s="10"/>
      <c r="L36333" s="10"/>
      <c r="M36333" s="10"/>
    </row>
    <row r="36334" spans="2:13" s="1" customFormat="1" ht="13.8" x14ac:dyDescent="0.3">
      <c r="B36334" s="10"/>
      <c r="L36334" s="10"/>
      <c r="M36334" s="10"/>
    </row>
    <row r="36335" spans="2:13" s="1" customFormat="1" ht="13.8" x14ac:dyDescent="0.3">
      <c r="B36335" s="10"/>
      <c r="L36335" s="10"/>
      <c r="M36335" s="10"/>
    </row>
    <row r="36336" spans="2:13" s="1" customFormat="1" ht="13.8" x14ac:dyDescent="0.3">
      <c r="B36336" s="10"/>
      <c r="L36336" s="10"/>
      <c r="M36336" s="10"/>
    </row>
    <row r="36337" spans="2:13" s="1" customFormat="1" ht="13.8" x14ac:dyDescent="0.3">
      <c r="B36337" s="10"/>
      <c r="L36337" s="10"/>
      <c r="M36337" s="10"/>
    </row>
    <row r="36338" spans="2:13" s="1" customFormat="1" ht="13.8" x14ac:dyDescent="0.3">
      <c r="B36338" s="10"/>
      <c r="L36338" s="10"/>
      <c r="M36338" s="10"/>
    </row>
    <row r="36339" spans="2:13" s="1" customFormat="1" ht="13.8" x14ac:dyDescent="0.3">
      <c r="B36339" s="10"/>
      <c r="L36339" s="10"/>
      <c r="M36339" s="10"/>
    </row>
    <row r="36340" spans="2:13" s="1" customFormat="1" ht="13.8" x14ac:dyDescent="0.3">
      <c r="B36340" s="10"/>
      <c r="L36340" s="10"/>
      <c r="M36340" s="10"/>
    </row>
    <row r="36341" spans="2:13" s="1" customFormat="1" ht="13.8" x14ac:dyDescent="0.3">
      <c r="B36341" s="10"/>
      <c r="L36341" s="10"/>
      <c r="M36341" s="10"/>
    </row>
    <row r="36342" spans="2:13" s="1" customFormat="1" ht="13.8" x14ac:dyDescent="0.3">
      <c r="B36342" s="10"/>
      <c r="L36342" s="10"/>
      <c r="M36342" s="10"/>
    </row>
    <row r="36343" spans="2:13" s="1" customFormat="1" ht="13.8" x14ac:dyDescent="0.3">
      <c r="B36343" s="10"/>
      <c r="L36343" s="10"/>
      <c r="M36343" s="10"/>
    </row>
    <row r="36344" spans="2:13" s="1" customFormat="1" ht="13.8" x14ac:dyDescent="0.3">
      <c r="B36344" s="10"/>
      <c r="L36344" s="10"/>
      <c r="M36344" s="10"/>
    </row>
    <row r="36345" spans="2:13" s="1" customFormat="1" ht="13.8" x14ac:dyDescent="0.3">
      <c r="B36345" s="10"/>
      <c r="L36345" s="10"/>
      <c r="M36345" s="10"/>
    </row>
    <row r="36346" spans="2:13" s="1" customFormat="1" ht="13.8" x14ac:dyDescent="0.3">
      <c r="B36346" s="10"/>
      <c r="L36346" s="10"/>
      <c r="M36346" s="10"/>
    </row>
    <row r="36347" spans="2:13" s="1" customFormat="1" ht="13.8" x14ac:dyDescent="0.3">
      <c r="B36347" s="10"/>
      <c r="L36347" s="10"/>
      <c r="M36347" s="10"/>
    </row>
    <row r="36348" spans="2:13" s="1" customFormat="1" ht="13.8" x14ac:dyDescent="0.3">
      <c r="B36348" s="10"/>
      <c r="L36348" s="10"/>
      <c r="M36348" s="10"/>
    </row>
    <row r="36349" spans="2:13" s="1" customFormat="1" ht="13.8" x14ac:dyDescent="0.3">
      <c r="B36349" s="10"/>
      <c r="L36349" s="10"/>
      <c r="M36349" s="10"/>
    </row>
    <row r="36350" spans="2:13" s="1" customFormat="1" ht="13.8" x14ac:dyDescent="0.3">
      <c r="B36350" s="10"/>
      <c r="L36350" s="10"/>
      <c r="M36350" s="10"/>
    </row>
    <row r="36351" spans="2:13" s="1" customFormat="1" ht="13.8" x14ac:dyDescent="0.3">
      <c r="B36351" s="10"/>
      <c r="L36351" s="10"/>
      <c r="M36351" s="10"/>
    </row>
    <row r="36352" spans="2:13" s="1" customFormat="1" ht="13.8" x14ac:dyDescent="0.3">
      <c r="B36352" s="10"/>
      <c r="L36352" s="10"/>
      <c r="M36352" s="10"/>
    </row>
    <row r="36353" spans="2:13" s="1" customFormat="1" ht="13.8" x14ac:dyDescent="0.3">
      <c r="B36353" s="10"/>
      <c r="L36353" s="10"/>
      <c r="M36353" s="10"/>
    </row>
    <row r="36354" spans="2:13" s="1" customFormat="1" ht="13.8" x14ac:dyDescent="0.3">
      <c r="B36354" s="10"/>
      <c r="L36354" s="10"/>
      <c r="M36354" s="10"/>
    </row>
    <row r="36355" spans="2:13" s="1" customFormat="1" ht="13.8" x14ac:dyDescent="0.3">
      <c r="B36355" s="10"/>
      <c r="L36355" s="10"/>
      <c r="M36355" s="10"/>
    </row>
    <row r="36356" spans="2:13" s="1" customFormat="1" ht="13.8" x14ac:dyDescent="0.3">
      <c r="B36356" s="10"/>
      <c r="L36356" s="10"/>
      <c r="M36356" s="10"/>
    </row>
    <row r="36357" spans="2:13" s="1" customFormat="1" ht="13.8" x14ac:dyDescent="0.3">
      <c r="B36357" s="10"/>
      <c r="L36357" s="10"/>
      <c r="M36357" s="10"/>
    </row>
    <row r="36358" spans="2:13" s="1" customFormat="1" ht="13.8" x14ac:dyDescent="0.3">
      <c r="B36358" s="10"/>
      <c r="L36358" s="10"/>
      <c r="M36358" s="10"/>
    </row>
    <row r="36359" spans="2:13" s="1" customFormat="1" ht="13.8" x14ac:dyDescent="0.3">
      <c r="B36359" s="10"/>
      <c r="L36359" s="10"/>
      <c r="M36359" s="10"/>
    </row>
    <row r="36360" spans="2:13" s="1" customFormat="1" ht="13.8" x14ac:dyDescent="0.3">
      <c r="B36360" s="10"/>
      <c r="L36360" s="10"/>
      <c r="M36360" s="10"/>
    </row>
    <row r="36361" spans="2:13" s="1" customFormat="1" ht="13.8" x14ac:dyDescent="0.3">
      <c r="B36361" s="10"/>
      <c r="L36361" s="10"/>
      <c r="M36361" s="10"/>
    </row>
    <row r="36362" spans="2:13" s="1" customFormat="1" ht="13.8" x14ac:dyDescent="0.3">
      <c r="B36362" s="10"/>
      <c r="L36362" s="10"/>
      <c r="M36362" s="10"/>
    </row>
    <row r="36363" spans="2:13" s="1" customFormat="1" ht="13.8" x14ac:dyDescent="0.3">
      <c r="B36363" s="10"/>
      <c r="L36363" s="10"/>
      <c r="M36363" s="10"/>
    </row>
    <row r="36364" spans="2:13" s="1" customFormat="1" ht="13.8" x14ac:dyDescent="0.3">
      <c r="B36364" s="10"/>
      <c r="L36364" s="10"/>
      <c r="M36364" s="10"/>
    </row>
    <row r="36365" spans="2:13" s="1" customFormat="1" ht="13.8" x14ac:dyDescent="0.3">
      <c r="B36365" s="10"/>
      <c r="L36365" s="10"/>
      <c r="M36365" s="10"/>
    </row>
    <row r="36366" spans="2:13" s="1" customFormat="1" ht="13.8" x14ac:dyDescent="0.3">
      <c r="B36366" s="10"/>
      <c r="L36366" s="10"/>
      <c r="M36366" s="10"/>
    </row>
    <row r="36367" spans="2:13" s="1" customFormat="1" ht="13.8" x14ac:dyDescent="0.3">
      <c r="B36367" s="10"/>
      <c r="L36367" s="10"/>
      <c r="M36367" s="10"/>
    </row>
    <row r="36368" spans="2:13" s="1" customFormat="1" ht="13.8" x14ac:dyDescent="0.3">
      <c r="B36368" s="10"/>
      <c r="L36368" s="10"/>
      <c r="M36368" s="10"/>
    </row>
    <row r="36369" spans="2:13" s="1" customFormat="1" ht="13.8" x14ac:dyDescent="0.3">
      <c r="B36369" s="10"/>
      <c r="L36369" s="10"/>
      <c r="M36369" s="10"/>
    </row>
    <row r="36370" spans="2:13" s="1" customFormat="1" ht="13.8" x14ac:dyDescent="0.3">
      <c r="B36370" s="10"/>
      <c r="L36370" s="10"/>
      <c r="M36370" s="10"/>
    </row>
    <row r="36371" spans="2:13" s="1" customFormat="1" ht="13.8" x14ac:dyDescent="0.3">
      <c r="B36371" s="10"/>
      <c r="L36371" s="10"/>
      <c r="M36371" s="10"/>
    </row>
    <row r="36372" spans="2:13" s="1" customFormat="1" ht="13.8" x14ac:dyDescent="0.3">
      <c r="B36372" s="10"/>
      <c r="L36372" s="10"/>
      <c r="M36372" s="10"/>
    </row>
    <row r="36373" spans="2:13" s="1" customFormat="1" ht="13.8" x14ac:dyDescent="0.3">
      <c r="B36373" s="10"/>
      <c r="L36373" s="10"/>
      <c r="M36373" s="10"/>
    </row>
    <row r="36374" spans="2:13" s="1" customFormat="1" ht="13.8" x14ac:dyDescent="0.3">
      <c r="B36374" s="10"/>
      <c r="L36374" s="10"/>
      <c r="M36374" s="10"/>
    </row>
    <row r="36375" spans="2:13" s="1" customFormat="1" ht="13.8" x14ac:dyDescent="0.3">
      <c r="B36375" s="10"/>
      <c r="L36375" s="10"/>
      <c r="M36375" s="10"/>
    </row>
    <row r="36376" spans="2:13" s="1" customFormat="1" ht="13.8" x14ac:dyDescent="0.3">
      <c r="B36376" s="10"/>
      <c r="L36376" s="10"/>
      <c r="M36376" s="10"/>
    </row>
    <row r="36377" spans="2:13" s="1" customFormat="1" ht="13.8" x14ac:dyDescent="0.3">
      <c r="B36377" s="10"/>
      <c r="L36377" s="10"/>
      <c r="M36377" s="10"/>
    </row>
    <row r="36378" spans="2:13" s="1" customFormat="1" ht="13.8" x14ac:dyDescent="0.3">
      <c r="B36378" s="10"/>
      <c r="L36378" s="10"/>
      <c r="M36378" s="10"/>
    </row>
    <row r="36379" spans="2:13" s="1" customFormat="1" ht="13.8" x14ac:dyDescent="0.3">
      <c r="B36379" s="10"/>
      <c r="L36379" s="10"/>
      <c r="M36379" s="10"/>
    </row>
    <row r="36380" spans="2:13" s="1" customFormat="1" ht="13.8" x14ac:dyDescent="0.3">
      <c r="B36380" s="10"/>
      <c r="L36380" s="10"/>
      <c r="M36380" s="10"/>
    </row>
    <row r="36381" spans="2:13" s="1" customFormat="1" ht="13.8" x14ac:dyDescent="0.3">
      <c r="B36381" s="10"/>
      <c r="L36381" s="10"/>
      <c r="M36381" s="10"/>
    </row>
    <row r="36382" spans="2:13" s="1" customFormat="1" ht="13.8" x14ac:dyDescent="0.3">
      <c r="B36382" s="10"/>
      <c r="L36382" s="10"/>
      <c r="M36382" s="10"/>
    </row>
    <row r="36383" spans="2:13" s="1" customFormat="1" ht="13.8" x14ac:dyDescent="0.3">
      <c r="B36383" s="10"/>
      <c r="L36383" s="10"/>
      <c r="M36383" s="10"/>
    </row>
    <row r="36384" spans="2:13" s="1" customFormat="1" ht="13.8" x14ac:dyDescent="0.3">
      <c r="B36384" s="10"/>
      <c r="L36384" s="10"/>
      <c r="M36384" s="10"/>
    </row>
    <row r="36385" spans="2:13" s="1" customFormat="1" ht="13.8" x14ac:dyDescent="0.3">
      <c r="B36385" s="10"/>
      <c r="L36385" s="10"/>
      <c r="M36385" s="10"/>
    </row>
    <row r="36386" spans="2:13" s="1" customFormat="1" ht="13.8" x14ac:dyDescent="0.3">
      <c r="B36386" s="10"/>
      <c r="L36386" s="10"/>
      <c r="M36386" s="10"/>
    </row>
    <row r="36387" spans="2:13" s="1" customFormat="1" ht="13.8" x14ac:dyDescent="0.3">
      <c r="B36387" s="10"/>
      <c r="L36387" s="10"/>
      <c r="M36387" s="10"/>
    </row>
    <row r="36388" spans="2:13" s="1" customFormat="1" ht="13.8" x14ac:dyDescent="0.3">
      <c r="B36388" s="10"/>
      <c r="L36388" s="10"/>
      <c r="M36388" s="10"/>
    </row>
    <row r="36389" spans="2:13" s="1" customFormat="1" ht="13.8" x14ac:dyDescent="0.3">
      <c r="B36389" s="10"/>
      <c r="L36389" s="10"/>
      <c r="M36389" s="10"/>
    </row>
    <row r="36390" spans="2:13" s="1" customFormat="1" ht="13.8" x14ac:dyDescent="0.3">
      <c r="B36390" s="10"/>
      <c r="L36390" s="10"/>
      <c r="M36390" s="10"/>
    </row>
    <row r="36391" spans="2:13" s="1" customFormat="1" ht="13.8" x14ac:dyDescent="0.3">
      <c r="B36391" s="10"/>
      <c r="L36391" s="10"/>
      <c r="M36391" s="10"/>
    </row>
    <row r="36392" spans="2:13" s="1" customFormat="1" ht="13.8" x14ac:dyDescent="0.3">
      <c r="B36392" s="10"/>
      <c r="L36392" s="10"/>
      <c r="M36392" s="10"/>
    </row>
    <row r="36393" spans="2:13" s="1" customFormat="1" ht="13.8" x14ac:dyDescent="0.3">
      <c r="B36393" s="10"/>
      <c r="L36393" s="10"/>
      <c r="M36393" s="10"/>
    </row>
    <row r="36394" spans="2:13" s="1" customFormat="1" ht="13.8" x14ac:dyDescent="0.3">
      <c r="B36394" s="10"/>
      <c r="L36394" s="10"/>
      <c r="M36394" s="10"/>
    </row>
    <row r="36395" spans="2:13" s="1" customFormat="1" ht="13.8" x14ac:dyDescent="0.3">
      <c r="B36395" s="10"/>
      <c r="L36395" s="10"/>
      <c r="M36395" s="10"/>
    </row>
    <row r="36396" spans="2:13" s="1" customFormat="1" ht="13.8" x14ac:dyDescent="0.3">
      <c r="B36396" s="10"/>
      <c r="L36396" s="10"/>
      <c r="M36396" s="10"/>
    </row>
    <row r="36397" spans="2:13" s="1" customFormat="1" ht="13.8" x14ac:dyDescent="0.3">
      <c r="B36397" s="10"/>
      <c r="L36397" s="10"/>
      <c r="M36397" s="10"/>
    </row>
    <row r="36398" spans="2:13" s="1" customFormat="1" ht="13.8" x14ac:dyDescent="0.3">
      <c r="B36398" s="10"/>
      <c r="L36398" s="10"/>
      <c r="M36398" s="10"/>
    </row>
    <row r="36399" spans="2:13" s="1" customFormat="1" ht="13.8" x14ac:dyDescent="0.3">
      <c r="B36399" s="10"/>
      <c r="L36399" s="10"/>
      <c r="M36399" s="10"/>
    </row>
    <row r="36400" spans="2:13" s="1" customFormat="1" ht="13.8" x14ac:dyDescent="0.3">
      <c r="B36400" s="10"/>
      <c r="L36400" s="10"/>
      <c r="M36400" s="10"/>
    </row>
    <row r="36401" spans="2:13" s="1" customFormat="1" ht="13.8" x14ac:dyDescent="0.3">
      <c r="B36401" s="10"/>
      <c r="L36401" s="10"/>
      <c r="M36401" s="10"/>
    </row>
    <row r="36402" spans="2:13" s="1" customFormat="1" ht="13.8" x14ac:dyDescent="0.3">
      <c r="B36402" s="10"/>
      <c r="L36402" s="10"/>
      <c r="M36402" s="10"/>
    </row>
    <row r="36403" spans="2:13" s="1" customFormat="1" ht="13.8" x14ac:dyDescent="0.3">
      <c r="B36403" s="10"/>
      <c r="L36403" s="10"/>
      <c r="M36403" s="10"/>
    </row>
    <row r="36404" spans="2:13" s="1" customFormat="1" ht="13.8" x14ac:dyDescent="0.3">
      <c r="B36404" s="10"/>
      <c r="L36404" s="10"/>
      <c r="M36404" s="10"/>
    </row>
    <row r="36405" spans="2:13" s="1" customFormat="1" ht="13.8" x14ac:dyDescent="0.3">
      <c r="B36405" s="10"/>
      <c r="L36405" s="10"/>
      <c r="M36405" s="10"/>
    </row>
    <row r="36406" spans="2:13" s="1" customFormat="1" ht="13.8" x14ac:dyDescent="0.3">
      <c r="B36406" s="10"/>
      <c r="L36406" s="10"/>
      <c r="M36406" s="10"/>
    </row>
    <row r="36407" spans="2:13" s="1" customFormat="1" ht="13.8" x14ac:dyDescent="0.3">
      <c r="B36407" s="10"/>
      <c r="L36407" s="10"/>
      <c r="M36407" s="10"/>
    </row>
    <row r="36408" spans="2:13" s="1" customFormat="1" ht="13.8" x14ac:dyDescent="0.3">
      <c r="B36408" s="10"/>
      <c r="L36408" s="10"/>
      <c r="M36408" s="10"/>
    </row>
    <row r="36409" spans="2:13" s="1" customFormat="1" ht="13.8" x14ac:dyDescent="0.3">
      <c r="B36409" s="10"/>
      <c r="L36409" s="10"/>
      <c r="M36409" s="10"/>
    </row>
    <row r="36410" spans="2:13" s="1" customFormat="1" ht="13.8" x14ac:dyDescent="0.3">
      <c r="B36410" s="10"/>
      <c r="L36410" s="10"/>
      <c r="M36410" s="10"/>
    </row>
    <row r="36411" spans="2:13" s="1" customFormat="1" ht="13.8" x14ac:dyDescent="0.3">
      <c r="B36411" s="10"/>
      <c r="L36411" s="10"/>
      <c r="M36411" s="10"/>
    </row>
    <row r="36412" spans="2:13" s="1" customFormat="1" ht="13.8" x14ac:dyDescent="0.3">
      <c r="B36412" s="10"/>
      <c r="L36412" s="10"/>
      <c r="M36412" s="10"/>
    </row>
    <row r="36413" spans="2:13" s="1" customFormat="1" ht="13.8" x14ac:dyDescent="0.3">
      <c r="B36413" s="10"/>
      <c r="L36413" s="10"/>
      <c r="M36413" s="10"/>
    </row>
    <row r="36414" spans="2:13" s="1" customFormat="1" ht="13.8" x14ac:dyDescent="0.3">
      <c r="B36414" s="10"/>
      <c r="L36414" s="10"/>
      <c r="M36414" s="10"/>
    </row>
    <row r="36415" spans="2:13" s="1" customFormat="1" ht="13.8" x14ac:dyDescent="0.3">
      <c r="B36415" s="10"/>
      <c r="L36415" s="10"/>
      <c r="M36415" s="10"/>
    </row>
    <row r="36416" spans="2:13" s="1" customFormat="1" ht="13.8" x14ac:dyDescent="0.3">
      <c r="B36416" s="10"/>
      <c r="L36416" s="10"/>
      <c r="M36416" s="10"/>
    </row>
    <row r="36417" spans="2:13" s="1" customFormat="1" ht="13.8" x14ac:dyDescent="0.3">
      <c r="B36417" s="10"/>
      <c r="L36417" s="10"/>
      <c r="M36417" s="10"/>
    </row>
    <row r="36418" spans="2:13" s="1" customFormat="1" ht="13.8" x14ac:dyDescent="0.3">
      <c r="B36418" s="10"/>
      <c r="L36418" s="10"/>
      <c r="M36418" s="10"/>
    </row>
    <row r="36419" spans="2:13" s="1" customFormat="1" ht="13.8" x14ac:dyDescent="0.3">
      <c r="B36419" s="10"/>
      <c r="L36419" s="10"/>
      <c r="M36419" s="10"/>
    </row>
    <row r="36420" spans="2:13" s="1" customFormat="1" ht="13.8" x14ac:dyDescent="0.3">
      <c r="B36420" s="10"/>
      <c r="L36420" s="10"/>
      <c r="M36420" s="10"/>
    </row>
    <row r="36421" spans="2:13" s="1" customFormat="1" ht="13.8" x14ac:dyDescent="0.3">
      <c r="B36421" s="10"/>
      <c r="L36421" s="10"/>
      <c r="M36421" s="10"/>
    </row>
    <row r="36422" spans="2:13" s="1" customFormat="1" ht="13.8" x14ac:dyDescent="0.3">
      <c r="B36422" s="10"/>
      <c r="L36422" s="10"/>
      <c r="M36422" s="10"/>
    </row>
    <row r="36423" spans="2:13" s="1" customFormat="1" ht="13.8" x14ac:dyDescent="0.3">
      <c r="B36423" s="10"/>
      <c r="L36423" s="10"/>
      <c r="M36423" s="10"/>
    </row>
    <row r="36424" spans="2:13" s="1" customFormat="1" ht="13.8" x14ac:dyDescent="0.3">
      <c r="B36424" s="10"/>
      <c r="L36424" s="10"/>
      <c r="M36424" s="10"/>
    </row>
    <row r="36425" spans="2:13" s="1" customFormat="1" ht="13.8" x14ac:dyDescent="0.3">
      <c r="B36425" s="10"/>
      <c r="L36425" s="10"/>
      <c r="M36425" s="10"/>
    </row>
    <row r="36426" spans="2:13" s="1" customFormat="1" ht="13.8" x14ac:dyDescent="0.3">
      <c r="B36426" s="10"/>
      <c r="L36426" s="10"/>
      <c r="M36426" s="10"/>
    </row>
    <row r="36427" spans="2:13" s="1" customFormat="1" ht="13.8" x14ac:dyDescent="0.3">
      <c r="B36427" s="10"/>
      <c r="L36427" s="10"/>
      <c r="M36427" s="10"/>
    </row>
    <row r="36428" spans="2:13" s="1" customFormat="1" ht="13.8" x14ac:dyDescent="0.3">
      <c r="B36428" s="10"/>
      <c r="L36428" s="10"/>
      <c r="M36428" s="10"/>
    </row>
    <row r="36429" spans="2:13" s="1" customFormat="1" ht="13.8" x14ac:dyDescent="0.3">
      <c r="B36429" s="10"/>
      <c r="L36429" s="10"/>
      <c r="M36429" s="10"/>
    </row>
    <row r="36430" spans="2:13" s="1" customFormat="1" ht="13.8" x14ac:dyDescent="0.3">
      <c r="B36430" s="10"/>
      <c r="L36430" s="10"/>
      <c r="M36430" s="10"/>
    </row>
    <row r="36431" spans="2:13" s="1" customFormat="1" ht="13.8" x14ac:dyDescent="0.3">
      <c r="B36431" s="10"/>
      <c r="L36431" s="10"/>
      <c r="M36431" s="10"/>
    </row>
    <row r="36432" spans="2:13" s="1" customFormat="1" ht="13.8" x14ac:dyDescent="0.3">
      <c r="B36432" s="10"/>
      <c r="L36432" s="10"/>
      <c r="M36432" s="10"/>
    </row>
    <row r="36433" spans="2:13" s="1" customFormat="1" ht="13.8" x14ac:dyDescent="0.3">
      <c r="B36433" s="10"/>
      <c r="L36433" s="10"/>
      <c r="M36433" s="10"/>
    </row>
    <row r="36434" spans="2:13" s="1" customFormat="1" ht="13.8" x14ac:dyDescent="0.3">
      <c r="B36434" s="10"/>
      <c r="L36434" s="10"/>
      <c r="M36434" s="10"/>
    </row>
    <row r="36435" spans="2:13" s="1" customFormat="1" ht="13.8" x14ac:dyDescent="0.3">
      <c r="B36435" s="10"/>
      <c r="L36435" s="10"/>
      <c r="M36435" s="10"/>
    </row>
    <row r="36436" spans="2:13" s="1" customFormat="1" ht="13.8" x14ac:dyDescent="0.3">
      <c r="B36436" s="10"/>
      <c r="L36436" s="10"/>
      <c r="M36436" s="10"/>
    </row>
    <row r="36437" spans="2:13" s="1" customFormat="1" ht="13.8" x14ac:dyDescent="0.3">
      <c r="B36437" s="10"/>
      <c r="L36437" s="10"/>
      <c r="M36437" s="10"/>
    </row>
    <row r="36438" spans="2:13" s="1" customFormat="1" ht="13.8" x14ac:dyDescent="0.3">
      <c r="B36438" s="10"/>
      <c r="L36438" s="10"/>
      <c r="M36438" s="10"/>
    </row>
    <row r="36439" spans="2:13" s="1" customFormat="1" ht="13.8" x14ac:dyDescent="0.3">
      <c r="B36439" s="10"/>
      <c r="L36439" s="10"/>
      <c r="M36439" s="10"/>
    </row>
    <row r="36440" spans="2:13" s="1" customFormat="1" ht="13.8" x14ac:dyDescent="0.3">
      <c r="B36440" s="10"/>
      <c r="L36440" s="10"/>
      <c r="M36440" s="10"/>
    </row>
    <row r="36441" spans="2:13" s="1" customFormat="1" ht="13.8" x14ac:dyDescent="0.3">
      <c r="B36441" s="10"/>
      <c r="L36441" s="10"/>
      <c r="M36441" s="10"/>
    </row>
    <row r="36442" spans="2:13" s="1" customFormat="1" ht="13.8" x14ac:dyDescent="0.3">
      <c r="B36442" s="10"/>
      <c r="L36442" s="10"/>
      <c r="M36442" s="10"/>
    </row>
    <row r="36443" spans="2:13" s="1" customFormat="1" ht="13.8" x14ac:dyDescent="0.3">
      <c r="B36443" s="10"/>
      <c r="L36443" s="10"/>
      <c r="M36443" s="10"/>
    </row>
    <row r="36444" spans="2:13" s="1" customFormat="1" ht="13.8" x14ac:dyDescent="0.3">
      <c r="B36444" s="10"/>
      <c r="L36444" s="10"/>
      <c r="M36444" s="10"/>
    </row>
    <row r="36445" spans="2:13" s="1" customFormat="1" ht="13.8" x14ac:dyDescent="0.3">
      <c r="B36445" s="10"/>
      <c r="L36445" s="10"/>
      <c r="M36445" s="10"/>
    </row>
    <row r="36446" spans="2:13" s="1" customFormat="1" ht="13.8" x14ac:dyDescent="0.3">
      <c r="B36446" s="10"/>
      <c r="L36446" s="10"/>
      <c r="M36446" s="10"/>
    </row>
    <row r="36447" spans="2:13" s="1" customFormat="1" ht="13.8" x14ac:dyDescent="0.3">
      <c r="B36447" s="10"/>
      <c r="L36447" s="10"/>
      <c r="M36447" s="10"/>
    </row>
    <row r="36448" spans="2:13" s="1" customFormat="1" ht="13.8" x14ac:dyDescent="0.3">
      <c r="B36448" s="10"/>
      <c r="L36448" s="10"/>
      <c r="M36448" s="10"/>
    </row>
    <row r="36449" spans="2:13" s="1" customFormat="1" ht="13.8" x14ac:dyDescent="0.3">
      <c r="B36449" s="10"/>
      <c r="L36449" s="10"/>
      <c r="M36449" s="10"/>
    </row>
    <row r="36450" spans="2:13" s="1" customFormat="1" ht="13.8" x14ac:dyDescent="0.3">
      <c r="B36450" s="10"/>
      <c r="L36450" s="10"/>
      <c r="M36450" s="10"/>
    </row>
    <row r="36451" spans="2:13" s="1" customFormat="1" ht="13.8" x14ac:dyDescent="0.3">
      <c r="B36451" s="10"/>
      <c r="L36451" s="10"/>
      <c r="M36451" s="10"/>
    </row>
    <row r="36452" spans="2:13" s="1" customFormat="1" ht="13.8" x14ac:dyDescent="0.3">
      <c r="B36452" s="10"/>
      <c r="L36452" s="10"/>
      <c r="M36452" s="10"/>
    </row>
    <row r="36453" spans="2:13" s="1" customFormat="1" ht="13.8" x14ac:dyDescent="0.3">
      <c r="B36453" s="10"/>
      <c r="L36453" s="10"/>
      <c r="M36453" s="10"/>
    </row>
    <row r="36454" spans="2:13" s="1" customFormat="1" ht="13.8" x14ac:dyDescent="0.3">
      <c r="B36454" s="10"/>
      <c r="L36454" s="10"/>
      <c r="M36454" s="10"/>
    </row>
    <row r="36455" spans="2:13" s="1" customFormat="1" ht="13.8" x14ac:dyDescent="0.3">
      <c r="B36455" s="10"/>
      <c r="L36455" s="10"/>
      <c r="M36455" s="10"/>
    </row>
    <row r="36456" spans="2:13" s="1" customFormat="1" ht="13.8" x14ac:dyDescent="0.3">
      <c r="B36456" s="10"/>
      <c r="L36456" s="10"/>
      <c r="M36456" s="10"/>
    </row>
    <row r="36457" spans="2:13" s="1" customFormat="1" ht="13.8" x14ac:dyDescent="0.3">
      <c r="B36457" s="10"/>
      <c r="L36457" s="10"/>
      <c r="M36457" s="10"/>
    </row>
    <row r="36458" spans="2:13" s="1" customFormat="1" ht="13.8" x14ac:dyDescent="0.3">
      <c r="B36458" s="10"/>
      <c r="L36458" s="10"/>
      <c r="M36458" s="10"/>
    </row>
    <row r="36459" spans="2:13" s="1" customFormat="1" ht="13.8" x14ac:dyDescent="0.3">
      <c r="B36459" s="10"/>
      <c r="L36459" s="10"/>
      <c r="M36459" s="10"/>
    </row>
    <row r="36460" spans="2:13" s="1" customFormat="1" ht="13.8" x14ac:dyDescent="0.3">
      <c r="B36460" s="10"/>
      <c r="L36460" s="10"/>
      <c r="M36460" s="10"/>
    </row>
    <row r="36461" spans="2:13" s="1" customFormat="1" ht="13.8" x14ac:dyDescent="0.3">
      <c r="B36461" s="10"/>
      <c r="L36461" s="10"/>
      <c r="M36461" s="10"/>
    </row>
    <row r="36462" spans="2:13" s="1" customFormat="1" ht="13.8" x14ac:dyDescent="0.3">
      <c r="B36462" s="10"/>
      <c r="L36462" s="10"/>
      <c r="M36462" s="10"/>
    </row>
    <row r="36463" spans="2:13" s="1" customFormat="1" ht="13.8" x14ac:dyDescent="0.3">
      <c r="B36463" s="10"/>
      <c r="L36463" s="10"/>
      <c r="M36463" s="10"/>
    </row>
    <row r="36464" spans="2:13" s="1" customFormat="1" ht="13.8" x14ac:dyDescent="0.3">
      <c r="B36464" s="10"/>
      <c r="L36464" s="10"/>
      <c r="M36464" s="10"/>
    </row>
    <row r="36465" spans="2:13" s="1" customFormat="1" ht="13.8" x14ac:dyDescent="0.3">
      <c r="B36465" s="10"/>
      <c r="L36465" s="10"/>
      <c r="M36465" s="10"/>
    </row>
    <row r="36466" spans="2:13" s="1" customFormat="1" ht="13.8" x14ac:dyDescent="0.3">
      <c r="B36466" s="10"/>
      <c r="L36466" s="10"/>
      <c r="M36466" s="10"/>
    </row>
    <row r="36467" spans="2:13" s="1" customFormat="1" ht="13.8" x14ac:dyDescent="0.3">
      <c r="B36467" s="10"/>
      <c r="L36467" s="10"/>
      <c r="M36467" s="10"/>
    </row>
    <row r="36468" spans="2:13" s="1" customFormat="1" ht="13.8" x14ac:dyDescent="0.3">
      <c r="B36468" s="10"/>
      <c r="L36468" s="10"/>
      <c r="M36468" s="10"/>
    </row>
    <row r="36469" spans="2:13" s="1" customFormat="1" ht="13.8" x14ac:dyDescent="0.3">
      <c r="B36469" s="10"/>
      <c r="L36469" s="10"/>
      <c r="M36469" s="10"/>
    </row>
    <row r="36470" spans="2:13" s="1" customFormat="1" ht="13.8" x14ac:dyDescent="0.3">
      <c r="B36470" s="10"/>
      <c r="L36470" s="10"/>
      <c r="M36470" s="10"/>
    </row>
    <row r="36471" spans="2:13" s="1" customFormat="1" ht="13.8" x14ac:dyDescent="0.3">
      <c r="B36471" s="10"/>
      <c r="L36471" s="10"/>
      <c r="M36471" s="10"/>
    </row>
    <row r="36472" spans="2:13" s="1" customFormat="1" ht="13.8" x14ac:dyDescent="0.3">
      <c r="B36472" s="10"/>
      <c r="L36472" s="10"/>
      <c r="M36472" s="10"/>
    </row>
    <row r="36473" spans="2:13" s="1" customFormat="1" ht="13.8" x14ac:dyDescent="0.3">
      <c r="B36473" s="10"/>
      <c r="L36473" s="10"/>
      <c r="M36473" s="10"/>
    </row>
    <row r="36474" spans="2:13" s="1" customFormat="1" ht="13.8" x14ac:dyDescent="0.3">
      <c r="B36474" s="10"/>
      <c r="L36474" s="10"/>
      <c r="M36474" s="10"/>
    </row>
    <row r="36475" spans="2:13" s="1" customFormat="1" ht="13.8" x14ac:dyDescent="0.3">
      <c r="B36475" s="10"/>
      <c r="L36475" s="10"/>
      <c r="M36475" s="10"/>
    </row>
    <row r="36476" spans="2:13" s="1" customFormat="1" ht="13.8" x14ac:dyDescent="0.3">
      <c r="B36476" s="10"/>
      <c r="L36476" s="10"/>
      <c r="M36476" s="10"/>
    </row>
    <row r="36477" spans="2:13" s="1" customFormat="1" ht="13.8" x14ac:dyDescent="0.3">
      <c r="B36477" s="10"/>
      <c r="L36477" s="10"/>
      <c r="M36477" s="10"/>
    </row>
    <row r="36478" spans="2:13" s="1" customFormat="1" ht="13.8" x14ac:dyDescent="0.3">
      <c r="B36478" s="10"/>
      <c r="L36478" s="10"/>
      <c r="M36478" s="10"/>
    </row>
    <row r="36479" spans="2:13" s="1" customFormat="1" ht="13.8" x14ac:dyDescent="0.3">
      <c r="B36479" s="10"/>
      <c r="L36479" s="10"/>
      <c r="M36479" s="10"/>
    </row>
    <row r="36480" spans="2:13" s="1" customFormat="1" ht="13.8" x14ac:dyDescent="0.3">
      <c r="B36480" s="10"/>
      <c r="L36480" s="10"/>
      <c r="M36480" s="10"/>
    </row>
    <row r="36481" spans="2:13" s="1" customFormat="1" ht="13.8" x14ac:dyDescent="0.3">
      <c r="B36481" s="10"/>
      <c r="L36481" s="10"/>
      <c r="M36481" s="10"/>
    </row>
    <row r="36482" spans="2:13" s="1" customFormat="1" ht="13.8" x14ac:dyDescent="0.3">
      <c r="B36482" s="10"/>
      <c r="L36482" s="10"/>
      <c r="M36482" s="10"/>
    </row>
    <row r="36483" spans="2:13" s="1" customFormat="1" ht="13.8" x14ac:dyDescent="0.3">
      <c r="B36483" s="10"/>
      <c r="L36483" s="10"/>
      <c r="M36483" s="10"/>
    </row>
    <row r="36484" spans="2:13" s="1" customFormat="1" ht="13.8" x14ac:dyDescent="0.3">
      <c r="B36484" s="10"/>
      <c r="L36484" s="10"/>
      <c r="M36484" s="10"/>
    </row>
    <row r="36485" spans="2:13" s="1" customFormat="1" ht="13.8" x14ac:dyDescent="0.3">
      <c r="B36485" s="10"/>
      <c r="L36485" s="10"/>
      <c r="M36485" s="10"/>
    </row>
    <row r="36486" spans="2:13" s="1" customFormat="1" ht="13.8" x14ac:dyDescent="0.3">
      <c r="B36486" s="10"/>
      <c r="L36486" s="10"/>
      <c r="M36486" s="10"/>
    </row>
    <row r="36487" spans="2:13" s="1" customFormat="1" ht="13.8" x14ac:dyDescent="0.3">
      <c r="B36487" s="10"/>
      <c r="L36487" s="10"/>
      <c r="M36487" s="10"/>
    </row>
    <row r="36488" spans="2:13" s="1" customFormat="1" ht="13.8" x14ac:dyDescent="0.3">
      <c r="B36488" s="10"/>
      <c r="L36488" s="10"/>
      <c r="M36488" s="10"/>
    </row>
    <row r="36489" spans="2:13" s="1" customFormat="1" ht="13.8" x14ac:dyDescent="0.3">
      <c r="B36489" s="10"/>
      <c r="L36489" s="10"/>
      <c r="M36489" s="10"/>
    </row>
    <row r="36490" spans="2:13" s="1" customFormat="1" ht="13.8" x14ac:dyDescent="0.3">
      <c r="B36490" s="10"/>
      <c r="L36490" s="10"/>
      <c r="M36490" s="10"/>
    </row>
    <row r="36491" spans="2:13" s="1" customFormat="1" ht="13.8" x14ac:dyDescent="0.3">
      <c r="B36491" s="10"/>
      <c r="L36491" s="10"/>
      <c r="M36491" s="10"/>
    </row>
    <row r="36492" spans="2:13" s="1" customFormat="1" ht="13.8" x14ac:dyDescent="0.3">
      <c r="B36492" s="10"/>
      <c r="L36492" s="10"/>
      <c r="M36492" s="10"/>
    </row>
    <row r="36493" spans="2:13" s="1" customFormat="1" ht="13.8" x14ac:dyDescent="0.3">
      <c r="B36493" s="10"/>
      <c r="L36493" s="10"/>
      <c r="M36493" s="10"/>
    </row>
    <row r="36494" spans="2:13" s="1" customFormat="1" ht="13.8" x14ac:dyDescent="0.3">
      <c r="B36494" s="10"/>
      <c r="L36494" s="10"/>
      <c r="M36494" s="10"/>
    </row>
    <row r="36495" spans="2:13" s="1" customFormat="1" ht="13.8" x14ac:dyDescent="0.3">
      <c r="B36495" s="10"/>
      <c r="L36495" s="10"/>
      <c r="M36495" s="10"/>
    </row>
    <row r="36496" spans="2:13" s="1" customFormat="1" ht="13.8" x14ac:dyDescent="0.3">
      <c r="B36496" s="10"/>
      <c r="L36496" s="10"/>
      <c r="M36496" s="10"/>
    </row>
    <row r="36497" spans="2:13" s="1" customFormat="1" ht="13.8" x14ac:dyDescent="0.3">
      <c r="B36497" s="10"/>
      <c r="L36497" s="10"/>
      <c r="M36497" s="10"/>
    </row>
    <row r="36498" spans="2:13" s="1" customFormat="1" ht="13.8" x14ac:dyDescent="0.3">
      <c r="B36498" s="10"/>
      <c r="L36498" s="10"/>
      <c r="M36498" s="10"/>
    </row>
    <row r="36499" spans="2:13" s="1" customFormat="1" ht="13.8" x14ac:dyDescent="0.3">
      <c r="B36499" s="10"/>
      <c r="L36499" s="10"/>
      <c r="M36499" s="10"/>
    </row>
    <row r="36500" spans="2:13" s="1" customFormat="1" ht="13.8" x14ac:dyDescent="0.3">
      <c r="B36500" s="10"/>
      <c r="L36500" s="10"/>
      <c r="M36500" s="10"/>
    </row>
    <row r="36501" spans="2:13" s="1" customFormat="1" ht="13.8" x14ac:dyDescent="0.3">
      <c r="B36501" s="10"/>
      <c r="L36501" s="10"/>
      <c r="M36501" s="10"/>
    </row>
    <row r="36502" spans="2:13" s="1" customFormat="1" ht="13.8" x14ac:dyDescent="0.3">
      <c r="B36502" s="10"/>
      <c r="L36502" s="10"/>
      <c r="M36502" s="10"/>
    </row>
    <row r="36503" spans="2:13" s="1" customFormat="1" ht="13.8" x14ac:dyDescent="0.3">
      <c r="B36503" s="10"/>
      <c r="L36503" s="10"/>
      <c r="M36503" s="10"/>
    </row>
    <row r="36504" spans="2:13" s="1" customFormat="1" ht="13.8" x14ac:dyDescent="0.3">
      <c r="B36504" s="10"/>
      <c r="L36504" s="10"/>
      <c r="M36504" s="10"/>
    </row>
    <row r="36505" spans="2:13" s="1" customFormat="1" ht="13.8" x14ac:dyDescent="0.3">
      <c r="B36505" s="10"/>
      <c r="L36505" s="10"/>
      <c r="M36505" s="10"/>
    </row>
    <row r="36506" spans="2:13" s="1" customFormat="1" ht="13.8" x14ac:dyDescent="0.3">
      <c r="B36506" s="10"/>
      <c r="L36506" s="10"/>
      <c r="M36506" s="10"/>
    </row>
    <row r="36507" spans="2:13" s="1" customFormat="1" ht="13.8" x14ac:dyDescent="0.3">
      <c r="B36507" s="10"/>
      <c r="L36507" s="10"/>
      <c r="M36507" s="10"/>
    </row>
    <row r="36508" spans="2:13" s="1" customFormat="1" ht="13.8" x14ac:dyDescent="0.3">
      <c r="B36508" s="10"/>
      <c r="L36508" s="10"/>
      <c r="M36508" s="10"/>
    </row>
    <row r="36509" spans="2:13" s="1" customFormat="1" ht="13.8" x14ac:dyDescent="0.3">
      <c r="B36509" s="10"/>
      <c r="L36509" s="10"/>
      <c r="M36509" s="10"/>
    </row>
    <row r="36510" spans="2:13" s="1" customFormat="1" ht="13.8" x14ac:dyDescent="0.3">
      <c r="B36510" s="10"/>
      <c r="L36510" s="10"/>
      <c r="M36510" s="10"/>
    </row>
    <row r="36511" spans="2:13" s="1" customFormat="1" ht="13.8" x14ac:dyDescent="0.3">
      <c r="B36511" s="10"/>
      <c r="L36511" s="10"/>
      <c r="M36511" s="10"/>
    </row>
    <row r="36512" spans="2:13" s="1" customFormat="1" ht="13.8" x14ac:dyDescent="0.3">
      <c r="B36512" s="10"/>
      <c r="L36512" s="10"/>
      <c r="M36512" s="10"/>
    </row>
    <row r="36513" spans="2:13" s="1" customFormat="1" ht="13.8" x14ac:dyDescent="0.3">
      <c r="B36513" s="10"/>
      <c r="L36513" s="10"/>
      <c r="M36513" s="10"/>
    </row>
    <row r="36514" spans="2:13" s="1" customFormat="1" ht="13.8" x14ac:dyDescent="0.3">
      <c r="B36514" s="10"/>
      <c r="L36514" s="10"/>
      <c r="M36514" s="10"/>
    </row>
    <row r="36515" spans="2:13" s="1" customFormat="1" ht="13.8" x14ac:dyDescent="0.3">
      <c r="B36515" s="10"/>
      <c r="L36515" s="10"/>
      <c r="M36515" s="10"/>
    </row>
    <row r="36516" spans="2:13" s="1" customFormat="1" ht="13.8" x14ac:dyDescent="0.3">
      <c r="B36516" s="10"/>
      <c r="L36516" s="10"/>
      <c r="M36516" s="10"/>
    </row>
    <row r="36517" spans="2:13" s="1" customFormat="1" ht="13.8" x14ac:dyDescent="0.3">
      <c r="B36517" s="10"/>
      <c r="L36517" s="10"/>
      <c r="M36517" s="10"/>
    </row>
    <row r="36518" spans="2:13" s="1" customFormat="1" ht="13.8" x14ac:dyDescent="0.3">
      <c r="B36518" s="10"/>
      <c r="L36518" s="10"/>
      <c r="M36518" s="10"/>
    </row>
    <row r="36519" spans="2:13" s="1" customFormat="1" ht="13.8" x14ac:dyDescent="0.3">
      <c r="B36519" s="10"/>
      <c r="L36519" s="10"/>
      <c r="M36519" s="10"/>
    </row>
    <row r="36520" spans="2:13" s="1" customFormat="1" ht="13.8" x14ac:dyDescent="0.3">
      <c r="B36520" s="10"/>
      <c r="L36520" s="10"/>
      <c r="M36520" s="10"/>
    </row>
    <row r="36521" spans="2:13" s="1" customFormat="1" ht="13.8" x14ac:dyDescent="0.3">
      <c r="B36521" s="10"/>
      <c r="L36521" s="10"/>
      <c r="M36521" s="10"/>
    </row>
    <row r="36522" spans="2:13" s="1" customFormat="1" ht="13.8" x14ac:dyDescent="0.3">
      <c r="B36522" s="10"/>
      <c r="L36522" s="10"/>
      <c r="M36522" s="10"/>
    </row>
    <row r="36523" spans="2:13" s="1" customFormat="1" ht="13.8" x14ac:dyDescent="0.3">
      <c r="B36523" s="10"/>
      <c r="L36523" s="10"/>
      <c r="M36523" s="10"/>
    </row>
    <row r="36524" spans="2:13" s="1" customFormat="1" ht="13.8" x14ac:dyDescent="0.3">
      <c r="B36524" s="10"/>
      <c r="L36524" s="10"/>
      <c r="M36524" s="10"/>
    </row>
    <row r="36525" spans="2:13" s="1" customFormat="1" ht="13.8" x14ac:dyDescent="0.3">
      <c r="B36525" s="10"/>
      <c r="L36525" s="10"/>
      <c r="M36525" s="10"/>
    </row>
    <row r="36526" spans="2:13" s="1" customFormat="1" ht="13.8" x14ac:dyDescent="0.3">
      <c r="B36526" s="10"/>
      <c r="L36526" s="10"/>
      <c r="M36526" s="10"/>
    </row>
    <row r="36527" spans="2:13" s="1" customFormat="1" ht="13.8" x14ac:dyDescent="0.3">
      <c r="B36527" s="10"/>
      <c r="L36527" s="10"/>
      <c r="M36527" s="10"/>
    </row>
    <row r="36528" spans="2:13" s="1" customFormat="1" ht="13.8" x14ac:dyDescent="0.3">
      <c r="B36528" s="10"/>
      <c r="L36528" s="10"/>
      <c r="M36528" s="10"/>
    </row>
    <row r="36529" spans="2:13" s="1" customFormat="1" ht="13.8" x14ac:dyDescent="0.3">
      <c r="B36529" s="10"/>
      <c r="L36529" s="10"/>
      <c r="M36529" s="10"/>
    </row>
    <row r="36530" spans="2:13" s="1" customFormat="1" ht="13.8" x14ac:dyDescent="0.3">
      <c r="B36530" s="10"/>
      <c r="L36530" s="10"/>
      <c r="M36530" s="10"/>
    </row>
    <row r="36531" spans="2:13" s="1" customFormat="1" ht="13.8" x14ac:dyDescent="0.3">
      <c r="B36531" s="10"/>
      <c r="L36531" s="10"/>
      <c r="M36531" s="10"/>
    </row>
    <row r="36532" spans="2:13" s="1" customFormat="1" ht="13.8" x14ac:dyDescent="0.3">
      <c r="B36532" s="10"/>
      <c r="L36532" s="10"/>
      <c r="M36532" s="10"/>
    </row>
    <row r="36533" spans="2:13" s="1" customFormat="1" ht="13.8" x14ac:dyDescent="0.3">
      <c r="B36533" s="10"/>
      <c r="L36533" s="10"/>
      <c r="M36533" s="10"/>
    </row>
    <row r="36534" spans="2:13" s="1" customFormat="1" ht="13.8" x14ac:dyDescent="0.3">
      <c r="B36534" s="10"/>
      <c r="L36534" s="10"/>
      <c r="M36534" s="10"/>
    </row>
    <row r="36535" spans="2:13" s="1" customFormat="1" ht="13.8" x14ac:dyDescent="0.3">
      <c r="B36535" s="10"/>
      <c r="L36535" s="10"/>
      <c r="M36535" s="10"/>
    </row>
    <row r="36536" spans="2:13" s="1" customFormat="1" ht="13.8" x14ac:dyDescent="0.3">
      <c r="B36536" s="10"/>
      <c r="L36536" s="10"/>
      <c r="M36536" s="10"/>
    </row>
    <row r="36537" spans="2:13" s="1" customFormat="1" ht="13.8" x14ac:dyDescent="0.3">
      <c r="B36537" s="10"/>
      <c r="L36537" s="10"/>
      <c r="M36537" s="10"/>
    </row>
    <row r="36538" spans="2:13" s="1" customFormat="1" ht="13.8" x14ac:dyDescent="0.3">
      <c r="B36538" s="10"/>
      <c r="L36538" s="10"/>
      <c r="M36538" s="10"/>
    </row>
    <row r="36539" spans="2:13" s="1" customFormat="1" ht="13.8" x14ac:dyDescent="0.3">
      <c r="B36539" s="10"/>
      <c r="L36539" s="10"/>
      <c r="M36539" s="10"/>
    </row>
    <row r="36540" spans="2:13" s="1" customFormat="1" ht="13.8" x14ac:dyDescent="0.3">
      <c r="B36540" s="10"/>
      <c r="L36540" s="10"/>
      <c r="M36540" s="10"/>
    </row>
    <row r="36541" spans="2:13" s="1" customFormat="1" ht="13.8" x14ac:dyDescent="0.3">
      <c r="B36541" s="10"/>
      <c r="L36541" s="10"/>
      <c r="M36541" s="10"/>
    </row>
    <row r="36542" spans="2:13" s="1" customFormat="1" ht="13.8" x14ac:dyDescent="0.3">
      <c r="B36542" s="10"/>
      <c r="L36542" s="10"/>
      <c r="M36542" s="10"/>
    </row>
    <row r="36543" spans="2:13" s="1" customFormat="1" ht="13.8" x14ac:dyDescent="0.3">
      <c r="B36543" s="10"/>
      <c r="L36543" s="10"/>
      <c r="M36543" s="10"/>
    </row>
    <row r="36544" spans="2:13" s="1" customFormat="1" ht="13.8" x14ac:dyDescent="0.3">
      <c r="B36544" s="10"/>
      <c r="L36544" s="10"/>
      <c r="M36544" s="10"/>
    </row>
    <row r="36545" spans="2:13" s="1" customFormat="1" ht="13.8" x14ac:dyDescent="0.3">
      <c r="B36545" s="10"/>
      <c r="L36545" s="10"/>
      <c r="M36545" s="10"/>
    </row>
    <row r="36546" spans="2:13" s="1" customFormat="1" ht="13.8" x14ac:dyDescent="0.3">
      <c r="B36546" s="10"/>
      <c r="L36546" s="10"/>
      <c r="M36546" s="10"/>
    </row>
    <row r="36547" spans="2:13" s="1" customFormat="1" ht="13.8" x14ac:dyDescent="0.3">
      <c r="B36547" s="10"/>
      <c r="L36547" s="10"/>
      <c r="M36547" s="10"/>
    </row>
    <row r="36548" spans="2:13" s="1" customFormat="1" ht="13.8" x14ac:dyDescent="0.3">
      <c r="B36548" s="10"/>
      <c r="L36548" s="10"/>
      <c r="M36548" s="10"/>
    </row>
    <row r="36549" spans="2:13" s="1" customFormat="1" ht="13.8" x14ac:dyDescent="0.3">
      <c r="B36549" s="10"/>
      <c r="L36549" s="10"/>
      <c r="M36549" s="10"/>
    </row>
    <row r="36550" spans="2:13" s="1" customFormat="1" ht="13.8" x14ac:dyDescent="0.3">
      <c r="B36550" s="10"/>
      <c r="L36550" s="10"/>
      <c r="M36550" s="10"/>
    </row>
    <row r="36551" spans="2:13" s="1" customFormat="1" ht="13.8" x14ac:dyDescent="0.3">
      <c r="B36551" s="10"/>
      <c r="L36551" s="10"/>
      <c r="M36551" s="10"/>
    </row>
    <row r="36552" spans="2:13" s="1" customFormat="1" ht="13.8" x14ac:dyDescent="0.3">
      <c r="B36552" s="10"/>
      <c r="L36552" s="10"/>
      <c r="M36552" s="10"/>
    </row>
    <row r="36553" spans="2:13" s="1" customFormat="1" ht="13.8" x14ac:dyDescent="0.3">
      <c r="B36553" s="10"/>
      <c r="L36553" s="10"/>
      <c r="M36553" s="10"/>
    </row>
    <row r="36554" spans="2:13" s="1" customFormat="1" ht="13.8" x14ac:dyDescent="0.3">
      <c r="B36554" s="10"/>
      <c r="L36554" s="10"/>
      <c r="M36554" s="10"/>
    </row>
    <row r="36555" spans="2:13" s="1" customFormat="1" ht="13.8" x14ac:dyDescent="0.3">
      <c r="B36555" s="10"/>
      <c r="L36555" s="10"/>
      <c r="M36555" s="10"/>
    </row>
    <row r="36556" spans="2:13" s="1" customFormat="1" ht="13.8" x14ac:dyDescent="0.3">
      <c r="B36556" s="10"/>
      <c r="L36556" s="10"/>
      <c r="M36556" s="10"/>
    </row>
    <row r="36557" spans="2:13" s="1" customFormat="1" ht="13.8" x14ac:dyDescent="0.3">
      <c r="B36557" s="10"/>
      <c r="L36557" s="10"/>
      <c r="M36557" s="10"/>
    </row>
    <row r="36558" spans="2:13" s="1" customFormat="1" ht="13.8" x14ac:dyDescent="0.3">
      <c r="B36558" s="10"/>
      <c r="L36558" s="10"/>
      <c r="M36558" s="10"/>
    </row>
    <row r="36559" spans="2:13" s="1" customFormat="1" ht="13.8" x14ac:dyDescent="0.3">
      <c r="B36559" s="10"/>
      <c r="L36559" s="10"/>
      <c r="M36559" s="10"/>
    </row>
    <row r="36560" spans="2:13" s="1" customFormat="1" ht="13.8" x14ac:dyDescent="0.3">
      <c r="B36560" s="10"/>
      <c r="L36560" s="10"/>
      <c r="M36560" s="10"/>
    </row>
    <row r="36561" spans="2:13" s="1" customFormat="1" ht="13.8" x14ac:dyDescent="0.3">
      <c r="B36561" s="10"/>
      <c r="L36561" s="10"/>
      <c r="M36561" s="10"/>
    </row>
    <row r="36562" spans="2:13" s="1" customFormat="1" ht="13.8" x14ac:dyDescent="0.3">
      <c r="B36562" s="10"/>
      <c r="L36562" s="10"/>
      <c r="M36562" s="10"/>
    </row>
    <row r="36563" spans="2:13" s="1" customFormat="1" ht="13.8" x14ac:dyDescent="0.3">
      <c r="B36563" s="10"/>
      <c r="L36563" s="10"/>
      <c r="M36563" s="10"/>
    </row>
    <row r="36564" spans="2:13" s="1" customFormat="1" ht="13.8" x14ac:dyDescent="0.3">
      <c r="B36564" s="10"/>
      <c r="L36564" s="10"/>
      <c r="M36564" s="10"/>
    </row>
    <row r="36565" spans="2:13" s="1" customFormat="1" ht="13.8" x14ac:dyDescent="0.3">
      <c r="B36565" s="10"/>
      <c r="L36565" s="10"/>
      <c r="M36565" s="10"/>
    </row>
    <row r="36566" spans="2:13" s="1" customFormat="1" ht="13.8" x14ac:dyDescent="0.3">
      <c r="B36566" s="10"/>
      <c r="L36566" s="10"/>
      <c r="M36566" s="10"/>
    </row>
    <row r="36567" spans="2:13" s="1" customFormat="1" ht="13.8" x14ac:dyDescent="0.3">
      <c r="B36567" s="10"/>
      <c r="L36567" s="10"/>
      <c r="M36567" s="10"/>
    </row>
    <row r="36568" spans="2:13" s="1" customFormat="1" ht="13.8" x14ac:dyDescent="0.3">
      <c r="B36568" s="10"/>
      <c r="L36568" s="10"/>
      <c r="M36568" s="10"/>
    </row>
    <row r="36569" spans="2:13" s="1" customFormat="1" ht="13.8" x14ac:dyDescent="0.3">
      <c r="B36569" s="10"/>
      <c r="L36569" s="10"/>
      <c r="M36569" s="10"/>
    </row>
    <row r="36570" spans="2:13" s="1" customFormat="1" ht="13.8" x14ac:dyDescent="0.3">
      <c r="B36570" s="10"/>
      <c r="L36570" s="10"/>
      <c r="M36570" s="10"/>
    </row>
    <row r="36571" spans="2:13" s="1" customFormat="1" ht="13.8" x14ac:dyDescent="0.3">
      <c r="B36571" s="10"/>
      <c r="L36571" s="10"/>
      <c r="M36571" s="10"/>
    </row>
    <row r="36572" spans="2:13" s="1" customFormat="1" ht="13.8" x14ac:dyDescent="0.3">
      <c r="B36572" s="10"/>
      <c r="L36572" s="10"/>
      <c r="M36572" s="10"/>
    </row>
    <row r="36573" spans="2:13" s="1" customFormat="1" ht="13.8" x14ac:dyDescent="0.3">
      <c r="B36573" s="10"/>
      <c r="L36573" s="10"/>
      <c r="M36573" s="10"/>
    </row>
    <row r="36574" spans="2:13" s="1" customFormat="1" ht="13.8" x14ac:dyDescent="0.3">
      <c r="B36574" s="10"/>
      <c r="L36574" s="10"/>
      <c r="M36574" s="10"/>
    </row>
    <row r="36575" spans="2:13" s="1" customFormat="1" ht="13.8" x14ac:dyDescent="0.3">
      <c r="B36575" s="10"/>
      <c r="L36575" s="10"/>
      <c r="M36575" s="10"/>
    </row>
    <row r="36576" spans="2:13" s="1" customFormat="1" ht="13.8" x14ac:dyDescent="0.3">
      <c r="B36576" s="10"/>
      <c r="L36576" s="10"/>
      <c r="M36576" s="10"/>
    </row>
    <row r="36577" spans="2:13" s="1" customFormat="1" ht="13.8" x14ac:dyDescent="0.3">
      <c r="B36577" s="10"/>
      <c r="L36577" s="10"/>
      <c r="M36577" s="10"/>
    </row>
    <row r="36578" spans="2:13" s="1" customFormat="1" ht="13.8" x14ac:dyDescent="0.3">
      <c r="B36578" s="10"/>
      <c r="L36578" s="10"/>
      <c r="M36578" s="10"/>
    </row>
    <row r="36579" spans="2:13" s="1" customFormat="1" ht="13.8" x14ac:dyDescent="0.3">
      <c r="B36579" s="10"/>
      <c r="L36579" s="10"/>
      <c r="M36579" s="10"/>
    </row>
    <row r="36580" spans="2:13" s="1" customFormat="1" ht="13.8" x14ac:dyDescent="0.3">
      <c r="B36580" s="10"/>
      <c r="L36580" s="10"/>
      <c r="M36580" s="10"/>
    </row>
    <row r="36581" spans="2:13" s="1" customFormat="1" ht="13.8" x14ac:dyDescent="0.3">
      <c r="B36581" s="10"/>
      <c r="L36581" s="10"/>
      <c r="M36581" s="10"/>
    </row>
    <row r="36582" spans="2:13" s="1" customFormat="1" ht="13.8" x14ac:dyDescent="0.3">
      <c r="B36582" s="10"/>
      <c r="L36582" s="10"/>
      <c r="M36582" s="10"/>
    </row>
    <row r="36583" spans="2:13" s="1" customFormat="1" ht="13.8" x14ac:dyDescent="0.3">
      <c r="B36583" s="10"/>
      <c r="L36583" s="10"/>
      <c r="M36583" s="10"/>
    </row>
    <row r="36584" spans="2:13" s="1" customFormat="1" ht="13.8" x14ac:dyDescent="0.3">
      <c r="B36584" s="10"/>
      <c r="L36584" s="10"/>
      <c r="M36584" s="10"/>
    </row>
    <row r="36585" spans="2:13" s="1" customFormat="1" ht="13.8" x14ac:dyDescent="0.3">
      <c r="B36585" s="10"/>
      <c r="L36585" s="10"/>
      <c r="M36585" s="10"/>
    </row>
    <row r="36586" spans="2:13" s="1" customFormat="1" ht="13.8" x14ac:dyDescent="0.3">
      <c r="B36586" s="10"/>
      <c r="L36586" s="10"/>
      <c r="M36586" s="10"/>
    </row>
    <row r="36587" spans="2:13" s="1" customFormat="1" ht="13.8" x14ac:dyDescent="0.3">
      <c r="B36587" s="10"/>
      <c r="L36587" s="10"/>
      <c r="M36587" s="10"/>
    </row>
    <row r="36588" spans="2:13" s="1" customFormat="1" ht="13.8" x14ac:dyDescent="0.3">
      <c r="B36588" s="10"/>
      <c r="L36588" s="10"/>
      <c r="M36588" s="10"/>
    </row>
    <row r="36589" spans="2:13" s="1" customFormat="1" ht="13.8" x14ac:dyDescent="0.3">
      <c r="B36589" s="10"/>
      <c r="L36589" s="10"/>
      <c r="M36589" s="10"/>
    </row>
    <row r="36590" spans="2:13" s="1" customFormat="1" ht="13.8" x14ac:dyDescent="0.3">
      <c r="B36590" s="10"/>
      <c r="L36590" s="10"/>
      <c r="M36590" s="10"/>
    </row>
    <row r="36591" spans="2:13" s="1" customFormat="1" ht="13.8" x14ac:dyDescent="0.3">
      <c r="B36591" s="10"/>
      <c r="L36591" s="10"/>
      <c r="M36591" s="10"/>
    </row>
    <row r="36592" spans="2:13" s="1" customFormat="1" ht="13.8" x14ac:dyDescent="0.3">
      <c r="B36592" s="10"/>
      <c r="L36592" s="10"/>
      <c r="M36592" s="10"/>
    </row>
    <row r="36593" spans="2:13" s="1" customFormat="1" ht="13.8" x14ac:dyDescent="0.3">
      <c r="B36593" s="10"/>
      <c r="L36593" s="10"/>
      <c r="M36593" s="10"/>
    </row>
    <row r="36594" spans="2:13" s="1" customFormat="1" ht="13.8" x14ac:dyDescent="0.3">
      <c r="B36594" s="10"/>
      <c r="L36594" s="10"/>
      <c r="M36594" s="10"/>
    </row>
    <row r="36595" spans="2:13" s="1" customFormat="1" ht="13.8" x14ac:dyDescent="0.3">
      <c r="B36595" s="10"/>
      <c r="L36595" s="10"/>
      <c r="M36595" s="10"/>
    </row>
    <row r="36596" spans="2:13" s="1" customFormat="1" ht="13.8" x14ac:dyDescent="0.3">
      <c r="B36596" s="10"/>
      <c r="L36596" s="10"/>
      <c r="M36596" s="10"/>
    </row>
    <row r="36597" spans="2:13" s="1" customFormat="1" ht="13.8" x14ac:dyDescent="0.3">
      <c r="B36597" s="10"/>
      <c r="L36597" s="10"/>
      <c r="M36597" s="10"/>
    </row>
    <row r="36598" spans="2:13" s="1" customFormat="1" ht="13.8" x14ac:dyDescent="0.3">
      <c r="B36598" s="10"/>
      <c r="L36598" s="10"/>
      <c r="M36598" s="10"/>
    </row>
    <row r="36599" spans="2:13" s="1" customFormat="1" ht="13.8" x14ac:dyDescent="0.3">
      <c r="B36599" s="10"/>
      <c r="L36599" s="10"/>
      <c r="M36599" s="10"/>
    </row>
    <row r="36600" spans="2:13" s="1" customFormat="1" ht="13.8" x14ac:dyDescent="0.3">
      <c r="B36600" s="10"/>
      <c r="L36600" s="10"/>
      <c r="M36600" s="10"/>
    </row>
    <row r="36601" spans="2:13" s="1" customFormat="1" ht="13.8" x14ac:dyDescent="0.3">
      <c r="B36601" s="10"/>
      <c r="L36601" s="10"/>
      <c r="M36601" s="10"/>
    </row>
    <row r="36602" spans="2:13" s="1" customFormat="1" ht="13.8" x14ac:dyDescent="0.3">
      <c r="B36602" s="10"/>
      <c r="L36602" s="10"/>
      <c r="M36602" s="10"/>
    </row>
    <row r="36603" spans="2:13" s="1" customFormat="1" ht="13.8" x14ac:dyDescent="0.3">
      <c r="B36603" s="10"/>
      <c r="L36603" s="10"/>
      <c r="M36603" s="10"/>
    </row>
    <row r="36604" spans="2:13" s="1" customFormat="1" ht="13.8" x14ac:dyDescent="0.3">
      <c r="B36604" s="10"/>
      <c r="L36604" s="10"/>
      <c r="M36604" s="10"/>
    </row>
    <row r="36605" spans="2:13" s="1" customFormat="1" ht="13.8" x14ac:dyDescent="0.3">
      <c r="B36605" s="10"/>
      <c r="L36605" s="10"/>
      <c r="M36605" s="10"/>
    </row>
    <row r="36606" spans="2:13" s="1" customFormat="1" ht="13.8" x14ac:dyDescent="0.3">
      <c r="B36606" s="10"/>
      <c r="L36606" s="10"/>
      <c r="M36606" s="10"/>
    </row>
    <row r="36607" spans="2:13" s="1" customFormat="1" ht="13.8" x14ac:dyDescent="0.3">
      <c r="B36607" s="10"/>
      <c r="L36607" s="10"/>
      <c r="M36607" s="10"/>
    </row>
    <row r="36608" spans="2:13" s="1" customFormat="1" ht="13.8" x14ac:dyDescent="0.3">
      <c r="B36608" s="10"/>
      <c r="L36608" s="10"/>
      <c r="M36608" s="10"/>
    </row>
    <row r="36609" spans="2:13" s="1" customFormat="1" ht="13.8" x14ac:dyDescent="0.3">
      <c r="B36609" s="10"/>
      <c r="L36609" s="10"/>
      <c r="M36609" s="10"/>
    </row>
    <row r="36610" spans="2:13" s="1" customFormat="1" ht="13.8" x14ac:dyDescent="0.3">
      <c r="B36610" s="10"/>
      <c r="L36610" s="10"/>
      <c r="M36610" s="10"/>
    </row>
    <row r="36611" spans="2:13" s="1" customFormat="1" ht="13.8" x14ac:dyDescent="0.3">
      <c r="B36611" s="10"/>
      <c r="L36611" s="10"/>
      <c r="M36611" s="10"/>
    </row>
    <row r="36612" spans="2:13" s="1" customFormat="1" ht="13.8" x14ac:dyDescent="0.3">
      <c r="B36612" s="10"/>
      <c r="L36612" s="10"/>
      <c r="M36612" s="10"/>
    </row>
    <row r="36613" spans="2:13" s="1" customFormat="1" ht="13.8" x14ac:dyDescent="0.3">
      <c r="B36613" s="10"/>
      <c r="L36613" s="10"/>
      <c r="M36613" s="10"/>
    </row>
    <row r="36614" spans="2:13" s="1" customFormat="1" ht="13.8" x14ac:dyDescent="0.3">
      <c r="B36614" s="10"/>
      <c r="L36614" s="10"/>
      <c r="M36614" s="10"/>
    </row>
    <row r="36615" spans="2:13" s="1" customFormat="1" ht="13.8" x14ac:dyDescent="0.3">
      <c r="B36615" s="10"/>
      <c r="L36615" s="10"/>
      <c r="M36615" s="10"/>
    </row>
    <row r="36616" spans="2:13" s="1" customFormat="1" ht="13.8" x14ac:dyDescent="0.3">
      <c r="B36616" s="10"/>
      <c r="L36616" s="10"/>
      <c r="M36616" s="10"/>
    </row>
    <row r="36617" spans="2:13" s="1" customFormat="1" ht="13.8" x14ac:dyDescent="0.3">
      <c r="B36617" s="10"/>
      <c r="L36617" s="10"/>
      <c r="M36617" s="10"/>
    </row>
    <row r="36618" spans="2:13" s="1" customFormat="1" ht="13.8" x14ac:dyDescent="0.3">
      <c r="B36618" s="10"/>
      <c r="L36618" s="10"/>
      <c r="M36618" s="10"/>
    </row>
    <row r="36619" spans="2:13" s="1" customFormat="1" ht="13.8" x14ac:dyDescent="0.3">
      <c r="B36619" s="10"/>
      <c r="L36619" s="10"/>
      <c r="M36619" s="10"/>
    </row>
    <row r="36620" spans="2:13" s="1" customFormat="1" ht="13.8" x14ac:dyDescent="0.3">
      <c r="B36620" s="10"/>
      <c r="L36620" s="10"/>
      <c r="M36620" s="10"/>
    </row>
    <row r="36621" spans="2:13" s="1" customFormat="1" ht="13.8" x14ac:dyDescent="0.3">
      <c r="B36621" s="10"/>
      <c r="L36621" s="10"/>
      <c r="M36621" s="10"/>
    </row>
    <row r="36622" spans="2:13" s="1" customFormat="1" ht="13.8" x14ac:dyDescent="0.3">
      <c r="B36622" s="10"/>
      <c r="L36622" s="10"/>
      <c r="M36622" s="10"/>
    </row>
    <row r="36623" spans="2:13" s="1" customFormat="1" ht="13.8" x14ac:dyDescent="0.3">
      <c r="B36623" s="10"/>
      <c r="L36623" s="10"/>
      <c r="M36623" s="10"/>
    </row>
    <row r="36624" spans="2:13" s="1" customFormat="1" ht="13.8" x14ac:dyDescent="0.3">
      <c r="B36624" s="10"/>
      <c r="L36624" s="10"/>
      <c r="M36624" s="10"/>
    </row>
    <row r="36625" spans="2:13" s="1" customFormat="1" ht="13.8" x14ac:dyDescent="0.3">
      <c r="B36625" s="10"/>
      <c r="L36625" s="10"/>
      <c r="M36625" s="10"/>
    </row>
    <row r="36626" spans="2:13" s="1" customFormat="1" ht="13.8" x14ac:dyDescent="0.3">
      <c r="B36626" s="10"/>
      <c r="L36626" s="10"/>
      <c r="M36626" s="10"/>
    </row>
    <row r="36627" spans="2:13" s="1" customFormat="1" ht="13.8" x14ac:dyDescent="0.3">
      <c r="B36627" s="10"/>
      <c r="L36627" s="10"/>
      <c r="M36627" s="10"/>
    </row>
    <row r="36628" spans="2:13" s="1" customFormat="1" ht="13.8" x14ac:dyDescent="0.3">
      <c r="B36628" s="10"/>
      <c r="L36628" s="10"/>
      <c r="M36628" s="10"/>
    </row>
    <row r="36629" spans="2:13" s="1" customFormat="1" ht="13.8" x14ac:dyDescent="0.3">
      <c r="B36629" s="10"/>
      <c r="L36629" s="10"/>
      <c r="M36629" s="10"/>
    </row>
    <row r="36630" spans="2:13" s="1" customFormat="1" ht="13.8" x14ac:dyDescent="0.3">
      <c r="B36630" s="10"/>
      <c r="L36630" s="10"/>
      <c r="M36630" s="10"/>
    </row>
    <row r="36631" spans="2:13" s="1" customFormat="1" ht="13.8" x14ac:dyDescent="0.3">
      <c r="B36631" s="10"/>
      <c r="L36631" s="10"/>
      <c r="M36631" s="10"/>
    </row>
    <row r="36632" spans="2:13" s="1" customFormat="1" ht="13.8" x14ac:dyDescent="0.3">
      <c r="B36632" s="10"/>
      <c r="L36632" s="10"/>
      <c r="M36632" s="10"/>
    </row>
    <row r="36633" spans="2:13" s="1" customFormat="1" ht="13.8" x14ac:dyDescent="0.3">
      <c r="B36633" s="10"/>
      <c r="L36633" s="10"/>
      <c r="M36633" s="10"/>
    </row>
    <row r="36634" spans="2:13" s="1" customFormat="1" ht="13.8" x14ac:dyDescent="0.3">
      <c r="B36634" s="10"/>
      <c r="L36634" s="10"/>
      <c r="M36634" s="10"/>
    </row>
    <row r="36635" spans="2:13" s="1" customFormat="1" ht="13.8" x14ac:dyDescent="0.3">
      <c r="B36635" s="10"/>
      <c r="L36635" s="10"/>
      <c r="M36635" s="10"/>
    </row>
    <row r="36636" spans="2:13" s="1" customFormat="1" ht="13.8" x14ac:dyDescent="0.3">
      <c r="B36636" s="10"/>
      <c r="L36636" s="10"/>
      <c r="M36636" s="10"/>
    </row>
    <row r="36637" spans="2:13" s="1" customFormat="1" ht="13.8" x14ac:dyDescent="0.3">
      <c r="B36637" s="10"/>
      <c r="L36637" s="10"/>
      <c r="M36637" s="10"/>
    </row>
    <row r="36638" spans="2:13" s="1" customFormat="1" ht="13.8" x14ac:dyDescent="0.3">
      <c r="B36638" s="10"/>
      <c r="L36638" s="10"/>
      <c r="M36638" s="10"/>
    </row>
    <row r="36639" spans="2:13" s="1" customFormat="1" ht="13.8" x14ac:dyDescent="0.3">
      <c r="B36639" s="10"/>
      <c r="L36639" s="10"/>
      <c r="M36639" s="10"/>
    </row>
    <row r="36640" spans="2:13" s="1" customFormat="1" ht="13.8" x14ac:dyDescent="0.3">
      <c r="B36640" s="10"/>
      <c r="L36640" s="10"/>
      <c r="M36640" s="10"/>
    </row>
    <row r="36641" spans="2:13" s="1" customFormat="1" ht="13.8" x14ac:dyDescent="0.3">
      <c r="B36641" s="10"/>
      <c r="L36641" s="10"/>
      <c r="M36641" s="10"/>
    </row>
    <row r="36642" spans="2:13" s="1" customFormat="1" ht="13.8" x14ac:dyDescent="0.3">
      <c r="B36642" s="10"/>
      <c r="L36642" s="10"/>
      <c r="M36642" s="10"/>
    </row>
    <row r="36643" spans="2:13" s="1" customFormat="1" ht="13.8" x14ac:dyDescent="0.3">
      <c r="B36643" s="10"/>
      <c r="L36643" s="10"/>
      <c r="M36643" s="10"/>
    </row>
    <row r="36644" spans="2:13" s="1" customFormat="1" ht="13.8" x14ac:dyDescent="0.3">
      <c r="B36644" s="10"/>
      <c r="L36644" s="10"/>
      <c r="M36644" s="10"/>
    </row>
    <row r="36645" spans="2:13" s="1" customFormat="1" ht="13.8" x14ac:dyDescent="0.3">
      <c r="B36645" s="10"/>
      <c r="L36645" s="10"/>
      <c r="M36645" s="10"/>
    </row>
    <row r="36646" spans="2:13" s="1" customFormat="1" ht="13.8" x14ac:dyDescent="0.3">
      <c r="B36646" s="10"/>
      <c r="L36646" s="10"/>
      <c r="M36646" s="10"/>
    </row>
    <row r="36647" spans="2:13" s="1" customFormat="1" ht="13.8" x14ac:dyDescent="0.3">
      <c r="B36647" s="10"/>
      <c r="L36647" s="10"/>
      <c r="M36647" s="10"/>
    </row>
    <row r="36648" spans="2:13" s="1" customFormat="1" ht="13.8" x14ac:dyDescent="0.3">
      <c r="B36648" s="10"/>
      <c r="L36648" s="10"/>
      <c r="M36648" s="10"/>
    </row>
    <row r="36649" spans="2:13" s="1" customFormat="1" ht="13.8" x14ac:dyDescent="0.3">
      <c r="B36649" s="10"/>
      <c r="L36649" s="10"/>
      <c r="M36649" s="10"/>
    </row>
    <row r="36650" spans="2:13" s="1" customFormat="1" ht="13.8" x14ac:dyDescent="0.3">
      <c r="B36650" s="10"/>
      <c r="L36650" s="10"/>
      <c r="M36650" s="10"/>
    </row>
    <row r="36651" spans="2:13" s="1" customFormat="1" ht="13.8" x14ac:dyDescent="0.3">
      <c r="B36651" s="10"/>
      <c r="L36651" s="10"/>
      <c r="M36651" s="10"/>
    </row>
    <row r="36652" spans="2:13" s="1" customFormat="1" ht="13.8" x14ac:dyDescent="0.3">
      <c r="B36652" s="10"/>
      <c r="L36652" s="10"/>
      <c r="M36652" s="10"/>
    </row>
    <row r="36653" spans="2:13" s="1" customFormat="1" ht="13.8" x14ac:dyDescent="0.3">
      <c r="B36653" s="10"/>
      <c r="L36653" s="10"/>
      <c r="M36653" s="10"/>
    </row>
    <row r="36654" spans="2:13" s="1" customFormat="1" ht="13.8" x14ac:dyDescent="0.3">
      <c r="B36654" s="10"/>
      <c r="L36654" s="10"/>
      <c r="M36654" s="10"/>
    </row>
    <row r="36655" spans="2:13" s="1" customFormat="1" ht="13.8" x14ac:dyDescent="0.3">
      <c r="B36655" s="10"/>
      <c r="L36655" s="10"/>
      <c r="M36655" s="10"/>
    </row>
    <row r="36656" spans="2:13" s="1" customFormat="1" ht="13.8" x14ac:dyDescent="0.3">
      <c r="B36656" s="10"/>
      <c r="L36656" s="10"/>
      <c r="M36656" s="10"/>
    </row>
    <row r="36657" spans="2:13" s="1" customFormat="1" ht="13.8" x14ac:dyDescent="0.3">
      <c r="B36657" s="10"/>
      <c r="L36657" s="10"/>
      <c r="M36657" s="10"/>
    </row>
    <row r="36658" spans="2:13" s="1" customFormat="1" ht="13.8" x14ac:dyDescent="0.3">
      <c r="B36658" s="10"/>
      <c r="L36658" s="10"/>
      <c r="M36658" s="10"/>
    </row>
    <row r="36659" spans="2:13" s="1" customFormat="1" ht="13.8" x14ac:dyDescent="0.3">
      <c r="B36659" s="10"/>
      <c r="L36659" s="10"/>
      <c r="M36659" s="10"/>
    </row>
    <row r="36660" spans="2:13" s="1" customFormat="1" ht="13.8" x14ac:dyDescent="0.3">
      <c r="B36660" s="10"/>
      <c r="L36660" s="10"/>
      <c r="M36660" s="10"/>
    </row>
    <row r="36661" spans="2:13" s="1" customFormat="1" ht="13.8" x14ac:dyDescent="0.3">
      <c r="B36661" s="10"/>
      <c r="L36661" s="10"/>
      <c r="M36661" s="10"/>
    </row>
    <row r="36662" spans="2:13" s="1" customFormat="1" ht="13.8" x14ac:dyDescent="0.3">
      <c r="B36662" s="10"/>
      <c r="L36662" s="10"/>
      <c r="M36662" s="10"/>
    </row>
    <row r="36663" spans="2:13" s="1" customFormat="1" ht="13.8" x14ac:dyDescent="0.3">
      <c r="B36663" s="10"/>
      <c r="L36663" s="10"/>
      <c r="M36663" s="10"/>
    </row>
    <row r="36664" spans="2:13" s="1" customFormat="1" ht="13.8" x14ac:dyDescent="0.3">
      <c r="B36664" s="10"/>
      <c r="L36664" s="10"/>
      <c r="M36664" s="10"/>
    </row>
    <row r="36665" spans="2:13" s="1" customFormat="1" ht="13.8" x14ac:dyDescent="0.3">
      <c r="B36665" s="10"/>
      <c r="L36665" s="10"/>
      <c r="M36665" s="10"/>
    </row>
    <row r="36666" spans="2:13" s="1" customFormat="1" ht="13.8" x14ac:dyDescent="0.3">
      <c r="B36666" s="10"/>
      <c r="L36666" s="10"/>
      <c r="M36666" s="10"/>
    </row>
    <row r="36667" spans="2:13" s="1" customFormat="1" ht="13.8" x14ac:dyDescent="0.3">
      <c r="B36667" s="10"/>
      <c r="L36667" s="10"/>
      <c r="M36667" s="10"/>
    </row>
    <row r="36668" spans="2:13" s="1" customFormat="1" ht="13.8" x14ac:dyDescent="0.3">
      <c r="B36668" s="10"/>
      <c r="L36668" s="10"/>
      <c r="M36668" s="10"/>
    </row>
    <row r="36669" spans="2:13" s="1" customFormat="1" ht="13.8" x14ac:dyDescent="0.3">
      <c r="B36669" s="10"/>
      <c r="L36669" s="10"/>
      <c r="M36669" s="10"/>
    </row>
    <row r="36670" spans="2:13" s="1" customFormat="1" ht="13.8" x14ac:dyDescent="0.3">
      <c r="B36670" s="10"/>
      <c r="L36670" s="10"/>
      <c r="M36670" s="10"/>
    </row>
    <row r="36671" spans="2:13" s="1" customFormat="1" ht="13.8" x14ac:dyDescent="0.3">
      <c r="B36671" s="10"/>
      <c r="L36671" s="10"/>
      <c r="M36671" s="10"/>
    </row>
    <row r="36672" spans="2:13" s="1" customFormat="1" ht="13.8" x14ac:dyDescent="0.3">
      <c r="B36672" s="10"/>
      <c r="L36672" s="10"/>
      <c r="M36672" s="10"/>
    </row>
    <row r="36673" spans="2:13" s="1" customFormat="1" ht="13.8" x14ac:dyDescent="0.3">
      <c r="B36673" s="10"/>
      <c r="L36673" s="10"/>
      <c r="M36673" s="10"/>
    </row>
    <row r="36674" spans="2:13" s="1" customFormat="1" ht="13.8" x14ac:dyDescent="0.3">
      <c r="B36674" s="10"/>
      <c r="L36674" s="10"/>
      <c r="M36674" s="10"/>
    </row>
    <row r="36675" spans="2:13" s="1" customFormat="1" ht="13.8" x14ac:dyDescent="0.3">
      <c r="B36675" s="10"/>
      <c r="L36675" s="10"/>
      <c r="M36675" s="10"/>
    </row>
    <row r="36676" spans="2:13" s="1" customFormat="1" ht="13.8" x14ac:dyDescent="0.3">
      <c r="B36676" s="10"/>
      <c r="L36676" s="10"/>
      <c r="M36676" s="10"/>
    </row>
    <row r="36677" spans="2:13" s="1" customFormat="1" ht="13.8" x14ac:dyDescent="0.3">
      <c r="B36677" s="10"/>
      <c r="L36677" s="10"/>
      <c r="M36677" s="10"/>
    </row>
    <row r="36678" spans="2:13" s="1" customFormat="1" ht="13.8" x14ac:dyDescent="0.3">
      <c r="B36678" s="10"/>
      <c r="L36678" s="10"/>
      <c r="M36678" s="10"/>
    </row>
    <row r="36679" spans="2:13" s="1" customFormat="1" ht="13.8" x14ac:dyDescent="0.3">
      <c r="B36679" s="10"/>
      <c r="L36679" s="10"/>
      <c r="M36679" s="10"/>
    </row>
    <row r="36680" spans="2:13" s="1" customFormat="1" ht="13.8" x14ac:dyDescent="0.3">
      <c r="B36680" s="10"/>
      <c r="L36680" s="10"/>
      <c r="M36680" s="10"/>
    </row>
    <row r="36681" spans="2:13" s="1" customFormat="1" ht="13.8" x14ac:dyDescent="0.3">
      <c r="B36681" s="10"/>
      <c r="L36681" s="10"/>
      <c r="M36681" s="10"/>
    </row>
    <row r="36682" spans="2:13" s="1" customFormat="1" ht="13.8" x14ac:dyDescent="0.3">
      <c r="B36682" s="10"/>
      <c r="L36682" s="10"/>
      <c r="M36682" s="10"/>
    </row>
    <row r="36683" spans="2:13" s="1" customFormat="1" ht="13.8" x14ac:dyDescent="0.3">
      <c r="B36683" s="10"/>
      <c r="L36683" s="10"/>
      <c r="M36683" s="10"/>
    </row>
    <row r="36684" spans="2:13" s="1" customFormat="1" ht="13.8" x14ac:dyDescent="0.3">
      <c r="B36684" s="10"/>
      <c r="L36684" s="10"/>
      <c r="M36684" s="10"/>
    </row>
    <row r="36685" spans="2:13" s="1" customFormat="1" ht="13.8" x14ac:dyDescent="0.3">
      <c r="B36685" s="10"/>
      <c r="L36685" s="10"/>
      <c r="M36685" s="10"/>
    </row>
    <row r="36686" spans="2:13" s="1" customFormat="1" ht="13.8" x14ac:dyDescent="0.3">
      <c r="B36686" s="10"/>
      <c r="L36686" s="10"/>
      <c r="M36686" s="10"/>
    </row>
    <row r="36687" spans="2:13" s="1" customFormat="1" ht="13.8" x14ac:dyDescent="0.3">
      <c r="B36687" s="10"/>
      <c r="L36687" s="10"/>
      <c r="M36687" s="10"/>
    </row>
    <row r="36688" spans="2:13" s="1" customFormat="1" ht="13.8" x14ac:dyDescent="0.3">
      <c r="B36688" s="10"/>
      <c r="L36688" s="10"/>
      <c r="M36688" s="10"/>
    </row>
    <row r="36689" spans="2:13" s="1" customFormat="1" ht="13.8" x14ac:dyDescent="0.3">
      <c r="B36689" s="10"/>
      <c r="L36689" s="10"/>
      <c r="M36689" s="10"/>
    </row>
    <row r="36690" spans="2:13" s="1" customFormat="1" ht="13.8" x14ac:dyDescent="0.3">
      <c r="B36690" s="10"/>
      <c r="L36690" s="10"/>
      <c r="M36690" s="10"/>
    </row>
    <row r="36691" spans="2:13" s="1" customFormat="1" ht="13.8" x14ac:dyDescent="0.3">
      <c r="B36691" s="10"/>
      <c r="L36691" s="10"/>
      <c r="M36691" s="10"/>
    </row>
    <row r="36692" spans="2:13" s="1" customFormat="1" ht="13.8" x14ac:dyDescent="0.3">
      <c r="B36692" s="10"/>
      <c r="L36692" s="10"/>
      <c r="M36692" s="10"/>
    </row>
    <row r="36693" spans="2:13" s="1" customFormat="1" ht="13.8" x14ac:dyDescent="0.3">
      <c r="B36693" s="10"/>
      <c r="L36693" s="10"/>
      <c r="M36693" s="10"/>
    </row>
    <row r="36694" spans="2:13" s="1" customFormat="1" ht="13.8" x14ac:dyDescent="0.3">
      <c r="B36694" s="10"/>
      <c r="L36694" s="10"/>
      <c r="M36694" s="10"/>
    </row>
    <row r="36695" spans="2:13" s="1" customFormat="1" ht="13.8" x14ac:dyDescent="0.3">
      <c r="B36695" s="10"/>
      <c r="L36695" s="10"/>
      <c r="M36695" s="10"/>
    </row>
    <row r="36696" spans="2:13" s="1" customFormat="1" ht="13.8" x14ac:dyDescent="0.3">
      <c r="B36696" s="10"/>
      <c r="L36696" s="10"/>
      <c r="M36696" s="10"/>
    </row>
    <row r="36697" spans="2:13" s="1" customFormat="1" ht="13.8" x14ac:dyDescent="0.3">
      <c r="B36697" s="10"/>
      <c r="L36697" s="10"/>
      <c r="M36697" s="10"/>
    </row>
    <row r="36698" spans="2:13" s="1" customFormat="1" ht="13.8" x14ac:dyDescent="0.3">
      <c r="B36698" s="10"/>
      <c r="L36698" s="10"/>
      <c r="M36698" s="10"/>
    </row>
    <row r="36699" spans="2:13" s="1" customFormat="1" ht="13.8" x14ac:dyDescent="0.3">
      <c r="B36699" s="10"/>
      <c r="L36699" s="10"/>
      <c r="M36699" s="10"/>
    </row>
    <row r="36700" spans="2:13" s="1" customFormat="1" ht="13.8" x14ac:dyDescent="0.3">
      <c r="B36700" s="10"/>
      <c r="L36700" s="10"/>
      <c r="M36700" s="10"/>
    </row>
    <row r="36701" spans="2:13" s="1" customFormat="1" ht="13.8" x14ac:dyDescent="0.3">
      <c r="B36701" s="10"/>
      <c r="L36701" s="10"/>
      <c r="M36701" s="10"/>
    </row>
    <row r="36702" spans="2:13" s="1" customFormat="1" ht="13.8" x14ac:dyDescent="0.3">
      <c r="B36702" s="10"/>
      <c r="L36702" s="10"/>
      <c r="M36702" s="10"/>
    </row>
    <row r="36703" spans="2:13" s="1" customFormat="1" ht="13.8" x14ac:dyDescent="0.3">
      <c r="B36703" s="10"/>
      <c r="L36703" s="10"/>
      <c r="M36703" s="10"/>
    </row>
    <row r="36704" spans="2:13" s="1" customFormat="1" ht="13.8" x14ac:dyDescent="0.3">
      <c r="B36704" s="10"/>
      <c r="L36704" s="10"/>
      <c r="M36704" s="10"/>
    </row>
    <row r="36705" spans="2:13" s="1" customFormat="1" ht="13.8" x14ac:dyDescent="0.3">
      <c r="B36705" s="10"/>
      <c r="L36705" s="10"/>
      <c r="M36705" s="10"/>
    </row>
    <row r="36706" spans="2:13" s="1" customFormat="1" ht="13.8" x14ac:dyDescent="0.3">
      <c r="B36706" s="10"/>
      <c r="L36706" s="10"/>
      <c r="M36706" s="10"/>
    </row>
    <row r="36707" spans="2:13" s="1" customFormat="1" ht="13.8" x14ac:dyDescent="0.3">
      <c r="B36707" s="10"/>
      <c r="L36707" s="10"/>
      <c r="M36707" s="10"/>
    </row>
    <row r="36708" spans="2:13" s="1" customFormat="1" ht="13.8" x14ac:dyDescent="0.3">
      <c r="B36708" s="10"/>
      <c r="L36708" s="10"/>
      <c r="M36708" s="10"/>
    </row>
    <row r="36709" spans="2:13" s="1" customFormat="1" ht="13.8" x14ac:dyDescent="0.3">
      <c r="B36709" s="10"/>
      <c r="L36709" s="10"/>
      <c r="M36709" s="10"/>
    </row>
    <row r="36710" spans="2:13" s="1" customFormat="1" ht="13.8" x14ac:dyDescent="0.3">
      <c r="B36710" s="10"/>
      <c r="L36710" s="10"/>
      <c r="M36710" s="10"/>
    </row>
    <row r="36711" spans="2:13" s="1" customFormat="1" ht="13.8" x14ac:dyDescent="0.3">
      <c r="B36711" s="10"/>
      <c r="L36711" s="10"/>
      <c r="M36711" s="10"/>
    </row>
    <row r="36712" spans="2:13" s="1" customFormat="1" ht="13.8" x14ac:dyDescent="0.3">
      <c r="B36712" s="10"/>
      <c r="L36712" s="10"/>
      <c r="M36712" s="10"/>
    </row>
    <row r="36713" spans="2:13" s="1" customFormat="1" ht="13.8" x14ac:dyDescent="0.3">
      <c r="B36713" s="10"/>
      <c r="L36713" s="10"/>
      <c r="M36713" s="10"/>
    </row>
    <row r="36714" spans="2:13" s="1" customFormat="1" ht="13.8" x14ac:dyDescent="0.3">
      <c r="B36714" s="10"/>
      <c r="L36714" s="10"/>
      <c r="M36714" s="10"/>
    </row>
    <row r="36715" spans="2:13" s="1" customFormat="1" ht="13.8" x14ac:dyDescent="0.3">
      <c r="B36715" s="10"/>
      <c r="L36715" s="10"/>
      <c r="M36715" s="10"/>
    </row>
    <row r="36716" spans="2:13" s="1" customFormat="1" ht="13.8" x14ac:dyDescent="0.3">
      <c r="B36716" s="10"/>
      <c r="L36716" s="10"/>
      <c r="M36716" s="10"/>
    </row>
    <row r="36717" spans="2:13" s="1" customFormat="1" ht="13.8" x14ac:dyDescent="0.3">
      <c r="B36717" s="10"/>
      <c r="L36717" s="10"/>
      <c r="M36717" s="10"/>
    </row>
    <row r="36718" spans="2:13" s="1" customFormat="1" ht="13.8" x14ac:dyDescent="0.3">
      <c r="B36718" s="10"/>
      <c r="L36718" s="10"/>
      <c r="M36718" s="10"/>
    </row>
    <row r="36719" spans="2:13" s="1" customFormat="1" ht="13.8" x14ac:dyDescent="0.3">
      <c r="B36719" s="10"/>
      <c r="L36719" s="10"/>
      <c r="M36719" s="10"/>
    </row>
    <row r="36720" spans="2:13" s="1" customFormat="1" ht="13.8" x14ac:dyDescent="0.3">
      <c r="B36720" s="10"/>
      <c r="L36720" s="10"/>
      <c r="M36720" s="10"/>
    </row>
    <row r="36721" spans="2:13" s="1" customFormat="1" ht="13.8" x14ac:dyDescent="0.3">
      <c r="B36721" s="10"/>
      <c r="L36721" s="10"/>
      <c r="M36721" s="10"/>
    </row>
    <row r="36722" spans="2:13" s="1" customFormat="1" ht="13.8" x14ac:dyDescent="0.3">
      <c r="B36722" s="10"/>
      <c r="L36722" s="10"/>
      <c r="M36722" s="10"/>
    </row>
    <row r="36723" spans="2:13" s="1" customFormat="1" ht="13.8" x14ac:dyDescent="0.3">
      <c r="B36723" s="10"/>
      <c r="L36723" s="10"/>
      <c r="M36723" s="10"/>
    </row>
    <row r="36724" spans="2:13" s="1" customFormat="1" ht="13.8" x14ac:dyDescent="0.3">
      <c r="B36724" s="10"/>
      <c r="L36724" s="10"/>
      <c r="M36724" s="10"/>
    </row>
    <row r="36725" spans="2:13" s="1" customFormat="1" ht="13.8" x14ac:dyDescent="0.3">
      <c r="B36725" s="10"/>
      <c r="L36725" s="10"/>
      <c r="M36725" s="10"/>
    </row>
    <row r="36726" spans="2:13" s="1" customFormat="1" ht="13.8" x14ac:dyDescent="0.3">
      <c r="B36726" s="10"/>
      <c r="L36726" s="10"/>
      <c r="M36726" s="10"/>
    </row>
    <row r="36727" spans="2:13" s="1" customFormat="1" ht="13.8" x14ac:dyDescent="0.3">
      <c r="B36727" s="10"/>
      <c r="L36727" s="10"/>
      <c r="M36727" s="10"/>
    </row>
    <row r="36728" spans="2:13" s="1" customFormat="1" ht="13.8" x14ac:dyDescent="0.3">
      <c r="B36728" s="10"/>
      <c r="L36728" s="10"/>
      <c r="M36728" s="10"/>
    </row>
    <row r="36729" spans="2:13" s="1" customFormat="1" ht="13.8" x14ac:dyDescent="0.3">
      <c r="B36729" s="10"/>
      <c r="L36729" s="10"/>
      <c r="M36729" s="10"/>
    </row>
    <row r="36730" spans="2:13" s="1" customFormat="1" ht="13.8" x14ac:dyDescent="0.3">
      <c r="B36730" s="10"/>
      <c r="L36730" s="10"/>
      <c r="M36730" s="10"/>
    </row>
    <row r="36731" spans="2:13" s="1" customFormat="1" ht="13.8" x14ac:dyDescent="0.3">
      <c r="B36731" s="10"/>
      <c r="L36731" s="10"/>
      <c r="M36731" s="10"/>
    </row>
    <row r="36732" spans="2:13" s="1" customFormat="1" ht="13.8" x14ac:dyDescent="0.3">
      <c r="B36732" s="10"/>
      <c r="L36732" s="10"/>
      <c r="M36732" s="10"/>
    </row>
    <row r="36733" spans="2:13" s="1" customFormat="1" ht="13.8" x14ac:dyDescent="0.3">
      <c r="B36733" s="10"/>
      <c r="L36733" s="10"/>
      <c r="M36733" s="10"/>
    </row>
    <row r="36734" spans="2:13" s="1" customFormat="1" ht="13.8" x14ac:dyDescent="0.3">
      <c r="B36734" s="10"/>
      <c r="L36734" s="10"/>
      <c r="M36734" s="10"/>
    </row>
    <row r="36735" spans="2:13" s="1" customFormat="1" ht="13.8" x14ac:dyDescent="0.3">
      <c r="B36735" s="10"/>
      <c r="L36735" s="10"/>
      <c r="M36735" s="10"/>
    </row>
    <row r="36736" spans="2:13" s="1" customFormat="1" ht="13.8" x14ac:dyDescent="0.3">
      <c r="B36736" s="10"/>
      <c r="L36736" s="10"/>
      <c r="M36736" s="10"/>
    </row>
    <row r="36737" spans="2:13" s="1" customFormat="1" ht="13.8" x14ac:dyDescent="0.3">
      <c r="B36737" s="10"/>
      <c r="L36737" s="10"/>
      <c r="M36737" s="10"/>
    </row>
    <row r="36738" spans="2:13" s="1" customFormat="1" ht="13.8" x14ac:dyDescent="0.3">
      <c r="B36738" s="10"/>
      <c r="L36738" s="10"/>
      <c r="M36738" s="10"/>
    </row>
    <row r="36739" spans="2:13" s="1" customFormat="1" ht="13.8" x14ac:dyDescent="0.3">
      <c r="B36739" s="10"/>
      <c r="L36739" s="10"/>
      <c r="M36739" s="10"/>
    </row>
    <row r="36740" spans="2:13" s="1" customFormat="1" ht="13.8" x14ac:dyDescent="0.3">
      <c r="B36740" s="10"/>
      <c r="L36740" s="10"/>
      <c r="M36740" s="10"/>
    </row>
    <row r="36741" spans="2:13" s="1" customFormat="1" ht="13.8" x14ac:dyDescent="0.3">
      <c r="B36741" s="10"/>
      <c r="L36741" s="10"/>
      <c r="M36741" s="10"/>
    </row>
    <row r="36742" spans="2:13" s="1" customFormat="1" ht="13.8" x14ac:dyDescent="0.3">
      <c r="B36742" s="10"/>
      <c r="L36742" s="10"/>
      <c r="M36742" s="10"/>
    </row>
    <row r="36743" spans="2:13" s="1" customFormat="1" ht="13.8" x14ac:dyDescent="0.3">
      <c r="B36743" s="10"/>
      <c r="L36743" s="10"/>
      <c r="M36743" s="10"/>
    </row>
    <row r="36744" spans="2:13" s="1" customFormat="1" ht="13.8" x14ac:dyDescent="0.3">
      <c r="B36744" s="10"/>
      <c r="L36744" s="10"/>
      <c r="M36744" s="10"/>
    </row>
    <row r="36745" spans="2:13" s="1" customFormat="1" ht="13.8" x14ac:dyDescent="0.3">
      <c r="B36745" s="10"/>
      <c r="L36745" s="10"/>
      <c r="M36745" s="10"/>
    </row>
    <row r="36746" spans="2:13" s="1" customFormat="1" ht="13.8" x14ac:dyDescent="0.3">
      <c r="B36746" s="10"/>
      <c r="L36746" s="10"/>
      <c r="M36746" s="10"/>
    </row>
    <row r="36747" spans="2:13" s="1" customFormat="1" ht="13.8" x14ac:dyDescent="0.3">
      <c r="B36747" s="10"/>
      <c r="L36747" s="10"/>
      <c r="M36747" s="10"/>
    </row>
    <row r="36748" spans="2:13" s="1" customFormat="1" ht="13.8" x14ac:dyDescent="0.3">
      <c r="B36748" s="10"/>
      <c r="L36748" s="10"/>
      <c r="M36748" s="10"/>
    </row>
    <row r="36749" spans="2:13" s="1" customFormat="1" ht="13.8" x14ac:dyDescent="0.3">
      <c r="B36749" s="10"/>
      <c r="L36749" s="10"/>
      <c r="M36749" s="10"/>
    </row>
    <row r="36750" spans="2:13" s="1" customFormat="1" ht="13.8" x14ac:dyDescent="0.3">
      <c r="B36750" s="10"/>
      <c r="L36750" s="10"/>
      <c r="M36750" s="10"/>
    </row>
    <row r="36751" spans="2:13" s="1" customFormat="1" ht="13.8" x14ac:dyDescent="0.3">
      <c r="B36751" s="10"/>
      <c r="L36751" s="10"/>
      <c r="M36751" s="10"/>
    </row>
    <row r="36752" spans="2:13" s="1" customFormat="1" ht="13.8" x14ac:dyDescent="0.3">
      <c r="B36752" s="10"/>
      <c r="L36752" s="10"/>
      <c r="M36752" s="10"/>
    </row>
    <row r="36753" spans="2:13" s="1" customFormat="1" ht="13.8" x14ac:dyDescent="0.3">
      <c r="B36753" s="10"/>
      <c r="L36753" s="10"/>
      <c r="M36753" s="10"/>
    </row>
    <row r="36754" spans="2:13" s="1" customFormat="1" ht="13.8" x14ac:dyDescent="0.3">
      <c r="B36754" s="10"/>
      <c r="L36754" s="10"/>
      <c r="M36754" s="10"/>
    </row>
    <row r="36755" spans="2:13" s="1" customFormat="1" ht="13.8" x14ac:dyDescent="0.3">
      <c r="B36755" s="10"/>
      <c r="L36755" s="10"/>
      <c r="M36755" s="10"/>
    </row>
    <row r="36756" spans="2:13" s="1" customFormat="1" ht="13.8" x14ac:dyDescent="0.3">
      <c r="B36756" s="10"/>
      <c r="L36756" s="10"/>
      <c r="M36756" s="10"/>
    </row>
    <row r="36757" spans="2:13" s="1" customFormat="1" ht="13.8" x14ac:dyDescent="0.3">
      <c r="B36757" s="10"/>
      <c r="L36757" s="10"/>
      <c r="M36757" s="10"/>
    </row>
    <row r="36758" spans="2:13" s="1" customFormat="1" ht="13.8" x14ac:dyDescent="0.3">
      <c r="B36758" s="10"/>
      <c r="L36758" s="10"/>
      <c r="M36758" s="10"/>
    </row>
    <row r="36759" spans="2:13" s="1" customFormat="1" ht="13.8" x14ac:dyDescent="0.3">
      <c r="B36759" s="10"/>
      <c r="L36759" s="10"/>
      <c r="M36759" s="10"/>
    </row>
    <row r="36760" spans="2:13" s="1" customFormat="1" ht="13.8" x14ac:dyDescent="0.3">
      <c r="B36760" s="10"/>
      <c r="L36760" s="10"/>
      <c r="M36760" s="10"/>
    </row>
    <row r="36761" spans="2:13" s="1" customFormat="1" ht="13.8" x14ac:dyDescent="0.3">
      <c r="B36761" s="10"/>
      <c r="L36761" s="10"/>
      <c r="M36761" s="10"/>
    </row>
    <row r="36762" spans="2:13" s="1" customFormat="1" ht="13.8" x14ac:dyDescent="0.3">
      <c r="B36762" s="10"/>
      <c r="L36762" s="10"/>
      <c r="M36762" s="10"/>
    </row>
    <row r="36763" spans="2:13" s="1" customFormat="1" ht="13.8" x14ac:dyDescent="0.3">
      <c r="B36763" s="10"/>
      <c r="L36763" s="10"/>
      <c r="M36763" s="10"/>
    </row>
    <row r="36764" spans="2:13" s="1" customFormat="1" ht="13.8" x14ac:dyDescent="0.3">
      <c r="B36764" s="10"/>
      <c r="L36764" s="10"/>
      <c r="M36764" s="10"/>
    </row>
    <row r="36765" spans="2:13" s="1" customFormat="1" ht="13.8" x14ac:dyDescent="0.3">
      <c r="B36765" s="10"/>
      <c r="L36765" s="10"/>
      <c r="M36765" s="10"/>
    </row>
    <row r="36766" spans="2:13" s="1" customFormat="1" ht="13.8" x14ac:dyDescent="0.3">
      <c r="B36766" s="10"/>
      <c r="L36766" s="10"/>
      <c r="M36766" s="10"/>
    </row>
    <row r="36767" spans="2:13" s="1" customFormat="1" ht="13.8" x14ac:dyDescent="0.3">
      <c r="B36767" s="10"/>
      <c r="L36767" s="10"/>
      <c r="M36767" s="10"/>
    </row>
    <row r="36768" spans="2:13" s="1" customFormat="1" ht="13.8" x14ac:dyDescent="0.3">
      <c r="B36768" s="10"/>
      <c r="L36768" s="10"/>
      <c r="M36768" s="10"/>
    </row>
    <row r="36769" spans="2:13" s="1" customFormat="1" ht="13.8" x14ac:dyDescent="0.3">
      <c r="B36769" s="10"/>
      <c r="L36769" s="10"/>
      <c r="M36769" s="10"/>
    </row>
    <row r="36770" spans="2:13" s="1" customFormat="1" ht="13.8" x14ac:dyDescent="0.3">
      <c r="B36770" s="10"/>
      <c r="L36770" s="10"/>
      <c r="M36770" s="10"/>
    </row>
    <row r="36771" spans="2:13" s="1" customFormat="1" ht="13.8" x14ac:dyDescent="0.3">
      <c r="B36771" s="10"/>
      <c r="L36771" s="10"/>
      <c r="M36771" s="10"/>
    </row>
    <row r="36772" spans="2:13" s="1" customFormat="1" ht="13.8" x14ac:dyDescent="0.3">
      <c r="B36772" s="10"/>
      <c r="L36772" s="10"/>
      <c r="M36772" s="10"/>
    </row>
    <row r="36773" spans="2:13" s="1" customFormat="1" ht="13.8" x14ac:dyDescent="0.3">
      <c r="B36773" s="10"/>
      <c r="L36773" s="10"/>
      <c r="M36773" s="10"/>
    </row>
    <row r="36774" spans="2:13" s="1" customFormat="1" ht="13.8" x14ac:dyDescent="0.3">
      <c r="B36774" s="10"/>
      <c r="L36774" s="10"/>
      <c r="M36774" s="10"/>
    </row>
    <row r="36775" spans="2:13" s="1" customFormat="1" ht="13.8" x14ac:dyDescent="0.3">
      <c r="B36775" s="10"/>
      <c r="L36775" s="10"/>
      <c r="M36775" s="10"/>
    </row>
    <row r="36776" spans="2:13" s="1" customFormat="1" ht="13.8" x14ac:dyDescent="0.3">
      <c r="B36776" s="10"/>
      <c r="L36776" s="10"/>
      <c r="M36776" s="10"/>
    </row>
    <row r="36777" spans="2:13" s="1" customFormat="1" ht="13.8" x14ac:dyDescent="0.3">
      <c r="B36777" s="10"/>
      <c r="L36777" s="10"/>
      <c r="M36777" s="10"/>
    </row>
    <row r="36778" spans="2:13" s="1" customFormat="1" ht="13.8" x14ac:dyDescent="0.3">
      <c r="B36778" s="10"/>
      <c r="L36778" s="10"/>
      <c r="M36778" s="10"/>
    </row>
    <row r="36779" spans="2:13" s="1" customFormat="1" ht="13.8" x14ac:dyDescent="0.3">
      <c r="B36779" s="10"/>
      <c r="L36779" s="10"/>
      <c r="M36779" s="10"/>
    </row>
    <row r="36780" spans="2:13" s="1" customFormat="1" ht="13.8" x14ac:dyDescent="0.3">
      <c r="B36780" s="10"/>
      <c r="L36780" s="10"/>
      <c r="M36780" s="10"/>
    </row>
    <row r="36781" spans="2:13" s="1" customFormat="1" ht="13.8" x14ac:dyDescent="0.3">
      <c r="B36781" s="10"/>
      <c r="L36781" s="10"/>
      <c r="M36781" s="10"/>
    </row>
    <row r="36782" spans="2:13" s="1" customFormat="1" ht="13.8" x14ac:dyDescent="0.3">
      <c r="B36782" s="10"/>
      <c r="L36782" s="10"/>
      <c r="M36782" s="10"/>
    </row>
    <row r="36783" spans="2:13" s="1" customFormat="1" ht="13.8" x14ac:dyDescent="0.3">
      <c r="B36783" s="10"/>
      <c r="L36783" s="10"/>
      <c r="M36783" s="10"/>
    </row>
    <row r="36784" spans="2:13" s="1" customFormat="1" ht="13.8" x14ac:dyDescent="0.3">
      <c r="B36784" s="10"/>
      <c r="L36784" s="10"/>
      <c r="M36784" s="10"/>
    </row>
    <row r="36785" spans="2:13" s="1" customFormat="1" ht="13.8" x14ac:dyDescent="0.3">
      <c r="B36785" s="10"/>
      <c r="L36785" s="10"/>
      <c r="M36785" s="10"/>
    </row>
    <row r="36786" spans="2:13" s="1" customFormat="1" ht="13.8" x14ac:dyDescent="0.3">
      <c r="B36786" s="10"/>
      <c r="L36786" s="10"/>
      <c r="M36786" s="10"/>
    </row>
    <row r="36787" spans="2:13" s="1" customFormat="1" ht="13.8" x14ac:dyDescent="0.3">
      <c r="B36787" s="10"/>
      <c r="L36787" s="10"/>
      <c r="M36787" s="10"/>
    </row>
    <row r="36788" spans="2:13" s="1" customFormat="1" ht="13.8" x14ac:dyDescent="0.3">
      <c r="B36788" s="10"/>
      <c r="L36788" s="10"/>
      <c r="M36788" s="10"/>
    </row>
    <row r="36789" spans="2:13" s="1" customFormat="1" ht="13.8" x14ac:dyDescent="0.3">
      <c r="B36789" s="10"/>
      <c r="L36789" s="10"/>
      <c r="M36789" s="10"/>
    </row>
    <row r="36790" spans="2:13" s="1" customFormat="1" ht="13.8" x14ac:dyDescent="0.3">
      <c r="B36790" s="10"/>
      <c r="L36790" s="10"/>
      <c r="M36790" s="10"/>
    </row>
    <row r="36791" spans="2:13" s="1" customFormat="1" ht="13.8" x14ac:dyDescent="0.3">
      <c r="B36791" s="10"/>
      <c r="L36791" s="10"/>
      <c r="M36791" s="10"/>
    </row>
    <row r="36792" spans="2:13" s="1" customFormat="1" ht="13.8" x14ac:dyDescent="0.3">
      <c r="B36792" s="10"/>
      <c r="L36792" s="10"/>
      <c r="M36792" s="10"/>
    </row>
    <row r="36793" spans="2:13" s="1" customFormat="1" ht="13.8" x14ac:dyDescent="0.3">
      <c r="B36793" s="10"/>
      <c r="L36793" s="10"/>
      <c r="M36793" s="10"/>
    </row>
    <row r="36794" spans="2:13" s="1" customFormat="1" ht="13.8" x14ac:dyDescent="0.3">
      <c r="B36794" s="10"/>
      <c r="L36794" s="10"/>
      <c r="M36794" s="10"/>
    </row>
    <row r="36795" spans="2:13" s="1" customFormat="1" ht="13.8" x14ac:dyDescent="0.3">
      <c r="B36795" s="10"/>
      <c r="L36795" s="10"/>
      <c r="M36795" s="10"/>
    </row>
    <row r="36796" spans="2:13" s="1" customFormat="1" ht="13.8" x14ac:dyDescent="0.3">
      <c r="B36796" s="10"/>
      <c r="L36796" s="10"/>
      <c r="M36796" s="10"/>
    </row>
    <row r="36797" spans="2:13" s="1" customFormat="1" ht="13.8" x14ac:dyDescent="0.3">
      <c r="B36797" s="10"/>
      <c r="L36797" s="10"/>
      <c r="M36797" s="10"/>
    </row>
    <row r="36798" spans="2:13" s="1" customFormat="1" ht="13.8" x14ac:dyDescent="0.3">
      <c r="B36798" s="10"/>
      <c r="L36798" s="10"/>
      <c r="M36798" s="10"/>
    </row>
    <row r="36799" spans="2:13" s="1" customFormat="1" ht="13.8" x14ac:dyDescent="0.3">
      <c r="B36799" s="10"/>
      <c r="L36799" s="10"/>
      <c r="M36799" s="10"/>
    </row>
    <row r="36800" spans="2:13" s="1" customFormat="1" ht="13.8" x14ac:dyDescent="0.3">
      <c r="B36800" s="10"/>
      <c r="L36800" s="10"/>
      <c r="M36800" s="10"/>
    </row>
    <row r="36801" spans="2:13" s="1" customFormat="1" ht="13.8" x14ac:dyDescent="0.3">
      <c r="B36801" s="10"/>
      <c r="L36801" s="10"/>
      <c r="M36801" s="10"/>
    </row>
    <row r="36802" spans="2:13" s="1" customFormat="1" ht="13.8" x14ac:dyDescent="0.3">
      <c r="B36802" s="10"/>
      <c r="L36802" s="10"/>
      <c r="M36802" s="10"/>
    </row>
    <row r="36803" spans="2:13" s="1" customFormat="1" ht="13.8" x14ac:dyDescent="0.3">
      <c r="B36803" s="10"/>
      <c r="L36803" s="10"/>
      <c r="M36803" s="10"/>
    </row>
    <row r="36804" spans="2:13" s="1" customFormat="1" ht="13.8" x14ac:dyDescent="0.3">
      <c r="B36804" s="10"/>
      <c r="L36804" s="10"/>
      <c r="M36804" s="10"/>
    </row>
    <row r="36805" spans="2:13" s="1" customFormat="1" ht="13.8" x14ac:dyDescent="0.3">
      <c r="B36805" s="10"/>
      <c r="L36805" s="10"/>
      <c r="M36805" s="10"/>
    </row>
    <row r="36806" spans="2:13" s="1" customFormat="1" ht="13.8" x14ac:dyDescent="0.3">
      <c r="B36806" s="10"/>
      <c r="L36806" s="10"/>
      <c r="M36806" s="10"/>
    </row>
    <row r="36807" spans="2:13" s="1" customFormat="1" ht="13.8" x14ac:dyDescent="0.3">
      <c r="B36807" s="10"/>
      <c r="L36807" s="10"/>
      <c r="M36807" s="10"/>
    </row>
    <row r="36808" spans="2:13" s="1" customFormat="1" ht="13.8" x14ac:dyDescent="0.3">
      <c r="B36808" s="10"/>
      <c r="L36808" s="10"/>
      <c r="M36808" s="10"/>
    </row>
    <row r="36809" spans="2:13" s="1" customFormat="1" ht="13.8" x14ac:dyDescent="0.3">
      <c r="B36809" s="10"/>
      <c r="L36809" s="10"/>
      <c r="M36809" s="10"/>
    </row>
    <row r="36810" spans="2:13" s="1" customFormat="1" ht="13.8" x14ac:dyDescent="0.3">
      <c r="B36810" s="10"/>
      <c r="L36810" s="10"/>
      <c r="M36810" s="10"/>
    </row>
    <row r="36811" spans="2:13" s="1" customFormat="1" ht="13.8" x14ac:dyDescent="0.3">
      <c r="B36811" s="10"/>
      <c r="L36811" s="10"/>
      <c r="M36811" s="10"/>
    </row>
    <row r="36812" spans="2:13" s="1" customFormat="1" ht="13.8" x14ac:dyDescent="0.3">
      <c r="B36812" s="10"/>
      <c r="L36812" s="10"/>
      <c r="M36812" s="10"/>
    </row>
    <row r="36813" spans="2:13" s="1" customFormat="1" ht="13.8" x14ac:dyDescent="0.3">
      <c r="B36813" s="10"/>
      <c r="L36813" s="10"/>
      <c r="M36813" s="10"/>
    </row>
    <row r="36814" spans="2:13" s="1" customFormat="1" ht="13.8" x14ac:dyDescent="0.3">
      <c r="B36814" s="10"/>
      <c r="L36814" s="10"/>
      <c r="M36814" s="10"/>
    </row>
    <row r="36815" spans="2:13" s="1" customFormat="1" ht="13.8" x14ac:dyDescent="0.3">
      <c r="B36815" s="10"/>
      <c r="L36815" s="10"/>
      <c r="M36815" s="10"/>
    </row>
    <row r="36816" spans="2:13" s="1" customFormat="1" ht="13.8" x14ac:dyDescent="0.3">
      <c r="B36816" s="10"/>
      <c r="L36816" s="10"/>
      <c r="M36816" s="10"/>
    </row>
    <row r="36817" spans="2:13" s="1" customFormat="1" ht="13.8" x14ac:dyDescent="0.3">
      <c r="B36817" s="10"/>
      <c r="L36817" s="10"/>
      <c r="M36817" s="10"/>
    </row>
    <row r="36818" spans="2:13" s="1" customFormat="1" ht="13.8" x14ac:dyDescent="0.3">
      <c r="B36818" s="10"/>
      <c r="L36818" s="10"/>
      <c r="M36818" s="10"/>
    </row>
    <row r="36819" spans="2:13" s="1" customFormat="1" ht="13.8" x14ac:dyDescent="0.3">
      <c r="B36819" s="10"/>
      <c r="L36819" s="10"/>
      <c r="M36819" s="10"/>
    </row>
    <row r="36820" spans="2:13" s="1" customFormat="1" ht="13.8" x14ac:dyDescent="0.3">
      <c r="B36820" s="10"/>
      <c r="L36820" s="10"/>
      <c r="M36820" s="10"/>
    </row>
    <row r="36821" spans="2:13" s="1" customFormat="1" ht="13.8" x14ac:dyDescent="0.3">
      <c r="B36821" s="10"/>
      <c r="L36821" s="10"/>
      <c r="M36821" s="10"/>
    </row>
    <row r="36822" spans="2:13" s="1" customFormat="1" ht="13.8" x14ac:dyDescent="0.3">
      <c r="B36822" s="10"/>
      <c r="L36822" s="10"/>
      <c r="M36822" s="10"/>
    </row>
    <row r="36823" spans="2:13" s="1" customFormat="1" ht="13.8" x14ac:dyDescent="0.3">
      <c r="B36823" s="10"/>
      <c r="L36823" s="10"/>
      <c r="M36823" s="10"/>
    </row>
    <row r="36824" spans="2:13" s="1" customFormat="1" ht="13.8" x14ac:dyDescent="0.3">
      <c r="B36824" s="10"/>
      <c r="L36824" s="10"/>
      <c r="M36824" s="10"/>
    </row>
    <row r="36825" spans="2:13" s="1" customFormat="1" ht="13.8" x14ac:dyDescent="0.3">
      <c r="B36825" s="10"/>
      <c r="L36825" s="10"/>
      <c r="M36825" s="10"/>
    </row>
    <row r="36826" spans="2:13" s="1" customFormat="1" ht="13.8" x14ac:dyDescent="0.3">
      <c r="B36826" s="10"/>
      <c r="L36826" s="10"/>
      <c r="M36826" s="10"/>
    </row>
    <row r="36827" spans="2:13" s="1" customFormat="1" ht="13.8" x14ac:dyDescent="0.3">
      <c r="B36827" s="10"/>
      <c r="L36827" s="10"/>
      <c r="M36827" s="10"/>
    </row>
    <row r="36828" spans="2:13" s="1" customFormat="1" ht="13.8" x14ac:dyDescent="0.3">
      <c r="B36828" s="10"/>
      <c r="L36828" s="10"/>
      <c r="M36828" s="10"/>
    </row>
    <row r="36829" spans="2:13" s="1" customFormat="1" ht="13.8" x14ac:dyDescent="0.3">
      <c r="B36829" s="10"/>
      <c r="L36829" s="10"/>
      <c r="M36829" s="10"/>
    </row>
    <row r="36830" spans="2:13" s="1" customFormat="1" ht="13.8" x14ac:dyDescent="0.3">
      <c r="B36830" s="10"/>
      <c r="L36830" s="10"/>
      <c r="M36830" s="10"/>
    </row>
    <row r="36831" spans="2:13" s="1" customFormat="1" ht="13.8" x14ac:dyDescent="0.3">
      <c r="B36831" s="10"/>
      <c r="L36831" s="10"/>
      <c r="M36831" s="10"/>
    </row>
    <row r="36832" spans="2:13" s="1" customFormat="1" ht="13.8" x14ac:dyDescent="0.3">
      <c r="B36832" s="10"/>
      <c r="L36832" s="10"/>
      <c r="M36832" s="10"/>
    </row>
    <row r="36833" spans="2:13" s="1" customFormat="1" ht="13.8" x14ac:dyDescent="0.3">
      <c r="B36833" s="10"/>
      <c r="L36833" s="10"/>
      <c r="M36833" s="10"/>
    </row>
    <row r="36834" spans="2:13" s="1" customFormat="1" ht="13.8" x14ac:dyDescent="0.3">
      <c r="B36834" s="10"/>
      <c r="L36834" s="10"/>
      <c r="M36834" s="10"/>
    </row>
    <row r="36835" spans="2:13" s="1" customFormat="1" ht="13.8" x14ac:dyDescent="0.3">
      <c r="B36835" s="10"/>
      <c r="L36835" s="10"/>
      <c r="M36835" s="10"/>
    </row>
    <row r="36836" spans="2:13" s="1" customFormat="1" ht="13.8" x14ac:dyDescent="0.3">
      <c r="B36836" s="10"/>
      <c r="L36836" s="10"/>
      <c r="M36836" s="10"/>
    </row>
    <row r="36837" spans="2:13" s="1" customFormat="1" ht="13.8" x14ac:dyDescent="0.3">
      <c r="B36837" s="10"/>
      <c r="L36837" s="10"/>
      <c r="M36837" s="10"/>
    </row>
    <row r="36838" spans="2:13" s="1" customFormat="1" ht="13.8" x14ac:dyDescent="0.3">
      <c r="B36838" s="10"/>
      <c r="L36838" s="10"/>
      <c r="M36838" s="10"/>
    </row>
    <row r="36839" spans="2:13" s="1" customFormat="1" ht="13.8" x14ac:dyDescent="0.3">
      <c r="B36839" s="10"/>
      <c r="L36839" s="10"/>
      <c r="M36839" s="10"/>
    </row>
    <row r="36840" spans="2:13" s="1" customFormat="1" ht="13.8" x14ac:dyDescent="0.3">
      <c r="B36840" s="10"/>
      <c r="L36840" s="10"/>
      <c r="M36840" s="10"/>
    </row>
    <row r="36841" spans="2:13" s="1" customFormat="1" ht="13.8" x14ac:dyDescent="0.3">
      <c r="B36841" s="10"/>
      <c r="L36841" s="10"/>
      <c r="M36841" s="10"/>
    </row>
    <row r="36842" spans="2:13" s="1" customFormat="1" ht="13.8" x14ac:dyDescent="0.3">
      <c r="B36842" s="10"/>
      <c r="L36842" s="10"/>
      <c r="M36842" s="10"/>
    </row>
    <row r="36843" spans="2:13" s="1" customFormat="1" ht="13.8" x14ac:dyDescent="0.3">
      <c r="B36843" s="10"/>
      <c r="L36843" s="10"/>
      <c r="M36843" s="10"/>
    </row>
    <row r="36844" spans="2:13" s="1" customFormat="1" ht="13.8" x14ac:dyDescent="0.3">
      <c r="B36844" s="10"/>
      <c r="L36844" s="10"/>
      <c r="M36844" s="10"/>
    </row>
    <row r="36845" spans="2:13" s="1" customFormat="1" ht="13.8" x14ac:dyDescent="0.3">
      <c r="B36845" s="10"/>
      <c r="L36845" s="10"/>
      <c r="M36845" s="10"/>
    </row>
    <row r="36846" spans="2:13" s="1" customFormat="1" ht="13.8" x14ac:dyDescent="0.3">
      <c r="B36846" s="10"/>
      <c r="L36846" s="10"/>
      <c r="M36846" s="10"/>
    </row>
    <row r="36847" spans="2:13" s="1" customFormat="1" ht="13.8" x14ac:dyDescent="0.3">
      <c r="B36847" s="10"/>
      <c r="L36847" s="10"/>
      <c r="M36847" s="10"/>
    </row>
    <row r="36848" spans="2:13" s="1" customFormat="1" ht="13.8" x14ac:dyDescent="0.3">
      <c r="B36848" s="10"/>
      <c r="L36848" s="10"/>
      <c r="M36848" s="10"/>
    </row>
    <row r="36849" spans="2:13" s="1" customFormat="1" ht="13.8" x14ac:dyDescent="0.3">
      <c r="B36849" s="10"/>
      <c r="L36849" s="10"/>
      <c r="M36849" s="10"/>
    </row>
    <row r="36850" spans="2:13" s="1" customFormat="1" ht="13.8" x14ac:dyDescent="0.3">
      <c r="B36850" s="10"/>
      <c r="L36850" s="10"/>
      <c r="M36850" s="10"/>
    </row>
    <row r="36851" spans="2:13" s="1" customFormat="1" ht="13.8" x14ac:dyDescent="0.3">
      <c r="B36851" s="10"/>
      <c r="L36851" s="10"/>
      <c r="M36851" s="10"/>
    </row>
    <row r="36852" spans="2:13" s="1" customFormat="1" ht="13.8" x14ac:dyDescent="0.3">
      <c r="B36852" s="10"/>
      <c r="L36852" s="10"/>
      <c r="M36852" s="10"/>
    </row>
    <row r="36853" spans="2:13" s="1" customFormat="1" ht="13.8" x14ac:dyDescent="0.3">
      <c r="B36853" s="10"/>
      <c r="L36853" s="10"/>
      <c r="M36853" s="10"/>
    </row>
    <row r="36854" spans="2:13" s="1" customFormat="1" ht="13.8" x14ac:dyDescent="0.3">
      <c r="B36854" s="10"/>
      <c r="L36854" s="10"/>
      <c r="M36854" s="10"/>
    </row>
    <row r="36855" spans="2:13" s="1" customFormat="1" ht="13.8" x14ac:dyDescent="0.3">
      <c r="B36855" s="10"/>
      <c r="L36855" s="10"/>
      <c r="M36855" s="10"/>
    </row>
    <row r="36856" spans="2:13" s="1" customFormat="1" ht="13.8" x14ac:dyDescent="0.3">
      <c r="B36856" s="10"/>
      <c r="L36856" s="10"/>
      <c r="M36856" s="10"/>
    </row>
    <row r="36857" spans="2:13" s="1" customFormat="1" ht="13.8" x14ac:dyDescent="0.3">
      <c r="B36857" s="10"/>
      <c r="L36857" s="10"/>
      <c r="M36857" s="10"/>
    </row>
    <row r="36858" spans="2:13" s="1" customFormat="1" ht="13.8" x14ac:dyDescent="0.3">
      <c r="B36858" s="10"/>
      <c r="L36858" s="10"/>
      <c r="M36858" s="10"/>
    </row>
    <row r="36859" spans="2:13" s="1" customFormat="1" ht="13.8" x14ac:dyDescent="0.3">
      <c r="B36859" s="10"/>
      <c r="L36859" s="10"/>
      <c r="M36859" s="10"/>
    </row>
    <row r="36860" spans="2:13" s="1" customFormat="1" ht="13.8" x14ac:dyDescent="0.3">
      <c r="B36860" s="10"/>
      <c r="L36860" s="10"/>
      <c r="M36860" s="10"/>
    </row>
    <row r="36861" spans="2:13" s="1" customFormat="1" ht="13.8" x14ac:dyDescent="0.3">
      <c r="B36861" s="10"/>
      <c r="L36861" s="10"/>
      <c r="M36861" s="10"/>
    </row>
    <row r="36862" spans="2:13" s="1" customFormat="1" ht="13.8" x14ac:dyDescent="0.3">
      <c r="B36862" s="10"/>
      <c r="L36862" s="10"/>
      <c r="M36862" s="10"/>
    </row>
    <row r="36863" spans="2:13" s="1" customFormat="1" ht="13.8" x14ac:dyDescent="0.3">
      <c r="B36863" s="10"/>
      <c r="L36863" s="10"/>
      <c r="M36863" s="10"/>
    </row>
    <row r="36864" spans="2:13" s="1" customFormat="1" ht="13.8" x14ac:dyDescent="0.3">
      <c r="B36864" s="10"/>
      <c r="L36864" s="10"/>
      <c r="M36864" s="10"/>
    </row>
    <row r="36865" spans="2:13" s="1" customFormat="1" ht="13.8" x14ac:dyDescent="0.3">
      <c r="B36865" s="10"/>
      <c r="L36865" s="10"/>
      <c r="M36865" s="10"/>
    </row>
    <row r="36866" spans="2:13" s="1" customFormat="1" ht="13.8" x14ac:dyDescent="0.3">
      <c r="B36866" s="10"/>
      <c r="L36866" s="10"/>
      <c r="M36866" s="10"/>
    </row>
    <row r="36867" spans="2:13" s="1" customFormat="1" ht="13.8" x14ac:dyDescent="0.3">
      <c r="B36867" s="10"/>
      <c r="L36867" s="10"/>
      <c r="M36867" s="10"/>
    </row>
    <row r="36868" spans="2:13" s="1" customFormat="1" ht="13.8" x14ac:dyDescent="0.3">
      <c r="B36868" s="10"/>
      <c r="L36868" s="10"/>
      <c r="M36868" s="10"/>
    </row>
    <row r="36869" spans="2:13" s="1" customFormat="1" ht="13.8" x14ac:dyDescent="0.3">
      <c r="B36869" s="10"/>
      <c r="L36869" s="10"/>
      <c r="M36869" s="10"/>
    </row>
    <row r="36870" spans="2:13" s="1" customFormat="1" ht="13.8" x14ac:dyDescent="0.3">
      <c r="B36870" s="10"/>
      <c r="L36870" s="10"/>
      <c r="M36870" s="10"/>
    </row>
    <row r="36871" spans="2:13" s="1" customFormat="1" ht="13.8" x14ac:dyDescent="0.3">
      <c r="B36871" s="10"/>
      <c r="L36871" s="10"/>
      <c r="M36871" s="10"/>
    </row>
    <row r="36872" spans="2:13" s="1" customFormat="1" ht="13.8" x14ac:dyDescent="0.3">
      <c r="B36872" s="10"/>
      <c r="L36872" s="10"/>
      <c r="M36872" s="10"/>
    </row>
    <row r="36873" spans="2:13" s="1" customFormat="1" ht="13.8" x14ac:dyDescent="0.3">
      <c r="B36873" s="10"/>
      <c r="L36873" s="10"/>
      <c r="M36873" s="10"/>
    </row>
    <row r="36874" spans="2:13" s="1" customFormat="1" ht="13.8" x14ac:dyDescent="0.3">
      <c r="B36874" s="10"/>
      <c r="L36874" s="10"/>
      <c r="M36874" s="10"/>
    </row>
    <row r="36875" spans="2:13" s="1" customFormat="1" ht="13.8" x14ac:dyDescent="0.3">
      <c r="B36875" s="10"/>
      <c r="L36875" s="10"/>
      <c r="M36875" s="10"/>
    </row>
    <row r="36876" spans="2:13" s="1" customFormat="1" ht="13.8" x14ac:dyDescent="0.3">
      <c r="B36876" s="10"/>
      <c r="L36876" s="10"/>
      <c r="M36876" s="10"/>
    </row>
    <row r="36877" spans="2:13" s="1" customFormat="1" ht="13.8" x14ac:dyDescent="0.3">
      <c r="B36877" s="10"/>
      <c r="L36877" s="10"/>
      <c r="M36877" s="10"/>
    </row>
    <row r="36878" spans="2:13" s="1" customFormat="1" ht="13.8" x14ac:dyDescent="0.3">
      <c r="B36878" s="10"/>
      <c r="L36878" s="10"/>
      <c r="M36878" s="10"/>
    </row>
    <row r="36879" spans="2:13" s="1" customFormat="1" ht="13.8" x14ac:dyDescent="0.3">
      <c r="B36879" s="10"/>
      <c r="L36879" s="10"/>
      <c r="M36879" s="10"/>
    </row>
    <row r="36880" spans="2:13" s="1" customFormat="1" ht="13.8" x14ac:dyDescent="0.3">
      <c r="B36880" s="10"/>
      <c r="L36880" s="10"/>
      <c r="M36880" s="10"/>
    </row>
    <row r="36881" spans="2:13" s="1" customFormat="1" ht="13.8" x14ac:dyDescent="0.3">
      <c r="B36881" s="10"/>
      <c r="L36881" s="10"/>
      <c r="M36881" s="10"/>
    </row>
    <row r="36882" spans="2:13" s="1" customFormat="1" ht="13.8" x14ac:dyDescent="0.3">
      <c r="B36882" s="10"/>
      <c r="L36882" s="10"/>
      <c r="M36882" s="10"/>
    </row>
    <row r="36883" spans="2:13" s="1" customFormat="1" ht="13.8" x14ac:dyDescent="0.3">
      <c r="B36883" s="10"/>
      <c r="L36883" s="10"/>
      <c r="M36883" s="10"/>
    </row>
    <row r="36884" spans="2:13" s="1" customFormat="1" ht="13.8" x14ac:dyDescent="0.3">
      <c r="B36884" s="10"/>
      <c r="L36884" s="10"/>
      <c r="M36884" s="10"/>
    </row>
    <row r="36885" spans="2:13" s="1" customFormat="1" ht="13.8" x14ac:dyDescent="0.3">
      <c r="B36885" s="10"/>
      <c r="L36885" s="10"/>
      <c r="M36885" s="10"/>
    </row>
    <row r="36886" spans="2:13" s="1" customFormat="1" ht="13.8" x14ac:dyDescent="0.3">
      <c r="B36886" s="10"/>
      <c r="L36886" s="10"/>
      <c r="M36886" s="10"/>
    </row>
    <row r="36887" spans="2:13" s="1" customFormat="1" ht="13.8" x14ac:dyDescent="0.3">
      <c r="B36887" s="10"/>
      <c r="L36887" s="10"/>
      <c r="M36887" s="10"/>
    </row>
    <row r="36888" spans="2:13" s="1" customFormat="1" ht="13.8" x14ac:dyDescent="0.3">
      <c r="B36888" s="10"/>
      <c r="L36888" s="10"/>
      <c r="M36888" s="10"/>
    </row>
    <row r="36889" spans="2:13" s="1" customFormat="1" ht="13.8" x14ac:dyDescent="0.3">
      <c r="B36889" s="10"/>
      <c r="L36889" s="10"/>
      <c r="M36889" s="10"/>
    </row>
    <row r="36890" spans="2:13" s="1" customFormat="1" ht="13.8" x14ac:dyDescent="0.3">
      <c r="B36890" s="10"/>
      <c r="L36890" s="10"/>
      <c r="M36890" s="10"/>
    </row>
    <row r="36891" spans="2:13" s="1" customFormat="1" ht="13.8" x14ac:dyDescent="0.3">
      <c r="B36891" s="10"/>
      <c r="L36891" s="10"/>
      <c r="M36891" s="10"/>
    </row>
    <row r="36892" spans="2:13" s="1" customFormat="1" ht="13.8" x14ac:dyDescent="0.3">
      <c r="B36892" s="10"/>
      <c r="L36892" s="10"/>
      <c r="M36892" s="10"/>
    </row>
    <row r="36893" spans="2:13" s="1" customFormat="1" ht="13.8" x14ac:dyDescent="0.3">
      <c r="B36893" s="10"/>
      <c r="L36893" s="10"/>
      <c r="M36893" s="10"/>
    </row>
    <row r="36894" spans="2:13" s="1" customFormat="1" ht="13.8" x14ac:dyDescent="0.3">
      <c r="B36894" s="10"/>
      <c r="L36894" s="10"/>
      <c r="M36894" s="10"/>
    </row>
    <row r="36895" spans="2:13" s="1" customFormat="1" ht="13.8" x14ac:dyDescent="0.3">
      <c r="B36895" s="10"/>
      <c r="L36895" s="10"/>
      <c r="M36895" s="10"/>
    </row>
    <row r="36896" spans="2:13" s="1" customFormat="1" ht="13.8" x14ac:dyDescent="0.3">
      <c r="B36896" s="10"/>
      <c r="L36896" s="10"/>
      <c r="M36896" s="10"/>
    </row>
    <row r="36897" spans="2:13" s="1" customFormat="1" ht="13.8" x14ac:dyDescent="0.3">
      <c r="B36897" s="10"/>
      <c r="L36897" s="10"/>
      <c r="M36897" s="10"/>
    </row>
    <row r="36898" spans="2:13" s="1" customFormat="1" ht="13.8" x14ac:dyDescent="0.3">
      <c r="B36898" s="10"/>
      <c r="L36898" s="10"/>
      <c r="M36898" s="10"/>
    </row>
    <row r="36899" spans="2:13" s="1" customFormat="1" ht="13.8" x14ac:dyDescent="0.3">
      <c r="B36899" s="10"/>
      <c r="L36899" s="10"/>
      <c r="M36899" s="10"/>
    </row>
    <row r="36900" spans="2:13" s="1" customFormat="1" ht="13.8" x14ac:dyDescent="0.3">
      <c r="B36900" s="10"/>
      <c r="L36900" s="10"/>
      <c r="M36900" s="10"/>
    </row>
    <row r="36901" spans="2:13" s="1" customFormat="1" ht="13.8" x14ac:dyDescent="0.3">
      <c r="B36901" s="10"/>
      <c r="L36901" s="10"/>
      <c r="M36901" s="10"/>
    </row>
    <row r="36902" spans="2:13" s="1" customFormat="1" ht="13.8" x14ac:dyDescent="0.3">
      <c r="B36902" s="10"/>
      <c r="L36902" s="10"/>
      <c r="M36902" s="10"/>
    </row>
    <row r="36903" spans="2:13" s="1" customFormat="1" ht="13.8" x14ac:dyDescent="0.3">
      <c r="B36903" s="10"/>
      <c r="L36903" s="10"/>
      <c r="M36903" s="10"/>
    </row>
    <row r="36904" spans="2:13" s="1" customFormat="1" ht="13.8" x14ac:dyDescent="0.3">
      <c r="B36904" s="10"/>
      <c r="L36904" s="10"/>
      <c r="M36904" s="10"/>
    </row>
    <row r="36905" spans="2:13" s="1" customFormat="1" ht="13.8" x14ac:dyDescent="0.3">
      <c r="B36905" s="10"/>
      <c r="L36905" s="10"/>
      <c r="M36905" s="10"/>
    </row>
    <row r="36906" spans="2:13" s="1" customFormat="1" ht="13.8" x14ac:dyDescent="0.3">
      <c r="B36906" s="10"/>
      <c r="L36906" s="10"/>
      <c r="M36906" s="10"/>
    </row>
    <row r="36907" spans="2:13" s="1" customFormat="1" ht="13.8" x14ac:dyDescent="0.3">
      <c r="B36907" s="10"/>
      <c r="L36907" s="10"/>
      <c r="M36907" s="10"/>
    </row>
    <row r="36908" spans="2:13" s="1" customFormat="1" ht="13.8" x14ac:dyDescent="0.3">
      <c r="B36908" s="10"/>
      <c r="L36908" s="10"/>
      <c r="M36908" s="10"/>
    </row>
    <row r="36909" spans="2:13" s="1" customFormat="1" ht="13.8" x14ac:dyDescent="0.3">
      <c r="B36909" s="10"/>
      <c r="L36909" s="10"/>
      <c r="M36909" s="10"/>
    </row>
    <row r="36910" spans="2:13" s="1" customFormat="1" ht="13.8" x14ac:dyDescent="0.3">
      <c r="B36910" s="10"/>
      <c r="L36910" s="10"/>
      <c r="M36910" s="10"/>
    </row>
    <row r="36911" spans="2:13" s="1" customFormat="1" ht="13.8" x14ac:dyDescent="0.3">
      <c r="B36911" s="10"/>
      <c r="L36911" s="10"/>
      <c r="M36911" s="10"/>
    </row>
    <row r="36912" spans="2:13" s="1" customFormat="1" ht="13.8" x14ac:dyDescent="0.3">
      <c r="B36912" s="10"/>
      <c r="L36912" s="10"/>
      <c r="M36912" s="10"/>
    </row>
    <row r="36913" spans="2:13" s="1" customFormat="1" ht="13.8" x14ac:dyDescent="0.3">
      <c r="B36913" s="10"/>
      <c r="L36913" s="10"/>
      <c r="M36913" s="10"/>
    </row>
    <row r="36914" spans="2:13" s="1" customFormat="1" ht="13.8" x14ac:dyDescent="0.3">
      <c r="B36914" s="10"/>
      <c r="L36914" s="10"/>
      <c r="M36914" s="10"/>
    </row>
    <row r="36915" spans="2:13" s="1" customFormat="1" ht="13.8" x14ac:dyDescent="0.3">
      <c r="B36915" s="10"/>
      <c r="L36915" s="10"/>
      <c r="M36915" s="10"/>
    </row>
    <row r="36916" spans="2:13" s="1" customFormat="1" ht="13.8" x14ac:dyDescent="0.3">
      <c r="B36916" s="10"/>
      <c r="L36916" s="10"/>
      <c r="M36916" s="10"/>
    </row>
    <row r="36917" spans="2:13" s="1" customFormat="1" ht="13.8" x14ac:dyDescent="0.3">
      <c r="B36917" s="10"/>
      <c r="L36917" s="10"/>
      <c r="M36917" s="10"/>
    </row>
    <row r="36918" spans="2:13" s="1" customFormat="1" ht="13.8" x14ac:dyDescent="0.3">
      <c r="B36918" s="10"/>
      <c r="L36918" s="10"/>
      <c r="M36918" s="10"/>
    </row>
    <row r="36919" spans="2:13" s="1" customFormat="1" ht="13.8" x14ac:dyDescent="0.3">
      <c r="B36919" s="10"/>
      <c r="L36919" s="10"/>
      <c r="M36919" s="10"/>
    </row>
    <row r="36920" spans="2:13" s="1" customFormat="1" ht="13.8" x14ac:dyDescent="0.3">
      <c r="B36920" s="10"/>
      <c r="L36920" s="10"/>
      <c r="M36920" s="10"/>
    </row>
    <row r="36921" spans="2:13" s="1" customFormat="1" ht="13.8" x14ac:dyDescent="0.3">
      <c r="B36921" s="10"/>
      <c r="L36921" s="10"/>
      <c r="M36921" s="10"/>
    </row>
    <row r="36922" spans="2:13" s="1" customFormat="1" ht="13.8" x14ac:dyDescent="0.3">
      <c r="B36922" s="10"/>
      <c r="L36922" s="10"/>
      <c r="M36922" s="10"/>
    </row>
    <row r="36923" spans="2:13" s="1" customFormat="1" ht="13.8" x14ac:dyDescent="0.3">
      <c r="B36923" s="10"/>
      <c r="L36923" s="10"/>
      <c r="M36923" s="10"/>
    </row>
    <row r="36924" spans="2:13" s="1" customFormat="1" ht="13.8" x14ac:dyDescent="0.3">
      <c r="B36924" s="10"/>
      <c r="L36924" s="10"/>
      <c r="M36924" s="10"/>
    </row>
    <row r="36925" spans="2:13" s="1" customFormat="1" ht="13.8" x14ac:dyDescent="0.3">
      <c r="B36925" s="10"/>
      <c r="L36925" s="10"/>
      <c r="M36925" s="10"/>
    </row>
    <row r="36926" spans="2:13" s="1" customFormat="1" ht="13.8" x14ac:dyDescent="0.3">
      <c r="B36926" s="10"/>
      <c r="L36926" s="10"/>
      <c r="M36926" s="10"/>
    </row>
    <row r="36927" spans="2:13" s="1" customFormat="1" ht="13.8" x14ac:dyDescent="0.3">
      <c r="B36927" s="10"/>
      <c r="L36927" s="10"/>
      <c r="M36927" s="10"/>
    </row>
    <row r="36928" spans="2:13" s="1" customFormat="1" ht="13.8" x14ac:dyDescent="0.3">
      <c r="B36928" s="10"/>
      <c r="L36928" s="10"/>
      <c r="M36928" s="10"/>
    </row>
    <row r="36929" spans="2:13" s="1" customFormat="1" ht="13.8" x14ac:dyDescent="0.3">
      <c r="B36929" s="10"/>
      <c r="L36929" s="10"/>
      <c r="M36929" s="10"/>
    </row>
    <row r="36930" spans="2:13" s="1" customFormat="1" ht="13.8" x14ac:dyDescent="0.3">
      <c r="B36930" s="10"/>
      <c r="L36930" s="10"/>
      <c r="M36930" s="10"/>
    </row>
    <row r="36931" spans="2:13" s="1" customFormat="1" ht="13.8" x14ac:dyDescent="0.3">
      <c r="B36931" s="10"/>
      <c r="L36931" s="10"/>
      <c r="M36931" s="10"/>
    </row>
    <row r="36932" spans="2:13" s="1" customFormat="1" ht="13.8" x14ac:dyDescent="0.3">
      <c r="B36932" s="10"/>
      <c r="L36932" s="10"/>
      <c r="M36932" s="10"/>
    </row>
    <row r="36933" spans="2:13" s="1" customFormat="1" ht="13.8" x14ac:dyDescent="0.3">
      <c r="B36933" s="10"/>
      <c r="L36933" s="10"/>
      <c r="M36933" s="10"/>
    </row>
    <row r="36934" spans="2:13" s="1" customFormat="1" ht="13.8" x14ac:dyDescent="0.3">
      <c r="B36934" s="10"/>
      <c r="L36934" s="10"/>
      <c r="M36934" s="10"/>
    </row>
    <row r="36935" spans="2:13" s="1" customFormat="1" ht="13.8" x14ac:dyDescent="0.3">
      <c r="B36935" s="10"/>
      <c r="L36935" s="10"/>
      <c r="M36935" s="10"/>
    </row>
    <row r="36936" spans="2:13" s="1" customFormat="1" ht="13.8" x14ac:dyDescent="0.3">
      <c r="B36936" s="10"/>
      <c r="L36936" s="10"/>
      <c r="M36936" s="10"/>
    </row>
    <row r="36937" spans="2:13" s="1" customFormat="1" ht="13.8" x14ac:dyDescent="0.3">
      <c r="B36937" s="10"/>
      <c r="L36937" s="10"/>
      <c r="M36937" s="10"/>
    </row>
    <row r="36938" spans="2:13" s="1" customFormat="1" ht="13.8" x14ac:dyDescent="0.3">
      <c r="B36938" s="10"/>
      <c r="L36938" s="10"/>
      <c r="M36938" s="10"/>
    </row>
    <row r="36939" spans="2:13" s="1" customFormat="1" ht="13.8" x14ac:dyDescent="0.3">
      <c r="B36939" s="10"/>
      <c r="L36939" s="10"/>
      <c r="M36939" s="10"/>
    </row>
    <row r="36940" spans="2:13" s="1" customFormat="1" ht="13.8" x14ac:dyDescent="0.3">
      <c r="B36940" s="10"/>
      <c r="L36940" s="10"/>
      <c r="M36940" s="10"/>
    </row>
    <row r="36941" spans="2:13" s="1" customFormat="1" ht="13.8" x14ac:dyDescent="0.3">
      <c r="B36941" s="10"/>
      <c r="L36941" s="10"/>
      <c r="M36941" s="10"/>
    </row>
    <row r="36942" spans="2:13" s="1" customFormat="1" ht="13.8" x14ac:dyDescent="0.3">
      <c r="B36942" s="10"/>
      <c r="L36942" s="10"/>
      <c r="M36942" s="10"/>
    </row>
    <row r="36943" spans="2:13" s="1" customFormat="1" ht="13.8" x14ac:dyDescent="0.3">
      <c r="B36943" s="10"/>
      <c r="L36943" s="10"/>
      <c r="M36943" s="10"/>
    </row>
    <row r="36944" spans="2:13" s="1" customFormat="1" ht="13.8" x14ac:dyDescent="0.3">
      <c r="B36944" s="10"/>
      <c r="L36944" s="10"/>
      <c r="M36944" s="10"/>
    </row>
    <row r="36945" spans="2:13" s="1" customFormat="1" ht="13.8" x14ac:dyDescent="0.3">
      <c r="B36945" s="10"/>
      <c r="L36945" s="10"/>
      <c r="M36945" s="10"/>
    </row>
    <row r="36946" spans="2:13" s="1" customFormat="1" ht="13.8" x14ac:dyDescent="0.3">
      <c r="B36946" s="10"/>
      <c r="L36946" s="10"/>
      <c r="M36946" s="10"/>
    </row>
    <row r="36947" spans="2:13" s="1" customFormat="1" ht="13.8" x14ac:dyDescent="0.3">
      <c r="B36947" s="10"/>
      <c r="L36947" s="10"/>
      <c r="M36947" s="10"/>
    </row>
    <row r="36948" spans="2:13" s="1" customFormat="1" ht="13.8" x14ac:dyDescent="0.3">
      <c r="B36948" s="10"/>
      <c r="L36948" s="10"/>
      <c r="M36948" s="10"/>
    </row>
    <row r="36949" spans="2:13" s="1" customFormat="1" ht="13.8" x14ac:dyDescent="0.3">
      <c r="B36949" s="10"/>
      <c r="L36949" s="10"/>
      <c r="M36949" s="10"/>
    </row>
    <row r="36950" spans="2:13" s="1" customFormat="1" ht="13.8" x14ac:dyDescent="0.3">
      <c r="B36950" s="10"/>
      <c r="L36950" s="10"/>
      <c r="M36950" s="10"/>
    </row>
    <row r="36951" spans="2:13" s="1" customFormat="1" ht="13.8" x14ac:dyDescent="0.3">
      <c r="B36951" s="10"/>
      <c r="L36951" s="10"/>
      <c r="M36951" s="10"/>
    </row>
    <row r="36952" spans="2:13" s="1" customFormat="1" ht="13.8" x14ac:dyDescent="0.3">
      <c r="B36952" s="10"/>
      <c r="L36952" s="10"/>
      <c r="M36952" s="10"/>
    </row>
    <row r="36953" spans="2:13" s="1" customFormat="1" ht="13.8" x14ac:dyDescent="0.3">
      <c r="B36953" s="10"/>
      <c r="L36953" s="10"/>
      <c r="M36953" s="10"/>
    </row>
    <row r="36954" spans="2:13" s="1" customFormat="1" ht="13.8" x14ac:dyDescent="0.3">
      <c r="B36954" s="10"/>
      <c r="L36954" s="10"/>
      <c r="M36954" s="10"/>
    </row>
    <row r="36955" spans="2:13" s="1" customFormat="1" ht="13.8" x14ac:dyDescent="0.3">
      <c r="B36955" s="10"/>
      <c r="L36955" s="10"/>
      <c r="M36955" s="10"/>
    </row>
    <row r="36956" spans="2:13" s="1" customFormat="1" ht="13.8" x14ac:dyDescent="0.3">
      <c r="B36956" s="10"/>
      <c r="L36956" s="10"/>
      <c r="M36956" s="10"/>
    </row>
    <row r="36957" spans="2:13" s="1" customFormat="1" ht="13.8" x14ac:dyDescent="0.3">
      <c r="B36957" s="10"/>
      <c r="L36957" s="10"/>
      <c r="M36957" s="10"/>
    </row>
    <row r="36958" spans="2:13" s="1" customFormat="1" ht="13.8" x14ac:dyDescent="0.3">
      <c r="B36958" s="10"/>
      <c r="L36958" s="10"/>
      <c r="M36958" s="10"/>
    </row>
    <row r="36959" spans="2:13" s="1" customFormat="1" ht="13.8" x14ac:dyDescent="0.3">
      <c r="B36959" s="10"/>
      <c r="L36959" s="10"/>
      <c r="M36959" s="10"/>
    </row>
    <row r="36960" spans="2:13" s="1" customFormat="1" ht="13.8" x14ac:dyDescent="0.3">
      <c r="B36960" s="10"/>
      <c r="L36960" s="10"/>
      <c r="M36960" s="10"/>
    </row>
    <row r="36961" spans="2:13" s="1" customFormat="1" ht="13.8" x14ac:dyDescent="0.3">
      <c r="B36961" s="10"/>
      <c r="L36961" s="10"/>
      <c r="M36961" s="10"/>
    </row>
    <row r="36962" spans="2:13" s="1" customFormat="1" ht="13.8" x14ac:dyDescent="0.3">
      <c r="B36962" s="10"/>
      <c r="L36962" s="10"/>
      <c r="M36962" s="10"/>
    </row>
    <row r="36963" spans="2:13" s="1" customFormat="1" ht="13.8" x14ac:dyDescent="0.3">
      <c r="B36963" s="10"/>
      <c r="L36963" s="10"/>
      <c r="M36963" s="10"/>
    </row>
    <row r="36964" spans="2:13" s="1" customFormat="1" ht="13.8" x14ac:dyDescent="0.3">
      <c r="B36964" s="10"/>
      <c r="L36964" s="10"/>
      <c r="M36964" s="10"/>
    </row>
    <row r="36965" spans="2:13" s="1" customFormat="1" ht="13.8" x14ac:dyDescent="0.3">
      <c r="B36965" s="10"/>
      <c r="L36965" s="10"/>
      <c r="M36965" s="10"/>
    </row>
    <row r="36966" spans="2:13" s="1" customFormat="1" ht="13.8" x14ac:dyDescent="0.3">
      <c r="B36966" s="10"/>
      <c r="L36966" s="10"/>
      <c r="M36966" s="10"/>
    </row>
    <row r="36967" spans="2:13" s="1" customFormat="1" ht="13.8" x14ac:dyDescent="0.3">
      <c r="B36967" s="10"/>
      <c r="L36967" s="10"/>
      <c r="M36967" s="10"/>
    </row>
    <row r="36968" spans="2:13" s="1" customFormat="1" ht="13.8" x14ac:dyDescent="0.3">
      <c r="B36968" s="10"/>
      <c r="L36968" s="10"/>
      <c r="M36968" s="10"/>
    </row>
    <row r="36969" spans="2:13" s="1" customFormat="1" ht="13.8" x14ac:dyDescent="0.3">
      <c r="B36969" s="10"/>
      <c r="L36969" s="10"/>
      <c r="M36969" s="10"/>
    </row>
    <row r="36970" spans="2:13" s="1" customFormat="1" ht="13.8" x14ac:dyDescent="0.3">
      <c r="B36970" s="10"/>
      <c r="L36970" s="10"/>
      <c r="M36970" s="10"/>
    </row>
    <row r="36971" spans="2:13" s="1" customFormat="1" ht="13.8" x14ac:dyDescent="0.3">
      <c r="B36971" s="10"/>
      <c r="L36971" s="10"/>
      <c r="M36971" s="10"/>
    </row>
    <row r="36972" spans="2:13" s="1" customFormat="1" ht="13.8" x14ac:dyDescent="0.3">
      <c r="B36972" s="10"/>
      <c r="L36972" s="10"/>
      <c r="M36972" s="10"/>
    </row>
    <row r="36973" spans="2:13" s="1" customFormat="1" ht="13.8" x14ac:dyDescent="0.3">
      <c r="B36973" s="10"/>
      <c r="L36973" s="10"/>
      <c r="M36973" s="10"/>
    </row>
    <row r="36974" spans="2:13" s="1" customFormat="1" ht="13.8" x14ac:dyDescent="0.3">
      <c r="B36974" s="10"/>
      <c r="L36974" s="10"/>
      <c r="M36974" s="10"/>
    </row>
    <row r="36975" spans="2:13" s="1" customFormat="1" ht="13.8" x14ac:dyDescent="0.3">
      <c r="B36975" s="10"/>
      <c r="L36975" s="10"/>
      <c r="M36975" s="10"/>
    </row>
    <row r="36976" spans="2:13" s="1" customFormat="1" ht="13.8" x14ac:dyDescent="0.3">
      <c r="B36976" s="10"/>
      <c r="L36976" s="10"/>
      <c r="M36976" s="10"/>
    </row>
    <row r="36977" spans="2:13" s="1" customFormat="1" ht="13.8" x14ac:dyDescent="0.3">
      <c r="B36977" s="10"/>
      <c r="L36977" s="10"/>
      <c r="M36977" s="10"/>
    </row>
    <row r="36978" spans="2:13" s="1" customFormat="1" ht="13.8" x14ac:dyDescent="0.3">
      <c r="B36978" s="10"/>
      <c r="L36978" s="10"/>
      <c r="M36978" s="10"/>
    </row>
    <row r="36979" spans="2:13" s="1" customFormat="1" ht="13.8" x14ac:dyDescent="0.3">
      <c r="B36979" s="10"/>
      <c r="L36979" s="10"/>
      <c r="M36979" s="10"/>
    </row>
    <row r="36980" spans="2:13" s="1" customFormat="1" ht="13.8" x14ac:dyDescent="0.3">
      <c r="B36980" s="10"/>
      <c r="L36980" s="10"/>
      <c r="M36980" s="10"/>
    </row>
    <row r="36981" spans="2:13" s="1" customFormat="1" ht="13.8" x14ac:dyDescent="0.3">
      <c r="B36981" s="10"/>
      <c r="L36981" s="10"/>
      <c r="M36981" s="10"/>
    </row>
    <row r="36982" spans="2:13" s="1" customFormat="1" ht="13.8" x14ac:dyDescent="0.3">
      <c r="B36982" s="10"/>
      <c r="L36982" s="10"/>
      <c r="M36982" s="10"/>
    </row>
    <row r="36983" spans="2:13" s="1" customFormat="1" ht="13.8" x14ac:dyDescent="0.3">
      <c r="B36983" s="10"/>
      <c r="L36983" s="10"/>
      <c r="M36983" s="10"/>
    </row>
    <row r="36984" spans="2:13" s="1" customFormat="1" ht="13.8" x14ac:dyDescent="0.3">
      <c r="B36984" s="10"/>
      <c r="L36984" s="10"/>
      <c r="M36984" s="10"/>
    </row>
    <row r="36985" spans="2:13" s="1" customFormat="1" ht="13.8" x14ac:dyDescent="0.3">
      <c r="B36985" s="10"/>
      <c r="L36985" s="10"/>
      <c r="M36985" s="10"/>
    </row>
    <row r="36986" spans="2:13" s="1" customFormat="1" ht="13.8" x14ac:dyDescent="0.3">
      <c r="B36986" s="10"/>
      <c r="L36986" s="10"/>
      <c r="M36986" s="10"/>
    </row>
    <row r="36987" spans="2:13" s="1" customFormat="1" ht="13.8" x14ac:dyDescent="0.3">
      <c r="B36987" s="10"/>
      <c r="L36987" s="10"/>
      <c r="M36987" s="10"/>
    </row>
    <row r="36988" spans="2:13" s="1" customFormat="1" ht="13.8" x14ac:dyDescent="0.3">
      <c r="B36988" s="10"/>
      <c r="L36988" s="10"/>
      <c r="M36988" s="10"/>
    </row>
    <row r="36989" spans="2:13" s="1" customFormat="1" ht="13.8" x14ac:dyDescent="0.3">
      <c r="B36989" s="10"/>
      <c r="L36989" s="10"/>
      <c r="M36989" s="10"/>
    </row>
    <row r="36990" spans="2:13" s="1" customFormat="1" ht="13.8" x14ac:dyDescent="0.3">
      <c r="B36990" s="10"/>
      <c r="L36990" s="10"/>
      <c r="M36990" s="10"/>
    </row>
    <row r="36991" spans="2:13" s="1" customFormat="1" ht="13.8" x14ac:dyDescent="0.3">
      <c r="B36991" s="10"/>
      <c r="L36991" s="10"/>
      <c r="M36991" s="10"/>
    </row>
    <row r="36992" spans="2:13" s="1" customFormat="1" ht="13.8" x14ac:dyDescent="0.3">
      <c r="B36992" s="10"/>
      <c r="L36992" s="10"/>
      <c r="M36992" s="10"/>
    </row>
    <row r="36993" spans="2:13" s="1" customFormat="1" ht="13.8" x14ac:dyDescent="0.3">
      <c r="B36993" s="10"/>
      <c r="L36993" s="10"/>
      <c r="M36993" s="10"/>
    </row>
    <row r="36994" spans="2:13" s="1" customFormat="1" ht="13.8" x14ac:dyDescent="0.3">
      <c r="B36994" s="10"/>
      <c r="L36994" s="10"/>
      <c r="M36994" s="10"/>
    </row>
    <row r="36995" spans="2:13" s="1" customFormat="1" ht="13.8" x14ac:dyDescent="0.3">
      <c r="B36995" s="10"/>
      <c r="L36995" s="10"/>
      <c r="M36995" s="10"/>
    </row>
    <row r="36996" spans="2:13" s="1" customFormat="1" ht="13.8" x14ac:dyDescent="0.3">
      <c r="B36996" s="10"/>
      <c r="L36996" s="10"/>
      <c r="M36996" s="10"/>
    </row>
    <row r="36997" spans="2:13" s="1" customFormat="1" ht="13.8" x14ac:dyDescent="0.3">
      <c r="B36997" s="10"/>
      <c r="L36997" s="10"/>
      <c r="M36997" s="10"/>
    </row>
    <row r="36998" spans="2:13" s="1" customFormat="1" ht="13.8" x14ac:dyDescent="0.3">
      <c r="B36998" s="10"/>
      <c r="L36998" s="10"/>
      <c r="M36998" s="10"/>
    </row>
    <row r="36999" spans="2:13" s="1" customFormat="1" ht="13.8" x14ac:dyDescent="0.3">
      <c r="B36999" s="10"/>
      <c r="L36999" s="10"/>
      <c r="M36999" s="10"/>
    </row>
    <row r="37000" spans="2:13" s="1" customFormat="1" ht="13.8" x14ac:dyDescent="0.3">
      <c r="B37000" s="10"/>
      <c r="L37000" s="10"/>
      <c r="M37000" s="10"/>
    </row>
    <row r="37001" spans="2:13" s="1" customFormat="1" ht="13.8" x14ac:dyDescent="0.3">
      <c r="B37001" s="10"/>
      <c r="L37001" s="10"/>
      <c r="M37001" s="10"/>
    </row>
    <row r="37002" spans="2:13" s="1" customFormat="1" ht="13.8" x14ac:dyDescent="0.3">
      <c r="B37002" s="10"/>
      <c r="L37002" s="10"/>
      <c r="M37002" s="10"/>
    </row>
    <row r="37003" spans="2:13" s="1" customFormat="1" ht="13.8" x14ac:dyDescent="0.3">
      <c r="B37003" s="10"/>
      <c r="L37003" s="10"/>
      <c r="M37003" s="10"/>
    </row>
    <row r="37004" spans="2:13" s="1" customFormat="1" ht="13.8" x14ac:dyDescent="0.3">
      <c r="B37004" s="10"/>
      <c r="L37004" s="10"/>
      <c r="M37004" s="10"/>
    </row>
    <row r="37005" spans="2:13" s="1" customFormat="1" ht="13.8" x14ac:dyDescent="0.3">
      <c r="B37005" s="10"/>
      <c r="L37005" s="10"/>
      <c r="M37005" s="10"/>
    </row>
    <row r="37006" spans="2:13" s="1" customFormat="1" ht="13.8" x14ac:dyDescent="0.3">
      <c r="B37006" s="10"/>
      <c r="L37006" s="10"/>
      <c r="M37006" s="10"/>
    </row>
    <row r="37007" spans="2:13" s="1" customFormat="1" ht="13.8" x14ac:dyDescent="0.3">
      <c r="B37007" s="10"/>
      <c r="L37007" s="10"/>
      <c r="M37007" s="10"/>
    </row>
    <row r="37008" spans="2:13" s="1" customFormat="1" ht="13.8" x14ac:dyDescent="0.3">
      <c r="B37008" s="10"/>
      <c r="L37008" s="10"/>
      <c r="M37008" s="10"/>
    </row>
    <row r="37009" spans="2:13" s="1" customFormat="1" ht="13.8" x14ac:dyDescent="0.3">
      <c r="B37009" s="10"/>
      <c r="L37009" s="10"/>
      <c r="M37009" s="10"/>
    </row>
    <row r="37010" spans="2:13" s="1" customFormat="1" ht="13.8" x14ac:dyDescent="0.3">
      <c r="B37010" s="10"/>
      <c r="L37010" s="10"/>
      <c r="M37010" s="10"/>
    </row>
    <row r="37011" spans="2:13" s="1" customFormat="1" ht="13.8" x14ac:dyDescent="0.3">
      <c r="B37011" s="10"/>
      <c r="L37011" s="10"/>
      <c r="M37011" s="10"/>
    </row>
    <row r="37012" spans="2:13" s="1" customFormat="1" ht="13.8" x14ac:dyDescent="0.3">
      <c r="B37012" s="10"/>
      <c r="L37012" s="10"/>
      <c r="M37012" s="10"/>
    </row>
    <row r="37013" spans="2:13" s="1" customFormat="1" ht="13.8" x14ac:dyDescent="0.3">
      <c r="B37013" s="10"/>
      <c r="L37013" s="10"/>
      <c r="M37013" s="10"/>
    </row>
    <row r="37014" spans="2:13" s="1" customFormat="1" ht="13.8" x14ac:dyDescent="0.3">
      <c r="B37014" s="10"/>
      <c r="L37014" s="10"/>
      <c r="M37014" s="10"/>
    </row>
    <row r="37015" spans="2:13" s="1" customFormat="1" ht="13.8" x14ac:dyDescent="0.3">
      <c r="B37015" s="10"/>
      <c r="L37015" s="10"/>
      <c r="M37015" s="10"/>
    </row>
    <row r="37016" spans="2:13" s="1" customFormat="1" ht="13.8" x14ac:dyDescent="0.3">
      <c r="B37016" s="10"/>
      <c r="L37016" s="10"/>
      <c r="M37016" s="10"/>
    </row>
    <row r="37017" spans="2:13" s="1" customFormat="1" ht="13.8" x14ac:dyDescent="0.3">
      <c r="B37017" s="10"/>
      <c r="L37017" s="10"/>
      <c r="M37017" s="10"/>
    </row>
    <row r="37018" spans="2:13" s="1" customFormat="1" ht="13.8" x14ac:dyDescent="0.3">
      <c r="B37018" s="10"/>
      <c r="L37018" s="10"/>
      <c r="M37018" s="10"/>
    </row>
    <row r="37019" spans="2:13" s="1" customFormat="1" ht="13.8" x14ac:dyDescent="0.3">
      <c r="B37019" s="10"/>
      <c r="L37019" s="10"/>
      <c r="M37019" s="10"/>
    </row>
    <row r="37020" spans="2:13" s="1" customFormat="1" ht="13.8" x14ac:dyDescent="0.3">
      <c r="B37020" s="10"/>
      <c r="L37020" s="10"/>
      <c r="M37020" s="10"/>
    </row>
    <row r="37021" spans="2:13" s="1" customFormat="1" ht="13.8" x14ac:dyDescent="0.3">
      <c r="B37021" s="10"/>
      <c r="L37021" s="10"/>
      <c r="M37021" s="10"/>
    </row>
    <row r="37022" spans="2:13" s="1" customFormat="1" ht="13.8" x14ac:dyDescent="0.3">
      <c r="B37022" s="10"/>
      <c r="L37022" s="10"/>
      <c r="M37022" s="10"/>
    </row>
    <row r="37023" spans="2:13" s="1" customFormat="1" ht="13.8" x14ac:dyDescent="0.3">
      <c r="B37023" s="10"/>
      <c r="L37023" s="10"/>
      <c r="M37023" s="10"/>
    </row>
    <row r="37024" spans="2:13" s="1" customFormat="1" ht="13.8" x14ac:dyDescent="0.3">
      <c r="B37024" s="10"/>
      <c r="L37024" s="10"/>
      <c r="M37024" s="10"/>
    </row>
    <row r="37025" spans="2:13" s="1" customFormat="1" ht="13.8" x14ac:dyDescent="0.3">
      <c r="B37025" s="10"/>
      <c r="L37025" s="10"/>
      <c r="M37025" s="10"/>
    </row>
    <row r="37026" spans="2:13" s="1" customFormat="1" ht="13.8" x14ac:dyDescent="0.3">
      <c r="B37026" s="10"/>
      <c r="L37026" s="10"/>
      <c r="M37026" s="10"/>
    </row>
    <row r="37027" spans="2:13" s="1" customFormat="1" ht="13.8" x14ac:dyDescent="0.3">
      <c r="B37027" s="10"/>
      <c r="L37027" s="10"/>
      <c r="M37027" s="10"/>
    </row>
    <row r="37028" spans="2:13" s="1" customFormat="1" ht="13.8" x14ac:dyDescent="0.3">
      <c r="B37028" s="10"/>
      <c r="L37028" s="10"/>
      <c r="M37028" s="10"/>
    </row>
    <row r="37029" spans="2:13" s="1" customFormat="1" ht="13.8" x14ac:dyDescent="0.3">
      <c r="B37029" s="10"/>
      <c r="L37029" s="10"/>
      <c r="M37029" s="10"/>
    </row>
    <row r="37030" spans="2:13" s="1" customFormat="1" ht="13.8" x14ac:dyDescent="0.3">
      <c r="B37030" s="10"/>
      <c r="L37030" s="10"/>
      <c r="M37030" s="10"/>
    </row>
    <row r="37031" spans="2:13" s="1" customFormat="1" ht="13.8" x14ac:dyDescent="0.3">
      <c r="B37031" s="10"/>
      <c r="L37031" s="10"/>
      <c r="M37031" s="10"/>
    </row>
    <row r="37032" spans="2:13" s="1" customFormat="1" ht="13.8" x14ac:dyDescent="0.3">
      <c r="B37032" s="10"/>
      <c r="L37032" s="10"/>
      <c r="M37032" s="10"/>
    </row>
    <row r="37033" spans="2:13" s="1" customFormat="1" ht="13.8" x14ac:dyDescent="0.3">
      <c r="B37033" s="10"/>
      <c r="L37033" s="10"/>
      <c r="M37033" s="10"/>
    </row>
    <row r="37034" spans="2:13" s="1" customFormat="1" ht="13.8" x14ac:dyDescent="0.3">
      <c r="B37034" s="10"/>
      <c r="L37034" s="10"/>
      <c r="M37034" s="10"/>
    </row>
    <row r="37035" spans="2:13" s="1" customFormat="1" ht="13.8" x14ac:dyDescent="0.3">
      <c r="B37035" s="10"/>
      <c r="L37035" s="10"/>
      <c r="M37035" s="10"/>
    </row>
    <row r="37036" spans="2:13" s="1" customFormat="1" ht="13.8" x14ac:dyDescent="0.3">
      <c r="B37036" s="10"/>
      <c r="L37036" s="10"/>
      <c r="M37036" s="10"/>
    </row>
    <row r="37037" spans="2:13" s="1" customFormat="1" ht="13.8" x14ac:dyDescent="0.3">
      <c r="B37037" s="10"/>
      <c r="L37037" s="10"/>
      <c r="M37037" s="10"/>
    </row>
    <row r="37038" spans="2:13" s="1" customFormat="1" ht="13.8" x14ac:dyDescent="0.3">
      <c r="B37038" s="10"/>
      <c r="L37038" s="10"/>
      <c r="M37038" s="10"/>
    </row>
    <row r="37039" spans="2:13" s="1" customFormat="1" ht="13.8" x14ac:dyDescent="0.3">
      <c r="B37039" s="10"/>
      <c r="L37039" s="10"/>
      <c r="M37039" s="10"/>
    </row>
    <row r="37040" spans="2:13" s="1" customFormat="1" ht="13.8" x14ac:dyDescent="0.3">
      <c r="B37040" s="10"/>
      <c r="L37040" s="10"/>
      <c r="M37040" s="10"/>
    </row>
    <row r="37041" spans="2:13" s="1" customFormat="1" ht="13.8" x14ac:dyDescent="0.3">
      <c r="B37041" s="10"/>
      <c r="L37041" s="10"/>
      <c r="M37041" s="10"/>
    </row>
    <row r="37042" spans="2:13" s="1" customFormat="1" ht="13.8" x14ac:dyDescent="0.3">
      <c r="B37042" s="10"/>
      <c r="L37042" s="10"/>
      <c r="M37042" s="10"/>
    </row>
    <row r="37043" spans="2:13" s="1" customFormat="1" ht="13.8" x14ac:dyDescent="0.3">
      <c r="B37043" s="10"/>
      <c r="L37043" s="10"/>
      <c r="M37043" s="10"/>
    </row>
    <row r="37044" spans="2:13" s="1" customFormat="1" ht="13.8" x14ac:dyDescent="0.3">
      <c r="B37044" s="10"/>
      <c r="L37044" s="10"/>
      <c r="M37044" s="10"/>
    </row>
    <row r="37045" spans="2:13" s="1" customFormat="1" ht="13.8" x14ac:dyDescent="0.3">
      <c r="B37045" s="10"/>
      <c r="L37045" s="10"/>
      <c r="M37045" s="10"/>
    </row>
    <row r="37046" spans="2:13" s="1" customFormat="1" ht="13.8" x14ac:dyDescent="0.3">
      <c r="B37046" s="10"/>
      <c r="L37046" s="10"/>
      <c r="M37046" s="10"/>
    </row>
    <row r="37047" spans="2:13" s="1" customFormat="1" ht="13.8" x14ac:dyDescent="0.3">
      <c r="B37047" s="10"/>
      <c r="L37047" s="10"/>
      <c r="M37047" s="10"/>
    </row>
    <row r="37048" spans="2:13" s="1" customFormat="1" ht="13.8" x14ac:dyDescent="0.3">
      <c r="B37048" s="10"/>
      <c r="L37048" s="10"/>
      <c r="M37048" s="10"/>
    </row>
    <row r="37049" spans="2:13" s="1" customFormat="1" ht="13.8" x14ac:dyDescent="0.3">
      <c r="B37049" s="10"/>
      <c r="L37049" s="10"/>
      <c r="M37049" s="10"/>
    </row>
    <row r="37050" spans="2:13" s="1" customFormat="1" ht="13.8" x14ac:dyDescent="0.3">
      <c r="B37050" s="10"/>
      <c r="L37050" s="10"/>
      <c r="M37050" s="10"/>
    </row>
    <row r="37051" spans="2:13" s="1" customFormat="1" ht="13.8" x14ac:dyDescent="0.3">
      <c r="B37051" s="10"/>
      <c r="L37051" s="10"/>
      <c r="M37051" s="10"/>
    </row>
    <row r="37052" spans="2:13" s="1" customFormat="1" ht="13.8" x14ac:dyDescent="0.3">
      <c r="B37052" s="10"/>
      <c r="L37052" s="10"/>
      <c r="M37052" s="10"/>
    </row>
    <row r="37053" spans="2:13" s="1" customFormat="1" ht="13.8" x14ac:dyDescent="0.3">
      <c r="B37053" s="10"/>
      <c r="L37053" s="10"/>
      <c r="M37053" s="10"/>
    </row>
    <row r="37054" spans="2:13" s="1" customFormat="1" ht="13.8" x14ac:dyDescent="0.3">
      <c r="B37054" s="10"/>
      <c r="L37054" s="10"/>
      <c r="M37054" s="10"/>
    </row>
    <row r="37055" spans="2:13" s="1" customFormat="1" ht="13.8" x14ac:dyDescent="0.3">
      <c r="B37055" s="10"/>
      <c r="L37055" s="10"/>
      <c r="M37055" s="10"/>
    </row>
    <row r="37056" spans="2:13" s="1" customFormat="1" ht="13.8" x14ac:dyDescent="0.3">
      <c r="B37056" s="10"/>
      <c r="L37056" s="10"/>
      <c r="M37056" s="10"/>
    </row>
    <row r="37057" spans="2:13" s="1" customFormat="1" ht="13.8" x14ac:dyDescent="0.3">
      <c r="B37057" s="10"/>
      <c r="L37057" s="10"/>
      <c r="M37057" s="10"/>
    </row>
    <row r="37058" spans="2:13" s="1" customFormat="1" ht="13.8" x14ac:dyDescent="0.3">
      <c r="B37058" s="10"/>
      <c r="L37058" s="10"/>
      <c r="M37058" s="10"/>
    </row>
    <row r="37059" spans="2:13" s="1" customFormat="1" ht="13.8" x14ac:dyDescent="0.3">
      <c r="B37059" s="10"/>
      <c r="L37059" s="10"/>
      <c r="M37059" s="10"/>
    </row>
    <row r="37060" spans="2:13" s="1" customFormat="1" ht="13.8" x14ac:dyDescent="0.3">
      <c r="B37060" s="10"/>
      <c r="L37060" s="10"/>
      <c r="M37060" s="10"/>
    </row>
    <row r="37061" spans="2:13" s="1" customFormat="1" ht="13.8" x14ac:dyDescent="0.3">
      <c r="B37061" s="10"/>
      <c r="L37061" s="10"/>
      <c r="M37061" s="10"/>
    </row>
    <row r="37062" spans="2:13" s="1" customFormat="1" ht="13.8" x14ac:dyDescent="0.3">
      <c r="B37062" s="10"/>
      <c r="L37062" s="10"/>
      <c r="M37062" s="10"/>
    </row>
    <row r="37063" spans="2:13" s="1" customFormat="1" ht="13.8" x14ac:dyDescent="0.3">
      <c r="B37063" s="10"/>
      <c r="L37063" s="10"/>
      <c r="M37063" s="10"/>
    </row>
    <row r="37064" spans="2:13" s="1" customFormat="1" ht="13.8" x14ac:dyDescent="0.3">
      <c r="B37064" s="10"/>
      <c r="L37064" s="10"/>
      <c r="M37064" s="10"/>
    </row>
    <row r="37065" spans="2:13" s="1" customFormat="1" ht="13.8" x14ac:dyDescent="0.3">
      <c r="B37065" s="10"/>
      <c r="L37065" s="10"/>
      <c r="M37065" s="10"/>
    </row>
    <row r="37066" spans="2:13" s="1" customFormat="1" ht="13.8" x14ac:dyDescent="0.3">
      <c r="B37066" s="10"/>
      <c r="L37066" s="10"/>
      <c r="M37066" s="10"/>
    </row>
    <row r="37067" spans="2:13" s="1" customFormat="1" ht="13.8" x14ac:dyDescent="0.3">
      <c r="B37067" s="10"/>
      <c r="L37067" s="10"/>
      <c r="M37067" s="10"/>
    </row>
    <row r="37068" spans="2:13" s="1" customFormat="1" ht="13.8" x14ac:dyDescent="0.3">
      <c r="B37068" s="10"/>
      <c r="L37068" s="10"/>
      <c r="M37068" s="10"/>
    </row>
    <row r="37069" spans="2:13" s="1" customFormat="1" ht="13.8" x14ac:dyDescent="0.3">
      <c r="B37069" s="10"/>
      <c r="L37069" s="10"/>
      <c r="M37069" s="10"/>
    </row>
    <row r="37070" spans="2:13" s="1" customFormat="1" ht="13.8" x14ac:dyDescent="0.3">
      <c r="B37070" s="10"/>
      <c r="L37070" s="10"/>
      <c r="M37070" s="10"/>
    </row>
    <row r="37071" spans="2:13" s="1" customFormat="1" ht="13.8" x14ac:dyDescent="0.3">
      <c r="B37071" s="10"/>
      <c r="L37071" s="10"/>
      <c r="M37071" s="10"/>
    </row>
    <row r="37072" spans="2:13" s="1" customFormat="1" ht="13.8" x14ac:dyDescent="0.3">
      <c r="B37072" s="10"/>
      <c r="L37072" s="10"/>
      <c r="M37072" s="10"/>
    </row>
    <row r="37073" spans="2:13" s="1" customFormat="1" ht="13.8" x14ac:dyDescent="0.3">
      <c r="B37073" s="10"/>
      <c r="L37073" s="10"/>
      <c r="M37073" s="10"/>
    </row>
    <row r="37074" spans="2:13" s="1" customFormat="1" ht="13.8" x14ac:dyDescent="0.3">
      <c r="B37074" s="10"/>
      <c r="L37074" s="10"/>
      <c r="M37074" s="10"/>
    </row>
    <row r="37075" spans="2:13" s="1" customFormat="1" ht="13.8" x14ac:dyDescent="0.3">
      <c r="B37075" s="10"/>
      <c r="L37075" s="10"/>
      <c r="M37075" s="10"/>
    </row>
    <row r="37076" spans="2:13" s="1" customFormat="1" ht="13.8" x14ac:dyDescent="0.3">
      <c r="B37076" s="10"/>
      <c r="L37076" s="10"/>
      <c r="M37076" s="10"/>
    </row>
    <row r="37077" spans="2:13" s="1" customFormat="1" ht="13.8" x14ac:dyDescent="0.3">
      <c r="B37077" s="10"/>
      <c r="L37077" s="10"/>
      <c r="M37077" s="10"/>
    </row>
    <row r="37078" spans="2:13" s="1" customFormat="1" ht="13.8" x14ac:dyDescent="0.3">
      <c r="B37078" s="10"/>
      <c r="L37078" s="10"/>
      <c r="M37078" s="10"/>
    </row>
    <row r="37079" spans="2:13" s="1" customFormat="1" ht="13.8" x14ac:dyDescent="0.3">
      <c r="B37079" s="10"/>
      <c r="L37079" s="10"/>
      <c r="M37079" s="10"/>
    </row>
    <row r="37080" spans="2:13" s="1" customFormat="1" ht="13.8" x14ac:dyDescent="0.3">
      <c r="B37080" s="10"/>
      <c r="L37080" s="10"/>
      <c r="M37080" s="10"/>
    </row>
    <row r="37081" spans="2:13" s="1" customFormat="1" ht="13.8" x14ac:dyDescent="0.3">
      <c r="B37081" s="10"/>
      <c r="L37081" s="10"/>
      <c r="M37081" s="10"/>
    </row>
    <row r="37082" spans="2:13" s="1" customFormat="1" ht="13.8" x14ac:dyDescent="0.3">
      <c r="B37082" s="10"/>
      <c r="L37082" s="10"/>
      <c r="M37082" s="10"/>
    </row>
    <row r="37083" spans="2:13" s="1" customFormat="1" ht="13.8" x14ac:dyDescent="0.3">
      <c r="B37083" s="10"/>
      <c r="L37083" s="10"/>
      <c r="M37083" s="10"/>
    </row>
    <row r="37084" spans="2:13" s="1" customFormat="1" ht="13.8" x14ac:dyDescent="0.3">
      <c r="B37084" s="10"/>
      <c r="L37084" s="10"/>
      <c r="M37084" s="10"/>
    </row>
    <row r="37085" spans="2:13" s="1" customFormat="1" ht="13.8" x14ac:dyDescent="0.3">
      <c r="B37085" s="10"/>
      <c r="L37085" s="10"/>
      <c r="M37085" s="10"/>
    </row>
    <row r="37086" spans="2:13" s="1" customFormat="1" ht="13.8" x14ac:dyDescent="0.3">
      <c r="B37086" s="10"/>
      <c r="L37086" s="10"/>
      <c r="M37086" s="10"/>
    </row>
    <row r="37087" spans="2:13" s="1" customFormat="1" ht="13.8" x14ac:dyDescent="0.3">
      <c r="B37087" s="10"/>
      <c r="L37087" s="10"/>
      <c r="M37087" s="10"/>
    </row>
    <row r="37088" spans="2:13" s="1" customFormat="1" ht="13.8" x14ac:dyDescent="0.3">
      <c r="B37088" s="10"/>
      <c r="L37088" s="10"/>
      <c r="M37088" s="10"/>
    </row>
    <row r="37089" spans="2:13" s="1" customFormat="1" ht="13.8" x14ac:dyDescent="0.3">
      <c r="B37089" s="10"/>
      <c r="L37089" s="10"/>
      <c r="M37089" s="10"/>
    </row>
    <row r="37090" spans="2:13" s="1" customFormat="1" ht="13.8" x14ac:dyDescent="0.3">
      <c r="B37090" s="10"/>
      <c r="L37090" s="10"/>
      <c r="M37090" s="10"/>
    </row>
    <row r="37091" spans="2:13" s="1" customFormat="1" ht="13.8" x14ac:dyDescent="0.3">
      <c r="B37091" s="10"/>
      <c r="L37091" s="10"/>
      <c r="M37091" s="10"/>
    </row>
    <row r="37092" spans="2:13" s="1" customFormat="1" ht="13.8" x14ac:dyDescent="0.3">
      <c r="B37092" s="10"/>
      <c r="L37092" s="10"/>
      <c r="M37092" s="10"/>
    </row>
    <row r="37093" spans="2:13" s="1" customFormat="1" ht="13.8" x14ac:dyDescent="0.3">
      <c r="B37093" s="10"/>
      <c r="L37093" s="10"/>
      <c r="M37093" s="10"/>
    </row>
    <row r="37094" spans="2:13" s="1" customFormat="1" ht="13.8" x14ac:dyDescent="0.3">
      <c r="B37094" s="10"/>
      <c r="L37094" s="10"/>
      <c r="M37094" s="10"/>
    </row>
    <row r="37095" spans="2:13" s="1" customFormat="1" ht="13.8" x14ac:dyDescent="0.3">
      <c r="B37095" s="10"/>
      <c r="L37095" s="10"/>
      <c r="M37095" s="10"/>
    </row>
    <row r="37096" spans="2:13" s="1" customFormat="1" ht="13.8" x14ac:dyDescent="0.3">
      <c r="B37096" s="10"/>
      <c r="L37096" s="10"/>
      <c r="M37096" s="10"/>
    </row>
    <row r="37097" spans="2:13" s="1" customFormat="1" ht="13.8" x14ac:dyDescent="0.3">
      <c r="B37097" s="10"/>
      <c r="L37097" s="10"/>
      <c r="M37097" s="10"/>
    </row>
    <row r="37098" spans="2:13" s="1" customFormat="1" ht="13.8" x14ac:dyDescent="0.3">
      <c r="B37098" s="10"/>
      <c r="L37098" s="10"/>
      <c r="M37098" s="10"/>
    </row>
    <row r="37099" spans="2:13" s="1" customFormat="1" ht="13.8" x14ac:dyDescent="0.3">
      <c r="B37099" s="10"/>
      <c r="L37099" s="10"/>
      <c r="M37099" s="10"/>
    </row>
    <row r="37100" spans="2:13" s="1" customFormat="1" ht="13.8" x14ac:dyDescent="0.3">
      <c r="B37100" s="10"/>
      <c r="L37100" s="10"/>
      <c r="M37100" s="10"/>
    </row>
    <row r="37101" spans="2:13" s="1" customFormat="1" ht="13.8" x14ac:dyDescent="0.3">
      <c r="B37101" s="10"/>
      <c r="L37101" s="10"/>
      <c r="M37101" s="10"/>
    </row>
    <row r="37102" spans="2:13" s="1" customFormat="1" ht="13.8" x14ac:dyDescent="0.3">
      <c r="B37102" s="10"/>
      <c r="L37102" s="10"/>
      <c r="M37102" s="10"/>
    </row>
    <row r="37103" spans="2:13" s="1" customFormat="1" ht="13.8" x14ac:dyDescent="0.3">
      <c r="B37103" s="10"/>
      <c r="L37103" s="10"/>
      <c r="M37103" s="10"/>
    </row>
    <row r="37104" spans="2:13" s="1" customFormat="1" ht="13.8" x14ac:dyDescent="0.3">
      <c r="B37104" s="10"/>
      <c r="L37104" s="10"/>
      <c r="M37104" s="10"/>
    </row>
    <row r="37105" spans="2:13" s="1" customFormat="1" ht="13.8" x14ac:dyDescent="0.3">
      <c r="B37105" s="10"/>
      <c r="L37105" s="10"/>
      <c r="M37105" s="10"/>
    </row>
    <row r="37106" spans="2:13" s="1" customFormat="1" ht="13.8" x14ac:dyDescent="0.3">
      <c r="B37106" s="10"/>
      <c r="L37106" s="10"/>
      <c r="M37106" s="10"/>
    </row>
    <row r="37107" spans="2:13" s="1" customFormat="1" ht="13.8" x14ac:dyDescent="0.3">
      <c r="B37107" s="10"/>
      <c r="L37107" s="10"/>
      <c r="M37107" s="10"/>
    </row>
    <row r="37108" spans="2:13" s="1" customFormat="1" ht="13.8" x14ac:dyDescent="0.3">
      <c r="B37108" s="10"/>
      <c r="L37108" s="10"/>
      <c r="M37108" s="10"/>
    </row>
    <row r="37109" spans="2:13" s="1" customFormat="1" ht="13.8" x14ac:dyDescent="0.3">
      <c r="B37109" s="10"/>
      <c r="L37109" s="10"/>
      <c r="M37109" s="10"/>
    </row>
    <row r="37110" spans="2:13" s="1" customFormat="1" ht="13.8" x14ac:dyDescent="0.3">
      <c r="B37110" s="10"/>
      <c r="L37110" s="10"/>
      <c r="M37110" s="10"/>
    </row>
    <row r="37111" spans="2:13" s="1" customFormat="1" ht="13.8" x14ac:dyDescent="0.3">
      <c r="B37111" s="10"/>
      <c r="L37111" s="10"/>
      <c r="M37111" s="10"/>
    </row>
    <row r="37112" spans="2:13" s="1" customFormat="1" ht="13.8" x14ac:dyDescent="0.3">
      <c r="B37112" s="10"/>
      <c r="L37112" s="10"/>
      <c r="M37112" s="10"/>
    </row>
    <row r="37113" spans="2:13" s="1" customFormat="1" ht="13.8" x14ac:dyDescent="0.3">
      <c r="B37113" s="10"/>
      <c r="L37113" s="10"/>
      <c r="M37113" s="10"/>
    </row>
    <row r="37114" spans="2:13" s="1" customFormat="1" ht="13.8" x14ac:dyDescent="0.3">
      <c r="B37114" s="10"/>
      <c r="L37114" s="10"/>
      <c r="M37114" s="10"/>
    </row>
    <row r="37115" spans="2:13" s="1" customFormat="1" ht="13.8" x14ac:dyDescent="0.3">
      <c r="B37115" s="10"/>
      <c r="L37115" s="10"/>
      <c r="M37115" s="10"/>
    </row>
    <row r="37116" spans="2:13" s="1" customFormat="1" ht="13.8" x14ac:dyDescent="0.3">
      <c r="B37116" s="10"/>
      <c r="L37116" s="10"/>
      <c r="M37116" s="10"/>
    </row>
    <row r="37117" spans="2:13" s="1" customFormat="1" ht="13.8" x14ac:dyDescent="0.3">
      <c r="B37117" s="10"/>
      <c r="L37117" s="10"/>
      <c r="M37117" s="10"/>
    </row>
    <row r="37118" spans="2:13" s="1" customFormat="1" ht="13.8" x14ac:dyDescent="0.3">
      <c r="B37118" s="10"/>
      <c r="L37118" s="10"/>
      <c r="M37118" s="10"/>
    </row>
    <row r="37119" spans="2:13" s="1" customFormat="1" ht="13.8" x14ac:dyDescent="0.3">
      <c r="B37119" s="10"/>
      <c r="L37119" s="10"/>
      <c r="M37119" s="10"/>
    </row>
    <row r="37120" spans="2:13" s="1" customFormat="1" ht="13.8" x14ac:dyDescent="0.3">
      <c r="B37120" s="10"/>
      <c r="L37120" s="10"/>
      <c r="M37120" s="10"/>
    </row>
    <row r="37121" spans="2:13" s="1" customFormat="1" ht="13.8" x14ac:dyDescent="0.3">
      <c r="B37121" s="10"/>
      <c r="L37121" s="10"/>
      <c r="M37121" s="10"/>
    </row>
    <row r="37122" spans="2:13" s="1" customFormat="1" ht="13.8" x14ac:dyDescent="0.3">
      <c r="B37122" s="10"/>
      <c r="L37122" s="10"/>
      <c r="M37122" s="10"/>
    </row>
    <row r="37123" spans="2:13" s="1" customFormat="1" ht="13.8" x14ac:dyDescent="0.3">
      <c r="B37123" s="10"/>
      <c r="L37123" s="10"/>
      <c r="M37123" s="10"/>
    </row>
    <row r="37124" spans="2:13" s="1" customFormat="1" ht="13.8" x14ac:dyDescent="0.3">
      <c r="B37124" s="10"/>
      <c r="L37124" s="10"/>
      <c r="M37124" s="10"/>
    </row>
    <row r="37125" spans="2:13" s="1" customFormat="1" ht="13.8" x14ac:dyDescent="0.3">
      <c r="B37125" s="10"/>
      <c r="L37125" s="10"/>
      <c r="M37125" s="10"/>
    </row>
    <row r="37126" spans="2:13" s="1" customFormat="1" ht="13.8" x14ac:dyDescent="0.3">
      <c r="B37126" s="10"/>
      <c r="L37126" s="10"/>
      <c r="M37126" s="10"/>
    </row>
    <row r="37127" spans="2:13" s="1" customFormat="1" ht="13.8" x14ac:dyDescent="0.3">
      <c r="B37127" s="10"/>
      <c r="L37127" s="10"/>
      <c r="M37127" s="10"/>
    </row>
    <row r="37128" spans="2:13" s="1" customFormat="1" ht="13.8" x14ac:dyDescent="0.3">
      <c r="B37128" s="10"/>
      <c r="L37128" s="10"/>
      <c r="M37128" s="10"/>
    </row>
    <row r="37129" spans="2:13" s="1" customFormat="1" ht="13.8" x14ac:dyDescent="0.3">
      <c r="B37129" s="10"/>
      <c r="L37129" s="10"/>
      <c r="M37129" s="10"/>
    </row>
    <row r="37130" spans="2:13" s="1" customFormat="1" ht="13.8" x14ac:dyDescent="0.3">
      <c r="B37130" s="10"/>
      <c r="L37130" s="10"/>
      <c r="M37130" s="10"/>
    </row>
    <row r="37131" spans="2:13" s="1" customFormat="1" ht="13.8" x14ac:dyDescent="0.3">
      <c r="B37131" s="10"/>
      <c r="L37131" s="10"/>
      <c r="M37131" s="10"/>
    </row>
    <row r="37132" spans="2:13" s="1" customFormat="1" ht="13.8" x14ac:dyDescent="0.3">
      <c r="B37132" s="10"/>
      <c r="L37132" s="10"/>
      <c r="M37132" s="10"/>
    </row>
    <row r="37133" spans="2:13" s="1" customFormat="1" ht="13.8" x14ac:dyDescent="0.3">
      <c r="B37133" s="10"/>
      <c r="L37133" s="10"/>
      <c r="M37133" s="10"/>
    </row>
    <row r="37134" spans="2:13" s="1" customFormat="1" ht="13.8" x14ac:dyDescent="0.3">
      <c r="B37134" s="10"/>
      <c r="L37134" s="10"/>
      <c r="M37134" s="10"/>
    </row>
    <row r="37135" spans="2:13" s="1" customFormat="1" ht="13.8" x14ac:dyDescent="0.3">
      <c r="B37135" s="10"/>
      <c r="L37135" s="10"/>
      <c r="M37135" s="10"/>
    </row>
    <row r="37136" spans="2:13" s="1" customFormat="1" ht="13.8" x14ac:dyDescent="0.3">
      <c r="B37136" s="10"/>
      <c r="L37136" s="10"/>
      <c r="M37136" s="10"/>
    </row>
    <row r="37137" spans="2:13" s="1" customFormat="1" ht="13.8" x14ac:dyDescent="0.3">
      <c r="B37137" s="10"/>
      <c r="L37137" s="10"/>
      <c r="M37137" s="10"/>
    </row>
    <row r="37138" spans="2:13" s="1" customFormat="1" ht="13.8" x14ac:dyDescent="0.3">
      <c r="B37138" s="10"/>
      <c r="L37138" s="10"/>
      <c r="M37138" s="10"/>
    </row>
    <row r="37139" spans="2:13" s="1" customFormat="1" ht="13.8" x14ac:dyDescent="0.3">
      <c r="B37139" s="10"/>
      <c r="L37139" s="10"/>
      <c r="M37139" s="10"/>
    </row>
    <row r="37140" spans="2:13" s="1" customFormat="1" ht="13.8" x14ac:dyDescent="0.3">
      <c r="B37140" s="10"/>
      <c r="L37140" s="10"/>
      <c r="M37140" s="10"/>
    </row>
    <row r="37141" spans="2:13" s="1" customFormat="1" ht="13.8" x14ac:dyDescent="0.3">
      <c r="B37141" s="10"/>
      <c r="L37141" s="10"/>
      <c r="M37141" s="10"/>
    </row>
    <row r="37142" spans="2:13" s="1" customFormat="1" ht="13.8" x14ac:dyDescent="0.3">
      <c r="B37142" s="10"/>
      <c r="L37142" s="10"/>
      <c r="M37142" s="10"/>
    </row>
    <row r="37143" spans="2:13" s="1" customFormat="1" ht="13.8" x14ac:dyDescent="0.3">
      <c r="B37143" s="10"/>
      <c r="L37143" s="10"/>
      <c r="M37143" s="10"/>
    </row>
    <row r="37144" spans="2:13" s="1" customFormat="1" ht="13.8" x14ac:dyDescent="0.3">
      <c r="B37144" s="10"/>
      <c r="L37144" s="10"/>
      <c r="M37144" s="10"/>
    </row>
    <row r="37145" spans="2:13" s="1" customFormat="1" ht="13.8" x14ac:dyDescent="0.3">
      <c r="B37145" s="10"/>
      <c r="L37145" s="10"/>
      <c r="M37145" s="10"/>
    </row>
    <row r="37146" spans="2:13" s="1" customFormat="1" ht="13.8" x14ac:dyDescent="0.3">
      <c r="B37146" s="10"/>
      <c r="L37146" s="10"/>
      <c r="M37146" s="10"/>
    </row>
    <row r="37147" spans="2:13" s="1" customFormat="1" ht="13.8" x14ac:dyDescent="0.3">
      <c r="B37147" s="10"/>
      <c r="L37147" s="10"/>
      <c r="M37147" s="10"/>
    </row>
    <row r="37148" spans="2:13" s="1" customFormat="1" ht="13.8" x14ac:dyDescent="0.3">
      <c r="B37148" s="10"/>
      <c r="L37148" s="10"/>
      <c r="M37148" s="10"/>
    </row>
    <row r="37149" spans="2:13" s="1" customFormat="1" ht="13.8" x14ac:dyDescent="0.3">
      <c r="B37149" s="10"/>
      <c r="L37149" s="10"/>
      <c r="M37149" s="10"/>
    </row>
    <row r="37150" spans="2:13" s="1" customFormat="1" ht="13.8" x14ac:dyDescent="0.3">
      <c r="B37150" s="10"/>
      <c r="L37150" s="10"/>
      <c r="M37150" s="10"/>
    </row>
    <row r="37151" spans="2:13" s="1" customFormat="1" ht="13.8" x14ac:dyDescent="0.3">
      <c r="B37151" s="10"/>
      <c r="L37151" s="10"/>
      <c r="M37151" s="10"/>
    </row>
    <row r="37152" spans="2:13" s="1" customFormat="1" ht="13.8" x14ac:dyDescent="0.3">
      <c r="B37152" s="10"/>
      <c r="L37152" s="10"/>
      <c r="M37152" s="10"/>
    </row>
    <row r="37153" spans="2:13" s="1" customFormat="1" ht="13.8" x14ac:dyDescent="0.3">
      <c r="B37153" s="10"/>
      <c r="L37153" s="10"/>
      <c r="M37153" s="10"/>
    </row>
    <row r="37154" spans="2:13" s="1" customFormat="1" ht="13.8" x14ac:dyDescent="0.3">
      <c r="B37154" s="10"/>
      <c r="L37154" s="10"/>
      <c r="M37154" s="10"/>
    </row>
    <row r="37155" spans="2:13" s="1" customFormat="1" ht="13.8" x14ac:dyDescent="0.3">
      <c r="B37155" s="10"/>
      <c r="L37155" s="10"/>
      <c r="M37155" s="10"/>
    </row>
    <row r="37156" spans="2:13" s="1" customFormat="1" ht="13.8" x14ac:dyDescent="0.3">
      <c r="B37156" s="10"/>
      <c r="L37156" s="10"/>
      <c r="M37156" s="10"/>
    </row>
    <row r="37157" spans="2:13" s="1" customFormat="1" ht="13.8" x14ac:dyDescent="0.3">
      <c r="B37157" s="10"/>
      <c r="L37157" s="10"/>
      <c r="M37157" s="10"/>
    </row>
    <row r="37158" spans="2:13" s="1" customFormat="1" ht="13.8" x14ac:dyDescent="0.3">
      <c r="B37158" s="10"/>
      <c r="L37158" s="10"/>
      <c r="M37158" s="10"/>
    </row>
    <row r="37159" spans="2:13" s="1" customFormat="1" ht="13.8" x14ac:dyDescent="0.3">
      <c r="B37159" s="10"/>
      <c r="L37159" s="10"/>
      <c r="M37159" s="10"/>
    </row>
    <row r="37160" spans="2:13" s="1" customFormat="1" ht="13.8" x14ac:dyDescent="0.3">
      <c r="B37160" s="10"/>
      <c r="L37160" s="10"/>
      <c r="M37160" s="10"/>
    </row>
    <row r="37161" spans="2:13" s="1" customFormat="1" ht="13.8" x14ac:dyDescent="0.3">
      <c r="B37161" s="10"/>
      <c r="L37161" s="10"/>
      <c r="M37161" s="10"/>
    </row>
    <row r="37162" spans="2:13" s="1" customFormat="1" ht="13.8" x14ac:dyDescent="0.3">
      <c r="B37162" s="10"/>
      <c r="L37162" s="10"/>
      <c r="M37162" s="10"/>
    </row>
    <row r="37163" spans="2:13" s="1" customFormat="1" ht="13.8" x14ac:dyDescent="0.3">
      <c r="B37163" s="10"/>
      <c r="L37163" s="10"/>
      <c r="M37163" s="10"/>
    </row>
    <row r="37164" spans="2:13" s="1" customFormat="1" ht="13.8" x14ac:dyDescent="0.3">
      <c r="B37164" s="10"/>
      <c r="L37164" s="10"/>
      <c r="M37164" s="10"/>
    </row>
    <row r="37165" spans="2:13" s="1" customFormat="1" ht="13.8" x14ac:dyDescent="0.3">
      <c r="B37165" s="10"/>
      <c r="L37165" s="10"/>
      <c r="M37165" s="10"/>
    </row>
    <row r="37166" spans="2:13" s="1" customFormat="1" ht="13.8" x14ac:dyDescent="0.3">
      <c r="B37166" s="10"/>
      <c r="L37166" s="10"/>
      <c r="M37166" s="10"/>
    </row>
    <row r="37167" spans="2:13" s="1" customFormat="1" ht="13.8" x14ac:dyDescent="0.3">
      <c r="B37167" s="10"/>
      <c r="L37167" s="10"/>
      <c r="M37167" s="10"/>
    </row>
    <row r="37168" spans="2:13" s="1" customFormat="1" ht="13.8" x14ac:dyDescent="0.3">
      <c r="B37168" s="10"/>
      <c r="L37168" s="10"/>
      <c r="M37168" s="10"/>
    </row>
    <row r="37169" spans="2:13" s="1" customFormat="1" ht="13.8" x14ac:dyDescent="0.3">
      <c r="B37169" s="10"/>
      <c r="L37169" s="10"/>
      <c r="M37169" s="10"/>
    </row>
    <row r="37170" spans="2:13" s="1" customFormat="1" ht="13.8" x14ac:dyDescent="0.3">
      <c r="B37170" s="10"/>
      <c r="L37170" s="10"/>
      <c r="M37170" s="10"/>
    </row>
    <row r="37171" spans="2:13" s="1" customFormat="1" ht="13.8" x14ac:dyDescent="0.3">
      <c r="B37171" s="10"/>
      <c r="L37171" s="10"/>
      <c r="M37171" s="10"/>
    </row>
    <row r="37172" spans="2:13" s="1" customFormat="1" ht="13.8" x14ac:dyDescent="0.3">
      <c r="B37172" s="10"/>
      <c r="L37172" s="10"/>
      <c r="M37172" s="10"/>
    </row>
    <row r="37173" spans="2:13" s="1" customFormat="1" ht="13.8" x14ac:dyDescent="0.3">
      <c r="B37173" s="10"/>
      <c r="L37173" s="10"/>
      <c r="M37173" s="10"/>
    </row>
    <row r="37174" spans="2:13" s="1" customFormat="1" ht="13.8" x14ac:dyDescent="0.3">
      <c r="B37174" s="10"/>
      <c r="L37174" s="10"/>
      <c r="M37174" s="10"/>
    </row>
    <row r="37175" spans="2:13" s="1" customFormat="1" ht="13.8" x14ac:dyDescent="0.3">
      <c r="B37175" s="10"/>
      <c r="L37175" s="10"/>
      <c r="M37175" s="10"/>
    </row>
    <row r="37176" spans="2:13" s="1" customFormat="1" ht="13.8" x14ac:dyDescent="0.3">
      <c r="B37176" s="10"/>
      <c r="L37176" s="10"/>
      <c r="M37176" s="10"/>
    </row>
    <row r="37177" spans="2:13" s="1" customFormat="1" ht="13.8" x14ac:dyDescent="0.3">
      <c r="B37177" s="10"/>
      <c r="L37177" s="10"/>
      <c r="M37177" s="10"/>
    </row>
    <row r="37178" spans="2:13" s="1" customFormat="1" ht="13.8" x14ac:dyDescent="0.3">
      <c r="B37178" s="10"/>
      <c r="L37178" s="10"/>
      <c r="M37178" s="10"/>
    </row>
    <row r="37179" spans="2:13" s="1" customFormat="1" ht="13.8" x14ac:dyDescent="0.3">
      <c r="B37179" s="10"/>
      <c r="L37179" s="10"/>
      <c r="M37179" s="10"/>
    </row>
    <row r="37180" spans="2:13" s="1" customFormat="1" ht="13.8" x14ac:dyDescent="0.3">
      <c r="B37180" s="10"/>
      <c r="L37180" s="10"/>
      <c r="M37180" s="10"/>
    </row>
    <row r="37181" spans="2:13" s="1" customFormat="1" ht="13.8" x14ac:dyDescent="0.3">
      <c r="B37181" s="10"/>
      <c r="L37181" s="10"/>
      <c r="M37181" s="10"/>
    </row>
    <row r="37182" spans="2:13" s="1" customFormat="1" ht="13.8" x14ac:dyDescent="0.3">
      <c r="B37182" s="10"/>
      <c r="L37182" s="10"/>
      <c r="M37182" s="10"/>
    </row>
    <row r="37183" spans="2:13" s="1" customFormat="1" ht="13.8" x14ac:dyDescent="0.3">
      <c r="B37183" s="10"/>
      <c r="L37183" s="10"/>
      <c r="M37183" s="10"/>
    </row>
    <row r="37184" spans="2:13" s="1" customFormat="1" ht="13.8" x14ac:dyDescent="0.3">
      <c r="B37184" s="10"/>
      <c r="L37184" s="10"/>
      <c r="M37184" s="10"/>
    </row>
    <row r="37185" spans="2:13" s="1" customFormat="1" ht="13.8" x14ac:dyDescent="0.3">
      <c r="B37185" s="10"/>
      <c r="L37185" s="10"/>
      <c r="M37185" s="10"/>
    </row>
    <row r="37186" spans="2:13" s="1" customFormat="1" ht="13.8" x14ac:dyDescent="0.3">
      <c r="B37186" s="10"/>
      <c r="L37186" s="10"/>
      <c r="M37186" s="10"/>
    </row>
    <row r="37187" spans="2:13" s="1" customFormat="1" ht="13.8" x14ac:dyDescent="0.3">
      <c r="B37187" s="10"/>
      <c r="L37187" s="10"/>
      <c r="M37187" s="10"/>
    </row>
    <row r="37188" spans="2:13" s="1" customFormat="1" ht="13.8" x14ac:dyDescent="0.3">
      <c r="B37188" s="10"/>
      <c r="L37188" s="10"/>
      <c r="M37188" s="10"/>
    </row>
    <row r="37189" spans="2:13" s="1" customFormat="1" ht="13.8" x14ac:dyDescent="0.3">
      <c r="B37189" s="10"/>
      <c r="L37189" s="10"/>
      <c r="M37189" s="10"/>
    </row>
    <row r="37190" spans="2:13" s="1" customFormat="1" ht="13.8" x14ac:dyDescent="0.3">
      <c r="B37190" s="10"/>
      <c r="L37190" s="10"/>
      <c r="M37190" s="10"/>
    </row>
    <row r="37191" spans="2:13" s="1" customFormat="1" ht="13.8" x14ac:dyDescent="0.3">
      <c r="B37191" s="10"/>
      <c r="L37191" s="10"/>
      <c r="M37191" s="10"/>
    </row>
    <row r="37192" spans="2:13" s="1" customFormat="1" ht="13.8" x14ac:dyDescent="0.3">
      <c r="B37192" s="10"/>
      <c r="L37192" s="10"/>
      <c r="M37192" s="10"/>
    </row>
    <row r="37193" spans="2:13" s="1" customFormat="1" ht="13.8" x14ac:dyDescent="0.3">
      <c r="B37193" s="10"/>
      <c r="L37193" s="10"/>
      <c r="M37193" s="10"/>
    </row>
    <row r="37194" spans="2:13" s="1" customFormat="1" ht="13.8" x14ac:dyDescent="0.3">
      <c r="B37194" s="10"/>
      <c r="L37194" s="10"/>
      <c r="M37194" s="10"/>
    </row>
    <row r="37195" spans="2:13" s="1" customFormat="1" ht="13.8" x14ac:dyDescent="0.3">
      <c r="B37195" s="10"/>
      <c r="L37195" s="10"/>
      <c r="M37195" s="10"/>
    </row>
    <row r="37196" spans="2:13" s="1" customFormat="1" ht="13.8" x14ac:dyDescent="0.3">
      <c r="B37196" s="10"/>
      <c r="L37196" s="10"/>
      <c r="M37196" s="10"/>
    </row>
    <row r="37197" spans="2:13" s="1" customFormat="1" ht="13.8" x14ac:dyDescent="0.3">
      <c r="B37197" s="10"/>
      <c r="L37197" s="10"/>
      <c r="M37197" s="10"/>
    </row>
    <row r="37198" spans="2:13" s="1" customFormat="1" ht="13.8" x14ac:dyDescent="0.3">
      <c r="B37198" s="10"/>
      <c r="L37198" s="10"/>
      <c r="M37198" s="10"/>
    </row>
    <row r="37199" spans="2:13" s="1" customFormat="1" ht="13.8" x14ac:dyDescent="0.3">
      <c r="B37199" s="10"/>
      <c r="L37199" s="10"/>
      <c r="M37199" s="10"/>
    </row>
    <row r="37200" spans="2:13" s="1" customFormat="1" ht="13.8" x14ac:dyDescent="0.3">
      <c r="B37200" s="10"/>
      <c r="L37200" s="10"/>
      <c r="M37200" s="10"/>
    </row>
    <row r="37201" spans="2:13" s="1" customFormat="1" ht="13.8" x14ac:dyDescent="0.3">
      <c r="B37201" s="10"/>
      <c r="L37201" s="10"/>
      <c r="M37201" s="10"/>
    </row>
    <row r="37202" spans="2:13" s="1" customFormat="1" ht="13.8" x14ac:dyDescent="0.3">
      <c r="B37202" s="10"/>
      <c r="L37202" s="10"/>
      <c r="M37202" s="10"/>
    </row>
    <row r="37203" spans="2:13" s="1" customFormat="1" ht="13.8" x14ac:dyDescent="0.3">
      <c r="B37203" s="10"/>
      <c r="L37203" s="10"/>
      <c r="M37203" s="10"/>
    </row>
    <row r="37204" spans="2:13" s="1" customFormat="1" ht="13.8" x14ac:dyDescent="0.3">
      <c r="B37204" s="10"/>
      <c r="L37204" s="10"/>
      <c r="M37204" s="10"/>
    </row>
    <row r="37205" spans="2:13" s="1" customFormat="1" ht="13.8" x14ac:dyDescent="0.3">
      <c r="B37205" s="10"/>
      <c r="L37205" s="10"/>
      <c r="M37205" s="10"/>
    </row>
    <row r="37206" spans="2:13" s="1" customFormat="1" ht="13.8" x14ac:dyDescent="0.3">
      <c r="B37206" s="10"/>
      <c r="L37206" s="10"/>
      <c r="M37206" s="10"/>
    </row>
    <row r="37207" spans="2:13" s="1" customFormat="1" ht="13.8" x14ac:dyDescent="0.3">
      <c r="B37207" s="10"/>
      <c r="L37207" s="10"/>
      <c r="M37207" s="10"/>
    </row>
    <row r="37208" spans="2:13" s="1" customFormat="1" ht="13.8" x14ac:dyDescent="0.3">
      <c r="B37208" s="10"/>
      <c r="L37208" s="10"/>
      <c r="M37208" s="10"/>
    </row>
    <row r="37209" spans="2:13" s="1" customFormat="1" ht="13.8" x14ac:dyDescent="0.3">
      <c r="B37209" s="10"/>
      <c r="L37209" s="10"/>
      <c r="M37209" s="10"/>
    </row>
    <row r="37210" spans="2:13" s="1" customFormat="1" ht="13.8" x14ac:dyDescent="0.3">
      <c r="B37210" s="10"/>
      <c r="L37210" s="10"/>
      <c r="M37210" s="10"/>
    </row>
    <row r="37211" spans="2:13" s="1" customFormat="1" ht="13.8" x14ac:dyDescent="0.3">
      <c r="B37211" s="10"/>
      <c r="L37211" s="10"/>
      <c r="M37211" s="10"/>
    </row>
    <row r="37212" spans="2:13" s="1" customFormat="1" ht="13.8" x14ac:dyDescent="0.3">
      <c r="B37212" s="10"/>
      <c r="L37212" s="10"/>
      <c r="M37212" s="10"/>
    </row>
    <row r="37213" spans="2:13" s="1" customFormat="1" ht="13.8" x14ac:dyDescent="0.3">
      <c r="B37213" s="10"/>
      <c r="L37213" s="10"/>
      <c r="M37213" s="10"/>
    </row>
    <row r="37214" spans="2:13" s="1" customFormat="1" ht="13.8" x14ac:dyDescent="0.3">
      <c r="B37214" s="10"/>
      <c r="L37214" s="10"/>
      <c r="M37214" s="10"/>
    </row>
    <row r="37215" spans="2:13" s="1" customFormat="1" ht="13.8" x14ac:dyDescent="0.3">
      <c r="B37215" s="10"/>
      <c r="L37215" s="10"/>
      <c r="M37215" s="10"/>
    </row>
    <row r="37216" spans="2:13" s="1" customFormat="1" ht="13.8" x14ac:dyDescent="0.3">
      <c r="B37216" s="10"/>
      <c r="L37216" s="10"/>
      <c r="M37216" s="10"/>
    </row>
    <row r="37217" spans="2:13" s="1" customFormat="1" ht="13.8" x14ac:dyDescent="0.3">
      <c r="B37217" s="10"/>
      <c r="L37217" s="10"/>
      <c r="M37217" s="10"/>
    </row>
    <row r="37218" spans="2:13" s="1" customFormat="1" ht="13.8" x14ac:dyDescent="0.3">
      <c r="B37218" s="10"/>
      <c r="L37218" s="10"/>
      <c r="M37218" s="10"/>
    </row>
    <row r="37219" spans="2:13" s="1" customFormat="1" ht="13.8" x14ac:dyDescent="0.3">
      <c r="B37219" s="10"/>
      <c r="L37219" s="10"/>
      <c r="M37219" s="10"/>
    </row>
    <row r="37220" spans="2:13" s="1" customFormat="1" ht="13.8" x14ac:dyDescent="0.3">
      <c r="B37220" s="10"/>
      <c r="L37220" s="10"/>
      <c r="M37220" s="10"/>
    </row>
    <row r="37221" spans="2:13" s="1" customFormat="1" ht="13.8" x14ac:dyDescent="0.3">
      <c r="B37221" s="10"/>
      <c r="L37221" s="10"/>
      <c r="M37221" s="10"/>
    </row>
    <row r="37222" spans="2:13" s="1" customFormat="1" ht="13.8" x14ac:dyDescent="0.3">
      <c r="B37222" s="10"/>
      <c r="L37222" s="10"/>
      <c r="M37222" s="10"/>
    </row>
    <row r="37223" spans="2:13" s="1" customFormat="1" ht="13.8" x14ac:dyDescent="0.3">
      <c r="B37223" s="10"/>
      <c r="L37223" s="10"/>
      <c r="M37223" s="10"/>
    </row>
    <row r="37224" spans="2:13" s="1" customFormat="1" ht="13.8" x14ac:dyDescent="0.3">
      <c r="B37224" s="10"/>
      <c r="L37224" s="10"/>
      <c r="M37224" s="10"/>
    </row>
    <row r="37225" spans="2:13" s="1" customFormat="1" ht="13.8" x14ac:dyDescent="0.3">
      <c r="B37225" s="10"/>
      <c r="L37225" s="10"/>
      <c r="M37225" s="10"/>
    </row>
    <row r="37226" spans="2:13" s="1" customFormat="1" ht="13.8" x14ac:dyDescent="0.3">
      <c r="B37226" s="10"/>
      <c r="L37226" s="10"/>
      <c r="M37226" s="10"/>
    </row>
    <row r="37227" spans="2:13" s="1" customFormat="1" ht="13.8" x14ac:dyDescent="0.3">
      <c r="B37227" s="10"/>
      <c r="L37227" s="10"/>
      <c r="M37227" s="10"/>
    </row>
    <row r="37228" spans="2:13" s="1" customFormat="1" ht="13.8" x14ac:dyDescent="0.3">
      <c r="B37228" s="10"/>
      <c r="L37228" s="10"/>
      <c r="M37228" s="10"/>
    </row>
    <row r="37229" spans="2:13" s="1" customFormat="1" ht="13.8" x14ac:dyDescent="0.3">
      <c r="B37229" s="10"/>
      <c r="L37229" s="10"/>
      <c r="M37229" s="10"/>
    </row>
    <row r="37230" spans="2:13" s="1" customFormat="1" ht="13.8" x14ac:dyDescent="0.3">
      <c r="B37230" s="10"/>
      <c r="L37230" s="10"/>
      <c r="M37230" s="10"/>
    </row>
    <row r="37231" spans="2:13" s="1" customFormat="1" ht="13.8" x14ac:dyDescent="0.3">
      <c r="B37231" s="10"/>
      <c r="L37231" s="10"/>
      <c r="M37231" s="10"/>
    </row>
    <row r="37232" spans="2:13" s="1" customFormat="1" ht="13.8" x14ac:dyDescent="0.3">
      <c r="B37232" s="10"/>
      <c r="L37232" s="10"/>
      <c r="M37232" s="10"/>
    </row>
    <row r="37233" spans="2:13" s="1" customFormat="1" ht="13.8" x14ac:dyDescent="0.3">
      <c r="B37233" s="10"/>
      <c r="L37233" s="10"/>
      <c r="M37233" s="10"/>
    </row>
    <row r="37234" spans="2:13" s="1" customFormat="1" ht="13.8" x14ac:dyDescent="0.3">
      <c r="B37234" s="10"/>
      <c r="L37234" s="10"/>
      <c r="M37234" s="10"/>
    </row>
    <row r="37235" spans="2:13" s="1" customFormat="1" ht="13.8" x14ac:dyDescent="0.3">
      <c r="B37235" s="10"/>
      <c r="L37235" s="10"/>
      <c r="M37235" s="10"/>
    </row>
    <row r="37236" spans="2:13" s="1" customFormat="1" ht="13.8" x14ac:dyDescent="0.3">
      <c r="B37236" s="10"/>
      <c r="L37236" s="10"/>
      <c r="M37236" s="10"/>
    </row>
    <row r="37237" spans="2:13" s="1" customFormat="1" ht="13.8" x14ac:dyDescent="0.3">
      <c r="B37237" s="10"/>
      <c r="L37237" s="10"/>
      <c r="M37237" s="10"/>
    </row>
    <row r="37238" spans="2:13" s="1" customFormat="1" ht="13.8" x14ac:dyDescent="0.3">
      <c r="B37238" s="10"/>
      <c r="L37238" s="10"/>
      <c r="M37238" s="10"/>
    </row>
    <row r="37239" spans="2:13" s="1" customFormat="1" ht="13.8" x14ac:dyDescent="0.3">
      <c r="B37239" s="10"/>
      <c r="L37239" s="10"/>
      <c r="M37239" s="10"/>
    </row>
    <row r="37240" spans="2:13" s="1" customFormat="1" ht="13.8" x14ac:dyDescent="0.3">
      <c r="B37240" s="10"/>
      <c r="L37240" s="10"/>
      <c r="M37240" s="10"/>
    </row>
    <row r="37241" spans="2:13" s="1" customFormat="1" ht="13.8" x14ac:dyDescent="0.3">
      <c r="B37241" s="10"/>
      <c r="L37241" s="10"/>
      <c r="M37241" s="10"/>
    </row>
    <row r="37242" spans="2:13" s="1" customFormat="1" ht="13.8" x14ac:dyDescent="0.3">
      <c r="B37242" s="10"/>
      <c r="L37242" s="10"/>
      <c r="M37242" s="10"/>
    </row>
    <row r="37243" spans="2:13" s="1" customFormat="1" ht="13.8" x14ac:dyDescent="0.3">
      <c r="B37243" s="10"/>
      <c r="L37243" s="10"/>
      <c r="M37243" s="10"/>
    </row>
    <row r="37244" spans="2:13" s="1" customFormat="1" ht="13.8" x14ac:dyDescent="0.3">
      <c r="B37244" s="10"/>
      <c r="L37244" s="10"/>
      <c r="M37244" s="10"/>
    </row>
    <row r="37245" spans="2:13" s="1" customFormat="1" ht="13.8" x14ac:dyDescent="0.3">
      <c r="B37245" s="10"/>
      <c r="L37245" s="10"/>
      <c r="M37245" s="10"/>
    </row>
    <row r="37246" spans="2:13" s="1" customFormat="1" ht="13.8" x14ac:dyDescent="0.3">
      <c r="B37246" s="10"/>
      <c r="L37246" s="10"/>
      <c r="M37246" s="10"/>
    </row>
    <row r="37247" spans="2:13" s="1" customFormat="1" ht="13.8" x14ac:dyDescent="0.3">
      <c r="B37247" s="10"/>
      <c r="L37247" s="10"/>
      <c r="M37247" s="10"/>
    </row>
    <row r="37248" spans="2:13" s="1" customFormat="1" ht="13.8" x14ac:dyDescent="0.3">
      <c r="B37248" s="10"/>
      <c r="L37248" s="10"/>
      <c r="M37248" s="10"/>
    </row>
    <row r="37249" spans="2:13" s="1" customFormat="1" ht="13.8" x14ac:dyDescent="0.3">
      <c r="B37249" s="10"/>
      <c r="L37249" s="10"/>
      <c r="M37249" s="10"/>
    </row>
    <row r="37250" spans="2:13" s="1" customFormat="1" ht="13.8" x14ac:dyDescent="0.3">
      <c r="B37250" s="10"/>
      <c r="L37250" s="10"/>
      <c r="M37250" s="10"/>
    </row>
    <row r="37251" spans="2:13" s="1" customFormat="1" ht="13.8" x14ac:dyDescent="0.3">
      <c r="B37251" s="10"/>
      <c r="L37251" s="10"/>
      <c r="M37251" s="10"/>
    </row>
    <row r="37252" spans="2:13" s="1" customFormat="1" ht="13.8" x14ac:dyDescent="0.3">
      <c r="B37252" s="10"/>
      <c r="L37252" s="10"/>
      <c r="M37252" s="10"/>
    </row>
    <row r="37253" spans="2:13" s="1" customFormat="1" ht="13.8" x14ac:dyDescent="0.3">
      <c r="B37253" s="10"/>
      <c r="L37253" s="10"/>
      <c r="M37253" s="10"/>
    </row>
    <row r="37254" spans="2:13" s="1" customFormat="1" ht="13.8" x14ac:dyDescent="0.3">
      <c r="B37254" s="10"/>
      <c r="L37254" s="10"/>
      <c r="M37254" s="10"/>
    </row>
    <row r="37255" spans="2:13" s="1" customFormat="1" ht="13.8" x14ac:dyDescent="0.3">
      <c r="B37255" s="10"/>
      <c r="L37255" s="10"/>
      <c r="M37255" s="10"/>
    </row>
    <row r="37256" spans="2:13" s="1" customFormat="1" ht="13.8" x14ac:dyDescent="0.3">
      <c r="B37256" s="10"/>
      <c r="L37256" s="10"/>
      <c r="M37256" s="10"/>
    </row>
    <row r="37257" spans="2:13" s="1" customFormat="1" ht="13.8" x14ac:dyDescent="0.3">
      <c r="B37257" s="10"/>
      <c r="L37257" s="10"/>
      <c r="M37257" s="10"/>
    </row>
    <row r="37258" spans="2:13" s="1" customFormat="1" ht="13.8" x14ac:dyDescent="0.3">
      <c r="B37258" s="10"/>
      <c r="L37258" s="10"/>
      <c r="M37258" s="10"/>
    </row>
    <row r="37259" spans="2:13" s="1" customFormat="1" ht="13.8" x14ac:dyDescent="0.3">
      <c r="B37259" s="10"/>
      <c r="L37259" s="10"/>
      <c r="M37259" s="10"/>
    </row>
    <row r="37260" spans="2:13" s="1" customFormat="1" ht="13.8" x14ac:dyDescent="0.3">
      <c r="B37260" s="10"/>
      <c r="L37260" s="10"/>
      <c r="M37260" s="10"/>
    </row>
    <row r="37261" spans="2:13" s="1" customFormat="1" ht="13.8" x14ac:dyDescent="0.3">
      <c r="B37261" s="10"/>
      <c r="L37261" s="10"/>
      <c r="M37261" s="10"/>
    </row>
    <row r="37262" spans="2:13" s="1" customFormat="1" ht="13.8" x14ac:dyDescent="0.3">
      <c r="B37262" s="10"/>
      <c r="L37262" s="10"/>
      <c r="M37262" s="10"/>
    </row>
    <row r="37263" spans="2:13" s="1" customFormat="1" ht="13.8" x14ac:dyDescent="0.3">
      <c r="B37263" s="10"/>
      <c r="L37263" s="10"/>
      <c r="M37263" s="10"/>
    </row>
    <row r="37264" spans="2:13" s="1" customFormat="1" ht="13.8" x14ac:dyDescent="0.3">
      <c r="B37264" s="10"/>
      <c r="L37264" s="10"/>
      <c r="M37264" s="10"/>
    </row>
    <row r="37265" spans="2:13" s="1" customFormat="1" ht="13.8" x14ac:dyDescent="0.3">
      <c r="B37265" s="10"/>
      <c r="L37265" s="10"/>
      <c r="M37265" s="10"/>
    </row>
    <row r="37266" spans="2:13" s="1" customFormat="1" ht="13.8" x14ac:dyDescent="0.3">
      <c r="B37266" s="10"/>
      <c r="L37266" s="10"/>
      <c r="M37266" s="10"/>
    </row>
    <row r="37267" spans="2:13" s="1" customFormat="1" ht="13.8" x14ac:dyDescent="0.3">
      <c r="B37267" s="10"/>
      <c r="L37267" s="10"/>
      <c r="M37267" s="10"/>
    </row>
    <row r="37268" spans="2:13" s="1" customFormat="1" ht="13.8" x14ac:dyDescent="0.3">
      <c r="B37268" s="10"/>
      <c r="L37268" s="10"/>
      <c r="M37268" s="10"/>
    </row>
    <row r="37269" spans="2:13" s="1" customFormat="1" ht="13.8" x14ac:dyDescent="0.3">
      <c r="B37269" s="10"/>
      <c r="L37269" s="10"/>
      <c r="M37269" s="10"/>
    </row>
    <row r="37270" spans="2:13" s="1" customFormat="1" ht="13.8" x14ac:dyDescent="0.3">
      <c r="B37270" s="10"/>
      <c r="L37270" s="10"/>
      <c r="M37270" s="10"/>
    </row>
    <row r="37271" spans="2:13" s="1" customFormat="1" ht="13.8" x14ac:dyDescent="0.3">
      <c r="B37271" s="10"/>
      <c r="L37271" s="10"/>
      <c r="M37271" s="10"/>
    </row>
    <row r="37272" spans="2:13" s="1" customFormat="1" ht="13.8" x14ac:dyDescent="0.3">
      <c r="B37272" s="10"/>
      <c r="L37272" s="10"/>
      <c r="M37272" s="10"/>
    </row>
    <row r="37273" spans="2:13" s="1" customFormat="1" ht="13.8" x14ac:dyDescent="0.3">
      <c r="B37273" s="10"/>
      <c r="L37273" s="10"/>
      <c r="M37273" s="10"/>
    </row>
    <row r="37274" spans="2:13" s="1" customFormat="1" ht="13.8" x14ac:dyDescent="0.3">
      <c r="B37274" s="10"/>
      <c r="L37274" s="10"/>
      <c r="M37274" s="10"/>
    </row>
    <row r="37275" spans="2:13" s="1" customFormat="1" ht="13.8" x14ac:dyDescent="0.3">
      <c r="B37275" s="10"/>
      <c r="L37275" s="10"/>
      <c r="M37275" s="10"/>
    </row>
    <row r="37276" spans="2:13" s="1" customFormat="1" ht="13.8" x14ac:dyDescent="0.3">
      <c r="B37276" s="10"/>
      <c r="L37276" s="10"/>
      <c r="M37276" s="10"/>
    </row>
    <row r="37277" spans="2:13" s="1" customFormat="1" ht="13.8" x14ac:dyDescent="0.3">
      <c r="B37277" s="10"/>
      <c r="L37277" s="10"/>
      <c r="M37277" s="10"/>
    </row>
    <row r="37278" spans="2:13" s="1" customFormat="1" ht="13.8" x14ac:dyDescent="0.3">
      <c r="B37278" s="10"/>
      <c r="L37278" s="10"/>
      <c r="M37278" s="10"/>
    </row>
    <row r="37279" spans="2:13" s="1" customFormat="1" ht="13.8" x14ac:dyDescent="0.3">
      <c r="B37279" s="10"/>
      <c r="L37279" s="10"/>
      <c r="M37279" s="10"/>
    </row>
    <row r="37280" spans="2:13" s="1" customFormat="1" ht="13.8" x14ac:dyDescent="0.3">
      <c r="B37280" s="10"/>
      <c r="L37280" s="10"/>
      <c r="M37280" s="10"/>
    </row>
    <row r="37281" spans="2:13" s="1" customFormat="1" ht="13.8" x14ac:dyDescent="0.3">
      <c r="B37281" s="10"/>
      <c r="L37281" s="10"/>
      <c r="M37281" s="10"/>
    </row>
    <row r="37282" spans="2:13" s="1" customFormat="1" ht="13.8" x14ac:dyDescent="0.3">
      <c r="B37282" s="10"/>
      <c r="L37282" s="10"/>
      <c r="M37282" s="10"/>
    </row>
    <row r="37283" spans="2:13" s="1" customFormat="1" ht="13.8" x14ac:dyDescent="0.3">
      <c r="B37283" s="10"/>
      <c r="L37283" s="10"/>
      <c r="M37283" s="10"/>
    </row>
    <row r="37284" spans="2:13" s="1" customFormat="1" ht="13.8" x14ac:dyDescent="0.3">
      <c r="B37284" s="10"/>
      <c r="L37284" s="10"/>
      <c r="M37284" s="10"/>
    </row>
    <row r="37285" spans="2:13" s="1" customFormat="1" ht="13.8" x14ac:dyDescent="0.3">
      <c r="B37285" s="10"/>
      <c r="L37285" s="10"/>
      <c r="M37285" s="10"/>
    </row>
    <row r="37286" spans="2:13" s="1" customFormat="1" ht="13.8" x14ac:dyDescent="0.3">
      <c r="B37286" s="10"/>
      <c r="L37286" s="10"/>
      <c r="M37286" s="10"/>
    </row>
    <row r="37287" spans="2:13" s="1" customFormat="1" ht="13.8" x14ac:dyDescent="0.3">
      <c r="B37287" s="10"/>
      <c r="L37287" s="10"/>
      <c r="M37287" s="10"/>
    </row>
    <row r="37288" spans="2:13" s="1" customFormat="1" ht="13.8" x14ac:dyDescent="0.3">
      <c r="B37288" s="10"/>
      <c r="L37288" s="10"/>
      <c r="M37288" s="10"/>
    </row>
    <row r="37289" spans="2:13" s="1" customFormat="1" ht="13.8" x14ac:dyDescent="0.3">
      <c r="B37289" s="10"/>
      <c r="L37289" s="10"/>
      <c r="M37289" s="10"/>
    </row>
    <row r="37290" spans="2:13" s="1" customFormat="1" ht="13.8" x14ac:dyDescent="0.3">
      <c r="B37290" s="10"/>
      <c r="L37290" s="10"/>
      <c r="M37290" s="10"/>
    </row>
    <row r="37291" spans="2:13" s="1" customFormat="1" ht="13.8" x14ac:dyDescent="0.3">
      <c r="B37291" s="10"/>
      <c r="L37291" s="10"/>
      <c r="M37291" s="10"/>
    </row>
    <row r="37292" spans="2:13" s="1" customFormat="1" ht="13.8" x14ac:dyDescent="0.3">
      <c r="B37292" s="10"/>
      <c r="L37292" s="10"/>
      <c r="M37292" s="10"/>
    </row>
    <row r="37293" spans="2:13" s="1" customFormat="1" ht="13.8" x14ac:dyDescent="0.3">
      <c r="B37293" s="10"/>
      <c r="L37293" s="10"/>
      <c r="M37293" s="10"/>
    </row>
    <row r="37294" spans="2:13" s="1" customFormat="1" ht="13.8" x14ac:dyDescent="0.3">
      <c r="B37294" s="10"/>
      <c r="L37294" s="10"/>
      <c r="M37294" s="10"/>
    </row>
    <row r="37295" spans="2:13" s="1" customFormat="1" ht="13.8" x14ac:dyDescent="0.3">
      <c r="B37295" s="10"/>
      <c r="L37295" s="10"/>
      <c r="M37295" s="10"/>
    </row>
    <row r="37296" spans="2:13" s="1" customFormat="1" ht="13.8" x14ac:dyDescent="0.3">
      <c r="B37296" s="10"/>
      <c r="L37296" s="10"/>
      <c r="M37296" s="10"/>
    </row>
    <row r="37297" spans="2:13" s="1" customFormat="1" ht="13.8" x14ac:dyDescent="0.3">
      <c r="B37297" s="10"/>
      <c r="L37297" s="10"/>
      <c r="M37297" s="10"/>
    </row>
    <row r="37298" spans="2:13" s="1" customFormat="1" ht="13.8" x14ac:dyDescent="0.3">
      <c r="B37298" s="10"/>
      <c r="L37298" s="10"/>
      <c r="M37298" s="10"/>
    </row>
    <row r="37299" spans="2:13" s="1" customFormat="1" ht="13.8" x14ac:dyDescent="0.3">
      <c r="B37299" s="10"/>
      <c r="L37299" s="10"/>
      <c r="M37299" s="10"/>
    </row>
    <row r="37300" spans="2:13" s="1" customFormat="1" ht="13.8" x14ac:dyDescent="0.3">
      <c r="B37300" s="10"/>
      <c r="L37300" s="10"/>
      <c r="M37300" s="10"/>
    </row>
    <row r="37301" spans="2:13" s="1" customFormat="1" ht="13.8" x14ac:dyDescent="0.3">
      <c r="B37301" s="10"/>
      <c r="L37301" s="10"/>
      <c r="M37301" s="10"/>
    </row>
    <row r="37302" spans="2:13" s="1" customFormat="1" ht="13.8" x14ac:dyDescent="0.3">
      <c r="B37302" s="10"/>
      <c r="L37302" s="10"/>
      <c r="M37302" s="10"/>
    </row>
    <row r="37303" spans="2:13" s="1" customFormat="1" ht="13.8" x14ac:dyDescent="0.3">
      <c r="B37303" s="10"/>
      <c r="L37303" s="10"/>
      <c r="M37303" s="10"/>
    </row>
    <row r="37304" spans="2:13" s="1" customFormat="1" ht="13.8" x14ac:dyDescent="0.3">
      <c r="B37304" s="10"/>
      <c r="L37304" s="10"/>
      <c r="M37304" s="10"/>
    </row>
    <row r="37305" spans="2:13" s="1" customFormat="1" ht="13.8" x14ac:dyDescent="0.3">
      <c r="B37305" s="10"/>
      <c r="L37305" s="10"/>
      <c r="M37305" s="10"/>
    </row>
    <row r="37306" spans="2:13" s="1" customFormat="1" ht="13.8" x14ac:dyDescent="0.3">
      <c r="B37306" s="10"/>
      <c r="L37306" s="10"/>
      <c r="M37306" s="10"/>
    </row>
    <row r="37307" spans="2:13" s="1" customFormat="1" ht="13.8" x14ac:dyDescent="0.3">
      <c r="B37307" s="10"/>
      <c r="L37307" s="10"/>
      <c r="M37307" s="10"/>
    </row>
    <row r="37308" spans="2:13" s="1" customFormat="1" ht="13.8" x14ac:dyDescent="0.3">
      <c r="B37308" s="10"/>
      <c r="L37308" s="10"/>
      <c r="M37308" s="10"/>
    </row>
    <row r="37309" spans="2:13" s="1" customFormat="1" ht="13.8" x14ac:dyDescent="0.3">
      <c r="B37309" s="10"/>
      <c r="L37309" s="10"/>
      <c r="M37309" s="10"/>
    </row>
    <row r="37310" spans="2:13" s="1" customFormat="1" ht="13.8" x14ac:dyDescent="0.3">
      <c r="B37310" s="10"/>
      <c r="L37310" s="10"/>
      <c r="M37310" s="10"/>
    </row>
    <row r="37311" spans="2:13" s="1" customFormat="1" ht="13.8" x14ac:dyDescent="0.3">
      <c r="B37311" s="10"/>
      <c r="L37311" s="10"/>
      <c r="M37311" s="10"/>
    </row>
    <row r="37312" spans="2:13" s="1" customFormat="1" ht="13.8" x14ac:dyDescent="0.3">
      <c r="B37312" s="10"/>
      <c r="L37312" s="10"/>
      <c r="M37312" s="10"/>
    </row>
    <row r="37313" spans="2:13" s="1" customFormat="1" ht="13.8" x14ac:dyDescent="0.3">
      <c r="B37313" s="10"/>
      <c r="L37313" s="10"/>
      <c r="M37313" s="10"/>
    </row>
    <row r="37314" spans="2:13" s="1" customFormat="1" ht="13.8" x14ac:dyDescent="0.3">
      <c r="B37314" s="10"/>
      <c r="L37314" s="10"/>
      <c r="M37314" s="10"/>
    </row>
    <row r="37315" spans="2:13" s="1" customFormat="1" ht="13.8" x14ac:dyDescent="0.3">
      <c r="B37315" s="10"/>
      <c r="L37315" s="10"/>
      <c r="M37315" s="10"/>
    </row>
    <row r="37316" spans="2:13" s="1" customFormat="1" ht="13.8" x14ac:dyDescent="0.3">
      <c r="B37316" s="10"/>
      <c r="L37316" s="10"/>
      <c r="M37316" s="10"/>
    </row>
    <row r="37317" spans="2:13" s="1" customFormat="1" ht="13.8" x14ac:dyDescent="0.3">
      <c r="B37317" s="10"/>
      <c r="L37317" s="10"/>
      <c r="M37317" s="10"/>
    </row>
    <row r="37318" spans="2:13" s="1" customFormat="1" ht="13.8" x14ac:dyDescent="0.3">
      <c r="B37318" s="10"/>
      <c r="L37318" s="10"/>
      <c r="M37318" s="10"/>
    </row>
    <row r="37319" spans="2:13" s="1" customFormat="1" ht="13.8" x14ac:dyDescent="0.3">
      <c r="B37319" s="10"/>
      <c r="L37319" s="10"/>
      <c r="M37319" s="10"/>
    </row>
    <row r="37320" spans="2:13" s="1" customFormat="1" ht="13.8" x14ac:dyDescent="0.3">
      <c r="B37320" s="10"/>
      <c r="L37320" s="10"/>
      <c r="M37320" s="10"/>
    </row>
    <row r="37321" spans="2:13" s="1" customFormat="1" ht="13.8" x14ac:dyDescent="0.3">
      <c r="B37321" s="10"/>
      <c r="L37321" s="10"/>
      <c r="M37321" s="10"/>
    </row>
    <row r="37322" spans="2:13" s="1" customFormat="1" ht="13.8" x14ac:dyDescent="0.3">
      <c r="B37322" s="10"/>
      <c r="L37322" s="10"/>
      <c r="M37322" s="10"/>
    </row>
    <row r="37323" spans="2:13" s="1" customFormat="1" ht="13.8" x14ac:dyDescent="0.3">
      <c r="B37323" s="10"/>
      <c r="L37323" s="10"/>
      <c r="M37323" s="10"/>
    </row>
    <row r="37324" spans="2:13" s="1" customFormat="1" ht="13.8" x14ac:dyDescent="0.3">
      <c r="B37324" s="10"/>
      <c r="L37324" s="10"/>
      <c r="M37324" s="10"/>
    </row>
    <row r="37325" spans="2:13" s="1" customFormat="1" ht="13.8" x14ac:dyDescent="0.3">
      <c r="B37325" s="10"/>
      <c r="L37325" s="10"/>
      <c r="M37325" s="10"/>
    </row>
    <row r="37326" spans="2:13" s="1" customFormat="1" ht="13.8" x14ac:dyDescent="0.3">
      <c r="B37326" s="10"/>
      <c r="L37326" s="10"/>
      <c r="M37326" s="10"/>
    </row>
    <row r="37327" spans="2:13" s="1" customFormat="1" ht="13.8" x14ac:dyDescent="0.3">
      <c r="B37327" s="10"/>
      <c r="L37327" s="10"/>
      <c r="M37327" s="10"/>
    </row>
    <row r="37328" spans="2:13" s="1" customFormat="1" ht="13.8" x14ac:dyDescent="0.3">
      <c r="B37328" s="10"/>
      <c r="L37328" s="10"/>
      <c r="M37328" s="10"/>
    </row>
    <row r="37329" spans="2:13" s="1" customFormat="1" ht="13.8" x14ac:dyDescent="0.3">
      <c r="B37329" s="10"/>
      <c r="L37329" s="10"/>
      <c r="M37329" s="10"/>
    </row>
    <row r="37330" spans="2:13" s="1" customFormat="1" ht="13.8" x14ac:dyDescent="0.3">
      <c r="B37330" s="10"/>
      <c r="L37330" s="10"/>
      <c r="M37330" s="10"/>
    </row>
    <row r="37331" spans="2:13" s="1" customFormat="1" ht="13.8" x14ac:dyDescent="0.3">
      <c r="B37331" s="10"/>
      <c r="L37331" s="10"/>
      <c r="M37331" s="10"/>
    </row>
    <row r="37332" spans="2:13" s="1" customFormat="1" ht="13.8" x14ac:dyDescent="0.3">
      <c r="B37332" s="10"/>
      <c r="L37332" s="10"/>
      <c r="M37332" s="10"/>
    </row>
    <row r="37333" spans="2:13" s="1" customFormat="1" ht="13.8" x14ac:dyDescent="0.3">
      <c r="B37333" s="10"/>
      <c r="L37333" s="10"/>
      <c r="M37333" s="10"/>
    </row>
    <row r="37334" spans="2:13" s="1" customFormat="1" ht="13.8" x14ac:dyDescent="0.3">
      <c r="B37334" s="10"/>
      <c r="L37334" s="10"/>
      <c r="M37334" s="10"/>
    </row>
    <row r="37335" spans="2:13" s="1" customFormat="1" ht="13.8" x14ac:dyDescent="0.3">
      <c r="B37335" s="10"/>
      <c r="L37335" s="10"/>
      <c r="M37335" s="10"/>
    </row>
    <row r="37336" spans="2:13" s="1" customFormat="1" ht="13.8" x14ac:dyDescent="0.3">
      <c r="B37336" s="10"/>
      <c r="L37336" s="10"/>
      <c r="M37336" s="10"/>
    </row>
    <row r="37337" spans="2:13" s="1" customFormat="1" ht="13.8" x14ac:dyDescent="0.3">
      <c r="B37337" s="10"/>
      <c r="L37337" s="10"/>
      <c r="M37337" s="10"/>
    </row>
    <row r="37338" spans="2:13" s="1" customFormat="1" ht="13.8" x14ac:dyDescent="0.3">
      <c r="B37338" s="10"/>
      <c r="L37338" s="10"/>
      <c r="M37338" s="10"/>
    </row>
    <row r="37339" spans="2:13" s="1" customFormat="1" ht="13.8" x14ac:dyDescent="0.3">
      <c r="B37339" s="10"/>
      <c r="L37339" s="10"/>
      <c r="M37339" s="10"/>
    </row>
    <row r="37340" spans="2:13" s="1" customFormat="1" ht="13.8" x14ac:dyDescent="0.3">
      <c r="B37340" s="10"/>
      <c r="L37340" s="10"/>
      <c r="M37340" s="10"/>
    </row>
    <row r="37341" spans="2:13" s="1" customFormat="1" ht="13.8" x14ac:dyDescent="0.3">
      <c r="B37341" s="10"/>
      <c r="L37341" s="10"/>
      <c r="M37341" s="10"/>
    </row>
    <row r="37342" spans="2:13" s="1" customFormat="1" ht="13.8" x14ac:dyDescent="0.3">
      <c r="B37342" s="10"/>
      <c r="L37342" s="10"/>
      <c r="M37342" s="10"/>
    </row>
    <row r="37343" spans="2:13" s="1" customFormat="1" ht="13.8" x14ac:dyDescent="0.3">
      <c r="B37343" s="10"/>
      <c r="L37343" s="10"/>
      <c r="M37343" s="10"/>
    </row>
    <row r="37344" spans="2:13" s="1" customFormat="1" ht="13.8" x14ac:dyDescent="0.3">
      <c r="B37344" s="10"/>
      <c r="L37344" s="10"/>
      <c r="M37344" s="10"/>
    </row>
    <row r="37345" spans="2:13" s="1" customFormat="1" ht="13.8" x14ac:dyDescent="0.3">
      <c r="B37345" s="10"/>
      <c r="L37345" s="10"/>
      <c r="M37345" s="10"/>
    </row>
    <row r="37346" spans="2:13" s="1" customFormat="1" ht="13.8" x14ac:dyDescent="0.3">
      <c r="B37346" s="10"/>
      <c r="L37346" s="10"/>
      <c r="M37346" s="10"/>
    </row>
    <row r="37347" spans="2:13" s="1" customFormat="1" ht="13.8" x14ac:dyDescent="0.3">
      <c r="B37347" s="10"/>
      <c r="L37347" s="10"/>
      <c r="M37347" s="10"/>
    </row>
    <row r="37348" spans="2:13" s="1" customFormat="1" ht="13.8" x14ac:dyDescent="0.3">
      <c r="B37348" s="10"/>
      <c r="L37348" s="10"/>
      <c r="M37348" s="10"/>
    </row>
    <row r="37349" spans="2:13" s="1" customFormat="1" ht="13.8" x14ac:dyDescent="0.3">
      <c r="B37349" s="10"/>
      <c r="L37349" s="10"/>
      <c r="M37349" s="10"/>
    </row>
    <row r="37350" spans="2:13" s="1" customFormat="1" ht="13.8" x14ac:dyDescent="0.3">
      <c r="B37350" s="10"/>
      <c r="L37350" s="10"/>
      <c r="M37350" s="10"/>
    </row>
    <row r="37351" spans="2:13" s="1" customFormat="1" ht="13.8" x14ac:dyDescent="0.3">
      <c r="B37351" s="10"/>
      <c r="L37351" s="10"/>
      <c r="M37351" s="10"/>
    </row>
    <row r="37352" spans="2:13" s="1" customFormat="1" ht="13.8" x14ac:dyDescent="0.3">
      <c r="B37352" s="10"/>
      <c r="L37352" s="10"/>
      <c r="M37352" s="10"/>
    </row>
    <row r="37353" spans="2:13" s="1" customFormat="1" ht="13.8" x14ac:dyDescent="0.3">
      <c r="B37353" s="10"/>
      <c r="L37353" s="10"/>
      <c r="M37353" s="10"/>
    </row>
    <row r="37354" spans="2:13" s="1" customFormat="1" ht="13.8" x14ac:dyDescent="0.3">
      <c r="B37354" s="10"/>
      <c r="L37354" s="10"/>
      <c r="M37354" s="10"/>
    </row>
    <row r="37355" spans="2:13" s="1" customFormat="1" ht="13.8" x14ac:dyDescent="0.3">
      <c r="B37355" s="10"/>
      <c r="L37355" s="10"/>
      <c r="M37355" s="10"/>
    </row>
    <row r="37356" spans="2:13" s="1" customFormat="1" ht="13.8" x14ac:dyDescent="0.3">
      <c r="B37356" s="10"/>
      <c r="L37356" s="10"/>
      <c r="M37356" s="10"/>
    </row>
    <row r="37357" spans="2:13" s="1" customFormat="1" ht="13.8" x14ac:dyDescent="0.3">
      <c r="B37357" s="10"/>
      <c r="L37357" s="10"/>
      <c r="M37357" s="10"/>
    </row>
    <row r="37358" spans="2:13" s="1" customFormat="1" ht="13.8" x14ac:dyDescent="0.3">
      <c r="B37358" s="10"/>
      <c r="L37358" s="10"/>
      <c r="M37358" s="10"/>
    </row>
    <row r="37359" spans="2:13" s="1" customFormat="1" ht="13.8" x14ac:dyDescent="0.3">
      <c r="B37359" s="10"/>
      <c r="L37359" s="10"/>
      <c r="M37359" s="10"/>
    </row>
    <row r="37360" spans="2:13" s="1" customFormat="1" ht="13.8" x14ac:dyDescent="0.3">
      <c r="B37360" s="10"/>
      <c r="L37360" s="10"/>
      <c r="M37360" s="10"/>
    </row>
    <row r="37361" spans="2:13" s="1" customFormat="1" ht="13.8" x14ac:dyDescent="0.3">
      <c r="B37361" s="10"/>
      <c r="L37361" s="10"/>
      <c r="M37361" s="10"/>
    </row>
    <row r="37362" spans="2:13" s="1" customFormat="1" ht="13.8" x14ac:dyDescent="0.3">
      <c r="B37362" s="10"/>
      <c r="L37362" s="10"/>
      <c r="M37362" s="10"/>
    </row>
    <row r="37363" spans="2:13" s="1" customFormat="1" ht="13.8" x14ac:dyDescent="0.3">
      <c r="B37363" s="10"/>
      <c r="L37363" s="10"/>
      <c r="M37363" s="10"/>
    </row>
    <row r="37364" spans="2:13" s="1" customFormat="1" ht="13.8" x14ac:dyDescent="0.3">
      <c r="B37364" s="10"/>
      <c r="L37364" s="10"/>
      <c r="M37364" s="10"/>
    </row>
    <row r="37365" spans="2:13" s="1" customFormat="1" ht="13.8" x14ac:dyDescent="0.3">
      <c r="B37365" s="10"/>
      <c r="L37365" s="10"/>
      <c r="M37365" s="10"/>
    </row>
    <row r="37366" spans="2:13" s="1" customFormat="1" ht="13.8" x14ac:dyDescent="0.3">
      <c r="B37366" s="10"/>
      <c r="L37366" s="10"/>
      <c r="M37366" s="10"/>
    </row>
    <row r="37367" spans="2:13" s="1" customFormat="1" ht="13.8" x14ac:dyDescent="0.3">
      <c r="B37367" s="10"/>
      <c r="L37367" s="10"/>
      <c r="M37367" s="10"/>
    </row>
    <row r="37368" spans="2:13" s="1" customFormat="1" ht="13.8" x14ac:dyDescent="0.3">
      <c r="B37368" s="10"/>
      <c r="L37368" s="10"/>
      <c r="M37368" s="10"/>
    </row>
    <row r="37369" spans="2:13" s="1" customFormat="1" ht="13.8" x14ac:dyDescent="0.3">
      <c r="B37369" s="10"/>
      <c r="L37369" s="10"/>
      <c r="M37369" s="10"/>
    </row>
    <row r="37370" spans="2:13" s="1" customFormat="1" ht="13.8" x14ac:dyDescent="0.3">
      <c r="B37370" s="10"/>
      <c r="L37370" s="10"/>
      <c r="M37370" s="10"/>
    </row>
    <row r="37371" spans="2:13" s="1" customFormat="1" ht="13.8" x14ac:dyDescent="0.3">
      <c r="B37371" s="10"/>
      <c r="L37371" s="10"/>
      <c r="M37371" s="10"/>
    </row>
    <row r="37372" spans="2:13" s="1" customFormat="1" ht="13.8" x14ac:dyDescent="0.3">
      <c r="B37372" s="10"/>
      <c r="L37372" s="10"/>
      <c r="M37372" s="10"/>
    </row>
    <row r="37373" spans="2:13" s="1" customFormat="1" ht="13.8" x14ac:dyDescent="0.3">
      <c r="B37373" s="10"/>
      <c r="L37373" s="10"/>
      <c r="M37373" s="10"/>
    </row>
    <row r="37374" spans="2:13" s="1" customFormat="1" ht="13.8" x14ac:dyDescent="0.3">
      <c r="B37374" s="10"/>
      <c r="L37374" s="10"/>
      <c r="M37374" s="10"/>
    </row>
    <row r="37375" spans="2:13" s="1" customFormat="1" ht="13.8" x14ac:dyDescent="0.3">
      <c r="B37375" s="10"/>
      <c r="L37375" s="10"/>
      <c r="M37375" s="10"/>
    </row>
    <row r="37376" spans="2:13" s="1" customFormat="1" ht="13.8" x14ac:dyDescent="0.3">
      <c r="B37376" s="10"/>
      <c r="L37376" s="10"/>
      <c r="M37376" s="10"/>
    </row>
    <row r="37377" spans="2:13" s="1" customFormat="1" ht="13.8" x14ac:dyDescent="0.3">
      <c r="B37377" s="10"/>
      <c r="L37377" s="10"/>
      <c r="M37377" s="10"/>
    </row>
    <row r="37378" spans="2:13" s="1" customFormat="1" ht="13.8" x14ac:dyDescent="0.3">
      <c r="B37378" s="10"/>
      <c r="L37378" s="10"/>
      <c r="M37378" s="10"/>
    </row>
    <row r="37379" spans="2:13" s="1" customFormat="1" ht="13.8" x14ac:dyDescent="0.3">
      <c r="B37379" s="10"/>
      <c r="L37379" s="10"/>
      <c r="M37379" s="10"/>
    </row>
    <row r="37380" spans="2:13" s="1" customFormat="1" ht="13.8" x14ac:dyDescent="0.3">
      <c r="B37380" s="10"/>
      <c r="L37380" s="10"/>
      <c r="M37380" s="10"/>
    </row>
    <row r="37381" spans="2:13" s="1" customFormat="1" ht="13.8" x14ac:dyDescent="0.3">
      <c r="B37381" s="10"/>
      <c r="L37381" s="10"/>
      <c r="M37381" s="10"/>
    </row>
    <row r="37382" spans="2:13" s="1" customFormat="1" ht="13.8" x14ac:dyDescent="0.3">
      <c r="B37382" s="10"/>
      <c r="L37382" s="10"/>
      <c r="M37382" s="10"/>
    </row>
    <row r="37383" spans="2:13" s="1" customFormat="1" ht="13.8" x14ac:dyDescent="0.3">
      <c r="B37383" s="10"/>
      <c r="L37383" s="10"/>
      <c r="M37383" s="10"/>
    </row>
    <row r="37384" spans="2:13" s="1" customFormat="1" ht="13.8" x14ac:dyDescent="0.3">
      <c r="B37384" s="10"/>
      <c r="L37384" s="10"/>
      <c r="M37384" s="10"/>
    </row>
    <row r="37385" spans="2:13" s="1" customFormat="1" ht="13.8" x14ac:dyDescent="0.3">
      <c r="B37385" s="10"/>
      <c r="L37385" s="10"/>
      <c r="M37385" s="10"/>
    </row>
    <row r="37386" spans="2:13" s="1" customFormat="1" ht="13.8" x14ac:dyDescent="0.3">
      <c r="B37386" s="10"/>
      <c r="L37386" s="10"/>
      <c r="M37386" s="10"/>
    </row>
    <row r="37387" spans="2:13" s="1" customFormat="1" ht="13.8" x14ac:dyDescent="0.3">
      <c r="B37387" s="10"/>
      <c r="L37387" s="10"/>
      <c r="M37387" s="10"/>
    </row>
    <row r="37388" spans="2:13" s="1" customFormat="1" ht="13.8" x14ac:dyDescent="0.3">
      <c r="B37388" s="10"/>
      <c r="L37388" s="10"/>
      <c r="M37388" s="10"/>
    </row>
    <row r="37389" spans="2:13" s="1" customFormat="1" ht="13.8" x14ac:dyDescent="0.3">
      <c r="B37389" s="10"/>
      <c r="L37389" s="10"/>
      <c r="M37389" s="10"/>
    </row>
    <row r="37390" spans="2:13" s="1" customFormat="1" ht="13.8" x14ac:dyDescent="0.3">
      <c r="B37390" s="10"/>
      <c r="L37390" s="10"/>
      <c r="M37390" s="10"/>
    </row>
    <row r="37391" spans="2:13" s="1" customFormat="1" ht="13.8" x14ac:dyDescent="0.3">
      <c r="B37391" s="10"/>
      <c r="L37391" s="10"/>
      <c r="M37391" s="10"/>
    </row>
    <row r="37392" spans="2:13" s="1" customFormat="1" ht="13.8" x14ac:dyDescent="0.3">
      <c r="B37392" s="10"/>
      <c r="L37392" s="10"/>
      <c r="M37392" s="10"/>
    </row>
    <row r="37393" spans="2:13" s="1" customFormat="1" ht="13.8" x14ac:dyDescent="0.3">
      <c r="B37393" s="10"/>
      <c r="L37393" s="10"/>
      <c r="M37393" s="10"/>
    </row>
    <row r="37394" spans="2:13" s="1" customFormat="1" ht="13.8" x14ac:dyDescent="0.3">
      <c r="B37394" s="10"/>
      <c r="L37394" s="10"/>
      <c r="M37394" s="10"/>
    </row>
    <row r="37395" spans="2:13" s="1" customFormat="1" ht="13.8" x14ac:dyDescent="0.3">
      <c r="B37395" s="10"/>
      <c r="L37395" s="10"/>
      <c r="M37395" s="10"/>
    </row>
    <row r="37396" spans="2:13" s="1" customFormat="1" ht="13.8" x14ac:dyDescent="0.3">
      <c r="B37396" s="10"/>
      <c r="L37396" s="10"/>
      <c r="M37396" s="10"/>
    </row>
    <row r="37397" spans="2:13" s="1" customFormat="1" ht="13.8" x14ac:dyDescent="0.3">
      <c r="B37397" s="10"/>
      <c r="L37397" s="10"/>
      <c r="M37397" s="10"/>
    </row>
    <row r="37398" spans="2:13" s="1" customFormat="1" ht="13.8" x14ac:dyDescent="0.3">
      <c r="B37398" s="10"/>
      <c r="L37398" s="10"/>
      <c r="M37398" s="10"/>
    </row>
    <row r="37399" spans="2:13" s="1" customFormat="1" ht="13.8" x14ac:dyDescent="0.3">
      <c r="B37399" s="10"/>
      <c r="L37399" s="10"/>
      <c r="M37399" s="10"/>
    </row>
    <row r="37400" spans="2:13" s="1" customFormat="1" ht="13.8" x14ac:dyDescent="0.3">
      <c r="B37400" s="10"/>
      <c r="L37400" s="10"/>
      <c r="M37400" s="10"/>
    </row>
    <row r="37401" spans="2:13" s="1" customFormat="1" ht="13.8" x14ac:dyDescent="0.3">
      <c r="B37401" s="10"/>
      <c r="L37401" s="10"/>
      <c r="M37401" s="10"/>
    </row>
    <row r="37402" spans="2:13" s="1" customFormat="1" ht="13.8" x14ac:dyDescent="0.3">
      <c r="B37402" s="10"/>
      <c r="L37402" s="10"/>
      <c r="M37402" s="10"/>
    </row>
    <row r="37403" spans="2:13" s="1" customFormat="1" ht="13.8" x14ac:dyDescent="0.3">
      <c r="B37403" s="10"/>
      <c r="L37403" s="10"/>
      <c r="M37403" s="10"/>
    </row>
    <row r="37404" spans="2:13" s="1" customFormat="1" ht="13.8" x14ac:dyDescent="0.3">
      <c r="B37404" s="10"/>
      <c r="L37404" s="10"/>
      <c r="M37404" s="10"/>
    </row>
    <row r="37405" spans="2:13" s="1" customFormat="1" ht="13.8" x14ac:dyDescent="0.3">
      <c r="B37405" s="10"/>
      <c r="L37405" s="10"/>
      <c r="M37405" s="10"/>
    </row>
    <row r="37406" spans="2:13" s="1" customFormat="1" ht="13.8" x14ac:dyDescent="0.3">
      <c r="B37406" s="10"/>
      <c r="L37406" s="10"/>
      <c r="M37406" s="10"/>
    </row>
    <row r="37407" spans="2:13" s="1" customFormat="1" ht="13.8" x14ac:dyDescent="0.3">
      <c r="B37407" s="10"/>
      <c r="L37407" s="10"/>
      <c r="M37407" s="10"/>
    </row>
    <row r="37408" spans="2:13" s="1" customFormat="1" ht="13.8" x14ac:dyDescent="0.3">
      <c r="B37408" s="10"/>
      <c r="L37408" s="10"/>
      <c r="M37408" s="10"/>
    </row>
    <row r="37409" spans="2:13" s="1" customFormat="1" ht="13.8" x14ac:dyDescent="0.3">
      <c r="B37409" s="10"/>
      <c r="L37409" s="10"/>
      <c r="M37409" s="10"/>
    </row>
    <row r="37410" spans="2:13" s="1" customFormat="1" ht="13.8" x14ac:dyDescent="0.3">
      <c r="B37410" s="10"/>
      <c r="L37410" s="10"/>
      <c r="M37410" s="10"/>
    </row>
    <row r="37411" spans="2:13" s="1" customFormat="1" ht="13.8" x14ac:dyDescent="0.3">
      <c r="B37411" s="10"/>
      <c r="L37411" s="10"/>
      <c r="M37411" s="10"/>
    </row>
    <row r="37412" spans="2:13" s="1" customFormat="1" ht="13.8" x14ac:dyDescent="0.3">
      <c r="B37412" s="10"/>
      <c r="L37412" s="10"/>
      <c r="M37412" s="10"/>
    </row>
    <row r="37413" spans="2:13" s="1" customFormat="1" ht="13.8" x14ac:dyDescent="0.3">
      <c r="B37413" s="10"/>
      <c r="L37413" s="10"/>
      <c r="M37413" s="10"/>
    </row>
    <row r="37414" spans="2:13" s="1" customFormat="1" ht="13.8" x14ac:dyDescent="0.3">
      <c r="B37414" s="10"/>
      <c r="L37414" s="10"/>
      <c r="M37414" s="10"/>
    </row>
    <row r="37415" spans="2:13" s="1" customFormat="1" ht="13.8" x14ac:dyDescent="0.3">
      <c r="B37415" s="10"/>
      <c r="L37415" s="10"/>
      <c r="M37415" s="10"/>
    </row>
    <row r="37416" spans="2:13" s="1" customFormat="1" ht="13.8" x14ac:dyDescent="0.3">
      <c r="B37416" s="10"/>
      <c r="L37416" s="10"/>
      <c r="M37416" s="10"/>
    </row>
    <row r="37417" spans="2:13" s="1" customFormat="1" ht="13.8" x14ac:dyDescent="0.3">
      <c r="B37417" s="10"/>
      <c r="L37417" s="10"/>
      <c r="M37417" s="10"/>
    </row>
    <row r="37418" spans="2:13" s="1" customFormat="1" ht="13.8" x14ac:dyDescent="0.3">
      <c r="B37418" s="10"/>
      <c r="L37418" s="10"/>
      <c r="M37418" s="10"/>
    </row>
    <row r="37419" spans="2:13" s="1" customFormat="1" ht="13.8" x14ac:dyDescent="0.3">
      <c r="B37419" s="10"/>
      <c r="L37419" s="10"/>
      <c r="M37419" s="10"/>
    </row>
    <row r="37420" spans="2:13" s="1" customFormat="1" ht="13.8" x14ac:dyDescent="0.3">
      <c r="B37420" s="10"/>
      <c r="L37420" s="10"/>
      <c r="M37420" s="10"/>
    </row>
    <row r="37421" spans="2:13" s="1" customFormat="1" ht="13.8" x14ac:dyDescent="0.3">
      <c r="B37421" s="10"/>
      <c r="L37421" s="10"/>
      <c r="M37421" s="10"/>
    </row>
    <row r="37422" spans="2:13" s="1" customFormat="1" ht="13.8" x14ac:dyDescent="0.3">
      <c r="B37422" s="10"/>
      <c r="L37422" s="10"/>
      <c r="M37422" s="10"/>
    </row>
    <row r="37423" spans="2:13" s="1" customFormat="1" ht="13.8" x14ac:dyDescent="0.3">
      <c r="B37423" s="10"/>
      <c r="L37423" s="10"/>
      <c r="M37423" s="10"/>
    </row>
    <row r="37424" spans="2:13" s="1" customFormat="1" ht="13.8" x14ac:dyDescent="0.3">
      <c r="B37424" s="10"/>
      <c r="L37424" s="10"/>
      <c r="M37424" s="10"/>
    </row>
    <row r="37425" spans="2:13" s="1" customFormat="1" ht="13.8" x14ac:dyDescent="0.3">
      <c r="B37425" s="10"/>
      <c r="L37425" s="10"/>
      <c r="M37425" s="10"/>
    </row>
    <row r="37426" spans="2:13" s="1" customFormat="1" ht="13.8" x14ac:dyDescent="0.3">
      <c r="B37426" s="10"/>
      <c r="L37426" s="10"/>
      <c r="M37426" s="10"/>
    </row>
    <row r="37427" spans="2:13" s="1" customFormat="1" ht="13.8" x14ac:dyDescent="0.3">
      <c r="B37427" s="10"/>
      <c r="L37427" s="10"/>
      <c r="M37427" s="10"/>
    </row>
    <row r="37428" spans="2:13" s="1" customFormat="1" ht="13.8" x14ac:dyDescent="0.3">
      <c r="B37428" s="10"/>
      <c r="L37428" s="10"/>
      <c r="M37428" s="10"/>
    </row>
    <row r="37429" spans="2:13" s="1" customFormat="1" ht="13.8" x14ac:dyDescent="0.3">
      <c r="B37429" s="10"/>
      <c r="L37429" s="10"/>
      <c r="M37429" s="10"/>
    </row>
    <row r="37430" spans="2:13" s="1" customFormat="1" ht="13.8" x14ac:dyDescent="0.3">
      <c r="B37430" s="10"/>
      <c r="L37430" s="10"/>
      <c r="M37430" s="10"/>
    </row>
    <row r="37431" spans="2:13" s="1" customFormat="1" ht="13.8" x14ac:dyDescent="0.3">
      <c r="B37431" s="10"/>
      <c r="L37431" s="10"/>
      <c r="M37431" s="10"/>
    </row>
    <row r="37432" spans="2:13" s="1" customFormat="1" ht="13.8" x14ac:dyDescent="0.3">
      <c r="B37432" s="10"/>
      <c r="L37432" s="10"/>
      <c r="M37432" s="10"/>
    </row>
    <row r="37433" spans="2:13" s="1" customFormat="1" ht="13.8" x14ac:dyDescent="0.3">
      <c r="B37433" s="10"/>
      <c r="L37433" s="10"/>
      <c r="M37433" s="10"/>
    </row>
    <row r="37434" spans="2:13" s="1" customFormat="1" ht="13.8" x14ac:dyDescent="0.3">
      <c r="B37434" s="10"/>
      <c r="L37434" s="10"/>
      <c r="M37434" s="10"/>
    </row>
    <row r="37435" spans="2:13" s="1" customFormat="1" ht="13.8" x14ac:dyDescent="0.3">
      <c r="B37435" s="10"/>
      <c r="L37435" s="10"/>
      <c r="M37435" s="10"/>
    </row>
    <row r="37436" spans="2:13" s="1" customFormat="1" ht="13.8" x14ac:dyDescent="0.3">
      <c r="B37436" s="10"/>
      <c r="L37436" s="10"/>
      <c r="M37436" s="10"/>
    </row>
    <row r="37437" spans="2:13" s="1" customFormat="1" ht="13.8" x14ac:dyDescent="0.3">
      <c r="B37437" s="10"/>
      <c r="L37437" s="10"/>
      <c r="M37437" s="10"/>
    </row>
    <row r="37438" spans="2:13" s="1" customFormat="1" ht="13.8" x14ac:dyDescent="0.3">
      <c r="B37438" s="10"/>
      <c r="L37438" s="10"/>
      <c r="M37438" s="10"/>
    </row>
    <row r="37439" spans="2:13" s="1" customFormat="1" ht="13.8" x14ac:dyDescent="0.3">
      <c r="B37439" s="10"/>
      <c r="L37439" s="10"/>
      <c r="M37439" s="10"/>
    </row>
    <row r="37440" spans="2:13" s="1" customFormat="1" ht="13.8" x14ac:dyDescent="0.3">
      <c r="B37440" s="10"/>
      <c r="L37440" s="10"/>
      <c r="M37440" s="10"/>
    </row>
    <row r="37441" spans="2:13" s="1" customFormat="1" ht="13.8" x14ac:dyDescent="0.3">
      <c r="B37441" s="10"/>
      <c r="L37441" s="10"/>
      <c r="M37441" s="10"/>
    </row>
    <row r="37442" spans="2:13" s="1" customFormat="1" ht="13.8" x14ac:dyDescent="0.3">
      <c r="B37442" s="10"/>
      <c r="L37442" s="10"/>
      <c r="M37442" s="10"/>
    </row>
    <row r="37443" spans="2:13" s="1" customFormat="1" ht="13.8" x14ac:dyDescent="0.3">
      <c r="B37443" s="10"/>
      <c r="L37443" s="10"/>
      <c r="M37443" s="10"/>
    </row>
    <row r="37444" spans="2:13" s="1" customFormat="1" ht="13.8" x14ac:dyDescent="0.3">
      <c r="B37444" s="10"/>
      <c r="L37444" s="10"/>
      <c r="M37444" s="10"/>
    </row>
    <row r="37445" spans="2:13" s="1" customFormat="1" ht="13.8" x14ac:dyDescent="0.3">
      <c r="B37445" s="10"/>
      <c r="L37445" s="10"/>
      <c r="M37445" s="10"/>
    </row>
    <row r="37446" spans="2:13" s="1" customFormat="1" ht="13.8" x14ac:dyDescent="0.3">
      <c r="B37446" s="10"/>
      <c r="L37446" s="10"/>
      <c r="M37446" s="10"/>
    </row>
    <row r="37447" spans="2:13" s="1" customFormat="1" ht="13.8" x14ac:dyDescent="0.3">
      <c r="B37447" s="10"/>
      <c r="L37447" s="10"/>
      <c r="M37447" s="10"/>
    </row>
    <row r="37448" spans="2:13" s="1" customFormat="1" ht="13.8" x14ac:dyDescent="0.3">
      <c r="B37448" s="10"/>
      <c r="L37448" s="10"/>
      <c r="M37448" s="10"/>
    </row>
    <row r="37449" spans="2:13" s="1" customFormat="1" ht="13.8" x14ac:dyDescent="0.3">
      <c r="B37449" s="10"/>
      <c r="L37449" s="10"/>
      <c r="M37449" s="10"/>
    </row>
    <row r="37450" spans="2:13" s="1" customFormat="1" ht="13.8" x14ac:dyDescent="0.3">
      <c r="B37450" s="10"/>
      <c r="L37450" s="10"/>
      <c r="M37450" s="10"/>
    </row>
    <row r="37451" spans="2:13" s="1" customFormat="1" ht="13.8" x14ac:dyDescent="0.3">
      <c r="B37451" s="10"/>
      <c r="L37451" s="10"/>
      <c r="M37451" s="10"/>
    </row>
    <row r="37452" spans="2:13" s="1" customFormat="1" ht="13.8" x14ac:dyDescent="0.3">
      <c r="B37452" s="10"/>
      <c r="L37452" s="10"/>
      <c r="M37452" s="10"/>
    </row>
    <row r="37453" spans="2:13" s="1" customFormat="1" ht="13.8" x14ac:dyDescent="0.3">
      <c r="B37453" s="10"/>
      <c r="L37453" s="10"/>
      <c r="M37453" s="10"/>
    </row>
    <row r="37454" spans="2:13" s="1" customFormat="1" ht="13.8" x14ac:dyDescent="0.3">
      <c r="B37454" s="10"/>
      <c r="L37454" s="10"/>
      <c r="M37454" s="10"/>
    </row>
    <row r="37455" spans="2:13" s="1" customFormat="1" ht="13.8" x14ac:dyDescent="0.3">
      <c r="B37455" s="10"/>
      <c r="L37455" s="10"/>
      <c r="M37455" s="10"/>
    </row>
    <row r="37456" spans="2:13" s="1" customFormat="1" ht="13.8" x14ac:dyDescent="0.3">
      <c r="B37456" s="10"/>
      <c r="L37456" s="10"/>
      <c r="M37456" s="10"/>
    </row>
    <row r="37457" spans="2:13" s="1" customFormat="1" ht="13.8" x14ac:dyDescent="0.3">
      <c r="B37457" s="10"/>
      <c r="L37457" s="10"/>
      <c r="M37457" s="10"/>
    </row>
    <row r="37458" spans="2:13" s="1" customFormat="1" ht="13.8" x14ac:dyDescent="0.3">
      <c r="B37458" s="10"/>
      <c r="L37458" s="10"/>
      <c r="M37458" s="10"/>
    </row>
    <row r="37459" spans="2:13" s="1" customFormat="1" ht="13.8" x14ac:dyDescent="0.3">
      <c r="B37459" s="10"/>
      <c r="L37459" s="10"/>
      <c r="M37459" s="10"/>
    </row>
    <row r="37460" spans="2:13" s="1" customFormat="1" ht="13.8" x14ac:dyDescent="0.3">
      <c r="B37460" s="10"/>
      <c r="L37460" s="10"/>
      <c r="M37460" s="10"/>
    </row>
    <row r="37461" spans="2:13" s="1" customFormat="1" ht="13.8" x14ac:dyDescent="0.3">
      <c r="B37461" s="10"/>
      <c r="L37461" s="10"/>
      <c r="M37461" s="10"/>
    </row>
    <row r="37462" spans="2:13" s="1" customFormat="1" ht="13.8" x14ac:dyDescent="0.3">
      <c r="B37462" s="10"/>
      <c r="L37462" s="10"/>
      <c r="M37462" s="10"/>
    </row>
    <row r="37463" spans="2:13" s="1" customFormat="1" ht="13.8" x14ac:dyDescent="0.3">
      <c r="B37463" s="10"/>
      <c r="L37463" s="10"/>
      <c r="M37463" s="10"/>
    </row>
    <row r="37464" spans="2:13" s="1" customFormat="1" ht="13.8" x14ac:dyDescent="0.3">
      <c r="B37464" s="10"/>
      <c r="L37464" s="10"/>
      <c r="M37464" s="10"/>
    </row>
    <row r="37465" spans="2:13" s="1" customFormat="1" ht="13.8" x14ac:dyDescent="0.3">
      <c r="B37465" s="10"/>
      <c r="L37465" s="10"/>
      <c r="M37465" s="10"/>
    </row>
    <row r="37466" spans="2:13" s="1" customFormat="1" ht="13.8" x14ac:dyDescent="0.3">
      <c r="B37466" s="10"/>
      <c r="L37466" s="10"/>
      <c r="M37466" s="10"/>
    </row>
    <row r="37467" spans="2:13" s="1" customFormat="1" ht="13.8" x14ac:dyDescent="0.3">
      <c r="B37467" s="10"/>
      <c r="L37467" s="10"/>
      <c r="M37467" s="10"/>
    </row>
    <row r="37468" spans="2:13" s="1" customFormat="1" ht="13.8" x14ac:dyDescent="0.3">
      <c r="B37468" s="10"/>
      <c r="L37468" s="10"/>
      <c r="M37468" s="10"/>
    </row>
    <row r="37469" spans="2:13" s="1" customFormat="1" ht="13.8" x14ac:dyDescent="0.3">
      <c r="B37469" s="10"/>
      <c r="L37469" s="10"/>
      <c r="M37469" s="10"/>
    </row>
    <row r="37470" spans="2:13" s="1" customFormat="1" ht="13.8" x14ac:dyDescent="0.3">
      <c r="B37470" s="10"/>
      <c r="L37470" s="10"/>
      <c r="M37470" s="10"/>
    </row>
    <row r="37471" spans="2:13" s="1" customFormat="1" ht="13.8" x14ac:dyDescent="0.3">
      <c r="B37471" s="10"/>
      <c r="L37471" s="10"/>
      <c r="M37471" s="10"/>
    </row>
    <row r="37472" spans="2:13" s="1" customFormat="1" ht="13.8" x14ac:dyDescent="0.3">
      <c r="B37472" s="10"/>
      <c r="L37472" s="10"/>
      <c r="M37472" s="10"/>
    </row>
    <row r="37473" spans="2:13" s="1" customFormat="1" ht="13.8" x14ac:dyDescent="0.3">
      <c r="B37473" s="10"/>
      <c r="L37473" s="10"/>
      <c r="M37473" s="10"/>
    </row>
    <row r="37474" spans="2:13" s="1" customFormat="1" ht="13.8" x14ac:dyDescent="0.3">
      <c r="B37474" s="10"/>
      <c r="L37474" s="10"/>
      <c r="M37474" s="10"/>
    </row>
    <row r="37475" spans="2:13" s="1" customFormat="1" ht="13.8" x14ac:dyDescent="0.3">
      <c r="B37475" s="10"/>
      <c r="L37475" s="10"/>
      <c r="M37475" s="10"/>
    </row>
    <row r="37476" spans="2:13" s="1" customFormat="1" ht="13.8" x14ac:dyDescent="0.3">
      <c r="B37476" s="10"/>
      <c r="L37476" s="10"/>
      <c r="M37476" s="10"/>
    </row>
    <row r="37477" spans="2:13" s="1" customFormat="1" ht="13.8" x14ac:dyDescent="0.3">
      <c r="B37477" s="10"/>
      <c r="L37477" s="10"/>
      <c r="M37477" s="10"/>
    </row>
    <row r="37478" spans="2:13" s="1" customFormat="1" ht="13.8" x14ac:dyDescent="0.3">
      <c r="B37478" s="10"/>
      <c r="L37478" s="10"/>
      <c r="M37478" s="10"/>
    </row>
    <row r="37479" spans="2:13" s="1" customFormat="1" ht="13.8" x14ac:dyDescent="0.3">
      <c r="B37479" s="10"/>
      <c r="L37479" s="10"/>
      <c r="M37479" s="10"/>
    </row>
    <row r="37480" spans="2:13" s="1" customFormat="1" ht="13.8" x14ac:dyDescent="0.3">
      <c r="B37480" s="10"/>
      <c r="L37480" s="10"/>
      <c r="M37480" s="10"/>
    </row>
    <row r="37481" spans="2:13" s="1" customFormat="1" ht="13.8" x14ac:dyDescent="0.3">
      <c r="B37481" s="10"/>
      <c r="L37481" s="10"/>
      <c r="M37481" s="10"/>
    </row>
    <row r="37482" spans="2:13" s="1" customFormat="1" ht="13.8" x14ac:dyDescent="0.3">
      <c r="B37482" s="10"/>
      <c r="L37482" s="10"/>
      <c r="M37482" s="10"/>
    </row>
    <row r="37483" spans="2:13" s="1" customFormat="1" ht="13.8" x14ac:dyDescent="0.3">
      <c r="B37483" s="10"/>
      <c r="L37483" s="10"/>
      <c r="M37483" s="10"/>
    </row>
    <row r="37484" spans="2:13" s="1" customFormat="1" ht="13.8" x14ac:dyDescent="0.3">
      <c r="B37484" s="10"/>
      <c r="L37484" s="10"/>
      <c r="M37484" s="10"/>
    </row>
    <row r="37485" spans="2:13" s="1" customFormat="1" ht="13.8" x14ac:dyDescent="0.3">
      <c r="B37485" s="10"/>
      <c r="L37485" s="10"/>
      <c r="M37485" s="10"/>
    </row>
    <row r="37486" spans="2:13" s="1" customFormat="1" ht="13.8" x14ac:dyDescent="0.3">
      <c r="B37486" s="10"/>
      <c r="L37486" s="10"/>
      <c r="M37486" s="10"/>
    </row>
    <row r="37487" spans="2:13" s="1" customFormat="1" ht="13.8" x14ac:dyDescent="0.3">
      <c r="B37487" s="10"/>
      <c r="L37487" s="10"/>
      <c r="M37487" s="10"/>
    </row>
    <row r="37488" spans="2:13" s="1" customFormat="1" ht="13.8" x14ac:dyDescent="0.3">
      <c r="B37488" s="10"/>
      <c r="L37488" s="10"/>
      <c r="M37488" s="10"/>
    </row>
    <row r="37489" spans="2:13" s="1" customFormat="1" ht="13.8" x14ac:dyDescent="0.3">
      <c r="B37489" s="10"/>
      <c r="L37489" s="10"/>
      <c r="M37489" s="10"/>
    </row>
    <row r="37490" spans="2:13" s="1" customFormat="1" ht="13.8" x14ac:dyDescent="0.3">
      <c r="B37490" s="10"/>
      <c r="L37490" s="10"/>
      <c r="M37490" s="10"/>
    </row>
    <row r="37491" spans="2:13" s="1" customFormat="1" ht="13.8" x14ac:dyDescent="0.3">
      <c r="B37491" s="10"/>
      <c r="L37491" s="10"/>
      <c r="M37491" s="10"/>
    </row>
    <row r="37492" spans="2:13" s="1" customFormat="1" ht="13.8" x14ac:dyDescent="0.3">
      <c r="B37492" s="10"/>
      <c r="L37492" s="10"/>
      <c r="M37492" s="10"/>
    </row>
    <row r="37493" spans="2:13" s="1" customFormat="1" ht="13.8" x14ac:dyDescent="0.3">
      <c r="B37493" s="10"/>
      <c r="L37493" s="10"/>
      <c r="M37493" s="10"/>
    </row>
    <row r="37494" spans="2:13" s="1" customFormat="1" ht="13.8" x14ac:dyDescent="0.3">
      <c r="B37494" s="10"/>
      <c r="L37494" s="10"/>
      <c r="M37494" s="10"/>
    </row>
    <row r="37495" spans="2:13" s="1" customFormat="1" ht="13.8" x14ac:dyDescent="0.3">
      <c r="B37495" s="10"/>
      <c r="L37495" s="10"/>
      <c r="M37495" s="10"/>
    </row>
    <row r="37496" spans="2:13" s="1" customFormat="1" ht="13.8" x14ac:dyDescent="0.3">
      <c r="B37496" s="10"/>
      <c r="L37496" s="10"/>
      <c r="M37496" s="10"/>
    </row>
    <row r="37497" spans="2:13" s="1" customFormat="1" ht="13.8" x14ac:dyDescent="0.3">
      <c r="B37497" s="10"/>
      <c r="L37497" s="10"/>
      <c r="M37497" s="10"/>
    </row>
    <row r="37498" spans="2:13" s="1" customFormat="1" ht="13.8" x14ac:dyDescent="0.3">
      <c r="B37498" s="10"/>
      <c r="L37498" s="10"/>
      <c r="M37498" s="10"/>
    </row>
    <row r="37499" spans="2:13" s="1" customFormat="1" ht="13.8" x14ac:dyDescent="0.3">
      <c r="B37499" s="10"/>
      <c r="L37499" s="10"/>
      <c r="M37499" s="10"/>
    </row>
    <row r="37500" spans="2:13" s="1" customFormat="1" ht="13.8" x14ac:dyDescent="0.3">
      <c r="B37500" s="10"/>
      <c r="L37500" s="10"/>
      <c r="M37500" s="10"/>
    </row>
    <row r="37501" spans="2:13" s="1" customFormat="1" ht="13.8" x14ac:dyDescent="0.3">
      <c r="B37501" s="10"/>
      <c r="L37501" s="10"/>
      <c r="M37501" s="10"/>
    </row>
    <row r="37502" spans="2:13" s="1" customFormat="1" ht="13.8" x14ac:dyDescent="0.3">
      <c r="B37502" s="10"/>
      <c r="L37502" s="10"/>
      <c r="M37502" s="10"/>
    </row>
    <row r="37503" spans="2:13" s="1" customFormat="1" ht="13.8" x14ac:dyDescent="0.3">
      <c r="B37503" s="10"/>
      <c r="L37503" s="10"/>
      <c r="M37503" s="10"/>
    </row>
    <row r="37504" spans="2:13" s="1" customFormat="1" ht="13.8" x14ac:dyDescent="0.3">
      <c r="B37504" s="10"/>
      <c r="L37504" s="10"/>
      <c r="M37504" s="10"/>
    </row>
    <row r="37505" spans="2:13" s="1" customFormat="1" ht="13.8" x14ac:dyDescent="0.3">
      <c r="B37505" s="10"/>
      <c r="L37505" s="10"/>
      <c r="M37505" s="10"/>
    </row>
    <row r="37506" spans="2:13" s="1" customFormat="1" ht="13.8" x14ac:dyDescent="0.3">
      <c r="B37506" s="10"/>
      <c r="L37506" s="10"/>
      <c r="M37506" s="10"/>
    </row>
    <row r="37507" spans="2:13" s="1" customFormat="1" ht="13.8" x14ac:dyDescent="0.3">
      <c r="B37507" s="10"/>
      <c r="L37507" s="10"/>
      <c r="M37507" s="10"/>
    </row>
    <row r="37508" spans="2:13" s="1" customFormat="1" ht="13.8" x14ac:dyDescent="0.3">
      <c r="B37508" s="10"/>
      <c r="L37508" s="10"/>
      <c r="M37508" s="10"/>
    </row>
    <row r="37509" spans="2:13" s="1" customFormat="1" ht="13.8" x14ac:dyDescent="0.3">
      <c r="B37509" s="10"/>
      <c r="L37509" s="10"/>
      <c r="M37509" s="10"/>
    </row>
    <row r="37510" spans="2:13" s="1" customFormat="1" ht="13.8" x14ac:dyDescent="0.3">
      <c r="B37510" s="10"/>
      <c r="L37510" s="10"/>
      <c r="M37510" s="10"/>
    </row>
    <row r="37511" spans="2:13" s="1" customFormat="1" ht="13.8" x14ac:dyDescent="0.3">
      <c r="B37511" s="10"/>
      <c r="L37511" s="10"/>
      <c r="M37511" s="10"/>
    </row>
    <row r="37512" spans="2:13" s="1" customFormat="1" ht="13.8" x14ac:dyDescent="0.3">
      <c r="B37512" s="10"/>
      <c r="L37512" s="10"/>
      <c r="M37512" s="10"/>
    </row>
    <row r="37513" spans="2:13" s="1" customFormat="1" ht="13.8" x14ac:dyDescent="0.3">
      <c r="B37513" s="10"/>
      <c r="L37513" s="10"/>
      <c r="M37513" s="10"/>
    </row>
    <row r="37514" spans="2:13" s="1" customFormat="1" ht="13.8" x14ac:dyDescent="0.3">
      <c r="B37514" s="10"/>
      <c r="L37514" s="10"/>
      <c r="M37514" s="10"/>
    </row>
    <row r="37515" spans="2:13" s="1" customFormat="1" ht="13.8" x14ac:dyDescent="0.3">
      <c r="B37515" s="10"/>
      <c r="L37515" s="10"/>
      <c r="M37515" s="10"/>
    </row>
    <row r="37516" spans="2:13" s="1" customFormat="1" ht="13.8" x14ac:dyDescent="0.3">
      <c r="B37516" s="10"/>
      <c r="L37516" s="10"/>
      <c r="M37516" s="10"/>
    </row>
    <row r="37517" spans="2:13" s="1" customFormat="1" ht="13.8" x14ac:dyDescent="0.3">
      <c r="B37517" s="10"/>
      <c r="L37517" s="10"/>
      <c r="M37517" s="10"/>
    </row>
    <row r="37518" spans="2:13" s="1" customFormat="1" ht="13.8" x14ac:dyDescent="0.3">
      <c r="B37518" s="10"/>
      <c r="L37518" s="10"/>
      <c r="M37518" s="10"/>
    </row>
    <row r="37519" spans="2:13" s="1" customFormat="1" ht="13.8" x14ac:dyDescent="0.3">
      <c r="B37519" s="10"/>
      <c r="L37519" s="10"/>
      <c r="M37519" s="10"/>
    </row>
    <row r="37520" spans="2:13" s="1" customFormat="1" ht="13.8" x14ac:dyDescent="0.3">
      <c r="B37520" s="10"/>
      <c r="L37520" s="10"/>
      <c r="M37520" s="10"/>
    </row>
    <row r="37521" spans="2:13" s="1" customFormat="1" ht="13.8" x14ac:dyDescent="0.3">
      <c r="B37521" s="10"/>
      <c r="L37521" s="10"/>
      <c r="M37521" s="10"/>
    </row>
    <row r="37522" spans="2:13" s="1" customFormat="1" ht="13.8" x14ac:dyDescent="0.3">
      <c r="B37522" s="10"/>
      <c r="L37522" s="10"/>
      <c r="M37522" s="10"/>
    </row>
    <row r="37523" spans="2:13" s="1" customFormat="1" ht="13.8" x14ac:dyDescent="0.3">
      <c r="B37523" s="10"/>
      <c r="L37523" s="10"/>
      <c r="M37523" s="10"/>
    </row>
    <row r="37524" spans="2:13" s="1" customFormat="1" ht="13.8" x14ac:dyDescent="0.3">
      <c r="B37524" s="10"/>
      <c r="L37524" s="10"/>
      <c r="M37524" s="10"/>
    </row>
    <row r="37525" spans="2:13" s="1" customFormat="1" ht="13.8" x14ac:dyDescent="0.3">
      <c r="B37525" s="10"/>
      <c r="L37525" s="10"/>
      <c r="M37525" s="10"/>
    </row>
    <row r="37526" spans="2:13" s="1" customFormat="1" ht="13.8" x14ac:dyDescent="0.3">
      <c r="B37526" s="10"/>
      <c r="L37526" s="10"/>
      <c r="M37526" s="10"/>
    </row>
    <row r="37527" spans="2:13" s="1" customFormat="1" ht="13.8" x14ac:dyDescent="0.3">
      <c r="B37527" s="10"/>
      <c r="L37527" s="10"/>
      <c r="M37527" s="10"/>
    </row>
    <row r="37528" spans="2:13" s="1" customFormat="1" ht="13.8" x14ac:dyDescent="0.3">
      <c r="B37528" s="10"/>
      <c r="L37528" s="10"/>
      <c r="M37528" s="10"/>
    </row>
    <row r="37529" spans="2:13" s="1" customFormat="1" ht="13.8" x14ac:dyDescent="0.3">
      <c r="B37529" s="10"/>
      <c r="L37529" s="10"/>
      <c r="M37529" s="10"/>
    </row>
    <row r="37530" spans="2:13" s="1" customFormat="1" ht="13.8" x14ac:dyDescent="0.3">
      <c r="B37530" s="10"/>
      <c r="L37530" s="10"/>
      <c r="M37530" s="10"/>
    </row>
    <row r="37531" spans="2:13" s="1" customFormat="1" ht="13.8" x14ac:dyDescent="0.3">
      <c r="B37531" s="10"/>
      <c r="L37531" s="10"/>
      <c r="M37531" s="10"/>
    </row>
    <row r="37532" spans="2:13" s="1" customFormat="1" ht="13.8" x14ac:dyDescent="0.3">
      <c r="B37532" s="10"/>
      <c r="L37532" s="10"/>
      <c r="M37532" s="10"/>
    </row>
    <row r="37533" spans="2:13" s="1" customFormat="1" ht="13.8" x14ac:dyDescent="0.3">
      <c r="B37533" s="10"/>
      <c r="L37533" s="10"/>
      <c r="M37533" s="10"/>
    </row>
    <row r="37534" spans="2:13" s="1" customFormat="1" ht="13.8" x14ac:dyDescent="0.3">
      <c r="B37534" s="10"/>
      <c r="L37534" s="10"/>
      <c r="M37534" s="10"/>
    </row>
    <row r="37535" spans="2:13" s="1" customFormat="1" ht="13.8" x14ac:dyDescent="0.3">
      <c r="B37535" s="10"/>
      <c r="L37535" s="10"/>
      <c r="M37535" s="10"/>
    </row>
    <row r="37536" spans="2:13" s="1" customFormat="1" ht="13.8" x14ac:dyDescent="0.3">
      <c r="B37536" s="10"/>
      <c r="L37536" s="10"/>
      <c r="M37536" s="10"/>
    </row>
    <row r="37537" spans="2:13" s="1" customFormat="1" ht="13.8" x14ac:dyDescent="0.3">
      <c r="B37537" s="10"/>
      <c r="L37537" s="10"/>
      <c r="M37537" s="10"/>
    </row>
    <row r="37538" spans="2:13" s="1" customFormat="1" ht="13.8" x14ac:dyDescent="0.3">
      <c r="B37538" s="10"/>
      <c r="L37538" s="10"/>
      <c r="M37538" s="10"/>
    </row>
    <row r="37539" spans="2:13" s="1" customFormat="1" ht="13.8" x14ac:dyDescent="0.3">
      <c r="B37539" s="10"/>
      <c r="L37539" s="10"/>
      <c r="M37539" s="10"/>
    </row>
    <row r="37540" spans="2:13" s="1" customFormat="1" ht="13.8" x14ac:dyDescent="0.3">
      <c r="B37540" s="10"/>
      <c r="L37540" s="10"/>
      <c r="M37540" s="10"/>
    </row>
    <row r="37541" spans="2:13" s="1" customFormat="1" ht="13.8" x14ac:dyDescent="0.3">
      <c r="B37541" s="10"/>
      <c r="L37541" s="10"/>
      <c r="M37541" s="10"/>
    </row>
    <row r="37542" spans="2:13" s="1" customFormat="1" ht="13.8" x14ac:dyDescent="0.3">
      <c r="B37542" s="10"/>
      <c r="L37542" s="10"/>
      <c r="M37542" s="10"/>
    </row>
    <row r="37543" spans="2:13" s="1" customFormat="1" ht="13.8" x14ac:dyDescent="0.3">
      <c r="B37543" s="10"/>
      <c r="L37543" s="10"/>
      <c r="M37543" s="10"/>
    </row>
    <row r="37544" spans="2:13" s="1" customFormat="1" ht="13.8" x14ac:dyDescent="0.3">
      <c r="B37544" s="10"/>
      <c r="L37544" s="10"/>
      <c r="M37544" s="10"/>
    </row>
    <row r="37545" spans="2:13" s="1" customFormat="1" ht="13.8" x14ac:dyDescent="0.3">
      <c r="B37545" s="10"/>
      <c r="L37545" s="10"/>
      <c r="M37545" s="10"/>
    </row>
    <row r="37546" spans="2:13" s="1" customFormat="1" ht="13.8" x14ac:dyDescent="0.3">
      <c r="B37546" s="10"/>
      <c r="L37546" s="10"/>
      <c r="M37546" s="10"/>
    </row>
    <row r="37547" spans="2:13" s="1" customFormat="1" ht="13.8" x14ac:dyDescent="0.3">
      <c r="B37547" s="10"/>
      <c r="L37547" s="10"/>
      <c r="M37547" s="10"/>
    </row>
    <row r="37548" spans="2:13" s="1" customFormat="1" ht="13.8" x14ac:dyDescent="0.3">
      <c r="B37548" s="10"/>
      <c r="L37548" s="10"/>
      <c r="M37548" s="10"/>
    </row>
    <row r="37549" spans="2:13" s="1" customFormat="1" ht="13.8" x14ac:dyDescent="0.3">
      <c r="B37549" s="10"/>
      <c r="L37549" s="10"/>
      <c r="M37549" s="10"/>
    </row>
    <row r="37550" spans="2:13" s="1" customFormat="1" ht="13.8" x14ac:dyDescent="0.3">
      <c r="B37550" s="10"/>
      <c r="L37550" s="10"/>
      <c r="M37550" s="10"/>
    </row>
    <row r="37551" spans="2:13" s="1" customFormat="1" ht="13.8" x14ac:dyDescent="0.3">
      <c r="B37551" s="10"/>
      <c r="L37551" s="10"/>
      <c r="M37551" s="10"/>
    </row>
    <row r="37552" spans="2:13" s="1" customFormat="1" ht="13.8" x14ac:dyDescent="0.3">
      <c r="B37552" s="10"/>
      <c r="L37552" s="10"/>
      <c r="M37552" s="10"/>
    </row>
    <row r="37553" spans="2:13" s="1" customFormat="1" ht="13.8" x14ac:dyDescent="0.3">
      <c r="B37553" s="10"/>
      <c r="L37553" s="10"/>
      <c r="M37553" s="10"/>
    </row>
    <row r="37554" spans="2:13" s="1" customFormat="1" ht="13.8" x14ac:dyDescent="0.3">
      <c r="B37554" s="10"/>
      <c r="L37554" s="10"/>
      <c r="M37554" s="10"/>
    </row>
    <row r="37555" spans="2:13" s="1" customFormat="1" ht="13.8" x14ac:dyDescent="0.3">
      <c r="B37555" s="10"/>
      <c r="L37555" s="10"/>
      <c r="M37555" s="10"/>
    </row>
    <row r="37556" spans="2:13" s="1" customFormat="1" ht="13.8" x14ac:dyDescent="0.3">
      <c r="B37556" s="10"/>
      <c r="L37556" s="10"/>
      <c r="M37556" s="10"/>
    </row>
    <row r="37557" spans="2:13" s="1" customFormat="1" ht="13.8" x14ac:dyDescent="0.3">
      <c r="B37557" s="10"/>
      <c r="L37557" s="10"/>
      <c r="M37557" s="10"/>
    </row>
    <row r="37558" spans="2:13" s="1" customFormat="1" ht="13.8" x14ac:dyDescent="0.3">
      <c r="B37558" s="10"/>
      <c r="L37558" s="10"/>
      <c r="M37558" s="10"/>
    </row>
    <row r="37559" spans="2:13" s="1" customFormat="1" ht="13.8" x14ac:dyDescent="0.3">
      <c r="B37559" s="10"/>
      <c r="L37559" s="10"/>
      <c r="M37559" s="10"/>
    </row>
    <row r="37560" spans="2:13" s="1" customFormat="1" ht="13.8" x14ac:dyDescent="0.3">
      <c r="B37560" s="10"/>
      <c r="L37560" s="10"/>
      <c r="M37560" s="10"/>
    </row>
    <row r="37561" spans="2:13" s="1" customFormat="1" ht="13.8" x14ac:dyDescent="0.3">
      <c r="B37561" s="10"/>
      <c r="L37561" s="10"/>
      <c r="M37561" s="10"/>
    </row>
    <row r="37562" spans="2:13" s="1" customFormat="1" ht="13.8" x14ac:dyDescent="0.3">
      <c r="B37562" s="10"/>
      <c r="L37562" s="10"/>
      <c r="M37562" s="10"/>
    </row>
    <row r="37563" spans="2:13" s="1" customFormat="1" ht="13.8" x14ac:dyDescent="0.3">
      <c r="B37563" s="10"/>
      <c r="L37563" s="10"/>
      <c r="M37563" s="10"/>
    </row>
    <row r="37564" spans="2:13" s="1" customFormat="1" ht="13.8" x14ac:dyDescent="0.3">
      <c r="B37564" s="10"/>
      <c r="L37564" s="10"/>
      <c r="M37564" s="10"/>
    </row>
    <row r="37565" spans="2:13" s="1" customFormat="1" ht="13.8" x14ac:dyDescent="0.3">
      <c r="B37565" s="10"/>
      <c r="L37565" s="10"/>
      <c r="M37565" s="10"/>
    </row>
    <row r="37566" spans="2:13" s="1" customFormat="1" ht="13.8" x14ac:dyDescent="0.3">
      <c r="B37566" s="10"/>
      <c r="L37566" s="10"/>
      <c r="M37566" s="10"/>
    </row>
    <row r="37567" spans="2:13" s="1" customFormat="1" ht="13.8" x14ac:dyDescent="0.3">
      <c r="B37567" s="10"/>
      <c r="L37567" s="10"/>
      <c r="M37567" s="10"/>
    </row>
    <row r="37568" spans="2:13" s="1" customFormat="1" ht="13.8" x14ac:dyDescent="0.3">
      <c r="B37568" s="10"/>
      <c r="L37568" s="10"/>
      <c r="M37568" s="10"/>
    </row>
    <row r="37569" spans="2:13" s="1" customFormat="1" ht="13.8" x14ac:dyDescent="0.3">
      <c r="B37569" s="10"/>
      <c r="L37569" s="10"/>
      <c r="M37569" s="10"/>
    </row>
    <row r="37570" spans="2:13" s="1" customFormat="1" ht="13.8" x14ac:dyDescent="0.3">
      <c r="B37570" s="10"/>
      <c r="L37570" s="10"/>
      <c r="M37570" s="10"/>
    </row>
    <row r="37571" spans="2:13" s="1" customFormat="1" ht="13.8" x14ac:dyDescent="0.3">
      <c r="B37571" s="10"/>
      <c r="L37571" s="10"/>
      <c r="M37571" s="10"/>
    </row>
    <row r="37572" spans="2:13" s="1" customFormat="1" ht="13.8" x14ac:dyDescent="0.3">
      <c r="B37572" s="10"/>
      <c r="L37572" s="10"/>
      <c r="M37572" s="10"/>
    </row>
    <row r="37573" spans="2:13" s="1" customFormat="1" ht="13.8" x14ac:dyDescent="0.3">
      <c r="B37573" s="10"/>
      <c r="L37573" s="10"/>
      <c r="M37573" s="10"/>
    </row>
    <row r="37574" spans="2:13" s="1" customFormat="1" ht="13.8" x14ac:dyDescent="0.3">
      <c r="B37574" s="10"/>
      <c r="L37574" s="10"/>
      <c r="M37574" s="10"/>
    </row>
    <row r="37575" spans="2:13" s="1" customFormat="1" ht="13.8" x14ac:dyDescent="0.3">
      <c r="B37575" s="10"/>
      <c r="L37575" s="10"/>
      <c r="M37575" s="10"/>
    </row>
    <row r="37576" spans="2:13" s="1" customFormat="1" ht="13.8" x14ac:dyDescent="0.3">
      <c r="B37576" s="10"/>
      <c r="L37576" s="10"/>
      <c r="M37576" s="10"/>
    </row>
    <row r="37577" spans="2:13" s="1" customFormat="1" ht="13.8" x14ac:dyDescent="0.3">
      <c r="B37577" s="10"/>
      <c r="L37577" s="10"/>
      <c r="M37577" s="10"/>
    </row>
    <row r="37578" spans="2:13" s="1" customFormat="1" ht="13.8" x14ac:dyDescent="0.3">
      <c r="B37578" s="10"/>
      <c r="L37578" s="10"/>
      <c r="M37578" s="10"/>
    </row>
    <row r="37579" spans="2:13" s="1" customFormat="1" ht="13.8" x14ac:dyDescent="0.3">
      <c r="B37579" s="10"/>
      <c r="L37579" s="10"/>
      <c r="M37579" s="10"/>
    </row>
    <row r="37580" spans="2:13" s="1" customFormat="1" ht="13.8" x14ac:dyDescent="0.3">
      <c r="B37580" s="10"/>
      <c r="L37580" s="10"/>
      <c r="M37580" s="10"/>
    </row>
    <row r="37581" spans="2:13" s="1" customFormat="1" ht="13.8" x14ac:dyDescent="0.3">
      <c r="B37581" s="10"/>
      <c r="L37581" s="10"/>
      <c r="M37581" s="10"/>
    </row>
    <row r="37582" spans="2:13" s="1" customFormat="1" ht="13.8" x14ac:dyDescent="0.3">
      <c r="B37582" s="10"/>
      <c r="L37582" s="10"/>
      <c r="M37582" s="10"/>
    </row>
    <row r="37583" spans="2:13" s="1" customFormat="1" ht="13.8" x14ac:dyDescent="0.3">
      <c r="B37583" s="10"/>
      <c r="L37583" s="10"/>
      <c r="M37583" s="10"/>
    </row>
    <row r="37584" spans="2:13" s="1" customFormat="1" ht="13.8" x14ac:dyDescent="0.3">
      <c r="B37584" s="10"/>
      <c r="L37584" s="10"/>
      <c r="M37584" s="10"/>
    </row>
    <row r="37585" spans="2:13" s="1" customFormat="1" ht="13.8" x14ac:dyDescent="0.3">
      <c r="B37585" s="10"/>
      <c r="L37585" s="10"/>
      <c r="M37585" s="10"/>
    </row>
    <row r="37586" spans="2:13" s="1" customFormat="1" ht="13.8" x14ac:dyDescent="0.3">
      <c r="B37586" s="10"/>
      <c r="L37586" s="10"/>
      <c r="M37586" s="10"/>
    </row>
    <row r="37587" spans="2:13" s="1" customFormat="1" ht="13.8" x14ac:dyDescent="0.3">
      <c r="B37587" s="10"/>
      <c r="L37587" s="10"/>
      <c r="M37587" s="10"/>
    </row>
    <row r="37588" spans="2:13" s="1" customFormat="1" ht="13.8" x14ac:dyDescent="0.3">
      <c r="B37588" s="10"/>
      <c r="L37588" s="10"/>
      <c r="M37588" s="10"/>
    </row>
    <row r="37589" spans="2:13" s="1" customFormat="1" ht="13.8" x14ac:dyDescent="0.3">
      <c r="B37589" s="10"/>
      <c r="L37589" s="10"/>
      <c r="M37589" s="10"/>
    </row>
    <row r="37590" spans="2:13" s="1" customFormat="1" ht="13.8" x14ac:dyDescent="0.3">
      <c r="B37590" s="10"/>
      <c r="L37590" s="10"/>
      <c r="M37590" s="10"/>
    </row>
    <row r="37591" spans="2:13" s="1" customFormat="1" ht="13.8" x14ac:dyDescent="0.3">
      <c r="B37591" s="10"/>
      <c r="L37591" s="10"/>
      <c r="M37591" s="10"/>
    </row>
    <row r="37592" spans="2:13" s="1" customFormat="1" ht="13.8" x14ac:dyDescent="0.3">
      <c r="B37592" s="10"/>
      <c r="L37592" s="10"/>
      <c r="M37592" s="10"/>
    </row>
    <row r="37593" spans="2:13" s="1" customFormat="1" ht="13.8" x14ac:dyDescent="0.3">
      <c r="B37593" s="10"/>
      <c r="L37593" s="10"/>
      <c r="M37593" s="10"/>
    </row>
    <row r="37594" spans="2:13" s="1" customFormat="1" ht="13.8" x14ac:dyDescent="0.3">
      <c r="B37594" s="10"/>
      <c r="L37594" s="10"/>
      <c r="M37594" s="10"/>
    </row>
    <row r="37595" spans="2:13" s="1" customFormat="1" ht="13.8" x14ac:dyDescent="0.3">
      <c r="B37595" s="10"/>
      <c r="L37595" s="10"/>
      <c r="M37595" s="10"/>
    </row>
    <row r="37596" spans="2:13" s="1" customFormat="1" ht="13.8" x14ac:dyDescent="0.3">
      <c r="B37596" s="10"/>
      <c r="L37596" s="10"/>
      <c r="M37596" s="10"/>
    </row>
    <row r="37597" spans="2:13" s="1" customFormat="1" ht="13.8" x14ac:dyDescent="0.3">
      <c r="B37597" s="10"/>
      <c r="L37597" s="10"/>
      <c r="M37597" s="10"/>
    </row>
    <row r="37598" spans="2:13" s="1" customFormat="1" ht="13.8" x14ac:dyDescent="0.3">
      <c r="B37598" s="10"/>
      <c r="L37598" s="10"/>
      <c r="M37598" s="10"/>
    </row>
    <row r="37599" spans="2:13" s="1" customFormat="1" ht="13.8" x14ac:dyDescent="0.3">
      <c r="B37599" s="10"/>
      <c r="L37599" s="10"/>
      <c r="M37599" s="10"/>
    </row>
    <row r="37600" spans="2:13" s="1" customFormat="1" ht="13.8" x14ac:dyDescent="0.3">
      <c r="B37600" s="10"/>
      <c r="L37600" s="10"/>
      <c r="M37600" s="10"/>
    </row>
    <row r="37601" spans="2:13" s="1" customFormat="1" ht="13.8" x14ac:dyDescent="0.3">
      <c r="B37601" s="10"/>
      <c r="L37601" s="10"/>
      <c r="M37601" s="10"/>
    </row>
    <row r="37602" spans="2:13" s="1" customFormat="1" ht="13.8" x14ac:dyDescent="0.3">
      <c r="B37602" s="10"/>
      <c r="L37602" s="10"/>
      <c r="M37602" s="10"/>
    </row>
    <row r="37603" spans="2:13" s="1" customFormat="1" ht="13.8" x14ac:dyDescent="0.3">
      <c r="B37603" s="10"/>
      <c r="L37603" s="10"/>
      <c r="M37603" s="10"/>
    </row>
    <row r="37604" spans="2:13" s="1" customFormat="1" ht="13.8" x14ac:dyDescent="0.3">
      <c r="B37604" s="10"/>
      <c r="L37604" s="10"/>
      <c r="M37604" s="10"/>
    </row>
    <row r="37605" spans="2:13" s="1" customFormat="1" ht="13.8" x14ac:dyDescent="0.3">
      <c r="B37605" s="10"/>
      <c r="L37605" s="10"/>
      <c r="M37605" s="10"/>
    </row>
    <row r="37606" spans="2:13" s="1" customFormat="1" ht="13.8" x14ac:dyDescent="0.3">
      <c r="B37606" s="10"/>
      <c r="L37606" s="10"/>
      <c r="M37606" s="10"/>
    </row>
    <row r="37607" spans="2:13" s="1" customFormat="1" ht="13.8" x14ac:dyDescent="0.3">
      <c r="B37607" s="10"/>
      <c r="L37607" s="10"/>
      <c r="M37607" s="10"/>
    </row>
    <row r="37608" spans="2:13" s="1" customFormat="1" ht="13.8" x14ac:dyDescent="0.3">
      <c r="B37608" s="10"/>
      <c r="L37608" s="10"/>
      <c r="M37608" s="10"/>
    </row>
    <row r="37609" spans="2:13" s="1" customFormat="1" ht="13.8" x14ac:dyDescent="0.3">
      <c r="B37609" s="10"/>
      <c r="L37609" s="10"/>
      <c r="M37609" s="10"/>
    </row>
    <row r="37610" spans="2:13" s="1" customFormat="1" ht="13.8" x14ac:dyDescent="0.3">
      <c r="B37610" s="10"/>
      <c r="L37610" s="10"/>
      <c r="M37610" s="10"/>
    </row>
    <row r="37611" spans="2:13" s="1" customFormat="1" ht="13.8" x14ac:dyDescent="0.3">
      <c r="B37611" s="10"/>
      <c r="L37611" s="10"/>
      <c r="M37611" s="10"/>
    </row>
    <row r="37612" spans="2:13" s="1" customFormat="1" ht="13.8" x14ac:dyDescent="0.3">
      <c r="B37612" s="10"/>
      <c r="L37612" s="10"/>
      <c r="M37612" s="10"/>
    </row>
    <row r="37613" spans="2:13" s="1" customFormat="1" ht="13.8" x14ac:dyDescent="0.3">
      <c r="B37613" s="10"/>
      <c r="L37613" s="10"/>
      <c r="M37613" s="10"/>
    </row>
    <row r="37614" spans="2:13" s="1" customFormat="1" ht="13.8" x14ac:dyDescent="0.3">
      <c r="B37614" s="10"/>
      <c r="L37614" s="10"/>
      <c r="M37614" s="10"/>
    </row>
    <row r="37615" spans="2:13" s="1" customFormat="1" ht="13.8" x14ac:dyDescent="0.3">
      <c r="B37615" s="10"/>
      <c r="L37615" s="10"/>
      <c r="M37615" s="10"/>
    </row>
    <row r="37616" spans="2:13" s="1" customFormat="1" ht="13.8" x14ac:dyDescent="0.3">
      <c r="B37616" s="10"/>
      <c r="L37616" s="10"/>
      <c r="M37616" s="10"/>
    </row>
    <row r="37617" spans="2:13" s="1" customFormat="1" ht="13.8" x14ac:dyDescent="0.3">
      <c r="B37617" s="10"/>
      <c r="L37617" s="10"/>
      <c r="M37617" s="10"/>
    </row>
    <row r="37618" spans="2:13" s="1" customFormat="1" ht="13.8" x14ac:dyDescent="0.3">
      <c r="B37618" s="10"/>
      <c r="L37618" s="10"/>
      <c r="M37618" s="10"/>
    </row>
    <row r="37619" spans="2:13" s="1" customFormat="1" ht="13.8" x14ac:dyDescent="0.3">
      <c r="B37619" s="10"/>
      <c r="L37619" s="10"/>
      <c r="M37619" s="10"/>
    </row>
    <row r="37620" spans="2:13" s="1" customFormat="1" ht="13.8" x14ac:dyDescent="0.3">
      <c r="B37620" s="10"/>
      <c r="L37620" s="10"/>
      <c r="M37620" s="10"/>
    </row>
    <row r="37621" spans="2:13" s="1" customFormat="1" ht="13.8" x14ac:dyDescent="0.3">
      <c r="B37621" s="10"/>
      <c r="L37621" s="10"/>
      <c r="M37621" s="10"/>
    </row>
    <row r="37622" spans="2:13" s="1" customFormat="1" ht="13.8" x14ac:dyDescent="0.3">
      <c r="B37622" s="10"/>
      <c r="L37622" s="10"/>
      <c r="M37622" s="10"/>
    </row>
    <row r="37623" spans="2:13" s="1" customFormat="1" ht="13.8" x14ac:dyDescent="0.3">
      <c r="B37623" s="10"/>
      <c r="L37623" s="10"/>
      <c r="M37623" s="10"/>
    </row>
    <row r="37624" spans="2:13" s="1" customFormat="1" ht="13.8" x14ac:dyDescent="0.3">
      <c r="B37624" s="10"/>
      <c r="L37624" s="10"/>
      <c r="M37624" s="10"/>
    </row>
    <row r="37625" spans="2:13" s="1" customFormat="1" ht="13.8" x14ac:dyDescent="0.3">
      <c r="B37625" s="10"/>
      <c r="L37625" s="10"/>
      <c r="M37625" s="10"/>
    </row>
    <row r="37626" spans="2:13" s="1" customFormat="1" ht="13.8" x14ac:dyDescent="0.3">
      <c r="B37626" s="10"/>
      <c r="L37626" s="10"/>
      <c r="M37626" s="10"/>
    </row>
    <row r="37627" spans="2:13" s="1" customFormat="1" ht="13.8" x14ac:dyDescent="0.3">
      <c r="B37627" s="10"/>
      <c r="L37627" s="10"/>
      <c r="M37627" s="10"/>
    </row>
    <row r="37628" spans="2:13" s="1" customFormat="1" ht="13.8" x14ac:dyDescent="0.3">
      <c r="B37628" s="10"/>
      <c r="L37628" s="10"/>
      <c r="M37628" s="10"/>
    </row>
    <row r="37629" spans="2:13" s="1" customFormat="1" ht="13.8" x14ac:dyDescent="0.3">
      <c r="B37629" s="10"/>
      <c r="L37629" s="10"/>
      <c r="M37629" s="10"/>
    </row>
    <row r="37630" spans="2:13" s="1" customFormat="1" ht="13.8" x14ac:dyDescent="0.3">
      <c r="B37630" s="10"/>
      <c r="L37630" s="10"/>
      <c r="M37630" s="10"/>
    </row>
    <row r="37631" spans="2:13" s="1" customFormat="1" ht="13.8" x14ac:dyDescent="0.3">
      <c r="B37631" s="10"/>
      <c r="L37631" s="10"/>
      <c r="M37631" s="10"/>
    </row>
    <row r="37632" spans="2:13" s="1" customFormat="1" ht="13.8" x14ac:dyDescent="0.3">
      <c r="B37632" s="10"/>
      <c r="L37632" s="10"/>
      <c r="M37632" s="10"/>
    </row>
    <row r="37633" spans="2:13" s="1" customFormat="1" ht="13.8" x14ac:dyDescent="0.3">
      <c r="B37633" s="10"/>
      <c r="L37633" s="10"/>
      <c r="M37633" s="10"/>
    </row>
    <row r="37634" spans="2:13" s="1" customFormat="1" ht="13.8" x14ac:dyDescent="0.3">
      <c r="B37634" s="10"/>
      <c r="L37634" s="10"/>
      <c r="M37634" s="10"/>
    </row>
    <row r="37635" spans="2:13" s="1" customFormat="1" ht="13.8" x14ac:dyDescent="0.3">
      <c r="B37635" s="10"/>
      <c r="L37635" s="10"/>
      <c r="M37635" s="10"/>
    </row>
    <row r="37636" spans="2:13" s="1" customFormat="1" ht="13.8" x14ac:dyDescent="0.3">
      <c r="B37636" s="10"/>
      <c r="L37636" s="10"/>
      <c r="M37636" s="10"/>
    </row>
    <row r="37637" spans="2:13" s="1" customFormat="1" ht="13.8" x14ac:dyDescent="0.3">
      <c r="B37637" s="10"/>
      <c r="L37637" s="10"/>
      <c r="M37637" s="10"/>
    </row>
    <row r="37638" spans="2:13" s="1" customFormat="1" ht="13.8" x14ac:dyDescent="0.3">
      <c r="B37638" s="10"/>
      <c r="L37638" s="10"/>
      <c r="M37638" s="10"/>
    </row>
    <row r="37639" spans="2:13" s="1" customFormat="1" ht="13.8" x14ac:dyDescent="0.3">
      <c r="B37639" s="10"/>
      <c r="L37639" s="10"/>
      <c r="M37639" s="10"/>
    </row>
    <row r="37640" spans="2:13" s="1" customFormat="1" ht="13.8" x14ac:dyDescent="0.3">
      <c r="B37640" s="10"/>
      <c r="L37640" s="10"/>
      <c r="M37640" s="10"/>
    </row>
    <row r="37641" spans="2:13" s="1" customFormat="1" ht="13.8" x14ac:dyDescent="0.3">
      <c r="B37641" s="10"/>
      <c r="L37641" s="10"/>
      <c r="M37641" s="10"/>
    </row>
    <row r="37642" spans="2:13" s="1" customFormat="1" ht="13.8" x14ac:dyDescent="0.3">
      <c r="B37642" s="10"/>
      <c r="L37642" s="10"/>
      <c r="M37642" s="10"/>
    </row>
    <row r="37643" spans="2:13" s="1" customFormat="1" ht="13.8" x14ac:dyDescent="0.3">
      <c r="B37643" s="10"/>
      <c r="L37643" s="10"/>
      <c r="M37643" s="10"/>
    </row>
    <row r="37644" spans="2:13" s="1" customFormat="1" ht="13.8" x14ac:dyDescent="0.3">
      <c r="B37644" s="10"/>
      <c r="L37644" s="10"/>
      <c r="M37644" s="10"/>
    </row>
    <row r="37645" spans="2:13" s="1" customFormat="1" ht="13.8" x14ac:dyDescent="0.3">
      <c r="B37645" s="10"/>
      <c r="L37645" s="10"/>
      <c r="M37645" s="10"/>
    </row>
    <row r="37646" spans="2:13" s="1" customFormat="1" ht="13.8" x14ac:dyDescent="0.3">
      <c r="B37646" s="10"/>
      <c r="L37646" s="10"/>
      <c r="M37646" s="10"/>
    </row>
    <row r="37647" spans="2:13" s="1" customFormat="1" ht="13.8" x14ac:dyDescent="0.3">
      <c r="B37647" s="10"/>
      <c r="L37647" s="10"/>
      <c r="M37647" s="10"/>
    </row>
    <row r="37648" spans="2:13" s="1" customFormat="1" ht="13.8" x14ac:dyDescent="0.3">
      <c r="B37648" s="10"/>
      <c r="L37648" s="10"/>
      <c r="M37648" s="10"/>
    </row>
    <row r="37649" spans="2:13" s="1" customFormat="1" ht="13.8" x14ac:dyDescent="0.3">
      <c r="B37649" s="10"/>
      <c r="L37649" s="10"/>
      <c r="M37649" s="10"/>
    </row>
    <row r="37650" spans="2:13" s="1" customFormat="1" ht="13.8" x14ac:dyDescent="0.3">
      <c r="B37650" s="10"/>
      <c r="L37650" s="10"/>
      <c r="M37650" s="10"/>
    </row>
    <row r="37651" spans="2:13" s="1" customFormat="1" ht="13.8" x14ac:dyDescent="0.3">
      <c r="B37651" s="10"/>
      <c r="L37651" s="10"/>
      <c r="M37651" s="10"/>
    </row>
    <row r="37652" spans="2:13" s="1" customFormat="1" ht="13.8" x14ac:dyDescent="0.3">
      <c r="B37652" s="10"/>
      <c r="L37652" s="10"/>
      <c r="M37652" s="10"/>
    </row>
    <row r="37653" spans="2:13" s="1" customFormat="1" ht="13.8" x14ac:dyDescent="0.3">
      <c r="B37653" s="10"/>
      <c r="L37653" s="10"/>
      <c r="M37653" s="10"/>
    </row>
    <row r="37654" spans="2:13" s="1" customFormat="1" ht="13.8" x14ac:dyDescent="0.3">
      <c r="B37654" s="10"/>
      <c r="L37654" s="10"/>
      <c r="M37654" s="10"/>
    </row>
    <row r="37655" spans="2:13" s="1" customFormat="1" ht="13.8" x14ac:dyDescent="0.3">
      <c r="B37655" s="10"/>
      <c r="L37655" s="10"/>
      <c r="M37655" s="10"/>
    </row>
    <row r="37656" spans="2:13" s="1" customFormat="1" ht="13.8" x14ac:dyDescent="0.3">
      <c r="B37656" s="10"/>
      <c r="L37656" s="10"/>
      <c r="M37656" s="10"/>
    </row>
    <row r="37657" spans="2:13" s="1" customFormat="1" ht="13.8" x14ac:dyDescent="0.3">
      <c r="B37657" s="10"/>
      <c r="L37657" s="10"/>
      <c r="M37657" s="10"/>
    </row>
    <row r="37658" spans="2:13" s="1" customFormat="1" ht="13.8" x14ac:dyDescent="0.3">
      <c r="B37658" s="10"/>
      <c r="L37658" s="10"/>
      <c r="M37658" s="10"/>
    </row>
    <row r="37659" spans="2:13" s="1" customFormat="1" ht="13.8" x14ac:dyDescent="0.3">
      <c r="B37659" s="10"/>
      <c r="L37659" s="10"/>
      <c r="M37659" s="10"/>
    </row>
    <row r="37660" spans="2:13" s="1" customFormat="1" ht="13.8" x14ac:dyDescent="0.3">
      <c r="B37660" s="10"/>
      <c r="L37660" s="10"/>
      <c r="M37660" s="10"/>
    </row>
    <row r="37661" spans="2:13" s="1" customFormat="1" ht="13.8" x14ac:dyDescent="0.3">
      <c r="B37661" s="10"/>
      <c r="L37661" s="10"/>
      <c r="M37661" s="10"/>
    </row>
    <row r="37662" spans="2:13" s="1" customFormat="1" ht="13.8" x14ac:dyDescent="0.3">
      <c r="B37662" s="10"/>
      <c r="L37662" s="10"/>
      <c r="M37662" s="10"/>
    </row>
    <row r="37663" spans="2:13" s="1" customFormat="1" ht="13.8" x14ac:dyDescent="0.3">
      <c r="B37663" s="10"/>
      <c r="L37663" s="10"/>
      <c r="M37663" s="10"/>
    </row>
    <row r="37664" spans="2:13" s="1" customFormat="1" ht="13.8" x14ac:dyDescent="0.3">
      <c r="B37664" s="10"/>
      <c r="L37664" s="10"/>
      <c r="M37664" s="10"/>
    </row>
    <row r="37665" spans="2:13" s="1" customFormat="1" ht="13.8" x14ac:dyDescent="0.3">
      <c r="B37665" s="10"/>
      <c r="L37665" s="10"/>
      <c r="M37665" s="10"/>
    </row>
    <row r="37666" spans="2:13" s="1" customFormat="1" ht="13.8" x14ac:dyDescent="0.3">
      <c r="B37666" s="10"/>
      <c r="L37666" s="10"/>
      <c r="M37666" s="10"/>
    </row>
    <row r="37667" spans="2:13" s="1" customFormat="1" ht="13.8" x14ac:dyDescent="0.3">
      <c r="B37667" s="10"/>
      <c r="L37667" s="10"/>
      <c r="M37667" s="10"/>
    </row>
    <row r="37668" spans="2:13" s="1" customFormat="1" ht="13.8" x14ac:dyDescent="0.3">
      <c r="B37668" s="10"/>
      <c r="L37668" s="10"/>
      <c r="M37668" s="10"/>
    </row>
    <row r="37669" spans="2:13" s="1" customFormat="1" ht="13.8" x14ac:dyDescent="0.3">
      <c r="B37669" s="10"/>
      <c r="L37669" s="10"/>
      <c r="M37669" s="10"/>
    </row>
    <row r="37670" spans="2:13" s="1" customFormat="1" ht="13.8" x14ac:dyDescent="0.3">
      <c r="B37670" s="10"/>
      <c r="L37670" s="10"/>
      <c r="M37670" s="10"/>
    </row>
    <row r="37671" spans="2:13" s="1" customFormat="1" ht="13.8" x14ac:dyDescent="0.3">
      <c r="B37671" s="10"/>
      <c r="L37671" s="10"/>
      <c r="M37671" s="10"/>
    </row>
    <row r="37672" spans="2:13" s="1" customFormat="1" ht="13.8" x14ac:dyDescent="0.3">
      <c r="B37672" s="10"/>
      <c r="L37672" s="10"/>
      <c r="M37672" s="10"/>
    </row>
    <row r="37673" spans="2:13" s="1" customFormat="1" ht="13.8" x14ac:dyDescent="0.3">
      <c r="B37673" s="10"/>
      <c r="L37673" s="10"/>
      <c r="M37673" s="10"/>
    </row>
    <row r="37674" spans="2:13" s="1" customFormat="1" ht="13.8" x14ac:dyDescent="0.3">
      <c r="B37674" s="10"/>
      <c r="L37674" s="10"/>
      <c r="M37674" s="10"/>
    </row>
    <row r="37675" spans="2:13" s="1" customFormat="1" ht="13.8" x14ac:dyDescent="0.3">
      <c r="B37675" s="10"/>
      <c r="L37675" s="10"/>
      <c r="M37675" s="10"/>
    </row>
    <row r="37676" spans="2:13" s="1" customFormat="1" ht="13.8" x14ac:dyDescent="0.3">
      <c r="B37676" s="10"/>
      <c r="L37676" s="10"/>
      <c r="M37676" s="10"/>
    </row>
    <row r="37677" spans="2:13" s="1" customFormat="1" ht="13.8" x14ac:dyDescent="0.3">
      <c r="B37677" s="10"/>
      <c r="L37677" s="10"/>
      <c r="M37677" s="10"/>
    </row>
    <row r="37678" spans="2:13" s="1" customFormat="1" ht="13.8" x14ac:dyDescent="0.3">
      <c r="B37678" s="10"/>
      <c r="L37678" s="10"/>
      <c r="M37678" s="10"/>
    </row>
    <row r="37679" spans="2:13" s="1" customFormat="1" ht="13.8" x14ac:dyDescent="0.3">
      <c r="B37679" s="10"/>
      <c r="L37679" s="10"/>
      <c r="M37679" s="10"/>
    </row>
    <row r="37680" spans="2:13" s="1" customFormat="1" ht="13.8" x14ac:dyDescent="0.3">
      <c r="B37680" s="10"/>
      <c r="L37680" s="10"/>
      <c r="M37680" s="10"/>
    </row>
    <row r="37681" spans="2:13" s="1" customFormat="1" ht="13.8" x14ac:dyDescent="0.3">
      <c r="B37681" s="10"/>
      <c r="L37681" s="10"/>
      <c r="M37681" s="10"/>
    </row>
    <row r="37682" spans="2:13" s="1" customFormat="1" ht="13.8" x14ac:dyDescent="0.3">
      <c r="B37682" s="10"/>
      <c r="L37682" s="10"/>
      <c r="M37682" s="10"/>
    </row>
    <row r="37683" spans="2:13" s="1" customFormat="1" ht="13.8" x14ac:dyDescent="0.3">
      <c r="B37683" s="10"/>
      <c r="L37683" s="10"/>
      <c r="M37683" s="10"/>
    </row>
    <row r="37684" spans="2:13" s="1" customFormat="1" ht="13.8" x14ac:dyDescent="0.3">
      <c r="B37684" s="10"/>
      <c r="L37684" s="10"/>
      <c r="M37684" s="10"/>
    </row>
    <row r="37685" spans="2:13" s="1" customFormat="1" ht="13.8" x14ac:dyDescent="0.3">
      <c r="B37685" s="10"/>
      <c r="L37685" s="10"/>
      <c r="M37685" s="10"/>
    </row>
    <row r="37686" spans="2:13" s="1" customFormat="1" ht="13.8" x14ac:dyDescent="0.3">
      <c r="B37686" s="10"/>
      <c r="L37686" s="10"/>
      <c r="M37686" s="10"/>
    </row>
    <row r="37687" spans="2:13" s="1" customFormat="1" ht="13.8" x14ac:dyDescent="0.3">
      <c r="B37687" s="10"/>
      <c r="L37687" s="10"/>
      <c r="M37687" s="10"/>
    </row>
    <row r="37688" spans="2:13" s="1" customFormat="1" ht="13.8" x14ac:dyDescent="0.3">
      <c r="B37688" s="10"/>
      <c r="L37688" s="10"/>
      <c r="M37688" s="10"/>
    </row>
    <row r="37689" spans="2:13" s="1" customFormat="1" ht="13.8" x14ac:dyDescent="0.3">
      <c r="B37689" s="10"/>
      <c r="L37689" s="10"/>
      <c r="M37689" s="10"/>
    </row>
    <row r="37690" spans="2:13" s="1" customFormat="1" ht="13.8" x14ac:dyDescent="0.3">
      <c r="B37690" s="10"/>
      <c r="L37690" s="10"/>
      <c r="M37690" s="10"/>
    </row>
    <row r="37691" spans="2:13" s="1" customFormat="1" ht="13.8" x14ac:dyDescent="0.3">
      <c r="B37691" s="10"/>
      <c r="L37691" s="10"/>
      <c r="M37691" s="10"/>
    </row>
    <row r="37692" spans="2:13" s="1" customFormat="1" ht="13.8" x14ac:dyDescent="0.3">
      <c r="B37692" s="10"/>
      <c r="L37692" s="10"/>
      <c r="M37692" s="10"/>
    </row>
    <row r="37693" spans="2:13" s="1" customFormat="1" ht="13.8" x14ac:dyDescent="0.3">
      <c r="B37693" s="10"/>
      <c r="L37693" s="10"/>
      <c r="M37693" s="10"/>
    </row>
    <row r="37694" spans="2:13" s="1" customFormat="1" ht="13.8" x14ac:dyDescent="0.3">
      <c r="B37694" s="10"/>
      <c r="L37694" s="10"/>
      <c r="M37694" s="10"/>
    </row>
    <row r="37695" spans="2:13" s="1" customFormat="1" ht="13.8" x14ac:dyDescent="0.3">
      <c r="B37695" s="10"/>
      <c r="L37695" s="10"/>
      <c r="M37695" s="10"/>
    </row>
    <row r="37696" spans="2:13" s="1" customFormat="1" ht="13.8" x14ac:dyDescent="0.3">
      <c r="B37696" s="10"/>
      <c r="L37696" s="10"/>
      <c r="M37696" s="10"/>
    </row>
    <row r="37697" spans="2:13" s="1" customFormat="1" ht="13.8" x14ac:dyDescent="0.3">
      <c r="B37697" s="10"/>
      <c r="L37697" s="10"/>
      <c r="M37697" s="10"/>
    </row>
    <row r="37698" spans="2:13" s="1" customFormat="1" ht="13.8" x14ac:dyDescent="0.3">
      <c r="B37698" s="10"/>
      <c r="L37698" s="10"/>
      <c r="M37698" s="10"/>
    </row>
    <row r="37699" spans="2:13" s="1" customFormat="1" ht="13.8" x14ac:dyDescent="0.3">
      <c r="B37699" s="10"/>
      <c r="L37699" s="10"/>
      <c r="M37699" s="10"/>
    </row>
    <row r="37700" spans="2:13" s="1" customFormat="1" ht="13.8" x14ac:dyDescent="0.3">
      <c r="B37700" s="10"/>
      <c r="L37700" s="10"/>
      <c r="M37700" s="10"/>
    </row>
    <row r="37701" spans="2:13" s="1" customFormat="1" ht="13.8" x14ac:dyDescent="0.3">
      <c r="B37701" s="10"/>
      <c r="L37701" s="10"/>
      <c r="M37701" s="10"/>
    </row>
    <row r="37702" spans="2:13" s="1" customFormat="1" ht="13.8" x14ac:dyDescent="0.3">
      <c r="B37702" s="10"/>
      <c r="L37702" s="10"/>
      <c r="M37702" s="10"/>
    </row>
    <row r="37703" spans="2:13" s="1" customFormat="1" ht="13.8" x14ac:dyDescent="0.3">
      <c r="B37703" s="10"/>
      <c r="L37703" s="10"/>
      <c r="M37703" s="10"/>
    </row>
    <row r="37704" spans="2:13" s="1" customFormat="1" ht="13.8" x14ac:dyDescent="0.3">
      <c r="B37704" s="10"/>
      <c r="L37704" s="10"/>
      <c r="M37704" s="10"/>
    </row>
    <row r="37705" spans="2:13" s="1" customFormat="1" ht="13.8" x14ac:dyDescent="0.3">
      <c r="B37705" s="10"/>
      <c r="L37705" s="10"/>
      <c r="M37705" s="10"/>
    </row>
    <row r="37706" spans="2:13" s="1" customFormat="1" ht="13.8" x14ac:dyDescent="0.3">
      <c r="B37706" s="10"/>
      <c r="L37706" s="10"/>
      <c r="M37706" s="10"/>
    </row>
    <row r="37707" spans="2:13" s="1" customFormat="1" ht="13.8" x14ac:dyDescent="0.3">
      <c r="B37707" s="10"/>
      <c r="L37707" s="10"/>
      <c r="M37707" s="10"/>
    </row>
    <row r="37708" spans="2:13" s="1" customFormat="1" ht="13.8" x14ac:dyDescent="0.3">
      <c r="B37708" s="10"/>
      <c r="L37708" s="10"/>
      <c r="M37708" s="10"/>
    </row>
    <row r="37709" spans="2:13" s="1" customFormat="1" ht="13.8" x14ac:dyDescent="0.3">
      <c r="B37709" s="10"/>
      <c r="L37709" s="10"/>
      <c r="M37709" s="10"/>
    </row>
    <row r="37710" spans="2:13" s="1" customFormat="1" ht="13.8" x14ac:dyDescent="0.3">
      <c r="B37710" s="10"/>
      <c r="L37710" s="10"/>
      <c r="M37710" s="10"/>
    </row>
    <row r="37711" spans="2:13" s="1" customFormat="1" ht="13.8" x14ac:dyDescent="0.3">
      <c r="B37711" s="10"/>
      <c r="L37711" s="10"/>
      <c r="M37711" s="10"/>
    </row>
    <row r="37712" spans="2:13" s="1" customFormat="1" ht="13.8" x14ac:dyDescent="0.3">
      <c r="B37712" s="10"/>
      <c r="L37712" s="10"/>
      <c r="M37712" s="10"/>
    </row>
    <row r="37713" spans="2:13" s="1" customFormat="1" ht="13.8" x14ac:dyDescent="0.3">
      <c r="B37713" s="10"/>
      <c r="L37713" s="10"/>
      <c r="M37713" s="10"/>
    </row>
    <row r="37714" spans="2:13" s="1" customFormat="1" ht="13.8" x14ac:dyDescent="0.3">
      <c r="B37714" s="10"/>
      <c r="L37714" s="10"/>
      <c r="M37714" s="10"/>
    </row>
    <row r="37715" spans="2:13" s="1" customFormat="1" ht="13.8" x14ac:dyDescent="0.3">
      <c r="B37715" s="10"/>
      <c r="L37715" s="10"/>
      <c r="M37715" s="10"/>
    </row>
    <row r="37716" spans="2:13" s="1" customFormat="1" ht="13.8" x14ac:dyDescent="0.3">
      <c r="B37716" s="10"/>
      <c r="L37716" s="10"/>
      <c r="M37716" s="10"/>
    </row>
    <row r="37717" spans="2:13" s="1" customFormat="1" ht="13.8" x14ac:dyDescent="0.3">
      <c r="B37717" s="10"/>
      <c r="L37717" s="10"/>
      <c r="M37717" s="10"/>
    </row>
    <row r="37718" spans="2:13" s="1" customFormat="1" ht="13.8" x14ac:dyDescent="0.3">
      <c r="B37718" s="10"/>
      <c r="L37718" s="10"/>
      <c r="M37718" s="10"/>
    </row>
    <row r="37719" spans="2:13" s="1" customFormat="1" ht="13.8" x14ac:dyDescent="0.3">
      <c r="B37719" s="10"/>
      <c r="L37719" s="10"/>
      <c r="M37719" s="10"/>
    </row>
    <row r="37720" spans="2:13" s="1" customFormat="1" ht="13.8" x14ac:dyDescent="0.3">
      <c r="B37720" s="10"/>
      <c r="L37720" s="10"/>
      <c r="M37720" s="10"/>
    </row>
    <row r="37721" spans="2:13" s="1" customFormat="1" ht="13.8" x14ac:dyDescent="0.3">
      <c r="B37721" s="10"/>
      <c r="L37721" s="10"/>
      <c r="M37721" s="10"/>
    </row>
    <row r="37722" spans="2:13" s="1" customFormat="1" ht="13.8" x14ac:dyDescent="0.3">
      <c r="B37722" s="10"/>
      <c r="L37722" s="10"/>
      <c r="M37722" s="10"/>
    </row>
    <row r="37723" spans="2:13" s="1" customFormat="1" ht="13.8" x14ac:dyDescent="0.3">
      <c r="B37723" s="10"/>
      <c r="L37723" s="10"/>
      <c r="M37723" s="10"/>
    </row>
    <row r="37724" spans="2:13" s="1" customFormat="1" ht="13.8" x14ac:dyDescent="0.3">
      <c r="B37724" s="10"/>
      <c r="L37724" s="10"/>
      <c r="M37724" s="10"/>
    </row>
    <row r="37725" spans="2:13" s="1" customFormat="1" ht="13.8" x14ac:dyDescent="0.3">
      <c r="B37725" s="10"/>
      <c r="L37725" s="10"/>
      <c r="M37725" s="10"/>
    </row>
    <row r="37726" spans="2:13" s="1" customFormat="1" ht="13.8" x14ac:dyDescent="0.3">
      <c r="B37726" s="10"/>
      <c r="L37726" s="10"/>
      <c r="M37726" s="10"/>
    </row>
    <row r="37727" spans="2:13" s="1" customFormat="1" ht="13.8" x14ac:dyDescent="0.3">
      <c r="B37727" s="10"/>
      <c r="L37727" s="10"/>
      <c r="M37727" s="10"/>
    </row>
    <row r="37728" spans="2:13" s="1" customFormat="1" ht="13.8" x14ac:dyDescent="0.3">
      <c r="B37728" s="10"/>
      <c r="L37728" s="10"/>
      <c r="M37728" s="10"/>
    </row>
    <row r="37729" spans="2:13" s="1" customFormat="1" ht="13.8" x14ac:dyDescent="0.3">
      <c r="B37729" s="10"/>
      <c r="L37729" s="10"/>
      <c r="M37729" s="10"/>
    </row>
    <row r="37730" spans="2:13" s="1" customFormat="1" ht="13.8" x14ac:dyDescent="0.3">
      <c r="B37730" s="10"/>
      <c r="L37730" s="10"/>
      <c r="M37730" s="10"/>
    </row>
    <row r="37731" spans="2:13" s="1" customFormat="1" ht="13.8" x14ac:dyDescent="0.3">
      <c r="B37731" s="10"/>
      <c r="L37731" s="10"/>
      <c r="M37731" s="10"/>
    </row>
    <row r="37732" spans="2:13" s="1" customFormat="1" ht="13.8" x14ac:dyDescent="0.3">
      <c r="B37732" s="10"/>
      <c r="L37732" s="10"/>
      <c r="M37732" s="10"/>
    </row>
    <row r="37733" spans="2:13" s="1" customFormat="1" ht="13.8" x14ac:dyDescent="0.3">
      <c r="B37733" s="10"/>
      <c r="L37733" s="10"/>
      <c r="M37733" s="10"/>
    </row>
    <row r="37734" spans="2:13" s="1" customFormat="1" ht="13.8" x14ac:dyDescent="0.3">
      <c r="B37734" s="10"/>
      <c r="L37734" s="10"/>
      <c r="M37734" s="10"/>
    </row>
    <row r="37735" spans="2:13" s="1" customFormat="1" ht="13.8" x14ac:dyDescent="0.3">
      <c r="B37735" s="10"/>
      <c r="L37735" s="10"/>
      <c r="M37735" s="10"/>
    </row>
    <row r="37736" spans="2:13" s="1" customFormat="1" ht="13.8" x14ac:dyDescent="0.3">
      <c r="B37736" s="10"/>
      <c r="L37736" s="10"/>
      <c r="M37736" s="10"/>
    </row>
    <row r="37737" spans="2:13" s="1" customFormat="1" ht="13.8" x14ac:dyDescent="0.3">
      <c r="B37737" s="10"/>
      <c r="L37737" s="10"/>
      <c r="M37737" s="10"/>
    </row>
    <row r="37738" spans="2:13" s="1" customFormat="1" ht="13.8" x14ac:dyDescent="0.3">
      <c r="B37738" s="10"/>
      <c r="L37738" s="10"/>
      <c r="M37738" s="10"/>
    </row>
    <row r="37739" spans="2:13" s="1" customFormat="1" ht="13.8" x14ac:dyDescent="0.3">
      <c r="B37739" s="10"/>
      <c r="L37739" s="10"/>
      <c r="M37739" s="10"/>
    </row>
    <row r="37740" spans="2:13" s="1" customFormat="1" ht="13.8" x14ac:dyDescent="0.3">
      <c r="B37740" s="10"/>
      <c r="L37740" s="10"/>
      <c r="M37740" s="10"/>
    </row>
    <row r="37741" spans="2:13" s="1" customFormat="1" ht="13.8" x14ac:dyDescent="0.3">
      <c r="B37741" s="10"/>
      <c r="L37741" s="10"/>
      <c r="M37741" s="10"/>
    </row>
    <row r="37742" spans="2:13" s="1" customFormat="1" ht="13.8" x14ac:dyDescent="0.3">
      <c r="B37742" s="10"/>
      <c r="L37742" s="10"/>
      <c r="M37742" s="10"/>
    </row>
    <row r="37743" spans="2:13" s="1" customFormat="1" ht="13.8" x14ac:dyDescent="0.3">
      <c r="B37743" s="10"/>
      <c r="L37743" s="10"/>
      <c r="M37743" s="10"/>
    </row>
    <row r="37744" spans="2:13" s="1" customFormat="1" ht="13.8" x14ac:dyDescent="0.3">
      <c r="B37744" s="10"/>
      <c r="L37744" s="10"/>
      <c r="M37744" s="10"/>
    </row>
    <row r="37745" spans="2:13" s="1" customFormat="1" ht="13.8" x14ac:dyDescent="0.3">
      <c r="B37745" s="10"/>
      <c r="L37745" s="10"/>
      <c r="M37745" s="10"/>
    </row>
    <row r="37746" spans="2:13" s="1" customFormat="1" ht="13.8" x14ac:dyDescent="0.3">
      <c r="B37746" s="10"/>
      <c r="L37746" s="10"/>
      <c r="M37746" s="10"/>
    </row>
    <row r="37747" spans="2:13" s="1" customFormat="1" ht="13.8" x14ac:dyDescent="0.3">
      <c r="B37747" s="10"/>
      <c r="L37747" s="10"/>
      <c r="M37747" s="10"/>
    </row>
    <row r="37748" spans="2:13" s="1" customFormat="1" ht="13.8" x14ac:dyDescent="0.3">
      <c r="B37748" s="10"/>
      <c r="L37748" s="10"/>
      <c r="M37748" s="10"/>
    </row>
    <row r="37749" spans="2:13" s="1" customFormat="1" ht="13.8" x14ac:dyDescent="0.3">
      <c r="B37749" s="10"/>
      <c r="L37749" s="10"/>
      <c r="M37749" s="10"/>
    </row>
    <row r="37750" spans="2:13" s="1" customFormat="1" ht="13.8" x14ac:dyDescent="0.3">
      <c r="B37750" s="10"/>
      <c r="L37750" s="10"/>
      <c r="M37750" s="10"/>
    </row>
    <row r="37751" spans="2:13" s="1" customFormat="1" ht="13.8" x14ac:dyDescent="0.3">
      <c r="B37751" s="10"/>
      <c r="L37751" s="10"/>
      <c r="M37751" s="10"/>
    </row>
    <row r="37752" spans="2:13" s="1" customFormat="1" ht="13.8" x14ac:dyDescent="0.3">
      <c r="B37752" s="10"/>
      <c r="L37752" s="10"/>
      <c r="M37752" s="10"/>
    </row>
    <row r="37753" spans="2:13" s="1" customFormat="1" ht="13.8" x14ac:dyDescent="0.3">
      <c r="B37753" s="10"/>
      <c r="L37753" s="10"/>
      <c r="M37753" s="10"/>
    </row>
    <row r="37754" spans="2:13" s="1" customFormat="1" ht="13.8" x14ac:dyDescent="0.3">
      <c r="B37754" s="10"/>
      <c r="L37754" s="10"/>
      <c r="M37754" s="10"/>
    </row>
    <row r="37755" spans="2:13" s="1" customFormat="1" ht="13.8" x14ac:dyDescent="0.3">
      <c r="B37755" s="10"/>
      <c r="L37755" s="10"/>
      <c r="M37755" s="10"/>
    </row>
    <row r="37756" spans="2:13" s="1" customFormat="1" ht="13.8" x14ac:dyDescent="0.3">
      <c r="B37756" s="10"/>
      <c r="L37756" s="10"/>
      <c r="M37756" s="10"/>
    </row>
    <row r="37757" spans="2:13" s="1" customFormat="1" ht="13.8" x14ac:dyDescent="0.3">
      <c r="B37757" s="10"/>
      <c r="L37757" s="10"/>
      <c r="M37757" s="10"/>
    </row>
    <row r="37758" spans="2:13" s="1" customFormat="1" ht="13.8" x14ac:dyDescent="0.3">
      <c r="B37758" s="10"/>
      <c r="L37758" s="10"/>
      <c r="M37758" s="10"/>
    </row>
    <row r="37759" spans="2:13" s="1" customFormat="1" ht="13.8" x14ac:dyDescent="0.3">
      <c r="B37759" s="10"/>
      <c r="L37759" s="10"/>
      <c r="M37759" s="10"/>
    </row>
    <row r="37760" spans="2:13" s="1" customFormat="1" ht="13.8" x14ac:dyDescent="0.3">
      <c r="B37760" s="10"/>
      <c r="L37760" s="10"/>
      <c r="M37760" s="10"/>
    </row>
    <row r="37761" spans="2:13" s="1" customFormat="1" ht="13.8" x14ac:dyDescent="0.3">
      <c r="B37761" s="10"/>
      <c r="L37761" s="10"/>
      <c r="M37761" s="10"/>
    </row>
    <row r="37762" spans="2:13" s="1" customFormat="1" ht="13.8" x14ac:dyDescent="0.3">
      <c r="B37762" s="10"/>
      <c r="L37762" s="10"/>
      <c r="M37762" s="10"/>
    </row>
    <row r="37763" spans="2:13" s="1" customFormat="1" ht="13.8" x14ac:dyDescent="0.3">
      <c r="B37763" s="10"/>
      <c r="L37763" s="10"/>
      <c r="M37763" s="10"/>
    </row>
    <row r="37764" spans="2:13" s="1" customFormat="1" ht="13.8" x14ac:dyDescent="0.3">
      <c r="B37764" s="10"/>
      <c r="L37764" s="10"/>
      <c r="M37764" s="10"/>
    </row>
    <row r="37765" spans="2:13" s="1" customFormat="1" ht="13.8" x14ac:dyDescent="0.3">
      <c r="B37765" s="10"/>
      <c r="L37765" s="10"/>
      <c r="M37765" s="10"/>
    </row>
    <row r="37766" spans="2:13" s="1" customFormat="1" ht="13.8" x14ac:dyDescent="0.3">
      <c r="B37766" s="10"/>
      <c r="L37766" s="10"/>
      <c r="M37766" s="10"/>
    </row>
    <row r="37767" spans="2:13" s="1" customFormat="1" ht="13.8" x14ac:dyDescent="0.3">
      <c r="B37767" s="10"/>
      <c r="L37767" s="10"/>
      <c r="M37767" s="10"/>
    </row>
    <row r="37768" spans="2:13" s="1" customFormat="1" ht="13.8" x14ac:dyDescent="0.3">
      <c r="B37768" s="10"/>
      <c r="L37768" s="10"/>
      <c r="M37768" s="10"/>
    </row>
    <row r="37769" spans="2:13" s="1" customFormat="1" ht="13.8" x14ac:dyDescent="0.3">
      <c r="B37769" s="10"/>
      <c r="L37769" s="10"/>
      <c r="M37769" s="10"/>
    </row>
    <row r="37770" spans="2:13" s="1" customFormat="1" ht="13.8" x14ac:dyDescent="0.3">
      <c r="B37770" s="10"/>
      <c r="L37770" s="10"/>
      <c r="M37770" s="10"/>
    </row>
    <row r="37771" spans="2:13" s="1" customFormat="1" ht="13.8" x14ac:dyDescent="0.3">
      <c r="B37771" s="10"/>
      <c r="L37771" s="10"/>
      <c r="M37771" s="10"/>
    </row>
    <row r="37772" spans="2:13" s="1" customFormat="1" ht="13.8" x14ac:dyDescent="0.3">
      <c r="B37772" s="10"/>
      <c r="L37772" s="10"/>
      <c r="M37772" s="10"/>
    </row>
    <row r="37773" spans="2:13" s="1" customFormat="1" ht="13.8" x14ac:dyDescent="0.3">
      <c r="B37773" s="10"/>
      <c r="L37773" s="10"/>
      <c r="M37773" s="10"/>
    </row>
    <row r="37774" spans="2:13" s="1" customFormat="1" ht="13.8" x14ac:dyDescent="0.3">
      <c r="B37774" s="10"/>
      <c r="L37774" s="10"/>
      <c r="M37774" s="10"/>
    </row>
    <row r="37775" spans="2:13" s="1" customFormat="1" ht="13.8" x14ac:dyDescent="0.3">
      <c r="B37775" s="10"/>
      <c r="L37775" s="10"/>
      <c r="M37775" s="10"/>
    </row>
    <row r="37776" spans="2:13" s="1" customFormat="1" ht="13.8" x14ac:dyDescent="0.3">
      <c r="B37776" s="10"/>
      <c r="L37776" s="10"/>
      <c r="M37776" s="10"/>
    </row>
    <row r="37777" spans="2:13" s="1" customFormat="1" ht="13.8" x14ac:dyDescent="0.3">
      <c r="B37777" s="10"/>
      <c r="L37777" s="10"/>
      <c r="M37777" s="10"/>
    </row>
    <row r="37778" spans="2:13" s="1" customFormat="1" ht="13.8" x14ac:dyDescent="0.3">
      <c r="B37778" s="10"/>
      <c r="L37778" s="10"/>
      <c r="M37778" s="10"/>
    </row>
    <row r="37779" spans="2:13" s="1" customFormat="1" ht="13.8" x14ac:dyDescent="0.3">
      <c r="B37779" s="10"/>
      <c r="L37779" s="10"/>
      <c r="M37779" s="10"/>
    </row>
    <row r="37780" spans="2:13" s="1" customFormat="1" ht="13.8" x14ac:dyDescent="0.3">
      <c r="B37780" s="10"/>
      <c r="L37780" s="10"/>
      <c r="M37780" s="10"/>
    </row>
    <row r="37781" spans="2:13" s="1" customFormat="1" ht="13.8" x14ac:dyDescent="0.3">
      <c r="B37781" s="10"/>
      <c r="L37781" s="10"/>
      <c r="M37781" s="10"/>
    </row>
    <row r="37782" spans="2:13" s="1" customFormat="1" ht="13.8" x14ac:dyDescent="0.3">
      <c r="B37782" s="10"/>
      <c r="L37782" s="10"/>
      <c r="M37782" s="10"/>
    </row>
    <row r="37783" spans="2:13" s="1" customFormat="1" ht="13.8" x14ac:dyDescent="0.3">
      <c r="B37783" s="10"/>
      <c r="L37783" s="10"/>
      <c r="M37783" s="10"/>
    </row>
    <row r="37784" spans="2:13" s="1" customFormat="1" ht="13.8" x14ac:dyDescent="0.3">
      <c r="B37784" s="10"/>
      <c r="L37784" s="10"/>
      <c r="M37784" s="10"/>
    </row>
    <row r="37785" spans="2:13" s="1" customFormat="1" ht="13.8" x14ac:dyDescent="0.3">
      <c r="B37785" s="10"/>
      <c r="L37785" s="10"/>
      <c r="M37785" s="10"/>
    </row>
    <row r="37786" spans="2:13" s="1" customFormat="1" ht="13.8" x14ac:dyDescent="0.3">
      <c r="B37786" s="10"/>
      <c r="L37786" s="10"/>
      <c r="M37786" s="10"/>
    </row>
    <row r="37787" spans="2:13" s="1" customFormat="1" ht="13.8" x14ac:dyDescent="0.3">
      <c r="B37787" s="10"/>
      <c r="L37787" s="10"/>
      <c r="M37787" s="10"/>
    </row>
    <row r="37788" spans="2:13" s="1" customFormat="1" ht="13.8" x14ac:dyDescent="0.3">
      <c r="B37788" s="10"/>
      <c r="L37788" s="10"/>
      <c r="M37788" s="10"/>
    </row>
    <row r="37789" spans="2:13" s="1" customFormat="1" ht="13.8" x14ac:dyDescent="0.3">
      <c r="B37789" s="10"/>
      <c r="L37789" s="10"/>
      <c r="M37789" s="10"/>
    </row>
    <row r="37790" spans="2:13" s="1" customFormat="1" ht="13.8" x14ac:dyDescent="0.3">
      <c r="B37790" s="10"/>
      <c r="L37790" s="10"/>
      <c r="M37790" s="10"/>
    </row>
    <row r="37791" spans="2:13" s="1" customFormat="1" ht="13.8" x14ac:dyDescent="0.3">
      <c r="B37791" s="10"/>
      <c r="L37791" s="10"/>
      <c r="M37791" s="10"/>
    </row>
    <row r="37792" spans="2:13" s="1" customFormat="1" ht="13.8" x14ac:dyDescent="0.3">
      <c r="B37792" s="10"/>
      <c r="L37792" s="10"/>
      <c r="M37792" s="10"/>
    </row>
    <row r="37793" spans="2:13" s="1" customFormat="1" ht="13.8" x14ac:dyDescent="0.3">
      <c r="B37793" s="10"/>
      <c r="L37793" s="10"/>
      <c r="M37793" s="10"/>
    </row>
    <row r="37794" spans="2:13" s="1" customFormat="1" ht="13.8" x14ac:dyDescent="0.3">
      <c r="B37794" s="10"/>
      <c r="L37794" s="10"/>
      <c r="M37794" s="10"/>
    </row>
    <row r="37795" spans="2:13" s="1" customFormat="1" ht="13.8" x14ac:dyDescent="0.3">
      <c r="B37795" s="10"/>
      <c r="L37795" s="10"/>
      <c r="M37795" s="10"/>
    </row>
    <row r="37796" spans="2:13" s="1" customFormat="1" ht="13.8" x14ac:dyDescent="0.3">
      <c r="B37796" s="10"/>
      <c r="L37796" s="10"/>
      <c r="M37796" s="10"/>
    </row>
    <row r="37797" spans="2:13" s="1" customFormat="1" ht="13.8" x14ac:dyDescent="0.3">
      <c r="B37797" s="10"/>
      <c r="L37797" s="10"/>
      <c r="M37797" s="10"/>
    </row>
    <row r="37798" spans="2:13" s="1" customFormat="1" ht="13.8" x14ac:dyDescent="0.3">
      <c r="B37798" s="10"/>
      <c r="L37798" s="10"/>
      <c r="M37798" s="10"/>
    </row>
    <row r="37799" spans="2:13" s="1" customFormat="1" ht="13.8" x14ac:dyDescent="0.3">
      <c r="B37799" s="10"/>
      <c r="L37799" s="10"/>
      <c r="M37799" s="10"/>
    </row>
    <row r="37800" spans="2:13" s="1" customFormat="1" ht="13.8" x14ac:dyDescent="0.3">
      <c r="B37800" s="10"/>
      <c r="L37800" s="10"/>
      <c r="M37800" s="10"/>
    </row>
    <row r="37801" spans="2:13" s="1" customFormat="1" ht="13.8" x14ac:dyDescent="0.3">
      <c r="B37801" s="10"/>
      <c r="L37801" s="10"/>
      <c r="M37801" s="10"/>
    </row>
    <row r="37802" spans="2:13" s="1" customFormat="1" ht="13.8" x14ac:dyDescent="0.3">
      <c r="B37802" s="10"/>
      <c r="L37802" s="10"/>
      <c r="M37802" s="10"/>
    </row>
    <row r="37803" spans="2:13" s="1" customFormat="1" ht="13.8" x14ac:dyDescent="0.3">
      <c r="B37803" s="10"/>
      <c r="L37803" s="10"/>
      <c r="M37803" s="10"/>
    </row>
    <row r="37804" spans="2:13" s="1" customFormat="1" ht="13.8" x14ac:dyDescent="0.3">
      <c r="B37804" s="10"/>
      <c r="L37804" s="10"/>
      <c r="M37804" s="10"/>
    </row>
    <row r="37805" spans="2:13" s="1" customFormat="1" ht="13.8" x14ac:dyDescent="0.3">
      <c r="B37805" s="10"/>
      <c r="L37805" s="10"/>
      <c r="M37805" s="10"/>
    </row>
    <row r="37806" spans="2:13" s="1" customFormat="1" ht="13.8" x14ac:dyDescent="0.3">
      <c r="B37806" s="10"/>
      <c r="L37806" s="10"/>
      <c r="M37806" s="10"/>
    </row>
    <row r="37807" spans="2:13" s="1" customFormat="1" ht="13.8" x14ac:dyDescent="0.3">
      <c r="B37807" s="10"/>
      <c r="L37807" s="10"/>
      <c r="M37807" s="10"/>
    </row>
    <row r="37808" spans="2:13" s="1" customFormat="1" ht="13.8" x14ac:dyDescent="0.3">
      <c r="B37808" s="10"/>
      <c r="L37808" s="10"/>
      <c r="M37808" s="10"/>
    </row>
    <row r="37809" spans="2:13" s="1" customFormat="1" ht="13.8" x14ac:dyDescent="0.3">
      <c r="B37809" s="10"/>
      <c r="L37809" s="10"/>
      <c r="M37809" s="10"/>
    </row>
    <row r="37810" spans="2:13" s="1" customFormat="1" ht="13.8" x14ac:dyDescent="0.3">
      <c r="B37810" s="10"/>
      <c r="L37810" s="10"/>
      <c r="M37810" s="10"/>
    </row>
    <row r="37811" spans="2:13" s="1" customFormat="1" ht="13.8" x14ac:dyDescent="0.3">
      <c r="B37811" s="10"/>
      <c r="L37811" s="10"/>
      <c r="M37811" s="10"/>
    </row>
    <row r="37812" spans="2:13" s="1" customFormat="1" ht="13.8" x14ac:dyDescent="0.3">
      <c r="B37812" s="10"/>
      <c r="L37812" s="10"/>
      <c r="M37812" s="10"/>
    </row>
    <row r="37813" spans="2:13" s="1" customFormat="1" ht="13.8" x14ac:dyDescent="0.3">
      <c r="B37813" s="10"/>
      <c r="L37813" s="10"/>
      <c r="M37813" s="10"/>
    </row>
    <row r="37814" spans="2:13" s="1" customFormat="1" ht="13.8" x14ac:dyDescent="0.3">
      <c r="B37814" s="10"/>
      <c r="L37814" s="10"/>
      <c r="M37814" s="10"/>
    </row>
    <row r="37815" spans="2:13" s="1" customFormat="1" ht="13.8" x14ac:dyDescent="0.3">
      <c r="B37815" s="10"/>
      <c r="L37815" s="10"/>
      <c r="M37815" s="10"/>
    </row>
    <row r="37816" spans="2:13" s="1" customFormat="1" ht="13.8" x14ac:dyDescent="0.3">
      <c r="B37816" s="10"/>
      <c r="L37816" s="10"/>
      <c r="M37816" s="10"/>
    </row>
    <row r="37817" spans="2:13" s="1" customFormat="1" ht="13.8" x14ac:dyDescent="0.3">
      <c r="B37817" s="10"/>
      <c r="L37817" s="10"/>
      <c r="M37817" s="10"/>
    </row>
    <row r="37818" spans="2:13" s="1" customFormat="1" ht="13.8" x14ac:dyDescent="0.3">
      <c r="B37818" s="10"/>
      <c r="L37818" s="10"/>
      <c r="M37818" s="10"/>
    </row>
    <row r="37819" spans="2:13" s="1" customFormat="1" ht="13.8" x14ac:dyDescent="0.3">
      <c r="B37819" s="10"/>
      <c r="L37819" s="10"/>
      <c r="M37819" s="10"/>
    </row>
    <row r="37820" spans="2:13" s="1" customFormat="1" ht="13.8" x14ac:dyDescent="0.3">
      <c r="B37820" s="10"/>
      <c r="L37820" s="10"/>
      <c r="M37820" s="10"/>
    </row>
    <row r="37821" spans="2:13" s="1" customFormat="1" ht="13.8" x14ac:dyDescent="0.3">
      <c r="B37821" s="10"/>
      <c r="L37821" s="10"/>
      <c r="M37821" s="10"/>
    </row>
    <row r="37822" spans="2:13" s="1" customFormat="1" ht="13.8" x14ac:dyDescent="0.3">
      <c r="B37822" s="10"/>
      <c r="L37822" s="10"/>
      <c r="M37822" s="10"/>
    </row>
    <row r="37823" spans="2:13" s="1" customFormat="1" ht="13.8" x14ac:dyDescent="0.3">
      <c r="B37823" s="10"/>
      <c r="L37823" s="10"/>
      <c r="M37823" s="10"/>
    </row>
    <row r="37824" spans="2:13" s="1" customFormat="1" ht="13.8" x14ac:dyDescent="0.3">
      <c r="B37824" s="10"/>
      <c r="L37824" s="10"/>
      <c r="M37824" s="10"/>
    </row>
    <row r="37825" spans="2:13" s="1" customFormat="1" ht="13.8" x14ac:dyDescent="0.3">
      <c r="B37825" s="10"/>
      <c r="L37825" s="10"/>
      <c r="M37825" s="10"/>
    </row>
    <row r="37826" spans="2:13" s="1" customFormat="1" ht="13.8" x14ac:dyDescent="0.3">
      <c r="B37826" s="10"/>
      <c r="L37826" s="10"/>
      <c r="M37826" s="10"/>
    </row>
    <row r="37827" spans="2:13" s="1" customFormat="1" ht="13.8" x14ac:dyDescent="0.3">
      <c r="B37827" s="10"/>
      <c r="L37827" s="10"/>
      <c r="M37827" s="10"/>
    </row>
    <row r="37828" spans="2:13" s="1" customFormat="1" ht="13.8" x14ac:dyDescent="0.3">
      <c r="B37828" s="10"/>
      <c r="L37828" s="10"/>
      <c r="M37828" s="10"/>
    </row>
    <row r="37829" spans="2:13" s="1" customFormat="1" ht="13.8" x14ac:dyDescent="0.3">
      <c r="B37829" s="10"/>
      <c r="L37829" s="10"/>
      <c r="M37829" s="10"/>
    </row>
    <row r="37830" spans="2:13" s="1" customFormat="1" ht="13.8" x14ac:dyDescent="0.3">
      <c r="B37830" s="10"/>
      <c r="L37830" s="10"/>
      <c r="M37830" s="10"/>
    </row>
    <row r="37831" spans="2:13" s="1" customFormat="1" ht="13.8" x14ac:dyDescent="0.3">
      <c r="B37831" s="10"/>
      <c r="L37831" s="10"/>
      <c r="M37831" s="10"/>
    </row>
    <row r="37832" spans="2:13" s="1" customFormat="1" ht="13.8" x14ac:dyDescent="0.3">
      <c r="B37832" s="10"/>
      <c r="L37832" s="10"/>
      <c r="M37832" s="10"/>
    </row>
    <row r="37833" spans="2:13" s="1" customFormat="1" ht="13.8" x14ac:dyDescent="0.3">
      <c r="B37833" s="10"/>
      <c r="L37833" s="10"/>
      <c r="M37833" s="10"/>
    </row>
    <row r="37834" spans="2:13" s="1" customFormat="1" ht="13.8" x14ac:dyDescent="0.3">
      <c r="B37834" s="10"/>
      <c r="L37834" s="10"/>
      <c r="M37834" s="10"/>
    </row>
    <row r="37835" spans="2:13" s="1" customFormat="1" ht="13.8" x14ac:dyDescent="0.3">
      <c r="B37835" s="10"/>
      <c r="L37835" s="10"/>
      <c r="M37835" s="10"/>
    </row>
    <row r="37836" spans="2:13" s="1" customFormat="1" ht="13.8" x14ac:dyDescent="0.3">
      <c r="B37836" s="10"/>
      <c r="L37836" s="10"/>
      <c r="M37836" s="10"/>
    </row>
    <row r="37837" spans="2:13" s="1" customFormat="1" ht="13.8" x14ac:dyDescent="0.3">
      <c r="B37837" s="10"/>
      <c r="L37837" s="10"/>
      <c r="M37837" s="10"/>
    </row>
    <row r="37838" spans="2:13" s="1" customFormat="1" ht="13.8" x14ac:dyDescent="0.3">
      <c r="B37838" s="10"/>
      <c r="L37838" s="10"/>
      <c r="M37838" s="10"/>
    </row>
    <row r="37839" spans="2:13" s="1" customFormat="1" ht="13.8" x14ac:dyDescent="0.3">
      <c r="B37839" s="10"/>
      <c r="L37839" s="10"/>
      <c r="M37839" s="10"/>
    </row>
    <row r="37840" spans="2:13" s="1" customFormat="1" ht="13.8" x14ac:dyDescent="0.3">
      <c r="B37840" s="10"/>
      <c r="L37840" s="10"/>
      <c r="M37840" s="10"/>
    </row>
    <row r="37841" spans="2:13" s="1" customFormat="1" ht="13.8" x14ac:dyDescent="0.3">
      <c r="B37841" s="10"/>
      <c r="L37841" s="10"/>
      <c r="M37841" s="10"/>
    </row>
    <row r="37842" spans="2:13" s="1" customFormat="1" ht="13.8" x14ac:dyDescent="0.3">
      <c r="B37842" s="10"/>
      <c r="L37842" s="10"/>
      <c r="M37842" s="10"/>
    </row>
    <row r="37843" spans="2:13" s="1" customFormat="1" ht="13.8" x14ac:dyDescent="0.3">
      <c r="B37843" s="10"/>
      <c r="L37843" s="10"/>
      <c r="M37843" s="10"/>
    </row>
    <row r="37844" spans="2:13" s="1" customFormat="1" ht="13.8" x14ac:dyDescent="0.3">
      <c r="B37844" s="10"/>
      <c r="L37844" s="10"/>
      <c r="M37844" s="10"/>
    </row>
    <row r="37845" spans="2:13" s="1" customFormat="1" ht="13.8" x14ac:dyDescent="0.3">
      <c r="B37845" s="10"/>
      <c r="L37845" s="10"/>
      <c r="M37845" s="10"/>
    </row>
    <row r="37846" spans="2:13" s="1" customFormat="1" ht="13.8" x14ac:dyDescent="0.3">
      <c r="B37846" s="10"/>
      <c r="L37846" s="10"/>
      <c r="M37846" s="10"/>
    </row>
    <row r="37847" spans="2:13" s="1" customFormat="1" ht="13.8" x14ac:dyDescent="0.3">
      <c r="B37847" s="10"/>
      <c r="L37847" s="10"/>
      <c r="M37847" s="10"/>
    </row>
    <row r="37848" spans="2:13" s="1" customFormat="1" ht="13.8" x14ac:dyDescent="0.3">
      <c r="B37848" s="10"/>
      <c r="L37848" s="10"/>
      <c r="M37848" s="10"/>
    </row>
    <row r="37849" spans="2:13" s="1" customFormat="1" ht="13.8" x14ac:dyDescent="0.3">
      <c r="B37849" s="10"/>
      <c r="L37849" s="10"/>
      <c r="M37849" s="10"/>
    </row>
    <row r="37850" spans="2:13" s="1" customFormat="1" ht="13.8" x14ac:dyDescent="0.3">
      <c r="B37850" s="10"/>
      <c r="L37850" s="10"/>
      <c r="M37850" s="10"/>
    </row>
    <row r="37851" spans="2:13" s="1" customFormat="1" ht="13.8" x14ac:dyDescent="0.3">
      <c r="B37851" s="10"/>
      <c r="L37851" s="10"/>
      <c r="M37851" s="10"/>
    </row>
    <row r="37852" spans="2:13" s="1" customFormat="1" ht="13.8" x14ac:dyDescent="0.3">
      <c r="B37852" s="10"/>
      <c r="L37852" s="10"/>
      <c r="M37852" s="10"/>
    </row>
    <row r="37853" spans="2:13" s="1" customFormat="1" ht="13.8" x14ac:dyDescent="0.3">
      <c r="B37853" s="10"/>
      <c r="L37853" s="10"/>
      <c r="M37853" s="10"/>
    </row>
    <row r="37854" spans="2:13" s="1" customFormat="1" ht="13.8" x14ac:dyDescent="0.3">
      <c r="B37854" s="10"/>
      <c r="L37854" s="10"/>
      <c r="M37854" s="10"/>
    </row>
    <row r="37855" spans="2:13" s="1" customFormat="1" ht="13.8" x14ac:dyDescent="0.3">
      <c r="B37855" s="10"/>
      <c r="L37855" s="10"/>
      <c r="M37855" s="10"/>
    </row>
    <row r="37856" spans="2:13" s="1" customFormat="1" ht="13.8" x14ac:dyDescent="0.3">
      <c r="B37856" s="10"/>
      <c r="L37856" s="10"/>
      <c r="M37856" s="10"/>
    </row>
    <row r="37857" spans="2:13" s="1" customFormat="1" ht="13.8" x14ac:dyDescent="0.3">
      <c r="B37857" s="10"/>
      <c r="L37857" s="10"/>
      <c r="M37857" s="10"/>
    </row>
    <row r="37858" spans="2:13" s="1" customFormat="1" ht="13.8" x14ac:dyDescent="0.3">
      <c r="B37858" s="10"/>
      <c r="L37858" s="10"/>
      <c r="M37858" s="10"/>
    </row>
    <row r="37859" spans="2:13" s="1" customFormat="1" ht="13.8" x14ac:dyDescent="0.3">
      <c r="B37859" s="10"/>
      <c r="L37859" s="10"/>
      <c r="M37859" s="10"/>
    </row>
    <row r="37860" spans="2:13" s="1" customFormat="1" ht="13.8" x14ac:dyDescent="0.3">
      <c r="B37860" s="10"/>
      <c r="L37860" s="10"/>
      <c r="M37860" s="10"/>
    </row>
    <row r="37861" spans="2:13" s="1" customFormat="1" ht="13.8" x14ac:dyDescent="0.3">
      <c r="B37861" s="10"/>
      <c r="L37861" s="10"/>
      <c r="M37861" s="10"/>
    </row>
    <row r="37862" spans="2:13" s="1" customFormat="1" ht="13.8" x14ac:dyDescent="0.3">
      <c r="B37862" s="10"/>
      <c r="L37862" s="10"/>
      <c r="M37862" s="10"/>
    </row>
    <row r="37863" spans="2:13" s="1" customFormat="1" ht="13.8" x14ac:dyDescent="0.3">
      <c r="B37863" s="10"/>
      <c r="L37863" s="10"/>
      <c r="M37863" s="10"/>
    </row>
    <row r="37864" spans="2:13" s="1" customFormat="1" ht="13.8" x14ac:dyDescent="0.3">
      <c r="B37864" s="10"/>
      <c r="L37864" s="10"/>
      <c r="M37864" s="10"/>
    </row>
    <row r="37865" spans="2:13" s="1" customFormat="1" ht="13.8" x14ac:dyDescent="0.3">
      <c r="B37865" s="10"/>
      <c r="L37865" s="10"/>
      <c r="M37865" s="10"/>
    </row>
    <row r="37866" spans="2:13" s="1" customFormat="1" ht="13.8" x14ac:dyDescent="0.3">
      <c r="B37866" s="10"/>
      <c r="L37866" s="10"/>
      <c r="M37866" s="10"/>
    </row>
    <row r="37867" spans="2:13" s="1" customFormat="1" ht="13.8" x14ac:dyDescent="0.3">
      <c r="B37867" s="10"/>
      <c r="L37867" s="10"/>
      <c r="M37867" s="10"/>
    </row>
    <row r="37868" spans="2:13" s="1" customFormat="1" ht="13.8" x14ac:dyDescent="0.3">
      <c r="B37868" s="10"/>
      <c r="L37868" s="10"/>
      <c r="M37868" s="10"/>
    </row>
    <row r="37869" spans="2:13" s="1" customFormat="1" ht="13.8" x14ac:dyDescent="0.3">
      <c r="B37869" s="10"/>
      <c r="L37869" s="10"/>
      <c r="M37869" s="10"/>
    </row>
    <row r="37870" spans="2:13" s="1" customFormat="1" ht="13.8" x14ac:dyDescent="0.3">
      <c r="B37870" s="10"/>
      <c r="L37870" s="10"/>
      <c r="M37870" s="10"/>
    </row>
    <row r="37871" spans="2:13" s="1" customFormat="1" ht="13.8" x14ac:dyDescent="0.3">
      <c r="B37871" s="10"/>
      <c r="L37871" s="10"/>
      <c r="M37871" s="10"/>
    </row>
    <row r="37872" spans="2:13" s="1" customFormat="1" ht="13.8" x14ac:dyDescent="0.3">
      <c r="B37872" s="10"/>
      <c r="L37872" s="10"/>
      <c r="M37872" s="10"/>
    </row>
    <row r="37873" spans="2:13" s="1" customFormat="1" ht="13.8" x14ac:dyDescent="0.3">
      <c r="B37873" s="10"/>
      <c r="L37873" s="10"/>
      <c r="M37873" s="10"/>
    </row>
    <row r="37874" spans="2:13" s="1" customFormat="1" ht="13.8" x14ac:dyDescent="0.3">
      <c r="B37874" s="10"/>
      <c r="L37874" s="10"/>
      <c r="M37874" s="10"/>
    </row>
    <row r="37875" spans="2:13" s="1" customFormat="1" ht="13.8" x14ac:dyDescent="0.3">
      <c r="B37875" s="10"/>
      <c r="L37875" s="10"/>
      <c r="M37875" s="10"/>
    </row>
    <row r="37876" spans="2:13" s="1" customFormat="1" ht="13.8" x14ac:dyDescent="0.3">
      <c r="B37876" s="10"/>
      <c r="L37876" s="10"/>
      <c r="M37876" s="10"/>
    </row>
    <row r="37877" spans="2:13" s="1" customFormat="1" ht="13.8" x14ac:dyDescent="0.3">
      <c r="B37877" s="10"/>
      <c r="L37877" s="10"/>
      <c r="M37877" s="10"/>
    </row>
    <row r="37878" spans="2:13" s="1" customFormat="1" ht="13.8" x14ac:dyDescent="0.3">
      <c r="B37878" s="10"/>
      <c r="L37878" s="10"/>
      <c r="M37878" s="10"/>
    </row>
    <row r="37879" spans="2:13" s="1" customFormat="1" ht="13.8" x14ac:dyDescent="0.3">
      <c r="B37879" s="10"/>
      <c r="L37879" s="10"/>
      <c r="M37879" s="10"/>
    </row>
    <row r="37880" spans="2:13" s="1" customFormat="1" ht="13.8" x14ac:dyDescent="0.3">
      <c r="B37880" s="10"/>
      <c r="L37880" s="10"/>
      <c r="M37880" s="10"/>
    </row>
    <row r="37881" spans="2:13" s="1" customFormat="1" ht="13.8" x14ac:dyDescent="0.3">
      <c r="B37881" s="10"/>
      <c r="L37881" s="10"/>
      <c r="M37881" s="10"/>
    </row>
    <row r="37882" spans="2:13" s="1" customFormat="1" ht="13.8" x14ac:dyDescent="0.3">
      <c r="B37882" s="10"/>
      <c r="L37882" s="10"/>
      <c r="M37882" s="10"/>
    </row>
    <row r="37883" spans="2:13" s="1" customFormat="1" ht="13.8" x14ac:dyDescent="0.3">
      <c r="B37883" s="10"/>
      <c r="L37883" s="10"/>
      <c r="M37883" s="10"/>
    </row>
    <row r="37884" spans="2:13" s="1" customFormat="1" ht="13.8" x14ac:dyDescent="0.3">
      <c r="B37884" s="10"/>
      <c r="L37884" s="10"/>
      <c r="M37884" s="10"/>
    </row>
    <row r="37885" spans="2:13" s="1" customFormat="1" ht="13.8" x14ac:dyDescent="0.3">
      <c r="B37885" s="10"/>
      <c r="L37885" s="10"/>
      <c r="M37885" s="10"/>
    </row>
    <row r="37886" spans="2:13" s="1" customFormat="1" ht="13.8" x14ac:dyDescent="0.3">
      <c r="B37886" s="10"/>
      <c r="L37886" s="10"/>
      <c r="M37886" s="10"/>
    </row>
    <row r="37887" spans="2:13" s="1" customFormat="1" ht="13.8" x14ac:dyDescent="0.3">
      <c r="B37887" s="10"/>
      <c r="L37887" s="10"/>
      <c r="M37887" s="10"/>
    </row>
    <row r="37888" spans="2:13" s="1" customFormat="1" ht="13.8" x14ac:dyDescent="0.3">
      <c r="B37888" s="10"/>
      <c r="L37888" s="10"/>
      <c r="M37888" s="10"/>
    </row>
    <row r="37889" spans="2:13" s="1" customFormat="1" ht="13.8" x14ac:dyDescent="0.3">
      <c r="B37889" s="10"/>
      <c r="L37889" s="10"/>
      <c r="M37889" s="10"/>
    </row>
    <row r="37890" spans="2:13" s="1" customFormat="1" ht="13.8" x14ac:dyDescent="0.3">
      <c r="B37890" s="10"/>
      <c r="L37890" s="10"/>
      <c r="M37890" s="10"/>
    </row>
    <row r="37891" spans="2:13" s="1" customFormat="1" ht="13.8" x14ac:dyDescent="0.3">
      <c r="B37891" s="10"/>
      <c r="L37891" s="10"/>
      <c r="M37891" s="10"/>
    </row>
    <row r="37892" spans="2:13" s="1" customFormat="1" ht="13.8" x14ac:dyDescent="0.3">
      <c r="B37892" s="10"/>
      <c r="L37892" s="10"/>
      <c r="M37892" s="10"/>
    </row>
    <row r="37893" spans="2:13" s="1" customFormat="1" ht="13.8" x14ac:dyDescent="0.3">
      <c r="B37893" s="10"/>
      <c r="L37893" s="10"/>
      <c r="M37893" s="10"/>
    </row>
    <row r="37894" spans="2:13" s="1" customFormat="1" ht="13.8" x14ac:dyDescent="0.3">
      <c r="B37894" s="10"/>
      <c r="L37894" s="10"/>
      <c r="M37894" s="10"/>
    </row>
    <row r="37895" spans="2:13" s="1" customFormat="1" ht="13.8" x14ac:dyDescent="0.3">
      <c r="B37895" s="10"/>
      <c r="L37895" s="10"/>
      <c r="M37895" s="10"/>
    </row>
    <row r="37896" spans="2:13" s="1" customFormat="1" ht="13.8" x14ac:dyDescent="0.3">
      <c r="B37896" s="10"/>
      <c r="L37896" s="10"/>
      <c r="M37896" s="10"/>
    </row>
    <row r="37897" spans="2:13" s="1" customFormat="1" ht="13.8" x14ac:dyDescent="0.3">
      <c r="B37897" s="10"/>
      <c r="L37897" s="10"/>
      <c r="M37897" s="10"/>
    </row>
    <row r="37898" spans="2:13" s="1" customFormat="1" ht="13.8" x14ac:dyDescent="0.3">
      <c r="B37898" s="10"/>
      <c r="L37898" s="10"/>
      <c r="M37898" s="10"/>
    </row>
    <row r="37899" spans="2:13" s="1" customFormat="1" ht="13.8" x14ac:dyDescent="0.3">
      <c r="B37899" s="10"/>
      <c r="L37899" s="10"/>
      <c r="M37899" s="10"/>
    </row>
    <row r="37900" spans="2:13" s="1" customFormat="1" ht="13.8" x14ac:dyDescent="0.3">
      <c r="B37900" s="10"/>
      <c r="L37900" s="10"/>
      <c r="M37900" s="10"/>
    </row>
    <row r="37901" spans="2:13" s="1" customFormat="1" ht="13.8" x14ac:dyDescent="0.3">
      <c r="B37901" s="10"/>
      <c r="L37901" s="10"/>
      <c r="M37901" s="10"/>
    </row>
    <row r="37902" spans="2:13" s="1" customFormat="1" ht="13.8" x14ac:dyDescent="0.3">
      <c r="B37902" s="10"/>
      <c r="L37902" s="10"/>
      <c r="M37902" s="10"/>
    </row>
    <row r="37903" spans="2:13" s="1" customFormat="1" ht="13.8" x14ac:dyDescent="0.3">
      <c r="B37903" s="10"/>
      <c r="L37903" s="10"/>
      <c r="M37903" s="10"/>
    </row>
    <row r="37904" spans="2:13" s="1" customFormat="1" ht="13.8" x14ac:dyDescent="0.3">
      <c r="B37904" s="10"/>
      <c r="L37904" s="10"/>
      <c r="M37904" s="10"/>
    </row>
    <row r="37905" spans="2:13" s="1" customFormat="1" ht="13.8" x14ac:dyDescent="0.3">
      <c r="B37905" s="10"/>
      <c r="L37905" s="10"/>
      <c r="M37905" s="10"/>
    </row>
    <row r="37906" spans="2:13" s="1" customFormat="1" ht="13.8" x14ac:dyDescent="0.3">
      <c r="B37906" s="10"/>
      <c r="L37906" s="10"/>
      <c r="M37906" s="10"/>
    </row>
    <row r="37907" spans="2:13" s="1" customFormat="1" ht="13.8" x14ac:dyDescent="0.3">
      <c r="B37907" s="10"/>
      <c r="L37907" s="10"/>
      <c r="M37907" s="10"/>
    </row>
    <row r="37908" spans="2:13" s="1" customFormat="1" ht="13.8" x14ac:dyDescent="0.3">
      <c r="B37908" s="10"/>
      <c r="L37908" s="10"/>
      <c r="M37908" s="10"/>
    </row>
    <row r="37909" spans="2:13" s="1" customFormat="1" ht="13.8" x14ac:dyDescent="0.3">
      <c r="B37909" s="10"/>
      <c r="L37909" s="10"/>
      <c r="M37909" s="10"/>
    </row>
    <row r="37910" spans="2:13" s="1" customFormat="1" ht="13.8" x14ac:dyDescent="0.3">
      <c r="B37910" s="10"/>
      <c r="L37910" s="10"/>
      <c r="M37910" s="10"/>
    </row>
    <row r="37911" spans="2:13" s="1" customFormat="1" ht="13.8" x14ac:dyDescent="0.3">
      <c r="B37911" s="10"/>
      <c r="L37911" s="10"/>
      <c r="M37911" s="10"/>
    </row>
    <row r="37912" spans="2:13" s="1" customFormat="1" ht="13.8" x14ac:dyDescent="0.3">
      <c r="B37912" s="10"/>
      <c r="L37912" s="10"/>
      <c r="M37912" s="10"/>
    </row>
    <row r="37913" spans="2:13" s="1" customFormat="1" ht="13.8" x14ac:dyDescent="0.3">
      <c r="B37913" s="10"/>
      <c r="L37913" s="10"/>
      <c r="M37913" s="10"/>
    </row>
    <row r="37914" spans="2:13" s="1" customFormat="1" ht="13.8" x14ac:dyDescent="0.3">
      <c r="B37914" s="10"/>
      <c r="L37914" s="10"/>
      <c r="M37914" s="10"/>
    </row>
    <row r="37915" spans="2:13" s="1" customFormat="1" ht="13.8" x14ac:dyDescent="0.3">
      <c r="B37915" s="10"/>
      <c r="L37915" s="10"/>
      <c r="M37915" s="10"/>
    </row>
    <row r="37916" spans="2:13" s="1" customFormat="1" ht="13.8" x14ac:dyDescent="0.3">
      <c r="B37916" s="10"/>
      <c r="L37916" s="10"/>
      <c r="M37916" s="10"/>
    </row>
    <row r="37917" spans="2:13" s="1" customFormat="1" ht="13.8" x14ac:dyDescent="0.3">
      <c r="B37917" s="10"/>
      <c r="L37917" s="10"/>
      <c r="M37917" s="10"/>
    </row>
    <row r="37918" spans="2:13" s="1" customFormat="1" ht="13.8" x14ac:dyDescent="0.3">
      <c r="B37918" s="10"/>
      <c r="L37918" s="10"/>
      <c r="M37918" s="10"/>
    </row>
    <row r="37919" spans="2:13" s="1" customFormat="1" ht="13.8" x14ac:dyDescent="0.3">
      <c r="B37919" s="10"/>
      <c r="L37919" s="10"/>
      <c r="M37919" s="10"/>
    </row>
    <row r="37920" spans="2:13" s="1" customFormat="1" ht="13.8" x14ac:dyDescent="0.3">
      <c r="B37920" s="10"/>
      <c r="L37920" s="10"/>
      <c r="M37920" s="10"/>
    </row>
    <row r="37921" spans="2:13" s="1" customFormat="1" ht="13.8" x14ac:dyDescent="0.3">
      <c r="B37921" s="10"/>
      <c r="L37921" s="10"/>
      <c r="M37921" s="10"/>
    </row>
    <row r="37922" spans="2:13" s="1" customFormat="1" ht="13.8" x14ac:dyDescent="0.3">
      <c r="B37922" s="10"/>
      <c r="L37922" s="10"/>
      <c r="M37922" s="10"/>
    </row>
    <row r="37923" spans="2:13" s="1" customFormat="1" ht="13.8" x14ac:dyDescent="0.3">
      <c r="B37923" s="10"/>
      <c r="L37923" s="10"/>
      <c r="M37923" s="10"/>
    </row>
    <row r="37924" spans="2:13" s="1" customFormat="1" ht="13.8" x14ac:dyDescent="0.3">
      <c r="B37924" s="10"/>
      <c r="L37924" s="10"/>
      <c r="M37924" s="10"/>
    </row>
    <row r="37925" spans="2:13" s="1" customFormat="1" ht="13.8" x14ac:dyDescent="0.3">
      <c r="B37925" s="10"/>
      <c r="L37925" s="10"/>
      <c r="M37925" s="10"/>
    </row>
    <row r="37926" spans="2:13" s="1" customFormat="1" ht="13.8" x14ac:dyDescent="0.3">
      <c r="B37926" s="10"/>
      <c r="L37926" s="10"/>
      <c r="M37926" s="10"/>
    </row>
    <row r="37927" spans="2:13" s="1" customFormat="1" ht="13.8" x14ac:dyDescent="0.3">
      <c r="B37927" s="10"/>
      <c r="L37927" s="10"/>
      <c r="M37927" s="10"/>
    </row>
    <row r="37928" spans="2:13" s="1" customFormat="1" ht="13.8" x14ac:dyDescent="0.3">
      <c r="B37928" s="10"/>
      <c r="L37928" s="10"/>
      <c r="M37928" s="10"/>
    </row>
    <row r="37929" spans="2:13" s="1" customFormat="1" ht="13.8" x14ac:dyDescent="0.3">
      <c r="B37929" s="10"/>
      <c r="L37929" s="10"/>
      <c r="M37929" s="10"/>
    </row>
    <row r="37930" spans="2:13" s="1" customFormat="1" ht="13.8" x14ac:dyDescent="0.3">
      <c r="B37930" s="10"/>
      <c r="L37930" s="10"/>
      <c r="M37930" s="10"/>
    </row>
    <row r="37931" spans="2:13" s="1" customFormat="1" ht="13.8" x14ac:dyDescent="0.3">
      <c r="B37931" s="10"/>
      <c r="L37931" s="10"/>
      <c r="M37931" s="10"/>
    </row>
    <row r="37932" spans="2:13" s="1" customFormat="1" ht="13.8" x14ac:dyDescent="0.3">
      <c r="B37932" s="10"/>
      <c r="L37932" s="10"/>
      <c r="M37932" s="10"/>
    </row>
    <row r="37933" spans="2:13" s="1" customFormat="1" ht="13.8" x14ac:dyDescent="0.3">
      <c r="B37933" s="10"/>
      <c r="L37933" s="10"/>
      <c r="M37933" s="10"/>
    </row>
    <row r="37934" spans="2:13" s="1" customFormat="1" ht="13.8" x14ac:dyDescent="0.3">
      <c r="B37934" s="10"/>
      <c r="L37934" s="10"/>
      <c r="M37934" s="10"/>
    </row>
    <row r="37935" spans="2:13" s="1" customFormat="1" ht="13.8" x14ac:dyDescent="0.3">
      <c r="B37935" s="10"/>
      <c r="L37935" s="10"/>
      <c r="M37935" s="10"/>
    </row>
    <row r="37936" spans="2:13" s="1" customFormat="1" ht="13.8" x14ac:dyDescent="0.3">
      <c r="B37936" s="10"/>
      <c r="L37936" s="10"/>
      <c r="M37936" s="10"/>
    </row>
    <row r="37937" spans="2:13" s="1" customFormat="1" ht="13.8" x14ac:dyDescent="0.3">
      <c r="B37937" s="10"/>
      <c r="L37937" s="10"/>
      <c r="M37937" s="10"/>
    </row>
    <row r="37938" spans="2:13" s="1" customFormat="1" ht="13.8" x14ac:dyDescent="0.3">
      <c r="B37938" s="10"/>
      <c r="L37938" s="10"/>
      <c r="M37938" s="10"/>
    </row>
    <row r="37939" spans="2:13" s="1" customFormat="1" ht="13.8" x14ac:dyDescent="0.3">
      <c r="B37939" s="10"/>
      <c r="L37939" s="10"/>
      <c r="M37939" s="10"/>
    </row>
    <row r="37940" spans="2:13" s="1" customFormat="1" ht="13.8" x14ac:dyDescent="0.3">
      <c r="B37940" s="10"/>
      <c r="L37940" s="10"/>
      <c r="M37940" s="10"/>
    </row>
    <row r="37941" spans="2:13" s="1" customFormat="1" ht="13.8" x14ac:dyDescent="0.3">
      <c r="B37941" s="10"/>
      <c r="L37941" s="10"/>
      <c r="M37941" s="10"/>
    </row>
    <row r="37942" spans="2:13" s="1" customFormat="1" ht="13.8" x14ac:dyDescent="0.3">
      <c r="B37942" s="10"/>
      <c r="L37942" s="10"/>
      <c r="M37942" s="10"/>
    </row>
    <row r="37943" spans="2:13" s="1" customFormat="1" ht="13.8" x14ac:dyDescent="0.3">
      <c r="B37943" s="10"/>
      <c r="L37943" s="10"/>
      <c r="M37943" s="10"/>
    </row>
    <row r="37944" spans="2:13" s="1" customFormat="1" ht="13.8" x14ac:dyDescent="0.3">
      <c r="B37944" s="10"/>
      <c r="L37944" s="10"/>
      <c r="M37944" s="10"/>
    </row>
    <row r="37945" spans="2:13" s="1" customFormat="1" ht="13.8" x14ac:dyDescent="0.3">
      <c r="B37945" s="10"/>
      <c r="L37945" s="10"/>
      <c r="M37945" s="10"/>
    </row>
    <row r="37946" spans="2:13" s="1" customFormat="1" ht="13.8" x14ac:dyDescent="0.3">
      <c r="B37946" s="10"/>
      <c r="L37946" s="10"/>
      <c r="M37946" s="10"/>
    </row>
    <row r="37947" spans="2:13" s="1" customFormat="1" ht="13.8" x14ac:dyDescent="0.3">
      <c r="B37947" s="10"/>
      <c r="L37947" s="10"/>
      <c r="M37947" s="10"/>
    </row>
    <row r="37948" spans="2:13" s="1" customFormat="1" ht="13.8" x14ac:dyDescent="0.3">
      <c r="B37948" s="10"/>
      <c r="L37948" s="10"/>
      <c r="M37948" s="10"/>
    </row>
    <row r="37949" spans="2:13" s="1" customFormat="1" ht="13.8" x14ac:dyDescent="0.3">
      <c r="B37949" s="10"/>
      <c r="L37949" s="10"/>
      <c r="M37949" s="10"/>
    </row>
    <row r="37950" spans="2:13" s="1" customFormat="1" ht="13.8" x14ac:dyDescent="0.3">
      <c r="B37950" s="10"/>
      <c r="L37950" s="10"/>
      <c r="M37950" s="10"/>
    </row>
    <row r="37951" spans="2:13" s="1" customFormat="1" ht="13.8" x14ac:dyDescent="0.3">
      <c r="B37951" s="10"/>
      <c r="L37951" s="10"/>
      <c r="M37951" s="10"/>
    </row>
    <row r="37952" spans="2:13" s="1" customFormat="1" ht="13.8" x14ac:dyDescent="0.3">
      <c r="B37952" s="10"/>
      <c r="L37952" s="10"/>
      <c r="M37952" s="10"/>
    </row>
    <row r="37953" spans="2:13" s="1" customFormat="1" ht="13.8" x14ac:dyDescent="0.3">
      <c r="B37953" s="10"/>
      <c r="L37953" s="10"/>
      <c r="M37953" s="10"/>
    </row>
    <row r="37954" spans="2:13" s="1" customFormat="1" ht="13.8" x14ac:dyDescent="0.3">
      <c r="B37954" s="10"/>
      <c r="L37954" s="10"/>
      <c r="M37954" s="10"/>
    </row>
    <row r="37955" spans="2:13" s="1" customFormat="1" ht="13.8" x14ac:dyDescent="0.3">
      <c r="B37955" s="10"/>
      <c r="L37955" s="10"/>
      <c r="M37955" s="10"/>
    </row>
    <row r="37956" spans="2:13" s="1" customFormat="1" ht="13.8" x14ac:dyDescent="0.3">
      <c r="B37956" s="10"/>
      <c r="L37956" s="10"/>
      <c r="M37956" s="10"/>
    </row>
    <row r="37957" spans="2:13" s="1" customFormat="1" ht="13.8" x14ac:dyDescent="0.3">
      <c r="B37957" s="10"/>
      <c r="L37957" s="10"/>
      <c r="M37957" s="10"/>
    </row>
    <row r="37958" spans="2:13" s="1" customFormat="1" ht="13.8" x14ac:dyDescent="0.3">
      <c r="B37958" s="10"/>
      <c r="L37958" s="10"/>
      <c r="M37958" s="10"/>
    </row>
    <row r="37959" spans="2:13" s="1" customFormat="1" ht="13.8" x14ac:dyDescent="0.3">
      <c r="B37959" s="10"/>
      <c r="L37959" s="10"/>
      <c r="M37959" s="10"/>
    </row>
    <row r="37960" spans="2:13" s="1" customFormat="1" ht="13.8" x14ac:dyDescent="0.3">
      <c r="B37960" s="10"/>
      <c r="L37960" s="10"/>
      <c r="M37960" s="10"/>
    </row>
    <row r="37961" spans="2:13" s="1" customFormat="1" ht="13.8" x14ac:dyDescent="0.3">
      <c r="B37961" s="10"/>
      <c r="L37961" s="10"/>
      <c r="M37961" s="10"/>
    </row>
    <row r="37962" spans="2:13" s="1" customFormat="1" ht="13.8" x14ac:dyDescent="0.3">
      <c r="B37962" s="10"/>
      <c r="L37962" s="10"/>
      <c r="M37962" s="10"/>
    </row>
    <row r="37963" spans="2:13" s="1" customFormat="1" ht="13.8" x14ac:dyDescent="0.3">
      <c r="B37963" s="10"/>
      <c r="L37963" s="10"/>
      <c r="M37963" s="10"/>
    </row>
    <row r="37964" spans="2:13" s="1" customFormat="1" ht="13.8" x14ac:dyDescent="0.3">
      <c r="B37964" s="10"/>
      <c r="L37964" s="10"/>
      <c r="M37964" s="10"/>
    </row>
    <row r="37965" spans="2:13" s="1" customFormat="1" ht="13.8" x14ac:dyDescent="0.3">
      <c r="B37965" s="10"/>
      <c r="L37965" s="10"/>
      <c r="M37965" s="10"/>
    </row>
    <row r="37966" spans="2:13" s="1" customFormat="1" ht="13.8" x14ac:dyDescent="0.3">
      <c r="B37966" s="10"/>
      <c r="L37966" s="10"/>
      <c r="M37966" s="10"/>
    </row>
    <row r="37967" spans="2:13" s="1" customFormat="1" ht="13.8" x14ac:dyDescent="0.3">
      <c r="B37967" s="10"/>
      <c r="L37967" s="10"/>
      <c r="M37967" s="10"/>
    </row>
    <row r="37968" spans="2:13" s="1" customFormat="1" ht="13.8" x14ac:dyDescent="0.3">
      <c r="B37968" s="10"/>
      <c r="L37968" s="10"/>
      <c r="M37968" s="10"/>
    </row>
    <row r="37969" spans="2:13" s="1" customFormat="1" ht="13.8" x14ac:dyDescent="0.3">
      <c r="B37969" s="10"/>
      <c r="L37969" s="10"/>
      <c r="M37969" s="10"/>
    </row>
    <row r="37970" spans="2:13" s="1" customFormat="1" ht="13.8" x14ac:dyDescent="0.3">
      <c r="B37970" s="10"/>
      <c r="L37970" s="10"/>
      <c r="M37970" s="10"/>
    </row>
    <row r="37971" spans="2:13" s="1" customFormat="1" ht="13.8" x14ac:dyDescent="0.3">
      <c r="B37971" s="10"/>
      <c r="L37971" s="10"/>
      <c r="M37971" s="10"/>
    </row>
    <row r="37972" spans="2:13" s="1" customFormat="1" ht="13.8" x14ac:dyDescent="0.3">
      <c r="B37972" s="10"/>
      <c r="L37972" s="10"/>
      <c r="M37972" s="10"/>
    </row>
    <row r="37973" spans="2:13" s="1" customFormat="1" ht="13.8" x14ac:dyDescent="0.3">
      <c r="B37973" s="10"/>
      <c r="L37973" s="10"/>
      <c r="M37973" s="10"/>
    </row>
    <row r="37974" spans="2:13" s="1" customFormat="1" ht="13.8" x14ac:dyDescent="0.3">
      <c r="B37974" s="10"/>
      <c r="L37974" s="10"/>
      <c r="M37974" s="10"/>
    </row>
    <row r="37975" spans="2:13" s="1" customFormat="1" ht="13.8" x14ac:dyDescent="0.3">
      <c r="B37975" s="10"/>
      <c r="L37975" s="10"/>
      <c r="M37975" s="10"/>
    </row>
    <row r="37976" spans="2:13" s="1" customFormat="1" ht="13.8" x14ac:dyDescent="0.3">
      <c r="B37976" s="10"/>
      <c r="L37976" s="10"/>
      <c r="M37976" s="10"/>
    </row>
    <row r="37977" spans="2:13" s="1" customFormat="1" ht="13.8" x14ac:dyDescent="0.3">
      <c r="B37977" s="10"/>
      <c r="L37977" s="10"/>
      <c r="M37977" s="10"/>
    </row>
    <row r="37978" spans="2:13" s="1" customFormat="1" ht="13.8" x14ac:dyDescent="0.3">
      <c r="B37978" s="10"/>
      <c r="L37978" s="10"/>
      <c r="M37978" s="10"/>
    </row>
    <row r="37979" spans="2:13" s="1" customFormat="1" ht="13.8" x14ac:dyDescent="0.3">
      <c r="B37979" s="10"/>
      <c r="L37979" s="10"/>
      <c r="M37979" s="10"/>
    </row>
    <row r="37980" spans="2:13" s="1" customFormat="1" ht="13.8" x14ac:dyDescent="0.3">
      <c r="B37980" s="10"/>
      <c r="L37980" s="10"/>
      <c r="M37980" s="10"/>
    </row>
    <row r="37981" spans="2:13" s="1" customFormat="1" ht="13.8" x14ac:dyDescent="0.3">
      <c r="B37981" s="10"/>
      <c r="L37981" s="10"/>
      <c r="M37981" s="10"/>
    </row>
    <row r="37982" spans="2:13" s="1" customFormat="1" ht="13.8" x14ac:dyDescent="0.3">
      <c r="B37982" s="10"/>
      <c r="L37982" s="10"/>
      <c r="M37982" s="10"/>
    </row>
    <row r="37983" spans="2:13" s="1" customFormat="1" ht="13.8" x14ac:dyDescent="0.3">
      <c r="B37983" s="10"/>
      <c r="L37983" s="10"/>
      <c r="M37983" s="10"/>
    </row>
    <row r="37984" spans="2:13" s="1" customFormat="1" ht="13.8" x14ac:dyDescent="0.3">
      <c r="B37984" s="10"/>
      <c r="L37984" s="10"/>
      <c r="M37984" s="10"/>
    </row>
    <row r="37985" spans="2:13" s="1" customFormat="1" ht="13.8" x14ac:dyDescent="0.3">
      <c r="B37985" s="10"/>
      <c r="L37985" s="10"/>
      <c r="M37985" s="10"/>
    </row>
    <row r="37986" spans="2:13" s="1" customFormat="1" ht="13.8" x14ac:dyDescent="0.3">
      <c r="B37986" s="10"/>
      <c r="L37986" s="10"/>
      <c r="M37986" s="10"/>
    </row>
    <row r="37987" spans="2:13" s="1" customFormat="1" ht="13.8" x14ac:dyDescent="0.3">
      <c r="B37987" s="10"/>
      <c r="L37987" s="10"/>
      <c r="M37987" s="10"/>
    </row>
    <row r="37988" spans="2:13" s="1" customFormat="1" ht="13.8" x14ac:dyDescent="0.3">
      <c r="B37988" s="10"/>
      <c r="L37988" s="10"/>
      <c r="M37988" s="10"/>
    </row>
    <row r="37989" spans="2:13" s="1" customFormat="1" ht="13.8" x14ac:dyDescent="0.3">
      <c r="B37989" s="10"/>
      <c r="L37989" s="10"/>
      <c r="M37989" s="10"/>
    </row>
    <row r="37990" spans="2:13" s="1" customFormat="1" ht="13.8" x14ac:dyDescent="0.3">
      <c r="B37990" s="10"/>
      <c r="L37990" s="10"/>
      <c r="M37990" s="10"/>
    </row>
    <row r="37991" spans="2:13" s="1" customFormat="1" ht="13.8" x14ac:dyDescent="0.3">
      <c r="B37991" s="10"/>
      <c r="L37991" s="10"/>
      <c r="M37991" s="10"/>
    </row>
    <row r="37992" spans="2:13" s="1" customFormat="1" ht="13.8" x14ac:dyDescent="0.3">
      <c r="B37992" s="10"/>
      <c r="L37992" s="10"/>
      <c r="M37992" s="10"/>
    </row>
    <row r="37993" spans="2:13" s="1" customFormat="1" ht="13.8" x14ac:dyDescent="0.3">
      <c r="B37993" s="10"/>
      <c r="L37993" s="10"/>
      <c r="M37993" s="10"/>
    </row>
    <row r="37994" spans="2:13" s="1" customFormat="1" ht="13.8" x14ac:dyDescent="0.3">
      <c r="B37994" s="10"/>
      <c r="L37994" s="10"/>
      <c r="M37994" s="10"/>
    </row>
    <row r="37995" spans="2:13" s="1" customFormat="1" ht="13.8" x14ac:dyDescent="0.3">
      <c r="B37995" s="10"/>
      <c r="L37995" s="10"/>
      <c r="M37995" s="10"/>
    </row>
    <row r="37996" spans="2:13" s="1" customFormat="1" ht="13.8" x14ac:dyDescent="0.3">
      <c r="B37996" s="10"/>
      <c r="L37996" s="10"/>
      <c r="M37996" s="10"/>
    </row>
    <row r="37997" spans="2:13" s="1" customFormat="1" ht="13.8" x14ac:dyDescent="0.3">
      <c r="B37997" s="10"/>
      <c r="L37997" s="10"/>
      <c r="M37997" s="10"/>
    </row>
    <row r="37998" spans="2:13" s="1" customFormat="1" ht="13.8" x14ac:dyDescent="0.3">
      <c r="B37998" s="10"/>
      <c r="L37998" s="10"/>
      <c r="M37998" s="10"/>
    </row>
    <row r="37999" spans="2:13" s="1" customFormat="1" ht="13.8" x14ac:dyDescent="0.3">
      <c r="B37999" s="10"/>
      <c r="L37999" s="10"/>
      <c r="M37999" s="10"/>
    </row>
    <row r="38000" spans="2:13" s="1" customFormat="1" ht="13.8" x14ac:dyDescent="0.3">
      <c r="B38000" s="10"/>
      <c r="L38000" s="10"/>
      <c r="M38000" s="10"/>
    </row>
    <row r="38001" spans="2:13" s="1" customFormat="1" ht="13.8" x14ac:dyDescent="0.3">
      <c r="B38001" s="10"/>
      <c r="L38001" s="10"/>
      <c r="M38001" s="10"/>
    </row>
    <row r="38002" spans="2:13" s="1" customFormat="1" ht="13.8" x14ac:dyDescent="0.3">
      <c r="B38002" s="10"/>
      <c r="L38002" s="10"/>
      <c r="M38002" s="10"/>
    </row>
    <row r="38003" spans="2:13" s="1" customFormat="1" ht="13.8" x14ac:dyDescent="0.3">
      <c r="B38003" s="10"/>
      <c r="L38003" s="10"/>
      <c r="M38003" s="10"/>
    </row>
    <row r="38004" spans="2:13" s="1" customFormat="1" ht="13.8" x14ac:dyDescent="0.3">
      <c r="B38004" s="10"/>
      <c r="L38004" s="10"/>
      <c r="M38004" s="10"/>
    </row>
    <row r="38005" spans="2:13" s="1" customFormat="1" ht="13.8" x14ac:dyDescent="0.3">
      <c r="B38005" s="10"/>
      <c r="L38005" s="10"/>
      <c r="M38005" s="10"/>
    </row>
    <row r="38006" spans="2:13" s="1" customFormat="1" ht="13.8" x14ac:dyDescent="0.3">
      <c r="B38006" s="10"/>
      <c r="L38006" s="10"/>
      <c r="M38006" s="10"/>
    </row>
    <row r="38007" spans="2:13" s="1" customFormat="1" ht="13.8" x14ac:dyDescent="0.3">
      <c r="B38007" s="10"/>
      <c r="L38007" s="10"/>
      <c r="M38007" s="10"/>
    </row>
    <row r="38008" spans="2:13" s="1" customFormat="1" ht="13.8" x14ac:dyDescent="0.3">
      <c r="B38008" s="10"/>
      <c r="L38008" s="10"/>
      <c r="M38008" s="10"/>
    </row>
    <row r="38009" spans="2:13" s="1" customFormat="1" ht="13.8" x14ac:dyDescent="0.3">
      <c r="B38009" s="10"/>
      <c r="L38009" s="10"/>
      <c r="M38009" s="10"/>
    </row>
    <row r="38010" spans="2:13" s="1" customFormat="1" ht="13.8" x14ac:dyDescent="0.3">
      <c r="B38010" s="10"/>
      <c r="L38010" s="10"/>
      <c r="M38010" s="10"/>
    </row>
    <row r="38011" spans="2:13" s="1" customFormat="1" ht="13.8" x14ac:dyDescent="0.3">
      <c r="B38011" s="10"/>
      <c r="L38011" s="10"/>
      <c r="M38011" s="10"/>
    </row>
    <row r="38012" spans="2:13" s="1" customFormat="1" ht="13.8" x14ac:dyDescent="0.3">
      <c r="B38012" s="10"/>
      <c r="L38012" s="10"/>
      <c r="M38012" s="10"/>
    </row>
    <row r="38013" spans="2:13" s="1" customFormat="1" ht="13.8" x14ac:dyDescent="0.3">
      <c r="B38013" s="10"/>
      <c r="L38013" s="10"/>
      <c r="M38013" s="10"/>
    </row>
    <row r="38014" spans="2:13" s="1" customFormat="1" ht="13.8" x14ac:dyDescent="0.3">
      <c r="B38014" s="10"/>
      <c r="L38014" s="10"/>
      <c r="M38014" s="10"/>
    </row>
    <row r="38015" spans="2:13" s="1" customFormat="1" ht="13.8" x14ac:dyDescent="0.3">
      <c r="B38015" s="10"/>
      <c r="L38015" s="10"/>
      <c r="M38015" s="10"/>
    </row>
    <row r="38016" spans="2:13" s="1" customFormat="1" ht="13.8" x14ac:dyDescent="0.3">
      <c r="B38016" s="10"/>
      <c r="L38016" s="10"/>
      <c r="M38016" s="10"/>
    </row>
    <row r="38017" spans="2:13" s="1" customFormat="1" ht="13.8" x14ac:dyDescent="0.3">
      <c r="B38017" s="10"/>
      <c r="L38017" s="10"/>
      <c r="M38017" s="10"/>
    </row>
    <row r="38018" spans="2:13" s="1" customFormat="1" ht="13.8" x14ac:dyDescent="0.3">
      <c r="B38018" s="10"/>
      <c r="L38018" s="10"/>
      <c r="M38018" s="10"/>
    </row>
    <row r="38019" spans="2:13" s="1" customFormat="1" ht="13.8" x14ac:dyDescent="0.3">
      <c r="B38019" s="10"/>
      <c r="L38019" s="10"/>
      <c r="M38019" s="10"/>
    </row>
    <row r="38020" spans="2:13" s="1" customFormat="1" ht="13.8" x14ac:dyDescent="0.3">
      <c r="B38020" s="10"/>
      <c r="L38020" s="10"/>
      <c r="M38020" s="10"/>
    </row>
    <row r="38021" spans="2:13" s="1" customFormat="1" ht="13.8" x14ac:dyDescent="0.3">
      <c r="B38021" s="10"/>
      <c r="L38021" s="10"/>
      <c r="M38021" s="10"/>
    </row>
    <row r="38022" spans="2:13" s="1" customFormat="1" ht="13.8" x14ac:dyDescent="0.3">
      <c r="B38022" s="10"/>
      <c r="L38022" s="10"/>
      <c r="M38022" s="10"/>
    </row>
    <row r="38023" spans="2:13" s="1" customFormat="1" ht="13.8" x14ac:dyDescent="0.3">
      <c r="B38023" s="10"/>
      <c r="L38023" s="10"/>
      <c r="M38023" s="10"/>
    </row>
    <row r="38024" spans="2:13" s="1" customFormat="1" ht="13.8" x14ac:dyDescent="0.3">
      <c r="B38024" s="10"/>
      <c r="L38024" s="10"/>
      <c r="M38024" s="10"/>
    </row>
    <row r="38025" spans="2:13" s="1" customFormat="1" ht="13.8" x14ac:dyDescent="0.3">
      <c r="B38025" s="10"/>
      <c r="L38025" s="10"/>
      <c r="M38025" s="10"/>
    </row>
    <row r="38026" spans="2:13" s="1" customFormat="1" ht="13.8" x14ac:dyDescent="0.3">
      <c r="B38026" s="10"/>
      <c r="L38026" s="10"/>
      <c r="M38026" s="10"/>
    </row>
    <row r="38027" spans="2:13" s="1" customFormat="1" ht="13.8" x14ac:dyDescent="0.3">
      <c r="B38027" s="10"/>
      <c r="L38027" s="10"/>
      <c r="M38027" s="10"/>
    </row>
    <row r="38028" spans="2:13" s="1" customFormat="1" ht="13.8" x14ac:dyDescent="0.3">
      <c r="B38028" s="10"/>
      <c r="L38028" s="10"/>
      <c r="M38028" s="10"/>
    </row>
    <row r="38029" spans="2:13" s="1" customFormat="1" ht="13.8" x14ac:dyDescent="0.3">
      <c r="B38029" s="10"/>
      <c r="L38029" s="10"/>
      <c r="M38029" s="10"/>
    </row>
    <row r="38030" spans="2:13" s="1" customFormat="1" ht="13.8" x14ac:dyDescent="0.3">
      <c r="B38030" s="10"/>
      <c r="L38030" s="10"/>
      <c r="M38030" s="10"/>
    </row>
    <row r="38031" spans="2:13" s="1" customFormat="1" ht="13.8" x14ac:dyDescent="0.3">
      <c r="B38031" s="10"/>
      <c r="L38031" s="10"/>
      <c r="M38031" s="10"/>
    </row>
    <row r="38032" spans="2:13" s="1" customFormat="1" ht="13.8" x14ac:dyDescent="0.3">
      <c r="B38032" s="10"/>
      <c r="L38032" s="10"/>
      <c r="M38032" s="10"/>
    </row>
    <row r="38033" spans="2:13" s="1" customFormat="1" ht="13.8" x14ac:dyDescent="0.3">
      <c r="B38033" s="10"/>
      <c r="L38033" s="10"/>
      <c r="M38033" s="10"/>
    </row>
    <row r="38034" spans="2:13" s="1" customFormat="1" ht="13.8" x14ac:dyDescent="0.3">
      <c r="B38034" s="10"/>
      <c r="L38034" s="10"/>
      <c r="M38034" s="10"/>
    </row>
    <row r="38035" spans="2:13" s="1" customFormat="1" ht="13.8" x14ac:dyDescent="0.3">
      <c r="B38035" s="10"/>
      <c r="L38035" s="10"/>
      <c r="M38035" s="10"/>
    </row>
    <row r="38036" spans="2:13" s="1" customFormat="1" ht="13.8" x14ac:dyDescent="0.3">
      <c r="B38036" s="10"/>
      <c r="L38036" s="10"/>
      <c r="M38036" s="10"/>
    </row>
    <row r="38037" spans="2:13" s="1" customFormat="1" ht="13.8" x14ac:dyDescent="0.3">
      <c r="B38037" s="10"/>
      <c r="L38037" s="10"/>
      <c r="M38037" s="10"/>
    </row>
    <row r="38038" spans="2:13" s="1" customFormat="1" ht="13.8" x14ac:dyDescent="0.3">
      <c r="B38038" s="10"/>
      <c r="L38038" s="10"/>
      <c r="M38038" s="10"/>
    </row>
    <row r="38039" spans="2:13" s="1" customFormat="1" ht="13.8" x14ac:dyDescent="0.3">
      <c r="B38039" s="10"/>
      <c r="L38039" s="10"/>
      <c r="M38039" s="10"/>
    </row>
    <row r="38040" spans="2:13" s="1" customFormat="1" ht="13.8" x14ac:dyDescent="0.3">
      <c r="B38040" s="10"/>
      <c r="L38040" s="10"/>
      <c r="M38040" s="10"/>
    </row>
    <row r="38041" spans="2:13" s="1" customFormat="1" ht="13.8" x14ac:dyDescent="0.3">
      <c r="B38041" s="10"/>
      <c r="L38041" s="10"/>
      <c r="M38041" s="10"/>
    </row>
    <row r="38042" spans="2:13" s="1" customFormat="1" ht="13.8" x14ac:dyDescent="0.3">
      <c r="B38042" s="10"/>
      <c r="L38042" s="10"/>
      <c r="M38042" s="10"/>
    </row>
    <row r="38043" spans="2:13" s="1" customFormat="1" ht="13.8" x14ac:dyDescent="0.3">
      <c r="B38043" s="10"/>
      <c r="L38043" s="10"/>
      <c r="M38043" s="10"/>
    </row>
    <row r="38044" spans="2:13" s="1" customFormat="1" ht="13.8" x14ac:dyDescent="0.3">
      <c r="B38044" s="10"/>
      <c r="L38044" s="10"/>
      <c r="M38044" s="10"/>
    </row>
    <row r="38045" spans="2:13" s="1" customFormat="1" ht="13.8" x14ac:dyDescent="0.3">
      <c r="B38045" s="10"/>
      <c r="L38045" s="10"/>
      <c r="M38045" s="10"/>
    </row>
    <row r="38046" spans="2:13" s="1" customFormat="1" ht="13.8" x14ac:dyDescent="0.3">
      <c r="B38046" s="10"/>
      <c r="L38046" s="10"/>
      <c r="M38046" s="10"/>
    </row>
    <row r="38047" spans="2:13" s="1" customFormat="1" ht="13.8" x14ac:dyDescent="0.3">
      <c r="B38047" s="10"/>
      <c r="L38047" s="10"/>
      <c r="M38047" s="10"/>
    </row>
    <row r="38048" spans="2:13" s="1" customFormat="1" ht="13.8" x14ac:dyDescent="0.3">
      <c r="B38048" s="10"/>
      <c r="L38048" s="10"/>
      <c r="M38048" s="10"/>
    </row>
    <row r="38049" spans="2:13" s="1" customFormat="1" ht="13.8" x14ac:dyDescent="0.3">
      <c r="B38049" s="10"/>
      <c r="L38049" s="10"/>
      <c r="M38049" s="10"/>
    </row>
    <row r="38050" spans="2:13" s="1" customFormat="1" ht="13.8" x14ac:dyDescent="0.3">
      <c r="B38050" s="10"/>
      <c r="L38050" s="10"/>
      <c r="M38050" s="10"/>
    </row>
    <row r="38051" spans="2:13" s="1" customFormat="1" ht="13.8" x14ac:dyDescent="0.3">
      <c r="B38051" s="10"/>
      <c r="L38051" s="10"/>
      <c r="M38051" s="10"/>
    </row>
    <row r="38052" spans="2:13" s="1" customFormat="1" ht="13.8" x14ac:dyDescent="0.3">
      <c r="B38052" s="10"/>
      <c r="L38052" s="10"/>
      <c r="M38052" s="10"/>
    </row>
    <row r="38053" spans="2:13" s="1" customFormat="1" ht="13.8" x14ac:dyDescent="0.3">
      <c r="B38053" s="10"/>
      <c r="L38053" s="10"/>
      <c r="M38053" s="10"/>
    </row>
    <row r="38054" spans="2:13" s="1" customFormat="1" ht="13.8" x14ac:dyDescent="0.3">
      <c r="B38054" s="10"/>
      <c r="L38054" s="10"/>
      <c r="M38054" s="10"/>
    </row>
    <row r="38055" spans="2:13" s="1" customFormat="1" ht="13.8" x14ac:dyDescent="0.3">
      <c r="B38055" s="10"/>
      <c r="L38055" s="10"/>
      <c r="M38055" s="10"/>
    </row>
    <row r="38056" spans="2:13" s="1" customFormat="1" ht="13.8" x14ac:dyDescent="0.3">
      <c r="B38056" s="10"/>
      <c r="L38056" s="10"/>
      <c r="M38056" s="10"/>
    </row>
    <row r="38057" spans="2:13" s="1" customFormat="1" ht="13.8" x14ac:dyDescent="0.3">
      <c r="B38057" s="10"/>
      <c r="L38057" s="10"/>
      <c r="M38057" s="10"/>
    </row>
    <row r="38058" spans="2:13" s="1" customFormat="1" ht="13.8" x14ac:dyDescent="0.3">
      <c r="B38058" s="10"/>
      <c r="L38058" s="10"/>
      <c r="M38058" s="10"/>
    </row>
    <row r="38059" spans="2:13" s="1" customFormat="1" ht="13.8" x14ac:dyDescent="0.3">
      <c r="B38059" s="10"/>
      <c r="L38059" s="10"/>
      <c r="M38059" s="10"/>
    </row>
    <row r="38060" spans="2:13" s="1" customFormat="1" ht="13.8" x14ac:dyDescent="0.3">
      <c r="B38060" s="10"/>
      <c r="L38060" s="10"/>
      <c r="M38060" s="10"/>
    </row>
    <row r="38061" spans="2:13" s="1" customFormat="1" ht="13.8" x14ac:dyDescent="0.3">
      <c r="B38061" s="10"/>
      <c r="L38061" s="10"/>
      <c r="M38061" s="10"/>
    </row>
    <row r="38062" spans="2:13" s="1" customFormat="1" ht="13.8" x14ac:dyDescent="0.3">
      <c r="B38062" s="10"/>
      <c r="L38062" s="10"/>
      <c r="M38062" s="10"/>
    </row>
    <row r="38063" spans="2:13" s="1" customFormat="1" ht="13.8" x14ac:dyDescent="0.3">
      <c r="B38063" s="10"/>
      <c r="L38063" s="10"/>
      <c r="M38063" s="10"/>
    </row>
    <row r="38064" spans="2:13" s="1" customFormat="1" ht="13.8" x14ac:dyDescent="0.3">
      <c r="B38064" s="10"/>
      <c r="L38064" s="10"/>
      <c r="M38064" s="10"/>
    </row>
    <row r="38065" spans="2:13" s="1" customFormat="1" ht="13.8" x14ac:dyDescent="0.3">
      <c r="B38065" s="10"/>
      <c r="L38065" s="10"/>
      <c r="M38065" s="10"/>
    </row>
    <row r="38066" spans="2:13" s="1" customFormat="1" ht="13.8" x14ac:dyDescent="0.3">
      <c r="B38066" s="10"/>
      <c r="L38066" s="10"/>
      <c r="M38066" s="10"/>
    </row>
    <row r="38067" spans="2:13" s="1" customFormat="1" ht="13.8" x14ac:dyDescent="0.3">
      <c r="B38067" s="10"/>
      <c r="L38067" s="10"/>
      <c r="M38067" s="10"/>
    </row>
    <row r="38068" spans="2:13" s="1" customFormat="1" ht="13.8" x14ac:dyDescent="0.3">
      <c r="B38068" s="10"/>
      <c r="L38068" s="10"/>
      <c r="M38068" s="10"/>
    </row>
    <row r="38069" spans="2:13" s="1" customFormat="1" ht="13.8" x14ac:dyDescent="0.3">
      <c r="B38069" s="10"/>
      <c r="L38069" s="10"/>
      <c r="M38069" s="10"/>
    </row>
    <row r="38070" spans="2:13" s="1" customFormat="1" ht="13.8" x14ac:dyDescent="0.3">
      <c r="B38070" s="10"/>
      <c r="L38070" s="10"/>
      <c r="M38070" s="10"/>
    </row>
    <row r="38071" spans="2:13" s="1" customFormat="1" ht="13.8" x14ac:dyDescent="0.3">
      <c r="B38071" s="10"/>
      <c r="L38071" s="10"/>
      <c r="M38071" s="10"/>
    </row>
    <row r="38072" spans="2:13" s="1" customFormat="1" ht="13.8" x14ac:dyDescent="0.3">
      <c r="B38072" s="10"/>
      <c r="L38072" s="10"/>
      <c r="M38072" s="10"/>
    </row>
    <row r="38073" spans="2:13" s="1" customFormat="1" ht="13.8" x14ac:dyDescent="0.3">
      <c r="B38073" s="10"/>
      <c r="L38073" s="10"/>
      <c r="M38073" s="10"/>
    </row>
    <row r="38074" spans="2:13" s="1" customFormat="1" ht="13.8" x14ac:dyDescent="0.3">
      <c r="B38074" s="10"/>
      <c r="L38074" s="10"/>
      <c r="M38074" s="10"/>
    </row>
    <row r="38075" spans="2:13" s="1" customFormat="1" ht="13.8" x14ac:dyDescent="0.3">
      <c r="B38075" s="10"/>
      <c r="L38075" s="10"/>
      <c r="M38075" s="10"/>
    </row>
    <row r="38076" spans="2:13" s="1" customFormat="1" ht="13.8" x14ac:dyDescent="0.3">
      <c r="B38076" s="10"/>
      <c r="L38076" s="10"/>
      <c r="M38076" s="10"/>
    </row>
    <row r="38077" spans="2:13" s="1" customFormat="1" ht="13.8" x14ac:dyDescent="0.3">
      <c r="B38077" s="10"/>
      <c r="L38077" s="10"/>
      <c r="M38077" s="10"/>
    </row>
    <row r="38078" spans="2:13" s="1" customFormat="1" ht="13.8" x14ac:dyDescent="0.3">
      <c r="B38078" s="10"/>
      <c r="L38078" s="10"/>
      <c r="M38078" s="10"/>
    </row>
    <row r="38079" spans="2:13" s="1" customFormat="1" ht="13.8" x14ac:dyDescent="0.3">
      <c r="B38079" s="10"/>
      <c r="L38079" s="10"/>
      <c r="M38079" s="10"/>
    </row>
    <row r="38080" spans="2:13" s="1" customFormat="1" ht="13.8" x14ac:dyDescent="0.3">
      <c r="B38080" s="10"/>
      <c r="L38080" s="10"/>
      <c r="M38080" s="10"/>
    </row>
    <row r="38081" spans="2:13" s="1" customFormat="1" ht="13.8" x14ac:dyDescent="0.3">
      <c r="B38081" s="10"/>
      <c r="L38081" s="10"/>
      <c r="M38081" s="10"/>
    </row>
    <row r="38082" spans="2:13" s="1" customFormat="1" ht="13.8" x14ac:dyDescent="0.3">
      <c r="B38082" s="10"/>
      <c r="L38082" s="10"/>
      <c r="M38082" s="10"/>
    </row>
    <row r="38083" spans="2:13" s="1" customFormat="1" ht="13.8" x14ac:dyDescent="0.3">
      <c r="B38083" s="10"/>
      <c r="L38083" s="10"/>
      <c r="M38083" s="10"/>
    </row>
    <row r="38084" spans="2:13" s="1" customFormat="1" ht="13.8" x14ac:dyDescent="0.3">
      <c r="B38084" s="10"/>
      <c r="L38084" s="10"/>
      <c r="M38084" s="10"/>
    </row>
    <row r="38085" spans="2:13" s="1" customFormat="1" ht="13.8" x14ac:dyDescent="0.3">
      <c r="B38085" s="10"/>
      <c r="L38085" s="10"/>
      <c r="M38085" s="10"/>
    </row>
    <row r="38086" spans="2:13" s="1" customFormat="1" ht="13.8" x14ac:dyDescent="0.3">
      <c r="B38086" s="10"/>
      <c r="L38086" s="10"/>
      <c r="M38086" s="10"/>
    </row>
    <row r="38087" spans="2:13" s="1" customFormat="1" ht="13.8" x14ac:dyDescent="0.3">
      <c r="B38087" s="10"/>
      <c r="L38087" s="10"/>
      <c r="M38087" s="10"/>
    </row>
    <row r="38088" spans="2:13" s="1" customFormat="1" ht="13.8" x14ac:dyDescent="0.3">
      <c r="B38088" s="10"/>
      <c r="L38088" s="10"/>
      <c r="M38088" s="10"/>
    </row>
    <row r="38089" spans="2:13" s="1" customFormat="1" ht="13.8" x14ac:dyDescent="0.3">
      <c r="B38089" s="10"/>
      <c r="L38089" s="10"/>
      <c r="M38089" s="10"/>
    </row>
    <row r="38090" spans="2:13" s="1" customFormat="1" ht="13.8" x14ac:dyDescent="0.3">
      <c r="B38090" s="10"/>
      <c r="L38090" s="10"/>
      <c r="M38090" s="10"/>
    </row>
    <row r="38091" spans="2:13" s="1" customFormat="1" ht="13.8" x14ac:dyDescent="0.3">
      <c r="B38091" s="10"/>
      <c r="L38091" s="10"/>
      <c r="M38091" s="10"/>
    </row>
    <row r="38092" spans="2:13" s="1" customFormat="1" ht="13.8" x14ac:dyDescent="0.3">
      <c r="B38092" s="10"/>
      <c r="L38092" s="10"/>
      <c r="M38092" s="10"/>
    </row>
    <row r="38093" spans="2:13" s="1" customFormat="1" ht="13.8" x14ac:dyDescent="0.3">
      <c r="B38093" s="10"/>
      <c r="L38093" s="10"/>
      <c r="M38093" s="10"/>
    </row>
    <row r="38094" spans="2:13" s="1" customFormat="1" ht="13.8" x14ac:dyDescent="0.3">
      <c r="B38094" s="10"/>
      <c r="L38094" s="10"/>
      <c r="M38094" s="10"/>
    </row>
    <row r="38095" spans="2:13" s="1" customFormat="1" ht="13.8" x14ac:dyDescent="0.3">
      <c r="B38095" s="10"/>
      <c r="L38095" s="10"/>
      <c r="M38095" s="10"/>
    </row>
    <row r="38096" spans="2:13" s="1" customFormat="1" ht="13.8" x14ac:dyDescent="0.3">
      <c r="B38096" s="10"/>
      <c r="L38096" s="10"/>
      <c r="M38096" s="10"/>
    </row>
    <row r="38097" spans="2:13" s="1" customFormat="1" ht="13.8" x14ac:dyDescent="0.3">
      <c r="B38097" s="10"/>
      <c r="L38097" s="10"/>
      <c r="M38097" s="10"/>
    </row>
    <row r="38098" spans="2:13" s="1" customFormat="1" ht="13.8" x14ac:dyDescent="0.3">
      <c r="B38098" s="10"/>
      <c r="L38098" s="10"/>
      <c r="M38098" s="10"/>
    </row>
    <row r="38099" spans="2:13" s="1" customFormat="1" ht="13.8" x14ac:dyDescent="0.3">
      <c r="B38099" s="10"/>
      <c r="L38099" s="10"/>
      <c r="M38099" s="10"/>
    </row>
    <row r="38100" spans="2:13" s="1" customFormat="1" ht="13.8" x14ac:dyDescent="0.3">
      <c r="B38100" s="10"/>
      <c r="L38100" s="10"/>
      <c r="M38100" s="10"/>
    </row>
    <row r="38101" spans="2:13" s="1" customFormat="1" ht="13.8" x14ac:dyDescent="0.3">
      <c r="B38101" s="10"/>
      <c r="L38101" s="10"/>
      <c r="M38101" s="10"/>
    </row>
    <row r="38102" spans="2:13" s="1" customFormat="1" ht="13.8" x14ac:dyDescent="0.3">
      <c r="B38102" s="10"/>
      <c r="L38102" s="10"/>
      <c r="M38102" s="10"/>
    </row>
    <row r="38103" spans="2:13" s="1" customFormat="1" ht="13.8" x14ac:dyDescent="0.3">
      <c r="B38103" s="10"/>
      <c r="L38103" s="10"/>
      <c r="M38103" s="10"/>
    </row>
    <row r="38104" spans="2:13" s="1" customFormat="1" ht="13.8" x14ac:dyDescent="0.3">
      <c r="B38104" s="10"/>
      <c r="L38104" s="10"/>
      <c r="M38104" s="10"/>
    </row>
    <row r="38105" spans="2:13" s="1" customFormat="1" ht="13.8" x14ac:dyDescent="0.3">
      <c r="B38105" s="10"/>
      <c r="L38105" s="10"/>
      <c r="M38105" s="10"/>
    </row>
    <row r="38106" spans="2:13" s="1" customFormat="1" ht="13.8" x14ac:dyDescent="0.3">
      <c r="B38106" s="10"/>
      <c r="L38106" s="10"/>
      <c r="M38106" s="10"/>
    </row>
    <row r="38107" spans="2:13" s="1" customFormat="1" ht="13.8" x14ac:dyDescent="0.3">
      <c r="B38107" s="10"/>
      <c r="L38107" s="10"/>
      <c r="M38107" s="10"/>
    </row>
    <row r="38108" spans="2:13" s="1" customFormat="1" ht="13.8" x14ac:dyDescent="0.3">
      <c r="B38108" s="10"/>
      <c r="L38108" s="10"/>
      <c r="M38108" s="10"/>
    </row>
    <row r="38109" spans="2:13" s="1" customFormat="1" ht="13.8" x14ac:dyDescent="0.3">
      <c r="B38109" s="10"/>
      <c r="L38109" s="10"/>
      <c r="M38109" s="10"/>
    </row>
    <row r="38110" spans="2:13" s="1" customFormat="1" ht="13.8" x14ac:dyDescent="0.3">
      <c r="B38110" s="10"/>
      <c r="L38110" s="10"/>
      <c r="M38110" s="10"/>
    </row>
    <row r="38111" spans="2:13" s="1" customFormat="1" ht="13.8" x14ac:dyDescent="0.3">
      <c r="B38111" s="10"/>
      <c r="L38111" s="10"/>
      <c r="M38111" s="10"/>
    </row>
    <row r="38112" spans="2:13" s="1" customFormat="1" ht="13.8" x14ac:dyDescent="0.3">
      <c r="B38112" s="10"/>
      <c r="L38112" s="10"/>
      <c r="M38112" s="10"/>
    </row>
    <row r="38113" spans="2:13" s="1" customFormat="1" ht="13.8" x14ac:dyDescent="0.3">
      <c r="B38113" s="10"/>
      <c r="L38113" s="10"/>
      <c r="M38113" s="10"/>
    </row>
    <row r="38114" spans="2:13" s="1" customFormat="1" ht="13.8" x14ac:dyDescent="0.3">
      <c r="B38114" s="10"/>
      <c r="L38114" s="10"/>
      <c r="M38114" s="10"/>
    </row>
    <row r="38115" spans="2:13" s="1" customFormat="1" ht="13.8" x14ac:dyDescent="0.3">
      <c r="B38115" s="10"/>
      <c r="L38115" s="10"/>
      <c r="M38115" s="10"/>
    </row>
    <row r="38116" spans="2:13" s="1" customFormat="1" ht="13.8" x14ac:dyDescent="0.3">
      <c r="B38116" s="10"/>
      <c r="L38116" s="10"/>
      <c r="M38116" s="10"/>
    </row>
    <row r="38117" spans="2:13" s="1" customFormat="1" ht="13.8" x14ac:dyDescent="0.3">
      <c r="B38117" s="10"/>
      <c r="L38117" s="10"/>
      <c r="M38117" s="10"/>
    </row>
    <row r="38118" spans="2:13" s="1" customFormat="1" ht="13.8" x14ac:dyDescent="0.3">
      <c r="B38118" s="10"/>
      <c r="L38118" s="10"/>
      <c r="M38118" s="10"/>
    </row>
    <row r="38119" spans="2:13" s="1" customFormat="1" ht="13.8" x14ac:dyDescent="0.3">
      <c r="B38119" s="10"/>
      <c r="L38119" s="10"/>
      <c r="M38119" s="10"/>
    </row>
    <row r="38120" spans="2:13" s="1" customFormat="1" ht="13.8" x14ac:dyDescent="0.3">
      <c r="B38120" s="10"/>
      <c r="L38120" s="10"/>
      <c r="M38120" s="10"/>
    </row>
    <row r="38121" spans="2:13" s="1" customFormat="1" ht="13.8" x14ac:dyDescent="0.3">
      <c r="B38121" s="10"/>
      <c r="L38121" s="10"/>
      <c r="M38121" s="10"/>
    </row>
    <row r="38122" spans="2:13" s="1" customFormat="1" ht="13.8" x14ac:dyDescent="0.3">
      <c r="B38122" s="10"/>
      <c r="L38122" s="10"/>
      <c r="M38122" s="10"/>
    </row>
    <row r="38123" spans="2:13" s="1" customFormat="1" ht="13.8" x14ac:dyDescent="0.3">
      <c r="B38123" s="10"/>
      <c r="L38123" s="10"/>
      <c r="M38123" s="10"/>
    </row>
    <row r="38124" spans="2:13" s="1" customFormat="1" ht="13.8" x14ac:dyDescent="0.3">
      <c r="B38124" s="10"/>
      <c r="L38124" s="10"/>
      <c r="M38124" s="10"/>
    </row>
    <row r="38125" spans="2:13" s="1" customFormat="1" ht="13.8" x14ac:dyDescent="0.3">
      <c r="B38125" s="10"/>
      <c r="L38125" s="10"/>
      <c r="M38125" s="10"/>
    </row>
    <row r="38126" spans="2:13" s="1" customFormat="1" ht="13.8" x14ac:dyDescent="0.3">
      <c r="B38126" s="10"/>
      <c r="L38126" s="10"/>
      <c r="M38126" s="10"/>
    </row>
    <row r="38127" spans="2:13" s="1" customFormat="1" ht="13.8" x14ac:dyDescent="0.3">
      <c r="B38127" s="10"/>
      <c r="L38127" s="10"/>
      <c r="M38127" s="10"/>
    </row>
    <row r="38128" spans="2:13" s="1" customFormat="1" ht="13.8" x14ac:dyDescent="0.3">
      <c r="B38128" s="10"/>
      <c r="L38128" s="10"/>
      <c r="M38128" s="10"/>
    </row>
    <row r="38129" spans="2:13" s="1" customFormat="1" ht="13.8" x14ac:dyDescent="0.3">
      <c r="B38129" s="10"/>
      <c r="L38129" s="10"/>
      <c r="M38129" s="10"/>
    </row>
    <row r="38130" spans="2:13" s="1" customFormat="1" ht="13.8" x14ac:dyDescent="0.3">
      <c r="B38130" s="10"/>
      <c r="L38130" s="10"/>
      <c r="M38130" s="10"/>
    </row>
    <row r="38131" spans="2:13" s="1" customFormat="1" ht="13.8" x14ac:dyDescent="0.3">
      <c r="B38131" s="10"/>
      <c r="L38131" s="10"/>
      <c r="M38131" s="10"/>
    </row>
    <row r="38132" spans="2:13" s="1" customFormat="1" ht="13.8" x14ac:dyDescent="0.3">
      <c r="B38132" s="10"/>
      <c r="L38132" s="10"/>
      <c r="M38132" s="10"/>
    </row>
    <row r="38133" spans="2:13" s="1" customFormat="1" ht="13.8" x14ac:dyDescent="0.3">
      <c r="B38133" s="10"/>
      <c r="L38133" s="10"/>
      <c r="M38133" s="10"/>
    </row>
    <row r="38134" spans="2:13" s="1" customFormat="1" ht="13.8" x14ac:dyDescent="0.3">
      <c r="B38134" s="10"/>
      <c r="L38134" s="10"/>
      <c r="M38134" s="10"/>
    </row>
    <row r="38135" spans="2:13" s="1" customFormat="1" ht="13.8" x14ac:dyDescent="0.3">
      <c r="B38135" s="10"/>
      <c r="L38135" s="10"/>
      <c r="M38135" s="10"/>
    </row>
    <row r="38136" spans="2:13" s="1" customFormat="1" ht="13.8" x14ac:dyDescent="0.3">
      <c r="B38136" s="10"/>
      <c r="L38136" s="10"/>
      <c r="M38136" s="10"/>
    </row>
    <row r="38137" spans="2:13" s="1" customFormat="1" ht="13.8" x14ac:dyDescent="0.3">
      <c r="B38137" s="10"/>
      <c r="L38137" s="10"/>
      <c r="M38137" s="10"/>
    </row>
    <row r="38138" spans="2:13" s="1" customFormat="1" ht="13.8" x14ac:dyDescent="0.3">
      <c r="B38138" s="10"/>
      <c r="L38138" s="10"/>
      <c r="M38138" s="10"/>
    </row>
    <row r="38139" spans="2:13" s="1" customFormat="1" ht="13.8" x14ac:dyDescent="0.3">
      <c r="B38139" s="10"/>
      <c r="L38139" s="10"/>
      <c r="M38139" s="10"/>
    </row>
    <row r="38140" spans="2:13" s="1" customFormat="1" ht="13.8" x14ac:dyDescent="0.3">
      <c r="B38140" s="10"/>
      <c r="L38140" s="10"/>
      <c r="M38140" s="10"/>
    </row>
    <row r="38141" spans="2:13" s="1" customFormat="1" ht="13.8" x14ac:dyDescent="0.3">
      <c r="B38141" s="10"/>
      <c r="L38141" s="10"/>
      <c r="M38141" s="10"/>
    </row>
    <row r="38142" spans="2:13" s="1" customFormat="1" ht="13.8" x14ac:dyDescent="0.3">
      <c r="B38142" s="10"/>
      <c r="L38142" s="10"/>
      <c r="M38142" s="10"/>
    </row>
    <row r="38143" spans="2:13" s="1" customFormat="1" ht="13.8" x14ac:dyDescent="0.3">
      <c r="B38143" s="10"/>
      <c r="L38143" s="10"/>
      <c r="M38143" s="10"/>
    </row>
    <row r="38144" spans="2:13" s="1" customFormat="1" ht="13.8" x14ac:dyDescent="0.3">
      <c r="B38144" s="10"/>
      <c r="L38144" s="10"/>
      <c r="M38144" s="10"/>
    </row>
    <row r="38145" spans="2:13" s="1" customFormat="1" ht="13.8" x14ac:dyDescent="0.3">
      <c r="B38145" s="10"/>
      <c r="L38145" s="10"/>
      <c r="M38145" s="10"/>
    </row>
    <row r="38146" spans="2:13" s="1" customFormat="1" ht="13.8" x14ac:dyDescent="0.3">
      <c r="B38146" s="10"/>
      <c r="L38146" s="10"/>
      <c r="M38146" s="10"/>
    </row>
    <row r="38147" spans="2:13" s="1" customFormat="1" ht="13.8" x14ac:dyDescent="0.3">
      <c r="B38147" s="10"/>
      <c r="L38147" s="10"/>
      <c r="M38147" s="10"/>
    </row>
    <row r="38148" spans="2:13" s="1" customFormat="1" ht="13.8" x14ac:dyDescent="0.3">
      <c r="B38148" s="10"/>
      <c r="L38148" s="10"/>
      <c r="M38148" s="10"/>
    </row>
    <row r="38149" spans="2:13" s="1" customFormat="1" ht="13.8" x14ac:dyDescent="0.3">
      <c r="B38149" s="10"/>
      <c r="L38149" s="10"/>
      <c r="M38149" s="10"/>
    </row>
    <row r="38150" spans="2:13" s="1" customFormat="1" ht="13.8" x14ac:dyDescent="0.3">
      <c r="B38150" s="10"/>
      <c r="L38150" s="10"/>
      <c r="M38150" s="10"/>
    </row>
    <row r="38151" spans="2:13" s="1" customFormat="1" ht="13.8" x14ac:dyDescent="0.3">
      <c r="B38151" s="10"/>
      <c r="L38151" s="10"/>
      <c r="M38151" s="10"/>
    </row>
    <row r="38152" spans="2:13" s="1" customFormat="1" ht="13.8" x14ac:dyDescent="0.3">
      <c r="B38152" s="10"/>
      <c r="L38152" s="10"/>
      <c r="M38152" s="10"/>
    </row>
    <row r="38153" spans="2:13" s="1" customFormat="1" ht="13.8" x14ac:dyDescent="0.3">
      <c r="B38153" s="10"/>
      <c r="L38153" s="10"/>
      <c r="M38153" s="10"/>
    </row>
    <row r="38154" spans="2:13" s="1" customFormat="1" ht="13.8" x14ac:dyDescent="0.3">
      <c r="B38154" s="10"/>
      <c r="L38154" s="10"/>
      <c r="M38154" s="10"/>
    </row>
    <row r="38155" spans="2:13" s="1" customFormat="1" ht="13.8" x14ac:dyDescent="0.3">
      <c r="B38155" s="10"/>
      <c r="L38155" s="10"/>
      <c r="M38155" s="10"/>
    </row>
    <row r="38156" spans="2:13" s="1" customFormat="1" ht="13.8" x14ac:dyDescent="0.3">
      <c r="B38156" s="10"/>
      <c r="L38156" s="10"/>
      <c r="M38156" s="10"/>
    </row>
    <row r="38157" spans="2:13" s="1" customFormat="1" ht="13.8" x14ac:dyDescent="0.3">
      <c r="B38157" s="10"/>
      <c r="L38157" s="10"/>
      <c r="M38157" s="10"/>
    </row>
    <row r="38158" spans="2:13" s="1" customFormat="1" ht="13.8" x14ac:dyDescent="0.3">
      <c r="B38158" s="10"/>
      <c r="L38158" s="10"/>
      <c r="M38158" s="10"/>
    </row>
    <row r="38159" spans="2:13" s="1" customFormat="1" ht="13.8" x14ac:dyDescent="0.3">
      <c r="B38159" s="10"/>
      <c r="L38159" s="10"/>
      <c r="M38159" s="10"/>
    </row>
    <row r="38160" spans="2:13" s="1" customFormat="1" ht="13.8" x14ac:dyDescent="0.3">
      <c r="B38160" s="10"/>
      <c r="L38160" s="10"/>
      <c r="M38160" s="10"/>
    </row>
    <row r="38161" spans="2:13" s="1" customFormat="1" ht="13.8" x14ac:dyDescent="0.3">
      <c r="B38161" s="10"/>
      <c r="L38161" s="10"/>
      <c r="M38161" s="10"/>
    </row>
    <row r="38162" spans="2:13" s="1" customFormat="1" ht="13.8" x14ac:dyDescent="0.3">
      <c r="B38162" s="10"/>
      <c r="L38162" s="10"/>
      <c r="M38162" s="10"/>
    </row>
    <row r="38163" spans="2:13" s="1" customFormat="1" ht="13.8" x14ac:dyDescent="0.3">
      <c r="B38163" s="10"/>
      <c r="L38163" s="10"/>
      <c r="M38163" s="10"/>
    </row>
    <row r="38164" spans="2:13" s="1" customFormat="1" ht="13.8" x14ac:dyDescent="0.3">
      <c r="B38164" s="10"/>
      <c r="L38164" s="10"/>
      <c r="M38164" s="10"/>
    </row>
    <row r="38165" spans="2:13" s="1" customFormat="1" ht="13.8" x14ac:dyDescent="0.3">
      <c r="B38165" s="10"/>
      <c r="L38165" s="10"/>
      <c r="M38165" s="10"/>
    </row>
    <row r="38166" spans="2:13" s="1" customFormat="1" ht="13.8" x14ac:dyDescent="0.3">
      <c r="B38166" s="10"/>
      <c r="L38166" s="10"/>
      <c r="M38166" s="10"/>
    </row>
    <row r="38167" spans="2:13" s="1" customFormat="1" ht="13.8" x14ac:dyDescent="0.3">
      <c r="B38167" s="10"/>
      <c r="L38167" s="10"/>
      <c r="M38167" s="10"/>
    </row>
    <row r="38168" spans="2:13" s="1" customFormat="1" ht="13.8" x14ac:dyDescent="0.3">
      <c r="B38168" s="10"/>
      <c r="L38168" s="10"/>
      <c r="M38168" s="10"/>
    </row>
    <row r="38169" spans="2:13" s="1" customFormat="1" ht="13.8" x14ac:dyDescent="0.3">
      <c r="B38169" s="10"/>
      <c r="L38169" s="10"/>
      <c r="M38169" s="10"/>
    </row>
    <row r="38170" spans="2:13" s="1" customFormat="1" ht="13.8" x14ac:dyDescent="0.3">
      <c r="B38170" s="10"/>
      <c r="L38170" s="10"/>
      <c r="M38170" s="10"/>
    </row>
    <row r="38171" spans="2:13" s="1" customFormat="1" ht="13.8" x14ac:dyDescent="0.3">
      <c r="B38171" s="10"/>
      <c r="L38171" s="10"/>
      <c r="M38171" s="10"/>
    </row>
    <row r="38172" spans="2:13" s="1" customFormat="1" ht="13.8" x14ac:dyDescent="0.3">
      <c r="B38172" s="10"/>
      <c r="L38172" s="10"/>
      <c r="M38172" s="10"/>
    </row>
    <row r="38173" spans="2:13" s="1" customFormat="1" ht="13.8" x14ac:dyDescent="0.3">
      <c r="B38173" s="10"/>
      <c r="L38173" s="10"/>
      <c r="M38173" s="10"/>
    </row>
    <row r="38174" spans="2:13" s="1" customFormat="1" ht="13.8" x14ac:dyDescent="0.3">
      <c r="B38174" s="10"/>
      <c r="L38174" s="10"/>
      <c r="M38174" s="10"/>
    </row>
    <row r="38175" spans="2:13" s="1" customFormat="1" ht="13.8" x14ac:dyDescent="0.3">
      <c r="B38175" s="10"/>
      <c r="L38175" s="10"/>
      <c r="M38175" s="10"/>
    </row>
    <row r="38176" spans="2:13" s="1" customFormat="1" ht="13.8" x14ac:dyDescent="0.3">
      <c r="B38176" s="10"/>
      <c r="L38176" s="10"/>
      <c r="M38176" s="10"/>
    </row>
    <row r="38177" spans="2:13" s="1" customFormat="1" ht="13.8" x14ac:dyDescent="0.3">
      <c r="B38177" s="10"/>
      <c r="L38177" s="10"/>
      <c r="M38177" s="10"/>
    </row>
    <row r="38178" spans="2:13" s="1" customFormat="1" ht="13.8" x14ac:dyDescent="0.3">
      <c r="B38178" s="10"/>
      <c r="L38178" s="10"/>
      <c r="M38178" s="10"/>
    </row>
    <row r="38179" spans="2:13" s="1" customFormat="1" ht="13.8" x14ac:dyDescent="0.3">
      <c r="B38179" s="10"/>
      <c r="L38179" s="10"/>
      <c r="M38179" s="10"/>
    </row>
    <row r="38180" spans="2:13" s="1" customFormat="1" ht="13.8" x14ac:dyDescent="0.3">
      <c r="B38180" s="10"/>
      <c r="L38180" s="10"/>
      <c r="M38180" s="10"/>
    </row>
    <row r="38181" spans="2:13" s="1" customFormat="1" ht="13.8" x14ac:dyDescent="0.3">
      <c r="B38181" s="10"/>
      <c r="L38181" s="10"/>
      <c r="M38181" s="10"/>
    </row>
    <row r="38182" spans="2:13" s="1" customFormat="1" ht="13.8" x14ac:dyDescent="0.3">
      <c r="B38182" s="10"/>
      <c r="L38182" s="10"/>
      <c r="M38182" s="10"/>
    </row>
    <row r="38183" spans="2:13" s="1" customFormat="1" ht="13.8" x14ac:dyDescent="0.3">
      <c r="B38183" s="10"/>
      <c r="L38183" s="10"/>
      <c r="M38183" s="10"/>
    </row>
    <row r="38184" spans="2:13" s="1" customFormat="1" ht="13.8" x14ac:dyDescent="0.3">
      <c r="B38184" s="10"/>
      <c r="L38184" s="10"/>
      <c r="M38184" s="10"/>
    </row>
    <row r="38185" spans="2:13" s="1" customFormat="1" ht="13.8" x14ac:dyDescent="0.3">
      <c r="B38185" s="10"/>
      <c r="L38185" s="10"/>
      <c r="M38185" s="10"/>
    </row>
    <row r="38186" spans="2:13" s="1" customFormat="1" ht="13.8" x14ac:dyDescent="0.3">
      <c r="B38186" s="10"/>
      <c r="L38186" s="10"/>
      <c r="M38186" s="10"/>
    </row>
    <row r="38187" spans="2:13" s="1" customFormat="1" ht="13.8" x14ac:dyDescent="0.3">
      <c r="B38187" s="10"/>
      <c r="L38187" s="10"/>
      <c r="M38187" s="10"/>
    </row>
    <row r="38188" spans="2:13" s="1" customFormat="1" ht="13.8" x14ac:dyDescent="0.3">
      <c r="B38188" s="10"/>
      <c r="L38188" s="10"/>
      <c r="M38188" s="10"/>
    </row>
    <row r="38189" spans="2:13" s="1" customFormat="1" ht="13.8" x14ac:dyDescent="0.3">
      <c r="B38189" s="10"/>
      <c r="L38189" s="10"/>
      <c r="M38189" s="10"/>
    </row>
    <row r="38190" spans="2:13" s="1" customFormat="1" ht="13.8" x14ac:dyDescent="0.3">
      <c r="B38190" s="10"/>
      <c r="L38190" s="10"/>
      <c r="M38190" s="10"/>
    </row>
    <row r="38191" spans="2:13" s="1" customFormat="1" ht="13.8" x14ac:dyDescent="0.3">
      <c r="B38191" s="10"/>
      <c r="L38191" s="10"/>
      <c r="M38191" s="10"/>
    </row>
    <row r="38192" spans="2:13" s="1" customFormat="1" ht="13.8" x14ac:dyDescent="0.3">
      <c r="B38192" s="10"/>
      <c r="L38192" s="10"/>
      <c r="M38192" s="10"/>
    </row>
    <row r="38193" spans="2:13" s="1" customFormat="1" ht="13.8" x14ac:dyDescent="0.3">
      <c r="B38193" s="10"/>
      <c r="L38193" s="10"/>
      <c r="M38193" s="10"/>
    </row>
    <row r="38194" spans="2:13" s="1" customFormat="1" ht="13.8" x14ac:dyDescent="0.3">
      <c r="B38194" s="10"/>
      <c r="L38194" s="10"/>
      <c r="M38194" s="10"/>
    </row>
    <row r="38195" spans="2:13" s="1" customFormat="1" ht="13.8" x14ac:dyDescent="0.3">
      <c r="B38195" s="10"/>
      <c r="L38195" s="10"/>
      <c r="M38195" s="10"/>
    </row>
    <row r="38196" spans="2:13" s="1" customFormat="1" ht="13.8" x14ac:dyDescent="0.3">
      <c r="B38196" s="10"/>
      <c r="L38196" s="10"/>
      <c r="M38196" s="10"/>
    </row>
    <row r="38197" spans="2:13" s="1" customFormat="1" ht="13.8" x14ac:dyDescent="0.3">
      <c r="B38197" s="10"/>
      <c r="L38197" s="10"/>
      <c r="M38197" s="10"/>
    </row>
    <row r="38198" spans="2:13" s="1" customFormat="1" ht="13.8" x14ac:dyDescent="0.3">
      <c r="B38198" s="10"/>
      <c r="L38198" s="10"/>
      <c r="M38198" s="10"/>
    </row>
    <row r="38199" spans="2:13" s="1" customFormat="1" ht="13.8" x14ac:dyDescent="0.3">
      <c r="B38199" s="10"/>
      <c r="L38199" s="10"/>
      <c r="M38199" s="10"/>
    </row>
    <row r="38200" spans="2:13" s="1" customFormat="1" ht="13.8" x14ac:dyDescent="0.3">
      <c r="B38200" s="10"/>
      <c r="L38200" s="10"/>
      <c r="M38200" s="10"/>
    </row>
    <row r="38201" spans="2:13" s="1" customFormat="1" ht="13.8" x14ac:dyDescent="0.3">
      <c r="B38201" s="10"/>
      <c r="L38201" s="10"/>
      <c r="M38201" s="10"/>
    </row>
    <row r="38202" spans="2:13" s="1" customFormat="1" ht="13.8" x14ac:dyDescent="0.3">
      <c r="B38202" s="10"/>
      <c r="L38202" s="10"/>
      <c r="M38202" s="10"/>
    </row>
    <row r="38203" spans="2:13" s="1" customFormat="1" ht="13.8" x14ac:dyDescent="0.3">
      <c r="B38203" s="10"/>
      <c r="L38203" s="10"/>
      <c r="M38203" s="10"/>
    </row>
    <row r="38204" spans="2:13" s="1" customFormat="1" ht="13.8" x14ac:dyDescent="0.3">
      <c r="B38204" s="10"/>
      <c r="L38204" s="10"/>
      <c r="M38204" s="10"/>
    </row>
    <row r="38205" spans="2:13" s="1" customFormat="1" ht="13.8" x14ac:dyDescent="0.3">
      <c r="B38205" s="10"/>
      <c r="L38205" s="10"/>
      <c r="M38205" s="10"/>
    </row>
    <row r="38206" spans="2:13" s="1" customFormat="1" ht="13.8" x14ac:dyDescent="0.3">
      <c r="B38206" s="10"/>
      <c r="L38206" s="10"/>
      <c r="M38206" s="10"/>
    </row>
    <row r="38207" spans="2:13" s="1" customFormat="1" ht="13.8" x14ac:dyDescent="0.3">
      <c r="B38207" s="10"/>
      <c r="L38207" s="10"/>
      <c r="M38207" s="10"/>
    </row>
    <row r="38208" spans="2:13" s="1" customFormat="1" ht="13.8" x14ac:dyDescent="0.3">
      <c r="B38208" s="10"/>
      <c r="L38208" s="10"/>
      <c r="M38208" s="10"/>
    </row>
    <row r="38209" spans="2:13" s="1" customFormat="1" ht="13.8" x14ac:dyDescent="0.3">
      <c r="B38209" s="10"/>
      <c r="L38209" s="10"/>
      <c r="M38209" s="10"/>
    </row>
    <row r="38210" spans="2:13" s="1" customFormat="1" ht="13.8" x14ac:dyDescent="0.3">
      <c r="B38210" s="10"/>
      <c r="L38210" s="10"/>
      <c r="M38210" s="10"/>
    </row>
    <row r="38211" spans="2:13" s="1" customFormat="1" ht="13.8" x14ac:dyDescent="0.3">
      <c r="B38211" s="10"/>
      <c r="L38211" s="10"/>
      <c r="M38211" s="10"/>
    </row>
    <row r="38212" spans="2:13" s="1" customFormat="1" ht="13.8" x14ac:dyDescent="0.3">
      <c r="B38212" s="10"/>
      <c r="L38212" s="10"/>
      <c r="M38212" s="10"/>
    </row>
    <row r="38213" spans="2:13" s="1" customFormat="1" ht="13.8" x14ac:dyDescent="0.3">
      <c r="B38213" s="10"/>
      <c r="L38213" s="10"/>
      <c r="M38213" s="10"/>
    </row>
    <row r="38214" spans="2:13" s="1" customFormat="1" ht="13.8" x14ac:dyDescent="0.3">
      <c r="B38214" s="10"/>
      <c r="L38214" s="10"/>
      <c r="M38214" s="10"/>
    </row>
    <row r="38215" spans="2:13" s="1" customFormat="1" ht="13.8" x14ac:dyDescent="0.3">
      <c r="B38215" s="10"/>
      <c r="L38215" s="10"/>
      <c r="M38215" s="10"/>
    </row>
    <row r="38216" spans="2:13" s="1" customFormat="1" ht="13.8" x14ac:dyDescent="0.3">
      <c r="B38216" s="10"/>
      <c r="L38216" s="10"/>
      <c r="M38216" s="10"/>
    </row>
    <row r="38217" spans="2:13" s="1" customFormat="1" ht="13.8" x14ac:dyDescent="0.3">
      <c r="B38217" s="10"/>
      <c r="L38217" s="10"/>
      <c r="M38217" s="10"/>
    </row>
    <row r="38218" spans="2:13" s="1" customFormat="1" ht="13.8" x14ac:dyDescent="0.3">
      <c r="B38218" s="10"/>
      <c r="L38218" s="10"/>
      <c r="M38218" s="10"/>
    </row>
    <row r="38219" spans="2:13" s="1" customFormat="1" ht="13.8" x14ac:dyDescent="0.3">
      <c r="B38219" s="10"/>
      <c r="L38219" s="10"/>
      <c r="M38219" s="10"/>
    </row>
    <row r="38220" spans="2:13" s="1" customFormat="1" ht="13.8" x14ac:dyDescent="0.3">
      <c r="B38220" s="10"/>
      <c r="L38220" s="10"/>
      <c r="M38220" s="10"/>
    </row>
    <row r="38221" spans="2:13" s="1" customFormat="1" ht="13.8" x14ac:dyDescent="0.3">
      <c r="B38221" s="10"/>
      <c r="L38221" s="10"/>
      <c r="M38221" s="10"/>
    </row>
    <row r="38222" spans="2:13" s="1" customFormat="1" ht="13.8" x14ac:dyDescent="0.3">
      <c r="B38222" s="10"/>
      <c r="L38222" s="10"/>
      <c r="M38222" s="10"/>
    </row>
    <row r="38223" spans="2:13" s="1" customFormat="1" ht="13.8" x14ac:dyDescent="0.3">
      <c r="B38223" s="10"/>
      <c r="L38223" s="10"/>
      <c r="M38223" s="10"/>
    </row>
    <row r="38224" spans="2:13" s="1" customFormat="1" ht="13.8" x14ac:dyDescent="0.3">
      <c r="B38224" s="10"/>
      <c r="L38224" s="10"/>
      <c r="M38224" s="10"/>
    </row>
    <row r="38225" spans="2:13" s="1" customFormat="1" ht="13.8" x14ac:dyDescent="0.3">
      <c r="B38225" s="10"/>
      <c r="L38225" s="10"/>
      <c r="M38225" s="10"/>
    </row>
    <row r="38226" spans="2:13" s="1" customFormat="1" ht="13.8" x14ac:dyDescent="0.3">
      <c r="B38226" s="10"/>
      <c r="L38226" s="10"/>
      <c r="M38226" s="10"/>
    </row>
    <row r="38227" spans="2:13" s="1" customFormat="1" ht="13.8" x14ac:dyDescent="0.3">
      <c r="B38227" s="10"/>
      <c r="L38227" s="10"/>
      <c r="M38227" s="10"/>
    </row>
    <row r="38228" spans="2:13" s="1" customFormat="1" ht="13.8" x14ac:dyDescent="0.3">
      <c r="B38228" s="10"/>
      <c r="L38228" s="10"/>
      <c r="M38228" s="10"/>
    </row>
    <row r="38229" spans="2:13" s="1" customFormat="1" ht="13.8" x14ac:dyDescent="0.3">
      <c r="B38229" s="10"/>
      <c r="L38229" s="10"/>
      <c r="M38229" s="10"/>
    </row>
    <row r="38230" spans="2:13" s="1" customFormat="1" ht="13.8" x14ac:dyDescent="0.3">
      <c r="B38230" s="10"/>
      <c r="L38230" s="10"/>
      <c r="M38230" s="10"/>
    </row>
    <row r="38231" spans="2:13" s="1" customFormat="1" ht="13.8" x14ac:dyDescent="0.3">
      <c r="B38231" s="10"/>
      <c r="L38231" s="10"/>
      <c r="M38231" s="10"/>
    </row>
    <row r="38232" spans="2:13" s="1" customFormat="1" ht="13.8" x14ac:dyDescent="0.3">
      <c r="B38232" s="10"/>
      <c r="L38232" s="10"/>
      <c r="M38232" s="10"/>
    </row>
    <row r="38233" spans="2:13" s="1" customFormat="1" ht="13.8" x14ac:dyDescent="0.3">
      <c r="B38233" s="10"/>
      <c r="L38233" s="10"/>
      <c r="M38233" s="10"/>
    </row>
    <row r="38234" spans="2:13" s="1" customFormat="1" ht="13.8" x14ac:dyDescent="0.3">
      <c r="B38234" s="10"/>
      <c r="L38234" s="10"/>
      <c r="M38234" s="10"/>
    </row>
    <row r="38235" spans="2:13" s="1" customFormat="1" ht="13.8" x14ac:dyDescent="0.3">
      <c r="B38235" s="10"/>
      <c r="L38235" s="10"/>
      <c r="M38235" s="10"/>
    </row>
    <row r="38236" spans="2:13" s="1" customFormat="1" ht="13.8" x14ac:dyDescent="0.3">
      <c r="B38236" s="10"/>
      <c r="L38236" s="10"/>
      <c r="M38236" s="10"/>
    </row>
    <row r="38237" spans="2:13" s="1" customFormat="1" ht="13.8" x14ac:dyDescent="0.3">
      <c r="B38237" s="10"/>
      <c r="L38237" s="10"/>
      <c r="M38237" s="10"/>
    </row>
    <row r="38238" spans="2:13" s="1" customFormat="1" ht="13.8" x14ac:dyDescent="0.3">
      <c r="B38238" s="10"/>
      <c r="L38238" s="10"/>
      <c r="M38238" s="10"/>
    </row>
    <row r="38239" spans="2:13" s="1" customFormat="1" ht="13.8" x14ac:dyDescent="0.3">
      <c r="B38239" s="10"/>
      <c r="L38239" s="10"/>
      <c r="M38239" s="10"/>
    </row>
    <row r="38240" spans="2:13" s="1" customFormat="1" ht="13.8" x14ac:dyDescent="0.3">
      <c r="B38240" s="10"/>
      <c r="L38240" s="10"/>
      <c r="M38240" s="10"/>
    </row>
    <row r="38241" spans="2:13" s="1" customFormat="1" ht="13.8" x14ac:dyDescent="0.3">
      <c r="B38241" s="10"/>
      <c r="L38241" s="10"/>
      <c r="M38241" s="10"/>
    </row>
    <row r="38242" spans="2:13" s="1" customFormat="1" ht="13.8" x14ac:dyDescent="0.3">
      <c r="B38242" s="10"/>
      <c r="L38242" s="10"/>
      <c r="M38242" s="10"/>
    </row>
    <row r="38243" spans="2:13" s="1" customFormat="1" ht="13.8" x14ac:dyDescent="0.3">
      <c r="B38243" s="10"/>
      <c r="L38243" s="10"/>
      <c r="M38243" s="10"/>
    </row>
    <row r="38244" spans="2:13" s="1" customFormat="1" ht="13.8" x14ac:dyDescent="0.3">
      <c r="B38244" s="10"/>
      <c r="L38244" s="10"/>
      <c r="M38244" s="10"/>
    </row>
    <row r="38245" spans="2:13" s="1" customFormat="1" ht="13.8" x14ac:dyDescent="0.3">
      <c r="B38245" s="10"/>
      <c r="L38245" s="10"/>
      <c r="M38245" s="10"/>
    </row>
    <row r="38246" spans="2:13" s="1" customFormat="1" ht="13.8" x14ac:dyDescent="0.3">
      <c r="B38246" s="10"/>
      <c r="L38246" s="10"/>
      <c r="M38246" s="10"/>
    </row>
    <row r="38247" spans="2:13" s="1" customFormat="1" ht="13.8" x14ac:dyDescent="0.3">
      <c r="B38247" s="10"/>
      <c r="L38247" s="10"/>
      <c r="M38247" s="10"/>
    </row>
    <row r="38248" spans="2:13" s="1" customFormat="1" ht="13.8" x14ac:dyDescent="0.3">
      <c r="B38248" s="10"/>
      <c r="L38248" s="10"/>
      <c r="M38248" s="10"/>
    </row>
    <row r="38249" spans="2:13" s="1" customFormat="1" ht="13.8" x14ac:dyDescent="0.3">
      <c r="B38249" s="10"/>
      <c r="L38249" s="10"/>
      <c r="M38249" s="10"/>
    </row>
    <row r="38250" spans="2:13" s="1" customFormat="1" ht="13.8" x14ac:dyDescent="0.3">
      <c r="B38250" s="10"/>
      <c r="L38250" s="10"/>
      <c r="M38250" s="10"/>
    </row>
    <row r="38251" spans="2:13" s="1" customFormat="1" ht="13.8" x14ac:dyDescent="0.3">
      <c r="B38251" s="10"/>
      <c r="L38251" s="10"/>
      <c r="M38251" s="10"/>
    </row>
    <row r="38252" spans="2:13" s="1" customFormat="1" ht="13.8" x14ac:dyDescent="0.3">
      <c r="B38252" s="10"/>
      <c r="L38252" s="10"/>
      <c r="M38252" s="10"/>
    </row>
    <row r="38253" spans="2:13" s="1" customFormat="1" ht="13.8" x14ac:dyDescent="0.3">
      <c r="B38253" s="10"/>
      <c r="L38253" s="10"/>
      <c r="M38253" s="10"/>
    </row>
    <row r="38254" spans="2:13" s="1" customFormat="1" ht="13.8" x14ac:dyDescent="0.3">
      <c r="B38254" s="10"/>
      <c r="L38254" s="10"/>
      <c r="M38254" s="10"/>
    </row>
    <row r="38255" spans="2:13" s="1" customFormat="1" ht="13.8" x14ac:dyDescent="0.3">
      <c r="B38255" s="10"/>
      <c r="L38255" s="10"/>
      <c r="M38255" s="10"/>
    </row>
    <row r="38256" spans="2:13" s="1" customFormat="1" ht="13.8" x14ac:dyDescent="0.3">
      <c r="B38256" s="10"/>
      <c r="L38256" s="10"/>
      <c r="M38256" s="10"/>
    </row>
    <row r="38257" spans="2:13" s="1" customFormat="1" ht="13.8" x14ac:dyDescent="0.3">
      <c r="B38257" s="10"/>
      <c r="L38257" s="10"/>
      <c r="M38257" s="10"/>
    </row>
    <row r="38258" spans="2:13" s="1" customFormat="1" ht="13.8" x14ac:dyDescent="0.3">
      <c r="B38258" s="10"/>
      <c r="L38258" s="10"/>
      <c r="M38258" s="10"/>
    </row>
    <row r="38259" spans="2:13" s="1" customFormat="1" ht="13.8" x14ac:dyDescent="0.3">
      <c r="B38259" s="10"/>
      <c r="L38259" s="10"/>
      <c r="M38259" s="10"/>
    </row>
    <row r="38260" spans="2:13" s="1" customFormat="1" ht="13.8" x14ac:dyDescent="0.3">
      <c r="B38260" s="10"/>
      <c r="L38260" s="10"/>
      <c r="M38260" s="10"/>
    </row>
    <row r="38261" spans="2:13" s="1" customFormat="1" ht="13.8" x14ac:dyDescent="0.3">
      <c r="B38261" s="10"/>
      <c r="L38261" s="10"/>
      <c r="M38261" s="10"/>
    </row>
    <row r="38262" spans="2:13" s="1" customFormat="1" ht="13.8" x14ac:dyDescent="0.3">
      <c r="B38262" s="10"/>
      <c r="L38262" s="10"/>
      <c r="M38262" s="10"/>
    </row>
    <row r="38263" spans="2:13" s="1" customFormat="1" ht="13.8" x14ac:dyDescent="0.3">
      <c r="B38263" s="10"/>
      <c r="L38263" s="10"/>
      <c r="M38263" s="10"/>
    </row>
    <row r="38264" spans="2:13" s="1" customFormat="1" ht="13.8" x14ac:dyDescent="0.3">
      <c r="B38264" s="10"/>
      <c r="L38264" s="10"/>
      <c r="M38264" s="10"/>
    </row>
    <row r="38265" spans="2:13" s="1" customFormat="1" ht="13.8" x14ac:dyDescent="0.3">
      <c r="B38265" s="10"/>
      <c r="L38265" s="10"/>
      <c r="M38265" s="10"/>
    </row>
    <row r="38266" spans="2:13" s="1" customFormat="1" ht="13.8" x14ac:dyDescent="0.3">
      <c r="B38266" s="10"/>
      <c r="L38266" s="10"/>
      <c r="M38266" s="10"/>
    </row>
    <row r="38267" spans="2:13" s="1" customFormat="1" ht="13.8" x14ac:dyDescent="0.3">
      <c r="B38267" s="10"/>
      <c r="L38267" s="10"/>
      <c r="M38267" s="10"/>
    </row>
    <row r="38268" spans="2:13" s="1" customFormat="1" ht="13.8" x14ac:dyDescent="0.3">
      <c r="B38268" s="10"/>
      <c r="L38268" s="10"/>
      <c r="M38268" s="10"/>
    </row>
    <row r="38269" spans="2:13" s="1" customFormat="1" ht="13.8" x14ac:dyDescent="0.3">
      <c r="B38269" s="10"/>
      <c r="L38269" s="10"/>
      <c r="M38269" s="10"/>
    </row>
    <row r="38270" spans="2:13" s="1" customFormat="1" ht="13.8" x14ac:dyDescent="0.3">
      <c r="B38270" s="10"/>
      <c r="L38270" s="10"/>
      <c r="M38270" s="10"/>
    </row>
    <row r="38271" spans="2:13" s="1" customFormat="1" ht="13.8" x14ac:dyDescent="0.3">
      <c r="B38271" s="10"/>
      <c r="L38271" s="10"/>
      <c r="M38271" s="10"/>
    </row>
    <row r="38272" spans="2:13" s="1" customFormat="1" ht="13.8" x14ac:dyDescent="0.3">
      <c r="B38272" s="10"/>
      <c r="L38272" s="10"/>
      <c r="M38272" s="10"/>
    </row>
    <row r="38273" spans="2:13" s="1" customFormat="1" ht="13.8" x14ac:dyDescent="0.3">
      <c r="B38273" s="10"/>
      <c r="L38273" s="10"/>
      <c r="M38273" s="10"/>
    </row>
    <row r="38274" spans="2:13" s="1" customFormat="1" ht="13.8" x14ac:dyDescent="0.3">
      <c r="B38274" s="10"/>
      <c r="L38274" s="10"/>
      <c r="M38274" s="10"/>
    </row>
    <row r="38275" spans="2:13" s="1" customFormat="1" ht="13.8" x14ac:dyDescent="0.3">
      <c r="B38275" s="10"/>
      <c r="L38275" s="10"/>
      <c r="M38275" s="10"/>
    </row>
    <row r="38276" spans="2:13" s="1" customFormat="1" ht="13.8" x14ac:dyDescent="0.3">
      <c r="B38276" s="10"/>
      <c r="L38276" s="10"/>
      <c r="M38276" s="10"/>
    </row>
    <row r="38277" spans="2:13" s="1" customFormat="1" ht="13.8" x14ac:dyDescent="0.3">
      <c r="B38277" s="10"/>
      <c r="L38277" s="10"/>
      <c r="M38277" s="10"/>
    </row>
    <row r="38278" spans="2:13" s="1" customFormat="1" ht="13.8" x14ac:dyDescent="0.3">
      <c r="B38278" s="10"/>
      <c r="L38278" s="10"/>
      <c r="M38278" s="10"/>
    </row>
    <row r="38279" spans="2:13" s="1" customFormat="1" ht="13.8" x14ac:dyDescent="0.3">
      <c r="B38279" s="10"/>
      <c r="L38279" s="10"/>
      <c r="M38279" s="10"/>
    </row>
    <row r="38280" spans="2:13" s="1" customFormat="1" ht="13.8" x14ac:dyDescent="0.3">
      <c r="B38280" s="10"/>
      <c r="L38280" s="10"/>
      <c r="M38280" s="10"/>
    </row>
    <row r="38281" spans="2:13" s="1" customFormat="1" ht="13.8" x14ac:dyDescent="0.3">
      <c r="B38281" s="10"/>
      <c r="L38281" s="10"/>
      <c r="M38281" s="10"/>
    </row>
    <row r="38282" spans="2:13" s="1" customFormat="1" ht="13.8" x14ac:dyDescent="0.3">
      <c r="B38282" s="10"/>
      <c r="L38282" s="10"/>
      <c r="M38282" s="10"/>
    </row>
    <row r="38283" spans="2:13" s="1" customFormat="1" ht="13.8" x14ac:dyDescent="0.3">
      <c r="B38283" s="10"/>
      <c r="L38283" s="10"/>
      <c r="M38283" s="10"/>
    </row>
    <row r="38284" spans="2:13" s="1" customFormat="1" ht="13.8" x14ac:dyDescent="0.3">
      <c r="B38284" s="10"/>
      <c r="L38284" s="10"/>
      <c r="M38284" s="10"/>
    </row>
    <row r="38285" spans="2:13" s="1" customFormat="1" ht="13.8" x14ac:dyDescent="0.3">
      <c r="B38285" s="10"/>
      <c r="L38285" s="10"/>
      <c r="M38285" s="10"/>
    </row>
    <row r="38286" spans="2:13" s="1" customFormat="1" ht="13.8" x14ac:dyDescent="0.3">
      <c r="B38286" s="10"/>
      <c r="L38286" s="10"/>
      <c r="M38286" s="10"/>
    </row>
    <row r="38287" spans="2:13" s="1" customFormat="1" ht="13.8" x14ac:dyDescent="0.3">
      <c r="B38287" s="10"/>
      <c r="L38287" s="10"/>
      <c r="M38287" s="10"/>
    </row>
    <row r="38288" spans="2:13" s="1" customFormat="1" ht="13.8" x14ac:dyDescent="0.3">
      <c r="B38288" s="10"/>
      <c r="L38288" s="10"/>
      <c r="M38288" s="10"/>
    </row>
    <row r="38289" spans="2:13" s="1" customFormat="1" ht="13.8" x14ac:dyDescent="0.3">
      <c r="B38289" s="10"/>
      <c r="L38289" s="10"/>
      <c r="M38289" s="10"/>
    </row>
    <row r="38290" spans="2:13" s="1" customFormat="1" ht="13.8" x14ac:dyDescent="0.3">
      <c r="B38290" s="10"/>
      <c r="L38290" s="10"/>
      <c r="M38290" s="10"/>
    </row>
    <row r="38291" spans="2:13" s="1" customFormat="1" ht="13.8" x14ac:dyDescent="0.3">
      <c r="B38291" s="10"/>
      <c r="L38291" s="10"/>
      <c r="M38291" s="10"/>
    </row>
    <row r="38292" spans="2:13" s="1" customFormat="1" ht="13.8" x14ac:dyDescent="0.3">
      <c r="B38292" s="10"/>
      <c r="L38292" s="10"/>
      <c r="M38292" s="10"/>
    </row>
    <row r="38293" spans="2:13" s="1" customFormat="1" ht="13.8" x14ac:dyDescent="0.3">
      <c r="B38293" s="10"/>
      <c r="L38293" s="10"/>
      <c r="M38293" s="10"/>
    </row>
    <row r="38294" spans="2:13" s="1" customFormat="1" ht="13.8" x14ac:dyDescent="0.3">
      <c r="B38294" s="10"/>
      <c r="L38294" s="10"/>
      <c r="M38294" s="10"/>
    </row>
    <row r="38295" spans="2:13" s="1" customFormat="1" ht="13.8" x14ac:dyDescent="0.3">
      <c r="B38295" s="10"/>
      <c r="L38295" s="10"/>
      <c r="M38295" s="10"/>
    </row>
    <row r="38296" spans="2:13" s="1" customFormat="1" ht="13.8" x14ac:dyDescent="0.3">
      <c r="B38296" s="10"/>
      <c r="L38296" s="10"/>
      <c r="M38296" s="10"/>
    </row>
    <row r="38297" spans="2:13" s="1" customFormat="1" ht="13.8" x14ac:dyDescent="0.3">
      <c r="B38297" s="10"/>
      <c r="L38297" s="10"/>
      <c r="M38297" s="10"/>
    </row>
    <row r="38298" spans="2:13" s="1" customFormat="1" ht="13.8" x14ac:dyDescent="0.3">
      <c r="B38298" s="10"/>
      <c r="L38298" s="10"/>
      <c r="M38298" s="10"/>
    </row>
    <row r="38299" spans="2:13" s="1" customFormat="1" ht="13.8" x14ac:dyDescent="0.3">
      <c r="B38299" s="10"/>
      <c r="L38299" s="10"/>
      <c r="M38299" s="10"/>
    </row>
    <row r="38300" spans="2:13" s="1" customFormat="1" ht="13.8" x14ac:dyDescent="0.3">
      <c r="B38300" s="10"/>
      <c r="L38300" s="10"/>
      <c r="M38300" s="10"/>
    </row>
    <row r="38301" spans="2:13" s="1" customFormat="1" ht="13.8" x14ac:dyDescent="0.3">
      <c r="B38301" s="10"/>
      <c r="L38301" s="10"/>
      <c r="M38301" s="10"/>
    </row>
    <row r="38302" spans="2:13" s="1" customFormat="1" ht="13.8" x14ac:dyDescent="0.3">
      <c r="B38302" s="10"/>
      <c r="L38302" s="10"/>
      <c r="M38302" s="10"/>
    </row>
    <row r="38303" spans="2:13" s="1" customFormat="1" ht="13.8" x14ac:dyDescent="0.3">
      <c r="B38303" s="10"/>
      <c r="L38303" s="10"/>
      <c r="M38303" s="10"/>
    </row>
    <row r="38304" spans="2:13" s="1" customFormat="1" ht="13.8" x14ac:dyDescent="0.3">
      <c r="B38304" s="10"/>
      <c r="L38304" s="10"/>
      <c r="M38304" s="10"/>
    </row>
    <row r="38305" spans="2:13" s="1" customFormat="1" ht="13.8" x14ac:dyDescent="0.3">
      <c r="B38305" s="10"/>
      <c r="L38305" s="10"/>
      <c r="M38305" s="10"/>
    </row>
    <row r="38306" spans="2:13" s="1" customFormat="1" ht="13.8" x14ac:dyDescent="0.3">
      <c r="B38306" s="10"/>
      <c r="L38306" s="10"/>
      <c r="M38306" s="10"/>
    </row>
    <row r="38307" spans="2:13" s="1" customFormat="1" ht="13.8" x14ac:dyDescent="0.3">
      <c r="B38307" s="10"/>
      <c r="L38307" s="10"/>
      <c r="M38307" s="10"/>
    </row>
    <row r="38308" spans="2:13" s="1" customFormat="1" ht="13.8" x14ac:dyDescent="0.3">
      <c r="B38308" s="10"/>
      <c r="L38308" s="10"/>
      <c r="M38308" s="10"/>
    </row>
    <row r="38309" spans="2:13" s="1" customFormat="1" ht="13.8" x14ac:dyDescent="0.3">
      <c r="B38309" s="10"/>
      <c r="L38309" s="10"/>
      <c r="M38309" s="10"/>
    </row>
    <row r="38310" spans="2:13" s="1" customFormat="1" ht="13.8" x14ac:dyDescent="0.3">
      <c r="B38310" s="10"/>
      <c r="L38310" s="10"/>
      <c r="M38310" s="10"/>
    </row>
    <row r="38311" spans="2:13" s="1" customFormat="1" ht="13.8" x14ac:dyDescent="0.3">
      <c r="B38311" s="10"/>
      <c r="L38311" s="10"/>
      <c r="M38311" s="10"/>
    </row>
    <row r="38312" spans="2:13" s="1" customFormat="1" ht="13.8" x14ac:dyDescent="0.3">
      <c r="B38312" s="10"/>
      <c r="L38312" s="10"/>
      <c r="M38312" s="10"/>
    </row>
    <row r="38313" spans="2:13" s="1" customFormat="1" ht="13.8" x14ac:dyDescent="0.3">
      <c r="B38313" s="10"/>
      <c r="L38313" s="10"/>
      <c r="M38313" s="10"/>
    </row>
    <row r="38314" spans="2:13" s="1" customFormat="1" ht="13.8" x14ac:dyDescent="0.3">
      <c r="B38314" s="10"/>
      <c r="L38314" s="10"/>
      <c r="M38314" s="10"/>
    </row>
    <row r="38315" spans="2:13" s="1" customFormat="1" ht="13.8" x14ac:dyDescent="0.3">
      <c r="B38315" s="10"/>
      <c r="L38315" s="10"/>
      <c r="M38315" s="10"/>
    </row>
    <row r="38316" spans="2:13" s="1" customFormat="1" ht="13.8" x14ac:dyDescent="0.3">
      <c r="B38316" s="10"/>
      <c r="L38316" s="10"/>
      <c r="M38316" s="10"/>
    </row>
    <row r="38317" spans="2:13" s="1" customFormat="1" ht="13.8" x14ac:dyDescent="0.3">
      <c r="B38317" s="10"/>
      <c r="L38317" s="10"/>
      <c r="M38317" s="10"/>
    </row>
    <row r="38318" spans="2:13" s="1" customFormat="1" ht="13.8" x14ac:dyDescent="0.3">
      <c r="B38318" s="10"/>
      <c r="L38318" s="10"/>
      <c r="M38318" s="10"/>
    </row>
    <row r="38319" spans="2:13" s="1" customFormat="1" ht="13.8" x14ac:dyDescent="0.3">
      <c r="B38319" s="10"/>
      <c r="L38319" s="10"/>
      <c r="M38319" s="10"/>
    </row>
    <row r="38320" spans="2:13" s="1" customFormat="1" ht="13.8" x14ac:dyDescent="0.3">
      <c r="B38320" s="10"/>
      <c r="L38320" s="10"/>
      <c r="M38320" s="10"/>
    </row>
    <row r="38321" spans="2:13" s="1" customFormat="1" ht="13.8" x14ac:dyDescent="0.3">
      <c r="B38321" s="10"/>
      <c r="L38321" s="10"/>
      <c r="M38321" s="10"/>
    </row>
    <row r="38322" spans="2:13" s="1" customFormat="1" ht="13.8" x14ac:dyDescent="0.3">
      <c r="B38322" s="10"/>
      <c r="L38322" s="10"/>
      <c r="M38322" s="10"/>
    </row>
    <row r="38323" spans="2:13" s="1" customFormat="1" ht="13.8" x14ac:dyDescent="0.3">
      <c r="B38323" s="10"/>
      <c r="L38323" s="10"/>
      <c r="M38323" s="10"/>
    </row>
    <row r="38324" spans="2:13" s="1" customFormat="1" ht="13.8" x14ac:dyDescent="0.3">
      <c r="B38324" s="10"/>
      <c r="L38324" s="10"/>
      <c r="M38324" s="10"/>
    </row>
    <row r="38325" spans="2:13" s="1" customFormat="1" ht="13.8" x14ac:dyDescent="0.3">
      <c r="B38325" s="10"/>
      <c r="L38325" s="10"/>
      <c r="M38325" s="10"/>
    </row>
    <row r="38326" spans="2:13" s="1" customFormat="1" ht="13.8" x14ac:dyDescent="0.3">
      <c r="B38326" s="10"/>
      <c r="L38326" s="10"/>
      <c r="M38326" s="10"/>
    </row>
    <row r="38327" spans="2:13" s="1" customFormat="1" ht="13.8" x14ac:dyDescent="0.3">
      <c r="B38327" s="10"/>
      <c r="L38327" s="10"/>
      <c r="M38327" s="10"/>
    </row>
    <row r="38328" spans="2:13" s="1" customFormat="1" ht="13.8" x14ac:dyDescent="0.3">
      <c r="B38328" s="10"/>
      <c r="L38328" s="10"/>
      <c r="M38328" s="10"/>
    </row>
    <row r="38329" spans="2:13" s="1" customFormat="1" ht="13.8" x14ac:dyDescent="0.3">
      <c r="B38329" s="10"/>
      <c r="L38329" s="10"/>
      <c r="M38329" s="10"/>
    </row>
    <row r="38330" spans="2:13" s="1" customFormat="1" ht="13.8" x14ac:dyDescent="0.3">
      <c r="B38330" s="10"/>
      <c r="L38330" s="10"/>
      <c r="M38330" s="10"/>
    </row>
    <row r="38331" spans="2:13" s="1" customFormat="1" ht="13.8" x14ac:dyDescent="0.3">
      <c r="B38331" s="10"/>
      <c r="L38331" s="10"/>
      <c r="M38331" s="10"/>
    </row>
    <row r="38332" spans="2:13" s="1" customFormat="1" ht="13.8" x14ac:dyDescent="0.3">
      <c r="B38332" s="10"/>
      <c r="L38332" s="10"/>
      <c r="M38332" s="10"/>
    </row>
    <row r="38333" spans="2:13" s="1" customFormat="1" ht="13.8" x14ac:dyDescent="0.3">
      <c r="B38333" s="10"/>
      <c r="L38333" s="10"/>
      <c r="M38333" s="10"/>
    </row>
    <row r="38334" spans="2:13" s="1" customFormat="1" ht="13.8" x14ac:dyDescent="0.3">
      <c r="B38334" s="10"/>
      <c r="L38334" s="10"/>
      <c r="M38334" s="10"/>
    </row>
    <row r="38335" spans="2:13" s="1" customFormat="1" ht="13.8" x14ac:dyDescent="0.3">
      <c r="B38335" s="10"/>
      <c r="L38335" s="10"/>
      <c r="M38335" s="10"/>
    </row>
    <row r="38336" spans="2:13" s="1" customFormat="1" ht="13.8" x14ac:dyDescent="0.3">
      <c r="B38336" s="10"/>
      <c r="L38336" s="10"/>
      <c r="M38336" s="10"/>
    </row>
    <row r="38337" spans="2:13" s="1" customFormat="1" ht="13.8" x14ac:dyDescent="0.3">
      <c r="B38337" s="10"/>
      <c r="L38337" s="10"/>
      <c r="M38337" s="10"/>
    </row>
    <row r="38338" spans="2:13" s="1" customFormat="1" ht="13.8" x14ac:dyDescent="0.3">
      <c r="B38338" s="10"/>
      <c r="L38338" s="10"/>
      <c r="M38338" s="10"/>
    </row>
    <row r="38339" spans="2:13" s="1" customFormat="1" ht="13.8" x14ac:dyDescent="0.3">
      <c r="B38339" s="10"/>
      <c r="L38339" s="10"/>
      <c r="M38339" s="10"/>
    </row>
    <row r="38340" spans="2:13" s="1" customFormat="1" ht="13.8" x14ac:dyDescent="0.3">
      <c r="B38340" s="10"/>
      <c r="L38340" s="10"/>
      <c r="M38340" s="10"/>
    </row>
    <row r="38341" spans="2:13" s="1" customFormat="1" ht="13.8" x14ac:dyDescent="0.3">
      <c r="B38341" s="10"/>
      <c r="L38341" s="10"/>
      <c r="M38341" s="10"/>
    </row>
    <row r="38342" spans="2:13" s="1" customFormat="1" ht="13.8" x14ac:dyDescent="0.3">
      <c r="B38342" s="10"/>
      <c r="L38342" s="10"/>
      <c r="M38342" s="10"/>
    </row>
    <row r="38343" spans="2:13" s="1" customFormat="1" ht="13.8" x14ac:dyDescent="0.3">
      <c r="B38343" s="10"/>
      <c r="L38343" s="10"/>
      <c r="M38343" s="10"/>
    </row>
    <row r="38344" spans="2:13" s="1" customFormat="1" ht="13.8" x14ac:dyDescent="0.3">
      <c r="B38344" s="10"/>
      <c r="L38344" s="10"/>
      <c r="M38344" s="10"/>
    </row>
    <row r="38345" spans="2:13" s="1" customFormat="1" ht="13.8" x14ac:dyDescent="0.3">
      <c r="B38345" s="10"/>
      <c r="L38345" s="10"/>
      <c r="M38345" s="10"/>
    </row>
    <row r="38346" spans="2:13" s="1" customFormat="1" ht="13.8" x14ac:dyDescent="0.3">
      <c r="B38346" s="10"/>
      <c r="L38346" s="10"/>
      <c r="M38346" s="10"/>
    </row>
    <row r="38347" spans="2:13" s="1" customFormat="1" ht="13.8" x14ac:dyDescent="0.3">
      <c r="B38347" s="10"/>
      <c r="L38347" s="10"/>
      <c r="M38347" s="10"/>
    </row>
    <row r="38348" spans="2:13" s="1" customFormat="1" ht="13.8" x14ac:dyDescent="0.3">
      <c r="B38348" s="10"/>
      <c r="L38348" s="10"/>
      <c r="M38348" s="10"/>
    </row>
    <row r="38349" spans="2:13" s="1" customFormat="1" ht="13.8" x14ac:dyDescent="0.3">
      <c r="B38349" s="10"/>
      <c r="L38349" s="10"/>
      <c r="M38349" s="10"/>
    </row>
    <row r="38350" spans="2:13" s="1" customFormat="1" ht="13.8" x14ac:dyDescent="0.3">
      <c r="B38350" s="10"/>
      <c r="L38350" s="10"/>
      <c r="M38350" s="10"/>
    </row>
    <row r="38351" spans="2:13" s="1" customFormat="1" ht="13.8" x14ac:dyDescent="0.3">
      <c r="B38351" s="10"/>
      <c r="L38351" s="10"/>
      <c r="M38351" s="10"/>
    </row>
    <row r="38352" spans="2:13" s="1" customFormat="1" ht="13.8" x14ac:dyDescent="0.3">
      <c r="B38352" s="10"/>
      <c r="L38352" s="10"/>
      <c r="M38352" s="10"/>
    </row>
    <row r="38353" spans="2:13" s="1" customFormat="1" ht="13.8" x14ac:dyDescent="0.3">
      <c r="B38353" s="10"/>
      <c r="L38353" s="10"/>
      <c r="M38353" s="10"/>
    </row>
    <row r="38354" spans="2:13" s="1" customFormat="1" ht="13.8" x14ac:dyDescent="0.3">
      <c r="B38354" s="10"/>
      <c r="L38354" s="10"/>
      <c r="M38354" s="10"/>
    </row>
    <row r="38355" spans="2:13" s="1" customFormat="1" ht="13.8" x14ac:dyDescent="0.3">
      <c r="B38355" s="10"/>
      <c r="L38355" s="10"/>
      <c r="M38355" s="10"/>
    </row>
    <row r="38356" spans="2:13" s="1" customFormat="1" ht="13.8" x14ac:dyDescent="0.3">
      <c r="B38356" s="10"/>
      <c r="L38356" s="10"/>
      <c r="M38356" s="10"/>
    </row>
    <row r="38357" spans="2:13" s="1" customFormat="1" ht="13.8" x14ac:dyDescent="0.3">
      <c r="B38357" s="10"/>
      <c r="L38357" s="10"/>
      <c r="M38357" s="10"/>
    </row>
    <row r="38358" spans="2:13" s="1" customFormat="1" ht="13.8" x14ac:dyDescent="0.3">
      <c r="B38358" s="10"/>
      <c r="L38358" s="10"/>
      <c r="M38358" s="10"/>
    </row>
    <row r="38359" spans="2:13" s="1" customFormat="1" ht="13.8" x14ac:dyDescent="0.3">
      <c r="B38359" s="10"/>
      <c r="L38359" s="10"/>
      <c r="M38359" s="10"/>
    </row>
    <row r="38360" spans="2:13" s="1" customFormat="1" ht="13.8" x14ac:dyDescent="0.3">
      <c r="B38360" s="10"/>
      <c r="L38360" s="10"/>
      <c r="M38360" s="10"/>
    </row>
    <row r="38361" spans="2:13" s="1" customFormat="1" ht="13.8" x14ac:dyDescent="0.3">
      <c r="B38361" s="10"/>
      <c r="L38361" s="10"/>
      <c r="M38361" s="10"/>
    </row>
    <row r="38362" spans="2:13" s="1" customFormat="1" ht="13.8" x14ac:dyDescent="0.3">
      <c r="B38362" s="10"/>
      <c r="L38362" s="10"/>
      <c r="M38362" s="10"/>
    </row>
    <row r="38363" spans="2:13" s="1" customFormat="1" ht="13.8" x14ac:dyDescent="0.3">
      <c r="B38363" s="10"/>
      <c r="L38363" s="10"/>
      <c r="M38363" s="10"/>
    </row>
    <row r="38364" spans="2:13" s="1" customFormat="1" ht="13.8" x14ac:dyDescent="0.3">
      <c r="B38364" s="10"/>
      <c r="L38364" s="10"/>
      <c r="M38364" s="10"/>
    </row>
    <row r="38365" spans="2:13" s="1" customFormat="1" ht="13.8" x14ac:dyDescent="0.3">
      <c r="B38365" s="10"/>
      <c r="L38365" s="10"/>
      <c r="M38365" s="10"/>
    </row>
    <row r="38366" spans="2:13" s="1" customFormat="1" ht="13.8" x14ac:dyDescent="0.3">
      <c r="B38366" s="10"/>
      <c r="L38366" s="10"/>
      <c r="M38366" s="10"/>
    </row>
    <row r="38367" spans="2:13" s="1" customFormat="1" ht="13.8" x14ac:dyDescent="0.3">
      <c r="B38367" s="10"/>
      <c r="L38367" s="10"/>
      <c r="M38367" s="10"/>
    </row>
    <row r="38368" spans="2:13" s="1" customFormat="1" ht="13.8" x14ac:dyDescent="0.3">
      <c r="B38368" s="10"/>
      <c r="L38368" s="10"/>
      <c r="M38368" s="10"/>
    </row>
    <row r="38369" spans="2:13" s="1" customFormat="1" ht="13.8" x14ac:dyDescent="0.3">
      <c r="B38369" s="10"/>
      <c r="L38369" s="10"/>
      <c r="M38369" s="10"/>
    </row>
    <row r="38370" spans="2:13" s="1" customFormat="1" ht="13.8" x14ac:dyDescent="0.3">
      <c r="B38370" s="10"/>
      <c r="L38370" s="10"/>
      <c r="M38370" s="10"/>
    </row>
    <row r="38371" spans="2:13" s="1" customFormat="1" ht="13.8" x14ac:dyDescent="0.3">
      <c r="B38371" s="10"/>
      <c r="L38371" s="10"/>
      <c r="M38371" s="10"/>
    </row>
    <row r="38372" spans="2:13" s="1" customFormat="1" ht="13.8" x14ac:dyDescent="0.3">
      <c r="B38372" s="10"/>
      <c r="L38372" s="10"/>
      <c r="M38372" s="10"/>
    </row>
    <row r="38373" spans="2:13" s="1" customFormat="1" ht="13.8" x14ac:dyDescent="0.3">
      <c r="B38373" s="10"/>
      <c r="L38373" s="10"/>
      <c r="M38373" s="10"/>
    </row>
    <row r="38374" spans="2:13" s="1" customFormat="1" ht="13.8" x14ac:dyDescent="0.3">
      <c r="B38374" s="10"/>
      <c r="L38374" s="10"/>
      <c r="M38374" s="10"/>
    </row>
    <row r="38375" spans="2:13" s="1" customFormat="1" ht="13.8" x14ac:dyDescent="0.3">
      <c r="B38375" s="10"/>
      <c r="L38375" s="10"/>
      <c r="M38375" s="10"/>
    </row>
    <row r="38376" spans="2:13" s="1" customFormat="1" ht="13.8" x14ac:dyDescent="0.3">
      <c r="B38376" s="10"/>
      <c r="L38376" s="10"/>
      <c r="M38376" s="10"/>
    </row>
    <row r="38377" spans="2:13" s="1" customFormat="1" ht="13.8" x14ac:dyDescent="0.3">
      <c r="B38377" s="10"/>
      <c r="L38377" s="10"/>
      <c r="M38377" s="10"/>
    </row>
    <row r="38378" spans="2:13" s="1" customFormat="1" ht="13.8" x14ac:dyDescent="0.3">
      <c r="B38378" s="10"/>
      <c r="L38378" s="10"/>
      <c r="M38378" s="10"/>
    </row>
    <row r="38379" spans="2:13" s="1" customFormat="1" ht="13.8" x14ac:dyDescent="0.3">
      <c r="B38379" s="10"/>
      <c r="L38379" s="10"/>
      <c r="M38379" s="10"/>
    </row>
    <row r="38380" spans="2:13" s="1" customFormat="1" ht="13.8" x14ac:dyDescent="0.3">
      <c r="B38380" s="10"/>
      <c r="L38380" s="10"/>
      <c r="M38380" s="10"/>
    </row>
    <row r="38381" spans="2:13" s="1" customFormat="1" ht="13.8" x14ac:dyDescent="0.3">
      <c r="B38381" s="10"/>
      <c r="L38381" s="10"/>
      <c r="M38381" s="10"/>
    </row>
    <row r="38382" spans="2:13" s="1" customFormat="1" ht="13.8" x14ac:dyDescent="0.3">
      <c r="B38382" s="10"/>
      <c r="L38382" s="10"/>
      <c r="M38382" s="10"/>
    </row>
    <row r="38383" spans="2:13" s="1" customFormat="1" ht="13.8" x14ac:dyDescent="0.3">
      <c r="B38383" s="10"/>
      <c r="L38383" s="10"/>
      <c r="M38383" s="10"/>
    </row>
    <row r="38384" spans="2:13" s="1" customFormat="1" ht="13.8" x14ac:dyDescent="0.3">
      <c r="B38384" s="10"/>
      <c r="L38384" s="10"/>
      <c r="M38384" s="10"/>
    </row>
    <row r="38385" spans="2:13" s="1" customFormat="1" ht="13.8" x14ac:dyDescent="0.3">
      <c r="B38385" s="10"/>
      <c r="L38385" s="10"/>
      <c r="M38385" s="10"/>
    </row>
    <row r="38386" spans="2:13" s="1" customFormat="1" ht="13.8" x14ac:dyDescent="0.3">
      <c r="B38386" s="10"/>
      <c r="L38386" s="10"/>
      <c r="M38386" s="10"/>
    </row>
    <row r="38387" spans="2:13" s="1" customFormat="1" ht="13.8" x14ac:dyDescent="0.3">
      <c r="B38387" s="10"/>
      <c r="L38387" s="10"/>
      <c r="M38387" s="10"/>
    </row>
    <row r="38388" spans="2:13" s="1" customFormat="1" ht="13.8" x14ac:dyDescent="0.3">
      <c r="B38388" s="10"/>
      <c r="L38388" s="10"/>
      <c r="M38388" s="10"/>
    </row>
    <row r="38389" spans="2:13" s="1" customFormat="1" ht="13.8" x14ac:dyDescent="0.3">
      <c r="B38389" s="10"/>
      <c r="L38389" s="10"/>
      <c r="M38389" s="10"/>
    </row>
    <row r="38390" spans="2:13" s="1" customFormat="1" ht="13.8" x14ac:dyDescent="0.3">
      <c r="B38390" s="10"/>
      <c r="L38390" s="10"/>
      <c r="M38390" s="10"/>
    </row>
    <row r="38391" spans="2:13" s="1" customFormat="1" ht="13.8" x14ac:dyDescent="0.3">
      <c r="B38391" s="10"/>
      <c r="L38391" s="10"/>
      <c r="M38391" s="10"/>
    </row>
    <row r="38392" spans="2:13" s="1" customFormat="1" ht="13.8" x14ac:dyDescent="0.3">
      <c r="B38392" s="10"/>
      <c r="L38392" s="10"/>
      <c r="M38392" s="10"/>
    </row>
    <row r="38393" spans="2:13" s="1" customFormat="1" ht="13.8" x14ac:dyDescent="0.3">
      <c r="B38393" s="10"/>
      <c r="L38393" s="10"/>
      <c r="M38393" s="10"/>
    </row>
    <row r="38394" spans="2:13" s="1" customFormat="1" ht="13.8" x14ac:dyDescent="0.3">
      <c r="B38394" s="10"/>
      <c r="L38394" s="10"/>
      <c r="M38394" s="10"/>
    </row>
    <row r="38395" spans="2:13" s="1" customFormat="1" ht="13.8" x14ac:dyDescent="0.3">
      <c r="B38395" s="10"/>
      <c r="L38395" s="10"/>
      <c r="M38395" s="10"/>
    </row>
    <row r="38396" spans="2:13" s="1" customFormat="1" ht="13.8" x14ac:dyDescent="0.3">
      <c r="B38396" s="10"/>
      <c r="L38396" s="10"/>
      <c r="M38396" s="10"/>
    </row>
    <row r="38397" spans="2:13" s="1" customFormat="1" ht="13.8" x14ac:dyDescent="0.3">
      <c r="B38397" s="10"/>
      <c r="L38397" s="10"/>
      <c r="M38397" s="10"/>
    </row>
    <row r="38398" spans="2:13" s="1" customFormat="1" ht="13.8" x14ac:dyDescent="0.3">
      <c r="B38398" s="10"/>
      <c r="L38398" s="10"/>
      <c r="M38398" s="10"/>
    </row>
    <row r="38399" spans="2:13" s="1" customFormat="1" ht="13.8" x14ac:dyDescent="0.3">
      <c r="B38399" s="10"/>
      <c r="L38399" s="10"/>
      <c r="M38399" s="10"/>
    </row>
    <row r="38400" spans="2:13" s="1" customFormat="1" ht="13.8" x14ac:dyDescent="0.3">
      <c r="B38400" s="10"/>
      <c r="L38400" s="10"/>
      <c r="M38400" s="10"/>
    </row>
    <row r="38401" spans="2:13" s="1" customFormat="1" ht="13.8" x14ac:dyDescent="0.3">
      <c r="B38401" s="10"/>
      <c r="L38401" s="10"/>
      <c r="M38401" s="10"/>
    </row>
    <row r="38402" spans="2:13" s="1" customFormat="1" ht="13.8" x14ac:dyDescent="0.3">
      <c r="B38402" s="10"/>
      <c r="L38402" s="10"/>
      <c r="M38402" s="10"/>
    </row>
    <row r="38403" spans="2:13" s="1" customFormat="1" ht="13.8" x14ac:dyDescent="0.3">
      <c r="B38403" s="10"/>
      <c r="L38403" s="10"/>
      <c r="M38403" s="10"/>
    </row>
    <row r="38404" spans="2:13" s="1" customFormat="1" ht="13.8" x14ac:dyDescent="0.3">
      <c r="B38404" s="10"/>
      <c r="L38404" s="10"/>
      <c r="M38404" s="10"/>
    </row>
    <row r="38405" spans="2:13" s="1" customFormat="1" ht="13.8" x14ac:dyDescent="0.3">
      <c r="B38405" s="10"/>
      <c r="L38405" s="10"/>
      <c r="M38405" s="10"/>
    </row>
    <row r="38406" spans="2:13" s="1" customFormat="1" ht="13.8" x14ac:dyDescent="0.3">
      <c r="B38406" s="10"/>
      <c r="L38406" s="10"/>
      <c r="M38406" s="10"/>
    </row>
    <row r="38407" spans="2:13" s="1" customFormat="1" ht="13.8" x14ac:dyDescent="0.3">
      <c r="B38407" s="10"/>
      <c r="L38407" s="10"/>
      <c r="M38407" s="10"/>
    </row>
    <row r="38408" spans="2:13" s="1" customFormat="1" ht="13.8" x14ac:dyDescent="0.3">
      <c r="B38408" s="10"/>
      <c r="L38408" s="10"/>
      <c r="M38408" s="10"/>
    </row>
    <row r="38409" spans="2:13" s="1" customFormat="1" ht="13.8" x14ac:dyDescent="0.3">
      <c r="B38409" s="10"/>
      <c r="L38409" s="10"/>
      <c r="M38409" s="10"/>
    </row>
    <row r="38410" spans="2:13" s="1" customFormat="1" ht="13.8" x14ac:dyDescent="0.3">
      <c r="B38410" s="10"/>
      <c r="L38410" s="10"/>
      <c r="M38410" s="10"/>
    </row>
    <row r="38411" spans="2:13" s="1" customFormat="1" ht="13.8" x14ac:dyDescent="0.3">
      <c r="B38411" s="10"/>
      <c r="L38411" s="10"/>
      <c r="M38411" s="10"/>
    </row>
    <row r="38412" spans="2:13" s="1" customFormat="1" ht="13.8" x14ac:dyDescent="0.3">
      <c r="B38412" s="10"/>
      <c r="L38412" s="10"/>
      <c r="M38412" s="10"/>
    </row>
    <row r="38413" spans="2:13" s="1" customFormat="1" ht="13.8" x14ac:dyDescent="0.3">
      <c r="B38413" s="10"/>
      <c r="L38413" s="10"/>
      <c r="M38413" s="10"/>
    </row>
    <row r="38414" spans="2:13" s="1" customFormat="1" ht="13.8" x14ac:dyDescent="0.3">
      <c r="B38414" s="10"/>
      <c r="L38414" s="10"/>
      <c r="M38414" s="10"/>
    </row>
    <row r="38415" spans="2:13" s="1" customFormat="1" ht="13.8" x14ac:dyDescent="0.3">
      <c r="B38415" s="10"/>
      <c r="L38415" s="10"/>
      <c r="M38415" s="10"/>
    </row>
    <row r="38416" spans="2:13" s="1" customFormat="1" ht="13.8" x14ac:dyDescent="0.3">
      <c r="B38416" s="10"/>
      <c r="L38416" s="10"/>
      <c r="M38416" s="10"/>
    </row>
    <row r="38417" spans="2:13" s="1" customFormat="1" ht="13.8" x14ac:dyDescent="0.3">
      <c r="B38417" s="10"/>
      <c r="L38417" s="10"/>
      <c r="M38417" s="10"/>
    </row>
    <row r="38418" spans="2:13" s="1" customFormat="1" ht="13.8" x14ac:dyDescent="0.3">
      <c r="B38418" s="10"/>
      <c r="L38418" s="10"/>
      <c r="M38418" s="10"/>
    </row>
    <row r="38419" spans="2:13" s="1" customFormat="1" ht="13.8" x14ac:dyDescent="0.3">
      <c r="B38419" s="10"/>
      <c r="L38419" s="10"/>
      <c r="M38419" s="10"/>
    </row>
    <row r="38420" spans="2:13" s="1" customFormat="1" ht="13.8" x14ac:dyDescent="0.3">
      <c r="B38420" s="10"/>
      <c r="L38420" s="10"/>
      <c r="M38420" s="10"/>
    </row>
    <row r="38421" spans="2:13" s="1" customFormat="1" ht="13.8" x14ac:dyDescent="0.3">
      <c r="B38421" s="10"/>
      <c r="L38421" s="10"/>
      <c r="M38421" s="10"/>
    </row>
    <row r="38422" spans="2:13" s="1" customFormat="1" ht="13.8" x14ac:dyDescent="0.3">
      <c r="B38422" s="10"/>
      <c r="L38422" s="10"/>
      <c r="M38422" s="10"/>
    </row>
    <row r="38423" spans="2:13" s="1" customFormat="1" ht="13.8" x14ac:dyDescent="0.3">
      <c r="B38423" s="10"/>
      <c r="L38423" s="10"/>
      <c r="M38423" s="10"/>
    </row>
    <row r="38424" spans="2:13" s="1" customFormat="1" ht="13.8" x14ac:dyDescent="0.3">
      <c r="B38424" s="10"/>
      <c r="L38424" s="10"/>
      <c r="M38424" s="10"/>
    </row>
    <row r="38425" spans="2:13" s="1" customFormat="1" ht="13.8" x14ac:dyDescent="0.3">
      <c r="B38425" s="10"/>
      <c r="L38425" s="10"/>
      <c r="M38425" s="10"/>
    </row>
    <row r="38426" spans="2:13" s="1" customFormat="1" ht="13.8" x14ac:dyDescent="0.3">
      <c r="B38426" s="10"/>
      <c r="L38426" s="10"/>
      <c r="M38426" s="10"/>
    </row>
    <row r="38427" spans="2:13" s="1" customFormat="1" ht="13.8" x14ac:dyDescent="0.3">
      <c r="B38427" s="10"/>
      <c r="L38427" s="10"/>
      <c r="M38427" s="10"/>
    </row>
    <row r="38428" spans="2:13" s="1" customFormat="1" ht="13.8" x14ac:dyDescent="0.3">
      <c r="B38428" s="10"/>
      <c r="L38428" s="10"/>
      <c r="M38428" s="10"/>
    </row>
    <row r="38429" spans="2:13" s="1" customFormat="1" ht="13.8" x14ac:dyDescent="0.3">
      <c r="B38429" s="10"/>
      <c r="L38429" s="10"/>
      <c r="M38429" s="10"/>
    </row>
    <row r="38430" spans="2:13" s="1" customFormat="1" ht="13.8" x14ac:dyDescent="0.3">
      <c r="B38430" s="10"/>
      <c r="L38430" s="10"/>
      <c r="M38430" s="10"/>
    </row>
    <row r="38431" spans="2:13" s="1" customFormat="1" ht="13.8" x14ac:dyDescent="0.3">
      <c r="B38431" s="10"/>
      <c r="L38431" s="10"/>
      <c r="M38431" s="10"/>
    </row>
    <row r="38432" spans="2:13" s="1" customFormat="1" ht="13.8" x14ac:dyDescent="0.3">
      <c r="B38432" s="10"/>
      <c r="L38432" s="10"/>
      <c r="M38432" s="10"/>
    </row>
    <row r="38433" spans="2:13" s="1" customFormat="1" ht="13.8" x14ac:dyDescent="0.3">
      <c r="B38433" s="10"/>
      <c r="L38433" s="10"/>
      <c r="M38433" s="10"/>
    </row>
    <row r="38434" spans="2:13" s="1" customFormat="1" ht="13.8" x14ac:dyDescent="0.3">
      <c r="B38434" s="10"/>
      <c r="L38434" s="10"/>
      <c r="M38434" s="10"/>
    </row>
    <row r="38435" spans="2:13" s="1" customFormat="1" ht="13.8" x14ac:dyDescent="0.3">
      <c r="B38435" s="10"/>
      <c r="L38435" s="10"/>
      <c r="M38435" s="10"/>
    </row>
    <row r="38436" spans="2:13" s="1" customFormat="1" ht="13.8" x14ac:dyDescent="0.3">
      <c r="B38436" s="10"/>
      <c r="L38436" s="10"/>
      <c r="M38436" s="10"/>
    </row>
    <row r="38437" spans="2:13" s="1" customFormat="1" ht="13.8" x14ac:dyDescent="0.3">
      <c r="B38437" s="10"/>
      <c r="L38437" s="10"/>
      <c r="M38437" s="10"/>
    </row>
    <row r="38438" spans="2:13" s="1" customFormat="1" ht="13.8" x14ac:dyDescent="0.3">
      <c r="B38438" s="10"/>
      <c r="L38438" s="10"/>
      <c r="M38438" s="10"/>
    </row>
    <row r="38439" spans="2:13" s="1" customFormat="1" ht="13.8" x14ac:dyDescent="0.3">
      <c r="B38439" s="10"/>
      <c r="L38439" s="10"/>
      <c r="M38439" s="10"/>
    </row>
    <row r="38440" spans="2:13" s="1" customFormat="1" ht="13.8" x14ac:dyDescent="0.3">
      <c r="B38440" s="10"/>
      <c r="L38440" s="10"/>
      <c r="M38440" s="10"/>
    </row>
    <row r="38441" spans="2:13" s="1" customFormat="1" ht="13.8" x14ac:dyDescent="0.3">
      <c r="B38441" s="10"/>
      <c r="L38441" s="10"/>
      <c r="M38441" s="10"/>
    </row>
    <row r="38442" spans="2:13" s="1" customFormat="1" ht="13.8" x14ac:dyDescent="0.3">
      <c r="B38442" s="10"/>
      <c r="L38442" s="10"/>
      <c r="M38442" s="10"/>
    </row>
    <row r="38443" spans="2:13" s="1" customFormat="1" ht="13.8" x14ac:dyDescent="0.3">
      <c r="B38443" s="10"/>
      <c r="L38443" s="10"/>
      <c r="M38443" s="10"/>
    </row>
    <row r="38444" spans="2:13" s="1" customFormat="1" ht="13.8" x14ac:dyDescent="0.3">
      <c r="B38444" s="10"/>
      <c r="L38444" s="10"/>
      <c r="M38444" s="10"/>
    </row>
    <row r="38445" spans="2:13" s="1" customFormat="1" ht="13.8" x14ac:dyDescent="0.3">
      <c r="B38445" s="10"/>
      <c r="L38445" s="10"/>
      <c r="M38445" s="10"/>
    </row>
    <row r="38446" spans="2:13" s="1" customFormat="1" ht="13.8" x14ac:dyDescent="0.3">
      <c r="B38446" s="10"/>
      <c r="L38446" s="10"/>
      <c r="M38446" s="10"/>
    </row>
    <row r="38447" spans="2:13" s="1" customFormat="1" ht="13.8" x14ac:dyDescent="0.3">
      <c r="B38447" s="10"/>
      <c r="L38447" s="10"/>
      <c r="M38447" s="10"/>
    </row>
    <row r="38448" spans="2:13" s="1" customFormat="1" ht="13.8" x14ac:dyDescent="0.3">
      <c r="B38448" s="10"/>
      <c r="L38448" s="10"/>
      <c r="M38448" s="10"/>
    </row>
    <row r="38449" spans="2:13" s="1" customFormat="1" ht="13.8" x14ac:dyDescent="0.3">
      <c r="B38449" s="10"/>
      <c r="L38449" s="10"/>
      <c r="M38449" s="10"/>
    </row>
    <row r="38450" spans="2:13" s="1" customFormat="1" ht="13.8" x14ac:dyDescent="0.3">
      <c r="B38450" s="10"/>
      <c r="L38450" s="10"/>
      <c r="M38450" s="10"/>
    </row>
    <row r="38451" spans="2:13" s="1" customFormat="1" ht="13.8" x14ac:dyDescent="0.3">
      <c r="B38451" s="10"/>
      <c r="L38451" s="10"/>
      <c r="M38451" s="10"/>
    </row>
    <row r="38452" spans="2:13" s="1" customFormat="1" ht="13.8" x14ac:dyDescent="0.3">
      <c r="B38452" s="10"/>
      <c r="L38452" s="10"/>
      <c r="M38452" s="10"/>
    </row>
    <row r="38453" spans="2:13" s="1" customFormat="1" ht="13.8" x14ac:dyDescent="0.3">
      <c r="B38453" s="10"/>
      <c r="L38453" s="10"/>
      <c r="M38453" s="10"/>
    </row>
    <row r="38454" spans="2:13" s="1" customFormat="1" ht="13.8" x14ac:dyDescent="0.3">
      <c r="B38454" s="10"/>
      <c r="L38454" s="10"/>
      <c r="M38454" s="10"/>
    </row>
    <row r="38455" spans="2:13" s="1" customFormat="1" ht="13.8" x14ac:dyDescent="0.3">
      <c r="B38455" s="10"/>
      <c r="L38455" s="10"/>
      <c r="M38455" s="10"/>
    </row>
    <row r="38456" spans="2:13" s="1" customFormat="1" ht="13.8" x14ac:dyDescent="0.3">
      <c r="B38456" s="10"/>
      <c r="L38456" s="10"/>
      <c r="M38456" s="10"/>
    </row>
    <row r="38457" spans="2:13" s="1" customFormat="1" ht="13.8" x14ac:dyDescent="0.3">
      <c r="B38457" s="10"/>
      <c r="L38457" s="10"/>
      <c r="M38457" s="10"/>
    </row>
    <row r="38458" spans="2:13" s="1" customFormat="1" ht="13.8" x14ac:dyDescent="0.3">
      <c r="B38458" s="10"/>
      <c r="L38458" s="10"/>
      <c r="M38458" s="10"/>
    </row>
    <row r="38459" spans="2:13" s="1" customFormat="1" ht="13.8" x14ac:dyDescent="0.3">
      <c r="B38459" s="10"/>
      <c r="L38459" s="10"/>
      <c r="M38459" s="10"/>
    </row>
    <row r="38460" spans="2:13" s="1" customFormat="1" ht="13.8" x14ac:dyDescent="0.3">
      <c r="B38460" s="10"/>
      <c r="L38460" s="10"/>
      <c r="M38460" s="10"/>
    </row>
    <row r="38461" spans="2:13" s="1" customFormat="1" ht="13.8" x14ac:dyDescent="0.3">
      <c r="B38461" s="10"/>
      <c r="L38461" s="10"/>
      <c r="M38461" s="10"/>
    </row>
    <row r="38462" spans="2:13" s="1" customFormat="1" ht="13.8" x14ac:dyDescent="0.3">
      <c r="B38462" s="10"/>
      <c r="L38462" s="10"/>
      <c r="M38462" s="10"/>
    </row>
    <row r="38463" spans="2:13" s="1" customFormat="1" ht="13.8" x14ac:dyDescent="0.3">
      <c r="B38463" s="10"/>
      <c r="L38463" s="10"/>
      <c r="M38463" s="10"/>
    </row>
    <row r="38464" spans="2:13" s="1" customFormat="1" ht="13.8" x14ac:dyDescent="0.3">
      <c r="B38464" s="10"/>
      <c r="L38464" s="10"/>
      <c r="M38464" s="10"/>
    </row>
    <row r="38465" spans="2:13" s="1" customFormat="1" ht="13.8" x14ac:dyDescent="0.3">
      <c r="B38465" s="10"/>
      <c r="L38465" s="10"/>
      <c r="M38465" s="10"/>
    </row>
    <row r="38466" spans="2:13" s="1" customFormat="1" ht="13.8" x14ac:dyDescent="0.3">
      <c r="B38466" s="10"/>
      <c r="L38466" s="10"/>
      <c r="M38466" s="10"/>
    </row>
    <row r="38467" spans="2:13" s="1" customFormat="1" ht="13.8" x14ac:dyDescent="0.3">
      <c r="B38467" s="10"/>
      <c r="L38467" s="10"/>
      <c r="M38467" s="10"/>
    </row>
    <row r="38468" spans="2:13" s="1" customFormat="1" ht="13.8" x14ac:dyDescent="0.3">
      <c r="B38468" s="10"/>
      <c r="L38468" s="10"/>
      <c r="M38468" s="10"/>
    </row>
    <row r="38469" spans="2:13" s="1" customFormat="1" ht="13.8" x14ac:dyDescent="0.3">
      <c r="B38469" s="10"/>
      <c r="L38469" s="10"/>
      <c r="M38469" s="10"/>
    </row>
    <row r="38470" spans="2:13" s="1" customFormat="1" ht="13.8" x14ac:dyDescent="0.3">
      <c r="B38470" s="10"/>
      <c r="L38470" s="10"/>
      <c r="M38470" s="10"/>
    </row>
    <row r="38471" spans="2:13" s="1" customFormat="1" ht="13.8" x14ac:dyDescent="0.3">
      <c r="B38471" s="10"/>
      <c r="L38471" s="10"/>
      <c r="M38471" s="10"/>
    </row>
    <row r="38472" spans="2:13" s="1" customFormat="1" ht="13.8" x14ac:dyDescent="0.3">
      <c r="B38472" s="10"/>
      <c r="L38472" s="10"/>
      <c r="M38472" s="10"/>
    </row>
    <row r="38473" spans="2:13" s="1" customFormat="1" ht="13.8" x14ac:dyDescent="0.3">
      <c r="B38473" s="10"/>
      <c r="L38473" s="10"/>
      <c r="M38473" s="10"/>
    </row>
    <row r="38474" spans="2:13" s="1" customFormat="1" ht="13.8" x14ac:dyDescent="0.3">
      <c r="B38474" s="10"/>
      <c r="L38474" s="10"/>
      <c r="M38474" s="10"/>
    </row>
    <row r="38475" spans="2:13" s="1" customFormat="1" ht="13.8" x14ac:dyDescent="0.3">
      <c r="B38475" s="10"/>
      <c r="L38475" s="10"/>
      <c r="M38475" s="10"/>
    </row>
    <row r="38476" spans="2:13" s="1" customFormat="1" ht="13.8" x14ac:dyDescent="0.3">
      <c r="B38476" s="10"/>
      <c r="L38476" s="10"/>
      <c r="M38476" s="10"/>
    </row>
    <row r="38477" spans="2:13" s="1" customFormat="1" ht="13.8" x14ac:dyDescent="0.3">
      <c r="B38477" s="10"/>
      <c r="L38477" s="10"/>
      <c r="M38477" s="10"/>
    </row>
    <row r="38478" spans="2:13" s="1" customFormat="1" ht="13.8" x14ac:dyDescent="0.3">
      <c r="B38478" s="10"/>
      <c r="L38478" s="10"/>
      <c r="M38478" s="10"/>
    </row>
    <row r="38479" spans="2:13" s="1" customFormat="1" ht="13.8" x14ac:dyDescent="0.3">
      <c r="B38479" s="10"/>
      <c r="L38479" s="10"/>
      <c r="M38479" s="10"/>
    </row>
    <row r="38480" spans="2:13" s="1" customFormat="1" ht="13.8" x14ac:dyDescent="0.3">
      <c r="B38480" s="10"/>
      <c r="L38480" s="10"/>
      <c r="M38480" s="10"/>
    </row>
    <row r="38481" spans="2:13" s="1" customFormat="1" ht="13.8" x14ac:dyDescent="0.3">
      <c r="B38481" s="10"/>
      <c r="L38481" s="10"/>
      <c r="M38481" s="10"/>
    </row>
    <row r="38482" spans="2:13" s="1" customFormat="1" ht="13.8" x14ac:dyDescent="0.3">
      <c r="B38482" s="10"/>
      <c r="L38482" s="10"/>
      <c r="M38482" s="10"/>
    </row>
    <row r="38483" spans="2:13" s="1" customFormat="1" ht="13.8" x14ac:dyDescent="0.3">
      <c r="B38483" s="10"/>
      <c r="L38483" s="10"/>
      <c r="M38483" s="10"/>
    </row>
    <row r="38484" spans="2:13" s="1" customFormat="1" ht="13.8" x14ac:dyDescent="0.3">
      <c r="B38484" s="10"/>
      <c r="L38484" s="10"/>
      <c r="M38484" s="10"/>
    </row>
    <row r="38485" spans="2:13" s="1" customFormat="1" ht="13.8" x14ac:dyDescent="0.3">
      <c r="B38485" s="10"/>
      <c r="L38485" s="10"/>
      <c r="M38485" s="10"/>
    </row>
    <row r="38486" spans="2:13" s="1" customFormat="1" ht="13.8" x14ac:dyDescent="0.3">
      <c r="B38486" s="10"/>
      <c r="L38486" s="10"/>
      <c r="M38486" s="10"/>
    </row>
    <row r="38487" spans="2:13" s="1" customFormat="1" ht="13.8" x14ac:dyDescent="0.3">
      <c r="B38487" s="10"/>
      <c r="L38487" s="10"/>
      <c r="M38487" s="10"/>
    </row>
    <row r="38488" spans="2:13" s="1" customFormat="1" ht="13.8" x14ac:dyDescent="0.3">
      <c r="B38488" s="10"/>
      <c r="L38488" s="10"/>
      <c r="M38488" s="10"/>
    </row>
    <row r="38489" spans="2:13" s="1" customFormat="1" ht="13.8" x14ac:dyDescent="0.3">
      <c r="B38489" s="10"/>
      <c r="L38489" s="10"/>
      <c r="M38489" s="10"/>
    </row>
    <row r="38490" spans="2:13" s="1" customFormat="1" ht="13.8" x14ac:dyDescent="0.3">
      <c r="B38490" s="10"/>
      <c r="L38490" s="10"/>
      <c r="M38490" s="10"/>
    </row>
    <row r="38491" spans="2:13" s="1" customFormat="1" ht="13.8" x14ac:dyDescent="0.3">
      <c r="B38491" s="10"/>
      <c r="L38491" s="10"/>
      <c r="M38491" s="10"/>
    </row>
    <row r="38492" spans="2:13" s="1" customFormat="1" ht="13.8" x14ac:dyDescent="0.3">
      <c r="B38492" s="10"/>
      <c r="L38492" s="10"/>
      <c r="M38492" s="10"/>
    </row>
    <row r="38493" spans="2:13" s="1" customFormat="1" ht="13.8" x14ac:dyDescent="0.3">
      <c r="B38493" s="10"/>
      <c r="L38493" s="10"/>
      <c r="M38493" s="10"/>
    </row>
    <row r="38494" spans="2:13" s="1" customFormat="1" ht="13.8" x14ac:dyDescent="0.3">
      <c r="B38494" s="10"/>
      <c r="L38494" s="10"/>
      <c r="M38494" s="10"/>
    </row>
    <row r="38495" spans="2:13" s="1" customFormat="1" ht="13.8" x14ac:dyDescent="0.3">
      <c r="B38495" s="10"/>
      <c r="L38495" s="10"/>
      <c r="M38495" s="10"/>
    </row>
    <row r="38496" spans="2:13" s="1" customFormat="1" ht="13.8" x14ac:dyDescent="0.3">
      <c r="B38496" s="10"/>
      <c r="L38496" s="10"/>
      <c r="M38496" s="10"/>
    </row>
    <row r="38497" spans="2:13" s="1" customFormat="1" ht="13.8" x14ac:dyDescent="0.3">
      <c r="B38497" s="10"/>
      <c r="L38497" s="10"/>
      <c r="M38497" s="10"/>
    </row>
    <row r="38498" spans="2:13" s="1" customFormat="1" ht="13.8" x14ac:dyDescent="0.3">
      <c r="B38498" s="10"/>
      <c r="L38498" s="10"/>
      <c r="M38498" s="10"/>
    </row>
    <row r="38499" spans="2:13" s="1" customFormat="1" ht="13.8" x14ac:dyDescent="0.3">
      <c r="B38499" s="10"/>
      <c r="L38499" s="10"/>
      <c r="M38499" s="10"/>
    </row>
    <row r="38500" spans="2:13" s="1" customFormat="1" ht="13.8" x14ac:dyDescent="0.3">
      <c r="B38500" s="10"/>
      <c r="L38500" s="10"/>
      <c r="M38500" s="10"/>
    </row>
    <row r="38501" spans="2:13" s="1" customFormat="1" ht="13.8" x14ac:dyDescent="0.3">
      <c r="B38501" s="10"/>
      <c r="L38501" s="10"/>
      <c r="M38501" s="10"/>
    </row>
    <row r="38502" spans="2:13" s="1" customFormat="1" ht="13.8" x14ac:dyDescent="0.3">
      <c r="B38502" s="10"/>
      <c r="L38502" s="10"/>
      <c r="M38502" s="10"/>
    </row>
    <row r="38503" spans="2:13" s="1" customFormat="1" ht="13.8" x14ac:dyDescent="0.3">
      <c r="B38503" s="10"/>
      <c r="L38503" s="10"/>
      <c r="M38503" s="10"/>
    </row>
    <row r="38504" spans="2:13" s="1" customFormat="1" ht="13.8" x14ac:dyDescent="0.3">
      <c r="B38504" s="10"/>
      <c r="L38504" s="10"/>
      <c r="M38504" s="10"/>
    </row>
    <row r="38505" spans="2:13" s="1" customFormat="1" ht="13.8" x14ac:dyDescent="0.3">
      <c r="B38505" s="10"/>
      <c r="L38505" s="10"/>
      <c r="M38505" s="10"/>
    </row>
    <row r="38506" spans="2:13" s="1" customFormat="1" ht="13.8" x14ac:dyDescent="0.3">
      <c r="B38506" s="10"/>
      <c r="L38506" s="10"/>
      <c r="M38506" s="10"/>
    </row>
    <row r="38507" spans="2:13" s="1" customFormat="1" ht="13.8" x14ac:dyDescent="0.3">
      <c r="B38507" s="10"/>
      <c r="L38507" s="10"/>
      <c r="M38507" s="10"/>
    </row>
    <row r="38508" spans="2:13" s="1" customFormat="1" ht="13.8" x14ac:dyDescent="0.3">
      <c r="B38508" s="10"/>
      <c r="L38508" s="10"/>
      <c r="M38508" s="10"/>
    </row>
    <row r="38509" spans="2:13" s="1" customFormat="1" ht="13.8" x14ac:dyDescent="0.3">
      <c r="B38509" s="10"/>
      <c r="L38509" s="10"/>
      <c r="M38509" s="10"/>
    </row>
    <row r="38510" spans="2:13" s="1" customFormat="1" ht="13.8" x14ac:dyDescent="0.3">
      <c r="B38510" s="10"/>
      <c r="L38510" s="10"/>
      <c r="M38510" s="10"/>
    </row>
    <row r="38511" spans="2:13" s="1" customFormat="1" ht="13.8" x14ac:dyDescent="0.3">
      <c r="B38511" s="10"/>
      <c r="L38511" s="10"/>
      <c r="M38511" s="10"/>
    </row>
    <row r="38512" spans="2:13" s="1" customFormat="1" ht="13.8" x14ac:dyDescent="0.3">
      <c r="B38512" s="10"/>
      <c r="L38512" s="10"/>
      <c r="M38512" s="10"/>
    </row>
    <row r="38513" spans="2:13" s="1" customFormat="1" ht="13.8" x14ac:dyDescent="0.3">
      <c r="B38513" s="10"/>
      <c r="L38513" s="10"/>
      <c r="M38513" s="10"/>
    </row>
    <row r="38514" spans="2:13" s="1" customFormat="1" ht="13.8" x14ac:dyDescent="0.3">
      <c r="B38514" s="10"/>
      <c r="L38514" s="10"/>
      <c r="M38514" s="10"/>
    </row>
    <row r="38515" spans="2:13" s="1" customFormat="1" ht="13.8" x14ac:dyDescent="0.3">
      <c r="B38515" s="10"/>
      <c r="L38515" s="10"/>
      <c r="M38515" s="10"/>
    </row>
    <row r="38516" spans="2:13" s="1" customFormat="1" ht="13.8" x14ac:dyDescent="0.3">
      <c r="B38516" s="10"/>
      <c r="L38516" s="10"/>
      <c r="M38516" s="10"/>
    </row>
    <row r="38517" spans="2:13" s="1" customFormat="1" ht="13.8" x14ac:dyDescent="0.3">
      <c r="B38517" s="10"/>
      <c r="L38517" s="10"/>
      <c r="M38517" s="10"/>
    </row>
    <row r="38518" spans="2:13" s="1" customFormat="1" ht="13.8" x14ac:dyDescent="0.3">
      <c r="B38518" s="10"/>
      <c r="L38518" s="10"/>
      <c r="M38518" s="10"/>
    </row>
    <row r="38519" spans="2:13" s="1" customFormat="1" ht="13.8" x14ac:dyDescent="0.3">
      <c r="B38519" s="10"/>
      <c r="L38519" s="10"/>
      <c r="M38519" s="10"/>
    </row>
    <row r="38520" spans="2:13" s="1" customFormat="1" ht="13.8" x14ac:dyDescent="0.3">
      <c r="B38520" s="10"/>
      <c r="L38520" s="10"/>
      <c r="M38520" s="10"/>
    </row>
    <row r="38521" spans="2:13" s="1" customFormat="1" ht="13.8" x14ac:dyDescent="0.3">
      <c r="B38521" s="10"/>
      <c r="L38521" s="10"/>
      <c r="M38521" s="10"/>
    </row>
    <row r="38522" spans="2:13" s="1" customFormat="1" ht="13.8" x14ac:dyDescent="0.3">
      <c r="B38522" s="10"/>
      <c r="L38522" s="10"/>
      <c r="M38522" s="10"/>
    </row>
    <row r="38523" spans="2:13" s="1" customFormat="1" ht="13.8" x14ac:dyDescent="0.3">
      <c r="B38523" s="10"/>
      <c r="L38523" s="10"/>
      <c r="M38523" s="10"/>
    </row>
    <row r="38524" spans="2:13" s="1" customFormat="1" ht="13.8" x14ac:dyDescent="0.3">
      <c r="B38524" s="10"/>
      <c r="L38524" s="10"/>
      <c r="M38524" s="10"/>
    </row>
    <row r="38525" spans="2:13" s="1" customFormat="1" ht="13.8" x14ac:dyDescent="0.3">
      <c r="B38525" s="10"/>
      <c r="L38525" s="10"/>
      <c r="M38525" s="10"/>
    </row>
    <row r="38526" spans="2:13" s="1" customFormat="1" ht="13.8" x14ac:dyDescent="0.3">
      <c r="B38526" s="10"/>
      <c r="L38526" s="10"/>
      <c r="M38526" s="10"/>
    </row>
    <row r="38527" spans="2:13" s="1" customFormat="1" ht="13.8" x14ac:dyDescent="0.3">
      <c r="B38527" s="10"/>
      <c r="L38527" s="10"/>
      <c r="M38527" s="10"/>
    </row>
    <row r="38528" spans="2:13" s="1" customFormat="1" ht="13.8" x14ac:dyDescent="0.3">
      <c r="B38528" s="10"/>
      <c r="L38528" s="10"/>
      <c r="M38528" s="10"/>
    </row>
    <row r="38529" spans="2:13" s="1" customFormat="1" ht="13.8" x14ac:dyDescent="0.3">
      <c r="B38529" s="10"/>
      <c r="L38529" s="10"/>
      <c r="M38529" s="10"/>
    </row>
    <row r="38530" spans="2:13" s="1" customFormat="1" ht="13.8" x14ac:dyDescent="0.3">
      <c r="B38530" s="10"/>
      <c r="L38530" s="10"/>
      <c r="M38530" s="10"/>
    </row>
    <row r="38531" spans="2:13" s="1" customFormat="1" ht="13.8" x14ac:dyDescent="0.3">
      <c r="B38531" s="10"/>
      <c r="L38531" s="10"/>
      <c r="M38531" s="10"/>
    </row>
    <row r="38532" spans="2:13" s="1" customFormat="1" ht="13.8" x14ac:dyDescent="0.3">
      <c r="B38532" s="10"/>
      <c r="L38532" s="10"/>
      <c r="M38532" s="10"/>
    </row>
    <row r="38533" spans="2:13" s="1" customFormat="1" ht="13.8" x14ac:dyDescent="0.3">
      <c r="B38533" s="10"/>
      <c r="L38533" s="10"/>
      <c r="M38533" s="10"/>
    </row>
    <row r="38534" spans="2:13" s="1" customFormat="1" ht="13.8" x14ac:dyDescent="0.3">
      <c r="B38534" s="10"/>
      <c r="L38534" s="10"/>
      <c r="M38534" s="10"/>
    </row>
    <row r="38535" spans="2:13" s="1" customFormat="1" ht="13.8" x14ac:dyDescent="0.3">
      <c r="B38535" s="10"/>
      <c r="L38535" s="10"/>
      <c r="M38535" s="10"/>
    </row>
    <row r="38536" spans="2:13" s="1" customFormat="1" ht="13.8" x14ac:dyDescent="0.3">
      <c r="B38536" s="10"/>
      <c r="L38536" s="10"/>
      <c r="M38536" s="10"/>
    </row>
    <row r="38537" spans="2:13" s="1" customFormat="1" ht="13.8" x14ac:dyDescent="0.3">
      <c r="B38537" s="10"/>
      <c r="L38537" s="10"/>
      <c r="M38537" s="10"/>
    </row>
    <row r="38538" spans="2:13" s="1" customFormat="1" ht="13.8" x14ac:dyDescent="0.3">
      <c r="B38538" s="10"/>
      <c r="L38538" s="10"/>
      <c r="M38538" s="10"/>
    </row>
    <row r="38539" spans="2:13" s="1" customFormat="1" ht="13.8" x14ac:dyDescent="0.3">
      <c r="B38539" s="10"/>
      <c r="L38539" s="10"/>
      <c r="M38539" s="10"/>
    </row>
    <row r="38540" spans="2:13" s="1" customFormat="1" ht="13.8" x14ac:dyDescent="0.3">
      <c r="B38540" s="10"/>
      <c r="L38540" s="10"/>
      <c r="M38540" s="10"/>
    </row>
    <row r="38541" spans="2:13" s="1" customFormat="1" ht="13.8" x14ac:dyDescent="0.3">
      <c r="B38541" s="10"/>
      <c r="L38541" s="10"/>
      <c r="M38541" s="10"/>
    </row>
    <row r="38542" spans="2:13" s="1" customFormat="1" ht="13.8" x14ac:dyDescent="0.3">
      <c r="B38542" s="10"/>
      <c r="L38542" s="10"/>
      <c r="M38542" s="10"/>
    </row>
    <row r="38543" spans="2:13" s="1" customFormat="1" ht="13.8" x14ac:dyDescent="0.3">
      <c r="B38543" s="10"/>
      <c r="L38543" s="10"/>
      <c r="M38543" s="10"/>
    </row>
    <row r="38544" spans="2:13" s="1" customFormat="1" ht="13.8" x14ac:dyDescent="0.3">
      <c r="B38544" s="10"/>
      <c r="L38544" s="10"/>
      <c r="M38544" s="10"/>
    </row>
    <row r="38545" spans="2:13" s="1" customFormat="1" ht="13.8" x14ac:dyDescent="0.3">
      <c r="B38545" s="10"/>
      <c r="L38545" s="10"/>
      <c r="M38545" s="10"/>
    </row>
    <row r="38546" spans="2:13" s="1" customFormat="1" ht="13.8" x14ac:dyDescent="0.3">
      <c r="B38546" s="10"/>
      <c r="L38546" s="10"/>
      <c r="M38546" s="10"/>
    </row>
    <row r="38547" spans="2:13" s="1" customFormat="1" ht="13.8" x14ac:dyDescent="0.3">
      <c r="B38547" s="10"/>
      <c r="L38547" s="10"/>
      <c r="M38547" s="10"/>
    </row>
    <row r="38548" spans="2:13" s="1" customFormat="1" ht="13.8" x14ac:dyDescent="0.3">
      <c r="B38548" s="10"/>
      <c r="L38548" s="10"/>
      <c r="M38548" s="10"/>
    </row>
    <row r="38549" spans="2:13" s="1" customFormat="1" ht="13.8" x14ac:dyDescent="0.3">
      <c r="B38549" s="10"/>
      <c r="L38549" s="10"/>
      <c r="M38549" s="10"/>
    </row>
    <row r="38550" spans="2:13" s="1" customFormat="1" ht="13.8" x14ac:dyDescent="0.3">
      <c r="B38550" s="10"/>
      <c r="L38550" s="10"/>
      <c r="M38550" s="10"/>
    </row>
    <row r="38551" spans="2:13" s="1" customFormat="1" ht="13.8" x14ac:dyDescent="0.3">
      <c r="B38551" s="10"/>
      <c r="L38551" s="10"/>
      <c r="M38551" s="10"/>
    </row>
    <row r="38552" spans="2:13" s="1" customFormat="1" ht="13.8" x14ac:dyDescent="0.3">
      <c r="B38552" s="10"/>
      <c r="L38552" s="10"/>
      <c r="M38552" s="10"/>
    </row>
    <row r="38553" spans="2:13" s="1" customFormat="1" ht="13.8" x14ac:dyDescent="0.3">
      <c r="B38553" s="10"/>
      <c r="L38553" s="10"/>
      <c r="M38553" s="10"/>
    </row>
    <row r="38554" spans="2:13" s="1" customFormat="1" ht="13.8" x14ac:dyDescent="0.3">
      <c r="B38554" s="10"/>
      <c r="L38554" s="10"/>
      <c r="M38554" s="10"/>
    </row>
    <row r="38555" spans="2:13" s="1" customFormat="1" ht="13.8" x14ac:dyDescent="0.3">
      <c r="B38555" s="10"/>
      <c r="L38555" s="10"/>
      <c r="M38555" s="10"/>
    </row>
    <row r="38556" spans="2:13" s="1" customFormat="1" ht="13.8" x14ac:dyDescent="0.3">
      <c r="B38556" s="10"/>
      <c r="L38556" s="10"/>
      <c r="M38556" s="10"/>
    </row>
    <row r="38557" spans="2:13" s="1" customFormat="1" ht="13.8" x14ac:dyDescent="0.3">
      <c r="B38557" s="10"/>
      <c r="L38557" s="10"/>
      <c r="M38557" s="10"/>
    </row>
    <row r="38558" spans="2:13" s="1" customFormat="1" ht="13.8" x14ac:dyDescent="0.3">
      <c r="B38558" s="10"/>
      <c r="L38558" s="10"/>
      <c r="M38558" s="10"/>
    </row>
    <row r="38559" spans="2:13" s="1" customFormat="1" ht="13.8" x14ac:dyDescent="0.3">
      <c r="B38559" s="10"/>
      <c r="L38559" s="10"/>
      <c r="M38559" s="10"/>
    </row>
    <row r="38560" spans="2:13" s="1" customFormat="1" ht="13.8" x14ac:dyDescent="0.3">
      <c r="B38560" s="10"/>
      <c r="L38560" s="10"/>
      <c r="M38560" s="10"/>
    </row>
    <row r="38561" spans="2:13" s="1" customFormat="1" ht="13.8" x14ac:dyDescent="0.3">
      <c r="B38561" s="10"/>
      <c r="L38561" s="10"/>
      <c r="M38561" s="10"/>
    </row>
    <row r="38562" spans="2:13" s="1" customFormat="1" ht="13.8" x14ac:dyDescent="0.3">
      <c r="B38562" s="10"/>
      <c r="L38562" s="10"/>
      <c r="M38562" s="10"/>
    </row>
    <row r="38563" spans="2:13" s="1" customFormat="1" ht="13.8" x14ac:dyDescent="0.3">
      <c r="B38563" s="10"/>
      <c r="L38563" s="10"/>
      <c r="M38563" s="10"/>
    </row>
    <row r="38564" spans="2:13" s="1" customFormat="1" ht="13.8" x14ac:dyDescent="0.3">
      <c r="B38564" s="10"/>
      <c r="L38564" s="10"/>
      <c r="M38564" s="10"/>
    </row>
    <row r="38565" spans="2:13" s="1" customFormat="1" ht="13.8" x14ac:dyDescent="0.3">
      <c r="B38565" s="10"/>
      <c r="L38565" s="10"/>
      <c r="M38565" s="10"/>
    </row>
    <row r="38566" spans="2:13" s="1" customFormat="1" ht="13.8" x14ac:dyDescent="0.3">
      <c r="B38566" s="10"/>
      <c r="L38566" s="10"/>
      <c r="M38566" s="10"/>
    </row>
    <row r="38567" spans="2:13" s="1" customFormat="1" ht="13.8" x14ac:dyDescent="0.3">
      <c r="B38567" s="10"/>
      <c r="L38567" s="10"/>
      <c r="M38567" s="10"/>
    </row>
    <row r="38568" spans="2:13" s="1" customFormat="1" ht="13.8" x14ac:dyDescent="0.3">
      <c r="B38568" s="10"/>
      <c r="L38568" s="10"/>
      <c r="M38568" s="10"/>
    </row>
    <row r="38569" spans="2:13" s="1" customFormat="1" ht="13.8" x14ac:dyDescent="0.3">
      <c r="B38569" s="10"/>
      <c r="L38569" s="10"/>
      <c r="M38569" s="10"/>
    </row>
    <row r="38570" spans="2:13" s="1" customFormat="1" ht="13.8" x14ac:dyDescent="0.3">
      <c r="B38570" s="10"/>
      <c r="L38570" s="10"/>
      <c r="M38570" s="10"/>
    </row>
    <row r="38571" spans="2:13" s="1" customFormat="1" ht="13.8" x14ac:dyDescent="0.3">
      <c r="B38571" s="10"/>
      <c r="L38571" s="10"/>
      <c r="M38571" s="10"/>
    </row>
    <row r="38572" spans="2:13" s="1" customFormat="1" ht="13.8" x14ac:dyDescent="0.3">
      <c r="B38572" s="10"/>
      <c r="L38572" s="10"/>
      <c r="M38572" s="10"/>
    </row>
    <row r="38573" spans="2:13" s="1" customFormat="1" ht="13.8" x14ac:dyDescent="0.3">
      <c r="B38573" s="10"/>
      <c r="L38573" s="10"/>
      <c r="M38573" s="10"/>
    </row>
    <row r="38574" spans="2:13" s="1" customFormat="1" ht="13.8" x14ac:dyDescent="0.3">
      <c r="B38574" s="10"/>
      <c r="L38574" s="10"/>
      <c r="M38574" s="10"/>
    </row>
    <row r="38575" spans="2:13" s="1" customFormat="1" ht="13.8" x14ac:dyDescent="0.3">
      <c r="B38575" s="10"/>
      <c r="L38575" s="10"/>
      <c r="M38575" s="10"/>
    </row>
    <row r="38576" spans="2:13" s="1" customFormat="1" ht="13.8" x14ac:dyDescent="0.3">
      <c r="B38576" s="10"/>
      <c r="L38576" s="10"/>
      <c r="M38576" s="10"/>
    </row>
    <row r="38577" spans="2:13" s="1" customFormat="1" ht="13.8" x14ac:dyDescent="0.3">
      <c r="B38577" s="10"/>
      <c r="L38577" s="10"/>
      <c r="M38577" s="10"/>
    </row>
    <row r="38578" spans="2:13" s="1" customFormat="1" ht="13.8" x14ac:dyDescent="0.3">
      <c r="B38578" s="10"/>
      <c r="L38578" s="10"/>
      <c r="M38578" s="10"/>
    </row>
    <row r="38579" spans="2:13" s="1" customFormat="1" ht="13.8" x14ac:dyDescent="0.3">
      <c r="B38579" s="10"/>
      <c r="L38579" s="10"/>
      <c r="M38579" s="10"/>
    </row>
    <row r="38580" spans="2:13" s="1" customFormat="1" ht="13.8" x14ac:dyDescent="0.3">
      <c r="B38580" s="10"/>
      <c r="L38580" s="10"/>
      <c r="M38580" s="10"/>
    </row>
    <row r="38581" spans="2:13" s="1" customFormat="1" ht="13.8" x14ac:dyDescent="0.3">
      <c r="B38581" s="10"/>
      <c r="L38581" s="10"/>
      <c r="M38581" s="10"/>
    </row>
    <row r="38582" spans="2:13" s="1" customFormat="1" ht="13.8" x14ac:dyDescent="0.3">
      <c r="B38582" s="10"/>
      <c r="L38582" s="10"/>
      <c r="M38582" s="10"/>
    </row>
    <row r="38583" spans="2:13" s="1" customFormat="1" ht="13.8" x14ac:dyDescent="0.3">
      <c r="B38583" s="10"/>
      <c r="L38583" s="10"/>
      <c r="M38583" s="10"/>
    </row>
    <row r="38584" spans="2:13" s="1" customFormat="1" ht="13.8" x14ac:dyDescent="0.3">
      <c r="B38584" s="10"/>
      <c r="L38584" s="10"/>
      <c r="M38584" s="10"/>
    </row>
    <row r="38585" spans="2:13" s="1" customFormat="1" ht="13.8" x14ac:dyDescent="0.3">
      <c r="B38585" s="10"/>
      <c r="L38585" s="10"/>
      <c r="M38585" s="10"/>
    </row>
    <row r="38586" spans="2:13" s="1" customFormat="1" ht="13.8" x14ac:dyDescent="0.3">
      <c r="B38586" s="10"/>
      <c r="L38586" s="10"/>
      <c r="M38586" s="10"/>
    </row>
    <row r="38587" spans="2:13" s="1" customFormat="1" ht="13.8" x14ac:dyDescent="0.3">
      <c r="B38587" s="10"/>
      <c r="L38587" s="10"/>
      <c r="M38587" s="10"/>
    </row>
    <row r="38588" spans="2:13" s="1" customFormat="1" ht="13.8" x14ac:dyDescent="0.3">
      <c r="B38588" s="10"/>
      <c r="L38588" s="10"/>
      <c r="M38588" s="10"/>
    </row>
    <row r="38589" spans="2:13" s="1" customFormat="1" ht="13.8" x14ac:dyDescent="0.3">
      <c r="B38589" s="10"/>
      <c r="L38589" s="10"/>
      <c r="M38589" s="10"/>
    </row>
    <row r="38590" spans="2:13" s="1" customFormat="1" ht="13.8" x14ac:dyDescent="0.3">
      <c r="B38590" s="10"/>
      <c r="L38590" s="10"/>
      <c r="M38590" s="10"/>
    </row>
    <row r="38591" spans="2:13" s="1" customFormat="1" ht="13.8" x14ac:dyDescent="0.3">
      <c r="B38591" s="10"/>
      <c r="L38591" s="10"/>
      <c r="M38591" s="10"/>
    </row>
    <row r="38592" spans="2:13" s="1" customFormat="1" ht="13.8" x14ac:dyDescent="0.3">
      <c r="B38592" s="10"/>
      <c r="L38592" s="10"/>
      <c r="M38592" s="10"/>
    </row>
    <row r="38593" spans="2:13" s="1" customFormat="1" ht="13.8" x14ac:dyDescent="0.3">
      <c r="B38593" s="10"/>
      <c r="L38593" s="10"/>
      <c r="M38593" s="10"/>
    </row>
    <row r="38594" spans="2:13" s="1" customFormat="1" ht="13.8" x14ac:dyDescent="0.3">
      <c r="B38594" s="10"/>
      <c r="L38594" s="10"/>
      <c r="M38594" s="10"/>
    </row>
    <row r="38595" spans="2:13" s="1" customFormat="1" ht="13.8" x14ac:dyDescent="0.3">
      <c r="B38595" s="10"/>
      <c r="L38595" s="10"/>
      <c r="M38595" s="10"/>
    </row>
    <row r="38596" spans="2:13" s="1" customFormat="1" ht="13.8" x14ac:dyDescent="0.3">
      <c r="B38596" s="10"/>
      <c r="L38596" s="10"/>
      <c r="M38596" s="10"/>
    </row>
    <row r="38597" spans="2:13" s="1" customFormat="1" ht="13.8" x14ac:dyDescent="0.3">
      <c r="B38597" s="10"/>
      <c r="L38597" s="10"/>
      <c r="M38597" s="10"/>
    </row>
    <row r="38598" spans="2:13" s="1" customFormat="1" ht="13.8" x14ac:dyDescent="0.3">
      <c r="B38598" s="10"/>
      <c r="L38598" s="10"/>
      <c r="M38598" s="10"/>
    </row>
    <row r="38599" spans="2:13" s="1" customFormat="1" ht="13.8" x14ac:dyDescent="0.3">
      <c r="B38599" s="10"/>
      <c r="L38599" s="10"/>
      <c r="M38599" s="10"/>
    </row>
    <row r="38600" spans="2:13" s="1" customFormat="1" ht="13.8" x14ac:dyDescent="0.3">
      <c r="B38600" s="10"/>
      <c r="L38600" s="10"/>
      <c r="M38600" s="10"/>
    </row>
    <row r="38601" spans="2:13" s="1" customFormat="1" ht="13.8" x14ac:dyDescent="0.3">
      <c r="B38601" s="10"/>
      <c r="L38601" s="10"/>
      <c r="M38601" s="10"/>
    </row>
    <row r="38602" spans="2:13" s="1" customFormat="1" ht="13.8" x14ac:dyDescent="0.3">
      <c r="B38602" s="10"/>
      <c r="L38602" s="10"/>
      <c r="M38602" s="10"/>
    </row>
    <row r="38603" spans="2:13" s="1" customFormat="1" ht="13.8" x14ac:dyDescent="0.3">
      <c r="B38603" s="10"/>
      <c r="L38603" s="10"/>
      <c r="M38603" s="10"/>
    </row>
    <row r="38604" spans="2:13" s="1" customFormat="1" ht="13.8" x14ac:dyDescent="0.3">
      <c r="B38604" s="10"/>
      <c r="L38604" s="10"/>
      <c r="M38604" s="10"/>
    </row>
    <row r="38605" spans="2:13" s="1" customFormat="1" ht="13.8" x14ac:dyDescent="0.3">
      <c r="B38605" s="10"/>
      <c r="L38605" s="10"/>
      <c r="M38605" s="10"/>
    </row>
    <row r="38606" spans="2:13" s="1" customFormat="1" ht="13.8" x14ac:dyDescent="0.3">
      <c r="B38606" s="10"/>
      <c r="L38606" s="10"/>
      <c r="M38606" s="10"/>
    </row>
    <row r="38607" spans="2:13" s="1" customFormat="1" ht="13.8" x14ac:dyDescent="0.3">
      <c r="B38607" s="10"/>
      <c r="L38607" s="10"/>
      <c r="M38607" s="10"/>
    </row>
    <row r="38608" spans="2:13" s="1" customFormat="1" ht="13.8" x14ac:dyDescent="0.3">
      <c r="B38608" s="10"/>
      <c r="L38608" s="10"/>
      <c r="M38608" s="10"/>
    </row>
    <row r="38609" spans="2:13" s="1" customFormat="1" ht="13.8" x14ac:dyDescent="0.3">
      <c r="B38609" s="10"/>
      <c r="L38609" s="10"/>
      <c r="M38609" s="10"/>
    </row>
    <row r="38610" spans="2:13" s="1" customFormat="1" ht="13.8" x14ac:dyDescent="0.3">
      <c r="B38610" s="10"/>
      <c r="L38610" s="10"/>
      <c r="M38610" s="10"/>
    </row>
    <row r="38611" spans="2:13" s="1" customFormat="1" ht="13.8" x14ac:dyDescent="0.3">
      <c r="B38611" s="10"/>
      <c r="L38611" s="10"/>
      <c r="M38611" s="10"/>
    </row>
    <row r="38612" spans="2:13" s="1" customFormat="1" ht="13.8" x14ac:dyDescent="0.3">
      <c r="B38612" s="10"/>
      <c r="L38612" s="10"/>
      <c r="M38612" s="10"/>
    </row>
    <row r="38613" spans="2:13" s="1" customFormat="1" ht="13.8" x14ac:dyDescent="0.3">
      <c r="B38613" s="10"/>
      <c r="L38613" s="10"/>
      <c r="M38613" s="10"/>
    </row>
    <row r="38614" spans="2:13" s="1" customFormat="1" ht="13.8" x14ac:dyDescent="0.3">
      <c r="B38614" s="10"/>
      <c r="L38614" s="10"/>
      <c r="M38614" s="10"/>
    </row>
    <row r="38615" spans="2:13" s="1" customFormat="1" ht="13.8" x14ac:dyDescent="0.3">
      <c r="B38615" s="10"/>
      <c r="L38615" s="10"/>
      <c r="M38615" s="10"/>
    </row>
    <row r="38616" spans="2:13" s="1" customFormat="1" ht="13.8" x14ac:dyDescent="0.3">
      <c r="B38616" s="10"/>
      <c r="L38616" s="10"/>
      <c r="M38616" s="10"/>
    </row>
    <row r="38617" spans="2:13" s="1" customFormat="1" ht="13.8" x14ac:dyDescent="0.3">
      <c r="B38617" s="10"/>
      <c r="L38617" s="10"/>
      <c r="M38617" s="10"/>
    </row>
    <row r="38618" spans="2:13" s="1" customFormat="1" ht="13.8" x14ac:dyDescent="0.3">
      <c r="B38618" s="10"/>
      <c r="L38618" s="10"/>
      <c r="M38618" s="10"/>
    </row>
    <row r="38619" spans="2:13" s="1" customFormat="1" ht="13.8" x14ac:dyDescent="0.3">
      <c r="B38619" s="10"/>
      <c r="L38619" s="10"/>
      <c r="M38619" s="10"/>
    </row>
    <row r="38620" spans="2:13" s="1" customFormat="1" ht="13.8" x14ac:dyDescent="0.3">
      <c r="B38620" s="10"/>
      <c r="L38620" s="10"/>
      <c r="M38620" s="10"/>
    </row>
    <row r="38621" spans="2:13" s="1" customFormat="1" ht="13.8" x14ac:dyDescent="0.3">
      <c r="B38621" s="10"/>
      <c r="L38621" s="10"/>
      <c r="M38621" s="10"/>
    </row>
    <row r="38622" spans="2:13" s="1" customFormat="1" ht="13.8" x14ac:dyDescent="0.3">
      <c r="B38622" s="10"/>
      <c r="L38622" s="10"/>
      <c r="M38622" s="10"/>
    </row>
    <row r="38623" spans="2:13" s="1" customFormat="1" ht="13.8" x14ac:dyDescent="0.3">
      <c r="B38623" s="10"/>
      <c r="L38623" s="10"/>
      <c r="M38623" s="10"/>
    </row>
    <row r="38624" spans="2:13" s="1" customFormat="1" ht="13.8" x14ac:dyDescent="0.3">
      <c r="B38624" s="10"/>
      <c r="L38624" s="10"/>
      <c r="M38624" s="10"/>
    </row>
    <row r="38625" spans="2:13" s="1" customFormat="1" ht="13.8" x14ac:dyDescent="0.3">
      <c r="B38625" s="10"/>
      <c r="L38625" s="10"/>
      <c r="M38625" s="10"/>
    </row>
    <row r="38626" spans="2:13" s="1" customFormat="1" ht="13.8" x14ac:dyDescent="0.3">
      <c r="B38626" s="10"/>
      <c r="L38626" s="10"/>
      <c r="M38626" s="10"/>
    </row>
    <row r="38627" spans="2:13" s="1" customFormat="1" ht="13.8" x14ac:dyDescent="0.3">
      <c r="B38627" s="10"/>
      <c r="L38627" s="10"/>
      <c r="M38627" s="10"/>
    </row>
    <row r="38628" spans="2:13" s="1" customFormat="1" ht="13.8" x14ac:dyDescent="0.3">
      <c r="B38628" s="10"/>
      <c r="L38628" s="10"/>
      <c r="M38628" s="10"/>
    </row>
    <row r="38629" spans="2:13" s="1" customFormat="1" ht="13.8" x14ac:dyDescent="0.3">
      <c r="B38629" s="10"/>
      <c r="L38629" s="10"/>
      <c r="M38629" s="10"/>
    </row>
    <row r="38630" spans="2:13" s="1" customFormat="1" ht="13.8" x14ac:dyDescent="0.3">
      <c r="B38630" s="10"/>
      <c r="L38630" s="10"/>
      <c r="M38630" s="10"/>
    </row>
    <row r="38631" spans="2:13" s="1" customFormat="1" ht="13.8" x14ac:dyDescent="0.3">
      <c r="B38631" s="10"/>
      <c r="L38631" s="10"/>
      <c r="M38631" s="10"/>
    </row>
    <row r="38632" spans="2:13" s="1" customFormat="1" ht="13.8" x14ac:dyDescent="0.3">
      <c r="B38632" s="10"/>
      <c r="L38632" s="10"/>
      <c r="M38632" s="10"/>
    </row>
    <row r="38633" spans="2:13" s="1" customFormat="1" ht="13.8" x14ac:dyDescent="0.3">
      <c r="B38633" s="10"/>
      <c r="L38633" s="10"/>
      <c r="M38633" s="10"/>
    </row>
    <row r="38634" spans="2:13" s="1" customFormat="1" ht="13.8" x14ac:dyDescent="0.3">
      <c r="B38634" s="10"/>
      <c r="L38634" s="10"/>
      <c r="M38634" s="10"/>
    </row>
    <row r="38635" spans="2:13" s="1" customFormat="1" ht="13.8" x14ac:dyDescent="0.3">
      <c r="B38635" s="10"/>
      <c r="L38635" s="10"/>
      <c r="M38635" s="10"/>
    </row>
    <row r="38636" spans="2:13" s="1" customFormat="1" ht="13.8" x14ac:dyDescent="0.3">
      <c r="B38636" s="10"/>
      <c r="L38636" s="10"/>
      <c r="M38636" s="10"/>
    </row>
    <row r="38637" spans="2:13" s="1" customFormat="1" ht="13.8" x14ac:dyDescent="0.3">
      <c r="B38637" s="10"/>
      <c r="L38637" s="10"/>
      <c r="M38637" s="10"/>
    </row>
    <row r="38638" spans="2:13" s="1" customFormat="1" ht="13.8" x14ac:dyDescent="0.3">
      <c r="B38638" s="10"/>
      <c r="L38638" s="10"/>
      <c r="M38638" s="10"/>
    </row>
    <row r="38639" spans="2:13" s="1" customFormat="1" ht="13.8" x14ac:dyDescent="0.3">
      <c r="B38639" s="10"/>
      <c r="L38639" s="10"/>
      <c r="M38639" s="10"/>
    </row>
    <row r="38640" spans="2:13" s="1" customFormat="1" ht="13.8" x14ac:dyDescent="0.3">
      <c r="B38640" s="10"/>
      <c r="L38640" s="10"/>
      <c r="M38640" s="10"/>
    </row>
    <row r="38641" spans="2:13" s="1" customFormat="1" ht="13.8" x14ac:dyDescent="0.3">
      <c r="B38641" s="10"/>
      <c r="L38641" s="10"/>
      <c r="M38641" s="10"/>
    </row>
    <row r="38642" spans="2:13" s="1" customFormat="1" ht="13.8" x14ac:dyDescent="0.3">
      <c r="B38642" s="10"/>
      <c r="L38642" s="10"/>
      <c r="M38642" s="10"/>
    </row>
    <row r="38643" spans="2:13" s="1" customFormat="1" ht="13.8" x14ac:dyDescent="0.3">
      <c r="B38643" s="10"/>
      <c r="L38643" s="10"/>
      <c r="M38643" s="10"/>
    </row>
    <row r="38644" spans="2:13" s="1" customFormat="1" ht="13.8" x14ac:dyDescent="0.3">
      <c r="B38644" s="10"/>
      <c r="L38644" s="10"/>
      <c r="M38644" s="10"/>
    </row>
    <row r="38645" spans="2:13" s="1" customFormat="1" ht="13.8" x14ac:dyDescent="0.3">
      <c r="B38645" s="10"/>
      <c r="L38645" s="10"/>
      <c r="M38645" s="10"/>
    </row>
    <row r="38646" spans="2:13" s="1" customFormat="1" ht="13.8" x14ac:dyDescent="0.3">
      <c r="B38646" s="10"/>
      <c r="L38646" s="10"/>
      <c r="M38646" s="10"/>
    </row>
    <row r="38647" spans="2:13" s="1" customFormat="1" ht="13.8" x14ac:dyDescent="0.3">
      <c r="B38647" s="10"/>
      <c r="L38647" s="10"/>
      <c r="M38647" s="10"/>
    </row>
    <row r="38648" spans="2:13" s="1" customFormat="1" ht="13.8" x14ac:dyDescent="0.3">
      <c r="B38648" s="10"/>
      <c r="L38648" s="10"/>
      <c r="M38648" s="10"/>
    </row>
    <row r="38649" spans="2:13" s="1" customFormat="1" ht="13.8" x14ac:dyDescent="0.3">
      <c r="B38649" s="10"/>
      <c r="L38649" s="10"/>
      <c r="M38649" s="10"/>
    </row>
    <row r="38650" spans="2:13" s="1" customFormat="1" ht="13.8" x14ac:dyDescent="0.3">
      <c r="B38650" s="10"/>
      <c r="L38650" s="10"/>
      <c r="M38650" s="10"/>
    </row>
    <row r="38651" spans="2:13" s="1" customFormat="1" ht="13.8" x14ac:dyDescent="0.3">
      <c r="B38651" s="10"/>
      <c r="L38651" s="10"/>
      <c r="M38651" s="10"/>
    </row>
    <row r="38652" spans="2:13" s="1" customFormat="1" ht="13.8" x14ac:dyDescent="0.3">
      <c r="B38652" s="10"/>
      <c r="L38652" s="10"/>
      <c r="M38652" s="10"/>
    </row>
    <row r="38653" spans="2:13" s="1" customFormat="1" ht="13.8" x14ac:dyDescent="0.3">
      <c r="B38653" s="10"/>
      <c r="L38653" s="10"/>
      <c r="M38653" s="10"/>
    </row>
    <row r="38654" spans="2:13" s="1" customFormat="1" ht="13.8" x14ac:dyDescent="0.3">
      <c r="B38654" s="10"/>
      <c r="L38654" s="10"/>
      <c r="M38654" s="10"/>
    </row>
    <row r="38655" spans="2:13" s="1" customFormat="1" ht="13.8" x14ac:dyDescent="0.3">
      <c r="B38655" s="10"/>
      <c r="L38655" s="10"/>
      <c r="M38655" s="10"/>
    </row>
    <row r="38656" spans="2:13" s="1" customFormat="1" ht="13.8" x14ac:dyDescent="0.3">
      <c r="B38656" s="10"/>
      <c r="L38656" s="10"/>
      <c r="M38656" s="10"/>
    </row>
    <row r="38657" spans="2:13" s="1" customFormat="1" ht="13.8" x14ac:dyDescent="0.3">
      <c r="B38657" s="10"/>
      <c r="L38657" s="10"/>
      <c r="M38657" s="10"/>
    </row>
    <row r="38658" spans="2:13" s="1" customFormat="1" ht="13.8" x14ac:dyDescent="0.3">
      <c r="B38658" s="10"/>
      <c r="L38658" s="10"/>
      <c r="M38658" s="10"/>
    </row>
    <row r="38659" spans="2:13" s="1" customFormat="1" ht="13.8" x14ac:dyDescent="0.3">
      <c r="B38659" s="10"/>
      <c r="L38659" s="10"/>
      <c r="M38659" s="10"/>
    </row>
    <row r="38660" spans="2:13" s="1" customFormat="1" ht="13.8" x14ac:dyDescent="0.3">
      <c r="B38660" s="10"/>
      <c r="L38660" s="10"/>
      <c r="M38660" s="10"/>
    </row>
    <row r="38661" spans="2:13" s="1" customFormat="1" ht="13.8" x14ac:dyDescent="0.3">
      <c r="B38661" s="10"/>
      <c r="L38661" s="10"/>
      <c r="M38661" s="10"/>
    </row>
    <row r="38662" spans="2:13" s="1" customFormat="1" ht="13.8" x14ac:dyDescent="0.3">
      <c r="B38662" s="10"/>
      <c r="L38662" s="10"/>
      <c r="M38662" s="10"/>
    </row>
    <row r="38663" spans="2:13" s="1" customFormat="1" ht="13.8" x14ac:dyDescent="0.3">
      <c r="B38663" s="10"/>
      <c r="L38663" s="10"/>
      <c r="M38663" s="10"/>
    </row>
    <row r="38664" spans="2:13" s="1" customFormat="1" ht="13.8" x14ac:dyDescent="0.3">
      <c r="B38664" s="10"/>
      <c r="L38664" s="10"/>
      <c r="M38664" s="10"/>
    </row>
    <row r="38665" spans="2:13" s="1" customFormat="1" ht="13.8" x14ac:dyDescent="0.3">
      <c r="B38665" s="10"/>
      <c r="L38665" s="10"/>
      <c r="M38665" s="10"/>
    </row>
    <row r="38666" spans="2:13" s="1" customFormat="1" ht="13.8" x14ac:dyDescent="0.3">
      <c r="B38666" s="10"/>
      <c r="L38666" s="10"/>
      <c r="M38666" s="10"/>
    </row>
    <row r="38667" spans="2:13" s="1" customFormat="1" ht="13.8" x14ac:dyDescent="0.3">
      <c r="B38667" s="10"/>
      <c r="L38667" s="10"/>
      <c r="M38667" s="10"/>
    </row>
    <row r="38668" spans="2:13" s="1" customFormat="1" ht="13.8" x14ac:dyDescent="0.3">
      <c r="B38668" s="10"/>
      <c r="L38668" s="10"/>
      <c r="M38668" s="10"/>
    </row>
    <row r="38669" spans="2:13" s="1" customFormat="1" ht="13.8" x14ac:dyDescent="0.3">
      <c r="B38669" s="10"/>
      <c r="L38669" s="10"/>
      <c r="M38669" s="10"/>
    </row>
    <row r="38670" spans="2:13" s="1" customFormat="1" ht="13.8" x14ac:dyDescent="0.3">
      <c r="B38670" s="10"/>
      <c r="L38670" s="10"/>
      <c r="M38670" s="10"/>
    </row>
    <row r="38671" spans="2:13" s="1" customFormat="1" ht="13.8" x14ac:dyDescent="0.3">
      <c r="B38671" s="10"/>
      <c r="L38671" s="10"/>
      <c r="M38671" s="10"/>
    </row>
    <row r="38672" spans="2:13" s="1" customFormat="1" ht="13.8" x14ac:dyDescent="0.3">
      <c r="B38672" s="10"/>
      <c r="L38672" s="10"/>
      <c r="M38672" s="10"/>
    </row>
    <row r="38673" spans="2:13" s="1" customFormat="1" ht="13.8" x14ac:dyDescent="0.3">
      <c r="B38673" s="10"/>
      <c r="L38673" s="10"/>
      <c r="M38673" s="10"/>
    </row>
    <row r="38674" spans="2:13" s="1" customFormat="1" ht="13.8" x14ac:dyDescent="0.3">
      <c r="B38674" s="10"/>
      <c r="L38674" s="10"/>
      <c r="M38674" s="10"/>
    </row>
    <row r="38675" spans="2:13" s="1" customFormat="1" ht="13.8" x14ac:dyDescent="0.3">
      <c r="B38675" s="10"/>
      <c r="L38675" s="10"/>
      <c r="M38675" s="10"/>
    </row>
    <row r="38676" spans="2:13" s="1" customFormat="1" ht="13.8" x14ac:dyDescent="0.3">
      <c r="B38676" s="10"/>
      <c r="L38676" s="10"/>
      <c r="M38676" s="10"/>
    </row>
    <row r="38677" spans="2:13" s="1" customFormat="1" ht="13.8" x14ac:dyDescent="0.3">
      <c r="B38677" s="10"/>
      <c r="L38677" s="10"/>
      <c r="M38677" s="10"/>
    </row>
    <row r="38678" spans="2:13" s="1" customFormat="1" ht="13.8" x14ac:dyDescent="0.3">
      <c r="B38678" s="10"/>
      <c r="L38678" s="10"/>
      <c r="M38678" s="10"/>
    </row>
    <row r="38679" spans="2:13" s="1" customFormat="1" ht="13.8" x14ac:dyDescent="0.3">
      <c r="B38679" s="10"/>
      <c r="L38679" s="10"/>
      <c r="M38679" s="10"/>
    </row>
    <row r="38680" spans="2:13" s="1" customFormat="1" ht="13.8" x14ac:dyDescent="0.3">
      <c r="B38680" s="10"/>
      <c r="L38680" s="10"/>
      <c r="M38680" s="10"/>
    </row>
    <row r="38681" spans="2:13" s="1" customFormat="1" ht="13.8" x14ac:dyDescent="0.3">
      <c r="B38681" s="10"/>
      <c r="L38681" s="10"/>
      <c r="M38681" s="10"/>
    </row>
    <row r="38682" spans="2:13" s="1" customFormat="1" ht="13.8" x14ac:dyDescent="0.3">
      <c r="B38682" s="10"/>
      <c r="L38682" s="10"/>
      <c r="M38682" s="10"/>
    </row>
    <row r="38683" spans="2:13" s="1" customFormat="1" ht="13.8" x14ac:dyDescent="0.3">
      <c r="B38683" s="10"/>
      <c r="L38683" s="10"/>
      <c r="M38683" s="10"/>
    </row>
    <row r="38684" spans="2:13" s="1" customFormat="1" ht="13.8" x14ac:dyDescent="0.3">
      <c r="B38684" s="10"/>
      <c r="L38684" s="10"/>
      <c r="M38684" s="10"/>
    </row>
    <row r="38685" spans="2:13" s="1" customFormat="1" ht="13.8" x14ac:dyDescent="0.3">
      <c r="B38685" s="10"/>
      <c r="L38685" s="10"/>
      <c r="M38685" s="10"/>
    </row>
    <row r="38686" spans="2:13" s="1" customFormat="1" ht="13.8" x14ac:dyDescent="0.3">
      <c r="B38686" s="10"/>
      <c r="L38686" s="10"/>
      <c r="M38686" s="10"/>
    </row>
    <row r="38687" spans="2:13" s="1" customFormat="1" ht="13.8" x14ac:dyDescent="0.3">
      <c r="B38687" s="10"/>
      <c r="L38687" s="10"/>
      <c r="M38687" s="10"/>
    </row>
    <row r="38688" spans="2:13" s="1" customFormat="1" ht="13.8" x14ac:dyDescent="0.3">
      <c r="B38688" s="10"/>
      <c r="L38688" s="10"/>
      <c r="M38688" s="10"/>
    </row>
    <row r="38689" spans="2:13" s="1" customFormat="1" ht="13.8" x14ac:dyDescent="0.3">
      <c r="B38689" s="10"/>
      <c r="L38689" s="10"/>
      <c r="M38689" s="10"/>
    </row>
    <row r="38690" spans="2:13" s="1" customFormat="1" ht="13.8" x14ac:dyDescent="0.3">
      <c r="B38690" s="10"/>
      <c r="L38690" s="10"/>
      <c r="M38690" s="10"/>
    </row>
    <row r="38691" spans="2:13" s="1" customFormat="1" ht="13.8" x14ac:dyDescent="0.3">
      <c r="B38691" s="10"/>
      <c r="L38691" s="10"/>
      <c r="M38691" s="10"/>
    </row>
    <row r="38692" spans="2:13" s="1" customFormat="1" ht="13.8" x14ac:dyDescent="0.3">
      <c r="B38692" s="10"/>
      <c r="L38692" s="10"/>
      <c r="M38692" s="10"/>
    </row>
    <row r="38693" spans="2:13" s="1" customFormat="1" ht="13.8" x14ac:dyDescent="0.3">
      <c r="B38693" s="10"/>
      <c r="L38693" s="10"/>
      <c r="M38693" s="10"/>
    </row>
    <row r="38694" spans="2:13" s="1" customFormat="1" ht="13.8" x14ac:dyDescent="0.3">
      <c r="B38694" s="10"/>
      <c r="L38694" s="10"/>
      <c r="M38694" s="10"/>
    </row>
    <row r="38695" spans="2:13" s="1" customFormat="1" ht="13.8" x14ac:dyDescent="0.3">
      <c r="B38695" s="10"/>
      <c r="L38695" s="10"/>
      <c r="M38695" s="10"/>
    </row>
    <row r="38696" spans="2:13" s="1" customFormat="1" ht="13.8" x14ac:dyDescent="0.3">
      <c r="B38696" s="10"/>
      <c r="L38696" s="10"/>
      <c r="M38696" s="10"/>
    </row>
    <row r="38697" spans="2:13" s="1" customFormat="1" ht="13.8" x14ac:dyDescent="0.3">
      <c r="B38697" s="10"/>
      <c r="L38697" s="10"/>
      <c r="M38697" s="10"/>
    </row>
    <row r="38698" spans="2:13" s="1" customFormat="1" ht="13.8" x14ac:dyDescent="0.3">
      <c r="B38698" s="10"/>
      <c r="L38698" s="10"/>
      <c r="M38698" s="10"/>
    </row>
    <row r="38699" spans="2:13" s="1" customFormat="1" ht="13.8" x14ac:dyDescent="0.3">
      <c r="B38699" s="10"/>
      <c r="L38699" s="10"/>
      <c r="M38699" s="10"/>
    </row>
    <row r="38700" spans="2:13" s="1" customFormat="1" ht="13.8" x14ac:dyDescent="0.3">
      <c r="B38700" s="10"/>
      <c r="L38700" s="10"/>
      <c r="M38700" s="10"/>
    </row>
    <row r="38701" spans="2:13" s="1" customFormat="1" ht="13.8" x14ac:dyDescent="0.3">
      <c r="B38701" s="10"/>
      <c r="L38701" s="10"/>
      <c r="M38701" s="10"/>
    </row>
    <row r="38702" spans="2:13" s="1" customFormat="1" ht="13.8" x14ac:dyDescent="0.3">
      <c r="B38702" s="10"/>
      <c r="L38702" s="10"/>
      <c r="M38702" s="10"/>
    </row>
    <row r="38703" spans="2:13" s="1" customFormat="1" ht="13.8" x14ac:dyDescent="0.3">
      <c r="B38703" s="10"/>
      <c r="L38703" s="10"/>
      <c r="M38703" s="10"/>
    </row>
    <row r="38704" spans="2:13" s="1" customFormat="1" ht="13.8" x14ac:dyDescent="0.3">
      <c r="B38704" s="10"/>
      <c r="L38704" s="10"/>
      <c r="M38704" s="10"/>
    </row>
    <row r="38705" spans="2:13" s="1" customFormat="1" ht="13.8" x14ac:dyDescent="0.3">
      <c r="B38705" s="10"/>
      <c r="L38705" s="10"/>
      <c r="M38705" s="10"/>
    </row>
    <row r="38706" spans="2:13" s="1" customFormat="1" ht="13.8" x14ac:dyDescent="0.3">
      <c r="B38706" s="10"/>
      <c r="L38706" s="10"/>
      <c r="M38706" s="10"/>
    </row>
    <row r="38707" spans="2:13" s="1" customFormat="1" ht="13.8" x14ac:dyDescent="0.3">
      <c r="B38707" s="10"/>
      <c r="L38707" s="10"/>
      <c r="M38707" s="10"/>
    </row>
    <row r="38708" spans="2:13" s="1" customFormat="1" ht="13.8" x14ac:dyDescent="0.3">
      <c r="B38708" s="10"/>
      <c r="L38708" s="10"/>
      <c r="M38708" s="10"/>
    </row>
    <row r="38709" spans="2:13" s="1" customFormat="1" ht="13.8" x14ac:dyDescent="0.3">
      <c r="B38709" s="10"/>
      <c r="L38709" s="10"/>
      <c r="M38709" s="10"/>
    </row>
    <row r="38710" spans="2:13" s="1" customFormat="1" ht="13.8" x14ac:dyDescent="0.3">
      <c r="B38710" s="10"/>
      <c r="L38710" s="10"/>
      <c r="M38710" s="10"/>
    </row>
    <row r="38711" spans="2:13" s="1" customFormat="1" ht="13.8" x14ac:dyDescent="0.3">
      <c r="B38711" s="10"/>
      <c r="L38711" s="10"/>
      <c r="M38711" s="10"/>
    </row>
    <row r="38712" spans="2:13" s="1" customFormat="1" ht="13.8" x14ac:dyDescent="0.3">
      <c r="B38712" s="10"/>
      <c r="L38712" s="10"/>
      <c r="M38712" s="10"/>
    </row>
    <row r="38713" spans="2:13" s="1" customFormat="1" ht="13.8" x14ac:dyDescent="0.3">
      <c r="B38713" s="10"/>
      <c r="L38713" s="10"/>
      <c r="M38713" s="10"/>
    </row>
    <row r="38714" spans="2:13" s="1" customFormat="1" ht="13.8" x14ac:dyDescent="0.3">
      <c r="B38714" s="10"/>
      <c r="L38714" s="10"/>
      <c r="M38714" s="10"/>
    </row>
    <row r="38715" spans="2:13" s="1" customFormat="1" ht="13.8" x14ac:dyDescent="0.3">
      <c r="B38715" s="10"/>
      <c r="L38715" s="10"/>
      <c r="M38715" s="10"/>
    </row>
    <row r="38716" spans="2:13" s="1" customFormat="1" ht="13.8" x14ac:dyDescent="0.3">
      <c r="B38716" s="10"/>
      <c r="L38716" s="10"/>
      <c r="M38716" s="10"/>
    </row>
    <row r="38717" spans="2:13" s="1" customFormat="1" ht="13.8" x14ac:dyDescent="0.3">
      <c r="B38717" s="10"/>
      <c r="L38717" s="10"/>
      <c r="M38717" s="10"/>
    </row>
    <row r="38718" spans="2:13" s="1" customFormat="1" ht="13.8" x14ac:dyDescent="0.3">
      <c r="B38718" s="10"/>
      <c r="L38718" s="10"/>
      <c r="M38718" s="10"/>
    </row>
    <row r="38719" spans="2:13" s="1" customFormat="1" ht="13.8" x14ac:dyDescent="0.3">
      <c r="B38719" s="10"/>
      <c r="L38719" s="10"/>
      <c r="M38719" s="10"/>
    </row>
    <row r="38720" spans="2:13" s="1" customFormat="1" ht="13.8" x14ac:dyDescent="0.3">
      <c r="B38720" s="10"/>
      <c r="L38720" s="10"/>
      <c r="M38720" s="10"/>
    </row>
    <row r="38721" spans="2:13" s="1" customFormat="1" ht="13.8" x14ac:dyDescent="0.3">
      <c r="B38721" s="10"/>
      <c r="L38721" s="10"/>
      <c r="M38721" s="10"/>
    </row>
    <row r="38722" spans="2:13" s="1" customFormat="1" ht="13.8" x14ac:dyDescent="0.3">
      <c r="B38722" s="10"/>
      <c r="L38722" s="10"/>
      <c r="M38722" s="10"/>
    </row>
    <row r="38723" spans="2:13" s="1" customFormat="1" ht="13.8" x14ac:dyDescent="0.3">
      <c r="B38723" s="10"/>
      <c r="L38723" s="10"/>
      <c r="M38723" s="10"/>
    </row>
    <row r="38724" spans="2:13" s="1" customFormat="1" ht="13.8" x14ac:dyDescent="0.3">
      <c r="B38724" s="10"/>
      <c r="L38724" s="10"/>
      <c r="M38724" s="10"/>
    </row>
    <row r="38725" spans="2:13" s="1" customFormat="1" ht="13.8" x14ac:dyDescent="0.3">
      <c r="B38725" s="10"/>
      <c r="L38725" s="10"/>
      <c r="M38725" s="10"/>
    </row>
    <row r="38726" spans="2:13" s="1" customFormat="1" ht="13.8" x14ac:dyDescent="0.3">
      <c r="B38726" s="10"/>
      <c r="L38726" s="10"/>
      <c r="M38726" s="10"/>
    </row>
    <row r="38727" spans="2:13" s="1" customFormat="1" ht="13.8" x14ac:dyDescent="0.3">
      <c r="B38727" s="10"/>
      <c r="L38727" s="10"/>
      <c r="M38727" s="10"/>
    </row>
    <row r="38728" spans="2:13" s="1" customFormat="1" ht="13.8" x14ac:dyDescent="0.3">
      <c r="B38728" s="10"/>
      <c r="L38728" s="10"/>
      <c r="M38728" s="10"/>
    </row>
    <row r="38729" spans="2:13" s="1" customFormat="1" ht="13.8" x14ac:dyDescent="0.3">
      <c r="B38729" s="10"/>
      <c r="L38729" s="10"/>
      <c r="M38729" s="10"/>
    </row>
    <row r="38730" spans="2:13" s="1" customFormat="1" ht="13.8" x14ac:dyDescent="0.3">
      <c r="B38730" s="10"/>
      <c r="L38730" s="10"/>
      <c r="M38730" s="10"/>
    </row>
    <row r="38731" spans="2:13" s="1" customFormat="1" ht="13.8" x14ac:dyDescent="0.3">
      <c r="B38731" s="10"/>
      <c r="L38731" s="10"/>
      <c r="M38731" s="10"/>
    </row>
    <row r="38732" spans="2:13" s="1" customFormat="1" ht="13.8" x14ac:dyDescent="0.3">
      <c r="B38732" s="10"/>
      <c r="L38732" s="10"/>
      <c r="M38732" s="10"/>
    </row>
    <row r="38733" spans="2:13" s="1" customFormat="1" ht="13.8" x14ac:dyDescent="0.3">
      <c r="B38733" s="10"/>
      <c r="L38733" s="10"/>
      <c r="M38733" s="10"/>
    </row>
    <row r="38734" spans="2:13" s="1" customFormat="1" ht="13.8" x14ac:dyDescent="0.3">
      <c r="B38734" s="10"/>
      <c r="L38734" s="10"/>
      <c r="M38734" s="10"/>
    </row>
    <row r="38735" spans="2:13" s="1" customFormat="1" ht="13.8" x14ac:dyDescent="0.3">
      <c r="B38735" s="10"/>
      <c r="L38735" s="10"/>
      <c r="M38735" s="10"/>
    </row>
    <row r="38736" spans="2:13" s="1" customFormat="1" ht="13.8" x14ac:dyDescent="0.3">
      <c r="B38736" s="10"/>
      <c r="L38736" s="10"/>
      <c r="M38736" s="10"/>
    </row>
    <row r="38737" spans="2:13" s="1" customFormat="1" ht="13.8" x14ac:dyDescent="0.3">
      <c r="B38737" s="10"/>
      <c r="L38737" s="10"/>
      <c r="M38737" s="10"/>
    </row>
    <row r="38738" spans="2:13" s="1" customFormat="1" ht="13.8" x14ac:dyDescent="0.3">
      <c r="B38738" s="10"/>
      <c r="L38738" s="10"/>
      <c r="M38738" s="10"/>
    </row>
    <row r="38739" spans="2:13" s="1" customFormat="1" ht="13.8" x14ac:dyDescent="0.3">
      <c r="B38739" s="10"/>
      <c r="L38739" s="10"/>
      <c r="M38739" s="10"/>
    </row>
    <row r="38740" spans="2:13" s="1" customFormat="1" ht="13.8" x14ac:dyDescent="0.3">
      <c r="B38740" s="10"/>
      <c r="L38740" s="10"/>
      <c r="M38740" s="10"/>
    </row>
    <row r="38741" spans="2:13" s="1" customFormat="1" ht="13.8" x14ac:dyDescent="0.3">
      <c r="B38741" s="10"/>
      <c r="L38741" s="10"/>
      <c r="M38741" s="10"/>
    </row>
    <row r="38742" spans="2:13" s="1" customFormat="1" ht="13.8" x14ac:dyDescent="0.3">
      <c r="B38742" s="10"/>
      <c r="L38742" s="10"/>
      <c r="M38742" s="10"/>
    </row>
    <row r="38743" spans="2:13" s="1" customFormat="1" ht="13.8" x14ac:dyDescent="0.3">
      <c r="B38743" s="10"/>
      <c r="L38743" s="10"/>
      <c r="M38743" s="10"/>
    </row>
    <row r="38744" spans="2:13" s="1" customFormat="1" ht="13.8" x14ac:dyDescent="0.3">
      <c r="B38744" s="10"/>
      <c r="L38744" s="10"/>
      <c r="M38744" s="10"/>
    </row>
    <row r="38745" spans="2:13" s="1" customFormat="1" ht="13.8" x14ac:dyDescent="0.3">
      <c r="B38745" s="10"/>
      <c r="L38745" s="10"/>
      <c r="M38745" s="10"/>
    </row>
    <row r="38746" spans="2:13" s="1" customFormat="1" ht="13.8" x14ac:dyDescent="0.3">
      <c r="B38746" s="10"/>
      <c r="L38746" s="10"/>
      <c r="M38746" s="10"/>
    </row>
    <row r="38747" spans="2:13" s="1" customFormat="1" ht="13.8" x14ac:dyDescent="0.3">
      <c r="B38747" s="10"/>
      <c r="L38747" s="10"/>
      <c r="M38747" s="10"/>
    </row>
    <row r="38748" spans="2:13" s="1" customFormat="1" ht="13.8" x14ac:dyDescent="0.3">
      <c r="B38748" s="10"/>
      <c r="L38748" s="10"/>
      <c r="M38748" s="10"/>
    </row>
    <row r="38749" spans="2:13" s="1" customFormat="1" ht="13.8" x14ac:dyDescent="0.3">
      <c r="B38749" s="10"/>
      <c r="L38749" s="10"/>
      <c r="M38749" s="10"/>
    </row>
    <row r="38750" spans="2:13" s="1" customFormat="1" ht="13.8" x14ac:dyDescent="0.3">
      <c r="B38750" s="10"/>
      <c r="L38750" s="10"/>
      <c r="M38750" s="10"/>
    </row>
    <row r="38751" spans="2:13" s="1" customFormat="1" ht="13.8" x14ac:dyDescent="0.3">
      <c r="B38751" s="10"/>
      <c r="L38751" s="10"/>
      <c r="M38751" s="10"/>
    </row>
    <row r="38752" spans="2:13" s="1" customFormat="1" ht="13.8" x14ac:dyDescent="0.3">
      <c r="B38752" s="10"/>
      <c r="L38752" s="10"/>
      <c r="M38752" s="10"/>
    </row>
    <row r="38753" spans="2:13" s="1" customFormat="1" ht="13.8" x14ac:dyDescent="0.3">
      <c r="B38753" s="10"/>
      <c r="L38753" s="10"/>
      <c r="M38753" s="10"/>
    </row>
    <row r="38754" spans="2:13" s="1" customFormat="1" ht="13.8" x14ac:dyDescent="0.3">
      <c r="B38754" s="10"/>
      <c r="L38754" s="10"/>
      <c r="M38754" s="10"/>
    </row>
    <row r="38755" spans="2:13" s="1" customFormat="1" ht="13.8" x14ac:dyDescent="0.3">
      <c r="B38755" s="10"/>
      <c r="L38755" s="10"/>
      <c r="M38755" s="10"/>
    </row>
    <row r="38756" spans="2:13" s="1" customFormat="1" ht="13.8" x14ac:dyDescent="0.3">
      <c r="B38756" s="10"/>
      <c r="L38756" s="10"/>
      <c r="M38756" s="10"/>
    </row>
    <row r="38757" spans="2:13" s="1" customFormat="1" ht="13.8" x14ac:dyDescent="0.3">
      <c r="B38757" s="10"/>
      <c r="L38757" s="10"/>
      <c r="M38757" s="10"/>
    </row>
    <row r="38758" spans="2:13" s="1" customFormat="1" ht="13.8" x14ac:dyDescent="0.3">
      <c r="B38758" s="10"/>
      <c r="L38758" s="10"/>
      <c r="M38758" s="10"/>
    </row>
    <row r="38759" spans="2:13" s="1" customFormat="1" ht="13.8" x14ac:dyDescent="0.3">
      <c r="B38759" s="10"/>
      <c r="L38759" s="10"/>
      <c r="M38759" s="10"/>
    </row>
    <row r="38760" spans="2:13" s="1" customFormat="1" ht="13.8" x14ac:dyDescent="0.3">
      <c r="B38760" s="10"/>
      <c r="L38760" s="10"/>
      <c r="M38760" s="10"/>
    </row>
    <row r="38761" spans="2:13" s="1" customFormat="1" ht="13.8" x14ac:dyDescent="0.3">
      <c r="B38761" s="10"/>
      <c r="L38761" s="10"/>
      <c r="M38761" s="10"/>
    </row>
    <row r="38762" spans="2:13" s="1" customFormat="1" ht="13.8" x14ac:dyDescent="0.3">
      <c r="B38762" s="10"/>
      <c r="L38762" s="10"/>
      <c r="M38762" s="10"/>
    </row>
    <row r="38763" spans="2:13" s="1" customFormat="1" ht="13.8" x14ac:dyDescent="0.3">
      <c r="B38763" s="10"/>
      <c r="L38763" s="10"/>
      <c r="M38763" s="10"/>
    </row>
    <row r="38764" spans="2:13" s="1" customFormat="1" ht="13.8" x14ac:dyDescent="0.3">
      <c r="B38764" s="10"/>
      <c r="L38764" s="10"/>
      <c r="M38764" s="10"/>
    </row>
    <row r="38765" spans="2:13" s="1" customFormat="1" ht="13.8" x14ac:dyDescent="0.3">
      <c r="B38765" s="10"/>
      <c r="L38765" s="10"/>
      <c r="M38765" s="10"/>
    </row>
    <row r="38766" spans="2:13" s="1" customFormat="1" ht="13.8" x14ac:dyDescent="0.3">
      <c r="B38766" s="10"/>
      <c r="L38766" s="10"/>
      <c r="M38766" s="10"/>
    </row>
    <row r="38767" spans="2:13" s="1" customFormat="1" ht="13.8" x14ac:dyDescent="0.3">
      <c r="B38767" s="10"/>
      <c r="L38767" s="10"/>
      <c r="M38767" s="10"/>
    </row>
    <row r="38768" spans="2:13" s="1" customFormat="1" ht="13.8" x14ac:dyDescent="0.3">
      <c r="B38768" s="10"/>
      <c r="L38768" s="10"/>
      <c r="M38768" s="10"/>
    </row>
    <row r="38769" spans="2:13" s="1" customFormat="1" ht="13.8" x14ac:dyDescent="0.3">
      <c r="B38769" s="10"/>
      <c r="L38769" s="10"/>
      <c r="M38769" s="10"/>
    </row>
    <row r="38770" spans="2:13" s="1" customFormat="1" ht="13.8" x14ac:dyDescent="0.3">
      <c r="B38770" s="10"/>
      <c r="L38770" s="10"/>
      <c r="M38770" s="10"/>
    </row>
    <row r="38771" spans="2:13" s="1" customFormat="1" ht="13.8" x14ac:dyDescent="0.3">
      <c r="B38771" s="10"/>
      <c r="L38771" s="10"/>
      <c r="M38771" s="10"/>
    </row>
    <row r="38772" spans="2:13" s="1" customFormat="1" ht="13.8" x14ac:dyDescent="0.3">
      <c r="B38772" s="10"/>
      <c r="L38772" s="10"/>
      <c r="M38772" s="10"/>
    </row>
    <row r="38773" spans="2:13" s="1" customFormat="1" ht="13.8" x14ac:dyDescent="0.3">
      <c r="B38773" s="10"/>
      <c r="L38773" s="10"/>
      <c r="M38773" s="10"/>
    </row>
    <row r="38774" spans="2:13" s="1" customFormat="1" ht="13.8" x14ac:dyDescent="0.3">
      <c r="B38774" s="10"/>
      <c r="L38774" s="10"/>
      <c r="M38774" s="10"/>
    </row>
    <row r="38775" spans="2:13" s="1" customFormat="1" ht="13.8" x14ac:dyDescent="0.3">
      <c r="B38775" s="10"/>
      <c r="L38775" s="10"/>
      <c r="M38775" s="10"/>
    </row>
    <row r="38776" spans="2:13" s="1" customFormat="1" ht="13.8" x14ac:dyDescent="0.3">
      <c r="B38776" s="10"/>
      <c r="L38776" s="10"/>
      <c r="M38776" s="10"/>
    </row>
    <row r="38777" spans="2:13" s="1" customFormat="1" ht="13.8" x14ac:dyDescent="0.3">
      <c r="B38777" s="10"/>
      <c r="L38777" s="10"/>
      <c r="M38777" s="10"/>
    </row>
    <row r="38778" spans="2:13" s="1" customFormat="1" ht="13.8" x14ac:dyDescent="0.3">
      <c r="B38778" s="10"/>
      <c r="L38778" s="10"/>
      <c r="M38778" s="10"/>
    </row>
    <row r="38779" spans="2:13" s="1" customFormat="1" ht="13.8" x14ac:dyDescent="0.3">
      <c r="B38779" s="10"/>
      <c r="L38779" s="10"/>
      <c r="M38779" s="10"/>
    </row>
    <row r="38780" spans="2:13" s="1" customFormat="1" ht="13.8" x14ac:dyDescent="0.3">
      <c r="B38780" s="10"/>
      <c r="L38780" s="10"/>
      <c r="M38780" s="10"/>
    </row>
    <row r="38781" spans="2:13" s="1" customFormat="1" ht="13.8" x14ac:dyDescent="0.3">
      <c r="B38781" s="10"/>
      <c r="L38781" s="10"/>
      <c r="M38781" s="10"/>
    </row>
    <row r="38782" spans="2:13" s="1" customFormat="1" ht="13.8" x14ac:dyDescent="0.3">
      <c r="B38782" s="10"/>
      <c r="L38782" s="10"/>
      <c r="M38782" s="10"/>
    </row>
    <row r="38783" spans="2:13" s="1" customFormat="1" ht="13.8" x14ac:dyDescent="0.3">
      <c r="B38783" s="10"/>
      <c r="L38783" s="10"/>
      <c r="M38783" s="10"/>
    </row>
    <row r="38784" spans="2:13" s="1" customFormat="1" ht="13.8" x14ac:dyDescent="0.3">
      <c r="B38784" s="10"/>
      <c r="L38784" s="10"/>
      <c r="M38784" s="10"/>
    </row>
    <row r="38785" spans="2:13" s="1" customFormat="1" ht="13.8" x14ac:dyDescent="0.3">
      <c r="B38785" s="10"/>
      <c r="L38785" s="10"/>
      <c r="M38785" s="10"/>
    </row>
    <row r="38786" spans="2:13" s="1" customFormat="1" ht="13.8" x14ac:dyDescent="0.3">
      <c r="B38786" s="10"/>
      <c r="L38786" s="10"/>
      <c r="M38786" s="10"/>
    </row>
    <row r="38787" spans="2:13" s="1" customFormat="1" ht="13.8" x14ac:dyDescent="0.3">
      <c r="B38787" s="10"/>
      <c r="L38787" s="10"/>
      <c r="M38787" s="10"/>
    </row>
    <row r="38788" spans="2:13" s="1" customFormat="1" ht="13.8" x14ac:dyDescent="0.3">
      <c r="B38788" s="10"/>
      <c r="L38788" s="10"/>
      <c r="M38788" s="10"/>
    </row>
    <row r="38789" spans="2:13" s="1" customFormat="1" ht="13.8" x14ac:dyDescent="0.3">
      <c r="B38789" s="10"/>
      <c r="L38789" s="10"/>
      <c r="M38789" s="10"/>
    </row>
    <row r="38790" spans="2:13" s="1" customFormat="1" ht="13.8" x14ac:dyDescent="0.3">
      <c r="B38790" s="10"/>
      <c r="L38790" s="10"/>
      <c r="M38790" s="10"/>
    </row>
    <row r="38791" spans="2:13" s="1" customFormat="1" ht="13.8" x14ac:dyDescent="0.3">
      <c r="B38791" s="10"/>
      <c r="L38791" s="10"/>
      <c r="M38791" s="10"/>
    </row>
    <row r="38792" spans="2:13" s="1" customFormat="1" ht="13.8" x14ac:dyDescent="0.3">
      <c r="B38792" s="10"/>
      <c r="L38792" s="10"/>
      <c r="M38792" s="10"/>
    </row>
    <row r="38793" spans="2:13" s="1" customFormat="1" ht="13.8" x14ac:dyDescent="0.3">
      <c r="B38793" s="10"/>
      <c r="L38793" s="10"/>
      <c r="M38793" s="10"/>
    </row>
    <row r="38794" spans="2:13" s="1" customFormat="1" ht="13.8" x14ac:dyDescent="0.3">
      <c r="B38794" s="10"/>
      <c r="L38794" s="10"/>
      <c r="M38794" s="10"/>
    </row>
    <row r="38795" spans="2:13" s="1" customFormat="1" ht="13.8" x14ac:dyDescent="0.3">
      <c r="B38795" s="10"/>
      <c r="L38795" s="10"/>
      <c r="M38795" s="10"/>
    </row>
    <row r="38796" spans="2:13" s="1" customFormat="1" ht="13.8" x14ac:dyDescent="0.3">
      <c r="B38796" s="10"/>
      <c r="L38796" s="10"/>
      <c r="M38796" s="10"/>
    </row>
    <row r="38797" spans="2:13" s="1" customFormat="1" ht="13.8" x14ac:dyDescent="0.3">
      <c r="B38797" s="10"/>
      <c r="L38797" s="10"/>
      <c r="M38797" s="10"/>
    </row>
    <row r="38798" spans="2:13" s="1" customFormat="1" ht="13.8" x14ac:dyDescent="0.3">
      <c r="B38798" s="10"/>
      <c r="L38798" s="10"/>
      <c r="M38798" s="10"/>
    </row>
    <row r="38799" spans="2:13" s="1" customFormat="1" ht="13.8" x14ac:dyDescent="0.3">
      <c r="B38799" s="10"/>
      <c r="L38799" s="10"/>
      <c r="M38799" s="10"/>
    </row>
    <row r="38800" spans="2:13" s="1" customFormat="1" ht="13.8" x14ac:dyDescent="0.3">
      <c r="B38800" s="10"/>
      <c r="L38800" s="10"/>
      <c r="M38800" s="10"/>
    </row>
    <row r="38801" spans="2:13" s="1" customFormat="1" ht="13.8" x14ac:dyDescent="0.3">
      <c r="B38801" s="10"/>
      <c r="L38801" s="10"/>
      <c r="M38801" s="10"/>
    </row>
    <row r="38802" spans="2:13" s="1" customFormat="1" ht="13.8" x14ac:dyDescent="0.3">
      <c r="B38802" s="10"/>
      <c r="L38802" s="10"/>
      <c r="M38802" s="10"/>
    </row>
    <row r="38803" spans="2:13" s="1" customFormat="1" ht="13.8" x14ac:dyDescent="0.3">
      <c r="B38803" s="10"/>
      <c r="L38803" s="10"/>
      <c r="M38803" s="10"/>
    </row>
    <row r="38804" spans="2:13" s="1" customFormat="1" ht="13.8" x14ac:dyDescent="0.3">
      <c r="B38804" s="10"/>
      <c r="L38804" s="10"/>
      <c r="M38804" s="10"/>
    </row>
    <row r="38805" spans="2:13" s="1" customFormat="1" ht="13.8" x14ac:dyDescent="0.3">
      <c r="B38805" s="10"/>
      <c r="L38805" s="10"/>
      <c r="M38805" s="10"/>
    </row>
    <row r="38806" spans="2:13" s="1" customFormat="1" ht="13.8" x14ac:dyDescent="0.3">
      <c r="B38806" s="10"/>
      <c r="L38806" s="10"/>
      <c r="M38806" s="10"/>
    </row>
    <row r="38807" spans="2:13" s="1" customFormat="1" ht="13.8" x14ac:dyDescent="0.3">
      <c r="B38807" s="10"/>
      <c r="L38807" s="10"/>
      <c r="M38807" s="10"/>
    </row>
    <row r="38808" spans="2:13" s="1" customFormat="1" ht="13.8" x14ac:dyDescent="0.3">
      <c r="B38808" s="10"/>
      <c r="L38808" s="10"/>
      <c r="M38808" s="10"/>
    </row>
    <row r="38809" spans="2:13" s="1" customFormat="1" ht="13.8" x14ac:dyDescent="0.3">
      <c r="B38809" s="10"/>
      <c r="L38809" s="10"/>
      <c r="M38809" s="10"/>
    </row>
    <row r="38810" spans="2:13" s="1" customFormat="1" ht="13.8" x14ac:dyDescent="0.3">
      <c r="B38810" s="10"/>
      <c r="L38810" s="10"/>
      <c r="M38810" s="10"/>
    </row>
    <row r="38811" spans="2:13" s="1" customFormat="1" ht="13.8" x14ac:dyDescent="0.3">
      <c r="B38811" s="10"/>
      <c r="L38811" s="10"/>
      <c r="M38811" s="10"/>
    </row>
    <row r="38812" spans="2:13" s="1" customFormat="1" ht="13.8" x14ac:dyDescent="0.3">
      <c r="B38812" s="10"/>
      <c r="L38812" s="10"/>
      <c r="M38812" s="10"/>
    </row>
    <row r="38813" spans="2:13" s="1" customFormat="1" ht="13.8" x14ac:dyDescent="0.3">
      <c r="B38813" s="10"/>
      <c r="L38813" s="10"/>
      <c r="M38813" s="10"/>
    </row>
    <row r="38814" spans="2:13" s="1" customFormat="1" ht="13.8" x14ac:dyDescent="0.3">
      <c r="B38814" s="10"/>
      <c r="L38814" s="10"/>
      <c r="M38814" s="10"/>
    </row>
    <row r="38815" spans="2:13" s="1" customFormat="1" ht="13.8" x14ac:dyDescent="0.3">
      <c r="B38815" s="10"/>
      <c r="L38815" s="10"/>
      <c r="M38815" s="10"/>
    </row>
    <row r="38816" spans="2:13" s="1" customFormat="1" ht="13.8" x14ac:dyDescent="0.3">
      <c r="B38816" s="10"/>
      <c r="L38816" s="10"/>
      <c r="M38816" s="10"/>
    </row>
    <row r="38817" spans="2:13" s="1" customFormat="1" ht="13.8" x14ac:dyDescent="0.3">
      <c r="B38817" s="10"/>
      <c r="L38817" s="10"/>
      <c r="M38817" s="10"/>
    </row>
    <row r="38818" spans="2:13" s="1" customFormat="1" ht="13.8" x14ac:dyDescent="0.3">
      <c r="B38818" s="10"/>
      <c r="L38818" s="10"/>
      <c r="M38818" s="10"/>
    </row>
    <row r="38819" spans="2:13" s="1" customFormat="1" ht="13.8" x14ac:dyDescent="0.3">
      <c r="B38819" s="10"/>
      <c r="L38819" s="10"/>
      <c r="M38819" s="10"/>
    </row>
    <row r="38820" spans="2:13" s="1" customFormat="1" ht="13.8" x14ac:dyDescent="0.3">
      <c r="B38820" s="10"/>
      <c r="L38820" s="10"/>
      <c r="M38820" s="10"/>
    </row>
    <row r="38821" spans="2:13" s="1" customFormat="1" ht="13.8" x14ac:dyDescent="0.3">
      <c r="B38821" s="10"/>
      <c r="L38821" s="10"/>
      <c r="M38821" s="10"/>
    </row>
    <row r="38822" spans="2:13" s="1" customFormat="1" ht="13.8" x14ac:dyDescent="0.3">
      <c r="B38822" s="10"/>
      <c r="L38822" s="10"/>
      <c r="M38822" s="10"/>
    </row>
    <row r="38823" spans="2:13" s="1" customFormat="1" ht="13.8" x14ac:dyDescent="0.3">
      <c r="B38823" s="10"/>
      <c r="L38823" s="10"/>
      <c r="M38823" s="10"/>
    </row>
    <row r="38824" spans="2:13" s="1" customFormat="1" ht="13.8" x14ac:dyDescent="0.3">
      <c r="B38824" s="10"/>
      <c r="L38824" s="10"/>
      <c r="M38824" s="10"/>
    </row>
    <row r="38825" spans="2:13" s="1" customFormat="1" ht="13.8" x14ac:dyDescent="0.3">
      <c r="B38825" s="10"/>
      <c r="L38825" s="10"/>
      <c r="M38825" s="10"/>
    </row>
    <row r="38826" spans="2:13" s="1" customFormat="1" ht="13.8" x14ac:dyDescent="0.3">
      <c r="B38826" s="10"/>
      <c r="L38826" s="10"/>
      <c r="M38826" s="10"/>
    </row>
    <row r="38827" spans="2:13" s="1" customFormat="1" ht="13.8" x14ac:dyDescent="0.3">
      <c r="B38827" s="10"/>
      <c r="L38827" s="10"/>
      <c r="M38827" s="10"/>
    </row>
    <row r="38828" spans="2:13" s="1" customFormat="1" ht="13.8" x14ac:dyDescent="0.3">
      <c r="B38828" s="10"/>
      <c r="L38828" s="10"/>
      <c r="M38828" s="10"/>
    </row>
    <row r="38829" spans="2:13" s="1" customFormat="1" ht="13.8" x14ac:dyDescent="0.3">
      <c r="B38829" s="10"/>
      <c r="L38829" s="10"/>
      <c r="M38829" s="10"/>
    </row>
    <row r="38830" spans="2:13" s="1" customFormat="1" ht="13.8" x14ac:dyDescent="0.3">
      <c r="B38830" s="10"/>
      <c r="L38830" s="10"/>
      <c r="M38830" s="10"/>
    </row>
    <row r="38831" spans="2:13" s="1" customFormat="1" ht="13.8" x14ac:dyDescent="0.3">
      <c r="B38831" s="10"/>
      <c r="L38831" s="10"/>
      <c r="M38831" s="10"/>
    </row>
    <row r="38832" spans="2:13" s="1" customFormat="1" ht="13.8" x14ac:dyDescent="0.3">
      <c r="B38832" s="10"/>
      <c r="L38832" s="10"/>
      <c r="M38832" s="10"/>
    </row>
    <row r="38833" spans="2:13" s="1" customFormat="1" ht="13.8" x14ac:dyDescent="0.3">
      <c r="B38833" s="10"/>
      <c r="L38833" s="10"/>
      <c r="M38833" s="10"/>
    </row>
    <row r="38834" spans="2:13" s="1" customFormat="1" ht="13.8" x14ac:dyDescent="0.3">
      <c r="B38834" s="10"/>
      <c r="L38834" s="10"/>
      <c r="M38834" s="10"/>
    </row>
    <row r="38835" spans="2:13" s="1" customFormat="1" ht="13.8" x14ac:dyDescent="0.3">
      <c r="B38835" s="10"/>
      <c r="L38835" s="10"/>
      <c r="M38835" s="10"/>
    </row>
    <row r="38836" spans="2:13" s="1" customFormat="1" ht="13.8" x14ac:dyDescent="0.3">
      <c r="B38836" s="10"/>
      <c r="L38836" s="10"/>
      <c r="M38836" s="10"/>
    </row>
    <row r="38837" spans="2:13" s="1" customFormat="1" ht="13.8" x14ac:dyDescent="0.3">
      <c r="B38837" s="10"/>
      <c r="L38837" s="10"/>
      <c r="M38837" s="10"/>
    </row>
    <row r="38838" spans="2:13" s="1" customFormat="1" ht="13.8" x14ac:dyDescent="0.3">
      <c r="B38838" s="10"/>
      <c r="L38838" s="10"/>
      <c r="M38838" s="10"/>
    </row>
    <row r="38839" spans="2:13" s="1" customFormat="1" ht="13.8" x14ac:dyDescent="0.3">
      <c r="B38839" s="10"/>
      <c r="L38839" s="10"/>
      <c r="M38839" s="10"/>
    </row>
    <row r="38840" spans="2:13" s="1" customFormat="1" ht="13.8" x14ac:dyDescent="0.3">
      <c r="B38840" s="10"/>
      <c r="L38840" s="10"/>
      <c r="M38840" s="10"/>
    </row>
    <row r="38841" spans="2:13" s="1" customFormat="1" ht="13.8" x14ac:dyDescent="0.3">
      <c r="B38841" s="10"/>
      <c r="L38841" s="10"/>
      <c r="M38841" s="10"/>
    </row>
    <row r="38842" spans="2:13" s="1" customFormat="1" ht="13.8" x14ac:dyDescent="0.3">
      <c r="B38842" s="10"/>
      <c r="L38842" s="10"/>
      <c r="M38842" s="10"/>
    </row>
    <row r="38843" spans="2:13" s="1" customFormat="1" ht="13.8" x14ac:dyDescent="0.3">
      <c r="B38843" s="10"/>
      <c r="L38843" s="10"/>
      <c r="M38843" s="10"/>
    </row>
    <row r="38844" spans="2:13" s="1" customFormat="1" ht="13.8" x14ac:dyDescent="0.3">
      <c r="B38844" s="10"/>
      <c r="L38844" s="10"/>
      <c r="M38844" s="10"/>
    </row>
    <row r="38845" spans="2:13" s="1" customFormat="1" ht="13.8" x14ac:dyDescent="0.3">
      <c r="B38845" s="10"/>
      <c r="L38845" s="10"/>
      <c r="M38845" s="10"/>
    </row>
    <row r="38846" spans="2:13" s="1" customFormat="1" ht="13.8" x14ac:dyDescent="0.3">
      <c r="B38846" s="10"/>
      <c r="L38846" s="10"/>
      <c r="M38846" s="10"/>
    </row>
    <row r="38847" spans="2:13" s="1" customFormat="1" ht="13.8" x14ac:dyDescent="0.3">
      <c r="B38847" s="10"/>
      <c r="L38847" s="10"/>
      <c r="M38847" s="10"/>
    </row>
    <row r="38848" spans="2:13" s="1" customFormat="1" ht="13.8" x14ac:dyDescent="0.3">
      <c r="B38848" s="10"/>
      <c r="L38848" s="10"/>
      <c r="M38848" s="10"/>
    </row>
    <row r="38849" spans="2:13" s="1" customFormat="1" ht="13.8" x14ac:dyDescent="0.3">
      <c r="B38849" s="10"/>
      <c r="L38849" s="10"/>
      <c r="M38849" s="10"/>
    </row>
    <row r="38850" spans="2:13" s="1" customFormat="1" ht="13.8" x14ac:dyDescent="0.3">
      <c r="B38850" s="10"/>
      <c r="L38850" s="10"/>
      <c r="M38850" s="10"/>
    </row>
    <row r="38851" spans="2:13" s="1" customFormat="1" ht="13.8" x14ac:dyDescent="0.3">
      <c r="B38851" s="10"/>
      <c r="L38851" s="10"/>
      <c r="M38851" s="10"/>
    </row>
    <row r="38852" spans="2:13" s="1" customFormat="1" ht="13.8" x14ac:dyDescent="0.3">
      <c r="B38852" s="10"/>
      <c r="L38852" s="10"/>
      <c r="M38852" s="10"/>
    </row>
    <row r="38853" spans="2:13" s="1" customFormat="1" ht="13.8" x14ac:dyDescent="0.3">
      <c r="B38853" s="10"/>
      <c r="L38853" s="10"/>
      <c r="M38853" s="10"/>
    </row>
    <row r="38854" spans="2:13" s="1" customFormat="1" ht="13.8" x14ac:dyDescent="0.3">
      <c r="B38854" s="10"/>
      <c r="L38854" s="10"/>
      <c r="M38854" s="10"/>
    </row>
    <row r="38855" spans="2:13" s="1" customFormat="1" ht="13.8" x14ac:dyDescent="0.3">
      <c r="B38855" s="10"/>
      <c r="L38855" s="10"/>
      <c r="M38855" s="10"/>
    </row>
    <row r="38856" spans="2:13" s="1" customFormat="1" ht="13.8" x14ac:dyDescent="0.3">
      <c r="B38856" s="10"/>
      <c r="L38856" s="10"/>
      <c r="M38856" s="10"/>
    </row>
    <row r="38857" spans="2:13" s="1" customFormat="1" ht="13.8" x14ac:dyDescent="0.3">
      <c r="B38857" s="10"/>
      <c r="L38857" s="10"/>
      <c r="M38857" s="10"/>
    </row>
    <row r="38858" spans="2:13" s="1" customFormat="1" ht="13.8" x14ac:dyDescent="0.3">
      <c r="B38858" s="10"/>
      <c r="L38858" s="10"/>
      <c r="M38858" s="10"/>
    </row>
    <row r="38859" spans="2:13" s="1" customFormat="1" ht="13.8" x14ac:dyDescent="0.3">
      <c r="B38859" s="10"/>
      <c r="L38859" s="10"/>
      <c r="M38859" s="10"/>
    </row>
    <row r="38860" spans="2:13" s="1" customFormat="1" ht="13.8" x14ac:dyDescent="0.3">
      <c r="B38860" s="10"/>
      <c r="L38860" s="10"/>
      <c r="M38860" s="10"/>
    </row>
    <row r="38861" spans="2:13" s="1" customFormat="1" ht="13.8" x14ac:dyDescent="0.3">
      <c r="B38861" s="10"/>
      <c r="L38861" s="10"/>
      <c r="M38861" s="10"/>
    </row>
    <row r="38862" spans="2:13" s="1" customFormat="1" ht="13.8" x14ac:dyDescent="0.3">
      <c r="B38862" s="10"/>
      <c r="L38862" s="10"/>
      <c r="M38862" s="10"/>
    </row>
    <row r="38863" spans="2:13" s="1" customFormat="1" ht="13.8" x14ac:dyDescent="0.3">
      <c r="B38863" s="10"/>
      <c r="L38863" s="10"/>
      <c r="M38863" s="10"/>
    </row>
    <row r="38864" spans="2:13" s="1" customFormat="1" ht="13.8" x14ac:dyDescent="0.3">
      <c r="B38864" s="10"/>
      <c r="L38864" s="10"/>
      <c r="M38864" s="10"/>
    </row>
    <row r="38865" spans="2:13" s="1" customFormat="1" ht="13.8" x14ac:dyDescent="0.3">
      <c r="B38865" s="10"/>
      <c r="L38865" s="10"/>
      <c r="M38865" s="10"/>
    </row>
    <row r="38866" spans="2:13" s="1" customFormat="1" ht="13.8" x14ac:dyDescent="0.3">
      <c r="B38866" s="10"/>
      <c r="L38866" s="10"/>
      <c r="M38866" s="10"/>
    </row>
    <row r="38867" spans="2:13" s="1" customFormat="1" ht="13.8" x14ac:dyDescent="0.3">
      <c r="B38867" s="10"/>
      <c r="L38867" s="10"/>
      <c r="M38867" s="10"/>
    </row>
    <row r="38868" spans="2:13" s="1" customFormat="1" ht="13.8" x14ac:dyDescent="0.3">
      <c r="B38868" s="10"/>
      <c r="L38868" s="10"/>
      <c r="M38868" s="10"/>
    </row>
    <row r="38869" spans="2:13" s="1" customFormat="1" ht="13.8" x14ac:dyDescent="0.3">
      <c r="B38869" s="10"/>
      <c r="L38869" s="10"/>
      <c r="M38869" s="10"/>
    </row>
    <row r="38870" spans="2:13" s="1" customFormat="1" ht="13.8" x14ac:dyDescent="0.3">
      <c r="B38870" s="10"/>
      <c r="L38870" s="10"/>
      <c r="M38870" s="10"/>
    </row>
    <row r="38871" spans="2:13" s="1" customFormat="1" ht="13.8" x14ac:dyDescent="0.3">
      <c r="B38871" s="10"/>
      <c r="L38871" s="10"/>
      <c r="M38871" s="10"/>
    </row>
    <row r="38872" spans="2:13" s="1" customFormat="1" ht="13.8" x14ac:dyDescent="0.3">
      <c r="B38872" s="10"/>
      <c r="L38872" s="10"/>
      <c r="M38872" s="10"/>
    </row>
    <row r="38873" spans="2:13" s="1" customFormat="1" ht="13.8" x14ac:dyDescent="0.3">
      <c r="B38873" s="10"/>
      <c r="L38873" s="10"/>
      <c r="M38873" s="10"/>
    </row>
    <row r="38874" spans="2:13" s="1" customFormat="1" ht="13.8" x14ac:dyDescent="0.3">
      <c r="B38874" s="10"/>
      <c r="L38874" s="10"/>
      <c r="M38874" s="10"/>
    </row>
    <row r="38875" spans="2:13" s="1" customFormat="1" ht="13.8" x14ac:dyDescent="0.3">
      <c r="B38875" s="10"/>
      <c r="L38875" s="10"/>
      <c r="M38875" s="10"/>
    </row>
    <row r="38876" spans="2:13" s="1" customFormat="1" ht="13.8" x14ac:dyDescent="0.3">
      <c r="B38876" s="10"/>
      <c r="L38876" s="10"/>
      <c r="M38876" s="10"/>
    </row>
    <row r="38877" spans="2:13" s="1" customFormat="1" ht="13.8" x14ac:dyDescent="0.3">
      <c r="B38877" s="10"/>
      <c r="L38877" s="10"/>
      <c r="M38877" s="10"/>
    </row>
    <row r="38878" spans="2:13" s="1" customFormat="1" ht="13.8" x14ac:dyDescent="0.3">
      <c r="B38878" s="10"/>
      <c r="L38878" s="10"/>
      <c r="M38878" s="10"/>
    </row>
    <row r="38879" spans="2:13" s="1" customFormat="1" ht="13.8" x14ac:dyDescent="0.3">
      <c r="B38879" s="10"/>
      <c r="L38879" s="10"/>
      <c r="M38879" s="10"/>
    </row>
    <row r="38880" spans="2:13" s="1" customFormat="1" ht="13.8" x14ac:dyDescent="0.3">
      <c r="B38880" s="10"/>
      <c r="L38880" s="10"/>
      <c r="M38880" s="10"/>
    </row>
    <row r="38881" spans="2:13" s="1" customFormat="1" ht="13.8" x14ac:dyDescent="0.3">
      <c r="B38881" s="10"/>
      <c r="L38881" s="10"/>
      <c r="M38881" s="10"/>
    </row>
    <row r="38882" spans="2:13" s="1" customFormat="1" ht="13.8" x14ac:dyDescent="0.3">
      <c r="B38882" s="10"/>
      <c r="L38882" s="10"/>
      <c r="M38882" s="10"/>
    </row>
    <row r="38883" spans="2:13" s="1" customFormat="1" ht="13.8" x14ac:dyDescent="0.3">
      <c r="B38883" s="10"/>
      <c r="L38883" s="10"/>
      <c r="M38883" s="10"/>
    </row>
    <row r="38884" spans="2:13" s="1" customFormat="1" ht="13.8" x14ac:dyDescent="0.3">
      <c r="B38884" s="10"/>
      <c r="L38884" s="10"/>
      <c r="M38884" s="10"/>
    </row>
    <row r="38885" spans="2:13" s="1" customFormat="1" ht="13.8" x14ac:dyDescent="0.3">
      <c r="B38885" s="10"/>
      <c r="L38885" s="10"/>
      <c r="M38885" s="10"/>
    </row>
    <row r="38886" spans="2:13" s="1" customFormat="1" ht="13.8" x14ac:dyDescent="0.3">
      <c r="B38886" s="10"/>
      <c r="L38886" s="10"/>
      <c r="M38886" s="10"/>
    </row>
    <row r="38887" spans="2:13" s="1" customFormat="1" ht="13.8" x14ac:dyDescent="0.3">
      <c r="B38887" s="10"/>
      <c r="L38887" s="10"/>
      <c r="M38887" s="10"/>
    </row>
    <row r="38888" spans="2:13" s="1" customFormat="1" ht="13.8" x14ac:dyDescent="0.3">
      <c r="B38888" s="10"/>
      <c r="L38888" s="10"/>
      <c r="M38888" s="10"/>
    </row>
    <row r="38889" spans="2:13" s="1" customFormat="1" ht="13.8" x14ac:dyDescent="0.3">
      <c r="B38889" s="10"/>
      <c r="L38889" s="10"/>
      <c r="M38889" s="10"/>
    </row>
    <row r="38890" spans="2:13" s="1" customFormat="1" ht="13.8" x14ac:dyDescent="0.3">
      <c r="B38890" s="10"/>
      <c r="L38890" s="10"/>
      <c r="M38890" s="10"/>
    </row>
    <row r="38891" spans="2:13" s="1" customFormat="1" ht="13.8" x14ac:dyDescent="0.3">
      <c r="B38891" s="10"/>
      <c r="L38891" s="10"/>
      <c r="M38891" s="10"/>
    </row>
    <row r="38892" spans="2:13" s="1" customFormat="1" ht="13.8" x14ac:dyDescent="0.3">
      <c r="B38892" s="10"/>
      <c r="L38892" s="10"/>
      <c r="M38892" s="10"/>
    </row>
    <row r="38893" spans="2:13" s="1" customFormat="1" ht="13.8" x14ac:dyDescent="0.3">
      <c r="B38893" s="10"/>
      <c r="L38893" s="10"/>
      <c r="M38893" s="10"/>
    </row>
    <row r="38894" spans="2:13" s="1" customFormat="1" ht="13.8" x14ac:dyDescent="0.3">
      <c r="B38894" s="10"/>
      <c r="L38894" s="10"/>
      <c r="M38894" s="10"/>
    </row>
    <row r="38895" spans="2:13" s="1" customFormat="1" ht="13.8" x14ac:dyDescent="0.3">
      <c r="B38895" s="10"/>
      <c r="L38895" s="10"/>
      <c r="M38895" s="10"/>
    </row>
    <row r="38896" spans="2:13" s="1" customFormat="1" ht="13.8" x14ac:dyDescent="0.3">
      <c r="B38896" s="10"/>
      <c r="L38896" s="10"/>
      <c r="M38896" s="10"/>
    </row>
    <row r="38897" spans="2:13" s="1" customFormat="1" ht="13.8" x14ac:dyDescent="0.3">
      <c r="B38897" s="10"/>
      <c r="L38897" s="10"/>
      <c r="M38897" s="10"/>
    </row>
    <row r="38898" spans="2:13" s="1" customFormat="1" ht="13.8" x14ac:dyDescent="0.3">
      <c r="B38898" s="10"/>
      <c r="L38898" s="10"/>
      <c r="M38898" s="10"/>
    </row>
    <row r="38899" spans="2:13" s="1" customFormat="1" ht="13.8" x14ac:dyDescent="0.3">
      <c r="B38899" s="10"/>
      <c r="L38899" s="10"/>
      <c r="M38899" s="10"/>
    </row>
    <row r="38900" spans="2:13" s="1" customFormat="1" ht="13.8" x14ac:dyDescent="0.3">
      <c r="B38900" s="10"/>
      <c r="L38900" s="10"/>
      <c r="M38900" s="10"/>
    </row>
    <row r="38901" spans="2:13" s="1" customFormat="1" ht="13.8" x14ac:dyDescent="0.3">
      <c r="B38901" s="10"/>
      <c r="L38901" s="10"/>
      <c r="M38901" s="10"/>
    </row>
    <row r="38902" spans="2:13" s="1" customFormat="1" ht="13.8" x14ac:dyDescent="0.3">
      <c r="B38902" s="10"/>
      <c r="L38902" s="10"/>
      <c r="M38902" s="10"/>
    </row>
    <row r="38903" spans="2:13" s="1" customFormat="1" ht="13.8" x14ac:dyDescent="0.3">
      <c r="B38903" s="10"/>
      <c r="L38903" s="10"/>
      <c r="M38903" s="10"/>
    </row>
    <row r="38904" spans="2:13" s="1" customFormat="1" ht="13.8" x14ac:dyDescent="0.3">
      <c r="B38904" s="10"/>
      <c r="L38904" s="10"/>
      <c r="M38904" s="10"/>
    </row>
    <row r="38905" spans="2:13" s="1" customFormat="1" ht="13.8" x14ac:dyDescent="0.3">
      <c r="B38905" s="10"/>
      <c r="L38905" s="10"/>
      <c r="M38905" s="10"/>
    </row>
    <row r="38906" spans="2:13" s="1" customFormat="1" ht="13.8" x14ac:dyDescent="0.3">
      <c r="B38906" s="10"/>
      <c r="L38906" s="10"/>
      <c r="M38906" s="10"/>
    </row>
    <row r="38907" spans="2:13" s="1" customFormat="1" ht="13.8" x14ac:dyDescent="0.3">
      <c r="B38907" s="10"/>
      <c r="L38907" s="10"/>
      <c r="M38907" s="10"/>
    </row>
    <row r="38908" spans="2:13" s="1" customFormat="1" ht="13.8" x14ac:dyDescent="0.3">
      <c r="B38908" s="10"/>
      <c r="L38908" s="10"/>
      <c r="M38908" s="10"/>
    </row>
    <row r="38909" spans="2:13" s="1" customFormat="1" ht="13.8" x14ac:dyDescent="0.3">
      <c r="B38909" s="10"/>
      <c r="L38909" s="10"/>
      <c r="M38909" s="10"/>
    </row>
    <row r="38910" spans="2:13" s="1" customFormat="1" ht="13.8" x14ac:dyDescent="0.3">
      <c r="B38910" s="10"/>
      <c r="L38910" s="10"/>
      <c r="M38910" s="10"/>
    </row>
    <row r="38911" spans="2:13" s="1" customFormat="1" ht="13.8" x14ac:dyDescent="0.3">
      <c r="B38911" s="10"/>
      <c r="L38911" s="10"/>
      <c r="M38911" s="10"/>
    </row>
    <row r="38912" spans="2:13" s="1" customFormat="1" ht="13.8" x14ac:dyDescent="0.3">
      <c r="B38912" s="10"/>
      <c r="L38912" s="10"/>
      <c r="M38912" s="10"/>
    </row>
    <row r="38913" spans="2:13" s="1" customFormat="1" ht="13.8" x14ac:dyDescent="0.3">
      <c r="B38913" s="10"/>
      <c r="L38913" s="10"/>
      <c r="M38913" s="10"/>
    </row>
    <row r="38914" spans="2:13" s="1" customFormat="1" ht="13.8" x14ac:dyDescent="0.3">
      <c r="B38914" s="10"/>
      <c r="L38914" s="10"/>
      <c r="M38914" s="10"/>
    </row>
    <row r="38915" spans="2:13" s="1" customFormat="1" ht="13.8" x14ac:dyDescent="0.3">
      <c r="B38915" s="10"/>
      <c r="L38915" s="10"/>
      <c r="M38915" s="10"/>
    </row>
    <row r="38916" spans="2:13" s="1" customFormat="1" ht="13.8" x14ac:dyDescent="0.3">
      <c r="B38916" s="10"/>
      <c r="L38916" s="10"/>
      <c r="M38916" s="10"/>
    </row>
    <row r="38917" spans="2:13" s="1" customFormat="1" ht="13.8" x14ac:dyDescent="0.3">
      <c r="B38917" s="10"/>
      <c r="L38917" s="10"/>
      <c r="M38917" s="10"/>
    </row>
    <row r="38918" spans="2:13" s="1" customFormat="1" ht="13.8" x14ac:dyDescent="0.3">
      <c r="B38918" s="10"/>
      <c r="L38918" s="10"/>
      <c r="M38918" s="10"/>
    </row>
    <row r="38919" spans="2:13" s="1" customFormat="1" ht="13.8" x14ac:dyDescent="0.3">
      <c r="B38919" s="10"/>
      <c r="L38919" s="10"/>
      <c r="M38919" s="10"/>
    </row>
    <row r="38920" spans="2:13" s="1" customFormat="1" ht="13.8" x14ac:dyDescent="0.3">
      <c r="B38920" s="10"/>
      <c r="L38920" s="10"/>
      <c r="M38920" s="10"/>
    </row>
    <row r="38921" spans="2:13" s="1" customFormat="1" ht="13.8" x14ac:dyDescent="0.3">
      <c r="B38921" s="10"/>
      <c r="L38921" s="10"/>
      <c r="M38921" s="10"/>
    </row>
    <row r="38922" spans="2:13" s="1" customFormat="1" ht="13.8" x14ac:dyDescent="0.3">
      <c r="B38922" s="10"/>
      <c r="L38922" s="10"/>
      <c r="M38922" s="10"/>
    </row>
    <row r="38923" spans="2:13" s="1" customFormat="1" ht="13.8" x14ac:dyDescent="0.3">
      <c r="B38923" s="10"/>
      <c r="L38923" s="10"/>
      <c r="M38923" s="10"/>
    </row>
    <row r="38924" spans="2:13" s="1" customFormat="1" ht="13.8" x14ac:dyDescent="0.3">
      <c r="B38924" s="10"/>
      <c r="L38924" s="10"/>
      <c r="M38924" s="10"/>
    </row>
    <row r="38925" spans="2:13" s="1" customFormat="1" ht="13.8" x14ac:dyDescent="0.3">
      <c r="B38925" s="10"/>
      <c r="L38925" s="10"/>
      <c r="M38925" s="10"/>
    </row>
    <row r="38926" spans="2:13" s="1" customFormat="1" ht="13.8" x14ac:dyDescent="0.3">
      <c r="B38926" s="10"/>
      <c r="L38926" s="10"/>
      <c r="M38926" s="10"/>
    </row>
    <row r="38927" spans="2:13" s="1" customFormat="1" ht="13.8" x14ac:dyDescent="0.3">
      <c r="B38927" s="10"/>
      <c r="L38927" s="10"/>
      <c r="M38927" s="10"/>
    </row>
    <row r="38928" spans="2:13" s="1" customFormat="1" ht="13.8" x14ac:dyDescent="0.3">
      <c r="B38928" s="10"/>
      <c r="L38928" s="10"/>
      <c r="M38928" s="10"/>
    </row>
    <row r="38929" spans="2:13" s="1" customFormat="1" ht="13.8" x14ac:dyDescent="0.3">
      <c r="B38929" s="10"/>
      <c r="L38929" s="10"/>
      <c r="M38929" s="10"/>
    </row>
    <row r="38930" spans="2:13" s="1" customFormat="1" ht="13.8" x14ac:dyDescent="0.3">
      <c r="B38930" s="10"/>
      <c r="L38930" s="10"/>
      <c r="M38930" s="10"/>
    </row>
    <row r="38931" spans="2:13" s="1" customFormat="1" ht="13.8" x14ac:dyDescent="0.3">
      <c r="B38931" s="10"/>
      <c r="L38931" s="10"/>
      <c r="M38931" s="10"/>
    </row>
    <row r="38932" spans="2:13" s="1" customFormat="1" ht="13.8" x14ac:dyDescent="0.3">
      <c r="B38932" s="10"/>
      <c r="L38932" s="10"/>
      <c r="M38932" s="10"/>
    </row>
    <row r="38933" spans="2:13" s="1" customFormat="1" ht="13.8" x14ac:dyDescent="0.3">
      <c r="B38933" s="10"/>
      <c r="L38933" s="10"/>
      <c r="M38933" s="10"/>
    </row>
    <row r="38934" spans="2:13" s="1" customFormat="1" ht="13.8" x14ac:dyDescent="0.3">
      <c r="B38934" s="10"/>
      <c r="L38934" s="10"/>
      <c r="M38934" s="10"/>
    </row>
    <row r="38935" spans="2:13" s="1" customFormat="1" ht="13.8" x14ac:dyDescent="0.3">
      <c r="B38935" s="10"/>
      <c r="L38935" s="10"/>
      <c r="M38935" s="10"/>
    </row>
    <row r="38936" spans="2:13" s="1" customFormat="1" ht="13.8" x14ac:dyDescent="0.3">
      <c r="B38936" s="10"/>
      <c r="L38936" s="10"/>
      <c r="M38936" s="10"/>
    </row>
    <row r="38937" spans="2:13" s="1" customFormat="1" ht="13.8" x14ac:dyDescent="0.3">
      <c r="B38937" s="10"/>
      <c r="L38937" s="10"/>
      <c r="M38937" s="10"/>
    </row>
    <row r="38938" spans="2:13" s="1" customFormat="1" ht="13.8" x14ac:dyDescent="0.3">
      <c r="B38938" s="10"/>
      <c r="L38938" s="10"/>
      <c r="M38938" s="10"/>
    </row>
    <row r="38939" spans="2:13" s="1" customFormat="1" ht="13.8" x14ac:dyDescent="0.3">
      <c r="B38939" s="10"/>
      <c r="L38939" s="10"/>
      <c r="M38939" s="10"/>
    </row>
    <row r="38940" spans="2:13" s="1" customFormat="1" ht="13.8" x14ac:dyDescent="0.3">
      <c r="B38940" s="10"/>
      <c r="L38940" s="10"/>
      <c r="M38940" s="10"/>
    </row>
    <row r="38941" spans="2:13" s="1" customFormat="1" ht="13.8" x14ac:dyDescent="0.3">
      <c r="B38941" s="10"/>
      <c r="L38941" s="10"/>
      <c r="M38941" s="10"/>
    </row>
    <row r="38942" spans="2:13" s="1" customFormat="1" ht="13.8" x14ac:dyDescent="0.3">
      <c r="B38942" s="10"/>
      <c r="L38942" s="10"/>
      <c r="M38942" s="10"/>
    </row>
    <row r="38943" spans="2:13" s="1" customFormat="1" ht="13.8" x14ac:dyDescent="0.3">
      <c r="B38943" s="10"/>
      <c r="L38943" s="10"/>
      <c r="M38943" s="10"/>
    </row>
    <row r="38944" spans="2:13" s="1" customFormat="1" ht="13.8" x14ac:dyDescent="0.3">
      <c r="B38944" s="10"/>
      <c r="L38944" s="10"/>
      <c r="M38944" s="10"/>
    </row>
    <row r="38945" spans="2:13" s="1" customFormat="1" ht="13.8" x14ac:dyDescent="0.3">
      <c r="B38945" s="10"/>
      <c r="L38945" s="10"/>
      <c r="M38945" s="10"/>
    </row>
    <row r="38946" spans="2:13" s="1" customFormat="1" ht="13.8" x14ac:dyDescent="0.3">
      <c r="B38946" s="10"/>
      <c r="L38946" s="10"/>
      <c r="M38946" s="10"/>
    </row>
    <row r="38947" spans="2:13" s="1" customFormat="1" ht="13.8" x14ac:dyDescent="0.3">
      <c r="B38947" s="10"/>
      <c r="L38947" s="10"/>
      <c r="M38947" s="10"/>
    </row>
    <row r="38948" spans="2:13" s="1" customFormat="1" ht="13.8" x14ac:dyDescent="0.3">
      <c r="B38948" s="10"/>
      <c r="L38948" s="10"/>
      <c r="M38948" s="10"/>
    </row>
    <row r="38949" spans="2:13" s="1" customFormat="1" ht="13.8" x14ac:dyDescent="0.3">
      <c r="B38949" s="10"/>
      <c r="L38949" s="10"/>
      <c r="M38949" s="10"/>
    </row>
    <row r="38950" spans="2:13" s="1" customFormat="1" ht="13.8" x14ac:dyDescent="0.3">
      <c r="B38950" s="10"/>
      <c r="L38950" s="10"/>
      <c r="M38950" s="10"/>
    </row>
    <row r="38951" spans="2:13" s="1" customFormat="1" ht="13.8" x14ac:dyDescent="0.3">
      <c r="B38951" s="10"/>
      <c r="L38951" s="10"/>
      <c r="M38951" s="10"/>
    </row>
    <row r="38952" spans="2:13" s="1" customFormat="1" ht="13.8" x14ac:dyDescent="0.3">
      <c r="B38952" s="10"/>
      <c r="L38952" s="10"/>
      <c r="M38952" s="10"/>
    </row>
    <row r="38953" spans="2:13" s="1" customFormat="1" ht="13.8" x14ac:dyDescent="0.3">
      <c r="B38953" s="10"/>
      <c r="L38953" s="10"/>
      <c r="M38953" s="10"/>
    </row>
    <row r="38954" spans="2:13" s="1" customFormat="1" ht="13.8" x14ac:dyDescent="0.3">
      <c r="B38954" s="10"/>
      <c r="L38954" s="10"/>
      <c r="M38954" s="10"/>
    </row>
    <row r="38955" spans="2:13" s="1" customFormat="1" ht="13.8" x14ac:dyDescent="0.3">
      <c r="B38955" s="10"/>
      <c r="L38955" s="10"/>
      <c r="M38955" s="10"/>
    </row>
    <row r="38956" spans="2:13" s="1" customFormat="1" ht="13.8" x14ac:dyDescent="0.3">
      <c r="B38956" s="10"/>
      <c r="L38956" s="10"/>
      <c r="M38956" s="10"/>
    </row>
    <row r="38957" spans="2:13" s="1" customFormat="1" ht="13.8" x14ac:dyDescent="0.3">
      <c r="B38957" s="10"/>
      <c r="L38957" s="10"/>
      <c r="M38957" s="10"/>
    </row>
    <row r="38958" spans="2:13" s="1" customFormat="1" ht="13.8" x14ac:dyDescent="0.3">
      <c r="B38958" s="10"/>
      <c r="L38958" s="10"/>
      <c r="M38958" s="10"/>
    </row>
    <row r="38959" spans="2:13" s="1" customFormat="1" ht="13.8" x14ac:dyDescent="0.3">
      <c r="B38959" s="10"/>
      <c r="L38959" s="10"/>
      <c r="M38959" s="10"/>
    </row>
    <row r="38960" spans="2:13" s="1" customFormat="1" ht="13.8" x14ac:dyDescent="0.3">
      <c r="B38960" s="10"/>
      <c r="L38960" s="10"/>
      <c r="M38960" s="10"/>
    </row>
    <row r="38961" spans="2:13" s="1" customFormat="1" ht="13.8" x14ac:dyDescent="0.3">
      <c r="B38961" s="10"/>
      <c r="L38961" s="10"/>
      <c r="M38961" s="10"/>
    </row>
    <row r="38962" spans="2:13" s="1" customFormat="1" ht="13.8" x14ac:dyDescent="0.3">
      <c r="B38962" s="10"/>
      <c r="L38962" s="10"/>
      <c r="M38962" s="10"/>
    </row>
    <row r="38963" spans="2:13" s="1" customFormat="1" ht="13.8" x14ac:dyDescent="0.3">
      <c r="B38963" s="10"/>
      <c r="L38963" s="10"/>
      <c r="M38963" s="10"/>
    </row>
    <row r="38964" spans="2:13" s="1" customFormat="1" ht="13.8" x14ac:dyDescent="0.3">
      <c r="B38964" s="10"/>
      <c r="L38964" s="10"/>
      <c r="M38964" s="10"/>
    </row>
    <row r="38965" spans="2:13" s="1" customFormat="1" ht="13.8" x14ac:dyDescent="0.3">
      <c r="B38965" s="10"/>
      <c r="L38965" s="10"/>
      <c r="M38965" s="10"/>
    </row>
    <row r="38966" spans="2:13" s="1" customFormat="1" ht="13.8" x14ac:dyDescent="0.3">
      <c r="B38966" s="10"/>
      <c r="L38966" s="10"/>
      <c r="M38966" s="10"/>
    </row>
    <row r="38967" spans="2:13" s="1" customFormat="1" ht="13.8" x14ac:dyDescent="0.3">
      <c r="B38967" s="10"/>
      <c r="L38967" s="10"/>
      <c r="M38967" s="10"/>
    </row>
    <row r="38968" spans="2:13" s="1" customFormat="1" ht="13.8" x14ac:dyDescent="0.3">
      <c r="B38968" s="10"/>
      <c r="L38968" s="10"/>
      <c r="M38968" s="10"/>
    </row>
    <row r="38969" spans="2:13" s="1" customFormat="1" ht="13.8" x14ac:dyDescent="0.3">
      <c r="B38969" s="10"/>
      <c r="L38969" s="10"/>
      <c r="M38969" s="10"/>
    </row>
    <row r="38970" spans="2:13" s="1" customFormat="1" ht="13.8" x14ac:dyDescent="0.3">
      <c r="B38970" s="10"/>
      <c r="L38970" s="10"/>
      <c r="M38970" s="10"/>
    </row>
    <row r="38971" spans="2:13" s="1" customFormat="1" ht="13.8" x14ac:dyDescent="0.3">
      <c r="B38971" s="10"/>
      <c r="L38971" s="10"/>
      <c r="M38971" s="10"/>
    </row>
    <row r="38972" spans="2:13" s="1" customFormat="1" ht="13.8" x14ac:dyDescent="0.3">
      <c r="B38972" s="10"/>
      <c r="L38972" s="10"/>
      <c r="M38972" s="10"/>
    </row>
    <row r="38973" spans="2:13" s="1" customFormat="1" ht="13.8" x14ac:dyDescent="0.3">
      <c r="B38973" s="10"/>
      <c r="L38973" s="10"/>
      <c r="M38973" s="10"/>
    </row>
    <row r="38974" spans="2:13" s="1" customFormat="1" ht="13.8" x14ac:dyDescent="0.3">
      <c r="B38974" s="10"/>
      <c r="L38974" s="10"/>
      <c r="M38974" s="10"/>
    </row>
    <row r="38975" spans="2:13" s="1" customFormat="1" ht="13.8" x14ac:dyDescent="0.3">
      <c r="B38975" s="10"/>
      <c r="L38975" s="10"/>
      <c r="M38975" s="10"/>
    </row>
    <row r="38976" spans="2:13" s="1" customFormat="1" ht="13.8" x14ac:dyDescent="0.3">
      <c r="B38976" s="10"/>
      <c r="L38976" s="10"/>
      <c r="M38976" s="10"/>
    </row>
    <row r="38977" spans="2:13" s="1" customFormat="1" ht="13.8" x14ac:dyDescent="0.3">
      <c r="B38977" s="10"/>
      <c r="L38977" s="10"/>
      <c r="M38977" s="10"/>
    </row>
    <row r="38978" spans="2:13" s="1" customFormat="1" ht="13.8" x14ac:dyDescent="0.3">
      <c r="B38978" s="10"/>
      <c r="L38978" s="10"/>
      <c r="M38978" s="10"/>
    </row>
    <row r="38979" spans="2:13" s="1" customFormat="1" ht="13.8" x14ac:dyDescent="0.3">
      <c r="B38979" s="10"/>
      <c r="L38979" s="10"/>
      <c r="M38979" s="10"/>
    </row>
    <row r="38980" spans="2:13" s="1" customFormat="1" ht="13.8" x14ac:dyDescent="0.3">
      <c r="B38980" s="10"/>
      <c r="L38980" s="10"/>
      <c r="M38980" s="10"/>
    </row>
    <row r="38981" spans="2:13" s="1" customFormat="1" ht="13.8" x14ac:dyDescent="0.3">
      <c r="B38981" s="10"/>
      <c r="L38981" s="10"/>
      <c r="M38981" s="10"/>
    </row>
    <row r="38982" spans="2:13" s="1" customFormat="1" ht="13.8" x14ac:dyDescent="0.3">
      <c r="B38982" s="10"/>
      <c r="L38982" s="10"/>
      <c r="M38982" s="10"/>
    </row>
    <row r="38983" spans="2:13" s="1" customFormat="1" ht="13.8" x14ac:dyDescent="0.3">
      <c r="B38983" s="10"/>
      <c r="L38983" s="10"/>
      <c r="M38983" s="10"/>
    </row>
    <row r="38984" spans="2:13" s="1" customFormat="1" ht="13.8" x14ac:dyDescent="0.3">
      <c r="B38984" s="10"/>
      <c r="L38984" s="10"/>
      <c r="M38984" s="10"/>
    </row>
    <row r="38985" spans="2:13" s="1" customFormat="1" ht="13.8" x14ac:dyDescent="0.3">
      <c r="B38985" s="10"/>
      <c r="L38985" s="10"/>
      <c r="M38985" s="10"/>
    </row>
    <row r="38986" spans="2:13" s="1" customFormat="1" ht="13.8" x14ac:dyDescent="0.3">
      <c r="B38986" s="10"/>
      <c r="L38986" s="10"/>
      <c r="M38986" s="10"/>
    </row>
    <row r="38987" spans="2:13" s="1" customFormat="1" ht="13.8" x14ac:dyDescent="0.3">
      <c r="B38987" s="10"/>
      <c r="L38987" s="10"/>
      <c r="M38987" s="10"/>
    </row>
    <row r="38988" spans="2:13" s="1" customFormat="1" ht="13.8" x14ac:dyDescent="0.3">
      <c r="B38988" s="10"/>
      <c r="L38988" s="10"/>
      <c r="M38988" s="10"/>
    </row>
    <row r="38989" spans="2:13" s="1" customFormat="1" ht="13.8" x14ac:dyDescent="0.3">
      <c r="B38989" s="10"/>
      <c r="L38989" s="10"/>
      <c r="M38989" s="10"/>
    </row>
    <row r="38990" spans="2:13" s="1" customFormat="1" ht="13.8" x14ac:dyDescent="0.3">
      <c r="B38990" s="10"/>
      <c r="L38990" s="10"/>
      <c r="M38990" s="10"/>
    </row>
    <row r="38991" spans="2:13" s="1" customFormat="1" ht="13.8" x14ac:dyDescent="0.3">
      <c r="B38991" s="10"/>
      <c r="L38991" s="10"/>
      <c r="M38991" s="10"/>
    </row>
    <row r="38992" spans="2:13" s="1" customFormat="1" ht="13.8" x14ac:dyDescent="0.3">
      <c r="B38992" s="10"/>
      <c r="L38992" s="10"/>
      <c r="M38992" s="10"/>
    </row>
    <row r="38993" spans="2:13" s="1" customFormat="1" ht="13.8" x14ac:dyDescent="0.3">
      <c r="B38993" s="10"/>
      <c r="L38993" s="10"/>
      <c r="M38993" s="10"/>
    </row>
    <row r="38994" spans="2:13" s="1" customFormat="1" ht="13.8" x14ac:dyDescent="0.3">
      <c r="B38994" s="10"/>
      <c r="L38994" s="10"/>
      <c r="M38994" s="10"/>
    </row>
    <row r="38995" spans="2:13" s="1" customFormat="1" ht="13.8" x14ac:dyDescent="0.3">
      <c r="B38995" s="10"/>
      <c r="L38995" s="10"/>
      <c r="M38995" s="10"/>
    </row>
    <row r="38996" spans="2:13" s="1" customFormat="1" ht="13.8" x14ac:dyDescent="0.3">
      <c r="B38996" s="10"/>
      <c r="L38996" s="10"/>
      <c r="M38996" s="10"/>
    </row>
    <row r="38997" spans="2:13" s="1" customFormat="1" ht="13.8" x14ac:dyDescent="0.3">
      <c r="B38997" s="10"/>
      <c r="L38997" s="10"/>
      <c r="M38997" s="10"/>
    </row>
    <row r="38998" spans="2:13" s="1" customFormat="1" ht="13.8" x14ac:dyDescent="0.3">
      <c r="B38998" s="10"/>
      <c r="L38998" s="10"/>
      <c r="M38998" s="10"/>
    </row>
    <row r="38999" spans="2:13" s="1" customFormat="1" ht="13.8" x14ac:dyDescent="0.3">
      <c r="B38999" s="10"/>
      <c r="L38999" s="10"/>
      <c r="M38999" s="10"/>
    </row>
    <row r="39000" spans="2:13" s="1" customFormat="1" ht="13.8" x14ac:dyDescent="0.3">
      <c r="B39000" s="10"/>
      <c r="L39000" s="10"/>
      <c r="M39000" s="10"/>
    </row>
    <row r="39001" spans="2:13" s="1" customFormat="1" ht="13.8" x14ac:dyDescent="0.3">
      <c r="B39001" s="10"/>
      <c r="L39001" s="10"/>
      <c r="M39001" s="10"/>
    </row>
    <row r="39002" spans="2:13" s="1" customFormat="1" ht="13.8" x14ac:dyDescent="0.3">
      <c r="B39002" s="10"/>
      <c r="L39002" s="10"/>
      <c r="M39002" s="10"/>
    </row>
    <row r="39003" spans="2:13" s="1" customFormat="1" ht="13.8" x14ac:dyDescent="0.3">
      <c r="B39003" s="10"/>
      <c r="L39003" s="10"/>
      <c r="M39003" s="10"/>
    </row>
    <row r="39004" spans="2:13" s="1" customFormat="1" ht="13.8" x14ac:dyDescent="0.3">
      <c r="B39004" s="10"/>
      <c r="L39004" s="10"/>
      <c r="M39004" s="10"/>
    </row>
    <row r="39005" spans="2:13" s="1" customFormat="1" ht="13.8" x14ac:dyDescent="0.3">
      <c r="B39005" s="10"/>
      <c r="L39005" s="10"/>
      <c r="M39005" s="10"/>
    </row>
    <row r="39006" spans="2:13" s="1" customFormat="1" ht="13.8" x14ac:dyDescent="0.3">
      <c r="B39006" s="10"/>
      <c r="L39006" s="10"/>
      <c r="M39006" s="10"/>
    </row>
    <row r="39007" spans="2:13" s="1" customFormat="1" ht="13.8" x14ac:dyDescent="0.3">
      <c r="B39007" s="10"/>
      <c r="L39007" s="10"/>
      <c r="M39007" s="10"/>
    </row>
    <row r="39008" spans="2:13" s="1" customFormat="1" ht="13.8" x14ac:dyDescent="0.3">
      <c r="B39008" s="10"/>
      <c r="L39008" s="10"/>
      <c r="M39008" s="10"/>
    </row>
    <row r="39009" spans="2:13" s="1" customFormat="1" ht="13.8" x14ac:dyDescent="0.3">
      <c r="B39009" s="10"/>
      <c r="L39009" s="10"/>
      <c r="M39009" s="10"/>
    </row>
    <row r="39010" spans="2:13" s="1" customFormat="1" ht="13.8" x14ac:dyDescent="0.3">
      <c r="B39010" s="10"/>
      <c r="L39010" s="10"/>
      <c r="M39010" s="10"/>
    </row>
    <row r="39011" spans="2:13" s="1" customFormat="1" ht="13.8" x14ac:dyDescent="0.3">
      <c r="B39011" s="10"/>
      <c r="L39011" s="10"/>
      <c r="M39011" s="10"/>
    </row>
    <row r="39012" spans="2:13" s="1" customFormat="1" ht="13.8" x14ac:dyDescent="0.3">
      <c r="B39012" s="10"/>
      <c r="L39012" s="10"/>
      <c r="M39012" s="10"/>
    </row>
    <row r="39013" spans="2:13" s="1" customFormat="1" ht="13.8" x14ac:dyDescent="0.3">
      <c r="B39013" s="10"/>
      <c r="L39013" s="10"/>
      <c r="M39013" s="10"/>
    </row>
    <row r="39014" spans="2:13" s="1" customFormat="1" ht="13.8" x14ac:dyDescent="0.3">
      <c r="B39014" s="10"/>
      <c r="L39014" s="10"/>
      <c r="M39014" s="10"/>
    </row>
    <row r="39015" spans="2:13" s="1" customFormat="1" ht="13.8" x14ac:dyDescent="0.3">
      <c r="B39015" s="10"/>
      <c r="L39015" s="10"/>
      <c r="M39015" s="10"/>
    </row>
    <row r="39016" spans="2:13" s="1" customFormat="1" ht="13.8" x14ac:dyDescent="0.3">
      <c r="B39016" s="10"/>
      <c r="L39016" s="10"/>
      <c r="M39016" s="10"/>
    </row>
    <row r="39017" spans="2:13" s="1" customFormat="1" ht="13.8" x14ac:dyDescent="0.3">
      <c r="B39017" s="10"/>
      <c r="L39017" s="10"/>
      <c r="M39017" s="10"/>
    </row>
    <row r="39018" spans="2:13" s="1" customFormat="1" ht="13.8" x14ac:dyDescent="0.3">
      <c r="B39018" s="10"/>
      <c r="L39018" s="10"/>
      <c r="M39018" s="10"/>
    </row>
    <row r="39019" spans="2:13" s="1" customFormat="1" ht="13.8" x14ac:dyDescent="0.3">
      <c r="B39019" s="10"/>
      <c r="L39019" s="10"/>
      <c r="M39019" s="10"/>
    </row>
    <row r="39020" spans="2:13" s="1" customFormat="1" ht="13.8" x14ac:dyDescent="0.3">
      <c r="B39020" s="10"/>
      <c r="L39020" s="10"/>
      <c r="M39020" s="10"/>
    </row>
    <row r="39021" spans="2:13" s="1" customFormat="1" ht="13.8" x14ac:dyDescent="0.3">
      <c r="B39021" s="10"/>
      <c r="L39021" s="10"/>
      <c r="M39021" s="10"/>
    </row>
    <row r="39022" spans="2:13" s="1" customFormat="1" ht="13.8" x14ac:dyDescent="0.3">
      <c r="B39022" s="10"/>
      <c r="L39022" s="10"/>
      <c r="M39022" s="10"/>
    </row>
    <row r="39023" spans="2:13" s="1" customFormat="1" ht="13.8" x14ac:dyDescent="0.3">
      <c r="B39023" s="10"/>
      <c r="L39023" s="10"/>
      <c r="M39023" s="10"/>
    </row>
    <row r="39024" spans="2:13" s="1" customFormat="1" ht="13.8" x14ac:dyDescent="0.3">
      <c r="B39024" s="10"/>
      <c r="L39024" s="10"/>
      <c r="M39024" s="10"/>
    </row>
    <row r="39025" spans="2:13" s="1" customFormat="1" ht="13.8" x14ac:dyDescent="0.3">
      <c r="B39025" s="10"/>
      <c r="L39025" s="10"/>
      <c r="M39025" s="10"/>
    </row>
    <row r="39026" spans="2:13" s="1" customFormat="1" ht="13.8" x14ac:dyDescent="0.3">
      <c r="B39026" s="10"/>
      <c r="L39026" s="10"/>
      <c r="M39026" s="10"/>
    </row>
    <row r="39027" spans="2:13" s="1" customFormat="1" ht="13.8" x14ac:dyDescent="0.3">
      <c r="B39027" s="10"/>
      <c r="L39027" s="10"/>
      <c r="M39027" s="10"/>
    </row>
    <row r="39028" spans="2:13" s="1" customFormat="1" ht="13.8" x14ac:dyDescent="0.3">
      <c r="B39028" s="10"/>
      <c r="L39028" s="10"/>
      <c r="M39028" s="10"/>
    </row>
    <row r="39029" spans="2:13" s="1" customFormat="1" ht="13.8" x14ac:dyDescent="0.3">
      <c r="B39029" s="10"/>
      <c r="L39029" s="10"/>
      <c r="M39029" s="10"/>
    </row>
    <row r="39030" spans="2:13" s="1" customFormat="1" ht="13.8" x14ac:dyDescent="0.3">
      <c r="B39030" s="10"/>
      <c r="L39030" s="10"/>
      <c r="M39030" s="10"/>
    </row>
    <row r="39031" spans="2:13" s="1" customFormat="1" ht="13.8" x14ac:dyDescent="0.3">
      <c r="B39031" s="10"/>
      <c r="L39031" s="10"/>
      <c r="M39031" s="10"/>
    </row>
    <row r="39032" spans="2:13" s="1" customFormat="1" ht="13.8" x14ac:dyDescent="0.3">
      <c r="B39032" s="10"/>
      <c r="L39032" s="10"/>
      <c r="M39032" s="10"/>
    </row>
    <row r="39033" spans="2:13" s="1" customFormat="1" ht="13.8" x14ac:dyDescent="0.3">
      <c r="B39033" s="10"/>
      <c r="L39033" s="10"/>
      <c r="M39033" s="10"/>
    </row>
    <row r="39034" spans="2:13" s="1" customFormat="1" ht="13.8" x14ac:dyDescent="0.3">
      <c r="B39034" s="10"/>
      <c r="L39034" s="10"/>
      <c r="M39034" s="10"/>
    </row>
    <row r="39035" spans="2:13" s="1" customFormat="1" ht="13.8" x14ac:dyDescent="0.3">
      <c r="B39035" s="10"/>
      <c r="L39035" s="10"/>
      <c r="M39035" s="10"/>
    </row>
    <row r="39036" spans="2:13" s="1" customFormat="1" ht="13.8" x14ac:dyDescent="0.3">
      <c r="B39036" s="10"/>
      <c r="L39036" s="10"/>
      <c r="M39036" s="10"/>
    </row>
    <row r="39037" spans="2:13" s="1" customFormat="1" ht="13.8" x14ac:dyDescent="0.3">
      <c r="B39037" s="10"/>
      <c r="L39037" s="10"/>
      <c r="M39037" s="10"/>
    </row>
    <row r="39038" spans="2:13" s="1" customFormat="1" ht="13.8" x14ac:dyDescent="0.3">
      <c r="B39038" s="10"/>
      <c r="L39038" s="10"/>
      <c r="M39038" s="10"/>
    </row>
    <row r="39039" spans="2:13" s="1" customFormat="1" ht="13.8" x14ac:dyDescent="0.3">
      <c r="B39039" s="10"/>
      <c r="L39039" s="10"/>
      <c r="M39039" s="10"/>
    </row>
    <row r="39040" spans="2:13" s="1" customFormat="1" ht="13.8" x14ac:dyDescent="0.3">
      <c r="B39040" s="10"/>
      <c r="L39040" s="10"/>
      <c r="M39040" s="10"/>
    </row>
    <row r="39041" spans="2:13" s="1" customFormat="1" ht="13.8" x14ac:dyDescent="0.3">
      <c r="B39041" s="10"/>
      <c r="L39041" s="10"/>
      <c r="M39041" s="10"/>
    </row>
    <row r="39042" spans="2:13" s="1" customFormat="1" ht="13.8" x14ac:dyDescent="0.3">
      <c r="B39042" s="10"/>
      <c r="L39042" s="10"/>
      <c r="M39042" s="10"/>
    </row>
    <row r="39043" spans="2:13" s="1" customFormat="1" ht="13.8" x14ac:dyDescent="0.3">
      <c r="B39043" s="10"/>
      <c r="L39043" s="10"/>
      <c r="M39043" s="10"/>
    </row>
    <row r="39044" spans="2:13" s="1" customFormat="1" ht="13.8" x14ac:dyDescent="0.3">
      <c r="B39044" s="10"/>
      <c r="L39044" s="10"/>
      <c r="M39044" s="10"/>
    </row>
    <row r="39045" spans="2:13" s="1" customFormat="1" ht="13.8" x14ac:dyDescent="0.3">
      <c r="B39045" s="10"/>
      <c r="L39045" s="10"/>
      <c r="M39045" s="10"/>
    </row>
    <row r="39046" spans="2:13" s="1" customFormat="1" ht="13.8" x14ac:dyDescent="0.3">
      <c r="B39046" s="10"/>
      <c r="L39046" s="10"/>
      <c r="M39046" s="10"/>
    </row>
    <row r="39047" spans="2:13" s="1" customFormat="1" ht="13.8" x14ac:dyDescent="0.3">
      <c r="B39047" s="10"/>
      <c r="L39047" s="10"/>
      <c r="M39047" s="10"/>
    </row>
    <row r="39048" spans="2:13" s="1" customFormat="1" ht="13.8" x14ac:dyDescent="0.3">
      <c r="B39048" s="10"/>
      <c r="L39048" s="10"/>
      <c r="M39048" s="10"/>
    </row>
    <row r="39049" spans="2:13" s="1" customFormat="1" ht="13.8" x14ac:dyDescent="0.3">
      <c r="B39049" s="10"/>
      <c r="L39049" s="10"/>
      <c r="M39049" s="10"/>
    </row>
    <row r="39050" spans="2:13" s="1" customFormat="1" ht="13.8" x14ac:dyDescent="0.3">
      <c r="B39050" s="10"/>
      <c r="L39050" s="10"/>
      <c r="M39050" s="10"/>
    </row>
    <row r="39051" spans="2:13" s="1" customFormat="1" ht="13.8" x14ac:dyDescent="0.3">
      <c r="B39051" s="10"/>
      <c r="L39051" s="10"/>
      <c r="M39051" s="10"/>
    </row>
    <row r="39052" spans="2:13" s="1" customFormat="1" ht="13.8" x14ac:dyDescent="0.3">
      <c r="B39052" s="10"/>
      <c r="L39052" s="10"/>
      <c r="M39052" s="10"/>
    </row>
    <row r="39053" spans="2:13" s="1" customFormat="1" ht="13.8" x14ac:dyDescent="0.3">
      <c r="B39053" s="10"/>
      <c r="L39053" s="10"/>
      <c r="M39053" s="10"/>
    </row>
    <row r="39054" spans="2:13" s="1" customFormat="1" ht="13.8" x14ac:dyDescent="0.3">
      <c r="B39054" s="10"/>
      <c r="L39054" s="10"/>
      <c r="M39054" s="10"/>
    </row>
    <row r="39055" spans="2:13" s="1" customFormat="1" ht="13.8" x14ac:dyDescent="0.3">
      <c r="B39055" s="10"/>
      <c r="L39055" s="10"/>
      <c r="M39055" s="10"/>
    </row>
    <row r="39056" spans="2:13" s="1" customFormat="1" ht="13.8" x14ac:dyDescent="0.3">
      <c r="B39056" s="10"/>
      <c r="L39056" s="10"/>
      <c r="M39056" s="10"/>
    </row>
    <row r="39057" spans="2:13" s="1" customFormat="1" ht="13.8" x14ac:dyDescent="0.3">
      <c r="B39057" s="10"/>
      <c r="L39057" s="10"/>
      <c r="M39057" s="10"/>
    </row>
    <row r="39058" spans="2:13" s="1" customFormat="1" ht="13.8" x14ac:dyDescent="0.3">
      <c r="B39058" s="10"/>
      <c r="L39058" s="10"/>
      <c r="M39058" s="10"/>
    </row>
    <row r="39059" spans="2:13" s="1" customFormat="1" ht="13.8" x14ac:dyDescent="0.3">
      <c r="B39059" s="10"/>
      <c r="L39059" s="10"/>
      <c r="M39059" s="10"/>
    </row>
    <row r="39060" spans="2:13" s="1" customFormat="1" ht="13.8" x14ac:dyDescent="0.3">
      <c r="B39060" s="10"/>
      <c r="L39060" s="10"/>
      <c r="M39060" s="10"/>
    </row>
    <row r="39061" spans="2:13" s="1" customFormat="1" ht="13.8" x14ac:dyDescent="0.3">
      <c r="B39061" s="10"/>
      <c r="L39061" s="10"/>
      <c r="M39061" s="10"/>
    </row>
    <row r="39062" spans="2:13" s="1" customFormat="1" ht="13.8" x14ac:dyDescent="0.3">
      <c r="B39062" s="10"/>
      <c r="L39062" s="10"/>
      <c r="M39062" s="10"/>
    </row>
    <row r="39063" spans="2:13" s="1" customFormat="1" ht="13.8" x14ac:dyDescent="0.3">
      <c r="B39063" s="10"/>
      <c r="L39063" s="10"/>
      <c r="M39063" s="10"/>
    </row>
    <row r="39064" spans="2:13" s="1" customFormat="1" ht="13.8" x14ac:dyDescent="0.3">
      <c r="B39064" s="10"/>
      <c r="L39064" s="10"/>
      <c r="M39064" s="10"/>
    </row>
    <row r="39065" spans="2:13" s="1" customFormat="1" ht="13.8" x14ac:dyDescent="0.3">
      <c r="B39065" s="10"/>
      <c r="L39065" s="10"/>
      <c r="M39065" s="10"/>
    </row>
    <row r="39066" spans="2:13" s="1" customFormat="1" ht="13.8" x14ac:dyDescent="0.3">
      <c r="B39066" s="10"/>
      <c r="L39066" s="10"/>
      <c r="M39066" s="10"/>
    </row>
    <row r="39067" spans="2:13" s="1" customFormat="1" ht="13.8" x14ac:dyDescent="0.3">
      <c r="B39067" s="10"/>
      <c r="L39067" s="10"/>
      <c r="M39067" s="10"/>
    </row>
    <row r="39068" spans="2:13" s="1" customFormat="1" ht="13.8" x14ac:dyDescent="0.3">
      <c r="B39068" s="10"/>
      <c r="L39068" s="10"/>
      <c r="M39068" s="10"/>
    </row>
    <row r="39069" spans="2:13" s="1" customFormat="1" ht="13.8" x14ac:dyDescent="0.3">
      <c r="B39069" s="10"/>
      <c r="L39069" s="10"/>
      <c r="M39069" s="10"/>
    </row>
    <row r="39070" spans="2:13" s="1" customFormat="1" ht="13.8" x14ac:dyDescent="0.3">
      <c r="B39070" s="10"/>
      <c r="L39070" s="10"/>
      <c r="M39070" s="10"/>
    </row>
    <row r="39071" spans="2:13" s="1" customFormat="1" ht="13.8" x14ac:dyDescent="0.3">
      <c r="B39071" s="10"/>
      <c r="L39071" s="10"/>
      <c r="M39071" s="10"/>
    </row>
    <row r="39072" spans="2:13" s="1" customFormat="1" ht="13.8" x14ac:dyDescent="0.3">
      <c r="B39072" s="10"/>
      <c r="L39072" s="10"/>
      <c r="M39072" s="10"/>
    </row>
    <row r="39073" spans="2:13" s="1" customFormat="1" ht="13.8" x14ac:dyDescent="0.3">
      <c r="B39073" s="10"/>
      <c r="L39073" s="10"/>
      <c r="M39073" s="10"/>
    </row>
    <row r="39074" spans="2:13" s="1" customFormat="1" ht="13.8" x14ac:dyDescent="0.3">
      <c r="B39074" s="10"/>
      <c r="L39074" s="10"/>
      <c r="M39074" s="10"/>
    </row>
    <row r="39075" spans="2:13" s="1" customFormat="1" ht="13.8" x14ac:dyDescent="0.3">
      <c r="B39075" s="10"/>
      <c r="L39075" s="10"/>
      <c r="M39075" s="10"/>
    </row>
    <row r="39076" spans="2:13" s="1" customFormat="1" ht="13.8" x14ac:dyDescent="0.3">
      <c r="B39076" s="10"/>
      <c r="L39076" s="10"/>
      <c r="M39076" s="10"/>
    </row>
    <row r="39077" spans="2:13" s="1" customFormat="1" ht="13.8" x14ac:dyDescent="0.3">
      <c r="B39077" s="10"/>
      <c r="L39077" s="10"/>
      <c r="M39077" s="10"/>
    </row>
    <row r="39078" spans="2:13" s="1" customFormat="1" ht="13.8" x14ac:dyDescent="0.3">
      <c r="B39078" s="10"/>
      <c r="L39078" s="10"/>
      <c r="M39078" s="10"/>
    </row>
    <row r="39079" spans="2:13" s="1" customFormat="1" ht="13.8" x14ac:dyDescent="0.3">
      <c r="B39079" s="10"/>
      <c r="L39079" s="10"/>
      <c r="M39079" s="10"/>
    </row>
    <row r="39080" spans="2:13" s="1" customFormat="1" ht="13.8" x14ac:dyDescent="0.3">
      <c r="B39080" s="10"/>
      <c r="L39080" s="10"/>
      <c r="M39080" s="10"/>
    </row>
    <row r="39081" spans="2:13" s="1" customFormat="1" ht="13.8" x14ac:dyDescent="0.3">
      <c r="B39081" s="10"/>
      <c r="L39081" s="10"/>
      <c r="M39081" s="10"/>
    </row>
    <row r="39082" spans="2:13" s="1" customFormat="1" ht="13.8" x14ac:dyDescent="0.3">
      <c r="B39082" s="10"/>
      <c r="L39082" s="10"/>
      <c r="M39082" s="10"/>
    </row>
    <row r="39083" spans="2:13" s="1" customFormat="1" ht="13.8" x14ac:dyDescent="0.3">
      <c r="B39083" s="10"/>
      <c r="L39083" s="10"/>
      <c r="M39083" s="10"/>
    </row>
    <row r="39084" spans="2:13" s="1" customFormat="1" ht="13.8" x14ac:dyDescent="0.3">
      <c r="B39084" s="10"/>
      <c r="L39084" s="10"/>
      <c r="M39084" s="10"/>
    </row>
    <row r="39085" spans="2:13" s="1" customFormat="1" ht="13.8" x14ac:dyDescent="0.3">
      <c r="B39085" s="10"/>
      <c r="L39085" s="10"/>
      <c r="M39085" s="10"/>
    </row>
    <row r="39086" spans="2:13" s="1" customFormat="1" ht="13.8" x14ac:dyDescent="0.3">
      <c r="B39086" s="10"/>
      <c r="L39086" s="10"/>
      <c r="M39086" s="10"/>
    </row>
    <row r="39087" spans="2:13" s="1" customFormat="1" ht="13.8" x14ac:dyDescent="0.3">
      <c r="B39087" s="10"/>
      <c r="L39087" s="10"/>
      <c r="M39087" s="10"/>
    </row>
    <row r="39088" spans="2:13" s="1" customFormat="1" ht="13.8" x14ac:dyDescent="0.3">
      <c r="B39088" s="10"/>
      <c r="L39088" s="10"/>
      <c r="M39088" s="10"/>
    </row>
    <row r="39089" spans="2:13" s="1" customFormat="1" ht="13.8" x14ac:dyDescent="0.3">
      <c r="B39089" s="10"/>
      <c r="L39089" s="10"/>
      <c r="M39089" s="10"/>
    </row>
    <row r="39090" spans="2:13" s="1" customFormat="1" ht="13.8" x14ac:dyDescent="0.3">
      <c r="B39090" s="10"/>
      <c r="L39090" s="10"/>
      <c r="M39090" s="10"/>
    </row>
    <row r="39091" spans="2:13" s="1" customFormat="1" ht="13.8" x14ac:dyDescent="0.3">
      <c r="B39091" s="10"/>
      <c r="L39091" s="10"/>
      <c r="M39091" s="10"/>
    </row>
    <row r="39092" spans="2:13" s="1" customFormat="1" ht="13.8" x14ac:dyDescent="0.3">
      <c r="B39092" s="10"/>
      <c r="L39092" s="10"/>
      <c r="M39092" s="10"/>
    </row>
    <row r="39093" spans="2:13" s="1" customFormat="1" ht="13.8" x14ac:dyDescent="0.3">
      <c r="B39093" s="10"/>
      <c r="L39093" s="10"/>
      <c r="M39093" s="10"/>
    </row>
    <row r="39094" spans="2:13" s="1" customFormat="1" ht="13.8" x14ac:dyDescent="0.3">
      <c r="B39094" s="10"/>
      <c r="L39094" s="10"/>
      <c r="M39094" s="10"/>
    </row>
    <row r="39095" spans="2:13" s="1" customFormat="1" ht="13.8" x14ac:dyDescent="0.3">
      <c r="B39095" s="10"/>
      <c r="L39095" s="10"/>
      <c r="M39095" s="10"/>
    </row>
    <row r="39096" spans="2:13" s="1" customFormat="1" ht="13.8" x14ac:dyDescent="0.3">
      <c r="B39096" s="10"/>
      <c r="L39096" s="10"/>
      <c r="M39096" s="10"/>
    </row>
    <row r="39097" spans="2:13" s="1" customFormat="1" ht="13.8" x14ac:dyDescent="0.3">
      <c r="B39097" s="10"/>
      <c r="L39097" s="10"/>
      <c r="M39097" s="10"/>
    </row>
    <row r="39098" spans="2:13" s="1" customFormat="1" ht="13.8" x14ac:dyDescent="0.3">
      <c r="B39098" s="10"/>
      <c r="L39098" s="10"/>
      <c r="M39098" s="10"/>
    </row>
    <row r="39099" spans="2:13" s="1" customFormat="1" ht="13.8" x14ac:dyDescent="0.3">
      <c r="B39099" s="10"/>
      <c r="L39099" s="10"/>
      <c r="M39099" s="10"/>
    </row>
    <row r="39100" spans="2:13" s="1" customFormat="1" ht="13.8" x14ac:dyDescent="0.3">
      <c r="B39100" s="10"/>
      <c r="L39100" s="10"/>
      <c r="M39100" s="10"/>
    </row>
    <row r="39101" spans="2:13" s="1" customFormat="1" ht="13.8" x14ac:dyDescent="0.3">
      <c r="B39101" s="10"/>
      <c r="L39101" s="10"/>
      <c r="M39101" s="10"/>
    </row>
    <row r="39102" spans="2:13" s="1" customFormat="1" ht="13.8" x14ac:dyDescent="0.3">
      <c r="B39102" s="10"/>
      <c r="L39102" s="10"/>
      <c r="M39102" s="10"/>
    </row>
    <row r="39103" spans="2:13" s="1" customFormat="1" ht="13.8" x14ac:dyDescent="0.3">
      <c r="B39103" s="10"/>
      <c r="L39103" s="10"/>
      <c r="M39103" s="10"/>
    </row>
    <row r="39104" spans="2:13" s="1" customFormat="1" ht="13.8" x14ac:dyDescent="0.3">
      <c r="B39104" s="10"/>
      <c r="L39104" s="10"/>
      <c r="M39104" s="10"/>
    </row>
    <row r="39105" spans="2:13" s="1" customFormat="1" ht="13.8" x14ac:dyDescent="0.3">
      <c r="B39105" s="10"/>
      <c r="L39105" s="10"/>
      <c r="M39105" s="10"/>
    </row>
    <row r="39106" spans="2:13" s="1" customFormat="1" ht="13.8" x14ac:dyDescent="0.3">
      <c r="B39106" s="10"/>
      <c r="L39106" s="10"/>
      <c r="M39106" s="10"/>
    </row>
    <row r="39107" spans="2:13" s="1" customFormat="1" ht="13.8" x14ac:dyDescent="0.3">
      <c r="B39107" s="10"/>
      <c r="L39107" s="10"/>
      <c r="M39107" s="10"/>
    </row>
    <row r="39108" spans="2:13" s="1" customFormat="1" ht="13.8" x14ac:dyDescent="0.3">
      <c r="B39108" s="10"/>
      <c r="L39108" s="10"/>
      <c r="M39108" s="10"/>
    </row>
    <row r="39109" spans="2:13" s="1" customFormat="1" ht="13.8" x14ac:dyDescent="0.3">
      <c r="B39109" s="10"/>
      <c r="L39109" s="10"/>
      <c r="M39109" s="10"/>
    </row>
    <row r="39110" spans="2:13" s="1" customFormat="1" ht="13.8" x14ac:dyDescent="0.3">
      <c r="B39110" s="10"/>
      <c r="L39110" s="10"/>
      <c r="M39110" s="10"/>
    </row>
    <row r="39111" spans="2:13" s="1" customFormat="1" ht="13.8" x14ac:dyDescent="0.3">
      <c r="B39111" s="10"/>
      <c r="L39111" s="10"/>
      <c r="M39111" s="10"/>
    </row>
    <row r="39112" spans="2:13" s="1" customFormat="1" ht="13.8" x14ac:dyDescent="0.3">
      <c r="B39112" s="10"/>
      <c r="L39112" s="10"/>
      <c r="M39112" s="10"/>
    </row>
    <row r="39113" spans="2:13" s="1" customFormat="1" ht="13.8" x14ac:dyDescent="0.3">
      <c r="B39113" s="10"/>
      <c r="L39113" s="10"/>
      <c r="M39113" s="10"/>
    </row>
    <row r="39114" spans="2:13" s="1" customFormat="1" ht="13.8" x14ac:dyDescent="0.3">
      <c r="B39114" s="10"/>
      <c r="L39114" s="10"/>
      <c r="M39114" s="10"/>
    </row>
    <row r="39115" spans="2:13" s="1" customFormat="1" ht="13.8" x14ac:dyDescent="0.3">
      <c r="B39115" s="10"/>
      <c r="L39115" s="10"/>
      <c r="M39115" s="10"/>
    </row>
    <row r="39116" spans="2:13" s="1" customFormat="1" ht="13.8" x14ac:dyDescent="0.3">
      <c r="B39116" s="10"/>
      <c r="L39116" s="10"/>
      <c r="M39116" s="10"/>
    </row>
    <row r="39117" spans="2:13" s="1" customFormat="1" ht="13.8" x14ac:dyDescent="0.3">
      <c r="B39117" s="10"/>
      <c r="L39117" s="10"/>
      <c r="M39117" s="10"/>
    </row>
    <row r="39118" spans="2:13" s="1" customFormat="1" ht="13.8" x14ac:dyDescent="0.3">
      <c r="B39118" s="10"/>
      <c r="L39118" s="10"/>
      <c r="M39118" s="10"/>
    </row>
    <row r="39119" spans="2:13" s="1" customFormat="1" ht="13.8" x14ac:dyDescent="0.3">
      <c r="B39119" s="10"/>
      <c r="L39119" s="10"/>
      <c r="M39119" s="10"/>
    </row>
    <row r="39120" spans="2:13" s="1" customFormat="1" ht="13.8" x14ac:dyDescent="0.3">
      <c r="B39120" s="10"/>
      <c r="L39120" s="10"/>
      <c r="M39120" s="10"/>
    </row>
    <row r="39121" spans="2:13" s="1" customFormat="1" ht="13.8" x14ac:dyDescent="0.3">
      <c r="B39121" s="10"/>
      <c r="L39121" s="10"/>
      <c r="M39121" s="10"/>
    </row>
    <row r="39122" spans="2:13" s="1" customFormat="1" ht="13.8" x14ac:dyDescent="0.3">
      <c r="B39122" s="10"/>
      <c r="L39122" s="10"/>
      <c r="M39122" s="10"/>
    </row>
    <row r="39123" spans="2:13" s="1" customFormat="1" ht="13.8" x14ac:dyDescent="0.3">
      <c r="B39123" s="10"/>
      <c r="L39123" s="10"/>
      <c r="M39123" s="10"/>
    </row>
    <row r="39124" spans="2:13" s="1" customFormat="1" ht="13.8" x14ac:dyDescent="0.3">
      <c r="B39124" s="10"/>
      <c r="L39124" s="10"/>
      <c r="M39124" s="10"/>
    </row>
    <row r="39125" spans="2:13" s="1" customFormat="1" ht="13.8" x14ac:dyDescent="0.3">
      <c r="B39125" s="10"/>
      <c r="L39125" s="10"/>
      <c r="M39125" s="10"/>
    </row>
    <row r="39126" spans="2:13" s="1" customFormat="1" ht="13.8" x14ac:dyDescent="0.3">
      <c r="B39126" s="10"/>
      <c r="L39126" s="10"/>
      <c r="M39126" s="10"/>
    </row>
    <row r="39127" spans="2:13" s="1" customFormat="1" ht="13.8" x14ac:dyDescent="0.3">
      <c r="B39127" s="10"/>
      <c r="L39127" s="10"/>
      <c r="M39127" s="10"/>
    </row>
    <row r="39128" spans="2:13" s="1" customFormat="1" ht="13.8" x14ac:dyDescent="0.3">
      <c r="B39128" s="10"/>
      <c r="L39128" s="10"/>
      <c r="M39128" s="10"/>
    </row>
    <row r="39129" spans="2:13" s="1" customFormat="1" ht="13.8" x14ac:dyDescent="0.3">
      <c r="B39129" s="10"/>
      <c r="L39129" s="10"/>
      <c r="M39129" s="10"/>
    </row>
    <row r="39130" spans="2:13" s="1" customFormat="1" ht="13.8" x14ac:dyDescent="0.3">
      <c r="B39130" s="10"/>
      <c r="L39130" s="10"/>
      <c r="M39130" s="10"/>
    </row>
    <row r="39131" spans="2:13" s="1" customFormat="1" ht="13.8" x14ac:dyDescent="0.3">
      <c r="B39131" s="10"/>
      <c r="L39131" s="10"/>
      <c r="M39131" s="10"/>
    </row>
    <row r="39132" spans="2:13" s="1" customFormat="1" ht="13.8" x14ac:dyDescent="0.3">
      <c r="B39132" s="10"/>
      <c r="L39132" s="10"/>
      <c r="M39132" s="10"/>
    </row>
    <row r="39133" spans="2:13" s="1" customFormat="1" ht="13.8" x14ac:dyDescent="0.3">
      <c r="B39133" s="10"/>
      <c r="L39133" s="10"/>
      <c r="M39133" s="10"/>
    </row>
    <row r="39134" spans="2:13" s="1" customFormat="1" ht="13.8" x14ac:dyDescent="0.3">
      <c r="B39134" s="10"/>
      <c r="L39134" s="10"/>
      <c r="M39134" s="10"/>
    </row>
    <row r="39135" spans="2:13" s="1" customFormat="1" ht="13.8" x14ac:dyDescent="0.3">
      <c r="B39135" s="10"/>
      <c r="L39135" s="10"/>
      <c r="M39135" s="10"/>
    </row>
    <row r="39136" spans="2:13" s="1" customFormat="1" ht="13.8" x14ac:dyDescent="0.3">
      <c r="B39136" s="10"/>
      <c r="L39136" s="10"/>
      <c r="M39136" s="10"/>
    </row>
    <row r="39137" spans="2:13" s="1" customFormat="1" ht="13.8" x14ac:dyDescent="0.3">
      <c r="B39137" s="10"/>
      <c r="L39137" s="10"/>
      <c r="M39137" s="10"/>
    </row>
    <row r="39138" spans="2:13" s="1" customFormat="1" ht="13.8" x14ac:dyDescent="0.3">
      <c r="B39138" s="10"/>
      <c r="L39138" s="10"/>
      <c r="M39138" s="10"/>
    </row>
    <row r="39139" spans="2:13" s="1" customFormat="1" ht="13.8" x14ac:dyDescent="0.3">
      <c r="B39139" s="10"/>
      <c r="L39139" s="10"/>
      <c r="M39139" s="10"/>
    </row>
    <row r="39140" spans="2:13" s="1" customFormat="1" ht="13.8" x14ac:dyDescent="0.3">
      <c r="B39140" s="10"/>
      <c r="L39140" s="10"/>
      <c r="M39140" s="10"/>
    </row>
    <row r="39141" spans="2:13" s="1" customFormat="1" ht="13.8" x14ac:dyDescent="0.3">
      <c r="B39141" s="10"/>
      <c r="L39141" s="10"/>
      <c r="M39141" s="10"/>
    </row>
    <row r="39142" spans="2:13" s="1" customFormat="1" ht="13.8" x14ac:dyDescent="0.3">
      <c r="B39142" s="10"/>
      <c r="L39142" s="10"/>
      <c r="M39142" s="10"/>
    </row>
    <row r="39143" spans="2:13" s="1" customFormat="1" ht="13.8" x14ac:dyDescent="0.3">
      <c r="B39143" s="10"/>
      <c r="L39143" s="10"/>
      <c r="M39143" s="10"/>
    </row>
    <row r="39144" spans="2:13" s="1" customFormat="1" ht="13.8" x14ac:dyDescent="0.3">
      <c r="B39144" s="10"/>
      <c r="L39144" s="10"/>
      <c r="M39144" s="10"/>
    </row>
    <row r="39145" spans="2:13" s="1" customFormat="1" ht="13.8" x14ac:dyDescent="0.3">
      <c r="B39145" s="10"/>
      <c r="L39145" s="10"/>
      <c r="M39145" s="10"/>
    </row>
    <row r="39146" spans="2:13" s="1" customFormat="1" ht="13.8" x14ac:dyDescent="0.3">
      <c r="B39146" s="10"/>
      <c r="L39146" s="10"/>
      <c r="M39146" s="10"/>
    </row>
    <row r="39147" spans="2:13" s="1" customFormat="1" ht="13.8" x14ac:dyDescent="0.3">
      <c r="B39147" s="10"/>
      <c r="L39147" s="10"/>
      <c r="M39147" s="10"/>
    </row>
    <row r="39148" spans="2:13" s="1" customFormat="1" ht="13.8" x14ac:dyDescent="0.3">
      <c r="B39148" s="10"/>
      <c r="L39148" s="10"/>
      <c r="M39148" s="10"/>
    </row>
    <row r="39149" spans="2:13" s="1" customFormat="1" ht="13.8" x14ac:dyDescent="0.3">
      <c r="B39149" s="10"/>
      <c r="L39149" s="10"/>
      <c r="M39149" s="10"/>
    </row>
    <row r="39150" spans="2:13" s="1" customFormat="1" ht="13.8" x14ac:dyDescent="0.3">
      <c r="B39150" s="10"/>
      <c r="L39150" s="10"/>
      <c r="M39150" s="10"/>
    </row>
    <row r="39151" spans="2:13" s="1" customFormat="1" ht="13.8" x14ac:dyDescent="0.3">
      <c r="B39151" s="10"/>
      <c r="L39151" s="10"/>
      <c r="M39151" s="10"/>
    </row>
    <row r="39152" spans="2:13" s="1" customFormat="1" ht="13.8" x14ac:dyDescent="0.3">
      <c r="B39152" s="10"/>
      <c r="L39152" s="10"/>
      <c r="M39152" s="10"/>
    </row>
    <row r="39153" spans="2:13" s="1" customFormat="1" ht="13.8" x14ac:dyDescent="0.3">
      <c r="B39153" s="10"/>
      <c r="L39153" s="10"/>
      <c r="M39153" s="10"/>
    </row>
    <row r="39154" spans="2:13" s="1" customFormat="1" ht="13.8" x14ac:dyDescent="0.3">
      <c r="B39154" s="10"/>
      <c r="L39154" s="10"/>
      <c r="M39154" s="10"/>
    </row>
    <row r="39155" spans="2:13" s="1" customFormat="1" ht="13.8" x14ac:dyDescent="0.3">
      <c r="B39155" s="10"/>
      <c r="L39155" s="10"/>
      <c r="M39155" s="10"/>
    </row>
    <row r="39156" spans="2:13" s="1" customFormat="1" ht="13.8" x14ac:dyDescent="0.3">
      <c r="B39156" s="10"/>
      <c r="L39156" s="10"/>
      <c r="M39156" s="10"/>
    </row>
    <row r="39157" spans="2:13" s="1" customFormat="1" ht="13.8" x14ac:dyDescent="0.3">
      <c r="B39157" s="10"/>
      <c r="L39157" s="10"/>
      <c r="M39157" s="10"/>
    </row>
    <row r="39158" spans="2:13" s="1" customFormat="1" ht="13.8" x14ac:dyDescent="0.3">
      <c r="B39158" s="10"/>
      <c r="L39158" s="10"/>
      <c r="M39158" s="10"/>
    </row>
    <row r="39159" spans="2:13" s="1" customFormat="1" ht="13.8" x14ac:dyDescent="0.3">
      <c r="B39159" s="10"/>
      <c r="L39159" s="10"/>
      <c r="M39159" s="10"/>
    </row>
    <row r="39160" spans="2:13" s="1" customFormat="1" ht="13.8" x14ac:dyDescent="0.3">
      <c r="B39160" s="10"/>
      <c r="L39160" s="10"/>
      <c r="M39160" s="10"/>
    </row>
    <row r="39161" spans="2:13" s="1" customFormat="1" ht="13.8" x14ac:dyDescent="0.3">
      <c r="B39161" s="10"/>
      <c r="L39161" s="10"/>
      <c r="M39161" s="10"/>
    </row>
    <row r="39162" spans="2:13" s="1" customFormat="1" ht="13.8" x14ac:dyDescent="0.3">
      <c r="B39162" s="10"/>
      <c r="L39162" s="10"/>
      <c r="M39162" s="10"/>
    </row>
    <row r="39163" spans="2:13" s="1" customFormat="1" ht="13.8" x14ac:dyDescent="0.3">
      <c r="B39163" s="10"/>
      <c r="L39163" s="10"/>
      <c r="M39163" s="10"/>
    </row>
    <row r="39164" spans="2:13" s="1" customFormat="1" ht="13.8" x14ac:dyDescent="0.3">
      <c r="B39164" s="10"/>
      <c r="L39164" s="10"/>
      <c r="M39164" s="10"/>
    </row>
    <row r="39165" spans="2:13" s="1" customFormat="1" ht="13.8" x14ac:dyDescent="0.3">
      <c r="B39165" s="10"/>
      <c r="L39165" s="10"/>
      <c r="M39165" s="10"/>
    </row>
    <row r="39166" spans="2:13" s="1" customFormat="1" ht="13.8" x14ac:dyDescent="0.3">
      <c r="B39166" s="10"/>
      <c r="L39166" s="10"/>
      <c r="M39166" s="10"/>
    </row>
    <row r="39167" spans="2:13" s="1" customFormat="1" ht="13.8" x14ac:dyDescent="0.3">
      <c r="B39167" s="10"/>
      <c r="L39167" s="10"/>
      <c r="M39167" s="10"/>
    </row>
    <row r="39168" spans="2:13" s="1" customFormat="1" ht="13.8" x14ac:dyDescent="0.3">
      <c r="B39168" s="10"/>
      <c r="L39168" s="10"/>
      <c r="M39168" s="10"/>
    </row>
    <row r="39169" spans="2:13" s="1" customFormat="1" ht="13.8" x14ac:dyDescent="0.3">
      <c r="B39169" s="10"/>
      <c r="L39169" s="10"/>
      <c r="M39169" s="10"/>
    </row>
    <row r="39170" spans="2:13" s="1" customFormat="1" ht="13.8" x14ac:dyDescent="0.3">
      <c r="B39170" s="10"/>
      <c r="L39170" s="10"/>
      <c r="M39170" s="10"/>
    </row>
    <row r="39171" spans="2:13" s="1" customFormat="1" ht="13.8" x14ac:dyDescent="0.3">
      <c r="B39171" s="10"/>
      <c r="L39171" s="10"/>
      <c r="M39171" s="10"/>
    </row>
    <row r="39172" spans="2:13" s="1" customFormat="1" ht="13.8" x14ac:dyDescent="0.3">
      <c r="B39172" s="10"/>
      <c r="L39172" s="10"/>
      <c r="M39172" s="10"/>
    </row>
    <row r="39173" spans="2:13" s="1" customFormat="1" ht="13.8" x14ac:dyDescent="0.3">
      <c r="B39173" s="10"/>
      <c r="L39173" s="10"/>
      <c r="M39173" s="10"/>
    </row>
    <row r="39174" spans="2:13" s="1" customFormat="1" ht="13.8" x14ac:dyDescent="0.3">
      <c r="B39174" s="10"/>
      <c r="L39174" s="10"/>
      <c r="M39174" s="10"/>
    </row>
    <row r="39175" spans="2:13" s="1" customFormat="1" ht="13.8" x14ac:dyDescent="0.3">
      <c r="B39175" s="10"/>
      <c r="L39175" s="10"/>
      <c r="M39175" s="10"/>
    </row>
    <row r="39176" spans="2:13" s="1" customFormat="1" ht="13.8" x14ac:dyDescent="0.3">
      <c r="B39176" s="10"/>
      <c r="L39176" s="10"/>
      <c r="M39176" s="10"/>
    </row>
    <row r="39177" spans="2:13" s="1" customFormat="1" ht="13.8" x14ac:dyDescent="0.3">
      <c r="B39177" s="10"/>
      <c r="L39177" s="10"/>
      <c r="M39177" s="10"/>
    </row>
    <row r="39178" spans="2:13" s="1" customFormat="1" ht="13.8" x14ac:dyDescent="0.3">
      <c r="B39178" s="10"/>
      <c r="L39178" s="10"/>
      <c r="M39178" s="10"/>
    </row>
    <row r="39179" spans="2:13" s="1" customFormat="1" ht="13.8" x14ac:dyDescent="0.3">
      <c r="B39179" s="10"/>
      <c r="L39179" s="10"/>
      <c r="M39179" s="10"/>
    </row>
    <row r="39180" spans="2:13" s="1" customFormat="1" ht="13.8" x14ac:dyDescent="0.3">
      <c r="B39180" s="10"/>
      <c r="L39180" s="10"/>
      <c r="M39180" s="10"/>
    </row>
    <row r="39181" spans="2:13" s="1" customFormat="1" ht="13.8" x14ac:dyDescent="0.3">
      <c r="B39181" s="10"/>
      <c r="L39181" s="10"/>
      <c r="M39181" s="10"/>
    </row>
    <row r="39182" spans="2:13" s="1" customFormat="1" ht="13.8" x14ac:dyDescent="0.3">
      <c r="B39182" s="10"/>
      <c r="L39182" s="10"/>
      <c r="M39182" s="10"/>
    </row>
    <row r="39183" spans="2:13" s="1" customFormat="1" ht="13.8" x14ac:dyDescent="0.3">
      <c r="B39183" s="10"/>
      <c r="L39183" s="10"/>
      <c r="M39183" s="10"/>
    </row>
    <row r="39184" spans="2:13" s="1" customFormat="1" ht="13.8" x14ac:dyDescent="0.3">
      <c r="B39184" s="10"/>
      <c r="L39184" s="10"/>
      <c r="M39184" s="10"/>
    </row>
    <row r="39185" spans="2:13" s="1" customFormat="1" ht="13.8" x14ac:dyDescent="0.3">
      <c r="B39185" s="10"/>
      <c r="L39185" s="10"/>
      <c r="M39185" s="10"/>
    </row>
    <row r="39186" spans="2:13" s="1" customFormat="1" ht="13.8" x14ac:dyDescent="0.3">
      <c r="B39186" s="10"/>
      <c r="L39186" s="10"/>
      <c r="M39186" s="10"/>
    </row>
    <row r="39187" spans="2:13" s="1" customFormat="1" ht="13.8" x14ac:dyDescent="0.3">
      <c r="B39187" s="10"/>
      <c r="L39187" s="10"/>
      <c r="M39187" s="10"/>
    </row>
    <row r="39188" spans="2:13" s="1" customFormat="1" ht="13.8" x14ac:dyDescent="0.3">
      <c r="B39188" s="10"/>
      <c r="L39188" s="10"/>
      <c r="M39188" s="10"/>
    </row>
    <row r="39189" spans="2:13" s="1" customFormat="1" ht="13.8" x14ac:dyDescent="0.3">
      <c r="B39189" s="10"/>
      <c r="L39189" s="10"/>
      <c r="M39189" s="10"/>
    </row>
    <row r="39190" spans="2:13" s="1" customFormat="1" ht="13.8" x14ac:dyDescent="0.3">
      <c r="B39190" s="10"/>
      <c r="L39190" s="10"/>
      <c r="M39190" s="10"/>
    </row>
    <row r="39191" spans="2:13" s="1" customFormat="1" ht="13.8" x14ac:dyDescent="0.3">
      <c r="B39191" s="10"/>
      <c r="L39191" s="10"/>
      <c r="M39191" s="10"/>
    </row>
    <row r="39192" spans="2:13" s="1" customFormat="1" ht="13.8" x14ac:dyDescent="0.3">
      <c r="B39192" s="10"/>
      <c r="L39192" s="10"/>
      <c r="M39192" s="10"/>
    </row>
    <row r="39193" spans="2:13" s="1" customFormat="1" ht="13.8" x14ac:dyDescent="0.3">
      <c r="B39193" s="10"/>
      <c r="L39193" s="10"/>
      <c r="M39193" s="10"/>
    </row>
    <row r="39194" spans="2:13" s="1" customFormat="1" ht="13.8" x14ac:dyDescent="0.3">
      <c r="B39194" s="10"/>
      <c r="L39194" s="10"/>
      <c r="M39194" s="10"/>
    </row>
    <row r="39195" spans="2:13" s="1" customFormat="1" ht="13.8" x14ac:dyDescent="0.3">
      <c r="B39195" s="10"/>
      <c r="L39195" s="10"/>
      <c r="M39195" s="10"/>
    </row>
    <row r="39196" spans="2:13" s="1" customFormat="1" ht="13.8" x14ac:dyDescent="0.3">
      <c r="B39196" s="10"/>
      <c r="L39196" s="10"/>
      <c r="M39196" s="10"/>
    </row>
    <row r="39197" spans="2:13" s="1" customFormat="1" ht="13.8" x14ac:dyDescent="0.3">
      <c r="B39197" s="10"/>
      <c r="L39197" s="10"/>
      <c r="M39197" s="10"/>
    </row>
    <row r="39198" spans="2:13" s="1" customFormat="1" ht="13.8" x14ac:dyDescent="0.3">
      <c r="B39198" s="10"/>
      <c r="L39198" s="10"/>
      <c r="M39198" s="10"/>
    </row>
    <row r="39199" spans="2:13" s="1" customFormat="1" ht="13.8" x14ac:dyDescent="0.3">
      <c r="B39199" s="10"/>
      <c r="L39199" s="10"/>
      <c r="M39199" s="10"/>
    </row>
    <row r="39200" spans="2:13" s="1" customFormat="1" ht="13.8" x14ac:dyDescent="0.3">
      <c r="B39200" s="10"/>
      <c r="L39200" s="10"/>
      <c r="M39200" s="10"/>
    </row>
    <row r="39201" spans="2:13" s="1" customFormat="1" ht="13.8" x14ac:dyDescent="0.3">
      <c r="B39201" s="10"/>
      <c r="L39201" s="10"/>
      <c r="M39201" s="10"/>
    </row>
    <row r="39202" spans="2:13" s="1" customFormat="1" ht="13.8" x14ac:dyDescent="0.3">
      <c r="B39202" s="10"/>
      <c r="L39202" s="10"/>
      <c r="M39202" s="10"/>
    </row>
    <row r="39203" spans="2:13" s="1" customFormat="1" ht="13.8" x14ac:dyDescent="0.3">
      <c r="B39203" s="10"/>
      <c r="L39203" s="10"/>
      <c r="M39203" s="10"/>
    </row>
    <row r="39204" spans="2:13" s="1" customFormat="1" ht="13.8" x14ac:dyDescent="0.3">
      <c r="B39204" s="10"/>
      <c r="L39204" s="10"/>
      <c r="M39204" s="10"/>
    </row>
    <row r="39205" spans="2:13" s="1" customFormat="1" ht="13.8" x14ac:dyDescent="0.3">
      <c r="B39205" s="10"/>
      <c r="L39205" s="10"/>
      <c r="M39205" s="10"/>
    </row>
    <row r="39206" spans="2:13" s="1" customFormat="1" ht="13.8" x14ac:dyDescent="0.3">
      <c r="B39206" s="10"/>
      <c r="L39206" s="10"/>
      <c r="M39206" s="10"/>
    </row>
    <row r="39207" spans="2:13" s="1" customFormat="1" ht="13.8" x14ac:dyDescent="0.3">
      <c r="B39207" s="10"/>
      <c r="L39207" s="10"/>
      <c r="M39207" s="10"/>
    </row>
    <row r="39208" spans="2:13" s="1" customFormat="1" ht="13.8" x14ac:dyDescent="0.3">
      <c r="B39208" s="10"/>
      <c r="L39208" s="10"/>
      <c r="M39208" s="10"/>
    </row>
    <row r="39209" spans="2:13" s="1" customFormat="1" ht="13.8" x14ac:dyDescent="0.3">
      <c r="B39209" s="10"/>
      <c r="L39209" s="10"/>
      <c r="M39209" s="10"/>
    </row>
    <row r="39210" spans="2:13" s="1" customFormat="1" ht="13.8" x14ac:dyDescent="0.3">
      <c r="B39210" s="10"/>
      <c r="L39210" s="10"/>
      <c r="M39210" s="10"/>
    </row>
    <row r="39211" spans="2:13" s="1" customFormat="1" ht="13.8" x14ac:dyDescent="0.3">
      <c r="B39211" s="10"/>
      <c r="L39211" s="10"/>
      <c r="M39211" s="10"/>
    </row>
    <row r="39212" spans="2:13" s="1" customFormat="1" ht="13.8" x14ac:dyDescent="0.3">
      <c r="B39212" s="10"/>
      <c r="L39212" s="10"/>
      <c r="M39212" s="10"/>
    </row>
    <row r="39213" spans="2:13" s="1" customFormat="1" ht="13.8" x14ac:dyDescent="0.3">
      <c r="B39213" s="10"/>
      <c r="L39213" s="10"/>
      <c r="M39213" s="10"/>
    </row>
    <row r="39214" spans="2:13" s="1" customFormat="1" ht="13.8" x14ac:dyDescent="0.3">
      <c r="B39214" s="10"/>
      <c r="L39214" s="10"/>
      <c r="M39214" s="10"/>
    </row>
    <row r="39215" spans="2:13" s="1" customFormat="1" ht="13.8" x14ac:dyDescent="0.3">
      <c r="B39215" s="10"/>
      <c r="L39215" s="10"/>
      <c r="M39215" s="10"/>
    </row>
    <row r="39216" spans="2:13" s="1" customFormat="1" ht="13.8" x14ac:dyDescent="0.3">
      <c r="B39216" s="10"/>
      <c r="L39216" s="10"/>
      <c r="M39216" s="10"/>
    </row>
    <row r="39217" spans="2:13" s="1" customFormat="1" ht="13.8" x14ac:dyDescent="0.3">
      <c r="B39217" s="10"/>
      <c r="L39217" s="10"/>
      <c r="M39217" s="10"/>
    </row>
    <row r="39218" spans="2:13" s="1" customFormat="1" ht="13.8" x14ac:dyDescent="0.3">
      <c r="B39218" s="10"/>
      <c r="L39218" s="10"/>
      <c r="M39218" s="10"/>
    </row>
    <row r="39219" spans="2:13" s="1" customFormat="1" ht="13.8" x14ac:dyDescent="0.3">
      <c r="B39219" s="10"/>
      <c r="L39219" s="10"/>
      <c r="M39219" s="10"/>
    </row>
    <row r="39220" spans="2:13" s="1" customFormat="1" ht="13.8" x14ac:dyDescent="0.3">
      <c r="B39220" s="10"/>
      <c r="L39220" s="10"/>
      <c r="M39220" s="10"/>
    </row>
    <row r="39221" spans="2:13" s="1" customFormat="1" ht="13.8" x14ac:dyDescent="0.3">
      <c r="B39221" s="10"/>
      <c r="L39221" s="10"/>
      <c r="M39221" s="10"/>
    </row>
    <row r="39222" spans="2:13" s="1" customFormat="1" ht="13.8" x14ac:dyDescent="0.3">
      <c r="B39222" s="10"/>
      <c r="L39222" s="10"/>
      <c r="M39222" s="10"/>
    </row>
    <row r="39223" spans="2:13" s="1" customFormat="1" ht="13.8" x14ac:dyDescent="0.3">
      <c r="B39223" s="10"/>
      <c r="L39223" s="10"/>
      <c r="M39223" s="10"/>
    </row>
    <row r="39224" spans="2:13" s="1" customFormat="1" ht="13.8" x14ac:dyDescent="0.3">
      <c r="B39224" s="10"/>
      <c r="L39224" s="10"/>
      <c r="M39224" s="10"/>
    </row>
    <row r="39225" spans="2:13" s="1" customFormat="1" ht="13.8" x14ac:dyDescent="0.3">
      <c r="B39225" s="10"/>
      <c r="L39225" s="10"/>
      <c r="M39225" s="10"/>
    </row>
    <row r="39226" spans="2:13" s="1" customFormat="1" ht="13.8" x14ac:dyDescent="0.3">
      <c r="B39226" s="10"/>
      <c r="L39226" s="10"/>
      <c r="M39226" s="10"/>
    </row>
    <row r="39227" spans="2:13" s="1" customFormat="1" ht="13.8" x14ac:dyDescent="0.3">
      <c r="B39227" s="10"/>
      <c r="L39227" s="10"/>
      <c r="M39227" s="10"/>
    </row>
    <row r="39228" spans="2:13" s="1" customFormat="1" ht="13.8" x14ac:dyDescent="0.3">
      <c r="B39228" s="10"/>
      <c r="L39228" s="10"/>
      <c r="M39228" s="10"/>
    </row>
    <row r="39229" spans="2:13" s="1" customFormat="1" ht="13.8" x14ac:dyDescent="0.3">
      <c r="B39229" s="10"/>
      <c r="L39229" s="10"/>
      <c r="M39229" s="10"/>
    </row>
    <row r="39230" spans="2:13" s="1" customFormat="1" ht="13.8" x14ac:dyDescent="0.3">
      <c r="B39230" s="10"/>
      <c r="L39230" s="10"/>
      <c r="M39230" s="10"/>
    </row>
    <row r="39231" spans="2:13" s="1" customFormat="1" ht="13.8" x14ac:dyDescent="0.3">
      <c r="B39231" s="10"/>
      <c r="L39231" s="10"/>
      <c r="M39231" s="10"/>
    </row>
    <row r="39232" spans="2:13" s="1" customFormat="1" ht="13.8" x14ac:dyDescent="0.3">
      <c r="B39232" s="10"/>
      <c r="L39232" s="10"/>
      <c r="M39232" s="10"/>
    </row>
    <row r="39233" spans="2:13" s="1" customFormat="1" ht="13.8" x14ac:dyDescent="0.3">
      <c r="B39233" s="10"/>
      <c r="L39233" s="10"/>
      <c r="M39233" s="10"/>
    </row>
    <row r="39234" spans="2:13" s="1" customFormat="1" ht="13.8" x14ac:dyDescent="0.3">
      <c r="B39234" s="10"/>
      <c r="L39234" s="10"/>
      <c r="M39234" s="10"/>
    </row>
    <row r="39235" spans="2:13" s="1" customFormat="1" ht="13.8" x14ac:dyDescent="0.3">
      <c r="B39235" s="10"/>
      <c r="L39235" s="10"/>
      <c r="M39235" s="10"/>
    </row>
    <row r="39236" spans="2:13" s="1" customFormat="1" ht="13.8" x14ac:dyDescent="0.3">
      <c r="B39236" s="10"/>
      <c r="L39236" s="10"/>
      <c r="M39236" s="10"/>
    </row>
    <row r="39237" spans="2:13" s="1" customFormat="1" ht="13.8" x14ac:dyDescent="0.3">
      <c r="B39237" s="10"/>
      <c r="L39237" s="10"/>
      <c r="M39237" s="10"/>
    </row>
    <row r="39238" spans="2:13" s="1" customFormat="1" ht="13.8" x14ac:dyDescent="0.3">
      <c r="B39238" s="10"/>
      <c r="L39238" s="10"/>
      <c r="M39238" s="10"/>
    </row>
    <row r="39239" spans="2:13" s="1" customFormat="1" ht="13.8" x14ac:dyDescent="0.3">
      <c r="B39239" s="10"/>
      <c r="L39239" s="10"/>
      <c r="M39239" s="10"/>
    </row>
    <row r="39240" spans="2:13" s="1" customFormat="1" ht="13.8" x14ac:dyDescent="0.3">
      <c r="B39240" s="10"/>
      <c r="L39240" s="10"/>
      <c r="M39240" s="10"/>
    </row>
    <row r="39241" spans="2:13" s="1" customFormat="1" ht="13.8" x14ac:dyDescent="0.3">
      <c r="B39241" s="10"/>
      <c r="L39241" s="10"/>
      <c r="M39241" s="10"/>
    </row>
    <row r="39242" spans="2:13" s="1" customFormat="1" ht="13.8" x14ac:dyDescent="0.3">
      <c r="B39242" s="10"/>
      <c r="L39242" s="10"/>
      <c r="M39242" s="10"/>
    </row>
    <row r="39243" spans="2:13" s="1" customFormat="1" ht="13.8" x14ac:dyDescent="0.3">
      <c r="B39243" s="10"/>
      <c r="L39243" s="10"/>
      <c r="M39243" s="10"/>
    </row>
    <row r="39244" spans="2:13" s="1" customFormat="1" ht="13.8" x14ac:dyDescent="0.3">
      <c r="B39244" s="10"/>
      <c r="L39244" s="10"/>
      <c r="M39244" s="10"/>
    </row>
    <row r="39245" spans="2:13" s="1" customFormat="1" ht="13.8" x14ac:dyDescent="0.3">
      <c r="B39245" s="10"/>
      <c r="L39245" s="10"/>
      <c r="M39245" s="10"/>
    </row>
    <row r="39246" spans="2:13" s="1" customFormat="1" ht="13.8" x14ac:dyDescent="0.3">
      <c r="B39246" s="10"/>
      <c r="L39246" s="10"/>
      <c r="M39246" s="10"/>
    </row>
    <row r="39247" spans="2:13" s="1" customFormat="1" ht="13.8" x14ac:dyDescent="0.3">
      <c r="B39247" s="10"/>
      <c r="L39247" s="10"/>
      <c r="M39247" s="10"/>
    </row>
    <row r="39248" spans="2:13" s="1" customFormat="1" ht="13.8" x14ac:dyDescent="0.3">
      <c r="B39248" s="10"/>
      <c r="L39248" s="10"/>
      <c r="M39248" s="10"/>
    </row>
    <row r="39249" spans="2:13" s="1" customFormat="1" ht="13.8" x14ac:dyDescent="0.3">
      <c r="B39249" s="10"/>
      <c r="L39249" s="10"/>
      <c r="M39249" s="10"/>
    </row>
    <row r="39250" spans="2:13" s="1" customFormat="1" ht="13.8" x14ac:dyDescent="0.3">
      <c r="B39250" s="10"/>
      <c r="L39250" s="10"/>
      <c r="M39250" s="10"/>
    </row>
    <row r="39251" spans="2:13" s="1" customFormat="1" ht="13.8" x14ac:dyDescent="0.3">
      <c r="B39251" s="10"/>
      <c r="L39251" s="10"/>
      <c r="M39251" s="10"/>
    </row>
    <row r="39252" spans="2:13" s="1" customFormat="1" ht="13.8" x14ac:dyDescent="0.3">
      <c r="B39252" s="10"/>
      <c r="L39252" s="10"/>
      <c r="M39252" s="10"/>
    </row>
    <row r="39253" spans="2:13" s="1" customFormat="1" ht="13.8" x14ac:dyDescent="0.3">
      <c r="B39253" s="10"/>
      <c r="L39253" s="10"/>
      <c r="M39253" s="10"/>
    </row>
    <row r="39254" spans="2:13" s="1" customFormat="1" ht="13.8" x14ac:dyDescent="0.3">
      <c r="B39254" s="10"/>
      <c r="L39254" s="10"/>
      <c r="M39254" s="10"/>
    </row>
    <row r="39255" spans="2:13" s="1" customFormat="1" ht="13.8" x14ac:dyDescent="0.3">
      <c r="B39255" s="10"/>
      <c r="L39255" s="10"/>
      <c r="M39255" s="10"/>
    </row>
    <row r="39256" spans="2:13" s="1" customFormat="1" ht="13.8" x14ac:dyDescent="0.3">
      <c r="B39256" s="10"/>
      <c r="L39256" s="10"/>
      <c r="M39256" s="10"/>
    </row>
    <row r="39257" spans="2:13" s="1" customFormat="1" ht="13.8" x14ac:dyDescent="0.3">
      <c r="B39257" s="10"/>
      <c r="L39257" s="10"/>
      <c r="M39257" s="10"/>
    </row>
    <row r="39258" spans="2:13" s="1" customFormat="1" ht="13.8" x14ac:dyDescent="0.3">
      <c r="B39258" s="10"/>
      <c r="L39258" s="10"/>
      <c r="M39258" s="10"/>
    </row>
    <row r="39259" spans="2:13" s="1" customFormat="1" ht="13.8" x14ac:dyDescent="0.3">
      <c r="B39259" s="10"/>
      <c r="L39259" s="10"/>
      <c r="M39259" s="10"/>
    </row>
    <row r="39260" spans="2:13" s="1" customFormat="1" ht="13.8" x14ac:dyDescent="0.3">
      <c r="B39260" s="10"/>
      <c r="L39260" s="10"/>
      <c r="M39260" s="10"/>
    </row>
    <row r="39261" spans="2:13" s="1" customFormat="1" ht="13.8" x14ac:dyDescent="0.3">
      <c r="B39261" s="10"/>
      <c r="L39261" s="10"/>
      <c r="M39261" s="10"/>
    </row>
    <row r="39262" spans="2:13" s="1" customFormat="1" ht="13.8" x14ac:dyDescent="0.3">
      <c r="B39262" s="10"/>
      <c r="L39262" s="10"/>
      <c r="M39262" s="10"/>
    </row>
    <row r="39263" spans="2:13" s="1" customFormat="1" ht="13.8" x14ac:dyDescent="0.3">
      <c r="B39263" s="10"/>
      <c r="L39263" s="10"/>
      <c r="M39263" s="10"/>
    </row>
    <row r="39264" spans="2:13" s="1" customFormat="1" ht="13.8" x14ac:dyDescent="0.3">
      <c r="B39264" s="10"/>
      <c r="L39264" s="10"/>
      <c r="M39264" s="10"/>
    </row>
    <row r="39265" spans="2:13" s="1" customFormat="1" ht="13.8" x14ac:dyDescent="0.3">
      <c r="B39265" s="10"/>
      <c r="L39265" s="10"/>
      <c r="M39265" s="10"/>
    </row>
    <row r="39266" spans="2:13" s="1" customFormat="1" ht="13.8" x14ac:dyDescent="0.3">
      <c r="B39266" s="10"/>
      <c r="L39266" s="10"/>
      <c r="M39266" s="10"/>
    </row>
    <row r="39267" spans="2:13" s="1" customFormat="1" ht="13.8" x14ac:dyDescent="0.3">
      <c r="B39267" s="10"/>
      <c r="L39267" s="10"/>
      <c r="M39267" s="10"/>
    </row>
    <row r="39268" spans="2:13" s="1" customFormat="1" ht="13.8" x14ac:dyDescent="0.3">
      <c r="B39268" s="10"/>
      <c r="L39268" s="10"/>
      <c r="M39268" s="10"/>
    </row>
    <row r="39269" spans="2:13" s="1" customFormat="1" ht="13.8" x14ac:dyDescent="0.3">
      <c r="B39269" s="10"/>
      <c r="L39269" s="10"/>
      <c r="M39269" s="10"/>
    </row>
    <row r="39270" spans="2:13" s="1" customFormat="1" ht="13.8" x14ac:dyDescent="0.3">
      <c r="B39270" s="10"/>
      <c r="L39270" s="10"/>
      <c r="M39270" s="10"/>
    </row>
    <row r="39271" spans="2:13" s="1" customFormat="1" ht="13.8" x14ac:dyDescent="0.3">
      <c r="B39271" s="10"/>
      <c r="L39271" s="10"/>
      <c r="M39271" s="10"/>
    </row>
    <row r="39272" spans="2:13" s="1" customFormat="1" ht="13.8" x14ac:dyDescent="0.3">
      <c r="B39272" s="10"/>
      <c r="L39272" s="10"/>
      <c r="M39272" s="10"/>
    </row>
    <row r="39273" spans="2:13" s="1" customFormat="1" ht="13.8" x14ac:dyDescent="0.3">
      <c r="B39273" s="10"/>
      <c r="L39273" s="10"/>
      <c r="M39273" s="10"/>
    </row>
    <row r="39274" spans="2:13" s="1" customFormat="1" ht="13.8" x14ac:dyDescent="0.3">
      <c r="B39274" s="10"/>
      <c r="L39274" s="10"/>
      <c r="M39274" s="10"/>
    </row>
    <row r="39275" spans="2:13" s="1" customFormat="1" ht="13.8" x14ac:dyDescent="0.3">
      <c r="B39275" s="10"/>
      <c r="L39275" s="10"/>
      <c r="M39275" s="10"/>
    </row>
    <row r="39276" spans="2:13" s="1" customFormat="1" ht="13.8" x14ac:dyDescent="0.3">
      <c r="B39276" s="10"/>
      <c r="L39276" s="10"/>
      <c r="M39276" s="10"/>
    </row>
    <row r="39277" spans="2:13" s="1" customFormat="1" ht="13.8" x14ac:dyDescent="0.3">
      <c r="B39277" s="10"/>
      <c r="L39277" s="10"/>
      <c r="M39277" s="10"/>
    </row>
    <row r="39278" spans="2:13" s="1" customFormat="1" ht="13.8" x14ac:dyDescent="0.3">
      <c r="B39278" s="10"/>
      <c r="L39278" s="10"/>
      <c r="M39278" s="10"/>
    </row>
    <row r="39279" spans="2:13" s="1" customFormat="1" ht="13.8" x14ac:dyDescent="0.3">
      <c r="B39279" s="10"/>
      <c r="L39279" s="10"/>
      <c r="M39279" s="10"/>
    </row>
    <row r="39280" spans="2:13" s="1" customFormat="1" ht="13.8" x14ac:dyDescent="0.3">
      <c r="B39280" s="10"/>
      <c r="L39280" s="10"/>
      <c r="M39280" s="10"/>
    </row>
    <row r="39281" spans="2:13" s="1" customFormat="1" ht="13.8" x14ac:dyDescent="0.3">
      <c r="B39281" s="10"/>
      <c r="L39281" s="10"/>
      <c r="M39281" s="10"/>
    </row>
    <row r="39282" spans="2:13" s="1" customFormat="1" ht="13.8" x14ac:dyDescent="0.3">
      <c r="B39282" s="10"/>
      <c r="L39282" s="10"/>
      <c r="M39282" s="10"/>
    </row>
    <row r="39283" spans="2:13" s="1" customFormat="1" ht="13.8" x14ac:dyDescent="0.3">
      <c r="B39283" s="10"/>
      <c r="L39283" s="10"/>
      <c r="M39283" s="10"/>
    </row>
    <row r="39284" spans="2:13" s="1" customFormat="1" ht="13.8" x14ac:dyDescent="0.3">
      <c r="B39284" s="10"/>
      <c r="L39284" s="10"/>
      <c r="M39284" s="10"/>
    </row>
    <row r="39285" spans="2:13" s="1" customFormat="1" ht="13.8" x14ac:dyDescent="0.3">
      <c r="B39285" s="10"/>
      <c r="L39285" s="10"/>
      <c r="M39285" s="10"/>
    </row>
    <row r="39286" spans="2:13" s="1" customFormat="1" ht="13.8" x14ac:dyDescent="0.3">
      <c r="B39286" s="10"/>
      <c r="L39286" s="10"/>
      <c r="M39286" s="10"/>
    </row>
    <row r="39287" spans="2:13" s="1" customFormat="1" ht="13.8" x14ac:dyDescent="0.3">
      <c r="B39287" s="10"/>
      <c r="L39287" s="10"/>
      <c r="M39287" s="10"/>
    </row>
    <row r="39288" spans="2:13" s="1" customFormat="1" ht="13.8" x14ac:dyDescent="0.3">
      <c r="B39288" s="10"/>
      <c r="L39288" s="10"/>
      <c r="M39288" s="10"/>
    </row>
    <row r="39289" spans="2:13" s="1" customFormat="1" ht="13.8" x14ac:dyDescent="0.3">
      <c r="B39289" s="10"/>
      <c r="L39289" s="10"/>
      <c r="M39289" s="10"/>
    </row>
    <row r="39290" spans="2:13" s="1" customFormat="1" ht="13.8" x14ac:dyDescent="0.3">
      <c r="B39290" s="10"/>
      <c r="L39290" s="10"/>
      <c r="M39290" s="10"/>
    </row>
    <row r="39291" spans="2:13" s="1" customFormat="1" ht="13.8" x14ac:dyDescent="0.3">
      <c r="B39291" s="10"/>
      <c r="L39291" s="10"/>
      <c r="M39291" s="10"/>
    </row>
    <row r="39292" spans="2:13" s="1" customFormat="1" ht="13.8" x14ac:dyDescent="0.3">
      <c r="B39292" s="10"/>
      <c r="L39292" s="10"/>
      <c r="M39292" s="10"/>
    </row>
    <row r="39293" spans="2:13" s="1" customFormat="1" ht="13.8" x14ac:dyDescent="0.3">
      <c r="B39293" s="10"/>
      <c r="L39293" s="10"/>
      <c r="M39293" s="10"/>
    </row>
    <row r="39294" spans="2:13" s="1" customFormat="1" ht="13.8" x14ac:dyDescent="0.3">
      <c r="B39294" s="10"/>
      <c r="L39294" s="10"/>
      <c r="M39294" s="10"/>
    </row>
    <row r="39295" spans="2:13" s="1" customFormat="1" ht="13.8" x14ac:dyDescent="0.3">
      <c r="B39295" s="10"/>
      <c r="L39295" s="10"/>
      <c r="M39295" s="10"/>
    </row>
    <row r="39296" spans="2:13" s="1" customFormat="1" ht="13.8" x14ac:dyDescent="0.3">
      <c r="B39296" s="10"/>
      <c r="L39296" s="10"/>
      <c r="M39296" s="10"/>
    </row>
    <row r="39297" spans="2:13" s="1" customFormat="1" ht="13.8" x14ac:dyDescent="0.3">
      <c r="B39297" s="10"/>
      <c r="L39297" s="10"/>
      <c r="M39297" s="10"/>
    </row>
    <row r="39298" spans="2:13" s="1" customFormat="1" ht="13.8" x14ac:dyDescent="0.3">
      <c r="B39298" s="10"/>
      <c r="L39298" s="10"/>
      <c r="M39298" s="10"/>
    </row>
    <row r="39299" spans="2:13" s="1" customFormat="1" ht="13.8" x14ac:dyDescent="0.3">
      <c r="B39299" s="10"/>
      <c r="L39299" s="10"/>
      <c r="M39299" s="10"/>
    </row>
    <row r="39300" spans="2:13" s="1" customFormat="1" ht="13.8" x14ac:dyDescent="0.3">
      <c r="B39300" s="10"/>
      <c r="L39300" s="10"/>
      <c r="M39300" s="10"/>
    </row>
    <row r="39301" spans="2:13" s="1" customFormat="1" ht="13.8" x14ac:dyDescent="0.3">
      <c r="B39301" s="10"/>
      <c r="L39301" s="10"/>
      <c r="M39301" s="10"/>
    </row>
    <row r="39302" spans="2:13" s="1" customFormat="1" ht="13.8" x14ac:dyDescent="0.3">
      <c r="B39302" s="10"/>
      <c r="L39302" s="10"/>
      <c r="M39302" s="10"/>
    </row>
    <row r="39303" spans="2:13" s="1" customFormat="1" ht="13.8" x14ac:dyDescent="0.3">
      <c r="B39303" s="10"/>
      <c r="L39303" s="10"/>
      <c r="M39303" s="10"/>
    </row>
    <row r="39304" spans="2:13" s="1" customFormat="1" ht="13.8" x14ac:dyDescent="0.3">
      <c r="B39304" s="10"/>
      <c r="L39304" s="10"/>
      <c r="M39304" s="10"/>
    </row>
    <row r="39305" spans="2:13" s="1" customFormat="1" ht="13.8" x14ac:dyDescent="0.3">
      <c r="B39305" s="10"/>
      <c r="L39305" s="10"/>
      <c r="M39305" s="10"/>
    </row>
    <row r="39306" spans="2:13" s="1" customFormat="1" ht="13.8" x14ac:dyDescent="0.3">
      <c r="B39306" s="10"/>
      <c r="L39306" s="10"/>
      <c r="M39306" s="10"/>
    </row>
    <row r="39307" spans="2:13" s="1" customFormat="1" ht="13.8" x14ac:dyDescent="0.3">
      <c r="B39307" s="10"/>
      <c r="L39307" s="10"/>
      <c r="M39307" s="10"/>
    </row>
    <row r="39308" spans="2:13" s="1" customFormat="1" ht="13.8" x14ac:dyDescent="0.3">
      <c r="B39308" s="10"/>
      <c r="L39308" s="10"/>
      <c r="M39308" s="10"/>
    </row>
    <row r="39309" spans="2:13" s="1" customFormat="1" ht="13.8" x14ac:dyDescent="0.3">
      <c r="B39309" s="10"/>
      <c r="L39309" s="10"/>
      <c r="M39309" s="10"/>
    </row>
    <row r="39310" spans="2:13" s="1" customFormat="1" ht="13.8" x14ac:dyDescent="0.3">
      <c r="B39310" s="10"/>
      <c r="L39310" s="10"/>
      <c r="M39310" s="10"/>
    </row>
    <row r="39311" spans="2:13" s="1" customFormat="1" ht="13.8" x14ac:dyDescent="0.3">
      <c r="B39311" s="10"/>
      <c r="L39311" s="10"/>
      <c r="M39311" s="10"/>
    </row>
    <row r="39312" spans="2:13" s="1" customFormat="1" ht="13.8" x14ac:dyDescent="0.3">
      <c r="B39312" s="10"/>
      <c r="L39312" s="10"/>
      <c r="M39312" s="10"/>
    </row>
    <row r="39313" spans="2:13" s="1" customFormat="1" ht="13.8" x14ac:dyDescent="0.3">
      <c r="B39313" s="10"/>
      <c r="L39313" s="10"/>
      <c r="M39313" s="10"/>
    </row>
    <row r="39314" spans="2:13" s="1" customFormat="1" ht="13.8" x14ac:dyDescent="0.3">
      <c r="B39314" s="10"/>
      <c r="L39314" s="10"/>
      <c r="M39314" s="10"/>
    </row>
    <row r="39315" spans="2:13" s="1" customFormat="1" ht="13.8" x14ac:dyDescent="0.3">
      <c r="B39315" s="10"/>
      <c r="L39315" s="10"/>
      <c r="M39315" s="10"/>
    </row>
    <row r="39316" spans="2:13" s="1" customFormat="1" ht="13.8" x14ac:dyDescent="0.3">
      <c r="B39316" s="10"/>
      <c r="L39316" s="10"/>
      <c r="M39316" s="10"/>
    </row>
    <row r="39317" spans="2:13" s="1" customFormat="1" ht="13.8" x14ac:dyDescent="0.3">
      <c r="B39317" s="10"/>
      <c r="L39317" s="10"/>
      <c r="M39317" s="10"/>
    </row>
    <row r="39318" spans="2:13" s="1" customFormat="1" ht="13.8" x14ac:dyDescent="0.3">
      <c r="B39318" s="10"/>
      <c r="L39318" s="10"/>
      <c r="M39318" s="10"/>
    </row>
    <row r="39319" spans="2:13" s="1" customFormat="1" ht="13.8" x14ac:dyDescent="0.3">
      <c r="B39319" s="10"/>
      <c r="L39319" s="10"/>
      <c r="M39319" s="10"/>
    </row>
    <row r="39320" spans="2:13" s="1" customFormat="1" ht="13.8" x14ac:dyDescent="0.3">
      <c r="B39320" s="10"/>
      <c r="L39320" s="10"/>
      <c r="M39320" s="10"/>
    </row>
    <row r="39321" spans="2:13" s="1" customFormat="1" ht="13.8" x14ac:dyDescent="0.3">
      <c r="B39321" s="10"/>
      <c r="L39321" s="10"/>
      <c r="M39321" s="10"/>
    </row>
    <row r="39322" spans="2:13" s="1" customFormat="1" ht="13.8" x14ac:dyDescent="0.3">
      <c r="B39322" s="10"/>
      <c r="L39322" s="10"/>
      <c r="M39322" s="10"/>
    </row>
    <row r="39323" spans="2:13" s="1" customFormat="1" ht="13.8" x14ac:dyDescent="0.3">
      <c r="B39323" s="10"/>
      <c r="L39323" s="10"/>
      <c r="M39323" s="10"/>
    </row>
    <row r="39324" spans="2:13" s="1" customFormat="1" ht="13.8" x14ac:dyDescent="0.3">
      <c r="B39324" s="10"/>
      <c r="L39324" s="10"/>
      <c r="M39324" s="10"/>
    </row>
    <row r="39325" spans="2:13" s="1" customFormat="1" ht="13.8" x14ac:dyDescent="0.3">
      <c r="B39325" s="10"/>
      <c r="L39325" s="10"/>
      <c r="M39325" s="10"/>
    </row>
    <row r="39326" spans="2:13" s="1" customFormat="1" ht="13.8" x14ac:dyDescent="0.3">
      <c r="B39326" s="10"/>
      <c r="L39326" s="10"/>
      <c r="M39326" s="10"/>
    </row>
    <row r="39327" spans="2:13" s="1" customFormat="1" ht="13.8" x14ac:dyDescent="0.3">
      <c r="B39327" s="10"/>
      <c r="L39327" s="10"/>
      <c r="M39327" s="10"/>
    </row>
    <row r="39328" spans="2:13" s="1" customFormat="1" ht="13.8" x14ac:dyDescent="0.3">
      <c r="B39328" s="10"/>
      <c r="L39328" s="10"/>
      <c r="M39328" s="10"/>
    </row>
    <row r="39329" spans="2:13" s="1" customFormat="1" ht="13.8" x14ac:dyDescent="0.3">
      <c r="B39329" s="10"/>
      <c r="L39329" s="10"/>
      <c r="M39329" s="10"/>
    </row>
    <row r="39330" spans="2:13" s="1" customFormat="1" ht="13.8" x14ac:dyDescent="0.3">
      <c r="B39330" s="10"/>
      <c r="L39330" s="10"/>
      <c r="M39330" s="10"/>
    </row>
    <row r="39331" spans="2:13" s="1" customFormat="1" ht="13.8" x14ac:dyDescent="0.3">
      <c r="B39331" s="10"/>
      <c r="L39331" s="10"/>
      <c r="M39331" s="10"/>
    </row>
    <row r="39332" spans="2:13" s="1" customFormat="1" ht="13.8" x14ac:dyDescent="0.3">
      <c r="B39332" s="10"/>
      <c r="L39332" s="10"/>
      <c r="M39332" s="10"/>
    </row>
    <row r="39333" spans="2:13" s="1" customFormat="1" ht="13.8" x14ac:dyDescent="0.3">
      <c r="B39333" s="10"/>
      <c r="L39333" s="10"/>
      <c r="M39333" s="10"/>
    </row>
    <row r="39334" spans="2:13" s="1" customFormat="1" ht="13.8" x14ac:dyDescent="0.3">
      <c r="B39334" s="10"/>
      <c r="L39334" s="10"/>
      <c r="M39334" s="10"/>
    </row>
    <row r="39335" spans="2:13" s="1" customFormat="1" ht="13.8" x14ac:dyDescent="0.3">
      <c r="B39335" s="10"/>
      <c r="L39335" s="10"/>
      <c r="M39335" s="10"/>
    </row>
    <row r="39336" spans="2:13" s="1" customFormat="1" ht="13.8" x14ac:dyDescent="0.3">
      <c r="B39336" s="10"/>
      <c r="L39336" s="10"/>
      <c r="M39336" s="10"/>
    </row>
    <row r="39337" spans="2:13" s="1" customFormat="1" ht="13.8" x14ac:dyDescent="0.3">
      <c r="B39337" s="10"/>
      <c r="L39337" s="10"/>
      <c r="M39337" s="10"/>
    </row>
    <row r="39338" spans="2:13" s="1" customFormat="1" ht="13.8" x14ac:dyDescent="0.3">
      <c r="B39338" s="10"/>
      <c r="L39338" s="10"/>
      <c r="M39338" s="10"/>
    </row>
    <row r="39339" spans="2:13" s="1" customFormat="1" ht="13.8" x14ac:dyDescent="0.3">
      <c r="B39339" s="10"/>
      <c r="L39339" s="10"/>
      <c r="M39339" s="10"/>
    </row>
    <row r="39340" spans="2:13" s="1" customFormat="1" ht="13.8" x14ac:dyDescent="0.3">
      <c r="B39340" s="10"/>
      <c r="L39340" s="10"/>
      <c r="M39340" s="10"/>
    </row>
    <row r="39341" spans="2:13" s="1" customFormat="1" ht="13.8" x14ac:dyDescent="0.3">
      <c r="B39341" s="10"/>
      <c r="L39341" s="10"/>
      <c r="M39341" s="10"/>
    </row>
    <row r="39342" spans="2:13" s="1" customFormat="1" ht="13.8" x14ac:dyDescent="0.3">
      <c r="B39342" s="10"/>
      <c r="L39342" s="10"/>
      <c r="M39342" s="10"/>
    </row>
    <row r="39343" spans="2:13" s="1" customFormat="1" ht="13.8" x14ac:dyDescent="0.3">
      <c r="B39343" s="10"/>
      <c r="L39343" s="10"/>
      <c r="M39343" s="10"/>
    </row>
    <row r="39344" spans="2:13" s="1" customFormat="1" ht="13.8" x14ac:dyDescent="0.3">
      <c r="B39344" s="10"/>
      <c r="L39344" s="10"/>
      <c r="M39344" s="10"/>
    </row>
    <row r="39345" spans="2:13" s="1" customFormat="1" ht="13.8" x14ac:dyDescent="0.3">
      <c r="B39345" s="10"/>
      <c r="L39345" s="10"/>
      <c r="M39345" s="10"/>
    </row>
    <row r="39346" spans="2:13" s="1" customFormat="1" ht="13.8" x14ac:dyDescent="0.3">
      <c r="B39346" s="10"/>
      <c r="L39346" s="10"/>
      <c r="M39346" s="10"/>
    </row>
    <row r="39347" spans="2:13" s="1" customFormat="1" ht="13.8" x14ac:dyDescent="0.3">
      <c r="B39347" s="10"/>
      <c r="L39347" s="10"/>
      <c r="M39347" s="10"/>
    </row>
    <row r="39348" spans="2:13" s="1" customFormat="1" ht="13.8" x14ac:dyDescent="0.3">
      <c r="B39348" s="10"/>
      <c r="L39348" s="10"/>
      <c r="M39348" s="10"/>
    </row>
    <row r="39349" spans="2:13" s="1" customFormat="1" ht="13.8" x14ac:dyDescent="0.3">
      <c r="B39349" s="10"/>
      <c r="L39349" s="10"/>
      <c r="M39349" s="10"/>
    </row>
    <row r="39350" spans="2:13" s="1" customFormat="1" ht="13.8" x14ac:dyDescent="0.3">
      <c r="B39350" s="10"/>
      <c r="L39350" s="10"/>
      <c r="M39350" s="10"/>
    </row>
    <row r="39351" spans="2:13" s="1" customFormat="1" ht="13.8" x14ac:dyDescent="0.3">
      <c r="B39351" s="10"/>
      <c r="L39351" s="10"/>
      <c r="M39351" s="10"/>
    </row>
    <row r="39352" spans="2:13" s="1" customFormat="1" ht="13.8" x14ac:dyDescent="0.3">
      <c r="B39352" s="10"/>
      <c r="L39352" s="10"/>
      <c r="M39352" s="10"/>
    </row>
    <row r="39353" spans="2:13" s="1" customFormat="1" ht="13.8" x14ac:dyDescent="0.3">
      <c r="B39353" s="10"/>
      <c r="L39353" s="10"/>
      <c r="M39353" s="10"/>
    </row>
    <row r="39354" spans="2:13" s="1" customFormat="1" ht="13.8" x14ac:dyDescent="0.3">
      <c r="B39354" s="10"/>
      <c r="L39354" s="10"/>
      <c r="M39354" s="10"/>
    </row>
    <row r="39355" spans="2:13" s="1" customFormat="1" ht="13.8" x14ac:dyDescent="0.3">
      <c r="B39355" s="10"/>
      <c r="L39355" s="10"/>
      <c r="M39355" s="10"/>
    </row>
    <row r="39356" spans="2:13" s="1" customFormat="1" ht="13.8" x14ac:dyDescent="0.3">
      <c r="B39356" s="10"/>
      <c r="L39356" s="10"/>
      <c r="M39356" s="10"/>
    </row>
    <row r="39357" spans="2:13" s="1" customFormat="1" ht="13.8" x14ac:dyDescent="0.3">
      <c r="B39357" s="10"/>
      <c r="L39357" s="10"/>
      <c r="M39357" s="10"/>
    </row>
    <row r="39358" spans="2:13" s="1" customFormat="1" ht="13.8" x14ac:dyDescent="0.3">
      <c r="B39358" s="10"/>
      <c r="L39358" s="10"/>
      <c r="M39358" s="10"/>
    </row>
    <row r="39359" spans="2:13" s="1" customFormat="1" ht="13.8" x14ac:dyDescent="0.3">
      <c r="B39359" s="10"/>
      <c r="L39359" s="10"/>
      <c r="M39359" s="10"/>
    </row>
    <row r="39360" spans="2:13" s="1" customFormat="1" ht="13.8" x14ac:dyDescent="0.3">
      <c r="B39360" s="10"/>
      <c r="L39360" s="10"/>
      <c r="M39360" s="10"/>
    </row>
    <row r="39361" spans="2:13" s="1" customFormat="1" ht="13.8" x14ac:dyDescent="0.3">
      <c r="B39361" s="10"/>
      <c r="L39361" s="10"/>
      <c r="M39361" s="10"/>
    </row>
    <row r="39362" spans="2:13" s="1" customFormat="1" ht="13.8" x14ac:dyDescent="0.3">
      <c r="B39362" s="10"/>
      <c r="L39362" s="10"/>
      <c r="M39362" s="10"/>
    </row>
    <row r="39363" spans="2:13" s="1" customFormat="1" ht="13.8" x14ac:dyDescent="0.3">
      <c r="B39363" s="10"/>
      <c r="L39363" s="10"/>
      <c r="M39363" s="10"/>
    </row>
    <row r="39364" spans="2:13" s="1" customFormat="1" ht="13.8" x14ac:dyDescent="0.3">
      <c r="B39364" s="10"/>
      <c r="L39364" s="10"/>
      <c r="M39364" s="10"/>
    </row>
    <row r="39365" spans="2:13" s="1" customFormat="1" ht="13.8" x14ac:dyDescent="0.3">
      <c r="B39365" s="10"/>
      <c r="L39365" s="10"/>
      <c r="M39365" s="10"/>
    </row>
    <row r="39366" spans="2:13" s="1" customFormat="1" ht="13.8" x14ac:dyDescent="0.3">
      <c r="B39366" s="10"/>
      <c r="L39366" s="10"/>
      <c r="M39366" s="10"/>
    </row>
    <row r="39367" spans="2:13" s="1" customFormat="1" ht="13.8" x14ac:dyDescent="0.3">
      <c r="B39367" s="10"/>
      <c r="L39367" s="10"/>
      <c r="M39367" s="10"/>
    </row>
    <row r="39368" spans="2:13" s="1" customFormat="1" ht="13.8" x14ac:dyDescent="0.3">
      <c r="B39368" s="10"/>
      <c r="L39368" s="10"/>
      <c r="M39368" s="10"/>
    </row>
    <row r="39369" spans="2:13" s="1" customFormat="1" ht="13.8" x14ac:dyDescent="0.3">
      <c r="B39369" s="10"/>
      <c r="L39369" s="10"/>
      <c r="M39369" s="10"/>
    </row>
    <row r="39370" spans="2:13" s="1" customFormat="1" ht="13.8" x14ac:dyDescent="0.3">
      <c r="B39370" s="10"/>
      <c r="L39370" s="10"/>
      <c r="M39370" s="10"/>
    </row>
    <row r="39371" spans="2:13" s="1" customFormat="1" ht="13.8" x14ac:dyDescent="0.3">
      <c r="B39371" s="10"/>
      <c r="L39371" s="10"/>
      <c r="M39371" s="10"/>
    </row>
    <row r="39372" spans="2:13" s="1" customFormat="1" ht="13.8" x14ac:dyDescent="0.3">
      <c r="B39372" s="10"/>
      <c r="L39372" s="10"/>
      <c r="M39372" s="10"/>
    </row>
    <row r="39373" spans="2:13" s="1" customFormat="1" ht="13.8" x14ac:dyDescent="0.3">
      <c r="B39373" s="10"/>
      <c r="L39373" s="10"/>
      <c r="M39373" s="10"/>
    </row>
    <row r="39374" spans="2:13" s="1" customFormat="1" ht="13.8" x14ac:dyDescent="0.3">
      <c r="B39374" s="10"/>
      <c r="L39374" s="10"/>
      <c r="M39374" s="10"/>
    </row>
    <row r="39375" spans="2:13" s="1" customFormat="1" ht="13.8" x14ac:dyDescent="0.3">
      <c r="B39375" s="10"/>
      <c r="L39375" s="10"/>
      <c r="M39375" s="10"/>
    </row>
    <row r="39376" spans="2:13" s="1" customFormat="1" ht="13.8" x14ac:dyDescent="0.3">
      <c r="B39376" s="10"/>
      <c r="L39376" s="10"/>
      <c r="M39376" s="10"/>
    </row>
    <row r="39377" spans="2:13" s="1" customFormat="1" ht="13.8" x14ac:dyDescent="0.3">
      <c r="B39377" s="10"/>
      <c r="L39377" s="10"/>
      <c r="M39377" s="10"/>
    </row>
    <row r="39378" spans="2:13" s="1" customFormat="1" ht="13.8" x14ac:dyDescent="0.3">
      <c r="B39378" s="10"/>
      <c r="L39378" s="10"/>
      <c r="M39378" s="10"/>
    </row>
    <row r="39379" spans="2:13" s="1" customFormat="1" ht="13.8" x14ac:dyDescent="0.3">
      <c r="B39379" s="10"/>
      <c r="L39379" s="10"/>
      <c r="M39379" s="10"/>
    </row>
    <row r="39380" spans="2:13" s="1" customFormat="1" ht="13.8" x14ac:dyDescent="0.3">
      <c r="B39380" s="10"/>
      <c r="L39380" s="10"/>
      <c r="M39380" s="10"/>
    </row>
    <row r="39381" spans="2:13" s="1" customFormat="1" ht="13.8" x14ac:dyDescent="0.3">
      <c r="B39381" s="10"/>
      <c r="L39381" s="10"/>
      <c r="M39381" s="10"/>
    </row>
    <row r="39382" spans="2:13" s="1" customFormat="1" ht="13.8" x14ac:dyDescent="0.3">
      <c r="B39382" s="10"/>
      <c r="L39382" s="10"/>
      <c r="M39382" s="10"/>
    </row>
    <row r="39383" spans="2:13" s="1" customFormat="1" ht="13.8" x14ac:dyDescent="0.3">
      <c r="B39383" s="10"/>
      <c r="L39383" s="10"/>
      <c r="M39383" s="10"/>
    </row>
    <row r="39384" spans="2:13" s="1" customFormat="1" ht="13.8" x14ac:dyDescent="0.3">
      <c r="B39384" s="10"/>
      <c r="L39384" s="10"/>
      <c r="M39384" s="10"/>
    </row>
    <row r="39385" spans="2:13" s="1" customFormat="1" ht="13.8" x14ac:dyDescent="0.3">
      <c r="B39385" s="10"/>
      <c r="L39385" s="10"/>
      <c r="M39385" s="10"/>
    </row>
    <row r="39386" spans="2:13" s="1" customFormat="1" ht="13.8" x14ac:dyDescent="0.3">
      <c r="B39386" s="10"/>
      <c r="L39386" s="10"/>
      <c r="M39386" s="10"/>
    </row>
    <row r="39387" spans="2:13" s="1" customFormat="1" ht="13.8" x14ac:dyDescent="0.3">
      <c r="B39387" s="10"/>
      <c r="L39387" s="10"/>
      <c r="M39387" s="10"/>
    </row>
    <row r="39388" spans="2:13" s="1" customFormat="1" ht="13.8" x14ac:dyDescent="0.3">
      <c r="B39388" s="10"/>
      <c r="L39388" s="10"/>
      <c r="M39388" s="10"/>
    </row>
    <row r="39389" spans="2:13" s="1" customFormat="1" ht="13.8" x14ac:dyDescent="0.3">
      <c r="B39389" s="10"/>
      <c r="L39389" s="10"/>
      <c r="M39389" s="10"/>
    </row>
    <row r="39390" spans="2:13" s="1" customFormat="1" ht="13.8" x14ac:dyDescent="0.3">
      <c r="B39390" s="10"/>
      <c r="L39390" s="10"/>
      <c r="M39390" s="10"/>
    </row>
    <row r="39391" spans="2:13" s="1" customFormat="1" ht="13.8" x14ac:dyDescent="0.3">
      <c r="B39391" s="10"/>
      <c r="L39391" s="10"/>
      <c r="M39391" s="10"/>
    </row>
    <row r="39392" spans="2:13" s="1" customFormat="1" ht="13.8" x14ac:dyDescent="0.3">
      <c r="B39392" s="10"/>
      <c r="L39392" s="10"/>
      <c r="M39392" s="10"/>
    </row>
    <row r="39393" spans="2:13" s="1" customFormat="1" ht="13.8" x14ac:dyDescent="0.3">
      <c r="B39393" s="10"/>
      <c r="L39393" s="10"/>
      <c r="M39393" s="10"/>
    </row>
    <row r="39394" spans="2:13" s="1" customFormat="1" ht="13.8" x14ac:dyDescent="0.3">
      <c r="B39394" s="10"/>
      <c r="L39394" s="10"/>
      <c r="M39394" s="10"/>
    </row>
    <row r="39395" spans="2:13" s="1" customFormat="1" ht="13.8" x14ac:dyDescent="0.3">
      <c r="B39395" s="10"/>
      <c r="L39395" s="10"/>
      <c r="M39395" s="10"/>
    </row>
    <row r="39396" spans="2:13" s="1" customFormat="1" ht="13.8" x14ac:dyDescent="0.3">
      <c r="B39396" s="10"/>
      <c r="L39396" s="10"/>
      <c r="M39396" s="10"/>
    </row>
    <row r="39397" spans="2:13" s="1" customFormat="1" ht="13.8" x14ac:dyDescent="0.3">
      <c r="B39397" s="10"/>
      <c r="L39397" s="10"/>
      <c r="M39397" s="10"/>
    </row>
    <row r="39398" spans="2:13" s="1" customFormat="1" ht="13.8" x14ac:dyDescent="0.3">
      <c r="B39398" s="10"/>
      <c r="L39398" s="10"/>
      <c r="M39398" s="10"/>
    </row>
    <row r="39399" spans="2:13" s="1" customFormat="1" ht="13.8" x14ac:dyDescent="0.3">
      <c r="B39399" s="10"/>
      <c r="L39399" s="10"/>
      <c r="M39399" s="10"/>
    </row>
    <row r="39400" spans="2:13" s="1" customFormat="1" ht="13.8" x14ac:dyDescent="0.3">
      <c r="B39400" s="10"/>
      <c r="L39400" s="10"/>
      <c r="M39400" s="10"/>
    </row>
    <row r="39401" spans="2:13" s="1" customFormat="1" ht="13.8" x14ac:dyDescent="0.3">
      <c r="B39401" s="10"/>
      <c r="L39401" s="10"/>
      <c r="M39401" s="10"/>
    </row>
    <row r="39402" spans="2:13" s="1" customFormat="1" ht="13.8" x14ac:dyDescent="0.3">
      <c r="B39402" s="10"/>
      <c r="L39402" s="10"/>
      <c r="M39402" s="10"/>
    </row>
    <row r="39403" spans="2:13" s="1" customFormat="1" ht="13.8" x14ac:dyDescent="0.3">
      <c r="B39403" s="10"/>
      <c r="L39403" s="10"/>
      <c r="M39403" s="10"/>
    </row>
    <row r="39404" spans="2:13" s="1" customFormat="1" ht="13.8" x14ac:dyDescent="0.3">
      <c r="B39404" s="10"/>
      <c r="L39404" s="10"/>
      <c r="M39404" s="10"/>
    </row>
    <row r="39405" spans="2:13" s="1" customFormat="1" ht="13.8" x14ac:dyDescent="0.3">
      <c r="B39405" s="10"/>
      <c r="L39405" s="10"/>
      <c r="M39405" s="10"/>
    </row>
    <row r="39406" spans="2:13" s="1" customFormat="1" ht="13.8" x14ac:dyDescent="0.3">
      <c r="B39406" s="10"/>
      <c r="L39406" s="10"/>
      <c r="M39406" s="10"/>
    </row>
    <row r="39407" spans="2:13" s="1" customFormat="1" ht="13.8" x14ac:dyDescent="0.3">
      <c r="B39407" s="10"/>
      <c r="L39407" s="10"/>
      <c r="M39407" s="10"/>
    </row>
    <row r="39408" spans="2:13" s="1" customFormat="1" ht="13.8" x14ac:dyDescent="0.3">
      <c r="B39408" s="10"/>
      <c r="L39408" s="10"/>
      <c r="M39408" s="10"/>
    </row>
    <row r="39409" spans="2:13" s="1" customFormat="1" ht="13.8" x14ac:dyDescent="0.3">
      <c r="B39409" s="10"/>
      <c r="L39409" s="10"/>
      <c r="M39409" s="10"/>
    </row>
    <row r="39410" spans="2:13" s="1" customFormat="1" ht="13.8" x14ac:dyDescent="0.3">
      <c r="B39410" s="10"/>
      <c r="L39410" s="10"/>
      <c r="M39410" s="10"/>
    </row>
    <row r="39411" spans="2:13" s="1" customFormat="1" ht="13.8" x14ac:dyDescent="0.3">
      <c r="B39411" s="10"/>
      <c r="L39411" s="10"/>
      <c r="M39411" s="10"/>
    </row>
    <row r="39412" spans="2:13" s="1" customFormat="1" ht="13.8" x14ac:dyDescent="0.3">
      <c r="B39412" s="10"/>
      <c r="L39412" s="10"/>
      <c r="M39412" s="10"/>
    </row>
    <row r="39413" spans="2:13" s="1" customFormat="1" ht="13.8" x14ac:dyDescent="0.3">
      <c r="B39413" s="10"/>
      <c r="L39413" s="10"/>
      <c r="M39413" s="10"/>
    </row>
    <row r="39414" spans="2:13" s="1" customFormat="1" ht="13.8" x14ac:dyDescent="0.3">
      <c r="B39414" s="10"/>
      <c r="L39414" s="10"/>
      <c r="M39414" s="10"/>
    </row>
    <row r="39415" spans="2:13" s="1" customFormat="1" ht="13.8" x14ac:dyDescent="0.3">
      <c r="B39415" s="10"/>
      <c r="L39415" s="10"/>
      <c r="M39415" s="10"/>
    </row>
    <row r="39416" spans="2:13" s="1" customFormat="1" ht="13.8" x14ac:dyDescent="0.3">
      <c r="B39416" s="10"/>
      <c r="L39416" s="10"/>
      <c r="M39416" s="10"/>
    </row>
    <row r="39417" spans="2:13" s="1" customFormat="1" ht="13.8" x14ac:dyDescent="0.3">
      <c r="B39417" s="10"/>
      <c r="L39417" s="10"/>
      <c r="M39417" s="10"/>
    </row>
    <row r="39418" spans="2:13" s="1" customFormat="1" ht="13.8" x14ac:dyDescent="0.3">
      <c r="B39418" s="10"/>
      <c r="L39418" s="10"/>
      <c r="M39418" s="10"/>
    </row>
    <row r="39419" spans="2:13" s="1" customFormat="1" ht="13.8" x14ac:dyDescent="0.3">
      <c r="B39419" s="10"/>
      <c r="L39419" s="10"/>
      <c r="M39419" s="10"/>
    </row>
    <row r="39420" spans="2:13" s="1" customFormat="1" ht="13.8" x14ac:dyDescent="0.3">
      <c r="B39420" s="10"/>
      <c r="L39420" s="10"/>
      <c r="M39420" s="10"/>
    </row>
    <row r="39421" spans="2:13" s="1" customFormat="1" ht="13.8" x14ac:dyDescent="0.3">
      <c r="B39421" s="10"/>
      <c r="L39421" s="10"/>
      <c r="M39421" s="10"/>
    </row>
    <row r="39422" spans="2:13" s="1" customFormat="1" ht="13.8" x14ac:dyDescent="0.3">
      <c r="B39422" s="10"/>
      <c r="L39422" s="10"/>
      <c r="M39422" s="10"/>
    </row>
    <row r="39423" spans="2:13" s="1" customFormat="1" ht="13.8" x14ac:dyDescent="0.3">
      <c r="B39423" s="10"/>
      <c r="L39423" s="10"/>
      <c r="M39423" s="10"/>
    </row>
    <row r="39424" spans="2:13" s="1" customFormat="1" ht="13.8" x14ac:dyDescent="0.3">
      <c r="B39424" s="10"/>
      <c r="L39424" s="10"/>
      <c r="M39424" s="10"/>
    </row>
    <row r="39425" spans="2:13" s="1" customFormat="1" ht="13.8" x14ac:dyDescent="0.3">
      <c r="B39425" s="10"/>
      <c r="L39425" s="10"/>
      <c r="M39425" s="10"/>
    </row>
    <row r="39426" spans="2:13" s="1" customFormat="1" ht="13.8" x14ac:dyDescent="0.3">
      <c r="B39426" s="10"/>
      <c r="L39426" s="10"/>
      <c r="M39426" s="10"/>
    </row>
    <row r="39427" spans="2:13" s="1" customFormat="1" ht="13.8" x14ac:dyDescent="0.3">
      <c r="B39427" s="10"/>
      <c r="L39427" s="10"/>
      <c r="M39427" s="10"/>
    </row>
    <row r="39428" spans="2:13" s="1" customFormat="1" ht="13.8" x14ac:dyDescent="0.3">
      <c r="B39428" s="10"/>
      <c r="L39428" s="10"/>
      <c r="M39428" s="10"/>
    </row>
    <row r="39429" spans="2:13" s="1" customFormat="1" ht="13.8" x14ac:dyDescent="0.3">
      <c r="B39429" s="10"/>
      <c r="L39429" s="10"/>
      <c r="M39429" s="10"/>
    </row>
    <row r="39430" spans="2:13" s="1" customFormat="1" ht="13.8" x14ac:dyDescent="0.3">
      <c r="B39430" s="10"/>
      <c r="L39430" s="10"/>
      <c r="M39430" s="10"/>
    </row>
    <row r="39431" spans="2:13" s="1" customFormat="1" ht="13.8" x14ac:dyDescent="0.3">
      <c r="B39431" s="10"/>
      <c r="L39431" s="10"/>
      <c r="M39431" s="10"/>
    </row>
    <row r="39432" spans="2:13" s="1" customFormat="1" ht="13.8" x14ac:dyDescent="0.3">
      <c r="B39432" s="10"/>
      <c r="L39432" s="10"/>
      <c r="M39432" s="10"/>
    </row>
    <row r="39433" spans="2:13" s="1" customFormat="1" ht="13.8" x14ac:dyDescent="0.3">
      <c r="B39433" s="10"/>
      <c r="L39433" s="10"/>
      <c r="M39433" s="10"/>
    </row>
    <row r="39434" spans="2:13" s="1" customFormat="1" ht="13.8" x14ac:dyDescent="0.3">
      <c r="B39434" s="10"/>
      <c r="L39434" s="10"/>
      <c r="M39434" s="10"/>
    </row>
    <row r="39435" spans="2:13" s="1" customFormat="1" ht="13.8" x14ac:dyDescent="0.3">
      <c r="B39435" s="10"/>
      <c r="L39435" s="10"/>
      <c r="M39435" s="10"/>
    </row>
    <row r="39436" spans="2:13" s="1" customFormat="1" ht="13.8" x14ac:dyDescent="0.3">
      <c r="B39436" s="10"/>
      <c r="L39436" s="10"/>
      <c r="M39436" s="10"/>
    </row>
    <row r="39437" spans="2:13" s="1" customFormat="1" ht="13.8" x14ac:dyDescent="0.3">
      <c r="B39437" s="10"/>
      <c r="L39437" s="10"/>
      <c r="M39437" s="10"/>
    </row>
    <row r="39438" spans="2:13" s="1" customFormat="1" ht="13.8" x14ac:dyDescent="0.3">
      <c r="B39438" s="10"/>
      <c r="L39438" s="10"/>
      <c r="M39438" s="10"/>
    </row>
    <row r="39439" spans="2:13" s="1" customFormat="1" ht="13.8" x14ac:dyDescent="0.3">
      <c r="B39439" s="10"/>
      <c r="L39439" s="10"/>
      <c r="M39439" s="10"/>
    </row>
    <row r="39440" spans="2:13" s="1" customFormat="1" ht="13.8" x14ac:dyDescent="0.3">
      <c r="B39440" s="10"/>
      <c r="L39440" s="10"/>
      <c r="M39440" s="10"/>
    </row>
    <row r="39441" spans="2:13" s="1" customFormat="1" ht="13.8" x14ac:dyDescent="0.3">
      <c r="B39441" s="10"/>
      <c r="L39441" s="10"/>
      <c r="M39441" s="10"/>
    </row>
    <row r="39442" spans="2:13" s="1" customFormat="1" ht="13.8" x14ac:dyDescent="0.3">
      <c r="B39442" s="10"/>
      <c r="L39442" s="10"/>
      <c r="M39442" s="10"/>
    </row>
    <row r="39443" spans="2:13" s="1" customFormat="1" ht="13.8" x14ac:dyDescent="0.3">
      <c r="B39443" s="10"/>
      <c r="L39443" s="10"/>
      <c r="M39443" s="10"/>
    </row>
    <row r="39444" spans="2:13" s="1" customFormat="1" ht="13.8" x14ac:dyDescent="0.3">
      <c r="B39444" s="10"/>
      <c r="L39444" s="10"/>
      <c r="M39444" s="10"/>
    </row>
    <row r="39445" spans="2:13" s="1" customFormat="1" ht="13.8" x14ac:dyDescent="0.3">
      <c r="B39445" s="10"/>
      <c r="L39445" s="10"/>
      <c r="M39445" s="10"/>
    </row>
    <row r="39446" spans="2:13" s="1" customFormat="1" ht="13.8" x14ac:dyDescent="0.3">
      <c r="B39446" s="10"/>
      <c r="L39446" s="10"/>
      <c r="M39446" s="10"/>
    </row>
    <row r="39447" spans="2:13" s="1" customFormat="1" ht="13.8" x14ac:dyDescent="0.3">
      <c r="B39447" s="10"/>
      <c r="L39447" s="10"/>
      <c r="M39447" s="10"/>
    </row>
    <row r="39448" spans="2:13" s="1" customFormat="1" ht="13.8" x14ac:dyDescent="0.3">
      <c r="B39448" s="10"/>
      <c r="L39448" s="10"/>
      <c r="M39448" s="10"/>
    </row>
    <row r="39449" spans="2:13" s="1" customFormat="1" ht="13.8" x14ac:dyDescent="0.3">
      <c r="B39449" s="10"/>
      <c r="L39449" s="10"/>
      <c r="M39449" s="10"/>
    </row>
    <row r="39450" spans="2:13" s="1" customFormat="1" ht="13.8" x14ac:dyDescent="0.3">
      <c r="B39450" s="10"/>
      <c r="L39450" s="10"/>
      <c r="M39450" s="10"/>
    </row>
    <row r="39451" spans="2:13" s="1" customFormat="1" ht="13.8" x14ac:dyDescent="0.3">
      <c r="B39451" s="10"/>
      <c r="L39451" s="10"/>
      <c r="M39451" s="10"/>
    </row>
    <row r="39452" spans="2:13" s="1" customFormat="1" ht="13.8" x14ac:dyDescent="0.3">
      <c r="B39452" s="10"/>
      <c r="L39452" s="10"/>
      <c r="M39452" s="10"/>
    </row>
    <row r="39453" spans="2:13" s="1" customFormat="1" ht="13.8" x14ac:dyDescent="0.3">
      <c r="B39453" s="10"/>
      <c r="L39453" s="10"/>
      <c r="M39453" s="10"/>
    </row>
    <row r="39454" spans="2:13" s="1" customFormat="1" ht="13.8" x14ac:dyDescent="0.3">
      <c r="B39454" s="10"/>
      <c r="L39454" s="10"/>
      <c r="M39454" s="10"/>
    </row>
    <row r="39455" spans="2:13" s="1" customFormat="1" ht="13.8" x14ac:dyDescent="0.3">
      <c r="B39455" s="10"/>
      <c r="L39455" s="10"/>
      <c r="M39455" s="10"/>
    </row>
    <row r="39456" spans="2:13" s="1" customFormat="1" ht="13.8" x14ac:dyDescent="0.3">
      <c r="B39456" s="10"/>
      <c r="L39456" s="10"/>
      <c r="M39456" s="10"/>
    </row>
    <row r="39457" spans="2:13" s="1" customFormat="1" ht="13.8" x14ac:dyDescent="0.3">
      <c r="B39457" s="10"/>
      <c r="L39457" s="10"/>
      <c r="M39457" s="10"/>
    </row>
    <row r="39458" spans="2:13" s="1" customFormat="1" ht="13.8" x14ac:dyDescent="0.3">
      <c r="B39458" s="10"/>
      <c r="L39458" s="10"/>
      <c r="M39458" s="10"/>
    </row>
    <row r="39459" spans="2:13" s="1" customFormat="1" ht="13.8" x14ac:dyDescent="0.3">
      <c r="B39459" s="10"/>
      <c r="L39459" s="10"/>
      <c r="M39459" s="10"/>
    </row>
    <row r="39460" spans="2:13" s="1" customFormat="1" ht="13.8" x14ac:dyDescent="0.3">
      <c r="B39460" s="10"/>
      <c r="L39460" s="10"/>
      <c r="M39460" s="10"/>
    </row>
    <row r="39461" spans="2:13" s="1" customFormat="1" ht="13.8" x14ac:dyDescent="0.3">
      <c r="B39461" s="10"/>
      <c r="L39461" s="10"/>
      <c r="M39461" s="10"/>
    </row>
    <row r="39462" spans="2:13" s="1" customFormat="1" ht="13.8" x14ac:dyDescent="0.3">
      <c r="B39462" s="10"/>
      <c r="L39462" s="10"/>
      <c r="M39462" s="10"/>
    </row>
    <row r="39463" spans="2:13" s="1" customFormat="1" ht="13.8" x14ac:dyDescent="0.3">
      <c r="B39463" s="10"/>
      <c r="L39463" s="10"/>
      <c r="M39463" s="10"/>
    </row>
    <row r="39464" spans="2:13" s="1" customFormat="1" ht="13.8" x14ac:dyDescent="0.3">
      <c r="B39464" s="10"/>
      <c r="L39464" s="10"/>
      <c r="M39464" s="10"/>
    </row>
    <row r="39465" spans="2:13" s="1" customFormat="1" ht="13.8" x14ac:dyDescent="0.3">
      <c r="B39465" s="10"/>
      <c r="L39465" s="10"/>
      <c r="M39465" s="10"/>
    </row>
    <row r="39466" spans="2:13" s="1" customFormat="1" ht="13.8" x14ac:dyDescent="0.3">
      <c r="B39466" s="10"/>
      <c r="L39466" s="10"/>
      <c r="M39466" s="10"/>
    </row>
    <row r="39467" spans="2:13" s="1" customFormat="1" ht="13.8" x14ac:dyDescent="0.3">
      <c r="B39467" s="10"/>
      <c r="L39467" s="10"/>
      <c r="M39467" s="10"/>
    </row>
    <row r="39468" spans="2:13" s="1" customFormat="1" ht="13.8" x14ac:dyDescent="0.3">
      <c r="B39468" s="10"/>
      <c r="L39468" s="10"/>
      <c r="M39468" s="10"/>
    </row>
    <row r="39469" spans="2:13" s="1" customFormat="1" ht="13.8" x14ac:dyDescent="0.3">
      <c r="B39469" s="10"/>
      <c r="L39469" s="10"/>
      <c r="M39469" s="10"/>
    </row>
    <row r="39470" spans="2:13" s="1" customFormat="1" ht="13.8" x14ac:dyDescent="0.3">
      <c r="B39470" s="10"/>
      <c r="L39470" s="10"/>
      <c r="M39470" s="10"/>
    </row>
    <row r="39471" spans="2:13" s="1" customFormat="1" ht="13.8" x14ac:dyDescent="0.3">
      <c r="B39471" s="10"/>
      <c r="L39471" s="10"/>
      <c r="M39471" s="10"/>
    </row>
    <row r="39472" spans="2:13" s="1" customFormat="1" ht="13.8" x14ac:dyDescent="0.3">
      <c r="B39472" s="10"/>
      <c r="L39472" s="10"/>
      <c r="M39472" s="10"/>
    </row>
    <row r="39473" spans="2:13" s="1" customFormat="1" ht="13.8" x14ac:dyDescent="0.3">
      <c r="B39473" s="10"/>
      <c r="L39473" s="10"/>
      <c r="M39473" s="10"/>
    </row>
    <row r="39474" spans="2:13" s="1" customFormat="1" ht="13.8" x14ac:dyDescent="0.3">
      <c r="B39474" s="10"/>
      <c r="L39474" s="10"/>
      <c r="M39474" s="10"/>
    </row>
    <row r="39475" spans="2:13" s="1" customFormat="1" ht="13.8" x14ac:dyDescent="0.3">
      <c r="B39475" s="10"/>
      <c r="L39475" s="10"/>
      <c r="M39475" s="10"/>
    </row>
    <row r="39476" spans="2:13" s="1" customFormat="1" ht="13.8" x14ac:dyDescent="0.3">
      <c r="B39476" s="10"/>
      <c r="L39476" s="10"/>
      <c r="M39476" s="10"/>
    </row>
    <row r="39477" spans="2:13" s="1" customFormat="1" ht="13.8" x14ac:dyDescent="0.3">
      <c r="B39477" s="10"/>
      <c r="L39477" s="10"/>
      <c r="M39477" s="10"/>
    </row>
    <row r="39478" spans="2:13" s="1" customFormat="1" ht="13.8" x14ac:dyDescent="0.3">
      <c r="B39478" s="10"/>
      <c r="L39478" s="10"/>
      <c r="M39478" s="10"/>
    </row>
    <row r="39479" spans="2:13" s="1" customFormat="1" ht="13.8" x14ac:dyDescent="0.3">
      <c r="B39479" s="10"/>
      <c r="L39479" s="10"/>
      <c r="M39479" s="10"/>
    </row>
    <row r="39480" spans="2:13" s="1" customFormat="1" ht="13.8" x14ac:dyDescent="0.3">
      <c r="B39480" s="10"/>
      <c r="L39480" s="10"/>
      <c r="M39480" s="10"/>
    </row>
    <row r="39481" spans="2:13" s="1" customFormat="1" ht="13.8" x14ac:dyDescent="0.3">
      <c r="B39481" s="10"/>
      <c r="L39481" s="10"/>
      <c r="M39481" s="10"/>
    </row>
    <row r="39482" spans="2:13" s="1" customFormat="1" ht="13.8" x14ac:dyDescent="0.3">
      <c r="B39482" s="10"/>
      <c r="L39482" s="10"/>
      <c r="M39482" s="10"/>
    </row>
    <row r="39483" spans="2:13" s="1" customFormat="1" ht="13.8" x14ac:dyDescent="0.3">
      <c r="B39483" s="10"/>
      <c r="L39483" s="10"/>
      <c r="M39483" s="10"/>
    </row>
    <row r="39484" spans="2:13" s="1" customFormat="1" ht="13.8" x14ac:dyDescent="0.3">
      <c r="B39484" s="10"/>
      <c r="L39484" s="10"/>
      <c r="M39484" s="10"/>
    </row>
    <row r="39485" spans="2:13" s="1" customFormat="1" ht="13.8" x14ac:dyDescent="0.3">
      <c r="B39485" s="10"/>
      <c r="L39485" s="10"/>
      <c r="M39485" s="10"/>
    </row>
    <row r="39486" spans="2:13" s="1" customFormat="1" ht="13.8" x14ac:dyDescent="0.3">
      <c r="B39486" s="10"/>
      <c r="L39486" s="10"/>
      <c r="M39486" s="10"/>
    </row>
    <row r="39487" spans="2:13" s="1" customFormat="1" ht="13.8" x14ac:dyDescent="0.3">
      <c r="B39487" s="10"/>
      <c r="L39487" s="10"/>
      <c r="M39487" s="10"/>
    </row>
    <row r="39488" spans="2:13" s="1" customFormat="1" ht="13.8" x14ac:dyDescent="0.3">
      <c r="B39488" s="10"/>
      <c r="L39488" s="10"/>
      <c r="M39488" s="10"/>
    </row>
    <row r="39489" spans="2:13" s="1" customFormat="1" ht="13.8" x14ac:dyDescent="0.3">
      <c r="B39489" s="10"/>
      <c r="L39489" s="10"/>
      <c r="M39489" s="10"/>
    </row>
    <row r="39490" spans="2:13" s="1" customFormat="1" ht="13.8" x14ac:dyDescent="0.3">
      <c r="B39490" s="10"/>
      <c r="L39490" s="10"/>
      <c r="M39490" s="10"/>
    </row>
    <row r="39491" spans="2:13" s="1" customFormat="1" ht="13.8" x14ac:dyDescent="0.3">
      <c r="B39491" s="10"/>
      <c r="L39491" s="10"/>
      <c r="M39491" s="10"/>
    </row>
    <row r="39492" spans="2:13" s="1" customFormat="1" ht="13.8" x14ac:dyDescent="0.3">
      <c r="B39492" s="10"/>
      <c r="L39492" s="10"/>
      <c r="M39492" s="10"/>
    </row>
    <row r="39493" spans="2:13" s="1" customFormat="1" ht="13.8" x14ac:dyDescent="0.3">
      <c r="B39493" s="10"/>
      <c r="L39493" s="10"/>
      <c r="M39493" s="10"/>
    </row>
    <row r="39494" spans="2:13" s="1" customFormat="1" ht="13.8" x14ac:dyDescent="0.3">
      <c r="B39494" s="10"/>
      <c r="L39494" s="10"/>
      <c r="M39494" s="10"/>
    </row>
    <row r="39495" spans="2:13" s="1" customFormat="1" ht="13.8" x14ac:dyDescent="0.3">
      <c r="B39495" s="10"/>
      <c r="L39495" s="10"/>
      <c r="M39495" s="10"/>
    </row>
    <row r="39496" spans="2:13" s="1" customFormat="1" ht="13.8" x14ac:dyDescent="0.3">
      <c r="B39496" s="10"/>
      <c r="L39496" s="10"/>
      <c r="M39496" s="10"/>
    </row>
    <row r="39497" spans="2:13" s="1" customFormat="1" ht="13.8" x14ac:dyDescent="0.3">
      <c r="B39497" s="10"/>
      <c r="L39497" s="10"/>
      <c r="M39497" s="10"/>
    </row>
    <row r="39498" spans="2:13" s="1" customFormat="1" ht="13.8" x14ac:dyDescent="0.3">
      <c r="B39498" s="10"/>
      <c r="L39498" s="10"/>
      <c r="M39498" s="10"/>
    </row>
    <row r="39499" spans="2:13" s="1" customFormat="1" ht="13.8" x14ac:dyDescent="0.3">
      <c r="B39499" s="10"/>
      <c r="L39499" s="10"/>
      <c r="M39499" s="10"/>
    </row>
    <row r="39500" spans="2:13" s="1" customFormat="1" ht="13.8" x14ac:dyDescent="0.3">
      <c r="B39500" s="10"/>
      <c r="L39500" s="10"/>
      <c r="M39500" s="10"/>
    </row>
    <row r="39501" spans="2:13" s="1" customFormat="1" ht="13.8" x14ac:dyDescent="0.3">
      <c r="B39501" s="10"/>
      <c r="L39501" s="10"/>
      <c r="M39501" s="10"/>
    </row>
    <row r="39502" spans="2:13" s="1" customFormat="1" ht="13.8" x14ac:dyDescent="0.3">
      <c r="B39502" s="10"/>
      <c r="L39502" s="10"/>
      <c r="M39502" s="10"/>
    </row>
    <row r="39503" spans="2:13" s="1" customFormat="1" ht="13.8" x14ac:dyDescent="0.3">
      <c r="B39503" s="10"/>
      <c r="L39503" s="10"/>
      <c r="M39503" s="10"/>
    </row>
    <row r="39504" spans="2:13" s="1" customFormat="1" ht="13.8" x14ac:dyDescent="0.3">
      <c r="B39504" s="10"/>
      <c r="L39504" s="10"/>
      <c r="M39504" s="10"/>
    </row>
    <row r="39505" spans="2:13" s="1" customFormat="1" ht="13.8" x14ac:dyDescent="0.3">
      <c r="B39505" s="10"/>
      <c r="L39505" s="10"/>
      <c r="M39505" s="10"/>
    </row>
    <row r="39506" spans="2:13" s="1" customFormat="1" ht="13.8" x14ac:dyDescent="0.3">
      <c r="B39506" s="10"/>
      <c r="L39506" s="10"/>
      <c r="M39506" s="10"/>
    </row>
    <row r="39507" spans="2:13" s="1" customFormat="1" ht="13.8" x14ac:dyDescent="0.3">
      <c r="B39507" s="10"/>
      <c r="L39507" s="10"/>
      <c r="M39507" s="10"/>
    </row>
    <row r="39508" spans="2:13" s="1" customFormat="1" ht="13.8" x14ac:dyDescent="0.3">
      <c r="B39508" s="10"/>
      <c r="L39508" s="10"/>
      <c r="M39508" s="10"/>
    </row>
    <row r="39509" spans="2:13" s="1" customFormat="1" ht="13.8" x14ac:dyDescent="0.3">
      <c r="B39509" s="10"/>
      <c r="L39509" s="10"/>
      <c r="M39509" s="10"/>
    </row>
    <row r="39510" spans="2:13" s="1" customFormat="1" ht="13.8" x14ac:dyDescent="0.3">
      <c r="B39510" s="10"/>
      <c r="L39510" s="10"/>
      <c r="M39510" s="10"/>
    </row>
    <row r="39511" spans="2:13" s="1" customFormat="1" ht="13.8" x14ac:dyDescent="0.3">
      <c r="B39511" s="10"/>
      <c r="L39511" s="10"/>
      <c r="M39511" s="10"/>
    </row>
    <row r="39512" spans="2:13" s="1" customFormat="1" ht="13.8" x14ac:dyDescent="0.3">
      <c r="B39512" s="10"/>
      <c r="L39512" s="10"/>
      <c r="M39512" s="10"/>
    </row>
    <row r="39513" spans="2:13" s="1" customFormat="1" ht="13.8" x14ac:dyDescent="0.3">
      <c r="B39513" s="10"/>
      <c r="L39513" s="10"/>
      <c r="M39513" s="10"/>
    </row>
    <row r="39514" spans="2:13" s="1" customFormat="1" ht="13.8" x14ac:dyDescent="0.3">
      <c r="B39514" s="10"/>
      <c r="L39514" s="10"/>
      <c r="M39514" s="10"/>
    </row>
    <row r="39515" spans="2:13" s="1" customFormat="1" ht="13.8" x14ac:dyDescent="0.3">
      <c r="B39515" s="10"/>
      <c r="L39515" s="10"/>
      <c r="M39515" s="10"/>
    </row>
    <row r="39516" spans="2:13" s="1" customFormat="1" ht="13.8" x14ac:dyDescent="0.3">
      <c r="B39516" s="10"/>
      <c r="L39516" s="10"/>
      <c r="M39516" s="10"/>
    </row>
    <row r="39517" spans="2:13" s="1" customFormat="1" ht="13.8" x14ac:dyDescent="0.3">
      <c r="B39517" s="10"/>
      <c r="L39517" s="10"/>
      <c r="M39517" s="10"/>
    </row>
    <row r="39518" spans="2:13" s="1" customFormat="1" ht="13.8" x14ac:dyDescent="0.3">
      <c r="B39518" s="10"/>
      <c r="L39518" s="10"/>
      <c r="M39518" s="10"/>
    </row>
    <row r="39519" spans="2:13" s="1" customFormat="1" ht="13.8" x14ac:dyDescent="0.3">
      <c r="B39519" s="10"/>
      <c r="L39519" s="10"/>
      <c r="M39519" s="10"/>
    </row>
    <row r="39520" spans="2:13" s="1" customFormat="1" ht="13.8" x14ac:dyDescent="0.3">
      <c r="B39520" s="10"/>
      <c r="L39520" s="10"/>
      <c r="M39520" s="10"/>
    </row>
    <row r="39521" spans="2:13" s="1" customFormat="1" ht="13.8" x14ac:dyDescent="0.3">
      <c r="B39521" s="10"/>
      <c r="L39521" s="10"/>
      <c r="M39521" s="10"/>
    </row>
    <row r="39522" spans="2:13" s="1" customFormat="1" ht="13.8" x14ac:dyDescent="0.3">
      <c r="B39522" s="10"/>
      <c r="L39522" s="10"/>
      <c r="M39522" s="10"/>
    </row>
    <row r="39523" spans="2:13" s="1" customFormat="1" ht="13.8" x14ac:dyDescent="0.3">
      <c r="B39523" s="10"/>
      <c r="L39523" s="10"/>
      <c r="M39523" s="10"/>
    </row>
    <row r="39524" spans="2:13" s="1" customFormat="1" ht="13.8" x14ac:dyDescent="0.3">
      <c r="B39524" s="10"/>
      <c r="L39524" s="10"/>
      <c r="M39524" s="10"/>
    </row>
    <row r="39525" spans="2:13" s="1" customFormat="1" ht="13.8" x14ac:dyDescent="0.3">
      <c r="B39525" s="10"/>
      <c r="L39525" s="10"/>
      <c r="M39525" s="10"/>
    </row>
    <row r="39526" spans="2:13" s="1" customFormat="1" ht="13.8" x14ac:dyDescent="0.3">
      <c r="B39526" s="10"/>
      <c r="L39526" s="10"/>
      <c r="M39526" s="10"/>
    </row>
    <row r="39527" spans="2:13" s="1" customFormat="1" ht="13.8" x14ac:dyDescent="0.3">
      <c r="B39527" s="10"/>
      <c r="L39527" s="10"/>
      <c r="M39527" s="10"/>
    </row>
    <row r="39528" spans="2:13" s="1" customFormat="1" ht="13.8" x14ac:dyDescent="0.3">
      <c r="B39528" s="10"/>
      <c r="L39528" s="10"/>
      <c r="M39528" s="10"/>
    </row>
    <row r="39529" spans="2:13" s="1" customFormat="1" ht="13.8" x14ac:dyDescent="0.3">
      <c r="B39529" s="10"/>
      <c r="L39529" s="10"/>
      <c r="M39529" s="10"/>
    </row>
    <row r="39530" spans="2:13" s="1" customFormat="1" ht="13.8" x14ac:dyDescent="0.3">
      <c r="B39530" s="10"/>
      <c r="L39530" s="10"/>
      <c r="M39530" s="10"/>
    </row>
    <row r="39531" spans="2:13" s="1" customFormat="1" ht="13.8" x14ac:dyDescent="0.3">
      <c r="B39531" s="10"/>
      <c r="L39531" s="10"/>
      <c r="M39531" s="10"/>
    </row>
    <row r="39532" spans="2:13" s="1" customFormat="1" ht="13.8" x14ac:dyDescent="0.3">
      <c r="B39532" s="10"/>
      <c r="L39532" s="10"/>
      <c r="M39532" s="10"/>
    </row>
    <row r="39533" spans="2:13" s="1" customFormat="1" ht="13.8" x14ac:dyDescent="0.3">
      <c r="B39533" s="10"/>
      <c r="L39533" s="10"/>
      <c r="M39533" s="10"/>
    </row>
    <row r="39534" spans="2:13" s="1" customFormat="1" ht="13.8" x14ac:dyDescent="0.3">
      <c r="B39534" s="10"/>
      <c r="L39534" s="10"/>
      <c r="M39534" s="10"/>
    </row>
    <row r="39535" spans="2:13" s="1" customFormat="1" ht="13.8" x14ac:dyDescent="0.3">
      <c r="B39535" s="10"/>
      <c r="L39535" s="10"/>
      <c r="M39535" s="10"/>
    </row>
    <row r="39536" spans="2:13" s="1" customFormat="1" ht="13.8" x14ac:dyDescent="0.3">
      <c r="B39536" s="10"/>
      <c r="L39536" s="10"/>
      <c r="M39536" s="10"/>
    </row>
    <row r="39537" spans="2:13" s="1" customFormat="1" ht="13.8" x14ac:dyDescent="0.3">
      <c r="B39537" s="10"/>
      <c r="L39537" s="10"/>
      <c r="M39537" s="10"/>
    </row>
    <row r="39538" spans="2:13" s="1" customFormat="1" ht="13.8" x14ac:dyDescent="0.3">
      <c r="B39538" s="10"/>
      <c r="L39538" s="10"/>
      <c r="M39538" s="10"/>
    </row>
    <row r="39539" spans="2:13" s="1" customFormat="1" ht="13.8" x14ac:dyDescent="0.3">
      <c r="B39539" s="10"/>
      <c r="L39539" s="10"/>
      <c r="M39539" s="10"/>
    </row>
    <row r="39540" spans="2:13" s="1" customFormat="1" ht="13.8" x14ac:dyDescent="0.3">
      <c r="B39540" s="10"/>
      <c r="L39540" s="10"/>
      <c r="M39540" s="10"/>
    </row>
    <row r="39541" spans="2:13" s="1" customFormat="1" ht="13.8" x14ac:dyDescent="0.3">
      <c r="B39541" s="10"/>
      <c r="L39541" s="10"/>
      <c r="M39541" s="10"/>
    </row>
    <row r="39542" spans="2:13" s="1" customFormat="1" ht="13.8" x14ac:dyDescent="0.3">
      <c r="B39542" s="10"/>
      <c r="L39542" s="10"/>
      <c r="M39542" s="10"/>
    </row>
    <row r="39543" spans="2:13" s="1" customFormat="1" ht="13.8" x14ac:dyDescent="0.3">
      <c r="B39543" s="10"/>
      <c r="L39543" s="10"/>
      <c r="M39543" s="10"/>
    </row>
    <row r="39544" spans="2:13" s="1" customFormat="1" ht="13.8" x14ac:dyDescent="0.3">
      <c r="B39544" s="10"/>
      <c r="L39544" s="10"/>
      <c r="M39544" s="10"/>
    </row>
    <row r="39545" spans="2:13" s="1" customFormat="1" ht="13.8" x14ac:dyDescent="0.3">
      <c r="B39545" s="10"/>
      <c r="L39545" s="10"/>
      <c r="M39545" s="10"/>
    </row>
    <row r="39546" spans="2:13" s="1" customFormat="1" ht="13.8" x14ac:dyDescent="0.3">
      <c r="B39546" s="10"/>
      <c r="L39546" s="10"/>
      <c r="M39546" s="10"/>
    </row>
    <row r="39547" spans="2:13" s="1" customFormat="1" ht="13.8" x14ac:dyDescent="0.3">
      <c r="B39547" s="10"/>
      <c r="L39547" s="10"/>
      <c r="M39547" s="10"/>
    </row>
    <row r="39548" spans="2:13" s="1" customFormat="1" ht="13.8" x14ac:dyDescent="0.3">
      <c r="B39548" s="10"/>
      <c r="L39548" s="10"/>
      <c r="M39548" s="10"/>
    </row>
    <row r="39549" spans="2:13" s="1" customFormat="1" ht="13.8" x14ac:dyDescent="0.3">
      <c r="B39549" s="10"/>
      <c r="L39549" s="10"/>
      <c r="M39549" s="10"/>
    </row>
    <row r="39550" spans="2:13" s="1" customFormat="1" ht="13.8" x14ac:dyDescent="0.3">
      <c r="B39550" s="10"/>
      <c r="L39550" s="10"/>
      <c r="M39550" s="10"/>
    </row>
    <row r="39551" spans="2:13" s="1" customFormat="1" ht="13.8" x14ac:dyDescent="0.3">
      <c r="B39551" s="10"/>
      <c r="L39551" s="10"/>
      <c r="M39551" s="10"/>
    </row>
    <row r="39552" spans="2:13" s="1" customFormat="1" ht="13.8" x14ac:dyDescent="0.3">
      <c r="B39552" s="10"/>
      <c r="L39552" s="10"/>
      <c r="M39552" s="10"/>
    </row>
    <row r="39553" spans="2:13" s="1" customFormat="1" ht="13.8" x14ac:dyDescent="0.3">
      <c r="B39553" s="10"/>
      <c r="L39553" s="10"/>
      <c r="M39553" s="10"/>
    </row>
    <row r="39554" spans="2:13" s="1" customFormat="1" ht="13.8" x14ac:dyDescent="0.3">
      <c r="B39554" s="10"/>
      <c r="L39554" s="10"/>
      <c r="M39554" s="10"/>
    </row>
    <row r="39555" spans="2:13" s="1" customFormat="1" ht="13.8" x14ac:dyDescent="0.3">
      <c r="B39555" s="10"/>
      <c r="L39555" s="10"/>
      <c r="M39555" s="10"/>
    </row>
    <row r="39556" spans="2:13" s="1" customFormat="1" ht="13.8" x14ac:dyDescent="0.3">
      <c r="B39556" s="10"/>
      <c r="L39556" s="10"/>
      <c r="M39556" s="10"/>
    </row>
    <row r="39557" spans="2:13" s="1" customFormat="1" ht="13.8" x14ac:dyDescent="0.3">
      <c r="B39557" s="10"/>
      <c r="L39557" s="10"/>
      <c r="M39557" s="10"/>
    </row>
    <row r="39558" spans="2:13" s="1" customFormat="1" ht="13.8" x14ac:dyDescent="0.3">
      <c r="B39558" s="10"/>
      <c r="L39558" s="10"/>
      <c r="M39558" s="10"/>
    </row>
    <row r="39559" spans="2:13" s="1" customFormat="1" ht="13.8" x14ac:dyDescent="0.3">
      <c r="B39559" s="10"/>
      <c r="L39559" s="10"/>
      <c r="M39559" s="10"/>
    </row>
    <row r="39560" spans="2:13" s="1" customFormat="1" ht="13.8" x14ac:dyDescent="0.3">
      <c r="B39560" s="10"/>
      <c r="L39560" s="10"/>
      <c r="M39560" s="10"/>
    </row>
    <row r="39561" spans="2:13" s="1" customFormat="1" ht="13.8" x14ac:dyDescent="0.3">
      <c r="B39561" s="10"/>
      <c r="L39561" s="10"/>
      <c r="M39561" s="10"/>
    </row>
    <row r="39562" spans="2:13" s="1" customFormat="1" ht="13.8" x14ac:dyDescent="0.3">
      <c r="B39562" s="10"/>
      <c r="L39562" s="10"/>
      <c r="M39562" s="10"/>
    </row>
    <row r="39563" spans="2:13" s="1" customFormat="1" ht="13.8" x14ac:dyDescent="0.3">
      <c r="B39563" s="10"/>
      <c r="L39563" s="10"/>
      <c r="M39563" s="10"/>
    </row>
    <row r="39564" spans="2:13" s="1" customFormat="1" ht="13.8" x14ac:dyDescent="0.3">
      <c r="B39564" s="10"/>
      <c r="L39564" s="10"/>
      <c r="M39564" s="10"/>
    </row>
    <row r="39565" spans="2:13" s="1" customFormat="1" ht="13.8" x14ac:dyDescent="0.3">
      <c r="B39565" s="10"/>
      <c r="L39565" s="10"/>
      <c r="M39565" s="10"/>
    </row>
    <row r="39566" spans="2:13" s="1" customFormat="1" ht="13.8" x14ac:dyDescent="0.3">
      <c r="B39566" s="10"/>
      <c r="L39566" s="10"/>
      <c r="M39566" s="10"/>
    </row>
    <row r="39567" spans="2:13" s="1" customFormat="1" ht="13.8" x14ac:dyDescent="0.3">
      <c r="B39567" s="10"/>
      <c r="L39567" s="10"/>
      <c r="M39567" s="10"/>
    </row>
    <row r="39568" spans="2:13" s="1" customFormat="1" ht="13.8" x14ac:dyDescent="0.3">
      <c r="B39568" s="10"/>
      <c r="L39568" s="10"/>
      <c r="M39568" s="10"/>
    </row>
    <row r="39569" spans="2:13" s="1" customFormat="1" ht="13.8" x14ac:dyDescent="0.3">
      <c r="B39569" s="10"/>
      <c r="L39569" s="10"/>
      <c r="M39569" s="10"/>
    </row>
    <row r="39570" spans="2:13" s="1" customFormat="1" ht="13.8" x14ac:dyDescent="0.3">
      <c r="B39570" s="10"/>
      <c r="L39570" s="10"/>
      <c r="M39570" s="10"/>
    </row>
    <row r="39571" spans="2:13" s="1" customFormat="1" ht="13.8" x14ac:dyDescent="0.3">
      <c r="B39571" s="10"/>
      <c r="L39571" s="10"/>
      <c r="M39571" s="10"/>
    </row>
    <row r="39572" spans="2:13" s="1" customFormat="1" ht="13.8" x14ac:dyDescent="0.3">
      <c r="B39572" s="10"/>
      <c r="L39572" s="10"/>
      <c r="M39572" s="10"/>
    </row>
    <row r="39573" spans="2:13" s="1" customFormat="1" ht="13.8" x14ac:dyDescent="0.3">
      <c r="B39573" s="10"/>
      <c r="L39573" s="10"/>
      <c r="M39573" s="10"/>
    </row>
    <row r="39574" spans="2:13" s="1" customFormat="1" ht="13.8" x14ac:dyDescent="0.3">
      <c r="B39574" s="10"/>
      <c r="L39574" s="10"/>
      <c r="M39574" s="10"/>
    </row>
    <row r="39575" spans="2:13" s="1" customFormat="1" ht="13.8" x14ac:dyDescent="0.3">
      <c r="B39575" s="10"/>
      <c r="L39575" s="10"/>
      <c r="M39575" s="10"/>
    </row>
    <row r="39576" spans="2:13" s="1" customFormat="1" ht="13.8" x14ac:dyDescent="0.3">
      <c r="B39576" s="10"/>
      <c r="L39576" s="10"/>
      <c r="M39576" s="10"/>
    </row>
    <row r="39577" spans="2:13" s="1" customFormat="1" ht="13.8" x14ac:dyDescent="0.3">
      <c r="B39577" s="10"/>
      <c r="L39577" s="10"/>
      <c r="M39577" s="10"/>
    </row>
    <row r="39578" spans="2:13" s="1" customFormat="1" ht="13.8" x14ac:dyDescent="0.3">
      <c r="B39578" s="10"/>
      <c r="L39578" s="10"/>
      <c r="M39578" s="10"/>
    </row>
    <row r="39579" spans="2:13" s="1" customFormat="1" ht="13.8" x14ac:dyDescent="0.3">
      <c r="B39579" s="10"/>
      <c r="L39579" s="10"/>
      <c r="M39579" s="10"/>
    </row>
    <row r="39580" spans="2:13" s="1" customFormat="1" ht="13.8" x14ac:dyDescent="0.3">
      <c r="B39580" s="10"/>
      <c r="L39580" s="10"/>
      <c r="M39580" s="10"/>
    </row>
    <row r="39581" spans="2:13" s="1" customFormat="1" ht="13.8" x14ac:dyDescent="0.3">
      <c r="B39581" s="10"/>
      <c r="L39581" s="10"/>
      <c r="M39581" s="10"/>
    </row>
    <row r="39582" spans="2:13" s="1" customFormat="1" ht="13.8" x14ac:dyDescent="0.3">
      <c r="B39582" s="10"/>
      <c r="L39582" s="10"/>
      <c r="M39582" s="10"/>
    </row>
    <row r="39583" spans="2:13" s="1" customFormat="1" ht="13.8" x14ac:dyDescent="0.3">
      <c r="B39583" s="10"/>
      <c r="L39583" s="10"/>
      <c r="M39583" s="10"/>
    </row>
    <row r="39584" spans="2:13" s="1" customFormat="1" ht="13.8" x14ac:dyDescent="0.3">
      <c r="B39584" s="10"/>
      <c r="L39584" s="10"/>
      <c r="M39584" s="10"/>
    </row>
    <row r="39585" spans="2:13" s="1" customFormat="1" ht="13.8" x14ac:dyDescent="0.3">
      <c r="B39585" s="10"/>
      <c r="L39585" s="10"/>
      <c r="M39585" s="10"/>
    </row>
    <row r="39586" spans="2:13" s="1" customFormat="1" ht="13.8" x14ac:dyDescent="0.3">
      <c r="B39586" s="10"/>
      <c r="L39586" s="10"/>
      <c r="M39586" s="10"/>
    </row>
    <row r="39587" spans="2:13" s="1" customFormat="1" ht="13.8" x14ac:dyDescent="0.3">
      <c r="B39587" s="10"/>
      <c r="L39587" s="10"/>
      <c r="M39587" s="10"/>
    </row>
    <row r="39588" spans="2:13" s="1" customFormat="1" ht="13.8" x14ac:dyDescent="0.3">
      <c r="B39588" s="10"/>
      <c r="L39588" s="10"/>
      <c r="M39588" s="10"/>
    </row>
    <row r="39589" spans="2:13" s="1" customFormat="1" ht="13.8" x14ac:dyDescent="0.3">
      <c r="B39589" s="10"/>
      <c r="L39589" s="10"/>
      <c r="M39589" s="10"/>
    </row>
    <row r="39590" spans="2:13" s="1" customFormat="1" ht="13.8" x14ac:dyDescent="0.3">
      <c r="B39590" s="10"/>
      <c r="L39590" s="10"/>
      <c r="M39590" s="10"/>
    </row>
    <row r="39591" spans="2:13" s="1" customFormat="1" ht="13.8" x14ac:dyDescent="0.3">
      <c r="B39591" s="10"/>
      <c r="L39591" s="10"/>
      <c r="M39591" s="10"/>
    </row>
    <row r="39592" spans="2:13" s="1" customFormat="1" ht="13.8" x14ac:dyDescent="0.3">
      <c r="B39592" s="10"/>
      <c r="L39592" s="10"/>
      <c r="M39592" s="10"/>
    </row>
    <row r="39593" spans="2:13" s="1" customFormat="1" ht="13.8" x14ac:dyDescent="0.3">
      <c r="B39593" s="10"/>
      <c r="L39593" s="10"/>
      <c r="M39593" s="10"/>
    </row>
    <row r="39594" spans="2:13" s="1" customFormat="1" ht="13.8" x14ac:dyDescent="0.3">
      <c r="B39594" s="10"/>
      <c r="L39594" s="10"/>
      <c r="M39594" s="10"/>
    </row>
    <row r="39595" spans="2:13" s="1" customFormat="1" ht="13.8" x14ac:dyDescent="0.3">
      <c r="B39595" s="10"/>
      <c r="L39595" s="10"/>
      <c r="M39595" s="10"/>
    </row>
    <row r="39596" spans="2:13" s="1" customFormat="1" ht="13.8" x14ac:dyDescent="0.3">
      <c r="B39596" s="10"/>
      <c r="L39596" s="10"/>
      <c r="M39596" s="10"/>
    </row>
    <row r="39597" spans="2:13" s="1" customFormat="1" ht="13.8" x14ac:dyDescent="0.3">
      <c r="B39597" s="10"/>
      <c r="L39597" s="10"/>
      <c r="M39597" s="10"/>
    </row>
    <row r="39598" spans="2:13" s="1" customFormat="1" ht="13.8" x14ac:dyDescent="0.3">
      <c r="B39598" s="10"/>
      <c r="L39598" s="10"/>
      <c r="M39598" s="10"/>
    </row>
    <row r="39599" spans="2:13" s="1" customFormat="1" ht="13.8" x14ac:dyDescent="0.3">
      <c r="B39599" s="10"/>
      <c r="L39599" s="10"/>
      <c r="M39599" s="10"/>
    </row>
    <row r="39600" spans="2:13" s="1" customFormat="1" ht="13.8" x14ac:dyDescent="0.3">
      <c r="B39600" s="10"/>
      <c r="L39600" s="10"/>
      <c r="M39600" s="10"/>
    </row>
    <row r="39601" spans="2:13" s="1" customFormat="1" ht="13.8" x14ac:dyDescent="0.3">
      <c r="B39601" s="10"/>
      <c r="L39601" s="10"/>
      <c r="M39601" s="10"/>
    </row>
    <row r="39602" spans="2:13" s="1" customFormat="1" ht="13.8" x14ac:dyDescent="0.3">
      <c r="B39602" s="10"/>
      <c r="L39602" s="10"/>
      <c r="M39602" s="10"/>
    </row>
    <row r="39603" spans="2:13" s="1" customFormat="1" ht="13.8" x14ac:dyDescent="0.3">
      <c r="B39603" s="10"/>
      <c r="L39603" s="10"/>
      <c r="M39603" s="10"/>
    </row>
    <row r="39604" spans="2:13" s="1" customFormat="1" ht="13.8" x14ac:dyDescent="0.3">
      <c r="B39604" s="10"/>
      <c r="L39604" s="10"/>
      <c r="M39604" s="10"/>
    </row>
    <row r="39605" spans="2:13" s="1" customFormat="1" ht="13.8" x14ac:dyDescent="0.3">
      <c r="B39605" s="10"/>
      <c r="L39605" s="10"/>
      <c r="M39605" s="10"/>
    </row>
    <row r="39606" spans="2:13" s="1" customFormat="1" ht="13.8" x14ac:dyDescent="0.3">
      <c r="B39606" s="10"/>
      <c r="L39606" s="10"/>
      <c r="M39606" s="10"/>
    </row>
    <row r="39607" spans="2:13" s="1" customFormat="1" ht="13.8" x14ac:dyDescent="0.3">
      <c r="B39607" s="10"/>
      <c r="L39607" s="10"/>
      <c r="M39607" s="10"/>
    </row>
    <row r="39608" spans="2:13" s="1" customFormat="1" ht="13.8" x14ac:dyDescent="0.3">
      <c r="B39608" s="10"/>
      <c r="L39608" s="10"/>
      <c r="M39608" s="10"/>
    </row>
    <row r="39609" spans="2:13" s="1" customFormat="1" ht="13.8" x14ac:dyDescent="0.3">
      <c r="B39609" s="10"/>
      <c r="L39609" s="10"/>
      <c r="M39609" s="10"/>
    </row>
    <row r="39610" spans="2:13" s="1" customFormat="1" ht="13.8" x14ac:dyDescent="0.3">
      <c r="B39610" s="10"/>
      <c r="L39610" s="10"/>
      <c r="M39610" s="10"/>
    </row>
    <row r="39611" spans="2:13" s="1" customFormat="1" ht="13.8" x14ac:dyDescent="0.3">
      <c r="B39611" s="10"/>
      <c r="L39611" s="10"/>
      <c r="M39611" s="10"/>
    </row>
    <row r="39612" spans="2:13" s="1" customFormat="1" ht="13.8" x14ac:dyDescent="0.3">
      <c r="B39612" s="10"/>
      <c r="L39612" s="10"/>
      <c r="M39612" s="10"/>
    </row>
    <row r="39613" spans="2:13" s="1" customFormat="1" ht="13.8" x14ac:dyDescent="0.3">
      <c r="B39613" s="10"/>
      <c r="L39613" s="10"/>
      <c r="M39613" s="10"/>
    </row>
    <row r="39614" spans="2:13" s="1" customFormat="1" ht="13.8" x14ac:dyDescent="0.3">
      <c r="B39614" s="10"/>
      <c r="L39614" s="10"/>
      <c r="M39614" s="10"/>
    </row>
    <row r="39615" spans="2:13" s="1" customFormat="1" ht="13.8" x14ac:dyDescent="0.3">
      <c r="B39615" s="10"/>
      <c r="L39615" s="10"/>
      <c r="M39615" s="10"/>
    </row>
    <row r="39616" spans="2:13" s="1" customFormat="1" ht="13.8" x14ac:dyDescent="0.3">
      <c r="B39616" s="10"/>
      <c r="L39616" s="10"/>
      <c r="M39616" s="10"/>
    </row>
    <row r="39617" spans="2:13" s="1" customFormat="1" ht="13.8" x14ac:dyDescent="0.3">
      <c r="B39617" s="10"/>
      <c r="L39617" s="10"/>
      <c r="M39617" s="10"/>
    </row>
    <row r="39618" spans="2:13" s="1" customFormat="1" ht="13.8" x14ac:dyDescent="0.3">
      <c r="B39618" s="10"/>
      <c r="L39618" s="10"/>
      <c r="M39618" s="10"/>
    </row>
    <row r="39619" spans="2:13" s="1" customFormat="1" ht="13.8" x14ac:dyDescent="0.3">
      <c r="B39619" s="10"/>
      <c r="L39619" s="10"/>
      <c r="M39619" s="10"/>
    </row>
    <row r="39620" spans="2:13" s="1" customFormat="1" ht="13.8" x14ac:dyDescent="0.3">
      <c r="B39620" s="10"/>
      <c r="L39620" s="10"/>
      <c r="M39620" s="10"/>
    </row>
    <row r="39621" spans="2:13" s="1" customFormat="1" ht="13.8" x14ac:dyDescent="0.3">
      <c r="B39621" s="10"/>
      <c r="L39621" s="10"/>
      <c r="M39621" s="10"/>
    </row>
    <row r="39622" spans="2:13" s="1" customFormat="1" ht="13.8" x14ac:dyDescent="0.3">
      <c r="B39622" s="10"/>
      <c r="L39622" s="10"/>
      <c r="M39622" s="10"/>
    </row>
    <row r="39623" spans="2:13" s="1" customFormat="1" ht="13.8" x14ac:dyDescent="0.3">
      <c r="B39623" s="10"/>
      <c r="L39623" s="10"/>
      <c r="M39623" s="10"/>
    </row>
    <row r="39624" spans="2:13" s="1" customFormat="1" ht="13.8" x14ac:dyDescent="0.3">
      <c r="B39624" s="10"/>
      <c r="L39624" s="10"/>
      <c r="M39624" s="10"/>
    </row>
    <row r="39625" spans="2:13" s="1" customFormat="1" ht="13.8" x14ac:dyDescent="0.3">
      <c r="B39625" s="10"/>
      <c r="L39625" s="10"/>
      <c r="M39625" s="10"/>
    </row>
    <row r="39626" spans="2:13" s="1" customFormat="1" ht="13.8" x14ac:dyDescent="0.3">
      <c r="B39626" s="10"/>
      <c r="L39626" s="10"/>
      <c r="M39626" s="10"/>
    </row>
    <row r="39627" spans="2:13" s="1" customFormat="1" ht="13.8" x14ac:dyDescent="0.3">
      <c r="B39627" s="10"/>
      <c r="L39627" s="10"/>
      <c r="M39627" s="10"/>
    </row>
    <row r="39628" spans="2:13" s="1" customFormat="1" ht="13.8" x14ac:dyDescent="0.3">
      <c r="B39628" s="10"/>
      <c r="L39628" s="10"/>
      <c r="M39628" s="10"/>
    </row>
    <row r="39629" spans="2:13" s="1" customFormat="1" ht="13.8" x14ac:dyDescent="0.3">
      <c r="B39629" s="10"/>
      <c r="L39629" s="10"/>
      <c r="M39629" s="10"/>
    </row>
    <row r="39630" spans="2:13" s="1" customFormat="1" ht="13.8" x14ac:dyDescent="0.3">
      <c r="B39630" s="10"/>
      <c r="L39630" s="10"/>
      <c r="M39630" s="10"/>
    </row>
    <row r="39631" spans="2:13" s="1" customFormat="1" ht="13.8" x14ac:dyDescent="0.3">
      <c r="B39631" s="10"/>
      <c r="L39631" s="10"/>
      <c r="M39631" s="10"/>
    </row>
    <row r="39632" spans="2:13" s="1" customFormat="1" ht="13.8" x14ac:dyDescent="0.3">
      <c r="B39632" s="10"/>
      <c r="L39632" s="10"/>
      <c r="M39632" s="10"/>
    </row>
    <row r="39633" spans="2:13" s="1" customFormat="1" ht="13.8" x14ac:dyDescent="0.3">
      <c r="B39633" s="10"/>
      <c r="L39633" s="10"/>
      <c r="M39633" s="10"/>
    </row>
    <row r="39634" spans="2:13" s="1" customFormat="1" ht="13.8" x14ac:dyDescent="0.3">
      <c r="B39634" s="10"/>
      <c r="L39634" s="10"/>
      <c r="M39634" s="10"/>
    </row>
    <row r="39635" spans="2:13" s="1" customFormat="1" ht="13.8" x14ac:dyDescent="0.3">
      <c r="B39635" s="10"/>
      <c r="L39635" s="10"/>
      <c r="M39635" s="10"/>
    </row>
    <row r="39636" spans="2:13" s="1" customFormat="1" ht="13.8" x14ac:dyDescent="0.3">
      <c r="B39636" s="10"/>
      <c r="L39636" s="10"/>
      <c r="M39636" s="10"/>
    </row>
    <row r="39637" spans="2:13" s="1" customFormat="1" ht="13.8" x14ac:dyDescent="0.3">
      <c r="B39637" s="10"/>
      <c r="L39637" s="10"/>
      <c r="M39637" s="10"/>
    </row>
    <row r="39638" spans="2:13" s="1" customFormat="1" ht="13.8" x14ac:dyDescent="0.3">
      <c r="B39638" s="10"/>
      <c r="L39638" s="10"/>
      <c r="M39638" s="10"/>
    </row>
    <row r="39639" spans="2:13" s="1" customFormat="1" ht="13.8" x14ac:dyDescent="0.3">
      <c r="B39639" s="10"/>
      <c r="L39639" s="10"/>
      <c r="M39639" s="10"/>
    </row>
    <row r="39640" spans="2:13" s="1" customFormat="1" ht="13.8" x14ac:dyDescent="0.3">
      <c r="B39640" s="10"/>
      <c r="L39640" s="10"/>
      <c r="M39640" s="10"/>
    </row>
    <row r="39641" spans="2:13" s="1" customFormat="1" ht="13.8" x14ac:dyDescent="0.3">
      <c r="B39641" s="10"/>
      <c r="L39641" s="10"/>
      <c r="M39641" s="10"/>
    </row>
    <row r="39642" spans="2:13" s="1" customFormat="1" ht="13.8" x14ac:dyDescent="0.3">
      <c r="B39642" s="10"/>
      <c r="L39642" s="10"/>
      <c r="M39642" s="10"/>
    </row>
    <row r="39643" spans="2:13" s="1" customFormat="1" ht="13.8" x14ac:dyDescent="0.3">
      <c r="B39643" s="10"/>
      <c r="L39643" s="10"/>
      <c r="M39643" s="10"/>
    </row>
    <row r="39644" spans="2:13" s="1" customFormat="1" ht="13.8" x14ac:dyDescent="0.3">
      <c r="B39644" s="10"/>
      <c r="L39644" s="10"/>
      <c r="M39644" s="10"/>
    </row>
    <row r="39645" spans="2:13" s="1" customFormat="1" ht="13.8" x14ac:dyDescent="0.3">
      <c r="B39645" s="10"/>
      <c r="L39645" s="10"/>
      <c r="M39645" s="10"/>
    </row>
    <row r="39646" spans="2:13" s="1" customFormat="1" ht="13.8" x14ac:dyDescent="0.3">
      <c r="B39646" s="10"/>
      <c r="L39646" s="10"/>
      <c r="M39646" s="10"/>
    </row>
    <row r="39647" spans="2:13" s="1" customFormat="1" ht="13.8" x14ac:dyDescent="0.3">
      <c r="B39647" s="10"/>
      <c r="L39647" s="10"/>
      <c r="M39647" s="10"/>
    </row>
    <row r="39648" spans="2:13" s="1" customFormat="1" ht="13.8" x14ac:dyDescent="0.3">
      <c r="B39648" s="10"/>
      <c r="L39648" s="10"/>
      <c r="M39648" s="10"/>
    </row>
    <row r="39649" spans="2:13" s="1" customFormat="1" ht="13.8" x14ac:dyDescent="0.3">
      <c r="B39649" s="10"/>
      <c r="L39649" s="10"/>
      <c r="M39649" s="10"/>
    </row>
    <row r="39650" spans="2:13" s="1" customFormat="1" ht="13.8" x14ac:dyDescent="0.3">
      <c r="B39650" s="10"/>
      <c r="L39650" s="10"/>
      <c r="M39650" s="10"/>
    </row>
    <row r="39651" spans="2:13" s="1" customFormat="1" ht="13.8" x14ac:dyDescent="0.3">
      <c r="B39651" s="10"/>
      <c r="L39651" s="10"/>
      <c r="M39651" s="10"/>
    </row>
    <row r="39652" spans="2:13" s="1" customFormat="1" ht="13.8" x14ac:dyDescent="0.3">
      <c r="B39652" s="10"/>
      <c r="L39652" s="10"/>
      <c r="M39652" s="10"/>
    </row>
    <row r="39653" spans="2:13" s="1" customFormat="1" ht="13.8" x14ac:dyDescent="0.3">
      <c r="B39653" s="10"/>
      <c r="L39653" s="10"/>
      <c r="M39653" s="10"/>
    </row>
    <row r="39654" spans="2:13" s="1" customFormat="1" ht="13.8" x14ac:dyDescent="0.3">
      <c r="B39654" s="10"/>
      <c r="L39654" s="10"/>
      <c r="M39654" s="10"/>
    </row>
    <row r="39655" spans="2:13" s="1" customFormat="1" ht="13.8" x14ac:dyDescent="0.3">
      <c r="B39655" s="10"/>
      <c r="L39655" s="10"/>
      <c r="M39655" s="10"/>
    </row>
    <row r="39656" spans="2:13" s="1" customFormat="1" ht="13.8" x14ac:dyDescent="0.3">
      <c r="B39656" s="10"/>
      <c r="L39656" s="10"/>
      <c r="M39656" s="10"/>
    </row>
    <row r="39657" spans="2:13" s="1" customFormat="1" ht="13.8" x14ac:dyDescent="0.3">
      <c r="B39657" s="10"/>
      <c r="L39657" s="10"/>
      <c r="M39657" s="10"/>
    </row>
    <row r="39658" spans="2:13" s="1" customFormat="1" ht="13.8" x14ac:dyDescent="0.3">
      <c r="B39658" s="10"/>
      <c r="L39658" s="10"/>
      <c r="M39658" s="10"/>
    </row>
    <row r="39659" spans="2:13" s="1" customFormat="1" ht="13.8" x14ac:dyDescent="0.3">
      <c r="B39659" s="10"/>
      <c r="L39659" s="10"/>
      <c r="M39659" s="10"/>
    </row>
    <row r="39660" spans="2:13" s="1" customFormat="1" ht="13.8" x14ac:dyDescent="0.3">
      <c r="B39660" s="10"/>
      <c r="L39660" s="10"/>
      <c r="M39660" s="10"/>
    </row>
    <row r="39661" spans="2:13" s="1" customFormat="1" ht="13.8" x14ac:dyDescent="0.3">
      <c r="B39661" s="10"/>
      <c r="L39661" s="10"/>
      <c r="M39661" s="10"/>
    </row>
    <row r="39662" spans="2:13" s="1" customFormat="1" ht="13.8" x14ac:dyDescent="0.3">
      <c r="B39662" s="10"/>
      <c r="L39662" s="10"/>
      <c r="M39662" s="10"/>
    </row>
    <row r="39663" spans="2:13" s="1" customFormat="1" ht="13.8" x14ac:dyDescent="0.3">
      <c r="B39663" s="10"/>
      <c r="L39663" s="10"/>
      <c r="M39663" s="10"/>
    </row>
    <row r="39664" spans="2:13" s="1" customFormat="1" ht="13.8" x14ac:dyDescent="0.3">
      <c r="B39664" s="10"/>
      <c r="L39664" s="10"/>
      <c r="M39664" s="10"/>
    </row>
    <row r="39665" spans="2:13" s="1" customFormat="1" ht="13.8" x14ac:dyDescent="0.3">
      <c r="B39665" s="10"/>
      <c r="L39665" s="10"/>
      <c r="M39665" s="10"/>
    </row>
    <row r="39666" spans="2:13" s="1" customFormat="1" ht="13.8" x14ac:dyDescent="0.3">
      <c r="B39666" s="10"/>
      <c r="L39666" s="10"/>
      <c r="M39666" s="10"/>
    </row>
    <row r="39667" spans="2:13" s="1" customFormat="1" ht="13.8" x14ac:dyDescent="0.3">
      <c r="B39667" s="10"/>
      <c r="L39667" s="10"/>
      <c r="M39667" s="10"/>
    </row>
    <row r="39668" spans="2:13" s="1" customFormat="1" ht="13.8" x14ac:dyDescent="0.3">
      <c r="B39668" s="10"/>
      <c r="L39668" s="10"/>
      <c r="M39668" s="10"/>
    </row>
    <row r="39669" spans="2:13" s="1" customFormat="1" ht="13.8" x14ac:dyDescent="0.3">
      <c r="B39669" s="10"/>
      <c r="L39669" s="10"/>
      <c r="M39669" s="10"/>
    </row>
    <row r="39670" spans="2:13" s="1" customFormat="1" ht="13.8" x14ac:dyDescent="0.3">
      <c r="B39670" s="10"/>
      <c r="L39670" s="10"/>
      <c r="M39670" s="10"/>
    </row>
    <row r="39671" spans="2:13" s="1" customFormat="1" ht="13.8" x14ac:dyDescent="0.3">
      <c r="B39671" s="10"/>
      <c r="L39671" s="10"/>
      <c r="M39671" s="10"/>
    </row>
    <row r="39672" spans="2:13" s="1" customFormat="1" ht="13.8" x14ac:dyDescent="0.3">
      <c r="B39672" s="10"/>
      <c r="L39672" s="10"/>
      <c r="M39672" s="10"/>
    </row>
    <row r="39673" spans="2:13" s="1" customFormat="1" ht="13.8" x14ac:dyDescent="0.3">
      <c r="B39673" s="10"/>
      <c r="L39673" s="10"/>
      <c r="M39673" s="10"/>
    </row>
    <row r="39674" spans="2:13" s="1" customFormat="1" ht="13.8" x14ac:dyDescent="0.3">
      <c r="B39674" s="10"/>
      <c r="L39674" s="10"/>
      <c r="M39674" s="10"/>
    </row>
    <row r="39675" spans="2:13" s="1" customFormat="1" ht="13.8" x14ac:dyDescent="0.3">
      <c r="B39675" s="10"/>
      <c r="L39675" s="10"/>
      <c r="M39675" s="10"/>
    </row>
    <row r="39676" spans="2:13" s="1" customFormat="1" ht="13.8" x14ac:dyDescent="0.3">
      <c r="B39676" s="10"/>
      <c r="L39676" s="10"/>
      <c r="M39676" s="10"/>
    </row>
    <row r="39677" spans="2:13" s="1" customFormat="1" ht="13.8" x14ac:dyDescent="0.3">
      <c r="B39677" s="10"/>
      <c r="L39677" s="10"/>
      <c r="M39677" s="10"/>
    </row>
    <row r="39678" spans="2:13" s="1" customFormat="1" ht="13.8" x14ac:dyDescent="0.3">
      <c r="B39678" s="10"/>
      <c r="L39678" s="10"/>
      <c r="M39678" s="10"/>
    </row>
    <row r="39679" spans="2:13" s="1" customFormat="1" ht="13.8" x14ac:dyDescent="0.3">
      <c r="B39679" s="10"/>
      <c r="L39679" s="10"/>
      <c r="M39679" s="10"/>
    </row>
    <row r="39680" spans="2:13" s="1" customFormat="1" ht="13.8" x14ac:dyDescent="0.3">
      <c r="B39680" s="10"/>
      <c r="L39680" s="10"/>
      <c r="M39680" s="10"/>
    </row>
    <row r="39681" spans="2:13" s="1" customFormat="1" ht="13.8" x14ac:dyDescent="0.3">
      <c r="B39681" s="10"/>
      <c r="L39681" s="10"/>
      <c r="M39681" s="10"/>
    </row>
    <row r="39682" spans="2:13" s="1" customFormat="1" ht="13.8" x14ac:dyDescent="0.3">
      <c r="B39682" s="10"/>
      <c r="L39682" s="10"/>
      <c r="M39682" s="10"/>
    </row>
    <row r="39683" spans="2:13" s="1" customFormat="1" ht="13.8" x14ac:dyDescent="0.3">
      <c r="B39683" s="10"/>
      <c r="L39683" s="10"/>
      <c r="M39683" s="10"/>
    </row>
    <row r="39684" spans="2:13" s="1" customFormat="1" ht="13.8" x14ac:dyDescent="0.3">
      <c r="B39684" s="10"/>
      <c r="L39684" s="10"/>
      <c r="M39684" s="10"/>
    </row>
    <row r="39685" spans="2:13" s="1" customFormat="1" ht="13.8" x14ac:dyDescent="0.3">
      <c r="B39685" s="10"/>
      <c r="L39685" s="10"/>
      <c r="M39685" s="10"/>
    </row>
    <row r="39686" spans="2:13" s="1" customFormat="1" ht="13.8" x14ac:dyDescent="0.3">
      <c r="B39686" s="10"/>
      <c r="L39686" s="10"/>
      <c r="M39686" s="10"/>
    </row>
    <row r="39687" spans="2:13" s="1" customFormat="1" ht="13.8" x14ac:dyDescent="0.3">
      <c r="B39687" s="10"/>
      <c r="L39687" s="10"/>
      <c r="M39687" s="10"/>
    </row>
    <row r="39688" spans="2:13" s="1" customFormat="1" ht="13.8" x14ac:dyDescent="0.3">
      <c r="B39688" s="10"/>
      <c r="L39688" s="10"/>
      <c r="M39688" s="10"/>
    </row>
    <row r="39689" spans="2:13" s="1" customFormat="1" ht="13.8" x14ac:dyDescent="0.3">
      <c r="B39689" s="10"/>
      <c r="L39689" s="10"/>
      <c r="M39689" s="10"/>
    </row>
    <row r="39690" spans="2:13" s="1" customFormat="1" ht="13.8" x14ac:dyDescent="0.3">
      <c r="B39690" s="10"/>
      <c r="L39690" s="10"/>
      <c r="M39690" s="10"/>
    </row>
    <row r="39691" spans="2:13" s="1" customFormat="1" ht="13.8" x14ac:dyDescent="0.3">
      <c r="B39691" s="10"/>
      <c r="L39691" s="10"/>
      <c r="M39691" s="10"/>
    </row>
    <row r="39692" spans="2:13" s="1" customFormat="1" ht="13.8" x14ac:dyDescent="0.3">
      <c r="B39692" s="10"/>
      <c r="L39692" s="10"/>
      <c r="M39692" s="10"/>
    </row>
    <row r="39693" spans="2:13" s="1" customFormat="1" ht="13.8" x14ac:dyDescent="0.3">
      <c r="B39693" s="10"/>
      <c r="L39693" s="10"/>
      <c r="M39693" s="10"/>
    </row>
    <row r="39694" spans="2:13" s="1" customFormat="1" ht="13.8" x14ac:dyDescent="0.3">
      <c r="B39694" s="10"/>
      <c r="L39694" s="10"/>
      <c r="M39694" s="10"/>
    </row>
    <row r="39695" spans="2:13" s="1" customFormat="1" ht="13.8" x14ac:dyDescent="0.3">
      <c r="B39695" s="10"/>
      <c r="L39695" s="10"/>
      <c r="M39695" s="10"/>
    </row>
    <row r="39696" spans="2:13" s="1" customFormat="1" ht="13.8" x14ac:dyDescent="0.3">
      <c r="B39696" s="10"/>
      <c r="L39696" s="10"/>
      <c r="M39696" s="10"/>
    </row>
    <row r="39697" spans="2:13" s="1" customFormat="1" ht="13.8" x14ac:dyDescent="0.3">
      <c r="B39697" s="10"/>
      <c r="L39697" s="10"/>
      <c r="M39697" s="10"/>
    </row>
    <row r="39698" spans="2:13" s="1" customFormat="1" ht="13.8" x14ac:dyDescent="0.3">
      <c r="B39698" s="10"/>
      <c r="L39698" s="10"/>
      <c r="M39698" s="10"/>
    </row>
    <row r="39699" spans="2:13" s="1" customFormat="1" ht="13.8" x14ac:dyDescent="0.3">
      <c r="B39699" s="10"/>
      <c r="L39699" s="10"/>
      <c r="M39699" s="10"/>
    </row>
    <row r="39700" spans="2:13" s="1" customFormat="1" ht="13.8" x14ac:dyDescent="0.3">
      <c r="B39700" s="10"/>
      <c r="L39700" s="10"/>
      <c r="M39700" s="10"/>
    </row>
    <row r="39701" spans="2:13" s="1" customFormat="1" ht="13.8" x14ac:dyDescent="0.3">
      <c r="B39701" s="10"/>
      <c r="L39701" s="10"/>
      <c r="M39701" s="10"/>
    </row>
    <row r="39702" spans="2:13" s="1" customFormat="1" ht="13.8" x14ac:dyDescent="0.3">
      <c r="B39702" s="10"/>
      <c r="L39702" s="10"/>
      <c r="M39702" s="10"/>
    </row>
    <row r="39703" spans="2:13" s="1" customFormat="1" ht="13.8" x14ac:dyDescent="0.3">
      <c r="B39703" s="10"/>
      <c r="L39703" s="10"/>
      <c r="M39703" s="10"/>
    </row>
    <row r="39704" spans="2:13" s="1" customFormat="1" ht="13.8" x14ac:dyDescent="0.3">
      <c r="B39704" s="10"/>
      <c r="L39704" s="10"/>
      <c r="M39704" s="10"/>
    </row>
    <row r="39705" spans="2:13" s="1" customFormat="1" ht="13.8" x14ac:dyDescent="0.3">
      <c r="B39705" s="10"/>
      <c r="L39705" s="10"/>
      <c r="M39705" s="10"/>
    </row>
    <row r="39706" spans="2:13" s="1" customFormat="1" ht="13.8" x14ac:dyDescent="0.3">
      <c r="B39706" s="10"/>
      <c r="L39706" s="10"/>
      <c r="M39706" s="10"/>
    </row>
    <row r="39707" spans="2:13" s="1" customFormat="1" ht="13.8" x14ac:dyDescent="0.3">
      <c r="B39707" s="10"/>
      <c r="L39707" s="10"/>
      <c r="M39707" s="10"/>
    </row>
    <row r="39708" spans="2:13" s="1" customFormat="1" ht="13.8" x14ac:dyDescent="0.3">
      <c r="B39708" s="10"/>
      <c r="L39708" s="10"/>
      <c r="M39708" s="10"/>
    </row>
    <row r="39709" spans="2:13" s="1" customFormat="1" ht="13.8" x14ac:dyDescent="0.3">
      <c r="B39709" s="10"/>
      <c r="L39709" s="10"/>
      <c r="M39709" s="10"/>
    </row>
    <row r="39710" spans="2:13" s="1" customFormat="1" ht="13.8" x14ac:dyDescent="0.3">
      <c r="B39710" s="10"/>
      <c r="L39710" s="10"/>
      <c r="M39710" s="10"/>
    </row>
    <row r="39711" spans="2:13" s="1" customFormat="1" ht="13.8" x14ac:dyDescent="0.3">
      <c r="B39711" s="10"/>
      <c r="L39711" s="10"/>
      <c r="M39711" s="10"/>
    </row>
    <row r="39712" spans="2:13" s="1" customFormat="1" ht="13.8" x14ac:dyDescent="0.3">
      <c r="B39712" s="10"/>
      <c r="L39712" s="10"/>
      <c r="M39712" s="10"/>
    </row>
    <row r="39713" spans="2:13" s="1" customFormat="1" ht="13.8" x14ac:dyDescent="0.3">
      <c r="B39713" s="10"/>
      <c r="L39713" s="10"/>
      <c r="M39713" s="10"/>
    </row>
    <row r="39714" spans="2:13" s="1" customFormat="1" ht="13.8" x14ac:dyDescent="0.3">
      <c r="B39714" s="10"/>
      <c r="L39714" s="10"/>
      <c r="M39714" s="10"/>
    </row>
    <row r="39715" spans="2:13" s="1" customFormat="1" ht="13.8" x14ac:dyDescent="0.3">
      <c r="B39715" s="10"/>
      <c r="L39715" s="10"/>
      <c r="M39715" s="10"/>
    </row>
    <row r="39716" spans="2:13" s="1" customFormat="1" ht="13.8" x14ac:dyDescent="0.3">
      <c r="B39716" s="10"/>
      <c r="L39716" s="10"/>
      <c r="M39716" s="10"/>
    </row>
    <row r="39717" spans="2:13" s="1" customFormat="1" ht="13.8" x14ac:dyDescent="0.3">
      <c r="B39717" s="10"/>
      <c r="L39717" s="10"/>
      <c r="M39717" s="10"/>
    </row>
    <row r="39718" spans="2:13" s="1" customFormat="1" ht="13.8" x14ac:dyDescent="0.3">
      <c r="B39718" s="10"/>
      <c r="L39718" s="10"/>
      <c r="M39718" s="10"/>
    </row>
    <row r="39719" spans="2:13" s="1" customFormat="1" ht="13.8" x14ac:dyDescent="0.3">
      <c r="B39719" s="10"/>
      <c r="L39719" s="10"/>
      <c r="M39719" s="10"/>
    </row>
    <row r="39720" spans="2:13" s="1" customFormat="1" ht="13.8" x14ac:dyDescent="0.3">
      <c r="B39720" s="10"/>
      <c r="L39720" s="10"/>
      <c r="M39720" s="10"/>
    </row>
    <row r="39721" spans="2:13" s="1" customFormat="1" ht="13.8" x14ac:dyDescent="0.3">
      <c r="B39721" s="10"/>
      <c r="L39721" s="10"/>
      <c r="M39721" s="10"/>
    </row>
    <row r="39722" spans="2:13" s="1" customFormat="1" ht="13.8" x14ac:dyDescent="0.3">
      <c r="B39722" s="10"/>
      <c r="L39722" s="10"/>
      <c r="M39722" s="10"/>
    </row>
    <row r="39723" spans="2:13" s="1" customFormat="1" ht="13.8" x14ac:dyDescent="0.3">
      <c r="B39723" s="10"/>
      <c r="L39723" s="10"/>
      <c r="M39723" s="10"/>
    </row>
    <row r="39724" spans="2:13" s="1" customFormat="1" ht="13.8" x14ac:dyDescent="0.3">
      <c r="B39724" s="10"/>
      <c r="L39724" s="10"/>
      <c r="M39724" s="10"/>
    </row>
    <row r="39725" spans="2:13" s="1" customFormat="1" ht="13.8" x14ac:dyDescent="0.3">
      <c r="B39725" s="10"/>
      <c r="L39725" s="10"/>
      <c r="M39725" s="10"/>
    </row>
    <row r="39726" spans="2:13" s="1" customFormat="1" ht="13.8" x14ac:dyDescent="0.3">
      <c r="B39726" s="10"/>
      <c r="L39726" s="10"/>
      <c r="M39726" s="10"/>
    </row>
    <row r="39727" spans="2:13" s="1" customFormat="1" ht="13.8" x14ac:dyDescent="0.3">
      <c r="B39727" s="10"/>
      <c r="L39727" s="10"/>
      <c r="M39727" s="10"/>
    </row>
    <row r="39728" spans="2:13" s="1" customFormat="1" ht="13.8" x14ac:dyDescent="0.3">
      <c r="B39728" s="10"/>
      <c r="L39728" s="10"/>
      <c r="M39728" s="10"/>
    </row>
    <row r="39729" spans="2:13" s="1" customFormat="1" ht="13.8" x14ac:dyDescent="0.3">
      <c r="B39729" s="10"/>
      <c r="L39729" s="10"/>
      <c r="M39729" s="10"/>
    </row>
    <row r="39730" spans="2:13" s="1" customFormat="1" ht="13.8" x14ac:dyDescent="0.3">
      <c r="B39730" s="10"/>
      <c r="L39730" s="10"/>
      <c r="M39730" s="10"/>
    </row>
    <row r="39731" spans="2:13" s="1" customFormat="1" ht="13.8" x14ac:dyDescent="0.3">
      <c r="B39731" s="10"/>
      <c r="L39731" s="10"/>
      <c r="M39731" s="10"/>
    </row>
    <row r="39732" spans="2:13" s="1" customFormat="1" ht="13.8" x14ac:dyDescent="0.3">
      <c r="B39732" s="10"/>
      <c r="L39732" s="10"/>
      <c r="M39732" s="10"/>
    </row>
    <row r="39733" spans="2:13" s="1" customFormat="1" ht="13.8" x14ac:dyDescent="0.3">
      <c r="B39733" s="10"/>
      <c r="L39733" s="10"/>
      <c r="M39733" s="10"/>
    </row>
    <row r="39734" spans="2:13" s="1" customFormat="1" ht="13.8" x14ac:dyDescent="0.3">
      <c r="B39734" s="10"/>
      <c r="L39734" s="10"/>
      <c r="M39734" s="10"/>
    </row>
    <row r="39735" spans="2:13" s="1" customFormat="1" ht="13.8" x14ac:dyDescent="0.3">
      <c r="B39735" s="10"/>
      <c r="L39735" s="10"/>
      <c r="M39735" s="10"/>
    </row>
    <row r="39736" spans="2:13" s="1" customFormat="1" ht="13.8" x14ac:dyDescent="0.3">
      <c r="B39736" s="10"/>
      <c r="L39736" s="10"/>
      <c r="M39736" s="10"/>
    </row>
    <row r="39737" spans="2:13" s="1" customFormat="1" ht="13.8" x14ac:dyDescent="0.3">
      <c r="B39737" s="10"/>
      <c r="L39737" s="10"/>
      <c r="M39737" s="10"/>
    </row>
    <row r="39738" spans="2:13" s="1" customFormat="1" ht="13.8" x14ac:dyDescent="0.3">
      <c r="B39738" s="10"/>
      <c r="L39738" s="10"/>
      <c r="M39738" s="10"/>
    </row>
    <row r="39739" spans="2:13" s="1" customFormat="1" ht="13.8" x14ac:dyDescent="0.3">
      <c r="B39739" s="10"/>
      <c r="L39739" s="10"/>
      <c r="M39739" s="10"/>
    </row>
    <row r="39740" spans="2:13" s="1" customFormat="1" ht="13.8" x14ac:dyDescent="0.3">
      <c r="B39740" s="10"/>
      <c r="L39740" s="10"/>
      <c r="M39740" s="10"/>
    </row>
    <row r="39741" spans="2:13" s="1" customFormat="1" ht="13.8" x14ac:dyDescent="0.3">
      <c r="B39741" s="10"/>
      <c r="L39741" s="10"/>
      <c r="M39741" s="10"/>
    </row>
    <row r="39742" spans="2:13" s="1" customFormat="1" ht="13.8" x14ac:dyDescent="0.3">
      <c r="B39742" s="10"/>
      <c r="L39742" s="10"/>
      <c r="M39742" s="10"/>
    </row>
    <row r="39743" spans="2:13" s="1" customFormat="1" ht="13.8" x14ac:dyDescent="0.3">
      <c r="B39743" s="10"/>
      <c r="L39743" s="10"/>
      <c r="M39743" s="10"/>
    </row>
    <row r="39744" spans="2:13" s="1" customFormat="1" ht="13.8" x14ac:dyDescent="0.3">
      <c r="B39744" s="10"/>
      <c r="L39744" s="10"/>
      <c r="M39744" s="10"/>
    </row>
    <row r="39745" spans="2:13" s="1" customFormat="1" ht="13.8" x14ac:dyDescent="0.3">
      <c r="B39745" s="10"/>
      <c r="L39745" s="10"/>
      <c r="M39745" s="10"/>
    </row>
    <row r="39746" spans="2:13" s="1" customFormat="1" ht="13.8" x14ac:dyDescent="0.3">
      <c r="B39746" s="10"/>
      <c r="L39746" s="10"/>
      <c r="M39746" s="10"/>
    </row>
    <row r="39747" spans="2:13" s="1" customFormat="1" ht="13.8" x14ac:dyDescent="0.3">
      <c r="B39747" s="10"/>
      <c r="L39747" s="10"/>
      <c r="M39747" s="10"/>
    </row>
    <row r="39748" spans="2:13" s="1" customFormat="1" ht="13.8" x14ac:dyDescent="0.3">
      <c r="B39748" s="10"/>
      <c r="L39748" s="10"/>
      <c r="M39748" s="10"/>
    </row>
    <row r="39749" spans="2:13" s="1" customFormat="1" ht="13.8" x14ac:dyDescent="0.3">
      <c r="B39749" s="10"/>
      <c r="L39749" s="10"/>
      <c r="M39749" s="10"/>
    </row>
    <row r="39750" spans="2:13" s="1" customFormat="1" ht="13.8" x14ac:dyDescent="0.3">
      <c r="B39750" s="10"/>
      <c r="L39750" s="10"/>
      <c r="M39750" s="10"/>
    </row>
    <row r="39751" spans="2:13" s="1" customFormat="1" ht="13.8" x14ac:dyDescent="0.3">
      <c r="B39751" s="10"/>
      <c r="L39751" s="10"/>
      <c r="M39751" s="10"/>
    </row>
    <row r="39752" spans="2:13" s="1" customFormat="1" ht="13.8" x14ac:dyDescent="0.3">
      <c r="B39752" s="10"/>
      <c r="L39752" s="10"/>
      <c r="M39752" s="10"/>
    </row>
    <row r="39753" spans="2:13" s="1" customFormat="1" ht="13.8" x14ac:dyDescent="0.3">
      <c r="B39753" s="10"/>
      <c r="L39753" s="10"/>
      <c r="M39753" s="10"/>
    </row>
    <row r="39754" spans="2:13" s="1" customFormat="1" ht="13.8" x14ac:dyDescent="0.3">
      <c r="B39754" s="10"/>
      <c r="L39754" s="10"/>
      <c r="M39754" s="10"/>
    </row>
    <row r="39755" spans="2:13" s="1" customFormat="1" ht="13.8" x14ac:dyDescent="0.3">
      <c r="B39755" s="10"/>
      <c r="L39755" s="10"/>
      <c r="M39755" s="10"/>
    </row>
    <row r="39756" spans="2:13" s="1" customFormat="1" ht="13.8" x14ac:dyDescent="0.3">
      <c r="B39756" s="10"/>
      <c r="L39756" s="10"/>
      <c r="M39756" s="10"/>
    </row>
    <row r="39757" spans="2:13" s="1" customFormat="1" ht="13.8" x14ac:dyDescent="0.3">
      <c r="B39757" s="10"/>
      <c r="L39757" s="10"/>
      <c r="M39757" s="10"/>
    </row>
    <row r="39758" spans="2:13" s="1" customFormat="1" ht="13.8" x14ac:dyDescent="0.3">
      <c r="B39758" s="10"/>
      <c r="L39758" s="10"/>
      <c r="M39758" s="10"/>
    </row>
    <row r="39759" spans="2:13" s="1" customFormat="1" ht="13.8" x14ac:dyDescent="0.3">
      <c r="B39759" s="10"/>
      <c r="L39759" s="10"/>
      <c r="M39759" s="10"/>
    </row>
    <row r="39760" spans="2:13" s="1" customFormat="1" ht="13.8" x14ac:dyDescent="0.3">
      <c r="B39760" s="10"/>
      <c r="L39760" s="10"/>
      <c r="M39760" s="10"/>
    </row>
    <row r="39761" spans="2:13" s="1" customFormat="1" ht="13.8" x14ac:dyDescent="0.3">
      <c r="B39761" s="10"/>
      <c r="L39761" s="10"/>
      <c r="M39761" s="10"/>
    </row>
    <row r="39762" spans="2:13" s="1" customFormat="1" ht="13.8" x14ac:dyDescent="0.3">
      <c r="B39762" s="10"/>
      <c r="L39762" s="10"/>
      <c r="M39762" s="10"/>
    </row>
    <row r="39763" spans="2:13" s="1" customFormat="1" ht="13.8" x14ac:dyDescent="0.3">
      <c r="B39763" s="10"/>
      <c r="L39763" s="10"/>
      <c r="M39763" s="10"/>
    </row>
    <row r="39764" spans="2:13" s="1" customFormat="1" ht="13.8" x14ac:dyDescent="0.3">
      <c r="B39764" s="10"/>
      <c r="L39764" s="10"/>
      <c r="M39764" s="10"/>
    </row>
    <row r="39765" spans="2:13" s="1" customFormat="1" ht="13.8" x14ac:dyDescent="0.3">
      <c r="B39765" s="10"/>
      <c r="L39765" s="10"/>
      <c r="M39765" s="10"/>
    </row>
    <row r="39766" spans="2:13" s="1" customFormat="1" ht="13.8" x14ac:dyDescent="0.3">
      <c r="B39766" s="10"/>
      <c r="L39766" s="10"/>
      <c r="M39766" s="10"/>
    </row>
    <row r="39767" spans="2:13" s="1" customFormat="1" ht="13.8" x14ac:dyDescent="0.3">
      <c r="B39767" s="10"/>
      <c r="L39767" s="10"/>
      <c r="M39767" s="10"/>
    </row>
    <row r="39768" spans="2:13" s="1" customFormat="1" ht="13.8" x14ac:dyDescent="0.3">
      <c r="B39768" s="10"/>
      <c r="L39768" s="10"/>
      <c r="M39768" s="10"/>
    </row>
    <row r="39769" spans="2:13" s="1" customFormat="1" ht="13.8" x14ac:dyDescent="0.3">
      <c r="B39769" s="10"/>
      <c r="L39769" s="10"/>
      <c r="M39769" s="10"/>
    </row>
    <row r="39770" spans="2:13" s="1" customFormat="1" ht="13.8" x14ac:dyDescent="0.3">
      <c r="B39770" s="10"/>
      <c r="L39770" s="10"/>
      <c r="M39770" s="10"/>
    </row>
    <row r="39771" spans="2:13" s="1" customFormat="1" ht="13.8" x14ac:dyDescent="0.3">
      <c r="B39771" s="10"/>
      <c r="L39771" s="10"/>
      <c r="M39771" s="10"/>
    </row>
    <row r="39772" spans="2:13" s="1" customFormat="1" ht="13.8" x14ac:dyDescent="0.3">
      <c r="B39772" s="10"/>
      <c r="L39772" s="10"/>
      <c r="M39772" s="10"/>
    </row>
    <row r="39773" spans="2:13" s="1" customFormat="1" ht="13.8" x14ac:dyDescent="0.3">
      <c r="B39773" s="10"/>
      <c r="L39773" s="10"/>
      <c r="M39773" s="10"/>
    </row>
    <row r="39774" spans="2:13" s="1" customFormat="1" ht="13.8" x14ac:dyDescent="0.3">
      <c r="B39774" s="10"/>
      <c r="L39774" s="10"/>
      <c r="M39774" s="10"/>
    </row>
    <row r="39775" spans="2:13" s="1" customFormat="1" ht="13.8" x14ac:dyDescent="0.3">
      <c r="B39775" s="10"/>
      <c r="L39775" s="10"/>
      <c r="M39775" s="10"/>
    </row>
    <row r="39776" spans="2:13" s="1" customFormat="1" ht="13.8" x14ac:dyDescent="0.3">
      <c r="B39776" s="10"/>
      <c r="L39776" s="10"/>
      <c r="M39776" s="10"/>
    </row>
    <row r="39777" spans="2:13" s="1" customFormat="1" ht="13.8" x14ac:dyDescent="0.3">
      <c r="B39777" s="10"/>
      <c r="L39777" s="10"/>
      <c r="M39777" s="10"/>
    </row>
    <row r="39778" spans="2:13" s="1" customFormat="1" ht="13.8" x14ac:dyDescent="0.3">
      <c r="B39778" s="10"/>
      <c r="L39778" s="10"/>
      <c r="M39778" s="10"/>
    </row>
    <row r="39779" spans="2:13" s="1" customFormat="1" ht="13.8" x14ac:dyDescent="0.3">
      <c r="B39779" s="10"/>
      <c r="L39779" s="10"/>
      <c r="M39779" s="10"/>
    </row>
    <row r="39780" spans="2:13" s="1" customFormat="1" ht="13.8" x14ac:dyDescent="0.3">
      <c r="B39780" s="10"/>
      <c r="L39780" s="10"/>
      <c r="M39780" s="10"/>
    </row>
    <row r="39781" spans="2:13" s="1" customFormat="1" ht="13.8" x14ac:dyDescent="0.3">
      <c r="B39781" s="10"/>
      <c r="L39781" s="10"/>
      <c r="M39781" s="10"/>
    </row>
    <row r="39782" spans="2:13" s="1" customFormat="1" ht="13.8" x14ac:dyDescent="0.3">
      <c r="B39782" s="10"/>
      <c r="L39782" s="10"/>
      <c r="M39782" s="10"/>
    </row>
    <row r="39783" spans="2:13" s="1" customFormat="1" ht="13.8" x14ac:dyDescent="0.3">
      <c r="B39783" s="10"/>
      <c r="L39783" s="10"/>
      <c r="M39783" s="10"/>
    </row>
    <row r="39784" spans="2:13" s="1" customFormat="1" ht="13.8" x14ac:dyDescent="0.3">
      <c r="B39784" s="10"/>
      <c r="L39784" s="10"/>
      <c r="M39784" s="10"/>
    </row>
    <row r="39785" spans="2:13" s="1" customFormat="1" ht="13.8" x14ac:dyDescent="0.3">
      <c r="B39785" s="10"/>
      <c r="L39785" s="10"/>
      <c r="M39785" s="10"/>
    </row>
    <row r="39786" spans="2:13" s="1" customFormat="1" ht="13.8" x14ac:dyDescent="0.3">
      <c r="B39786" s="10"/>
      <c r="L39786" s="10"/>
      <c r="M39786" s="10"/>
    </row>
    <row r="39787" spans="2:13" s="1" customFormat="1" ht="13.8" x14ac:dyDescent="0.3">
      <c r="B39787" s="10"/>
      <c r="L39787" s="10"/>
      <c r="M39787" s="10"/>
    </row>
    <row r="39788" spans="2:13" s="1" customFormat="1" ht="13.8" x14ac:dyDescent="0.3">
      <c r="B39788" s="10"/>
      <c r="L39788" s="10"/>
      <c r="M39788" s="10"/>
    </row>
    <row r="39789" spans="2:13" s="1" customFormat="1" ht="13.8" x14ac:dyDescent="0.3">
      <c r="B39789" s="10"/>
      <c r="L39789" s="10"/>
      <c r="M39789" s="10"/>
    </row>
    <row r="39790" spans="2:13" s="1" customFormat="1" ht="13.8" x14ac:dyDescent="0.3">
      <c r="B39790" s="10"/>
      <c r="L39790" s="10"/>
      <c r="M39790" s="10"/>
    </row>
    <row r="39791" spans="2:13" s="1" customFormat="1" ht="13.8" x14ac:dyDescent="0.3">
      <c r="B39791" s="10"/>
      <c r="L39791" s="10"/>
      <c r="M39791" s="10"/>
    </row>
    <row r="39792" spans="2:13" s="1" customFormat="1" ht="13.8" x14ac:dyDescent="0.3">
      <c r="B39792" s="10"/>
      <c r="L39792" s="10"/>
      <c r="M39792" s="10"/>
    </row>
    <row r="39793" spans="2:13" s="1" customFormat="1" ht="13.8" x14ac:dyDescent="0.3">
      <c r="B39793" s="10"/>
      <c r="L39793" s="10"/>
      <c r="M39793" s="10"/>
    </row>
    <row r="39794" spans="2:13" s="1" customFormat="1" ht="13.8" x14ac:dyDescent="0.3">
      <c r="B39794" s="10"/>
      <c r="L39794" s="10"/>
      <c r="M39794" s="10"/>
    </row>
    <row r="39795" spans="2:13" s="1" customFormat="1" ht="13.8" x14ac:dyDescent="0.3">
      <c r="B39795" s="10"/>
      <c r="L39795" s="10"/>
      <c r="M39795" s="10"/>
    </row>
    <row r="39796" spans="2:13" s="1" customFormat="1" ht="13.8" x14ac:dyDescent="0.3">
      <c r="B39796" s="10"/>
      <c r="L39796" s="10"/>
      <c r="M39796" s="10"/>
    </row>
    <row r="39797" spans="2:13" s="1" customFormat="1" ht="13.8" x14ac:dyDescent="0.3">
      <c r="B39797" s="10"/>
      <c r="L39797" s="10"/>
      <c r="M39797" s="10"/>
    </row>
    <row r="39798" spans="2:13" s="1" customFormat="1" ht="13.8" x14ac:dyDescent="0.3">
      <c r="B39798" s="10"/>
      <c r="L39798" s="10"/>
      <c r="M39798" s="10"/>
    </row>
    <row r="39799" spans="2:13" s="1" customFormat="1" ht="13.8" x14ac:dyDescent="0.3">
      <c r="B39799" s="10"/>
      <c r="L39799" s="10"/>
      <c r="M39799" s="10"/>
    </row>
    <row r="39800" spans="2:13" s="1" customFormat="1" ht="13.8" x14ac:dyDescent="0.3">
      <c r="B39800" s="10"/>
      <c r="L39800" s="10"/>
      <c r="M39800" s="10"/>
    </row>
    <row r="39801" spans="2:13" s="1" customFormat="1" ht="13.8" x14ac:dyDescent="0.3">
      <c r="B39801" s="10"/>
      <c r="L39801" s="10"/>
      <c r="M39801" s="10"/>
    </row>
    <row r="39802" spans="2:13" s="1" customFormat="1" ht="13.8" x14ac:dyDescent="0.3">
      <c r="B39802" s="10"/>
      <c r="L39802" s="10"/>
      <c r="M39802" s="10"/>
    </row>
    <row r="39803" spans="2:13" s="1" customFormat="1" ht="13.8" x14ac:dyDescent="0.3">
      <c r="B39803" s="10"/>
      <c r="L39803" s="10"/>
      <c r="M39803" s="10"/>
    </row>
    <row r="39804" spans="2:13" s="1" customFormat="1" ht="13.8" x14ac:dyDescent="0.3">
      <c r="B39804" s="10"/>
      <c r="L39804" s="10"/>
      <c r="M39804" s="10"/>
    </row>
    <row r="39805" spans="2:13" s="1" customFormat="1" ht="13.8" x14ac:dyDescent="0.3">
      <c r="B39805" s="10"/>
      <c r="L39805" s="10"/>
      <c r="M39805" s="10"/>
    </row>
    <row r="39806" spans="2:13" s="1" customFormat="1" ht="13.8" x14ac:dyDescent="0.3">
      <c r="B39806" s="10"/>
      <c r="L39806" s="10"/>
      <c r="M39806" s="10"/>
    </row>
    <row r="39807" spans="2:13" s="1" customFormat="1" ht="13.8" x14ac:dyDescent="0.3">
      <c r="B39807" s="10"/>
      <c r="L39807" s="10"/>
      <c r="M39807" s="10"/>
    </row>
    <row r="39808" spans="2:13" s="1" customFormat="1" ht="13.8" x14ac:dyDescent="0.3">
      <c r="B39808" s="10"/>
      <c r="L39808" s="10"/>
      <c r="M39808" s="10"/>
    </row>
    <row r="39809" spans="2:13" s="1" customFormat="1" ht="13.8" x14ac:dyDescent="0.3">
      <c r="B39809" s="10"/>
      <c r="L39809" s="10"/>
      <c r="M39809" s="10"/>
    </row>
    <row r="39810" spans="2:13" s="1" customFormat="1" ht="13.8" x14ac:dyDescent="0.3">
      <c r="B39810" s="10"/>
      <c r="L39810" s="10"/>
      <c r="M39810" s="10"/>
    </row>
    <row r="39811" spans="2:13" s="1" customFormat="1" ht="13.8" x14ac:dyDescent="0.3">
      <c r="B39811" s="10"/>
      <c r="L39811" s="10"/>
      <c r="M39811" s="10"/>
    </row>
    <row r="39812" spans="2:13" s="1" customFormat="1" ht="13.8" x14ac:dyDescent="0.3">
      <c r="B39812" s="10"/>
      <c r="L39812" s="10"/>
      <c r="M39812" s="10"/>
    </row>
    <row r="39813" spans="2:13" s="1" customFormat="1" ht="13.8" x14ac:dyDescent="0.3">
      <c r="B39813" s="10"/>
      <c r="L39813" s="10"/>
      <c r="M39813" s="10"/>
    </row>
    <row r="39814" spans="2:13" s="1" customFormat="1" ht="13.8" x14ac:dyDescent="0.3">
      <c r="B39814" s="10"/>
      <c r="L39814" s="10"/>
      <c r="M39814" s="10"/>
    </row>
    <row r="39815" spans="2:13" s="1" customFormat="1" ht="13.8" x14ac:dyDescent="0.3">
      <c r="B39815" s="10"/>
      <c r="L39815" s="10"/>
      <c r="M39815" s="10"/>
    </row>
    <row r="39816" spans="2:13" s="1" customFormat="1" ht="13.8" x14ac:dyDescent="0.3">
      <c r="B39816" s="10"/>
      <c r="L39816" s="10"/>
      <c r="M39816" s="10"/>
    </row>
    <row r="39817" spans="2:13" s="1" customFormat="1" ht="13.8" x14ac:dyDescent="0.3">
      <c r="B39817" s="10"/>
      <c r="L39817" s="10"/>
      <c r="M39817" s="10"/>
    </row>
    <row r="39818" spans="2:13" s="1" customFormat="1" ht="13.8" x14ac:dyDescent="0.3">
      <c r="B39818" s="10"/>
      <c r="L39818" s="10"/>
      <c r="M39818" s="10"/>
    </row>
    <row r="39819" spans="2:13" s="1" customFormat="1" ht="13.8" x14ac:dyDescent="0.3">
      <c r="B39819" s="10"/>
      <c r="L39819" s="10"/>
      <c r="M39819" s="10"/>
    </row>
    <row r="39820" spans="2:13" s="1" customFormat="1" ht="13.8" x14ac:dyDescent="0.3">
      <c r="B39820" s="10"/>
      <c r="L39820" s="10"/>
      <c r="M39820" s="10"/>
    </row>
    <row r="39821" spans="2:13" s="1" customFormat="1" ht="13.8" x14ac:dyDescent="0.3">
      <c r="B39821" s="10"/>
      <c r="L39821" s="10"/>
      <c r="M39821" s="10"/>
    </row>
    <row r="39822" spans="2:13" s="1" customFormat="1" ht="13.8" x14ac:dyDescent="0.3">
      <c r="B39822" s="10"/>
      <c r="L39822" s="10"/>
      <c r="M39822" s="10"/>
    </row>
    <row r="39823" spans="2:13" s="1" customFormat="1" ht="13.8" x14ac:dyDescent="0.3">
      <c r="B39823" s="10"/>
      <c r="L39823" s="10"/>
      <c r="M39823" s="10"/>
    </row>
    <row r="39824" spans="2:13" s="1" customFormat="1" ht="13.8" x14ac:dyDescent="0.3">
      <c r="B39824" s="10"/>
      <c r="L39824" s="10"/>
      <c r="M39824" s="10"/>
    </row>
    <row r="39825" spans="2:13" s="1" customFormat="1" ht="13.8" x14ac:dyDescent="0.3">
      <c r="B39825" s="10"/>
      <c r="L39825" s="10"/>
      <c r="M39825" s="10"/>
    </row>
    <row r="39826" spans="2:13" s="1" customFormat="1" ht="13.8" x14ac:dyDescent="0.3">
      <c r="B39826" s="10"/>
      <c r="L39826" s="10"/>
      <c r="M39826" s="10"/>
    </row>
    <row r="39827" spans="2:13" s="1" customFormat="1" ht="13.8" x14ac:dyDescent="0.3">
      <c r="B39827" s="10"/>
      <c r="L39827" s="10"/>
      <c r="M39827" s="10"/>
    </row>
    <row r="39828" spans="2:13" s="1" customFormat="1" ht="13.8" x14ac:dyDescent="0.3">
      <c r="B39828" s="10"/>
      <c r="L39828" s="10"/>
      <c r="M39828" s="10"/>
    </row>
    <row r="39829" spans="2:13" s="1" customFormat="1" ht="13.8" x14ac:dyDescent="0.3">
      <c r="B39829" s="10"/>
      <c r="L39829" s="10"/>
      <c r="M39829" s="10"/>
    </row>
    <row r="39830" spans="2:13" s="1" customFormat="1" ht="13.8" x14ac:dyDescent="0.3">
      <c r="B39830" s="10"/>
      <c r="L39830" s="10"/>
      <c r="M39830" s="10"/>
    </row>
    <row r="39831" spans="2:13" s="1" customFormat="1" ht="13.8" x14ac:dyDescent="0.3">
      <c r="B39831" s="10"/>
      <c r="L39831" s="10"/>
      <c r="M39831" s="10"/>
    </row>
    <row r="39832" spans="2:13" s="1" customFormat="1" ht="13.8" x14ac:dyDescent="0.3">
      <c r="B39832" s="10"/>
      <c r="L39832" s="10"/>
      <c r="M39832" s="10"/>
    </row>
    <row r="39833" spans="2:13" s="1" customFormat="1" ht="13.8" x14ac:dyDescent="0.3">
      <c r="B39833" s="10"/>
      <c r="L39833" s="10"/>
      <c r="M39833" s="10"/>
    </row>
    <row r="39834" spans="2:13" s="1" customFormat="1" ht="13.8" x14ac:dyDescent="0.3">
      <c r="B39834" s="10"/>
      <c r="L39834" s="10"/>
      <c r="M39834" s="10"/>
    </row>
    <row r="39835" spans="2:13" s="1" customFormat="1" ht="13.8" x14ac:dyDescent="0.3">
      <c r="B39835" s="10"/>
      <c r="L39835" s="10"/>
      <c r="M39835" s="10"/>
    </row>
    <row r="39836" spans="2:13" s="1" customFormat="1" ht="13.8" x14ac:dyDescent="0.3">
      <c r="B39836" s="10"/>
      <c r="L39836" s="10"/>
      <c r="M39836" s="10"/>
    </row>
    <row r="39837" spans="2:13" s="1" customFormat="1" ht="13.8" x14ac:dyDescent="0.3">
      <c r="B39837" s="10"/>
      <c r="L39837" s="10"/>
      <c r="M39837" s="10"/>
    </row>
    <row r="39838" spans="2:13" s="1" customFormat="1" ht="13.8" x14ac:dyDescent="0.3">
      <c r="B39838" s="10"/>
      <c r="L39838" s="10"/>
      <c r="M39838" s="10"/>
    </row>
    <row r="39839" spans="2:13" s="1" customFormat="1" ht="13.8" x14ac:dyDescent="0.3">
      <c r="B39839" s="10"/>
      <c r="L39839" s="10"/>
      <c r="M39839" s="10"/>
    </row>
    <row r="39840" spans="2:13" s="1" customFormat="1" ht="13.8" x14ac:dyDescent="0.3">
      <c r="B39840" s="10"/>
      <c r="L39840" s="10"/>
      <c r="M39840" s="10"/>
    </row>
    <row r="39841" spans="2:13" s="1" customFormat="1" ht="13.8" x14ac:dyDescent="0.3">
      <c r="B39841" s="10"/>
      <c r="L39841" s="10"/>
      <c r="M39841" s="10"/>
    </row>
    <row r="39842" spans="2:13" s="1" customFormat="1" ht="13.8" x14ac:dyDescent="0.3">
      <c r="B39842" s="10"/>
      <c r="L39842" s="10"/>
      <c r="M39842" s="10"/>
    </row>
    <row r="39843" spans="2:13" s="1" customFormat="1" ht="13.8" x14ac:dyDescent="0.3">
      <c r="B39843" s="10"/>
      <c r="L39843" s="10"/>
      <c r="M39843" s="10"/>
    </row>
    <row r="39844" spans="2:13" s="1" customFormat="1" ht="13.8" x14ac:dyDescent="0.3">
      <c r="B39844" s="10"/>
      <c r="L39844" s="10"/>
      <c r="M39844" s="10"/>
    </row>
    <row r="39845" spans="2:13" s="1" customFormat="1" ht="13.8" x14ac:dyDescent="0.3">
      <c r="B39845" s="10"/>
      <c r="L39845" s="10"/>
      <c r="M39845" s="10"/>
    </row>
    <row r="39846" spans="2:13" s="1" customFormat="1" ht="13.8" x14ac:dyDescent="0.3">
      <c r="B39846" s="10"/>
      <c r="L39846" s="10"/>
      <c r="M39846" s="10"/>
    </row>
    <row r="39847" spans="2:13" s="1" customFormat="1" ht="13.8" x14ac:dyDescent="0.3">
      <c r="B39847" s="10"/>
      <c r="L39847" s="10"/>
      <c r="M39847" s="10"/>
    </row>
    <row r="39848" spans="2:13" s="1" customFormat="1" ht="13.8" x14ac:dyDescent="0.3">
      <c r="B39848" s="10"/>
      <c r="L39848" s="10"/>
      <c r="M39848" s="10"/>
    </row>
    <row r="39849" spans="2:13" s="1" customFormat="1" ht="13.8" x14ac:dyDescent="0.3">
      <c r="B39849" s="10"/>
      <c r="L39849" s="10"/>
      <c r="M39849" s="10"/>
    </row>
    <row r="39850" spans="2:13" s="1" customFormat="1" ht="13.8" x14ac:dyDescent="0.3">
      <c r="B39850" s="10"/>
      <c r="L39850" s="10"/>
      <c r="M39850" s="10"/>
    </row>
    <row r="39851" spans="2:13" s="1" customFormat="1" ht="13.8" x14ac:dyDescent="0.3">
      <c r="B39851" s="10"/>
      <c r="L39851" s="10"/>
      <c r="M39851" s="10"/>
    </row>
    <row r="39852" spans="2:13" s="1" customFormat="1" ht="13.8" x14ac:dyDescent="0.3">
      <c r="B39852" s="10"/>
      <c r="L39852" s="10"/>
      <c r="M39852" s="10"/>
    </row>
    <row r="39853" spans="2:13" s="1" customFormat="1" ht="13.8" x14ac:dyDescent="0.3">
      <c r="B39853" s="10"/>
      <c r="L39853" s="10"/>
      <c r="M39853" s="10"/>
    </row>
    <row r="39854" spans="2:13" s="1" customFormat="1" ht="13.8" x14ac:dyDescent="0.3">
      <c r="B39854" s="10"/>
      <c r="L39854" s="10"/>
      <c r="M39854" s="10"/>
    </row>
    <row r="39855" spans="2:13" s="1" customFormat="1" ht="13.8" x14ac:dyDescent="0.3">
      <c r="B39855" s="10"/>
      <c r="L39855" s="10"/>
      <c r="M39855" s="10"/>
    </row>
    <row r="39856" spans="2:13" s="1" customFormat="1" ht="13.8" x14ac:dyDescent="0.3">
      <c r="B39856" s="10"/>
      <c r="L39856" s="10"/>
      <c r="M39856" s="10"/>
    </row>
    <row r="39857" spans="2:13" s="1" customFormat="1" ht="13.8" x14ac:dyDescent="0.3">
      <c r="B39857" s="10"/>
      <c r="L39857" s="10"/>
      <c r="M39857" s="10"/>
    </row>
    <row r="39858" spans="2:13" s="1" customFormat="1" ht="13.8" x14ac:dyDescent="0.3">
      <c r="B39858" s="10"/>
      <c r="L39858" s="10"/>
      <c r="M39858" s="10"/>
    </row>
    <row r="39859" spans="2:13" s="1" customFormat="1" ht="13.8" x14ac:dyDescent="0.3">
      <c r="B39859" s="10"/>
      <c r="L39859" s="10"/>
      <c r="M39859" s="10"/>
    </row>
    <row r="39860" spans="2:13" s="1" customFormat="1" ht="13.8" x14ac:dyDescent="0.3">
      <c r="B39860" s="10"/>
      <c r="L39860" s="10"/>
      <c r="M39860" s="10"/>
    </row>
    <row r="39861" spans="2:13" s="1" customFormat="1" ht="13.8" x14ac:dyDescent="0.3">
      <c r="B39861" s="10"/>
      <c r="L39861" s="10"/>
      <c r="M39861" s="10"/>
    </row>
    <row r="39862" spans="2:13" s="1" customFormat="1" ht="13.8" x14ac:dyDescent="0.3">
      <c r="B39862" s="10"/>
      <c r="L39862" s="10"/>
      <c r="M39862" s="10"/>
    </row>
    <row r="39863" spans="2:13" s="1" customFormat="1" ht="13.8" x14ac:dyDescent="0.3">
      <c r="B39863" s="10"/>
      <c r="L39863" s="10"/>
      <c r="M39863" s="10"/>
    </row>
    <row r="39864" spans="2:13" s="1" customFormat="1" ht="13.8" x14ac:dyDescent="0.3">
      <c r="B39864" s="10"/>
      <c r="L39864" s="10"/>
      <c r="M39864" s="10"/>
    </row>
    <row r="39865" spans="2:13" s="1" customFormat="1" ht="13.8" x14ac:dyDescent="0.3">
      <c r="B39865" s="10"/>
      <c r="L39865" s="10"/>
      <c r="M39865" s="10"/>
    </row>
    <row r="39866" spans="2:13" s="1" customFormat="1" ht="13.8" x14ac:dyDescent="0.3">
      <c r="B39866" s="10"/>
      <c r="L39866" s="10"/>
      <c r="M39866" s="10"/>
    </row>
    <row r="39867" spans="2:13" s="1" customFormat="1" ht="13.8" x14ac:dyDescent="0.3">
      <c r="B39867" s="10"/>
      <c r="L39867" s="10"/>
      <c r="M39867" s="10"/>
    </row>
    <row r="39868" spans="2:13" s="1" customFormat="1" ht="13.8" x14ac:dyDescent="0.3">
      <c r="B39868" s="10"/>
      <c r="L39868" s="10"/>
      <c r="M39868" s="10"/>
    </row>
    <row r="39869" spans="2:13" s="1" customFormat="1" ht="13.8" x14ac:dyDescent="0.3">
      <c r="B39869" s="10"/>
      <c r="L39869" s="10"/>
      <c r="M39869" s="10"/>
    </row>
    <row r="39870" spans="2:13" s="1" customFormat="1" ht="13.8" x14ac:dyDescent="0.3">
      <c r="B39870" s="10"/>
      <c r="L39870" s="10"/>
      <c r="M39870" s="10"/>
    </row>
    <row r="39871" spans="2:13" s="1" customFormat="1" ht="13.8" x14ac:dyDescent="0.3">
      <c r="B39871" s="10"/>
      <c r="L39871" s="10"/>
      <c r="M39871" s="10"/>
    </row>
    <row r="39872" spans="2:13" s="1" customFormat="1" ht="13.8" x14ac:dyDescent="0.3">
      <c r="B39872" s="10"/>
      <c r="L39872" s="10"/>
      <c r="M39872" s="10"/>
    </row>
    <row r="39873" spans="2:13" s="1" customFormat="1" ht="13.8" x14ac:dyDescent="0.3">
      <c r="B39873" s="10"/>
      <c r="L39873" s="10"/>
      <c r="M39873" s="10"/>
    </row>
    <row r="39874" spans="2:13" s="1" customFormat="1" ht="13.8" x14ac:dyDescent="0.3">
      <c r="B39874" s="10"/>
      <c r="L39874" s="10"/>
      <c r="M39874" s="10"/>
    </row>
    <row r="39875" spans="2:13" s="1" customFormat="1" ht="13.8" x14ac:dyDescent="0.3">
      <c r="B39875" s="10"/>
      <c r="L39875" s="10"/>
      <c r="M39875" s="10"/>
    </row>
    <row r="39876" spans="2:13" s="1" customFormat="1" ht="13.8" x14ac:dyDescent="0.3">
      <c r="B39876" s="10"/>
      <c r="L39876" s="10"/>
      <c r="M39876" s="10"/>
    </row>
    <row r="39877" spans="2:13" s="1" customFormat="1" ht="13.8" x14ac:dyDescent="0.3">
      <c r="B39877" s="10"/>
      <c r="L39877" s="10"/>
      <c r="M39877" s="10"/>
    </row>
    <row r="39878" spans="2:13" s="1" customFormat="1" ht="13.8" x14ac:dyDescent="0.3">
      <c r="B39878" s="10"/>
      <c r="L39878" s="10"/>
      <c r="M39878" s="10"/>
    </row>
    <row r="39879" spans="2:13" s="1" customFormat="1" ht="13.8" x14ac:dyDescent="0.3">
      <c r="B39879" s="10"/>
      <c r="L39879" s="10"/>
      <c r="M39879" s="10"/>
    </row>
    <row r="39880" spans="2:13" s="1" customFormat="1" ht="13.8" x14ac:dyDescent="0.3">
      <c r="B39880" s="10"/>
      <c r="L39880" s="10"/>
      <c r="M39880" s="10"/>
    </row>
    <row r="39881" spans="2:13" s="1" customFormat="1" ht="13.8" x14ac:dyDescent="0.3">
      <c r="B39881" s="10"/>
      <c r="L39881" s="10"/>
      <c r="M39881" s="10"/>
    </row>
    <row r="39882" spans="2:13" s="1" customFormat="1" ht="13.8" x14ac:dyDescent="0.3">
      <c r="B39882" s="10"/>
      <c r="L39882" s="10"/>
      <c r="M39882" s="10"/>
    </row>
    <row r="39883" spans="2:13" s="1" customFormat="1" ht="13.8" x14ac:dyDescent="0.3">
      <c r="B39883" s="10"/>
      <c r="L39883" s="10"/>
      <c r="M39883" s="10"/>
    </row>
    <row r="39884" spans="2:13" s="1" customFormat="1" ht="13.8" x14ac:dyDescent="0.3">
      <c r="B39884" s="10"/>
      <c r="L39884" s="10"/>
      <c r="M39884" s="10"/>
    </row>
    <row r="39885" spans="2:13" s="1" customFormat="1" ht="13.8" x14ac:dyDescent="0.3">
      <c r="B39885" s="10"/>
      <c r="L39885" s="10"/>
      <c r="M39885" s="10"/>
    </row>
    <row r="39886" spans="2:13" s="1" customFormat="1" ht="13.8" x14ac:dyDescent="0.3">
      <c r="B39886" s="10"/>
      <c r="L39886" s="10"/>
      <c r="M39886" s="10"/>
    </row>
    <row r="39887" spans="2:13" s="1" customFormat="1" ht="13.8" x14ac:dyDescent="0.3">
      <c r="B39887" s="10"/>
      <c r="L39887" s="10"/>
      <c r="M39887" s="10"/>
    </row>
    <row r="39888" spans="2:13" s="1" customFormat="1" ht="13.8" x14ac:dyDescent="0.3">
      <c r="B39888" s="10"/>
      <c r="L39888" s="10"/>
      <c r="M39888" s="10"/>
    </row>
    <row r="39889" spans="2:13" s="1" customFormat="1" ht="13.8" x14ac:dyDescent="0.3">
      <c r="B39889" s="10"/>
      <c r="L39889" s="10"/>
      <c r="M39889" s="10"/>
    </row>
    <row r="39890" spans="2:13" s="1" customFormat="1" ht="13.8" x14ac:dyDescent="0.3">
      <c r="B39890" s="10"/>
      <c r="L39890" s="10"/>
      <c r="M39890" s="10"/>
    </row>
    <row r="39891" spans="2:13" s="1" customFormat="1" ht="13.8" x14ac:dyDescent="0.3">
      <c r="B39891" s="10"/>
      <c r="L39891" s="10"/>
      <c r="M39891" s="10"/>
    </row>
    <row r="39892" spans="2:13" s="1" customFormat="1" ht="13.8" x14ac:dyDescent="0.3">
      <c r="B39892" s="10"/>
      <c r="L39892" s="10"/>
      <c r="M39892" s="10"/>
    </row>
    <row r="39893" spans="2:13" s="1" customFormat="1" ht="13.8" x14ac:dyDescent="0.3">
      <c r="B39893" s="10"/>
      <c r="L39893" s="10"/>
      <c r="M39893" s="10"/>
    </row>
    <row r="39894" spans="2:13" s="1" customFormat="1" ht="13.8" x14ac:dyDescent="0.3">
      <c r="B39894" s="10"/>
      <c r="L39894" s="10"/>
      <c r="M39894" s="10"/>
    </row>
    <row r="39895" spans="2:13" s="1" customFormat="1" ht="13.8" x14ac:dyDescent="0.3">
      <c r="B39895" s="10"/>
      <c r="L39895" s="10"/>
      <c r="M39895" s="10"/>
    </row>
    <row r="39896" spans="2:13" s="1" customFormat="1" ht="13.8" x14ac:dyDescent="0.3">
      <c r="B39896" s="10"/>
      <c r="L39896" s="10"/>
      <c r="M39896" s="10"/>
    </row>
    <row r="39897" spans="2:13" s="1" customFormat="1" ht="13.8" x14ac:dyDescent="0.3">
      <c r="B39897" s="10"/>
      <c r="L39897" s="10"/>
      <c r="M39897" s="10"/>
    </row>
    <row r="39898" spans="2:13" s="1" customFormat="1" ht="13.8" x14ac:dyDescent="0.3">
      <c r="B39898" s="10"/>
      <c r="L39898" s="10"/>
      <c r="M39898" s="10"/>
    </row>
    <row r="39899" spans="2:13" s="1" customFormat="1" ht="13.8" x14ac:dyDescent="0.3">
      <c r="B39899" s="10"/>
      <c r="L39899" s="10"/>
      <c r="M39899" s="10"/>
    </row>
    <row r="39900" spans="2:13" s="1" customFormat="1" ht="13.8" x14ac:dyDescent="0.3">
      <c r="B39900" s="10"/>
      <c r="L39900" s="10"/>
      <c r="M39900" s="10"/>
    </row>
    <row r="39901" spans="2:13" s="1" customFormat="1" ht="13.8" x14ac:dyDescent="0.3">
      <c r="B39901" s="10"/>
      <c r="L39901" s="10"/>
      <c r="M39901" s="10"/>
    </row>
    <row r="39902" spans="2:13" s="1" customFormat="1" ht="13.8" x14ac:dyDescent="0.3">
      <c r="B39902" s="10"/>
      <c r="L39902" s="10"/>
      <c r="M39902" s="10"/>
    </row>
    <row r="39903" spans="2:13" s="1" customFormat="1" ht="13.8" x14ac:dyDescent="0.3">
      <c r="B39903" s="10"/>
      <c r="L39903" s="10"/>
      <c r="M39903" s="10"/>
    </row>
    <row r="39904" spans="2:13" s="1" customFormat="1" ht="13.8" x14ac:dyDescent="0.3">
      <c r="B39904" s="10"/>
      <c r="L39904" s="10"/>
      <c r="M39904" s="10"/>
    </row>
    <row r="39905" spans="2:13" s="1" customFormat="1" ht="13.8" x14ac:dyDescent="0.3">
      <c r="B39905" s="10"/>
      <c r="L39905" s="10"/>
      <c r="M39905" s="10"/>
    </row>
    <row r="39906" spans="2:13" s="1" customFormat="1" ht="13.8" x14ac:dyDescent="0.3">
      <c r="B39906" s="10"/>
      <c r="L39906" s="10"/>
      <c r="M39906" s="10"/>
    </row>
    <row r="39907" spans="2:13" s="1" customFormat="1" ht="13.8" x14ac:dyDescent="0.3">
      <c r="B39907" s="10"/>
      <c r="L39907" s="10"/>
      <c r="M39907" s="10"/>
    </row>
    <row r="39908" spans="2:13" s="1" customFormat="1" ht="13.8" x14ac:dyDescent="0.3">
      <c r="B39908" s="10"/>
      <c r="L39908" s="10"/>
      <c r="M39908" s="10"/>
    </row>
    <row r="39909" spans="2:13" s="1" customFormat="1" ht="13.8" x14ac:dyDescent="0.3">
      <c r="B39909" s="10"/>
      <c r="L39909" s="10"/>
      <c r="M39909" s="10"/>
    </row>
    <row r="39910" spans="2:13" s="1" customFormat="1" ht="13.8" x14ac:dyDescent="0.3">
      <c r="B39910" s="10"/>
      <c r="L39910" s="10"/>
      <c r="M39910" s="10"/>
    </row>
    <row r="39911" spans="2:13" s="1" customFormat="1" ht="13.8" x14ac:dyDescent="0.3">
      <c r="B39911" s="10"/>
      <c r="L39911" s="10"/>
      <c r="M39911" s="10"/>
    </row>
    <row r="39912" spans="2:13" s="1" customFormat="1" ht="13.8" x14ac:dyDescent="0.3">
      <c r="B39912" s="10"/>
      <c r="L39912" s="10"/>
      <c r="M39912" s="10"/>
    </row>
    <row r="39913" spans="2:13" s="1" customFormat="1" ht="13.8" x14ac:dyDescent="0.3">
      <c r="B39913" s="10"/>
      <c r="L39913" s="10"/>
      <c r="M39913" s="10"/>
    </row>
    <row r="39914" spans="2:13" s="1" customFormat="1" ht="13.8" x14ac:dyDescent="0.3">
      <c r="B39914" s="10"/>
      <c r="L39914" s="10"/>
      <c r="M39914" s="10"/>
    </row>
    <row r="39915" spans="2:13" s="1" customFormat="1" ht="13.8" x14ac:dyDescent="0.3">
      <c r="B39915" s="10"/>
      <c r="L39915" s="10"/>
      <c r="M39915" s="10"/>
    </row>
    <row r="39916" spans="2:13" s="1" customFormat="1" ht="13.8" x14ac:dyDescent="0.3">
      <c r="B39916" s="10"/>
      <c r="L39916" s="10"/>
      <c r="M39916" s="10"/>
    </row>
    <row r="39917" spans="2:13" s="1" customFormat="1" ht="13.8" x14ac:dyDescent="0.3">
      <c r="B39917" s="10"/>
      <c r="L39917" s="10"/>
      <c r="M39917" s="10"/>
    </row>
    <row r="39918" spans="2:13" s="1" customFormat="1" ht="13.8" x14ac:dyDescent="0.3">
      <c r="B39918" s="10"/>
      <c r="L39918" s="10"/>
      <c r="M39918" s="10"/>
    </row>
    <row r="39919" spans="2:13" s="1" customFormat="1" ht="13.8" x14ac:dyDescent="0.3">
      <c r="B39919" s="10"/>
      <c r="L39919" s="10"/>
      <c r="M39919" s="10"/>
    </row>
    <row r="39920" spans="2:13" s="1" customFormat="1" ht="13.8" x14ac:dyDescent="0.3">
      <c r="B39920" s="10"/>
      <c r="L39920" s="10"/>
      <c r="M39920" s="10"/>
    </row>
    <row r="39921" spans="2:13" s="1" customFormat="1" ht="13.8" x14ac:dyDescent="0.3">
      <c r="B39921" s="10"/>
      <c r="L39921" s="10"/>
      <c r="M39921" s="10"/>
    </row>
    <row r="39922" spans="2:13" s="1" customFormat="1" ht="13.8" x14ac:dyDescent="0.3">
      <c r="B39922" s="10"/>
      <c r="L39922" s="10"/>
      <c r="M39922" s="10"/>
    </row>
    <row r="39923" spans="2:13" s="1" customFormat="1" ht="13.8" x14ac:dyDescent="0.3">
      <c r="B39923" s="10"/>
      <c r="L39923" s="10"/>
      <c r="M39923" s="10"/>
    </row>
    <row r="39924" spans="2:13" s="1" customFormat="1" ht="13.8" x14ac:dyDescent="0.3">
      <c r="B39924" s="10"/>
      <c r="L39924" s="10"/>
      <c r="M39924" s="10"/>
    </row>
    <row r="39925" spans="2:13" s="1" customFormat="1" ht="13.8" x14ac:dyDescent="0.3">
      <c r="B39925" s="10"/>
      <c r="L39925" s="10"/>
      <c r="M39925" s="10"/>
    </row>
    <row r="39926" spans="2:13" s="1" customFormat="1" ht="13.8" x14ac:dyDescent="0.3">
      <c r="B39926" s="10"/>
      <c r="L39926" s="10"/>
      <c r="M39926" s="10"/>
    </row>
    <row r="39927" spans="2:13" s="1" customFormat="1" ht="13.8" x14ac:dyDescent="0.3">
      <c r="B39927" s="10"/>
      <c r="L39927" s="10"/>
      <c r="M39927" s="10"/>
    </row>
    <row r="39928" spans="2:13" s="1" customFormat="1" ht="13.8" x14ac:dyDescent="0.3">
      <c r="B39928" s="10"/>
      <c r="L39928" s="10"/>
      <c r="M39928" s="10"/>
    </row>
    <row r="39929" spans="2:13" s="1" customFormat="1" ht="13.8" x14ac:dyDescent="0.3">
      <c r="B39929" s="10"/>
      <c r="L39929" s="10"/>
      <c r="M39929" s="10"/>
    </row>
    <row r="39930" spans="2:13" s="1" customFormat="1" ht="13.8" x14ac:dyDescent="0.3">
      <c r="B39930" s="10"/>
      <c r="L39930" s="10"/>
      <c r="M39930" s="10"/>
    </row>
    <row r="39931" spans="2:13" s="1" customFormat="1" ht="13.8" x14ac:dyDescent="0.3">
      <c r="B39931" s="10"/>
      <c r="L39931" s="10"/>
      <c r="M39931" s="10"/>
    </row>
    <row r="39932" spans="2:13" s="1" customFormat="1" ht="13.8" x14ac:dyDescent="0.3">
      <c r="B39932" s="10"/>
      <c r="L39932" s="10"/>
      <c r="M39932" s="10"/>
    </row>
    <row r="39933" spans="2:13" s="1" customFormat="1" ht="13.8" x14ac:dyDescent="0.3">
      <c r="B39933" s="10"/>
      <c r="L39933" s="10"/>
      <c r="M39933" s="10"/>
    </row>
    <row r="39934" spans="2:13" s="1" customFormat="1" ht="13.8" x14ac:dyDescent="0.3">
      <c r="B39934" s="10"/>
      <c r="L39934" s="10"/>
      <c r="M39934" s="10"/>
    </row>
    <row r="39935" spans="2:13" s="1" customFormat="1" ht="13.8" x14ac:dyDescent="0.3">
      <c r="B39935" s="10"/>
      <c r="L39935" s="10"/>
      <c r="M39935" s="10"/>
    </row>
    <row r="39936" spans="2:13" s="1" customFormat="1" ht="13.8" x14ac:dyDescent="0.3">
      <c r="B39936" s="10"/>
      <c r="L39936" s="10"/>
      <c r="M39936" s="10"/>
    </row>
    <row r="39937" spans="2:13" s="1" customFormat="1" ht="13.8" x14ac:dyDescent="0.3">
      <c r="B39937" s="10"/>
      <c r="L39937" s="10"/>
      <c r="M39937" s="10"/>
    </row>
    <row r="39938" spans="2:13" s="1" customFormat="1" ht="13.8" x14ac:dyDescent="0.3">
      <c r="B39938" s="10"/>
      <c r="L39938" s="10"/>
      <c r="M39938" s="10"/>
    </row>
    <row r="39939" spans="2:13" s="1" customFormat="1" ht="13.8" x14ac:dyDescent="0.3">
      <c r="B39939" s="10"/>
      <c r="L39939" s="10"/>
      <c r="M39939" s="10"/>
    </row>
    <row r="39940" spans="2:13" s="1" customFormat="1" ht="13.8" x14ac:dyDescent="0.3">
      <c r="B39940" s="10"/>
      <c r="L39940" s="10"/>
      <c r="M39940" s="10"/>
    </row>
    <row r="39941" spans="2:13" s="1" customFormat="1" ht="13.8" x14ac:dyDescent="0.3">
      <c r="B39941" s="10"/>
      <c r="L39941" s="10"/>
      <c r="M39941" s="10"/>
    </row>
    <row r="39942" spans="2:13" s="1" customFormat="1" ht="13.8" x14ac:dyDescent="0.3">
      <c r="B39942" s="10"/>
      <c r="L39942" s="10"/>
      <c r="M39942" s="10"/>
    </row>
    <row r="39943" spans="2:13" s="1" customFormat="1" ht="13.8" x14ac:dyDescent="0.3">
      <c r="B39943" s="10"/>
      <c r="L39943" s="10"/>
      <c r="M39943" s="10"/>
    </row>
    <row r="39944" spans="2:13" s="1" customFormat="1" ht="13.8" x14ac:dyDescent="0.3">
      <c r="B39944" s="10"/>
      <c r="L39944" s="10"/>
      <c r="M39944" s="10"/>
    </row>
    <row r="39945" spans="2:13" s="1" customFormat="1" ht="13.8" x14ac:dyDescent="0.3">
      <c r="B39945" s="10"/>
      <c r="L39945" s="10"/>
      <c r="M39945" s="10"/>
    </row>
    <row r="39946" spans="2:13" s="1" customFormat="1" ht="13.8" x14ac:dyDescent="0.3">
      <c r="B39946" s="10"/>
      <c r="L39946" s="10"/>
      <c r="M39946" s="10"/>
    </row>
    <row r="39947" spans="2:13" s="1" customFormat="1" ht="13.8" x14ac:dyDescent="0.3">
      <c r="B39947" s="10"/>
      <c r="L39947" s="10"/>
      <c r="M39947" s="10"/>
    </row>
    <row r="39948" spans="2:13" s="1" customFormat="1" ht="13.8" x14ac:dyDescent="0.3">
      <c r="B39948" s="10"/>
      <c r="L39948" s="10"/>
      <c r="M39948" s="10"/>
    </row>
    <row r="39949" spans="2:13" s="1" customFormat="1" ht="13.8" x14ac:dyDescent="0.3">
      <c r="B39949" s="10"/>
      <c r="L39949" s="10"/>
      <c r="M39949" s="10"/>
    </row>
    <row r="39950" spans="2:13" s="1" customFormat="1" ht="13.8" x14ac:dyDescent="0.3">
      <c r="B39950" s="10"/>
      <c r="L39950" s="10"/>
      <c r="M39950" s="10"/>
    </row>
    <row r="39951" spans="2:13" s="1" customFormat="1" ht="13.8" x14ac:dyDescent="0.3">
      <c r="B39951" s="10"/>
      <c r="L39951" s="10"/>
      <c r="M39951" s="10"/>
    </row>
    <row r="39952" spans="2:13" s="1" customFormat="1" ht="13.8" x14ac:dyDescent="0.3">
      <c r="B39952" s="10"/>
      <c r="L39952" s="10"/>
      <c r="M39952" s="10"/>
    </row>
    <row r="39953" spans="2:13" s="1" customFormat="1" ht="13.8" x14ac:dyDescent="0.3">
      <c r="B39953" s="10"/>
      <c r="L39953" s="10"/>
      <c r="M39953" s="10"/>
    </row>
    <row r="39954" spans="2:13" s="1" customFormat="1" ht="13.8" x14ac:dyDescent="0.3">
      <c r="B39954" s="10"/>
      <c r="L39954" s="10"/>
      <c r="M39954" s="10"/>
    </row>
    <row r="39955" spans="2:13" s="1" customFormat="1" ht="13.8" x14ac:dyDescent="0.3">
      <c r="B39955" s="10"/>
      <c r="L39955" s="10"/>
      <c r="M39955" s="10"/>
    </row>
    <row r="39956" spans="2:13" s="1" customFormat="1" ht="13.8" x14ac:dyDescent="0.3">
      <c r="B39956" s="10"/>
      <c r="L39956" s="10"/>
      <c r="M39956" s="10"/>
    </row>
    <row r="39957" spans="2:13" s="1" customFormat="1" ht="13.8" x14ac:dyDescent="0.3">
      <c r="B39957" s="10"/>
      <c r="L39957" s="10"/>
      <c r="M39957" s="10"/>
    </row>
    <row r="39958" spans="2:13" s="1" customFormat="1" ht="13.8" x14ac:dyDescent="0.3">
      <c r="B39958" s="10"/>
      <c r="L39958" s="10"/>
      <c r="M39958" s="10"/>
    </row>
    <row r="39959" spans="2:13" s="1" customFormat="1" ht="13.8" x14ac:dyDescent="0.3">
      <c r="B39959" s="10"/>
      <c r="L39959" s="10"/>
      <c r="M39959" s="10"/>
    </row>
    <row r="39960" spans="2:13" s="1" customFormat="1" ht="13.8" x14ac:dyDescent="0.3">
      <c r="B39960" s="10"/>
      <c r="L39960" s="10"/>
      <c r="M39960" s="10"/>
    </row>
    <row r="39961" spans="2:13" s="1" customFormat="1" ht="13.8" x14ac:dyDescent="0.3">
      <c r="B39961" s="10"/>
      <c r="L39961" s="10"/>
      <c r="M39961" s="10"/>
    </row>
    <row r="39962" spans="2:13" s="1" customFormat="1" ht="13.8" x14ac:dyDescent="0.3">
      <c r="B39962" s="10"/>
      <c r="L39962" s="10"/>
      <c r="M39962" s="10"/>
    </row>
    <row r="39963" spans="2:13" s="1" customFormat="1" ht="13.8" x14ac:dyDescent="0.3">
      <c r="B39963" s="10"/>
      <c r="L39963" s="10"/>
      <c r="M39963" s="10"/>
    </row>
    <row r="39964" spans="2:13" s="1" customFormat="1" ht="13.8" x14ac:dyDescent="0.3">
      <c r="B39964" s="10"/>
      <c r="L39964" s="10"/>
      <c r="M39964" s="10"/>
    </row>
    <row r="39965" spans="2:13" s="1" customFormat="1" ht="13.8" x14ac:dyDescent="0.3">
      <c r="B39965" s="10"/>
      <c r="L39965" s="10"/>
      <c r="M39965" s="10"/>
    </row>
    <row r="39966" spans="2:13" s="1" customFormat="1" ht="13.8" x14ac:dyDescent="0.3">
      <c r="B39966" s="10"/>
      <c r="L39966" s="10"/>
      <c r="M39966" s="10"/>
    </row>
    <row r="39967" spans="2:13" s="1" customFormat="1" ht="13.8" x14ac:dyDescent="0.3">
      <c r="B39967" s="10"/>
      <c r="L39967" s="10"/>
      <c r="M39967" s="10"/>
    </row>
    <row r="39968" spans="2:13" s="1" customFormat="1" ht="13.8" x14ac:dyDescent="0.3">
      <c r="B39968" s="10"/>
      <c r="L39968" s="10"/>
      <c r="M39968" s="10"/>
    </row>
    <row r="39969" spans="2:13" s="1" customFormat="1" ht="13.8" x14ac:dyDescent="0.3">
      <c r="B39969" s="10"/>
      <c r="L39969" s="10"/>
      <c r="M39969" s="10"/>
    </row>
    <row r="39970" spans="2:13" s="1" customFormat="1" ht="13.8" x14ac:dyDescent="0.3">
      <c r="B39970" s="10"/>
      <c r="L39970" s="10"/>
      <c r="M39970" s="10"/>
    </row>
    <row r="39971" spans="2:13" s="1" customFormat="1" ht="13.8" x14ac:dyDescent="0.3">
      <c r="B39971" s="10"/>
      <c r="L39971" s="10"/>
      <c r="M39971" s="10"/>
    </row>
    <row r="39972" spans="2:13" s="1" customFormat="1" ht="13.8" x14ac:dyDescent="0.3">
      <c r="B39972" s="10"/>
      <c r="L39972" s="10"/>
      <c r="M39972" s="10"/>
    </row>
    <row r="39973" spans="2:13" s="1" customFormat="1" ht="13.8" x14ac:dyDescent="0.3">
      <c r="B39973" s="10"/>
      <c r="L39973" s="10"/>
      <c r="M39973" s="10"/>
    </row>
    <row r="39974" spans="2:13" s="1" customFormat="1" ht="13.8" x14ac:dyDescent="0.3">
      <c r="B39974" s="10"/>
      <c r="L39974" s="10"/>
      <c r="M39974" s="10"/>
    </row>
    <row r="39975" spans="2:13" s="1" customFormat="1" ht="13.8" x14ac:dyDescent="0.3">
      <c r="B39975" s="10"/>
      <c r="L39975" s="10"/>
      <c r="M39975" s="10"/>
    </row>
    <row r="39976" spans="2:13" s="1" customFormat="1" ht="13.8" x14ac:dyDescent="0.3">
      <c r="B39976" s="10"/>
      <c r="L39976" s="10"/>
      <c r="M39976" s="10"/>
    </row>
    <row r="39977" spans="2:13" s="1" customFormat="1" ht="13.8" x14ac:dyDescent="0.3">
      <c r="B39977" s="10"/>
      <c r="L39977" s="10"/>
      <c r="M39977" s="10"/>
    </row>
    <row r="39978" spans="2:13" s="1" customFormat="1" ht="13.8" x14ac:dyDescent="0.3">
      <c r="B39978" s="10"/>
      <c r="L39978" s="10"/>
      <c r="M39978" s="10"/>
    </row>
    <row r="39979" spans="2:13" s="1" customFormat="1" ht="13.8" x14ac:dyDescent="0.3">
      <c r="B39979" s="10"/>
      <c r="L39979" s="10"/>
      <c r="M39979" s="10"/>
    </row>
    <row r="39980" spans="2:13" s="1" customFormat="1" ht="13.8" x14ac:dyDescent="0.3">
      <c r="B39980" s="10"/>
      <c r="L39980" s="10"/>
      <c r="M39980" s="10"/>
    </row>
    <row r="39981" spans="2:13" s="1" customFormat="1" ht="13.8" x14ac:dyDescent="0.3">
      <c r="B39981" s="10"/>
      <c r="L39981" s="10"/>
      <c r="M39981" s="10"/>
    </row>
    <row r="39982" spans="2:13" s="1" customFormat="1" ht="13.8" x14ac:dyDescent="0.3">
      <c r="B39982" s="10"/>
      <c r="L39982" s="10"/>
      <c r="M39982" s="10"/>
    </row>
    <row r="39983" spans="2:13" s="1" customFormat="1" ht="13.8" x14ac:dyDescent="0.3">
      <c r="B39983" s="10"/>
      <c r="L39983" s="10"/>
      <c r="M39983" s="10"/>
    </row>
    <row r="39984" spans="2:13" s="1" customFormat="1" ht="13.8" x14ac:dyDescent="0.3">
      <c r="B39984" s="10"/>
      <c r="L39984" s="10"/>
      <c r="M39984" s="10"/>
    </row>
    <row r="39985" spans="2:13" s="1" customFormat="1" ht="13.8" x14ac:dyDescent="0.3">
      <c r="B39985" s="10"/>
      <c r="L39985" s="10"/>
      <c r="M39985" s="10"/>
    </row>
    <row r="39986" spans="2:13" s="1" customFormat="1" ht="13.8" x14ac:dyDescent="0.3">
      <c r="B39986" s="10"/>
      <c r="L39986" s="10"/>
      <c r="M39986" s="10"/>
    </row>
    <row r="39987" spans="2:13" s="1" customFormat="1" ht="13.8" x14ac:dyDescent="0.3">
      <c r="B39987" s="10"/>
      <c r="L39987" s="10"/>
      <c r="M39987" s="10"/>
    </row>
    <row r="39988" spans="2:13" s="1" customFormat="1" ht="13.8" x14ac:dyDescent="0.3">
      <c r="B39988" s="10"/>
      <c r="L39988" s="10"/>
      <c r="M39988" s="10"/>
    </row>
    <row r="39989" spans="2:13" s="1" customFormat="1" ht="13.8" x14ac:dyDescent="0.3">
      <c r="B39989" s="10"/>
      <c r="L39989" s="10"/>
      <c r="M39989" s="10"/>
    </row>
    <row r="39990" spans="2:13" s="1" customFormat="1" ht="13.8" x14ac:dyDescent="0.3">
      <c r="B39990" s="10"/>
      <c r="L39990" s="10"/>
      <c r="M39990" s="10"/>
    </row>
    <row r="39991" spans="2:13" s="1" customFormat="1" ht="13.8" x14ac:dyDescent="0.3">
      <c r="B39991" s="10"/>
      <c r="L39991" s="10"/>
      <c r="M39991" s="10"/>
    </row>
    <row r="39992" spans="2:13" s="1" customFormat="1" ht="13.8" x14ac:dyDescent="0.3">
      <c r="B39992" s="10"/>
      <c r="L39992" s="10"/>
      <c r="M39992" s="10"/>
    </row>
    <row r="39993" spans="2:13" s="1" customFormat="1" ht="13.8" x14ac:dyDescent="0.3">
      <c r="B39993" s="10"/>
      <c r="L39993" s="10"/>
      <c r="M39993" s="10"/>
    </row>
    <row r="39994" spans="2:13" s="1" customFormat="1" ht="13.8" x14ac:dyDescent="0.3">
      <c r="B39994" s="10"/>
      <c r="L39994" s="10"/>
      <c r="M39994" s="10"/>
    </row>
    <row r="39995" spans="2:13" s="1" customFormat="1" ht="13.8" x14ac:dyDescent="0.3">
      <c r="B39995" s="10"/>
      <c r="L39995" s="10"/>
      <c r="M39995" s="10"/>
    </row>
    <row r="39996" spans="2:13" s="1" customFormat="1" ht="13.8" x14ac:dyDescent="0.3">
      <c r="B39996" s="10"/>
      <c r="L39996" s="10"/>
      <c r="M39996" s="10"/>
    </row>
    <row r="39997" spans="2:13" s="1" customFormat="1" ht="13.8" x14ac:dyDescent="0.3">
      <c r="B39997" s="10"/>
      <c r="L39997" s="10"/>
      <c r="M39997" s="10"/>
    </row>
    <row r="39998" spans="2:13" s="1" customFormat="1" ht="13.8" x14ac:dyDescent="0.3">
      <c r="B39998" s="10"/>
      <c r="L39998" s="10"/>
      <c r="M39998" s="10"/>
    </row>
    <row r="39999" spans="2:13" s="1" customFormat="1" ht="13.8" x14ac:dyDescent="0.3">
      <c r="B39999" s="10"/>
      <c r="L39999" s="10"/>
      <c r="M39999" s="10"/>
    </row>
    <row r="40000" spans="2:13" s="1" customFormat="1" ht="13.8" x14ac:dyDescent="0.3">
      <c r="B40000" s="10"/>
      <c r="L40000" s="10"/>
      <c r="M40000" s="10"/>
    </row>
    <row r="40001" spans="2:13" s="1" customFormat="1" ht="13.8" x14ac:dyDescent="0.3">
      <c r="B40001" s="10"/>
      <c r="L40001" s="10"/>
      <c r="M40001" s="10"/>
    </row>
    <row r="40002" spans="2:13" s="1" customFormat="1" ht="13.8" x14ac:dyDescent="0.3">
      <c r="B40002" s="10"/>
      <c r="L40002" s="10"/>
      <c r="M40002" s="10"/>
    </row>
    <row r="40003" spans="2:13" s="1" customFormat="1" ht="13.8" x14ac:dyDescent="0.3">
      <c r="B40003" s="10"/>
      <c r="L40003" s="10"/>
      <c r="M40003" s="10"/>
    </row>
    <row r="40004" spans="2:13" s="1" customFormat="1" ht="13.8" x14ac:dyDescent="0.3">
      <c r="B40004" s="10"/>
      <c r="L40004" s="10"/>
      <c r="M40004" s="10"/>
    </row>
    <row r="40005" spans="2:13" s="1" customFormat="1" ht="13.8" x14ac:dyDescent="0.3">
      <c r="B40005" s="10"/>
      <c r="L40005" s="10"/>
      <c r="M40005" s="10"/>
    </row>
    <row r="40006" spans="2:13" s="1" customFormat="1" ht="13.8" x14ac:dyDescent="0.3">
      <c r="B40006" s="10"/>
      <c r="L40006" s="10"/>
      <c r="M40006" s="10"/>
    </row>
    <row r="40007" spans="2:13" s="1" customFormat="1" ht="13.8" x14ac:dyDescent="0.3">
      <c r="B40007" s="10"/>
      <c r="L40007" s="10"/>
      <c r="M40007" s="10"/>
    </row>
    <row r="40008" spans="2:13" s="1" customFormat="1" ht="13.8" x14ac:dyDescent="0.3">
      <c r="B40008" s="10"/>
      <c r="L40008" s="10"/>
      <c r="M40008" s="10"/>
    </row>
    <row r="40009" spans="2:13" s="1" customFormat="1" ht="13.8" x14ac:dyDescent="0.3">
      <c r="B40009" s="10"/>
      <c r="L40009" s="10"/>
      <c r="M40009" s="10"/>
    </row>
    <row r="40010" spans="2:13" s="1" customFormat="1" ht="13.8" x14ac:dyDescent="0.3">
      <c r="B40010" s="10"/>
      <c r="L40010" s="10"/>
      <c r="M40010" s="10"/>
    </row>
    <row r="40011" spans="2:13" s="1" customFormat="1" ht="13.8" x14ac:dyDescent="0.3">
      <c r="B40011" s="10"/>
      <c r="L40011" s="10"/>
      <c r="M40011" s="10"/>
    </row>
    <row r="40012" spans="2:13" s="1" customFormat="1" ht="13.8" x14ac:dyDescent="0.3">
      <c r="B40012" s="10"/>
      <c r="L40012" s="10"/>
      <c r="M40012" s="10"/>
    </row>
    <row r="40013" spans="2:13" s="1" customFormat="1" ht="13.8" x14ac:dyDescent="0.3">
      <c r="B40013" s="10"/>
      <c r="L40013" s="10"/>
      <c r="M40013" s="10"/>
    </row>
    <row r="40014" spans="2:13" s="1" customFormat="1" ht="13.8" x14ac:dyDescent="0.3">
      <c r="B40014" s="10"/>
      <c r="L40014" s="10"/>
      <c r="M40014" s="10"/>
    </row>
    <row r="40015" spans="2:13" s="1" customFormat="1" ht="13.8" x14ac:dyDescent="0.3">
      <c r="B40015" s="10"/>
      <c r="L40015" s="10"/>
      <c r="M40015" s="10"/>
    </row>
    <row r="40016" spans="2:13" s="1" customFormat="1" ht="13.8" x14ac:dyDescent="0.3">
      <c r="B40016" s="10"/>
      <c r="L40016" s="10"/>
      <c r="M40016" s="10"/>
    </row>
    <row r="40017" spans="2:13" s="1" customFormat="1" ht="13.8" x14ac:dyDescent="0.3">
      <c r="B40017" s="10"/>
      <c r="L40017" s="10"/>
      <c r="M40017" s="10"/>
    </row>
    <row r="40018" spans="2:13" s="1" customFormat="1" ht="13.8" x14ac:dyDescent="0.3">
      <c r="B40018" s="10"/>
      <c r="L40018" s="10"/>
      <c r="M40018" s="10"/>
    </row>
    <row r="40019" spans="2:13" s="1" customFormat="1" ht="13.8" x14ac:dyDescent="0.3">
      <c r="B40019" s="10"/>
      <c r="L40019" s="10"/>
      <c r="M40019" s="10"/>
    </row>
    <row r="40020" spans="2:13" s="1" customFormat="1" ht="13.8" x14ac:dyDescent="0.3">
      <c r="B40020" s="10"/>
      <c r="L40020" s="10"/>
      <c r="M40020" s="10"/>
    </row>
    <row r="40021" spans="2:13" s="1" customFormat="1" ht="13.8" x14ac:dyDescent="0.3">
      <c r="B40021" s="10"/>
      <c r="L40021" s="10"/>
      <c r="M40021" s="10"/>
    </row>
    <row r="40022" spans="2:13" s="1" customFormat="1" ht="13.8" x14ac:dyDescent="0.3">
      <c r="B40022" s="10"/>
      <c r="L40022" s="10"/>
      <c r="M40022" s="10"/>
    </row>
    <row r="40023" spans="2:13" s="1" customFormat="1" ht="13.8" x14ac:dyDescent="0.3">
      <c r="B40023" s="10"/>
      <c r="L40023" s="10"/>
      <c r="M40023" s="10"/>
    </row>
    <row r="40024" spans="2:13" s="1" customFormat="1" ht="13.8" x14ac:dyDescent="0.3">
      <c r="B40024" s="10"/>
      <c r="L40024" s="10"/>
      <c r="M40024" s="10"/>
    </row>
    <row r="40025" spans="2:13" s="1" customFormat="1" ht="13.8" x14ac:dyDescent="0.3">
      <c r="B40025" s="10"/>
      <c r="L40025" s="10"/>
      <c r="M40025" s="10"/>
    </row>
    <row r="40026" spans="2:13" s="1" customFormat="1" ht="13.8" x14ac:dyDescent="0.3">
      <c r="B40026" s="10"/>
      <c r="L40026" s="10"/>
      <c r="M40026" s="10"/>
    </row>
    <row r="40027" spans="2:13" s="1" customFormat="1" ht="13.8" x14ac:dyDescent="0.3">
      <c r="B40027" s="10"/>
      <c r="L40027" s="10"/>
      <c r="M40027" s="10"/>
    </row>
    <row r="40028" spans="2:13" s="1" customFormat="1" ht="13.8" x14ac:dyDescent="0.3">
      <c r="B40028" s="10"/>
      <c r="L40028" s="10"/>
      <c r="M40028" s="10"/>
    </row>
    <row r="40029" spans="2:13" s="1" customFormat="1" ht="13.8" x14ac:dyDescent="0.3">
      <c r="B40029" s="10"/>
      <c r="L40029" s="10"/>
      <c r="M40029" s="10"/>
    </row>
    <row r="40030" spans="2:13" s="1" customFormat="1" ht="13.8" x14ac:dyDescent="0.3">
      <c r="B40030" s="10"/>
      <c r="L40030" s="10"/>
      <c r="M40030" s="10"/>
    </row>
    <row r="40031" spans="2:13" s="1" customFormat="1" ht="13.8" x14ac:dyDescent="0.3">
      <c r="B40031" s="10"/>
      <c r="L40031" s="10"/>
      <c r="M40031" s="10"/>
    </row>
    <row r="40032" spans="2:13" s="1" customFormat="1" ht="13.8" x14ac:dyDescent="0.3">
      <c r="B40032" s="10"/>
      <c r="L40032" s="10"/>
      <c r="M40032" s="10"/>
    </row>
    <row r="40033" spans="2:13" s="1" customFormat="1" ht="13.8" x14ac:dyDescent="0.3">
      <c r="B40033" s="10"/>
      <c r="L40033" s="10"/>
      <c r="M40033" s="10"/>
    </row>
    <row r="40034" spans="2:13" s="1" customFormat="1" ht="13.8" x14ac:dyDescent="0.3">
      <c r="B40034" s="10"/>
      <c r="L40034" s="10"/>
      <c r="M40034" s="10"/>
    </row>
    <row r="40035" spans="2:13" s="1" customFormat="1" ht="13.8" x14ac:dyDescent="0.3">
      <c r="B40035" s="10"/>
      <c r="L40035" s="10"/>
      <c r="M40035" s="10"/>
    </row>
    <row r="40036" spans="2:13" s="1" customFormat="1" ht="13.8" x14ac:dyDescent="0.3">
      <c r="B40036" s="10"/>
      <c r="L40036" s="10"/>
      <c r="M40036" s="10"/>
    </row>
    <row r="40037" spans="2:13" s="1" customFormat="1" ht="13.8" x14ac:dyDescent="0.3">
      <c r="B40037" s="10"/>
      <c r="L40037" s="10"/>
      <c r="M40037" s="10"/>
    </row>
    <row r="40038" spans="2:13" s="1" customFormat="1" ht="13.8" x14ac:dyDescent="0.3">
      <c r="B40038" s="10"/>
      <c r="L40038" s="10"/>
      <c r="M40038" s="10"/>
    </row>
    <row r="40039" spans="2:13" s="1" customFormat="1" ht="13.8" x14ac:dyDescent="0.3">
      <c r="B40039" s="10"/>
      <c r="L40039" s="10"/>
      <c r="M40039" s="10"/>
    </row>
    <row r="40040" spans="2:13" s="1" customFormat="1" ht="13.8" x14ac:dyDescent="0.3">
      <c r="B40040" s="10"/>
      <c r="L40040" s="10"/>
      <c r="M40040" s="10"/>
    </row>
    <row r="40041" spans="2:13" s="1" customFormat="1" ht="13.8" x14ac:dyDescent="0.3">
      <c r="B40041" s="10"/>
      <c r="L40041" s="10"/>
      <c r="M40041" s="10"/>
    </row>
    <row r="40042" spans="2:13" s="1" customFormat="1" ht="13.8" x14ac:dyDescent="0.3">
      <c r="B40042" s="10"/>
      <c r="L40042" s="10"/>
      <c r="M40042" s="10"/>
    </row>
    <row r="40043" spans="2:13" s="1" customFormat="1" ht="13.8" x14ac:dyDescent="0.3">
      <c r="B40043" s="10"/>
      <c r="L40043" s="10"/>
      <c r="M40043" s="10"/>
    </row>
    <row r="40044" spans="2:13" s="1" customFormat="1" ht="13.8" x14ac:dyDescent="0.3">
      <c r="B40044" s="10"/>
      <c r="L40044" s="10"/>
      <c r="M40044" s="10"/>
    </row>
    <row r="40045" spans="2:13" s="1" customFormat="1" ht="13.8" x14ac:dyDescent="0.3">
      <c r="B40045" s="10"/>
      <c r="L40045" s="10"/>
      <c r="M40045" s="10"/>
    </row>
    <row r="40046" spans="2:13" s="1" customFormat="1" ht="13.8" x14ac:dyDescent="0.3">
      <c r="B40046" s="10"/>
      <c r="L40046" s="10"/>
      <c r="M40046" s="10"/>
    </row>
    <row r="40047" spans="2:13" s="1" customFormat="1" ht="13.8" x14ac:dyDescent="0.3">
      <c r="B40047" s="10"/>
      <c r="L40047" s="10"/>
      <c r="M40047" s="10"/>
    </row>
    <row r="40048" spans="2:13" s="1" customFormat="1" ht="13.8" x14ac:dyDescent="0.3">
      <c r="B40048" s="10"/>
      <c r="L40048" s="10"/>
      <c r="M40048" s="10"/>
    </row>
    <row r="40049" spans="2:13" s="1" customFormat="1" ht="13.8" x14ac:dyDescent="0.3">
      <c r="B40049" s="10"/>
      <c r="L40049" s="10"/>
      <c r="M40049" s="10"/>
    </row>
    <row r="40050" spans="2:13" s="1" customFormat="1" ht="13.8" x14ac:dyDescent="0.3">
      <c r="B40050" s="10"/>
      <c r="L40050" s="10"/>
      <c r="M40050" s="10"/>
    </row>
    <row r="40051" spans="2:13" s="1" customFormat="1" ht="13.8" x14ac:dyDescent="0.3">
      <c r="B40051" s="10"/>
      <c r="L40051" s="10"/>
      <c r="M40051" s="10"/>
    </row>
    <row r="40052" spans="2:13" s="1" customFormat="1" ht="13.8" x14ac:dyDescent="0.3">
      <c r="B40052" s="10"/>
      <c r="L40052" s="10"/>
      <c r="M40052" s="10"/>
    </row>
    <row r="40053" spans="2:13" s="1" customFormat="1" ht="13.8" x14ac:dyDescent="0.3">
      <c r="B40053" s="10"/>
      <c r="L40053" s="10"/>
      <c r="M40053" s="10"/>
    </row>
    <row r="40054" spans="2:13" s="1" customFormat="1" ht="13.8" x14ac:dyDescent="0.3">
      <c r="B40054" s="10"/>
      <c r="L40054" s="10"/>
      <c r="M40054" s="10"/>
    </row>
    <row r="40055" spans="2:13" s="1" customFormat="1" ht="13.8" x14ac:dyDescent="0.3">
      <c r="B40055" s="10"/>
      <c r="L40055" s="10"/>
      <c r="M40055" s="10"/>
    </row>
    <row r="40056" spans="2:13" s="1" customFormat="1" ht="13.8" x14ac:dyDescent="0.3">
      <c r="B40056" s="10"/>
      <c r="L40056" s="10"/>
      <c r="M40056" s="10"/>
    </row>
    <row r="40057" spans="2:13" s="1" customFormat="1" ht="13.8" x14ac:dyDescent="0.3">
      <c r="B40057" s="10"/>
      <c r="L40057" s="10"/>
      <c r="M40057" s="10"/>
    </row>
    <row r="40058" spans="2:13" s="1" customFormat="1" ht="13.8" x14ac:dyDescent="0.3">
      <c r="B40058" s="10"/>
      <c r="L40058" s="10"/>
      <c r="M40058" s="10"/>
    </row>
    <row r="40059" spans="2:13" s="1" customFormat="1" ht="13.8" x14ac:dyDescent="0.3">
      <c r="B40059" s="10"/>
      <c r="L40059" s="10"/>
      <c r="M40059" s="10"/>
    </row>
    <row r="40060" spans="2:13" s="1" customFormat="1" ht="13.8" x14ac:dyDescent="0.3">
      <c r="B40060" s="10"/>
      <c r="L40060" s="10"/>
      <c r="M40060" s="10"/>
    </row>
    <row r="40061" spans="2:13" s="1" customFormat="1" ht="13.8" x14ac:dyDescent="0.3">
      <c r="B40061" s="10"/>
      <c r="L40061" s="10"/>
      <c r="M40061" s="10"/>
    </row>
    <row r="40062" spans="2:13" s="1" customFormat="1" ht="13.8" x14ac:dyDescent="0.3">
      <c r="B40062" s="10"/>
      <c r="L40062" s="10"/>
      <c r="M40062" s="10"/>
    </row>
    <row r="40063" spans="2:13" s="1" customFormat="1" ht="13.8" x14ac:dyDescent="0.3">
      <c r="B40063" s="10"/>
      <c r="L40063" s="10"/>
      <c r="M40063" s="10"/>
    </row>
    <row r="40064" spans="2:13" s="1" customFormat="1" ht="13.8" x14ac:dyDescent="0.3">
      <c r="B40064" s="10"/>
      <c r="L40064" s="10"/>
      <c r="M40064" s="10"/>
    </row>
    <row r="40065" spans="2:13" s="1" customFormat="1" ht="13.8" x14ac:dyDescent="0.3">
      <c r="B40065" s="10"/>
      <c r="L40065" s="10"/>
      <c r="M40065" s="10"/>
    </row>
    <row r="40066" spans="2:13" s="1" customFormat="1" ht="13.8" x14ac:dyDescent="0.3">
      <c r="B40066" s="10"/>
      <c r="L40066" s="10"/>
      <c r="M40066" s="10"/>
    </row>
    <row r="40067" spans="2:13" s="1" customFormat="1" ht="13.8" x14ac:dyDescent="0.3">
      <c r="B40067" s="10"/>
      <c r="L40067" s="10"/>
      <c r="M40067" s="10"/>
    </row>
    <row r="40068" spans="2:13" s="1" customFormat="1" ht="13.8" x14ac:dyDescent="0.3">
      <c r="B40068" s="10"/>
      <c r="L40068" s="10"/>
      <c r="M40068" s="10"/>
    </row>
    <row r="40069" spans="2:13" s="1" customFormat="1" ht="13.8" x14ac:dyDescent="0.3">
      <c r="B40069" s="10"/>
      <c r="L40069" s="10"/>
      <c r="M40069" s="10"/>
    </row>
    <row r="40070" spans="2:13" s="1" customFormat="1" ht="13.8" x14ac:dyDescent="0.3">
      <c r="B40070" s="10"/>
      <c r="L40070" s="10"/>
      <c r="M40070" s="10"/>
    </row>
    <row r="40071" spans="2:13" s="1" customFormat="1" ht="13.8" x14ac:dyDescent="0.3">
      <c r="B40071" s="10"/>
      <c r="L40071" s="10"/>
      <c r="M40071" s="10"/>
    </row>
    <row r="40072" spans="2:13" s="1" customFormat="1" ht="13.8" x14ac:dyDescent="0.3">
      <c r="B40072" s="10"/>
      <c r="L40072" s="10"/>
      <c r="M40072" s="10"/>
    </row>
    <row r="40073" spans="2:13" s="1" customFormat="1" ht="13.8" x14ac:dyDescent="0.3">
      <c r="B40073" s="10"/>
      <c r="L40073" s="10"/>
      <c r="M40073" s="10"/>
    </row>
    <row r="40074" spans="2:13" s="1" customFormat="1" ht="13.8" x14ac:dyDescent="0.3">
      <c r="B40074" s="10"/>
      <c r="L40074" s="10"/>
      <c r="M40074" s="10"/>
    </row>
    <row r="40075" spans="2:13" s="1" customFormat="1" ht="13.8" x14ac:dyDescent="0.3">
      <c r="B40075" s="10"/>
      <c r="L40075" s="10"/>
      <c r="M40075" s="10"/>
    </row>
    <row r="40076" spans="2:13" s="1" customFormat="1" ht="13.8" x14ac:dyDescent="0.3">
      <c r="B40076" s="10"/>
      <c r="L40076" s="10"/>
      <c r="M40076" s="10"/>
    </row>
    <row r="40077" spans="2:13" s="1" customFormat="1" ht="13.8" x14ac:dyDescent="0.3">
      <c r="B40077" s="10"/>
      <c r="L40077" s="10"/>
      <c r="M40077" s="10"/>
    </row>
    <row r="40078" spans="2:13" s="1" customFormat="1" ht="13.8" x14ac:dyDescent="0.3">
      <c r="B40078" s="10"/>
      <c r="L40078" s="10"/>
      <c r="M40078" s="10"/>
    </row>
    <row r="40079" spans="2:13" s="1" customFormat="1" ht="13.8" x14ac:dyDescent="0.3">
      <c r="B40079" s="10"/>
      <c r="L40079" s="10"/>
      <c r="M40079" s="10"/>
    </row>
    <row r="40080" spans="2:13" s="1" customFormat="1" ht="13.8" x14ac:dyDescent="0.3">
      <c r="B40080" s="10"/>
      <c r="L40080" s="10"/>
      <c r="M40080" s="10"/>
    </row>
    <row r="40081" spans="2:13" s="1" customFormat="1" ht="13.8" x14ac:dyDescent="0.3">
      <c r="B40081" s="10"/>
      <c r="L40081" s="10"/>
      <c r="M40081" s="10"/>
    </row>
    <row r="40082" spans="2:13" s="1" customFormat="1" ht="13.8" x14ac:dyDescent="0.3">
      <c r="B40082" s="10"/>
      <c r="L40082" s="10"/>
      <c r="M40082" s="10"/>
    </row>
    <row r="40083" spans="2:13" s="1" customFormat="1" ht="13.8" x14ac:dyDescent="0.3">
      <c r="B40083" s="10"/>
      <c r="L40083" s="10"/>
      <c r="M40083" s="10"/>
    </row>
    <row r="40084" spans="2:13" s="1" customFormat="1" ht="13.8" x14ac:dyDescent="0.3">
      <c r="B40084" s="10"/>
      <c r="L40084" s="10"/>
      <c r="M40084" s="10"/>
    </row>
    <row r="40085" spans="2:13" s="1" customFormat="1" ht="13.8" x14ac:dyDescent="0.3">
      <c r="B40085" s="10"/>
      <c r="L40085" s="10"/>
      <c r="M40085" s="10"/>
    </row>
    <row r="40086" spans="2:13" s="1" customFormat="1" ht="13.8" x14ac:dyDescent="0.3">
      <c r="B40086" s="10"/>
      <c r="L40086" s="10"/>
      <c r="M40086" s="10"/>
    </row>
    <row r="40087" spans="2:13" s="1" customFormat="1" ht="13.8" x14ac:dyDescent="0.3">
      <c r="B40087" s="10"/>
      <c r="L40087" s="10"/>
      <c r="M40087" s="10"/>
    </row>
    <row r="40088" spans="2:13" s="1" customFormat="1" ht="13.8" x14ac:dyDescent="0.3">
      <c r="B40088" s="10"/>
      <c r="L40088" s="10"/>
      <c r="M40088" s="10"/>
    </row>
    <row r="40089" spans="2:13" s="1" customFormat="1" ht="13.8" x14ac:dyDescent="0.3">
      <c r="B40089" s="10"/>
      <c r="L40089" s="10"/>
      <c r="M40089" s="10"/>
    </row>
    <row r="40090" spans="2:13" s="1" customFormat="1" ht="13.8" x14ac:dyDescent="0.3">
      <c r="B40090" s="10"/>
      <c r="L40090" s="10"/>
      <c r="M40090" s="10"/>
    </row>
    <row r="40091" spans="2:13" s="1" customFormat="1" ht="13.8" x14ac:dyDescent="0.3">
      <c r="B40091" s="10"/>
      <c r="L40091" s="10"/>
      <c r="M40091" s="10"/>
    </row>
    <row r="40092" spans="2:13" s="1" customFormat="1" ht="13.8" x14ac:dyDescent="0.3">
      <c r="B40092" s="10"/>
      <c r="L40092" s="10"/>
      <c r="M40092" s="10"/>
    </row>
    <row r="40093" spans="2:13" s="1" customFormat="1" ht="13.8" x14ac:dyDescent="0.3">
      <c r="B40093" s="10"/>
      <c r="L40093" s="10"/>
      <c r="M40093" s="10"/>
    </row>
    <row r="40094" spans="2:13" s="1" customFormat="1" ht="13.8" x14ac:dyDescent="0.3">
      <c r="B40094" s="10"/>
      <c r="L40094" s="10"/>
      <c r="M40094" s="10"/>
    </row>
    <row r="40095" spans="2:13" s="1" customFormat="1" ht="13.8" x14ac:dyDescent="0.3">
      <c r="B40095" s="10"/>
      <c r="L40095" s="10"/>
      <c r="M40095" s="10"/>
    </row>
    <row r="40096" spans="2:13" s="1" customFormat="1" ht="13.8" x14ac:dyDescent="0.3">
      <c r="B40096" s="10"/>
      <c r="L40096" s="10"/>
      <c r="M40096" s="10"/>
    </row>
    <row r="40097" spans="2:13" s="1" customFormat="1" ht="13.8" x14ac:dyDescent="0.3">
      <c r="B40097" s="10"/>
      <c r="L40097" s="10"/>
      <c r="M40097" s="10"/>
    </row>
    <row r="40098" spans="2:13" s="1" customFormat="1" ht="13.8" x14ac:dyDescent="0.3">
      <c r="B40098" s="10"/>
      <c r="L40098" s="10"/>
      <c r="M40098" s="10"/>
    </row>
    <row r="40099" spans="2:13" s="1" customFormat="1" ht="13.8" x14ac:dyDescent="0.3">
      <c r="B40099" s="10"/>
      <c r="L40099" s="10"/>
      <c r="M40099" s="10"/>
    </row>
    <row r="40100" spans="2:13" s="1" customFormat="1" ht="13.8" x14ac:dyDescent="0.3">
      <c r="B40100" s="10"/>
      <c r="L40100" s="10"/>
      <c r="M40100" s="10"/>
    </row>
    <row r="40101" spans="2:13" s="1" customFormat="1" ht="13.8" x14ac:dyDescent="0.3">
      <c r="B40101" s="10"/>
      <c r="L40101" s="10"/>
      <c r="M40101" s="10"/>
    </row>
    <row r="40102" spans="2:13" s="1" customFormat="1" ht="13.8" x14ac:dyDescent="0.3">
      <c r="B40102" s="10"/>
      <c r="L40102" s="10"/>
      <c r="M40102" s="10"/>
    </row>
    <row r="40103" spans="2:13" s="1" customFormat="1" ht="13.8" x14ac:dyDescent="0.3">
      <c r="B40103" s="10"/>
      <c r="L40103" s="10"/>
      <c r="M40103" s="10"/>
    </row>
    <row r="40104" spans="2:13" s="1" customFormat="1" ht="13.8" x14ac:dyDescent="0.3">
      <c r="B40104" s="10"/>
      <c r="L40104" s="10"/>
      <c r="M40104" s="10"/>
    </row>
    <row r="40105" spans="2:13" s="1" customFormat="1" ht="13.8" x14ac:dyDescent="0.3">
      <c r="B40105" s="10"/>
      <c r="L40105" s="10"/>
      <c r="M40105" s="10"/>
    </row>
    <row r="40106" spans="2:13" s="1" customFormat="1" ht="13.8" x14ac:dyDescent="0.3">
      <c r="B40106" s="10"/>
      <c r="L40106" s="10"/>
      <c r="M40106" s="10"/>
    </row>
    <row r="40107" spans="2:13" s="1" customFormat="1" ht="13.8" x14ac:dyDescent="0.3">
      <c r="B40107" s="10"/>
      <c r="L40107" s="10"/>
      <c r="M40107" s="10"/>
    </row>
    <row r="40108" spans="2:13" s="1" customFormat="1" ht="13.8" x14ac:dyDescent="0.3">
      <c r="B40108" s="10"/>
      <c r="L40108" s="10"/>
      <c r="M40108" s="10"/>
    </row>
    <row r="40109" spans="2:13" s="1" customFormat="1" ht="13.8" x14ac:dyDescent="0.3">
      <c r="B40109" s="10"/>
      <c r="L40109" s="10"/>
      <c r="M40109" s="10"/>
    </row>
    <row r="40110" spans="2:13" s="1" customFormat="1" ht="13.8" x14ac:dyDescent="0.3">
      <c r="B40110" s="10"/>
      <c r="L40110" s="10"/>
      <c r="M40110" s="10"/>
    </row>
    <row r="40111" spans="2:13" s="1" customFormat="1" ht="13.8" x14ac:dyDescent="0.3">
      <c r="B40111" s="10"/>
      <c r="L40111" s="10"/>
      <c r="M40111" s="10"/>
    </row>
    <row r="40112" spans="2:13" s="1" customFormat="1" ht="13.8" x14ac:dyDescent="0.3">
      <c r="B40112" s="10"/>
      <c r="L40112" s="10"/>
      <c r="M40112" s="10"/>
    </row>
    <row r="40113" spans="2:13" s="1" customFormat="1" ht="13.8" x14ac:dyDescent="0.3">
      <c r="B40113" s="10"/>
      <c r="L40113" s="10"/>
      <c r="M40113" s="10"/>
    </row>
    <row r="40114" spans="2:13" s="1" customFormat="1" ht="13.8" x14ac:dyDescent="0.3">
      <c r="B40114" s="10"/>
      <c r="L40114" s="10"/>
      <c r="M40114" s="10"/>
    </row>
    <row r="40115" spans="2:13" s="1" customFormat="1" ht="13.8" x14ac:dyDescent="0.3">
      <c r="B40115" s="10"/>
      <c r="L40115" s="10"/>
      <c r="M40115" s="10"/>
    </row>
    <row r="40116" spans="2:13" s="1" customFormat="1" ht="13.8" x14ac:dyDescent="0.3">
      <c r="B40116" s="10"/>
      <c r="L40116" s="10"/>
      <c r="M40116" s="10"/>
    </row>
    <row r="40117" spans="2:13" s="1" customFormat="1" ht="13.8" x14ac:dyDescent="0.3">
      <c r="B40117" s="10"/>
      <c r="L40117" s="10"/>
      <c r="M40117" s="10"/>
    </row>
    <row r="40118" spans="2:13" s="1" customFormat="1" ht="13.8" x14ac:dyDescent="0.3">
      <c r="B40118" s="10"/>
      <c r="L40118" s="10"/>
      <c r="M40118" s="10"/>
    </row>
    <row r="40119" spans="2:13" s="1" customFormat="1" ht="13.8" x14ac:dyDescent="0.3">
      <c r="B40119" s="10"/>
      <c r="L40119" s="10"/>
      <c r="M40119" s="10"/>
    </row>
    <row r="40120" spans="2:13" s="1" customFormat="1" ht="13.8" x14ac:dyDescent="0.3">
      <c r="B40120" s="10"/>
      <c r="L40120" s="10"/>
      <c r="M40120" s="10"/>
    </row>
    <row r="40121" spans="2:13" s="1" customFormat="1" ht="13.8" x14ac:dyDescent="0.3">
      <c r="B40121" s="10"/>
      <c r="L40121" s="10"/>
      <c r="M40121" s="10"/>
    </row>
    <row r="40122" spans="2:13" s="1" customFormat="1" ht="13.8" x14ac:dyDescent="0.3">
      <c r="B40122" s="10"/>
      <c r="L40122" s="10"/>
      <c r="M40122" s="10"/>
    </row>
    <row r="40123" spans="2:13" s="1" customFormat="1" ht="13.8" x14ac:dyDescent="0.3">
      <c r="B40123" s="10"/>
      <c r="L40123" s="10"/>
      <c r="M40123" s="10"/>
    </row>
    <row r="40124" spans="2:13" s="1" customFormat="1" ht="13.8" x14ac:dyDescent="0.3">
      <c r="B40124" s="10"/>
      <c r="L40124" s="10"/>
      <c r="M40124" s="10"/>
    </row>
    <row r="40125" spans="2:13" s="1" customFormat="1" ht="13.8" x14ac:dyDescent="0.3">
      <c r="B40125" s="10"/>
      <c r="L40125" s="10"/>
      <c r="M40125" s="10"/>
    </row>
    <row r="40126" spans="2:13" s="1" customFormat="1" ht="13.8" x14ac:dyDescent="0.3">
      <c r="B40126" s="10"/>
      <c r="L40126" s="10"/>
      <c r="M40126" s="10"/>
    </row>
    <row r="40127" spans="2:13" s="1" customFormat="1" ht="13.8" x14ac:dyDescent="0.3">
      <c r="B40127" s="10"/>
      <c r="L40127" s="10"/>
      <c r="M40127" s="10"/>
    </row>
    <row r="40128" spans="2:13" s="1" customFormat="1" ht="13.8" x14ac:dyDescent="0.3">
      <c r="B40128" s="10"/>
      <c r="L40128" s="10"/>
      <c r="M40128" s="10"/>
    </row>
    <row r="40129" spans="2:13" s="1" customFormat="1" ht="13.8" x14ac:dyDescent="0.3">
      <c r="B40129" s="10"/>
      <c r="L40129" s="10"/>
      <c r="M40129" s="10"/>
    </row>
    <row r="40130" spans="2:13" s="1" customFormat="1" ht="13.8" x14ac:dyDescent="0.3">
      <c r="B40130" s="10"/>
      <c r="L40130" s="10"/>
      <c r="M40130" s="10"/>
    </row>
    <row r="40131" spans="2:13" s="1" customFormat="1" ht="13.8" x14ac:dyDescent="0.3">
      <c r="B40131" s="10"/>
      <c r="L40131" s="10"/>
      <c r="M40131" s="10"/>
    </row>
    <row r="40132" spans="2:13" s="1" customFormat="1" ht="13.8" x14ac:dyDescent="0.3">
      <c r="B40132" s="10"/>
      <c r="L40132" s="10"/>
      <c r="M40132" s="10"/>
    </row>
    <row r="40133" spans="2:13" s="1" customFormat="1" ht="13.8" x14ac:dyDescent="0.3">
      <c r="B40133" s="10"/>
      <c r="L40133" s="10"/>
      <c r="M40133" s="10"/>
    </row>
    <row r="40134" spans="2:13" s="1" customFormat="1" ht="13.8" x14ac:dyDescent="0.3">
      <c r="B40134" s="10"/>
      <c r="L40134" s="10"/>
      <c r="M40134" s="10"/>
    </row>
    <row r="40135" spans="2:13" s="1" customFormat="1" ht="13.8" x14ac:dyDescent="0.3">
      <c r="B40135" s="10"/>
      <c r="L40135" s="10"/>
      <c r="M40135" s="10"/>
    </row>
    <row r="40136" spans="2:13" s="1" customFormat="1" ht="13.8" x14ac:dyDescent="0.3">
      <c r="B40136" s="10"/>
      <c r="L40136" s="10"/>
      <c r="M40136" s="10"/>
    </row>
    <row r="40137" spans="2:13" s="1" customFormat="1" ht="13.8" x14ac:dyDescent="0.3">
      <c r="B40137" s="10"/>
      <c r="L40137" s="10"/>
      <c r="M40137" s="10"/>
    </row>
    <row r="40138" spans="2:13" s="1" customFormat="1" ht="13.8" x14ac:dyDescent="0.3">
      <c r="B40138" s="10"/>
      <c r="L40138" s="10"/>
      <c r="M40138" s="10"/>
    </row>
    <row r="40139" spans="2:13" s="1" customFormat="1" ht="13.8" x14ac:dyDescent="0.3">
      <c r="B40139" s="10"/>
      <c r="L40139" s="10"/>
      <c r="M40139" s="10"/>
    </row>
    <row r="40140" spans="2:13" s="1" customFormat="1" ht="13.8" x14ac:dyDescent="0.3">
      <c r="B40140" s="10"/>
      <c r="L40140" s="10"/>
      <c r="M40140" s="10"/>
    </row>
    <row r="40141" spans="2:13" s="1" customFormat="1" ht="13.8" x14ac:dyDescent="0.3">
      <c r="B40141" s="10"/>
      <c r="L40141" s="10"/>
      <c r="M40141" s="10"/>
    </row>
    <row r="40142" spans="2:13" s="1" customFormat="1" ht="13.8" x14ac:dyDescent="0.3">
      <c r="B40142" s="10"/>
      <c r="L40142" s="10"/>
      <c r="M40142" s="10"/>
    </row>
    <row r="40143" spans="2:13" s="1" customFormat="1" ht="13.8" x14ac:dyDescent="0.3">
      <c r="B40143" s="10"/>
      <c r="L40143" s="10"/>
      <c r="M40143" s="10"/>
    </row>
    <row r="40144" spans="2:13" s="1" customFormat="1" ht="13.8" x14ac:dyDescent="0.3">
      <c r="B40144" s="10"/>
      <c r="L40144" s="10"/>
      <c r="M40144" s="10"/>
    </row>
    <row r="40145" spans="2:13" s="1" customFormat="1" ht="13.8" x14ac:dyDescent="0.3">
      <c r="B40145" s="10"/>
      <c r="L40145" s="10"/>
      <c r="M40145" s="10"/>
    </row>
    <row r="40146" spans="2:13" s="1" customFormat="1" ht="13.8" x14ac:dyDescent="0.3">
      <c r="B40146" s="10"/>
      <c r="L40146" s="10"/>
      <c r="M40146" s="10"/>
    </row>
    <row r="40147" spans="2:13" s="1" customFormat="1" ht="13.8" x14ac:dyDescent="0.3">
      <c r="B40147" s="10"/>
      <c r="L40147" s="10"/>
      <c r="M40147" s="10"/>
    </row>
    <row r="40148" spans="2:13" s="1" customFormat="1" ht="13.8" x14ac:dyDescent="0.3">
      <c r="B40148" s="10"/>
      <c r="L40148" s="10"/>
      <c r="M40148" s="10"/>
    </row>
    <row r="40149" spans="2:13" s="1" customFormat="1" ht="13.8" x14ac:dyDescent="0.3">
      <c r="B40149" s="10"/>
      <c r="L40149" s="10"/>
      <c r="M40149" s="10"/>
    </row>
    <row r="40150" spans="2:13" s="1" customFormat="1" ht="13.8" x14ac:dyDescent="0.3">
      <c r="B40150" s="10"/>
      <c r="L40150" s="10"/>
      <c r="M40150" s="10"/>
    </row>
    <row r="40151" spans="2:13" s="1" customFormat="1" ht="13.8" x14ac:dyDescent="0.3">
      <c r="B40151" s="10"/>
      <c r="L40151" s="10"/>
      <c r="M40151" s="10"/>
    </row>
    <row r="40152" spans="2:13" s="1" customFormat="1" ht="13.8" x14ac:dyDescent="0.3">
      <c r="B40152" s="10"/>
      <c r="L40152" s="10"/>
      <c r="M40152" s="10"/>
    </row>
    <row r="40153" spans="2:13" s="1" customFormat="1" ht="13.8" x14ac:dyDescent="0.3">
      <c r="B40153" s="10"/>
      <c r="L40153" s="10"/>
      <c r="M40153" s="10"/>
    </row>
    <row r="40154" spans="2:13" s="1" customFormat="1" ht="13.8" x14ac:dyDescent="0.3">
      <c r="B40154" s="10"/>
      <c r="L40154" s="10"/>
      <c r="M40154" s="10"/>
    </row>
    <row r="40155" spans="2:13" s="1" customFormat="1" ht="13.8" x14ac:dyDescent="0.3">
      <c r="B40155" s="10"/>
      <c r="L40155" s="10"/>
      <c r="M40155" s="10"/>
    </row>
    <row r="40156" spans="2:13" s="1" customFormat="1" ht="13.8" x14ac:dyDescent="0.3">
      <c r="B40156" s="10"/>
      <c r="L40156" s="10"/>
      <c r="M40156" s="10"/>
    </row>
    <row r="40157" spans="2:13" s="1" customFormat="1" ht="13.8" x14ac:dyDescent="0.3">
      <c r="B40157" s="10"/>
      <c r="L40157" s="10"/>
      <c r="M40157" s="10"/>
    </row>
    <row r="40158" spans="2:13" s="1" customFormat="1" ht="13.8" x14ac:dyDescent="0.3">
      <c r="B40158" s="10"/>
      <c r="L40158" s="10"/>
      <c r="M40158" s="10"/>
    </row>
    <row r="40159" spans="2:13" s="1" customFormat="1" ht="13.8" x14ac:dyDescent="0.3">
      <c r="B40159" s="10"/>
      <c r="L40159" s="10"/>
      <c r="M40159" s="10"/>
    </row>
    <row r="40160" spans="2:13" s="1" customFormat="1" ht="13.8" x14ac:dyDescent="0.3">
      <c r="B40160" s="10"/>
      <c r="L40160" s="10"/>
      <c r="M40160" s="10"/>
    </row>
    <row r="40161" spans="2:13" s="1" customFormat="1" ht="13.8" x14ac:dyDescent="0.3">
      <c r="B40161" s="10"/>
      <c r="L40161" s="10"/>
      <c r="M40161" s="10"/>
    </row>
    <row r="40162" spans="2:13" s="1" customFormat="1" ht="13.8" x14ac:dyDescent="0.3">
      <c r="B40162" s="10"/>
      <c r="L40162" s="10"/>
      <c r="M40162" s="10"/>
    </row>
    <row r="40163" spans="2:13" s="1" customFormat="1" ht="13.8" x14ac:dyDescent="0.3">
      <c r="B40163" s="10"/>
      <c r="L40163" s="10"/>
      <c r="M40163" s="10"/>
    </row>
    <row r="40164" spans="2:13" s="1" customFormat="1" ht="13.8" x14ac:dyDescent="0.3">
      <c r="B40164" s="10"/>
      <c r="L40164" s="10"/>
      <c r="M40164" s="10"/>
    </row>
    <row r="40165" spans="2:13" s="1" customFormat="1" ht="13.8" x14ac:dyDescent="0.3">
      <c r="B40165" s="10"/>
      <c r="L40165" s="10"/>
      <c r="M40165" s="10"/>
    </row>
    <row r="40166" spans="2:13" s="1" customFormat="1" ht="13.8" x14ac:dyDescent="0.3">
      <c r="B40166" s="10"/>
      <c r="L40166" s="10"/>
      <c r="M40166" s="10"/>
    </row>
    <row r="40167" spans="2:13" s="1" customFormat="1" ht="13.8" x14ac:dyDescent="0.3">
      <c r="B40167" s="10"/>
      <c r="L40167" s="10"/>
      <c r="M40167" s="10"/>
    </row>
    <row r="40168" spans="2:13" s="1" customFormat="1" ht="13.8" x14ac:dyDescent="0.3">
      <c r="B40168" s="10"/>
      <c r="L40168" s="10"/>
      <c r="M40168" s="10"/>
    </row>
    <row r="40169" spans="2:13" s="1" customFormat="1" ht="13.8" x14ac:dyDescent="0.3">
      <c r="B40169" s="10"/>
      <c r="L40169" s="10"/>
      <c r="M40169" s="10"/>
    </row>
    <row r="40170" spans="2:13" s="1" customFormat="1" ht="13.8" x14ac:dyDescent="0.3">
      <c r="B40170" s="10"/>
      <c r="L40170" s="10"/>
      <c r="M40170" s="10"/>
    </row>
    <row r="40171" spans="2:13" s="1" customFormat="1" ht="13.8" x14ac:dyDescent="0.3">
      <c r="B40171" s="10"/>
      <c r="L40171" s="10"/>
      <c r="M40171" s="10"/>
    </row>
    <row r="40172" spans="2:13" s="1" customFormat="1" ht="13.8" x14ac:dyDescent="0.3">
      <c r="B40172" s="10"/>
      <c r="L40172" s="10"/>
      <c r="M40172" s="10"/>
    </row>
    <row r="40173" spans="2:13" s="1" customFormat="1" ht="13.8" x14ac:dyDescent="0.3">
      <c r="B40173" s="10"/>
      <c r="L40173" s="10"/>
      <c r="M40173" s="10"/>
    </row>
    <row r="40174" spans="2:13" s="1" customFormat="1" ht="13.8" x14ac:dyDescent="0.3">
      <c r="B40174" s="10"/>
      <c r="L40174" s="10"/>
      <c r="M40174" s="10"/>
    </row>
    <row r="40175" spans="2:13" s="1" customFormat="1" ht="13.8" x14ac:dyDescent="0.3">
      <c r="B40175" s="10"/>
      <c r="L40175" s="10"/>
      <c r="M40175" s="10"/>
    </row>
    <row r="40176" spans="2:13" s="1" customFormat="1" ht="13.8" x14ac:dyDescent="0.3">
      <c r="B40176" s="10"/>
      <c r="L40176" s="10"/>
      <c r="M40176" s="10"/>
    </row>
    <row r="40177" spans="2:13" s="1" customFormat="1" ht="13.8" x14ac:dyDescent="0.3">
      <c r="B40177" s="10"/>
      <c r="L40177" s="10"/>
      <c r="M40177" s="10"/>
    </row>
    <row r="40178" spans="2:13" s="1" customFormat="1" ht="13.8" x14ac:dyDescent="0.3">
      <c r="B40178" s="10"/>
      <c r="L40178" s="10"/>
      <c r="M40178" s="10"/>
    </row>
    <row r="40179" spans="2:13" s="1" customFormat="1" ht="13.8" x14ac:dyDescent="0.3">
      <c r="B40179" s="10"/>
      <c r="L40179" s="10"/>
      <c r="M40179" s="10"/>
    </row>
    <row r="40180" spans="2:13" s="1" customFormat="1" ht="13.8" x14ac:dyDescent="0.3">
      <c r="B40180" s="10"/>
      <c r="L40180" s="10"/>
      <c r="M40180" s="10"/>
    </row>
    <row r="40181" spans="2:13" s="1" customFormat="1" ht="13.8" x14ac:dyDescent="0.3">
      <c r="B40181" s="10"/>
      <c r="L40181" s="10"/>
      <c r="M40181" s="10"/>
    </row>
    <row r="40182" spans="2:13" s="1" customFormat="1" ht="13.8" x14ac:dyDescent="0.3">
      <c r="B40182" s="10"/>
      <c r="L40182" s="10"/>
      <c r="M40182" s="10"/>
    </row>
    <row r="40183" spans="2:13" s="1" customFormat="1" ht="13.8" x14ac:dyDescent="0.3">
      <c r="B40183" s="10"/>
      <c r="L40183" s="10"/>
      <c r="M40183" s="10"/>
    </row>
    <row r="40184" spans="2:13" s="1" customFormat="1" ht="13.8" x14ac:dyDescent="0.3">
      <c r="B40184" s="10"/>
      <c r="L40184" s="10"/>
      <c r="M40184" s="10"/>
    </row>
    <row r="40185" spans="2:13" s="1" customFormat="1" ht="13.8" x14ac:dyDescent="0.3">
      <c r="B40185" s="10"/>
      <c r="L40185" s="10"/>
      <c r="M40185" s="10"/>
    </row>
    <row r="40186" spans="2:13" s="1" customFormat="1" ht="13.8" x14ac:dyDescent="0.3">
      <c r="B40186" s="10"/>
      <c r="L40186" s="10"/>
      <c r="M40186" s="10"/>
    </row>
    <row r="40187" spans="2:13" s="1" customFormat="1" ht="13.8" x14ac:dyDescent="0.3">
      <c r="B40187" s="10"/>
      <c r="L40187" s="10"/>
      <c r="M40187" s="10"/>
    </row>
    <row r="40188" spans="2:13" s="1" customFormat="1" ht="13.8" x14ac:dyDescent="0.3">
      <c r="B40188" s="10"/>
      <c r="L40188" s="10"/>
      <c r="M40188" s="10"/>
    </row>
    <row r="40189" spans="2:13" s="1" customFormat="1" ht="13.8" x14ac:dyDescent="0.3">
      <c r="B40189" s="10"/>
      <c r="L40189" s="10"/>
      <c r="M40189" s="10"/>
    </row>
    <row r="40190" spans="2:13" s="1" customFormat="1" ht="13.8" x14ac:dyDescent="0.3">
      <c r="B40190" s="10"/>
      <c r="L40190" s="10"/>
      <c r="M40190" s="10"/>
    </row>
    <row r="40191" spans="2:13" s="1" customFormat="1" ht="13.8" x14ac:dyDescent="0.3">
      <c r="B40191" s="10"/>
      <c r="L40191" s="10"/>
      <c r="M40191" s="10"/>
    </row>
    <row r="40192" spans="2:13" s="1" customFormat="1" ht="13.8" x14ac:dyDescent="0.3">
      <c r="B40192" s="10"/>
      <c r="L40192" s="10"/>
      <c r="M40192" s="10"/>
    </row>
    <row r="40193" spans="2:13" s="1" customFormat="1" ht="13.8" x14ac:dyDescent="0.3">
      <c r="B40193" s="10"/>
      <c r="L40193" s="10"/>
      <c r="M40193" s="10"/>
    </row>
    <row r="40194" spans="2:13" s="1" customFormat="1" ht="13.8" x14ac:dyDescent="0.3">
      <c r="B40194" s="10"/>
      <c r="L40194" s="10"/>
      <c r="M40194" s="10"/>
    </row>
    <row r="40195" spans="2:13" s="1" customFormat="1" ht="13.8" x14ac:dyDescent="0.3">
      <c r="B40195" s="10"/>
      <c r="L40195" s="10"/>
      <c r="M40195" s="10"/>
    </row>
    <row r="40196" spans="2:13" s="1" customFormat="1" ht="13.8" x14ac:dyDescent="0.3">
      <c r="B40196" s="10"/>
      <c r="L40196" s="10"/>
      <c r="M40196" s="10"/>
    </row>
    <row r="40197" spans="2:13" s="1" customFormat="1" ht="13.8" x14ac:dyDescent="0.3">
      <c r="B40197" s="10"/>
      <c r="L40197" s="10"/>
      <c r="M40197" s="10"/>
    </row>
    <row r="40198" spans="2:13" s="1" customFormat="1" ht="13.8" x14ac:dyDescent="0.3">
      <c r="B40198" s="10"/>
      <c r="L40198" s="10"/>
      <c r="M40198" s="10"/>
    </row>
    <row r="40199" spans="2:13" s="1" customFormat="1" ht="13.8" x14ac:dyDescent="0.3">
      <c r="B40199" s="10"/>
      <c r="L40199" s="10"/>
      <c r="M40199" s="10"/>
    </row>
    <row r="40200" spans="2:13" s="1" customFormat="1" ht="13.8" x14ac:dyDescent="0.3">
      <c r="B40200" s="10"/>
      <c r="L40200" s="10"/>
      <c r="M40200" s="10"/>
    </row>
    <row r="40201" spans="2:13" s="1" customFormat="1" ht="13.8" x14ac:dyDescent="0.3">
      <c r="B40201" s="10"/>
      <c r="L40201" s="10"/>
      <c r="M40201" s="10"/>
    </row>
    <row r="40202" spans="2:13" s="1" customFormat="1" ht="13.8" x14ac:dyDescent="0.3">
      <c r="B40202" s="10"/>
      <c r="L40202" s="10"/>
      <c r="M40202" s="10"/>
    </row>
    <row r="40203" spans="2:13" s="1" customFormat="1" ht="13.8" x14ac:dyDescent="0.3">
      <c r="B40203" s="10"/>
      <c r="L40203" s="10"/>
      <c r="M40203" s="10"/>
    </row>
    <row r="40204" spans="2:13" s="1" customFormat="1" ht="13.8" x14ac:dyDescent="0.3">
      <c r="B40204" s="10"/>
      <c r="L40204" s="10"/>
      <c r="M40204" s="10"/>
    </row>
    <row r="40205" spans="2:13" s="1" customFormat="1" ht="13.8" x14ac:dyDescent="0.3">
      <c r="B40205" s="10"/>
      <c r="L40205" s="10"/>
      <c r="M40205" s="10"/>
    </row>
    <row r="40206" spans="2:13" s="1" customFormat="1" ht="13.8" x14ac:dyDescent="0.3">
      <c r="B40206" s="10"/>
      <c r="L40206" s="10"/>
      <c r="M40206" s="10"/>
    </row>
    <row r="40207" spans="2:13" s="1" customFormat="1" ht="13.8" x14ac:dyDescent="0.3">
      <c r="B40207" s="10"/>
      <c r="L40207" s="10"/>
      <c r="M40207" s="10"/>
    </row>
    <row r="40208" spans="2:13" s="1" customFormat="1" ht="13.8" x14ac:dyDescent="0.3">
      <c r="B40208" s="10"/>
      <c r="L40208" s="10"/>
      <c r="M40208" s="10"/>
    </row>
    <row r="40209" spans="2:13" s="1" customFormat="1" ht="13.8" x14ac:dyDescent="0.3">
      <c r="B40209" s="10"/>
      <c r="L40209" s="10"/>
      <c r="M40209" s="10"/>
    </row>
    <row r="40210" spans="2:13" s="1" customFormat="1" ht="13.8" x14ac:dyDescent="0.3">
      <c r="B40210" s="10"/>
      <c r="L40210" s="10"/>
      <c r="M40210" s="10"/>
    </row>
    <row r="40211" spans="2:13" s="1" customFormat="1" ht="13.8" x14ac:dyDescent="0.3">
      <c r="B40211" s="10"/>
      <c r="L40211" s="10"/>
      <c r="M40211" s="10"/>
    </row>
    <row r="40212" spans="2:13" s="1" customFormat="1" ht="13.8" x14ac:dyDescent="0.3">
      <c r="B40212" s="10"/>
      <c r="L40212" s="10"/>
      <c r="M40212" s="10"/>
    </row>
    <row r="40213" spans="2:13" s="1" customFormat="1" ht="13.8" x14ac:dyDescent="0.3">
      <c r="B40213" s="10"/>
      <c r="L40213" s="10"/>
      <c r="M40213" s="10"/>
    </row>
    <row r="40214" spans="2:13" s="1" customFormat="1" ht="13.8" x14ac:dyDescent="0.3">
      <c r="B40214" s="10"/>
      <c r="L40214" s="10"/>
      <c r="M40214" s="10"/>
    </row>
    <row r="40215" spans="2:13" s="1" customFormat="1" ht="13.8" x14ac:dyDescent="0.3">
      <c r="B40215" s="10"/>
      <c r="L40215" s="10"/>
      <c r="M40215" s="10"/>
    </row>
    <row r="40216" spans="2:13" s="1" customFormat="1" ht="13.8" x14ac:dyDescent="0.3">
      <c r="B40216" s="10"/>
      <c r="L40216" s="10"/>
      <c r="M40216" s="10"/>
    </row>
    <row r="40217" spans="2:13" s="1" customFormat="1" ht="13.8" x14ac:dyDescent="0.3">
      <c r="B40217" s="10"/>
      <c r="L40217" s="10"/>
      <c r="M40217" s="10"/>
    </row>
    <row r="40218" spans="2:13" s="1" customFormat="1" ht="13.8" x14ac:dyDescent="0.3">
      <c r="B40218" s="10"/>
      <c r="L40218" s="10"/>
      <c r="M40218" s="10"/>
    </row>
    <row r="40219" spans="2:13" s="1" customFormat="1" ht="13.8" x14ac:dyDescent="0.3">
      <c r="B40219" s="10"/>
      <c r="L40219" s="10"/>
      <c r="M40219" s="10"/>
    </row>
    <row r="40220" spans="2:13" s="1" customFormat="1" ht="13.8" x14ac:dyDescent="0.3">
      <c r="B40220" s="10"/>
      <c r="L40220" s="10"/>
      <c r="M40220" s="10"/>
    </row>
    <row r="40221" spans="2:13" s="1" customFormat="1" ht="13.8" x14ac:dyDescent="0.3">
      <c r="B40221" s="10"/>
      <c r="L40221" s="10"/>
      <c r="M40221" s="10"/>
    </row>
    <row r="40222" spans="2:13" s="1" customFormat="1" ht="13.8" x14ac:dyDescent="0.3">
      <c r="B40222" s="10"/>
      <c r="L40222" s="10"/>
      <c r="M40222" s="10"/>
    </row>
    <row r="40223" spans="2:13" s="1" customFormat="1" ht="13.8" x14ac:dyDescent="0.3">
      <c r="B40223" s="10"/>
      <c r="L40223" s="10"/>
      <c r="M40223" s="10"/>
    </row>
    <row r="40224" spans="2:13" s="1" customFormat="1" ht="13.8" x14ac:dyDescent="0.3">
      <c r="B40224" s="10"/>
      <c r="L40224" s="10"/>
      <c r="M40224" s="10"/>
    </row>
    <row r="40225" spans="2:13" s="1" customFormat="1" ht="13.8" x14ac:dyDescent="0.3">
      <c r="B40225" s="10"/>
      <c r="L40225" s="10"/>
      <c r="M40225" s="10"/>
    </row>
    <row r="40226" spans="2:13" s="1" customFormat="1" ht="13.8" x14ac:dyDescent="0.3">
      <c r="B40226" s="10"/>
      <c r="L40226" s="10"/>
      <c r="M40226" s="10"/>
    </row>
    <row r="40227" spans="2:13" s="1" customFormat="1" ht="13.8" x14ac:dyDescent="0.3">
      <c r="B40227" s="10"/>
      <c r="L40227" s="10"/>
      <c r="M40227" s="10"/>
    </row>
    <row r="40228" spans="2:13" s="1" customFormat="1" ht="13.8" x14ac:dyDescent="0.3">
      <c r="B40228" s="10"/>
      <c r="L40228" s="10"/>
      <c r="M40228" s="10"/>
    </row>
    <row r="40229" spans="2:13" s="1" customFormat="1" ht="13.8" x14ac:dyDescent="0.3">
      <c r="B40229" s="10"/>
      <c r="L40229" s="10"/>
      <c r="M40229" s="10"/>
    </row>
    <row r="40230" spans="2:13" s="1" customFormat="1" ht="13.8" x14ac:dyDescent="0.3">
      <c r="B40230" s="10"/>
      <c r="L40230" s="10"/>
      <c r="M40230" s="10"/>
    </row>
    <row r="40231" spans="2:13" s="1" customFormat="1" ht="13.8" x14ac:dyDescent="0.3">
      <c r="B40231" s="10"/>
      <c r="L40231" s="10"/>
      <c r="M40231" s="10"/>
    </row>
    <row r="40232" spans="2:13" s="1" customFormat="1" ht="13.8" x14ac:dyDescent="0.3">
      <c r="B40232" s="10"/>
      <c r="L40232" s="10"/>
      <c r="M40232" s="10"/>
    </row>
    <row r="40233" spans="2:13" s="1" customFormat="1" ht="13.8" x14ac:dyDescent="0.3">
      <c r="B40233" s="10"/>
      <c r="L40233" s="10"/>
      <c r="M40233" s="10"/>
    </row>
    <row r="40234" spans="2:13" s="1" customFormat="1" ht="13.8" x14ac:dyDescent="0.3">
      <c r="B40234" s="10"/>
      <c r="L40234" s="10"/>
      <c r="M40234" s="10"/>
    </row>
    <row r="40235" spans="2:13" s="1" customFormat="1" ht="13.8" x14ac:dyDescent="0.3">
      <c r="B40235" s="10"/>
      <c r="L40235" s="10"/>
      <c r="M40235" s="10"/>
    </row>
    <row r="40236" spans="2:13" s="1" customFormat="1" ht="13.8" x14ac:dyDescent="0.3">
      <c r="B40236" s="10"/>
      <c r="L40236" s="10"/>
      <c r="M40236" s="10"/>
    </row>
    <row r="40237" spans="2:13" s="1" customFormat="1" ht="13.8" x14ac:dyDescent="0.3">
      <c r="B40237" s="10"/>
      <c r="L40237" s="10"/>
      <c r="M40237" s="10"/>
    </row>
    <row r="40238" spans="2:13" s="1" customFormat="1" ht="13.8" x14ac:dyDescent="0.3">
      <c r="B40238" s="10"/>
      <c r="L40238" s="10"/>
      <c r="M40238" s="10"/>
    </row>
    <row r="40239" spans="2:13" s="1" customFormat="1" ht="13.8" x14ac:dyDescent="0.3">
      <c r="B40239" s="10"/>
      <c r="L40239" s="10"/>
      <c r="M40239" s="10"/>
    </row>
    <row r="40240" spans="2:13" s="1" customFormat="1" ht="13.8" x14ac:dyDescent="0.3">
      <c r="B40240" s="10"/>
      <c r="L40240" s="10"/>
      <c r="M40240" s="10"/>
    </row>
    <row r="40241" spans="2:13" s="1" customFormat="1" ht="13.8" x14ac:dyDescent="0.3">
      <c r="B40241" s="10"/>
      <c r="L40241" s="10"/>
      <c r="M40241" s="10"/>
    </row>
    <row r="40242" spans="2:13" s="1" customFormat="1" ht="13.8" x14ac:dyDescent="0.3">
      <c r="B40242" s="10"/>
      <c r="L40242" s="10"/>
      <c r="M40242" s="10"/>
    </row>
    <row r="40243" spans="2:13" s="1" customFormat="1" ht="13.8" x14ac:dyDescent="0.3">
      <c r="B40243" s="10"/>
      <c r="L40243" s="10"/>
      <c r="M40243" s="10"/>
    </row>
    <row r="40244" spans="2:13" s="1" customFormat="1" ht="13.8" x14ac:dyDescent="0.3">
      <c r="B40244" s="10"/>
      <c r="L40244" s="10"/>
      <c r="M40244" s="10"/>
    </row>
    <row r="40245" spans="2:13" s="1" customFormat="1" ht="13.8" x14ac:dyDescent="0.3">
      <c r="B40245" s="10"/>
      <c r="L40245" s="10"/>
      <c r="M40245" s="10"/>
    </row>
    <row r="40246" spans="2:13" s="1" customFormat="1" ht="13.8" x14ac:dyDescent="0.3">
      <c r="B40246" s="10"/>
      <c r="L40246" s="10"/>
      <c r="M40246" s="10"/>
    </row>
    <row r="40247" spans="2:13" s="1" customFormat="1" ht="13.8" x14ac:dyDescent="0.3">
      <c r="B40247" s="10"/>
      <c r="L40247" s="10"/>
      <c r="M40247" s="10"/>
    </row>
    <row r="40248" spans="2:13" s="1" customFormat="1" ht="13.8" x14ac:dyDescent="0.3">
      <c r="B40248" s="10"/>
      <c r="L40248" s="10"/>
      <c r="M40248" s="10"/>
    </row>
    <row r="40249" spans="2:13" s="1" customFormat="1" ht="13.8" x14ac:dyDescent="0.3">
      <c r="B40249" s="10"/>
      <c r="L40249" s="10"/>
      <c r="M40249" s="10"/>
    </row>
    <row r="40250" spans="2:13" s="1" customFormat="1" ht="13.8" x14ac:dyDescent="0.3">
      <c r="B40250" s="10"/>
      <c r="L40250" s="10"/>
      <c r="M40250" s="10"/>
    </row>
    <row r="40251" spans="2:13" s="1" customFormat="1" ht="13.8" x14ac:dyDescent="0.3">
      <c r="B40251" s="10"/>
      <c r="L40251" s="10"/>
      <c r="M40251" s="10"/>
    </row>
    <row r="40252" spans="2:13" s="1" customFormat="1" ht="13.8" x14ac:dyDescent="0.3">
      <c r="B40252" s="10"/>
      <c r="L40252" s="10"/>
      <c r="M40252" s="10"/>
    </row>
    <row r="40253" spans="2:13" s="1" customFormat="1" ht="13.8" x14ac:dyDescent="0.3">
      <c r="B40253" s="10"/>
      <c r="L40253" s="10"/>
      <c r="M40253" s="10"/>
    </row>
    <row r="40254" spans="2:13" s="1" customFormat="1" ht="13.8" x14ac:dyDescent="0.3">
      <c r="B40254" s="10"/>
      <c r="L40254" s="10"/>
      <c r="M40254" s="10"/>
    </row>
    <row r="40255" spans="2:13" s="1" customFormat="1" ht="13.8" x14ac:dyDescent="0.3">
      <c r="B40255" s="10"/>
      <c r="L40255" s="10"/>
      <c r="M40255" s="10"/>
    </row>
    <row r="40256" spans="2:13" s="1" customFormat="1" ht="13.8" x14ac:dyDescent="0.3">
      <c r="B40256" s="10"/>
      <c r="L40256" s="10"/>
      <c r="M40256" s="10"/>
    </row>
    <row r="40257" spans="2:13" s="1" customFormat="1" ht="13.8" x14ac:dyDescent="0.3">
      <c r="B40257" s="10"/>
      <c r="L40257" s="10"/>
      <c r="M40257" s="10"/>
    </row>
    <row r="40258" spans="2:13" s="1" customFormat="1" ht="13.8" x14ac:dyDescent="0.3">
      <c r="B40258" s="10"/>
      <c r="L40258" s="10"/>
      <c r="M40258" s="10"/>
    </row>
    <row r="40259" spans="2:13" s="1" customFormat="1" ht="13.8" x14ac:dyDescent="0.3">
      <c r="B40259" s="10"/>
      <c r="L40259" s="10"/>
      <c r="M40259" s="10"/>
    </row>
    <row r="40260" spans="2:13" s="1" customFormat="1" ht="13.8" x14ac:dyDescent="0.3">
      <c r="B40260" s="10"/>
      <c r="L40260" s="10"/>
      <c r="M40260" s="10"/>
    </row>
    <row r="40261" spans="2:13" s="1" customFormat="1" ht="13.8" x14ac:dyDescent="0.3">
      <c r="B40261" s="10"/>
      <c r="L40261" s="10"/>
      <c r="M40261" s="10"/>
    </row>
    <row r="40262" spans="2:13" s="1" customFormat="1" ht="13.8" x14ac:dyDescent="0.3">
      <c r="B40262" s="10"/>
      <c r="L40262" s="10"/>
      <c r="M40262" s="10"/>
    </row>
    <row r="40263" spans="2:13" s="1" customFormat="1" ht="13.8" x14ac:dyDescent="0.3">
      <c r="B40263" s="10"/>
      <c r="L40263" s="10"/>
      <c r="M40263" s="10"/>
    </row>
    <row r="40264" spans="2:13" s="1" customFormat="1" ht="13.8" x14ac:dyDescent="0.3">
      <c r="B40264" s="10"/>
      <c r="L40264" s="10"/>
      <c r="M40264" s="10"/>
    </row>
    <row r="40265" spans="2:13" s="1" customFormat="1" ht="13.8" x14ac:dyDescent="0.3">
      <c r="B40265" s="10"/>
      <c r="L40265" s="10"/>
      <c r="M40265" s="10"/>
    </row>
    <row r="40266" spans="2:13" s="1" customFormat="1" ht="13.8" x14ac:dyDescent="0.3">
      <c r="B40266" s="10"/>
      <c r="L40266" s="10"/>
      <c r="M40266" s="10"/>
    </row>
    <row r="40267" spans="2:13" s="1" customFormat="1" ht="13.8" x14ac:dyDescent="0.3">
      <c r="B40267" s="10"/>
      <c r="L40267" s="10"/>
      <c r="M40267" s="10"/>
    </row>
    <row r="40268" spans="2:13" s="1" customFormat="1" ht="13.8" x14ac:dyDescent="0.3">
      <c r="B40268" s="10"/>
      <c r="L40268" s="10"/>
      <c r="M40268" s="10"/>
    </row>
    <row r="40269" spans="2:13" s="1" customFormat="1" ht="13.8" x14ac:dyDescent="0.3">
      <c r="B40269" s="10"/>
      <c r="L40269" s="10"/>
      <c r="M40269" s="10"/>
    </row>
    <row r="40270" spans="2:13" s="1" customFormat="1" ht="13.8" x14ac:dyDescent="0.3">
      <c r="B40270" s="10"/>
      <c r="L40270" s="10"/>
      <c r="M40270" s="10"/>
    </row>
    <row r="40271" spans="2:13" s="1" customFormat="1" ht="13.8" x14ac:dyDescent="0.3">
      <c r="B40271" s="10"/>
      <c r="L40271" s="10"/>
      <c r="M40271" s="10"/>
    </row>
    <row r="40272" spans="2:13" s="1" customFormat="1" ht="13.8" x14ac:dyDescent="0.3">
      <c r="B40272" s="10"/>
      <c r="L40272" s="10"/>
      <c r="M40272" s="10"/>
    </row>
    <row r="40273" spans="2:13" s="1" customFormat="1" ht="13.8" x14ac:dyDescent="0.3">
      <c r="B40273" s="10"/>
      <c r="L40273" s="10"/>
      <c r="M40273" s="10"/>
    </row>
    <row r="40274" spans="2:13" s="1" customFormat="1" ht="13.8" x14ac:dyDescent="0.3">
      <c r="B40274" s="10"/>
      <c r="L40274" s="10"/>
      <c r="M40274" s="10"/>
    </row>
    <row r="40275" spans="2:13" s="1" customFormat="1" ht="13.8" x14ac:dyDescent="0.3">
      <c r="B40275" s="10"/>
      <c r="L40275" s="10"/>
      <c r="M40275" s="10"/>
    </row>
    <row r="40276" spans="2:13" s="1" customFormat="1" ht="13.8" x14ac:dyDescent="0.3">
      <c r="B40276" s="10"/>
      <c r="L40276" s="10"/>
      <c r="M40276" s="10"/>
    </row>
    <row r="40277" spans="2:13" s="1" customFormat="1" ht="13.8" x14ac:dyDescent="0.3">
      <c r="B40277" s="10"/>
      <c r="L40277" s="10"/>
      <c r="M40277" s="10"/>
    </row>
    <row r="40278" spans="2:13" s="1" customFormat="1" ht="13.8" x14ac:dyDescent="0.3">
      <c r="B40278" s="10"/>
      <c r="L40278" s="10"/>
      <c r="M40278" s="10"/>
    </row>
    <row r="40279" spans="2:13" s="1" customFormat="1" ht="13.8" x14ac:dyDescent="0.3">
      <c r="B40279" s="10"/>
      <c r="L40279" s="10"/>
      <c r="M40279" s="10"/>
    </row>
    <row r="40280" spans="2:13" s="1" customFormat="1" ht="13.8" x14ac:dyDescent="0.3">
      <c r="B40280" s="10"/>
      <c r="L40280" s="10"/>
      <c r="M40280" s="10"/>
    </row>
    <row r="40281" spans="2:13" s="1" customFormat="1" ht="13.8" x14ac:dyDescent="0.3">
      <c r="B40281" s="10"/>
      <c r="L40281" s="10"/>
      <c r="M40281" s="10"/>
    </row>
    <row r="40282" spans="2:13" s="1" customFormat="1" ht="13.8" x14ac:dyDescent="0.3">
      <c r="B40282" s="10"/>
      <c r="L40282" s="10"/>
      <c r="M40282" s="10"/>
    </row>
    <row r="40283" spans="2:13" s="1" customFormat="1" ht="13.8" x14ac:dyDescent="0.3">
      <c r="B40283" s="10"/>
      <c r="L40283" s="10"/>
      <c r="M40283" s="10"/>
    </row>
    <row r="40284" spans="2:13" s="1" customFormat="1" ht="13.8" x14ac:dyDescent="0.3">
      <c r="B40284" s="10"/>
      <c r="L40284" s="10"/>
      <c r="M40284" s="10"/>
    </row>
    <row r="40285" spans="2:13" s="1" customFormat="1" ht="13.8" x14ac:dyDescent="0.3">
      <c r="B40285" s="10"/>
      <c r="L40285" s="10"/>
      <c r="M40285" s="10"/>
    </row>
    <row r="40286" spans="2:13" s="1" customFormat="1" ht="13.8" x14ac:dyDescent="0.3">
      <c r="B40286" s="10"/>
      <c r="L40286" s="10"/>
      <c r="M40286" s="10"/>
    </row>
    <row r="40287" spans="2:13" s="1" customFormat="1" ht="13.8" x14ac:dyDescent="0.3">
      <c r="B40287" s="10"/>
      <c r="L40287" s="10"/>
      <c r="M40287" s="10"/>
    </row>
    <row r="40288" spans="2:13" s="1" customFormat="1" ht="13.8" x14ac:dyDescent="0.3">
      <c r="B40288" s="10"/>
      <c r="L40288" s="10"/>
      <c r="M40288" s="10"/>
    </row>
    <row r="40289" spans="2:13" s="1" customFormat="1" ht="13.8" x14ac:dyDescent="0.3">
      <c r="B40289" s="10"/>
      <c r="L40289" s="10"/>
      <c r="M40289" s="10"/>
    </row>
    <row r="40290" spans="2:13" s="1" customFormat="1" ht="13.8" x14ac:dyDescent="0.3">
      <c r="B40290" s="10"/>
      <c r="L40290" s="10"/>
      <c r="M40290" s="10"/>
    </row>
    <row r="40291" spans="2:13" s="1" customFormat="1" ht="13.8" x14ac:dyDescent="0.3">
      <c r="B40291" s="10"/>
      <c r="L40291" s="10"/>
      <c r="M40291" s="10"/>
    </row>
    <row r="40292" spans="2:13" s="1" customFormat="1" ht="13.8" x14ac:dyDescent="0.3">
      <c r="B40292" s="10"/>
      <c r="L40292" s="10"/>
      <c r="M40292" s="10"/>
    </row>
    <row r="40293" spans="2:13" s="1" customFormat="1" ht="13.8" x14ac:dyDescent="0.3">
      <c r="B40293" s="10"/>
      <c r="L40293" s="10"/>
      <c r="M40293" s="10"/>
    </row>
    <row r="40294" spans="2:13" s="1" customFormat="1" ht="13.8" x14ac:dyDescent="0.3">
      <c r="B40294" s="10"/>
      <c r="L40294" s="10"/>
      <c r="M40294" s="10"/>
    </row>
    <row r="40295" spans="2:13" s="1" customFormat="1" ht="13.8" x14ac:dyDescent="0.3">
      <c r="B40295" s="10"/>
      <c r="L40295" s="10"/>
      <c r="M40295" s="10"/>
    </row>
    <row r="40296" spans="2:13" s="1" customFormat="1" ht="13.8" x14ac:dyDescent="0.3">
      <c r="B40296" s="10"/>
      <c r="L40296" s="10"/>
      <c r="M40296" s="10"/>
    </row>
    <row r="40297" spans="2:13" s="1" customFormat="1" ht="13.8" x14ac:dyDescent="0.3">
      <c r="B40297" s="10"/>
      <c r="L40297" s="10"/>
      <c r="M40297" s="10"/>
    </row>
    <row r="40298" spans="2:13" s="1" customFormat="1" ht="13.8" x14ac:dyDescent="0.3">
      <c r="B40298" s="10"/>
      <c r="L40298" s="10"/>
      <c r="M40298" s="10"/>
    </row>
    <row r="40299" spans="2:13" s="1" customFormat="1" ht="13.8" x14ac:dyDescent="0.3">
      <c r="B40299" s="10"/>
      <c r="L40299" s="10"/>
      <c r="M40299" s="10"/>
    </row>
    <row r="40300" spans="2:13" s="1" customFormat="1" ht="13.8" x14ac:dyDescent="0.3">
      <c r="B40300" s="10"/>
      <c r="L40300" s="10"/>
      <c r="M40300" s="10"/>
    </row>
    <row r="40301" spans="2:13" s="1" customFormat="1" ht="13.8" x14ac:dyDescent="0.3">
      <c r="B40301" s="10"/>
      <c r="L40301" s="10"/>
      <c r="M40301" s="10"/>
    </row>
    <row r="40302" spans="2:13" s="1" customFormat="1" ht="13.8" x14ac:dyDescent="0.3">
      <c r="B40302" s="10"/>
      <c r="L40302" s="10"/>
      <c r="M40302" s="10"/>
    </row>
    <row r="40303" spans="2:13" s="1" customFormat="1" ht="13.8" x14ac:dyDescent="0.3">
      <c r="B40303" s="10"/>
      <c r="L40303" s="10"/>
      <c r="M40303" s="10"/>
    </row>
    <row r="40304" spans="2:13" s="1" customFormat="1" ht="13.8" x14ac:dyDescent="0.3">
      <c r="B40304" s="10"/>
      <c r="L40304" s="10"/>
      <c r="M40304" s="10"/>
    </row>
    <row r="40305" spans="2:13" s="1" customFormat="1" ht="13.8" x14ac:dyDescent="0.3">
      <c r="B40305" s="10"/>
      <c r="L40305" s="10"/>
      <c r="M40305" s="10"/>
    </row>
    <row r="40306" spans="2:13" s="1" customFormat="1" ht="13.8" x14ac:dyDescent="0.3">
      <c r="B40306" s="10"/>
      <c r="L40306" s="10"/>
      <c r="M40306" s="10"/>
    </row>
    <row r="40307" spans="2:13" s="1" customFormat="1" ht="13.8" x14ac:dyDescent="0.3">
      <c r="B40307" s="10"/>
      <c r="L40307" s="10"/>
      <c r="M40307" s="10"/>
    </row>
    <row r="40308" spans="2:13" s="1" customFormat="1" ht="13.8" x14ac:dyDescent="0.3">
      <c r="B40308" s="10"/>
      <c r="L40308" s="10"/>
      <c r="M40308" s="10"/>
    </row>
    <row r="40309" spans="2:13" s="1" customFormat="1" ht="13.8" x14ac:dyDescent="0.3">
      <c r="B40309" s="10"/>
      <c r="L40309" s="10"/>
      <c r="M40309" s="10"/>
    </row>
    <row r="40310" spans="2:13" s="1" customFormat="1" ht="13.8" x14ac:dyDescent="0.3">
      <c r="B40310" s="10"/>
      <c r="L40310" s="10"/>
      <c r="M40310" s="10"/>
    </row>
    <row r="40311" spans="2:13" s="1" customFormat="1" ht="13.8" x14ac:dyDescent="0.3">
      <c r="B40311" s="10"/>
      <c r="L40311" s="10"/>
      <c r="M40311" s="10"/>
    </row>
    <row r="40312" spans="2:13" s="1" customFormat="1" ht="13.8" x14ac:dyDescent="0.3">
      <c r="B40312" s="10"/>
      <c r="L40312" s="10"/>
      <c r="M40312" s="10"/>
    </row>
    <row r="40313" spans="2:13" s="1" customFormat="1" ht="13.8" x14ac:dyDescent="0.3">
      <c r="B40313" s="10"/>
      <c r="L40313" s="10"/>
      <c r="M40313" s="10"/>
    </row>
    <row r="40314" spans="2:13" s="1" customFormat="1" ht="13.8" x14ac:dyDescent="0.3">
      <c r="B40314" s="10"/>
      <c r="L40314" s="10"/>
      <c r="M40314" s="10"/>
    </row>
    <row r="40315" spans="2:13" s="1" customFormat="1" ht="13.8" x14ac:dyDescent="0.3">
      <c r="B40315" s="10"/>
      <c r="L40315" s="10"/>
      <c r="M40315" s="10"/>
    </row>
    <row r="40316" spans="2:13" s="1" customFormat="1" ht="13.8" x14ac:dyDescent="0.3">
      <c r="B40316" s="10"/>
      <c r="L40316" s="10"/>
      <c r="M40316" s="10"/>
    </row>
    <row r="40317" spans="2:13" s="1" customFormat="1" ht="13.8" x14ac:dyDescent="0.3">
      <c r="B40317" s="10"/>
      <c r="L40317" s="10"/>
      <c r="M40317" s="10"/>
    </row>
    <row r="40318" spans="2:13" s="1" customFormat="1" ht="13.8" x14ac:dyDescent="0.3">
      <c r="B40318" s="10"/>
      <c r="L40318" s="10"/>
      <c r="M40318" s="10"/>
    </row>
    <row r="40319" spans="2:13" s="1" customFormat="1" ht="13.8" x14ac:dyDescent="0.3">
      <c r="B40319" s="10"/>
      <c r="L40319" s="10"/>
      <c r="M40319" s="10"/>
    </row>
    <row r="40320" spans="2:13" s="1" customFormat="1" ht="13.8" x14ac:dyDescent="0.3">
      <c r="B40320" s="10"/>
      <c r="L40320" s="10"/>
      <c r="M40320" s="10"/>
    </row>
    <row r="40321" spans="2:13" s="1" customFormat="1" ht="13.8" x14ac:dyDescent="0.3">
      <c r="B40321" s="10"/>
      <c r="L40321" s="10"/>
      <c r="M40321" s="10"/>
    </row>
    <row r="40322" spans="2:13" s="1" customFormat="1" ht="13.8" x14ac:dyDescent="0.3">
      <c r="B40322" s="10"/>
      <c r="L40322" s="10"/>
      <c r="M40322" s="10"/>
    </row>
    <row r="40323" spans="2:13" s="1" customFormat="1" ht="13.8" x14ac:dyDescent="0.3">
      <c r="B40323" s="10"/>
      <c r="L40323" s="10"/>
      <c r="M40323" s="10"/>
    </row>
    <row r="40324" spans="2:13" s="1" customFormat="1" ht="13.8" x14ac:dyDescent="0.3">
      <c r="B40324" s="10"/>
      <c r="L40324" s="10"/>
      <c r="M40324" s="10"/>
    </row>
    <row r="40325" spans="2:13" s="1" customFormat="1" ht="13.8" x14ac:dyDescent="0.3">
      <c r="B40325" s="10"/>
      <c r="L40325" s="10"/>
      <c r="M40325" s="10"/>
    </row>
    <row r="40326" spans="2:13" s="1" customFormat="1" ht="13.8" x14ac:dyDescent="0.3">
      <c r="B40326" s="10"/>
      <c r="L40326" s="10"/>
      <c r="M40326" s="10"/>
    </row>
    <row r="40327" spans="2:13" s="1" customFormat="1" ht="13.8" x14ac:dyDescent="0.3">
      <c r="B40327" s="10"/>
      <c r="L40327" s="10"/>
      <c r="M40327" s="10"/>
    </row>
    <row r="40328" spans="2:13" s="1" customFormat="1" ht="13.8" x14ac:dyDescent="0.3">
      <c r="B40328" s="10"/>
      <c r="L40328" s="10"/>
      <c r="M40328" s="10"/>
    </row>
    <row r="40329" spans="2:13" s="1" customFormat="1" ht="13.8" x14ac:dyDescent="0.3">
      <c r="B40329" s="10"/>
      <c r="L40329" s="10"/>
      <c r="M40329" s="10"/>
    </row>
    <row r="40330" spans="2:13" s="1" customFormat="1" ht="13.8" x14ac:dyDescent="0.3">
      <c r="B40330" s="10"/>
      <c r="L40330" s="10"/>
      <c r="M40330" s="10"/>
    </row>
    <row r="40331" spans="2:13" s="1" customFormat="1" ht="13.8" x14ac:dyDescent="0.3">
      <c r="B40331" s="10"/>
      <c r="L40331" s="10"/>
      <c r="M40331" s="10"/>
    </row>
    <row r="40332" spans="2:13" s="1" customFormat="1" ht="13.8" x14ac:dyDescent="0.3">
      <c r="B40332" s="10"/>
      <c r="L40332" s="10"/>
      <c r="M40332" s="10"/>
    </row>
    <row r="40333" spans="2:13" s="1" customFormat="1" ht="13.8" x14ac:dyDescent="0.3">
      <c r="B40333" s="10"/>
      <c r="L40333" s="10"/>
      <c r="M40333" s="10"/>
    </row>
    <row r="40334" spans="2:13" s="1" customFormat="1" ht="13.8" x14ac:dyDescent="0.3">
      <c r="B40334" s="10"/>
      <c r="L40334" s="10"/>
      <c r="M40334" s="10"/>
    </row>
    <row r="40335" spans="2:13" s="1" customFormat="1" ht="13.8" x14ac:dyDescent="0.3">
      <c r="B40335" s="10"/>
      <c r="L40335" s="10"/>
      <c r="M40335" s="10"/>
    </row>
    <row r="40336" spans="2:13" s="1" customFormat="1" ht="13.8" x14ac:dyDescent="0.3">
      <c r="B40336" s="10"/>
      <c r="L40336" s="10"/>
      <c r="M40336" s="10"/>
    </row>
    <row r="40337" spans="2:13" s="1" customFormat="1" ht="13.8" x14ac:dyDescent="0.3">
      <c r="B40337" s="10"/>
      <c r="L40337" s="10"/>
      <c r="M40337" s="10"/>
    </row>
    <row r="40338" spans="2:13" s="1" customFormat="1" ht="13.8" x14ac:dyDescent="0.3">
      <c r="B40338" s="10"/>
      <c r="L40338" s="10"/>
      <c r="M40338" s="10"/>
    </row>
    <row r="40339" spans="2:13" s="1" customFormat="1" ht="13.8" x14ac:dyDescent="0.3">
      <c r="B40339" s="10"/>
      <c r="L40339" s="10"/>
      <c r="M40339" s="10"/>
    </row>
    <row r="40340" spans="2:13" s="1" customFormat="1" ht="13.8" x14ac:dyDescent="0.3">
      <c r="B40340" s="10"/>
      <c r="L40340" s="10"/>
      <c r="M40340" s="10"/>
    </row>
    <row r="40341" spans="2:13" s="1" customFormat="1" ht="13.8" x14ac:dyDescent="0.3">
      <c r="B40341" s="10"/>
      <c r="L40341" s="10"/>
      <c r="M40341" s="10"/>
    </row>
    <row r="40342" spans="2:13" s="1" customFormat="1" ht="13.8" x14ac:dyDescent="0.3">
      <c r="B40342" s="10"/>
      <c r="L40342" s="10"/>
      <c r="M40342" s="10"/>
    </row>
    <row r="40343" spans="2:13" s="1" customFormat="1" ht="13.8" x14ac:dyDescent="0.3">
      <c r="B40343" s="10"/>
      <c r="L40343" s="10"/>
      <c r="M40343" s="10"/>
    </row>
    <row r="40344" spans="2:13" s="1" customFormat="1" ht="13.8" x14ac:dyDescent="0.3">
      <c r="B40344" s="10"/>
      <c r="L40344" s="10"/>
      <c r="M40344" s="10"/>
    </row>
    <row r="40345" spans="2:13" s="1" customFormat="1" ht="13.8" x14ac:dyDescent="0.3">
      <c r="B40345" s="10"/>
      <c r="L40345" s="10"/>
      <c r="M40345" s="10"/>
    </row>
    <row r="40346" spans="2:13" s="1" customFormat="1" ht="13.8" x14ac:dyDescent="0.3">
      <c r="B40346" s="10"/>
      <c r="L40346" s="10"/>
      <c r="M40346" s="10"/>
    </row>
    <row r="40347" spans="2:13" s="1" customFormat="1" ht="13.8" x14ac:dyDescent="0.3">
      <c r="B40347" s="10"/>
      <c r="L40347" s="10"/>
      <c r="M40347" s="10"/>
    </row>
    <row r="40348" spans="2:13" s="1" customFormat="1" ht="13.8" x14ac:dyDescent="0.3">
      <c r="B40348" s="10"/>
      <c r="L40348" s="10"/>
      <c r="M40348" s="10"/>
    </row>
    <row r="40349" spans="2:13" s="1" customFormat="1" ht="13.8" x14ac:dyDescent="0.3">
      <c r="B40349" s="10"/>
      <c r="L40349" s="10"/>
      <c r="M40349" s="10"/>
    </row>
    <row r="40350" spans="2:13" s="1" customFormat="1" ht="13.8" x14ac:dyDescent="0.3">
      <c r="B40350" s="10"/>
      <c r="L40350" s="10"/>
      <c r="M40350" s="10"/>
    </row>
    <row r="40351" spans="2:13" s="1" customFormat="1" ht="13.8" x14ac:dyDescent="0.3">
      <c r="B40351" s="10"/>
      <c r="L40351" s="10"/>
      <c r="M40351" s="10"/>
    </row>
    <row r="40352" spans="2:13" s="1" customFormat="1" ht="13.8" x14ac:dyDescent="0.3">
      <c r="B40352" s="10"/>
      <c r="L40352" s="10"/>
      <c r="M40352" s="10"/>
    </row>
    <row r="40353" spans="2:13" s="1" customFormat="1" ht="13.8" x14ac:dyDescent="0.3">
      <c r="B40353" s="10"/>
      <c r="L40353" s="10"/>
      <c r="M40353" s="10"/>
    </row>
    <row r="40354" spans="2:13" s="1" customFormat="1" ht="13.8" x14ac:dyDescent="0.3">
      <c r="B40354" s="10"/>
      <c r="L40354" s="10"/>
      <c r="M40354" s="10"/>
    </row>
    <row r="40355" spans="2:13" s="1" customFormat="1" ht="13.8" x14ac:dyDescent="0.3">
      <c r="B40355" s="10"/>
      <c r="L40355" s="10"/>
      <c r="M40355" s="10"/>
    </row>
    <row r="40356" spans="2:13" s="1" customFormat="1" ht="13.8" x14ac:dyDescent="0.3">
      <c r="B40356" s="10"/>
      <c r="L40356" s="10"/>
      <c r="M40356" s="10"/>
    </row>
    <row r="40357" spans="2:13" s="1" customFormat="1" ht="13.8" x14ac:dyDescent="0.3">
      <c r="B40357" s="10"/>
      <c r="L40357" s="10"/>
      <c r="M40357" s="10"/>
    </row>
    <row r="40358" spans="2:13" s="1" customFormat="1" ht="13.8" x14ac:dyDescent="0.3">
      <c r="B40358" s="10"/>
      <c r="L40358" s="10"/>
      <c r="M40358" s="10"/>
    </row>
    <row r="40359" spans="2:13" s="1" customFormat="1" ht="13.8" x14ac:dyDescent="0.3">
      <c r="B40359" s="10"/>
      <c r="L40359" s="10"/>
      <c r="M40359" s="10"/>
    </row>
    <row r="40360" spans="2:13" s="1" customFormat="1" ht="13.8" x14ac:dyDescent="0.3">
      <c r="B40360" s="10"/>
      <c r="L40360" s="10"/>
      <c r="M40360" s="10"/>
    </row>
    <row r="40361" spans="2:13" s="1" customFormat="1" ht="13.8" x14ac:dyDescent="0.3">
      <c r="B40361" s="10"/>
      <c r="L40361" s="10"/>
      <c r="M40361" s="10"/>
    </row>
    <row r="40362" spans="2:13" s="1" customFormat="1" ht="13.8" x14ac:dyDescent="0.3">
      <c r="B40362" s="10"/>
      <c r="L40362" s="10"/>
      <c r="M40362" s="10"/>
    </row>
    <row r="40363" spans="2:13" s="1" customFormat="1" ht="13.8" x14ac:dyDescent="0.3">
      <c r="B40363" s="10"/>
      <c r="L40363" s="10"/>
      <c r="M40363" s="10"/>
    </row>
    <row r="40364" spans="2:13" s="1" customFormat="1" ht="13.8" x14ac:dyDescent="0.3">
      <c r="B40364" s="10"/>
      <c r="L40364" s="10"/>
      <c r="M40364" s="10"/>
    </row>
    <row r="40365" spans="2:13" s="1" customFormat="1" ht="13.8" x14ac:dyDescent="0.3">
      <c r="B40365" s="10"/>
      <c r="L40365" s="10"/>
      <c r="M40365" s="10"/>
    </row>
    <row r="40366" spans="2:13" s="1" customFormat="1" ht="13.8" x14ac:dyDescent="0.3">
      <c r="B40366" s="10"/>
      <c r="L40366" s="10"/>
      <c r="M40366" s="10"/>
    </row>
    <row r="40367" spans="2:13" s="1" customFormat="1" ht="13.8" x14ac:dyDescent="0.3">
      <c r="B40367" s="10"/>
      <c r="L40367" s="10"/>
      <c r="M40367" s="10"/>
    </row>
    <row r="40368" spans="2:13" s="1" customFormat="1" ht="13.8" x14ac:dyDescent="0.3">
      <c r="B40368" s="10"/>
      <c r="L40368" s="10"/>
      <c r="M40368" s="10"/>
    </row>
    <row r="40369" spans="2:13" s="1" customFormat="1" ht="13.8" x14ac:dyDescent="0.3">
      <c r="B40369" s="10"/>
      <c r="L40369" s="10"/>
      <c r="M40369" s="10"/>
    </row>
    <row r="40370" spans="2:13" s="1" customFormat="1" ht="13.8" x14ac:dyDescent="0.3">
      <c r="B40370" s="10"/>
      <c r="L40370" s="10"/>
      <c r="M40370" s="10"/>
    </row>
    <row r="40371" spans="2:13" s="1" customFormat="1" ht="13.8" x14ac:dyDescent="0.3">
      <c r="B40371" s="10"/>
      <c r="L40371" s="10"/>
      <c r="M40371" s="10"/>
    </row>
    <row r="40372" spans="2:13" s="1" customFormat="1" ht="13.8" x14ac:dyDescent="0.3">
      <c r="B40372" s="10"/>
      <c r="L40372" s="10"/>
      <c r="M40372" s="10"/>
    </row>
    <row r="40373" spans="2:13" s="1" customFormat="1" ht="13.8" x14ac:dyDescent="0.3">
      <c r="B40373" s="10"/>
      <c r="L40373" s="10"/>
      <c r="M40373" s="10"/>
    </row>
    <row r="40374" spans="2:13" s="1" customFormat="1" ht="13.8" x14ac:dyDescent="0.3">
      <c r="B40374" s="10"/>
      <c r="L40374" s="10"/>
      <c r="M40374" s="10"/>
    </row>
    <row r="40375" spans="2:13" s="1" customFormat="1" ht="13.8" x14ac:dyDescent="0.3">
      <c r="B40375" s="10"/>
      <c r="L40375" s="10"/>
      <c r="M40375" s="10"/>
    </row>
    <row r="40376" spans="2:13" s="1" customFormat="1" ht="13.8" x14ac:dyDescent="0.3">
      <c r="B40376" s="10"/>
      <c r="L40376" s="10"/>
      <c r="M40376" s="10"/>
    </row>
    <row r="40377" spans="2:13" s="1" customFormat="1" ht="13.8" x14ac:dyDescent="0.3">
      <c r="B40377" s="10"/>
      <c r="L40377" s="10"/>
      <c r="M40377" s="10"/>
    </row>
    <row r="40378" spans="2:13" s="1" customFormat="1" ht="13.8" x14ac:dyDescent="0.3">
      <c r="B40378" s="10"/>
      <c r="L40378" s="10"/>
      <c r="M40378" s="10"/>
    </row>
    <row r="40379" spans="2:13" s="1" customFormat="1" ht="13.8" x14ac:dyDescent="0.3">
      <c r="B40379" s="10"/>
      <c r="L40379" s="10"/>
      <c r="M40379" s="10"/>
    </row>
    <row r="40380" spans="2:13" s="1" customFormat="1" ht="13.8" x14ac:dyDescent="0.3">
      <c r="B40380" s="10"/>
      <c r="L40380" s="10"/>
      <c r="M40380" s="10"/>
    </row>
    <row r="40381" spans="2:13" s="1" customFormat="1" ht="13.8" x14ac:dyDescent="0.3">
      <c r="B40381" s="10"/>
      <c r="L40381" s="10"/>
      <c r="M40381" s="10"/>
    </row>
    <row r="40382" spans="2:13" s="1" customFormat="1" ht="13.8" x14ac:dyDescent="0.3">
      <c r="B40382" s="10"/>
      <c r="L40382" s="10"/>
      <c r="M40382" s="10"/>
    </row>
    <row r="40383" spans="2:13" s="1" customFormat="1" ht="13.8" x14ac:dyDescent="0.3">
      <c r="B40383" s="10"/>
      <c r="L40383" s="10"/>
      <c r="M40383" s="10"/>
    </row>
    <row r="40384" spans="2:13" s="1" customFormat="1" ht="13.8" x14ac:dyDescent="0.3">
      <c r="B40384" s="10"/>
      <c r="L40384" s="10"/>
      <c r="M40384" s="10"/>
    </row>
    <row r="40385" spans="2:13" s="1" customFormat="1" ht="13.8" x14ac:dyDescent="0.3">
      <c r="B40385" s="10"/>
      <c r="L40385" s="10"/>
      <c r="M40385" s="10"/>
    </row>
    <row r="40386" spans="2:13" s="1" customFormat="1" ht="13.8" x14ac:dyDescent="0.3">
      <c r="B40386" s="10"/>
      <c r="L40386" s="10"/>
      <c r="M40386" s="10"/>
    </row>
    <row r="40387" spans="2:13" s="1" customFormat="1" ht="13.8" x14ac:dyDescent="0.3">
      <c r="B40387" s="10"/>
      <c r="L40387" s="10"/>
      <c r="M40387" s="10"/>
    </row>
    <row r="40388" spans="2:13" s="1" customFormat="1" ht="13.8" x14ac:dyDescent="0.3">
      <c r="B40388" s="10"/>
      <c r="L40388" s="10"/>
      <c r="M40388" s="10"/>
    </row>
    <row r="40389" spans="2:13" s="1" customFormat="1" ht="13.8" x14ac:dyDescent="0.3">
      <c r="B40389" s="10"/>
      <c r="L40389" s="10"/>
      <c r="M40389" s="10"/>
    </row>
    <row r="40390" spans="2:13" s="1" customFormat="1" ht="13.8" x14ac:dyDescent="0.3">
      <c r="B40390" s="10"/>
      <c r="L40390" s="10"/>
      <c r="M40390" s="10"/>
    </row>
    <row r="40391" spans="2:13" s="1" customFormat="1" ht="13.8" x14ac:dyDescent="0.3">
      <c r="B40391" s="10"/>
      <c r="L40391" s="10"/>
      <c r="M40391" s="10"/>
    </row>
    <row r="40392" spans="2:13" s="1" customFormat="1" ht="13.8" x14ac:dyDescent="0.3">
      <c r="B40392" s="10"/>
      <c r="L40392" s="10"/>
      <c r="M40392" s="10"/>
    </row>
    <row r="40393" spans="2:13" s="1" customFormat="1" ht="13.8" x14ac:dyDescent="0.3">
      <c r="B40393" s="10"/>
      <c r="L40393" s="10"/>
      <c r="M40393" s="10"/>
    </row>
    <row r="40394" spans="2:13" s="1" customFormat="1" ht="13.8" x14ac:dyDescent="0.3">
      <c r="B40394" s="10"/>
      <c r="L40394" s="10"/>
      <c r="M40394" s="10"/>
    </row>
    <row r="40395" spans="2:13" s="1" customFormat="1" ht="13.8" x14ac:dyDescent="0.3">
      <c r="B40395" s="10"/>
      <c r="L40395" s="10"/>
      <c r="M40395" s="10"/>
    </row>
    <row r="40396" spans="2:13" s="1" customFormat="1" ht="13.8" x14ac:dyDescent="0.3">
      <c r="B40396" s="10"/>
      <c r="L40396" s="10"/>
      <c r="M40396" s="10"/>
    </row>
    <row r="40397" spans="2:13" s="1" customFormat="1" ht="13.8" x14ac:dyDescent="0.3">
      <c r="B40397" s="10"/>
      <c r="L40397" s="10"/>
      <c r="M40397" s="10"/>
    </row>
    <row r="40398" spans="2:13" s="1" customFormat="1" ht="13.8" x14ac:dyDescent="0.3">
      <c r="B40398" s="10"/>
      <c r="L40398" s="10"/>
      <c r="M40398" s="10"/>
    </row>
    <row r="40399" spans="2:13" s="1" customFormat="1" ht="13.8" x14ac:dyDescent="0.3">
      <c r="B40399" s="10"/>
      <c r="L40399" s="10"/>
      <c r="M40399" s="10"/>
    </row>
    <row r="40400" spans="2:13" s="1" customFormat="1" ht="13.8" x14ac:dyDescent="0.3">
      <c r="B40400" s="10"/>
      <c r="L40400" s="10"/>
      <c r="M40400" s="10"/>
    </row>
    <row r="40401" spans="2:13" s="1" customFormat="1" ht="13.8" x14ac:dyDescent="0.3">
      <c r="B40401" s="10"/>
      <c r="L40401" s="10"/>
      <c r="M40401" s="10"/>
    </row>
    <row r="40402" spans="2:13" s="1" customFormat="1" ht="13.8" x14ac:dyDescent="0.3">
      <c r="B40402" s="10"/>
      <c r="L40402" s="10"/>
      <c r="M40402" s="10"/>
    </row>
    <row r="40403" spans="2:13" s="1" customFormat="1" ht="13.8" x14ac:dyDescent="0.3">
      <c r="B40403" s="10"/>
      <c r="L40403" s="10"/>
      <c r="M40403" s="10"/>
    </row>
    <row r="40404" spans="2:13" s="1" customFormat="1" ht="13.8" x14ac:dyDescent="0.3">
      <c r="B40404" s="10"/>
      <c r="L40404" s="10"/>
      <c r="M40404" s="10"/>
    </row>
    <row r="40405" spans="2:13" s="1" customFormat="1" ht="13.8" x14ac:dyDescent="0.3">
      <c r="B40405" s="10"/>
      <c r="L40405" s="10"/>
      <c r="M40405" s="10"/>
    </row>
    <row r="40406" spans="2:13" s="1" customFormat="1" ht="13.8" x14ac:dyDescent="0.3">
      <c r="B40406" s="10"/>
      <c r="L40406" s="10"/>
      <c r="M40406" s="10"/>
    </row>
    <row r="40407" spans="2:13" s="1" customFormat="1" ht="13.8" x14ac:dyDescent="0.3">
      <c r="B40407" s="10"/>
      <c r="L40407" s="10"/>
      <c r="M40407" s="10"/>
    </row>
    <row r="40408" spans="2:13" s="1" customFormat="1" ht="13.8" x14ac:dyDescent="0.3">
      <c r="B40408" s="10"/>
      <c r="L40408" s="10"/>
      <c r="M40408" s="10"/>
    </row>
    <row r="40409" spans="2:13" s="1" customFormat="1" ht="13.8" x14ac:dyDescent="0.3">
      <c r="B40409" s="10"/>
      <c r="L40409" s="10"/>
      <c r="M40409" s="10"/>
    </row>
    <row r="40410" spans="2:13" s="1" customFormat="1" ht="13.8" x14ac:dyDescent="0.3">
      <c r="B40410" s="10"/>
      <c r="L40410" s="10"/>
      <c r="M40410" s="10"/>
    </row>
    <row r="40411" spans="2:13" s="1" customFormat="1" ht="13.8" x14ac:dyDescent="0.3">
      <c r="B40411" s="10"/>
      <c r="L40411" s="10"/>
      <c r="M40411" s="10"/>
    </row>
    <row r="40412" spans="2:13" s="1" customFormat="1" ht="13.8" x14ac:dyDescent="0.3">
      <c r="B40412" s="10"/>
      <c r="L40412" s="10"/>
      <c r="M40412" s="10"/>
    </row>
    <row r="40413" spans="2:13" s="1" customFormat="1" ht="13.8" x14ac:dyDescent="0.3">
      <c r="B40413" s="10"/>
      <c r="L40413" s="10"/>
      <c r="M40413" s="10"/>
    </row>
    <row r="40414" spans="2:13" s="1" customFormat="1" ht="13.8" x14ac:dyDescent="0.3">
      <c r="B40414" s="10"/>
      <c r="L40414" s="10"/>
      <c r="M40414" s="10"/>
    </row>
    <row r="40415" spans="2:13" s="1" customFormat="1" ht="13.8" x14ac:dyDescent="0.3">
      <c r="B40415" s="10"/>
      <c r="L40415" s="10"/>
      <c r="M40415" s="10"/>
    </row>
    <row r="40416" spans="2:13" s="1" customFormat="1" ht="13.8" x14ac:dyDescent="0.3">
      <c r="B40416" s="10"/>
      <c r="L40416" s="10"/>
      <c r="M40416" s="10"/>
    </row>
    <row r="40417" spans="2:13" s="1" customFormat="1" ht="13.8" x14ac:dyDescent="0.3">
      <c r="B40417" s="10"/>
      <c r="L40417" s="10"/>
      <c r="M40417" s="10"/>
    </row>
    <row r="40418" spans="2:13" s="1" customFormat="1" ht="13.8" x14ac:dyDescent="0.3">
      <c r="B40418" s="10"/>
      <c r="L40418" s="10"/>
      <c r="M40418" s="10"/>
    </row>
    <row r="40419" spans="2:13" s="1" customFormat="1" ht="13.8" x14ac:dyDescent="0.3">
      <c r="B40419" s="10"/>
      <c r="L40419" s="10"/>
      <c r="M40419" s="10"/>
    </row>
    <row r="40420" spans="2:13" s="1" customFormat="1" ht="13.8" x14ac:dyDescent="0.3">
      <c r="B40420" s="10"/>
      <c r="L40420" s="10"/>
      <c r="M40420" s="10"/>
    </row>
    <row r="40421" spans="2:13" s="1" customFormat="1" ht="13.8" x14ac:dyDescent="0.3">
      <c r="B40421" s="10"/>
      <c r="L40421" s="10"/>
      <c r="M40421" s="10"/>
    </row>
    <row r="40422" spans="2:13" s="1" customFormat="1" ht="13.8" x14ac:dyDescent="0.3">
      <c r="B40422" s="10"/>
      <c r="L40422" s="10"/>
      <c r="M40422" s="10"/>
    </row>
    <row r="40423" spans="2:13" s="1" customFormat="1" ht="13.8" x14ac:dyDescent="0.3">
      <c r="B40423" s="10"/>
      <c r="L40423" s="10"/>
      <c r="M40423" s="10"/>
    </row>
    <row r="40424" spans="2:13" s="1" customFormat="1" ht="13.8" x14ac:dyDescent="0.3">
      <c r="B40424" s="10"/>
      <c r="L40424" s="10"/>
      <c r="M40424" s="10"/>
    </row>
    <row r="40425" spans="2:13" s="1" customFormat="1" ht="13.8" x14ac:dyDescent="0.3">
      <c r="B40425" s="10"/>
      <c r="L40425" s="10"/>
      <c r="M40425" s="10"/>
    </row>
    <row r="40426" spans="2:13" s="1" customFormat="1" ht="13.8" x14ac:dyDescent="0.3">
      <c r="B40426" s="10"/>
      <c r="L40426" s="10"/>
      <c r="M40426" s="10"/>
    </row>
    <row r="40427" spans="2:13" s="1" customFormat="1" ht="13.8" x14ac:dyDescent="0.3">
      <c r="B40427" s="10"/>
      <c r="L40427" s="10"/>
      <c r="M40427" s="10"/>
    </row>
    <row r="40428" spans="2:13" s="1" customFormat="1" ht="13.8" x14ac:dyDescent="0.3">
      <c r="B40428" s="10"/>
      <c r="L40428" s="10"/>
      <c r="M40428" s="10"/>
    </row>
    <row r="40429" spans="2:13" s="1" customFormat="1" ht="13.8" x14ac:dyDescent="0.3">
      <c r="B40429" s="10"/>
      <c r="L40429" s="10"/>
      <c r="M40429" s="10"/>
    </row>
    <row r="40430" spans="2:13" s="1" customFormat="1" ht="13.8" x14ac:dyDescent="0.3">
      <c r="B40430" s="10"/>
      <c r="L40430" s="10"/>
      <c r="M40430" s="10"/>
    </row>
    <row r="40431" spans="2:13" s="1" customFormat="1" ht="13.8" x14ac:dyDescent="0.3">
      <c r="B40431" s="10"/>
      <c r="L40431" s="10"/>
      <c r="M40431" s="10"/>
    </row>
    <row r="40432" spans="2:13" s="1" customFormat="1" ht="13.8" x14ac:dyDescent="0.3">
      <c r="B40432" s="10"/>
      <c r="L40432" s="10"/>
      <c r="M40432" s="10"/>
    </row>
    <row r="40433" spans="2:13" s="1" customFormat="1" ht="13.8" x14ac:dyDescent="0.3">
      <c r="B40433" s="10"/>
      <c r="L40433" s="10"/>
      <c r="M40433" s="10"/>
    </row>
    <row r="40434" spans="2:13" s="1" customFormat="1" ht="13.8" x14ac:dyDescent="0.3">
      <c r="B40434" s="10"/>
      <c r="L40434" s="10"/>
      <c r="M40434" s="10"/>
    </row>
    <row r="40435" spans="2:13" s="1" customFormat="1" ht="13.8" x14ac:dyDescent="0.3">
      <c r="B40435" s="10"/>
      <c r="L40435" s="10"/>
      <c r="M40435" s="10"/>
    </row>
    <row r="40436" spans="2:13" s="1" customFormat="1" ht="13.8" x14ac:dyDescent="0.3">
      <c r="B40436" s="10"/>
      <c r="L40436" s="10"/>
      <c r="M40436" s="10"/>
    </row>
    <row r="40437" spans="2:13" s="1" customFormat="1" ht="13.8" x14ac:dyDescent="0.3">
      <c r="B40437" s="10"/>
      <c r="L40437" s="10"/>
      <c r="M40437" s="10"/>
    </row>
    <row r="40438" spans="2:13" s="1" customFormat="1" ht="13.8" x14ac:dyDescent="0.3">
      <c r="B40438" s="10"/>
      <c r="L40438" s="10"/>
      <c r="M40438" s="10"/>
    </row>
    <row r="40439" spans="2:13" s="1" customFormat="1" ht="13.8" x14ac:dyDescent="0.3">
      <c r="B40439" s="10"/>
      <c r="L40439" s="10"/>
      <c r="M40439" s="10"/>
    </row>
    <row r="40440" spans="2:13" s="1" customFormat="1" ht="13.8" x14ac:dyDescent="0.3">
      <c r="B40440" s="10"/>
      <c r="L40440" s="10"/>
      <c r="M40440" s="10"/>
    </row>
    <row r="40441" spans="2:13" s="1" customFormat="1" ht="13.8" x14ac:dyDescent="0.3">
      <c r="B40441" s="10"/>
      <c r="L40441" s="10"/>
      <c r="M40441" s="10"/>
    </row>
    <row r="40442" spans="2:13" s="1" customFormat="1" ht="13.8" x14ac:dyDescent="0.3">
      <c r="B40442" s="10"/>
      <c r="L40442" s="10"/>
      <c r="M40442" s="10"/>
    </row>
    <row r="40443" spans="2:13" s="1" customFormat="1" ht="13.8" x14ac:dyDescent="0.3">
      <c r="B40443" s="10"/>
      <c r="L40443" s="10"/>
      <c r="M40443" s="10"/>
    </row>
    <row r="40444" spans="2:13" s="1" customFormat="1" ht="13.8" x14ac:dyDescent="0.3">
      <c r="B40444" s="10"/>
      <c r="L40444" s="10"/>
      <c r="M40444" s="10"/>
    </row>
    <row r="40445" spans="2:13" s="1" customFormat="1" ht="13.8" x14ac:dyDescent="0.3">
      <c r="B40445" s="10"/>
      <c r="L40445" s="10"/>
      <c r="M40445" s="10"/>
    </row>
    <row r="40446" spans="2:13" s="1" customFormat="1" ht="13.8" x14ac:dyDescent="0.3">
      <c r="B40446" s="10"/>
      <c r="L40446" s="10"/>
      <c r="M40446" s="10"/>
    </row>
    <row r="40447" spans="2:13" s="1" customFormat="1" ht="13.8" x14ac:dyDescent="0.3">
      <c r="B40447" s="10"/>
      <c r="L40447" s="10"/>
      <c r="M40447" s="10"/>
    </row>
    <row r="40448" spans="2:13" s="1" customFormat="1" ht="13.8" x14ac:dyDescent="0.3">
      <c r="B40448" s="10"/>
      <c r="L40448" s="10"/>
      <c r="M40448" s="10"/>
    </row>
    <row r="40449" spans="2:13" s="1" customFormat="1" ht="13.8" x14ac:dyDescent="0.3">
      <c r="B40449" s="10"/>
      <c r="L40449" s="10"/>
      <c r="M40449" s="10"/>
    </row>
    <row r="40450" spans="2:13" s="1" customFormat="1" ht="13.8" x14ac:dyDescent="0.3">
      <c r="B40450" s="10"/>
      <c r="L40450" s="10"/>
      <c r="M40450" s="10"/>
    </row>
    <row r="40451" spans="2:13" s="1" customFormat="1" ht="13.8" x14ac:dyDescent="0.3">
      <c r="B40451" s="10"/>
      <c r="L40451" s="10"/>
      <c r="M40451" s="10"/>
    </row>
    <row r="40452" spans="2:13" s="1" customFormat="1" ht="13.8" x14ac:dyDescent="0.3">
      <c r="B40452" s="10"/>
      <c r="L40452" s="10"/>
      <c r="M40452" s="10"/>
    </row>
    <row r="40453" spans="2:13" s="1" customFormat="1" ht="13.8" x14ac:dyDescent="0.3">
      <c r="B40453" s="10"/>
      <c r="L40453" s="10"/>
      <c r="M40453" s="10"/>
    </row>
    <row r="40454" spans="2:13" s="1" customFormat="1" ht="13.8" x14ac:dyDescent="0.3">
      <c r="B40454" s="10"/>
      <c r="L40454" s="10"/>
      <c r="M40454" s="10"/>
    </row>
    <row r="40455" spans="2:13" s="1" customFormat="1" ht="13.8" x14ac:dyDescent="0.3">
      <c r="B40455" s="10"/>
      <c r="L40455" s="10"/>
      <c r="M40455" s="10"/>
    </row>
    <row r="40456" spans="2:13" s="1" customFormat="1" ht="13.8" x14ac:dyDescent="0.3">
      <c r="B40456" s="10"/>
      <c r="L40456" s="10"/>
      <c r="M40456" s="10"/>
    </row>
    <row r="40457" spans="2:13" s="1" customFormat="1" ht="13.8" x14ac:dyDescent="0.3">
      <c r="B40457" s="10"/>
      <c r="L40457" s="10"/>
      <c r="M40457" s="10"/>
    </row>
    <row r="40458" spans="2:13" s="1" customFormat="1" ht="13.8" x14ac:dyDescent="0.3">
      <c r="B40458" s="10"/>
      <c r="L40458" s="10"/>
      <c r="M40458" s="10"/>
    </row>
    <row r="40459" spans="2:13" s="1" customFormat="1" ht="13.8" x14ac:dyDescent="0.3">
      <c r="B40459" s="10"/>
      <c r="L40459" s="10"/>
      <c r="M40459" s="10"/>
    </row>
    <row r="40460" spans="2:13" s="1" customFormat="1" ht="13.8" x14ac:dyDescent="0.3">
      <c r="B40460" s="10"/>
      <c r="L40460" s="10"/>
      <c r="M40460" s="10"/>
    </row>
    <row r="40461" spans="2:13" s="1" customFormat="1" ht="13.8" x14ac:dyDescent="0.3">
      <c r="B40461" s="10"/>
      <c r="L40461" s="10"/>
      <c r="M40461" s="10"/>
    </row>
    <row r="40462" spans="2:13" s="1" customFormat="1" ht="13.8" x14ac:dyDescent="0.3">
      <c r="B40462" s="10"/>
      <c r="L40462" s="10"/>
      <c r="M40462" s="10"/>
    </row>
    <row r="40463" spans="2:13" s="1" customFormat="1" ht="13.8" x14ac:dyDescent="0.3">
      <c r="B40463" s="10"/>
      <c r="L40463" s="10"/>
      <c r="M40463" s="10"/>
    </row>
    <row r="40464" spans="2:13" s="1" customFormat="1" ht="13.8" x14ac:dyDescent="0.3">
      <c r="B40464" s="10"/>
      <c r="L40464" s="10"/>
      <c r="M40464" s="10"/>
    </row>
    <row r="40465" spans="2:13" s="1" customFormat="1" ht="13.8" x14ac:dyDescent="0.3">
      <c r="B40465" s="10"/>
      <c r="L40465" s="10"/>
      <c r="M40465" s="10"/>
    </row>
    <row r="40466" spans="2:13" s="1" customFormat="1" ht="13.8" x14ac:dyDescent="0.3">
      <c r="B40466" s="10"/>
      <c r="L40466" s="10"/>
      <c r="M40466" s="10"/>
    </row>
    <row r="40467" spans="2:13" s="1" customFormat="1" ht="13.8" x14ac:dyDescent="0.3">
      <c r="B40467" s="10"/>
      <c r="L40467" s="10"/>
      <c r="M40467" s="10"/>
    </row>
    <row r="40468" spans="2:13" s="1" customFormat="1" ht="13.8" x14ac:dyDescent="0.3">
      <c r="B40468" s="10"/>
      <c r="L40468" s="10"/>
      <c r="M40468" s="10"/>
    </row>
    <row r="40469" spans="2:13" s="1" customFormat="1" ht="13.8" x14ac:dyDescent="0.3">
      <c r="B40469" s="10"/>
      <c r="L40469" s="10"/>
      <c r="M40469" s="10"/>
    </row>
    <row r="40470" spans="2:13" s="1" customFormat="1" ht="13.8" x14ac:dyDescent="0.3">
      <c r="B40470" s="10"/>
      <c r="L40470" s="10"/>
      <c r="M40470" s="10"/>
    </row>
    <row r="40471" spans="2:13" s="1" customFormat="1" ht="13.8" x14ac:dyDescent="0.3">
      <c r="B40471" s="10"/>
      <c r="L40471" s="10"/>
      <c r="M40471" s="10"/>
    </row>
    <row r="40472" spans="2:13" s="1" customFormat="1" ht="13.8" x14ac:dyDescent="0.3">
      <c r="B40472" s="10"/>
      <c r="L40472" s="10"/>
      <c r="M40472" s="10"/>
    </row>
    <row r="40473" spans="2:13" s="1" customFormat="1" ht="13.8" x14ac:dyDescent="0.3">
      <c r="B40473" s="10"/>
      <c r="L40473" s="10"/>
      <c r="M40473" s="10"/>
    </row>
    <row r="40474" spans="2:13" s="1" customFormat="1" ht="13.8" x14ac:dyDescent="0.3">
      <c r="B40474" s="10"/>
      <c r="L40474" s="10"/>
      <c r="M40474" s="10"/>
    </row>
    <row r="40475" spans="2:13" s="1" customFormat="1" ht="13.8" x14ac:dyDescent="0.3">
      <c r="B40475" s="10"/>
      <c r="L40475" s="10"/>
      <c r="M40475" s="10"/>
    </row>
    <row r="40476" spans="2:13" s="1" customFormat="1" ht="13.8" x14ac:dyDescent="0.3">
      <c r="B40476" s="10"/>
      <c r="L40476" s="10"/>
      <c r="M40476" s="10"/>
    </row>
    <row r="40477" spans="2:13" s="1" customFormat="1" ht="13.8" x14ac:dyDescent="0.3">
      <c r="B40477" s="10"/>
      <c r="L40477" s="10"/>
      <c r="M40477" s="10"/>
    </row>
    <row r="40478" spans="2:13" s="1" customFormat="1" ht="13.8" x14ac:dyDescent="0.3">
      <c r="B40478" s="10"/>
      <c r="L40478" s="10"/>
      <c r="M40478" s="10"/>
    </row>
    <row r="40479" spans="2:13" s="1" customFormat="1" ht="13.8" x14ac:dyDescent="0.3">
      <c r="B40479" s="10"/>
      <c r="L40479" s="10"/>
      <c r="M40479" s="10"/>
    </row>
    <row r="40480" spans="2:13" s="1" customFormat="1" ht="13.8" x14ac:dyDescent="0.3">
      <c r="B40480" s="10"/>
      <c r="L40480" s="10"/>
      <c r="M40480" s="10"/>
    </row>
    <row r="40481" spans="2:13" s="1" customFormat="1" ht="13.8" x14ac:dyDescent="0.3">
      <c r="B40481" s="10"/>
      <c r="L40481" s="10"/>
      <c r="M40481" s="10"/>
    </row>
    <row r="40482" spans="2:13" s="1" customFormat="1" ht="13.8" x14ac:dyDescent="0.3">
      <c r="B40482" s="10"/>
      <c r="L40482" s="10"/>
      <c r="M40482" s="10"/>
    </row>
    <row r="40483" spans="2:13" s="1" customFormat="1" ht="13.8" x14ac:dyDescent="0.3">
      <c r="B40483" s="10"/>
      <c r="L40483" s="10"/>
      <c r="M40483" s="10"/>
    </row>
    <row r="40484" spans="2:13" s="1" customFormat="1" ht="13.8" x14ac:dyDescent="0.3">
      <c r="B40484" s="10"/>
      <c r="L40484" s="10"/>
      <c r="M40484" s="10"/>
    </row>
    <row r="40485" spans="2:13" s="1" customFormat="1" ht="13.8" x14ac:dyDescent="0.3">
      <c r="B40485" s="10"/>
      <c r="L40485" s="10"/>
      <c r="M40485" s="10"/>
    </row>
    <row r="40486" spans="2:13" s="1" customFormat="1" ht="13.8" x14ac:dyDescent="0.3">
      <c r="B40486" s="10"/>
      <c r="L40486" s="10"/>
      <c r="M40486" s="10"/>
    </row>
    <row r="40487" spans="2:13" s="1" customFormat="1" ht="13.8" x14ac:dyDescent="0.3">
      <c r="B40487" s="10"/>
      <c r="L40487" s="10"/>
      <c r="M40487" s="10"/>
    </row>
    <row r="40488" spans="2:13" s="1" customFormat="1" ht="13.8" x14ac:dyDescent="0.3">
      <c r="B40488" s="10"/>
      <c r="L40488" s="10"/>
      <c r="M40488" s="10"/>
    </row>
    <row r="40489" spans="2:13" s="1" customFormat="1" ht="13.8" x14ac:dyDescent="0.3">
      <c r="B40489" s="10"/>
      <c r="L40489" s="10"/>
      <c r="M40489" s="10"/>
    </row>
    <row r="40490" spans="2:13" s="1" customFormat="1" ht="13.8" x14ac:dyDescent="0.3">
      <c r="B40490" s="10"/>
      <c r="L40490" s="10"/>
      <c r="M40490" s="10"/>
    </row>
    <row r="40491" spans="2:13" s="1" customFormat="1" ht="13.8" x14ac:dyDescent="0.3">
      <c r="B40491" s="10"/>
      <c r="L40491" s="10"/>
      <c r="M40491" s="10"/>
    </row>
    <row r="40492" spans="2:13" s="1" customFormat="1" ht="13.8" x14ac:dyDescent="0.3">
      <c r="B40492" s="10"/>
      <c r="L40492" s="10"/>
      <c r="M40492" s="10"/>
    </row>
    <row r="40493" spans="2:13" s="1" customFormat="1" ht="13.8" x14ac:dyDescent="0.3">
      <c r="B40493" s="10"/>
      <c r="L40493" s="10"/>
      <c r="M40493" s="10"/>
    </row>
    <row r="40494" spans="2:13" s="1" customFormat="1" ht="13.8" x14ac:dyDescent="0.3">
      <c r="B40494" s="10"/>
      <c r="L40494" s="10"/>
      <c r="M40494" s="10"/>
    </row>
    <row r="40495" spans="2:13" s="1" customFormat="1" ht="13.8" x14ac:dyDescent="0.3">
      <c r="B40495" s="10"/>
      <c r="L40495" s="10"/>
      <c r="M40495" s="10"/>
    </row>
    <row r="40496" spans="2:13" s="1" customFormat="1" ht="13.8" x14ac:dyDescent="0.3">
      <c r="B40496" s="10"/>
      <c r="L40496" s="10"/>
      <c r="M40496" s="10"/>
    </row>
    <row r="40497" spans="2:13" s="1" customFormat="1" ht="13.8" x14ac:dyDescent="0.3">
      <c r="B40497" s="10"/>
      <c r="L40497" s="10"/>
      <c r="M40497" s="10"/>
    </row>
    <row r="40498" spans="2:13" s="1" customFormat="1" ht="13.8" x14ac:dyDescent="0.3">
      <c r="B40498" s="10"/>
      <c r="L40498" s="10"/>
      <c r="M40498" s="10"/>
    </row>
    <row r="40499" spans="2:13" s="1" customFormat="1" ht="13.8" x14ac:dyDescent="0.3">
      <c r="B40499" s="10"/>
      <c r="L40499" s="10"/>
      <c r="M40499" s="10"/>
    </row>
    <row r="40500" spans="2:13" s="1" customFormat="1" ht="13.8" x14ac:dyDescent="0.3">
      <c r="B40500" s="10"/>
      <c r="L40500" s="10"/>
      <c r="M40500" s="10"/>
    </row>
    <row r="40501" spans="2:13" s="1" customFormat="1" ht="13.8" x14ac:dyDescent="0.3">
      <c r="B40501" s="10"/>
      <c r="L40501" s="10"/>
      <c r="M40501" s="10"/>
    </row>
    <row r="40502" spans="2:13" s="1" customFormat="1" ht="13.8" x14ac:dyDescent="0.3">
      <c r="B40502" s="10"/>
      <c r="L40502" s="10"/>
      <c r="M40502" s="10"/>
    </row>
    <row r="40503" spans="2:13" s="1" customFormat="1" ht="13.8" x14ac:dyDescent="0.3">
      <c r="B40503" s="10"/>
      <c r="L40503" s="10"/>
      <c r="M40503" s="10"/>
    </row>
    <row r="40504" spans="2:13" s="1" customFormat="1" ht="13.8" x14ac:dyDescent="0.3">
      <c r="B40504" s="10"/>
      <c r="L40504" s="10"/>
      <c r="M40504" s="10"/>
    </row>
    <row r="40505" spans="2:13" s="1" customFormat="1" ht="13.8" x14ac:dyDescent="0.3">
      <c r="B40505" s="10"/>
      <c r="L40505" s="10"/>
      <c r="M40505" s="10"/>
    </row>
    <row r="40506" spans="2:13" s="1" customFormat="1" ht="13.8" x14ac:dyDescent="0.3">
      <c r="B40506" s="10"/>
      <c r="L40506" s="10"/>
      <c r="M40506" s="10"/>
    </row>
    <row r="40507" spans="2:13" s="1" customFormat="1" ht="13.8" x14ac:dyDescent="0.3">
      <c r="B40507" s="10"/>
      <c r="L40507" s="10"/>
      <c r="M40507" s="10"/>
    </row>
    <row r="40508" spans="2:13" s="1" customFormat="1" ht="13.8" x14ac:dyDescent="0.3">
      <c r="B40508" s="10"/>
      <c r="L40508" s="10"/>
      <c r="M40508" s="10"/>
    </row>
    <row r="40509" spans="2:13" s="1" customFormat="1" ht="13.8" x14ac:dyDescent="0.3">
      <c r="B40509" s="10"/>
      <c r="L40509" s="10"/>
      <c r="M40509" s="10"/>
    </row>
    <row r="40510" spans="2:13" s="1" customFormat="1" ht="13.8" x14ac:dyDescent="0.3">
      <c r="B40510" s="10"/>
      <c r="L40510" s="10"/>
      <c r="M40510" s="10"/>
    </row>
    <row r="40511" spans="2:13" s="1" customFormat="1" ht="13.8" x14ac:dyDescent="0.3">
      <c r="B40511" s="10"/>
      <c r="L40511" s="10"/>
      <c r="M40511" s="10"/>
    </row>
    <row r="40512" spans="2:13" s="1" customFormat="1" ht="13.8" x14ac:dyDescent="0.3">
      <c r="B40512" s="10"/>
      <c r="L40512" s="10"/>
      <c r="M40512" s="10"/>
    </row>
    <row r="40513" spans="2:13" s="1" customFormat="1" ht="13.8" x14ac:dyDescent="0.3">
      <c r="B40513" s="10"/>
      <c r="L40513" s="10"/>
      <c r="M40513" s="10"/>
    </row>
    <row r="40514" spans="2:13" s="1" customFormat="1" ht="13.8" x14ac:dyDescent="0.3">
      <c r="B40514" s="10"/>
      <c r="L40514" s="10"/>
      <c r="M40514" s="10"/>
    </row>
    <row r="40515" spans="2:13" s="1" customFormat="1" ht="13.8" x14ac:dyDescent="0.3">
      <c r="B40515" s="10"/>
      <c r="L40515" s="10"/>
      <c r="M40515" s="10"/>
    </row>
    <row r="40516" spans="2:13" s="1" customFormat="1" ht="13.8" x14ac:dyDescent="0.3">
      <c r="B40516" s="10"/>
      <c r="L40516" s="10"/>
      <c r="M40516" s="10"/>
    </row>
    <row r="40517" spans="2:13" s="1" customFormat="1" ht="13.8" x14ac:dyDescent="0.3">
      <c r="B40517" s="10"/>
      <c r="L40517" s="10"/>
      <c r="M40517" s="10"/>
    </row>
    <row r="40518" spans="2:13" s="1" customFormat="1" ht="13.8" x14ac:dyDescent="0.3">
      <c r="B40518" s="10"/>
      <c r="L40518" s="10"/>
      <c r="M40518" s="10"/>
    </row>
    <row r="40519" spans="2:13" s="1" customFormat="1" ht="13.8" x14ac:dyDescent="0.3">
      <c r="B40519" s="10"/>
      <c r="L40519" s="10"/>
      <c r="M40519" s="10"/>
    </row>
    <row r="40520" spans="2:13" s="1" customFormat="1" ht="13.8" x14ac:dyDescent="0.3">
      <c r="B40520" s="10"/>
      <c r="L40520" s="10"/>
      <c r="M40520" s="10"/>
    </row>
    <row r="40521" spans="2:13" s="1" customFormat="1" ht="13.8" x14ac:dyDescent="0.3">
      <c r="B40521" s="10"/>
      <c r="L40521" s="10"/>
      <c r="M40521" s="10"/>
    </row>
    <row r="40522" spans="2:13" s="1" customFormat="1" ht="13.8" x14ac:dyDescent="0.3">
      <c r="B40522" s="10"/>
      <c r="L40522" s="10"/>
      <c r="M40522" s="10"/>
    </row>
    <row r="40523" spans="2:13" s="1" customFormat="1" ht="13.8" x14ac:dyDescent="0.3">
      <c r="B40523" s="10"/>
      <c r="L40523" s="10"/>
      <c r="M40523" s="10"/>
    </row>
    <row r="40524" spans="2:13" s="1" customFormat="1" ht="13.8" x14ac:dyDescent="0.3">
      <c r="B40524" s="10"/>
      <c r="L40524" s="10"/>
      <c r="M40524" s="10"/>
    </row>
    <row r="40525" spans="2:13" s="1" customFormat="1" ht="13.8" x14ac:dyDescent="0.3">
      <c r="B40525" s="10"/>
      <c r="L40525" s="10"/>
      <c r="M40525" s="10"/>
    </row>
    <row r="40526" spans="2:13" s="1" customFormat="1" ht="13.8" x14ac:dyDescent="0.3">
      <c r="B40526" s="10"/>
      <c r="L40526" s="10"/>
      <c r="M40526" s="10"/>
    </row>
    <row r="40527" spans="2:13" s="1" customFormat="1" ht="13.8" x14ac:dyDescent="0.3">
      <c r="B40527" s="10"/>
      <c r="L40527" s="10"/>
      <c r="M40527" s="10"/>
    </row>
    <row r="40528" spans="2:13" s="1" customFormat="1" ht="13.8" x14ac:dyDescent="0.3">
      <c r="B40528" s="10"/>
      <c r="L40528" s="10"/>
      <c r="M40528" s="10"/>
    </row>
    <row r="40529" spans="2:13" s="1" customFormat="1" ht="13.8" x14ac:dyDescent="0.3">
      <c r="B40529" s="10"/>
      <c r="L40529" s="10"/>
      <c r="M40529" s="10"/>
    </row>
    <row r="40530" spans="2:13" s="1" customFormat="1" ht="13.8" x14ac:dyDescent="0.3">
      <c r="B40530" s="10"/>
      <c r="L40530" s="10"/>
      <c r="M40530" s="10"/>
    </row>
    <row r="40531" spans="2:13" s="1" customFormat="1" ht="13.8" x14ac:dyDescent="0.3">
      <c r="B40531" s="10"/>
      <c r="L40531" s="10"/>
      <c r="M40531" s="10"/>
    </row>
    <row r="40532" spans="2:13" s="1" customFormat="1" ht="13.8" x14ac:dyDescent="0.3">
      <c r="B40532" s="10"/>
      <c r="L40532" s="10"/>
      <c r="M40532" s="10"/>
    </row>
    <row r="40533" spans="2:13" s="1" customFormat="1" ht="13.8" x14ac:dyDescent="0.3">
      <c r="B40533" s="10"/>
      <c r="L40533" s="10"/>
      <c r="M40533" s="10"/>
    </row>
    <row r="40534" spans="2:13" s="1" customFormat="1" ht="13.8" x14ac:dyDescent="0.3">
      <c r="B40534" s="10"/>
      <c r="L40534" s="10"/>
      <c r="M40534" s="10"/>
    </row>
    <row r="40535" spans="2:13" s="1" customFormat="1" ht="13.8" x14ac:dyDescent="0.3">
      <c r="B40535" s="10"/>
      <c r="L40535" s="10"/>
      <c r="M40535" s="10"/>
    </row>
    <row r="40536" spans="2:13" s="1" customFormat="1" ht="13.8" x14ac:dyDescent="0.3">
      <c r="B40536" s="10"/>
      <c r="L40536" s="10"/>
      <c r="M40536" s="10"/>
    </row>
    <row r="40537" spans="2:13" s="1" customFormat="1" ht="13.8" x14ac:dyDescent="0.3">
      <c r="B40537" s="10"/>
      <c r="L40537" s="10"/>
      <c r="M40537" s="10"/>
    </row>
    <row r="40538" spans="2:13" s="1" customFormat="1" ht="13.8" x14ac:dyDescent="0.3">
      <c r="B40538" s="10"/>
      <c r="L40538" s="10"/>
      <c r="M40538" s="10"/>
    </row>
    <row r="40539" spans="2:13" s="1" customFormat="1" ht="13.8" x14ac:dyDescent="0.3">
      <c r="B40539" s="10"/>
      <c r="L40539" s="10"/>
      <c r="M40539" s="10"/>
    </row>
    <row r="40540" spans="2:13" s="1" customFormat="1" ht="13.8" x14ac:dyDescent="0.3">
      <c r="B40540" s="10"/>
      <c r="L40540" s="10"/>
      <c r="M40540" s="10"/>
    </row>
    <row r="40541" spans="2:13" s="1" customFormat="1" ht="13.8" x14ac:dyDescent="0.3">
      <c r="B40541" s="10"/>
      <c r="L40541" s="10"/>
      <c r="M40541" s="10"/>
    </row>
    <row r="40542" spans="2:13" s="1" customFormat="1" ht="13.8" x14ac:dyDescent="0.3">
      <c r="B40542" s="10"/>
      <c r="L40542" s="10"/>
      <c r="M40542" s="10"/>
    </row>
    <row r="40543" spans="2:13" s="1" customFormat="1" ht="13.8" x14ac:dyDescent="0.3">
      <c r="B40543" s="10"/>
      <c r="L40543" s="10"/>
      <c r="M40543" s="10"/>
    </row>
    <row r="40544" spans="2:13" s="1" customFormat="1" ht="13.8" x14ac:dyDescent="0.3">
      <c r="B40544" s="10"/>
      <c r="L40544" s="10"/>
      <c r="M40544" s="10"/>
    </row>
    <row r="40545" spans="2:13" s="1" customFormat="1" ht="13.8" x14ac:dyDescent="0.3">
      <c r="B40545" s="10"/>
      <c r="L40545" s="10"/>
      <c r="M40545" s="10"/>
    </row>
    <row r="40546" spans="2:13" s="1" customFormat="1" ht="13.8" x14ac:dyDescent="0.3">
      <c r="B40546" s="10"/>
      <c r="L40546" s="10"/>
      <c r="M40546" s="10"/>
    </row>
    <row r="40547" spans="2:13" s="1" customFormat="1" ht="13.8" x14ac:dyDescent="0.3">
      <c r="B40547" s="10"/>
      <c r="L40547" s="10"/>
      <c r="M40547" s="10"/>
    </row>
    <row r="40548" spans="2:13" s="1" customFormat="1" ht="13.8" x14ac:dyDescent="0.3">
      <c r="B40548" s="10"/>
      <c r="L40548" s="10"/>
      <c r="M40548" s="10"/>
    </row>
    <row r="40549" spans="2:13" s="1" customFormat="1" ht="13.8" x14ac:dyDescent="0.3">
      <c r="B40549" s="10"/>
      <c r="L40549" s="10"/>
      <c r="M40549" s="10"/>
    </row>
    <row r="40550" spans="2:13" s="1" customFormat="1" ht="13.8" x14ac:dyDescent="0.3">
      <c r="B40550" s="10"/>
      <c r="L40550" s="10"/>
      <c r="M40550" s="10"/>
    </row>
    <row r="40551" spans="2:13" s="1" customFormat="1" ht="13.8" x14ac:dyDescent="0.3">
      <c r="B40551" s="10"/>
      <c r="L40551" s="10"/>
      <c r="M40551" s="10"/>
    </row>
    <row r="40552" spans="2:13" s="1" customFormat="1" ht="13.8" x14ac:dyDescent="0.3">
      <c r="B40552" s="10"/>
      <c r="L40552" s="10"/>
      <c r="M40552" s="10"/>
    </row>
    <row r="40553" spans="2:13" s="1" customFormat="1" ht="13.8" x14ac:dyDescent="0.3">
      <c r="B40553" s="10"/>
      <c r="L40553" s="10"/>
      <c r="M40553" s="10"/>
    </row>
    <row r="40554" spans="2:13" s="1" customFormat="1" ht="13.8" x14ac:dyDescent="0.3">
      <c r="B40554" s="10"/>
      <c r="L40554" s="10"/>
      <c r="M40554" s="10"/>
    </row>
    <row r="40555" spans="2:13" s="1" customFormat="1" ht="13.8" x14ac:dyDescent="0.3">
      <c r="B40555" s="10"/>
      <c r="L40555" s="10"/>
      <c r="M40555" s="10"/>
    </row>
    <row r="40556" spans="2:13" s="1" customFormat="1" ht="13.8" x14ac:dyDescent="0.3">
      <c r="B40556" s="10"/>
      <c r="L40556" s="10"/>
      <c r="M40556" s="10"/>
    </row>
    <row r="40557" spans="2:13" s="1" customFormat="1" ht="13.8" x14ac:dyDescent="0.3">
      <c r="B40557" s="10"/>
      <c r="L40557" s="10"/>
      <c r="M40557" s="10"/>
    </row>
    <row r="40558" spans="2:13" s="1" customFormat="1" ht="13.8" x14ac:dyDescent="0.3">
      <c r="B40558" s="10"/>
      <c r="L40558" s="10"/>
      <c r="M40558" s="10"/>
    </row>
    <row r="40559" spans="2:13" s="1" customFormat="1" ht="13.8" x14ac:dyDescent="0.3">
      <c r="B40559" s="10"/>
      <c r="L40559" s="10"/>
      <c r="M40559" s="10"/>
    </row>
    <row r="40560" spans="2:13" s="1" customFormat="1" ht="13.8" x14ac:dyDescent="0.3">
      <c r="B40560" s="10"/>
      <c r="L40560" s="10"/>
      <c r="M40560" s="10"/>
    </row>
    <row r="40561" spans="2:13" s="1" customFormat="1" ht="13.8" x14ac:dyDescent="0.3">
      <c r="B40561" s="10"/>
      <c r="L40561" s="10"/>
      <c r="M40561" s="10"/>
    </row>
    <row r="40562" spans="2:13" s="1" customFormat="1" ht="13.8" x14ac:dyDescent="0.3">
      <c r="B40562" s="10"/>
      <c r="L40562" s="10"/>
      <c r="M40562" s="10"/>
    </row>
    <row r="40563" spans="2:13" s="1" customFormat="1" ht="13.8" x14ac:dyDescent="0.3">
      <c r="B40563" s="10"/>
      <c r="L40563" s="10"/>
      <c r="M40563" s="10"/>
    </row>
    <row r="40564" spans="2:13" s="1" customFormat="1" ht="13.8" x14ac:dyDescent="0.3">
      <c r="B40564" s="10"/>
      <c r="L40564" s="10"/>
      <c r="M40564" s="10"/>
    </row>
    <row r="40565" spans="2:13" s="1" customFormat="1" ht="13.8" x14ac:dyDescent="0.3">
      <c r="B40565" s="10"/>
      <c r="L40565" s="10"/>
      <c r="M40565" s="10"/>
    </row>
    <row r="40566" spans="2:13" s="1" customFormat="1" ht="13.8" x14ac:dyDescent="0.3">
      <c r="B40566" s="10"/>
      <c r="L40566" s="10"/>
      <c r="M40566" s="10"/>
    </row>
    <row r="40567" spans="2:13" s="1" customFormat="1" ht="13.8" x14ac:dyDescent="0.3">
      <c r="B40567" s="10"/>
      <c r="L40567" s="10"/>
      <c r="M40567" s="10"/>
    </row>
    <row r="40568" spans="2:13" s="1" customFormat="1" ht="13.8" x14ac:dyDescent="0.3">
      <c r="B40568" s="10"/>
      <c r="L40568" s="10"/>
      <c r="M40568" s="10"/>
    </row>
    <row r="40569" spans="2:13" s="1" customFormat="1" ht="13.8" x14ac:dyDescent="0.3">
      <c r="B40569" s="10"/>
      <c r="L40569" s="10"/>
      <c r="M40569" s="10"/>
    </row>
    <row r="40570" spans="2:13" s="1" customFormat="1" ht="13.8" x14ac:dyDescent="0.3">
      <c r="B40570" s="10"/>
      <c r="L40570" s="10"/>
      <c r="M40570" s="10"/>
    </row>
    <row r="40571" spans="2:13" s="1" customFormat="1" ht="13.8" x14ac:dyDescent="0.3">
      <c r="B40571" s="10"/>
      <c r="L40571" s="10"/>
      <c r="M40571" s="10"/>
    </row>
    <row r="40572" spans="2:13" s="1" customFormat="1" ht="13.8" x14ac:dyDescent="0.3">
      <c r="B40572" s="10"/>
      <c r="L40572" s="10"/>
      <c r="M40572" s="10"/>
    </row>
    <row r="40573" spans="2:13" s="1" customFormat="1" ht="13.8" x14ac:dyDescent="0.3">
      <c r="B40573" s="10"/>
      <c r="L40573" s="10"/>
      <c r="M40573" s="10"/>
    </row>
    <row r="40574" spans="2:13" s="1" customFormat="1" ht="13.8" x14ac:dyDescent="0.3">
      <c r="B40574" s="10"/>
      <c r="L40574" s="10"/>
      <c r="M40574" s="10"/>
    </row>
    <row r="40575" spans="2:13" s="1" customFormat="1" ht="13.8" x14ac:dyDescent="0.3">
      <c r="B40575" s="10"/>
      <c r="L40575" s="10"/>
      <c r="M40575" s="10"/>
    </row>
    <row r="40576" spans="2:13" s="1" customFormat="1" ht="13.8" x14ac:dyDescent="0.3">
      <c r="B40576" s="10"/>
      <c r="L40576" s="10"/>
      <c r="M40576" s="10"/>
    </row>
    <row r="40577" spans="2:13" s="1" customFormat="1" ht="13.8" x14ac:dyDescent="0.3">
      <c r="B40577" s="10"/>
      <c r="L40577" s="10"/>
      <c r="M40577" s="10"/>
    </row>
    <row r="40578" spans="2:13" s="1" customFormat="1" ht="13.8" x14ac:dyDescent="0.3">
      <c r="B40578" s="10"/>
      <c r="L40578" s="10"/>
      <c r="M40578" s="10"/>
    </row>
    <row r="40579" spans="2:13" s="1" customFormat="1" ht="13.8" x14ac:dyDescent="0.3">
      <c r="B40579" s="10"/>
      <c r="L40579" s="10"/>
      <c r="M40579" s="10"/>
    </row>
    <row r="40580" spans="2:13" s="1" customFormat="1" ht="13.8" x14ac:dyDescent="0.3">
      <c r="B40580" s="10"/>
      <c r="L40580" s="10"/>
      <c r="M40580" s="10"/>
    </row>
    <row r="40581" spans="2:13" s="1" customFormat="1" ht="13.8" x14ac:dyDescent="0.3">
      <c r="B40581" s="10"/>
      <c r="L40581" s="10"/>
      <c r="M40581" s="10"/>
    </row>
    <row r="40582" spans="2:13" s="1" customFormat="1" ht="13.8" x14ac:dyDescent="0.3">
      <c r="B40582" s="10"/>
      <c r="L40582" s="10"/>
      <c r="M40582" s="10"/>
    </row>
    <row r="40583" spans="2:13" s="1" customFormat="1" ht="13.8" x14ac:dyDescent="0.3">
      <c r="B40583" s="10"/>
      <c r="L40583" s="10"/>
      <c r="M40583" s="10"/>
    </row>
    <row r="40584" spans="2:13" s="1" customFormat="1" ht="13.8" x14ac:dyDescent="0.3">
      <c r="B40584" s="10"/>
      <c r="L40584" s="10"/>
      <c r="M40584" s="10"/>
    </row>
    <row r="40585" spans="2:13" s="1" customFormat="1" ht="13.8" x14ac:dyDescent="0.3">
      <c r="B40585" s="10"/>
      <c r="L40585" s="10"/>
      <c r="M40585" s="10"/>
    </row>
    <row r="40586" spans="2:13" s="1" customFormat="1" ht="13.8" x14ac:dyDescent="0.3">
      <c r="B40586" s="10"/>
      <c r="L40586" s="10"/>
      <c r="M40586" s="10"/>
    </row>
    <row r="40587" spans="2:13" s="1" customFormat="1" ht="13.8" x14ac:dyDescent="0.3">
      <c r="B40587" s="10"/>
      <c r="L40587" s="10"/>
      <c r="M40587" s="10"/>
    </row>
    <row r="40588" spans="2:13" s="1" customFormat="1" ht="13.8" x14ac:dyDescent="0.3">
      <c r="B40588" s="10"/>
      <c r="L40588" s="10"/>
      <c r="M40588" s="10"/>
    </row>
    <row r="40589" spans="2:13" s="1" customFormat="1" ht="13.8" x14ac:dyDescent="0.3">
      <c r="B40589" s="10"/>
      <c r="L40589" s="10"/>
      <c r="M40589" s="10"/>
    </row>
    <row r="40590" spans="2:13" s="1" customFormat="1" ht="13.8" x14ac:dyDescent="0.3">
      <c r="B40590" s="10"/>
      <c r="L40590" s="10"/>
      <c r="M40590" s="10"/>
    </row>
    <row r="40591" spans="2:13" s="1" customFormat="1" ht="13.8" x14ac:dyDescent="0.3">
      <c r="B40591" s="10"/>
      <c r="L40591" s="10"/>
      <c r="M40591" s="10"/>
    </row>
    <row r="40592" spans="2:13" s="1" customFormat="1" ht="13.8" x14ac:dyDescent="0.3">
      <c r="B40592" s="10"/>
      <c r="L40592" s="10"/>
      <c r="M40592" s="10"/>
    </row>
    <row r="40593" spans="2:13" s="1" customFormat="1" ht="13.8" x14ac:dyDescent="0.3">
      <c r="B40593" s="10"/>
      <c r="L40593" s="10"/>
      <c r="M40593" s="10"/>
    </row>
    <row r="40594" spans="2:13" s="1" customFormat="1" ht="13.8" x14ac:dyDescent="0.3">
      <c r="B40594" s="10"/>
      <c r="L40594" s="10"/>
      <c r="M40594" s="10"/>
    </row>
    <row r="40595" spans="2:13" s="1" customFormat="1" ht="13.8" x14ac:dyDescent="0.3">
      <c r="B40595" s="10"/>
      <c r="L40595" s="10"/>
      <c r="M40595" s="10"/>
    </row>
    <row r="40596" spans="2:13" s="1" customFormat="1" ht="13.8" x14ac:dyDescent="0.3">
      <c r="B40596" s="10"/>
      <c r="L40596" s="10"/>
      <c r="M40596" s="10"/>
    </row>
    <row r="40597" spans="2:13" s="1" customFormat="1" ht="13.8" x14ac:dyDescent="0.3">
      <c r="B40597" s="10"/>
      <c r="L40597" s="10"/>
      <c r="M40597" s="10"/>
    </row>
    <row r="40598" spans="2:13" s="1" customFormat="1" ht="13.8" x14ac:dyDescent="0.3">
      <c r="B40598" s="10"/>
      <c r="L40598" s="10"/>
      <c r="M40598" s="10"/>
    </row>
    <row r="40599" spans="2:13" s="1" customFormat="1" ht="13.8" x14ac:dyDescent="0.3">
      <c r="B40599" s="10"/>
      <c r="L40599" s="10"/>
      <c r="M40599" s="10"/>
    </row>
    <row r="40600" spans="2:13" s="1" customFormat="1" ht="13.8" x14ac:dyDescent="0.3">
      <c r="B40600" s="10"/>
      <c r="L40600" s="10"/>
      <c r="M40600" s="10"/>
    </row>
    <row r="40601" spans="2:13" s="1" customFormat="1" ht="13.8" x14ac:dyDescent="0.3">
      <c r="B40601" s="10"/>
      <c r="L40601" s="10"/>
      <c r="M40601" s="10"/>
    </row>
    <row r="40602" spans="2:13" s="1" customFormat="1" ht="13.8" x14ac:dyDescent="0.3">
      <c r="B40602" s="10"/>
      <c r="L40602" s="10"/>
      <c r="M40602" s="10"/>
    </row>
    <row r="40603" spans="2:13" s="1" customFormat="1" ht="13.8" x14ac:dyDescent="0.3">
      <c r="B40603" s="10"/>
      <c r="L40603" s="10"/>
      <c r="M40603" s="10"/>
    </row>
    <row r="40604" spans="2:13" s="1" customFormat="1" ht="13.8" x14ac:dyDescent="0.3">
      <c r="B40604" s="10"/>
      <c r="L40604" s="10"/>
      <c r="M40604" s="10"/>
    </row>
    <row r="40605" spans="2:13" s="1" customFormat="1" ht="13.8" x14ac:dyDescent="0.3">
      <c r="B40605" s="10"/>
      <c r="L40605" s="10"/>
      <c r="M40605" s="10"/>
    </row>
    <row r="40606" spans="2:13" s="1" customFormat="1" ht="13.8" x14ac:dyDescent="0.3">
      <c r="B40606" s="10"/>
      <c r="L40606" s="10"/>
      <c r="M40606" s="10"/>
    </row>
    <row r="40607" spans="2:13" s="1" customFormat="1" ht="13.8" x14ac:dyDescent="0.3">
      <c r="B40607" s="10"/>
      <c r="L40607" s="10"/>
      <c r="M40607" s="10"/>
    </row>
    <row r="40608" spans="2:13" s="1" customFormat="1" ht="13.8" x14ac:dyDescent="0.3">
      <c r="B40608" s="10"/>
      <c r="L40608" s="10"/>
      <c r="M40608" s="10"/>
    </row>
    <row r="40609" spans="2:13" s="1" customFormat="1" ht="13.8" x14ac:dyDescent="0.3">
      <c r="B40609" s="10"/>
      <c r="L40609" s="10"/>
      <c r="M40609" s="10"/>
    </row>
    <row r="40610" spans="2:13" s="1" customFormat="1" ht="13.8" x14ac:dyDescent="0.3">
      <c r="B40610" s="10"/>
      <c r="L40610" s="10"/>
      <c r="M40610" s="10"/>
    </row>
    <row r="40611" spans="2:13" s="1" customFormat="1" ht="13.8" x14ac:dyDescent="0.3">
      <c r="B40611" s="10"/>
      <c r="L40611" s="10"/>
      <c r="M40611" s="10"/>
    </row>
    <row r="40612" spans="2:13" s="1" customFormat="1" ht="13.8" x14ac:dyDescent="0.3">
      <c r="B40612" s="10"/>
      <c r="L40612" s="10"/>
      <c r="M40612" s="10"/>
    </row>
    <row r="40613" spans="2:13" s="1" customFormat="1" ht="13.8" x14ac:dyDescent="0.3">
      <c r="B40613" s="10"/>
      <c r="L40613" s="10"/>
      <c r="M40613" s="10"/>
    </row>
    <row r="40614" spans="2:13" s="1" customFormat="1" ht="13.8" x14ac:dyDescent="0.3">
      <c r="B40614" s="10"/>
      <c r="L40614" s="10"/>
      <c r="M40614" s="10"/>
    </row>
    <row r="40615" spans="2:13" s="1" customFormat="1" ht="13.8" x14ac:dyDescent="0.3">
      <c r="B40615" s="10"/>
      <c r="L40615" s="10"/>
      <c r="M40615" s="10"/>
    </row>
    <row r="40616" spans="2:13" s="1" customFormat="1" ht="13.8" x14ac:dyDescent="0.3">
      <c r="B40616" s="10"/>
      <c r="L40616" s="10"/>
      <c r="M40616" s="10"/>
    </row>
    <row r="40617" spans="2:13" s="1" customFormat="1" ht="13.8" x14ac:dyDescent="0.3">
      <c r="B40617" s="10"/>
      <c r="L40617" s="10"/>
      <c r="M40617" s="10"/>
    </row>
    <row r="40618" spans="2:13" s="1" customFormat="1" ht="13.8" x14ac:dyDescent="0.3">
      <c r="B40618" s="10"/>
      <c r="L40618" s="10"/>
      <c r="M40618" s="10"/>
    </row>
    <row r="40619" spans="2:13" s="1" customFormat="1" ht="13.8" x14ac:dyDescent="0.3">
      <c r="B40619" s="10"/>
      <c r="L40619" s="10"/>
      <c r="M40619" s="10"/>
    </row>
    <row r="40620" spans="2:13" s="1" customFormat="1" ht="13.8" x14ac:dyDescent="0.3">
      <c r="B40620" s="10"/>
      <c r="L40620" s="10"/>
      <c r="M40620" s="10"/>
    </row>
    <row r="40621" spans="2:13" s="1" customFormat="1" ht="13.8" x14ac:dyDescent="0.3">
      <c r="B40621" s="10"/>
      <c r="L40621" s="10"/>
      <c r="M40621" s="10"/>
    </row>
    <row r="40622" spans="2:13" s="1" customFormat="1" ht="13.8" x14ac:dyDescent="0.3">
      <c r="B40622" s="10"/>
      <c r="L40622" s="10"/>
      <c r="M40622" s="10"/>
    </row>
    <row r="40623" spans="2:13" s="1" customFormat="1" ht="13.8" x14ac:dyDescent="0.3">
      <c r="B40623" s="10"/>
      <c r="L40623" s="10"/>
      <c r="M40623" s="10"/>
    </row>
    <row r="40624" spans="2:13" s="1" customFormat="1" ht="13.8" x14ac:dyDescent="0.3">
      <c r="B40624" s="10"/>
      <c r="L40624" s="10"/>
      <c r="M40624" s="10"/>
    </row>
    <row r="40625" spans="2:13" s="1" customFormat="1" ht="13.8" x14ac:dyDescent="0.3">
      <c r="B40625" s="10"/>
      <c r="L40625" s="10"/>
      <c r="M40625" s="10"/>
    </row>
    <row r="40626" spans="2:13" s="1" customFormat="1" ht="13.8" x14ac:dyDescent="0.3">
      <c r="B40626" s="10"/>
      <c r="L40626" s="10"/>
      <c r="M40626" s="10"/>
    </row>
    <row r="40627" spans="2:13" s="1" customFormat="1" ht="13.8" x14ac:dyDescent="0.3">
      <c r="B40627" s="10"/>
      <c r="L40627" s="10"/>
      <c r="M40627" s="10"/>
    </row>
    <row r="40628" spans="2:13" s="1" customFormat="1" ht="13.8" x14ac:dyDescent="0.3">
      <c r="B40628" s="10"/>
      <c r="L40628" s="10"/>
      <c r="M40628" s="10"/>
    </row>
    <row r="40629" spans="2:13" s="1" customFormat="1" ht="13.8" x14ac:dyDescent="0.3">
      <c r="B40629" s="10"/>
      <c r="L40629" s="10"/>
      <c r="M40629" s="10"/>
    </row>
    <row r="40630" spans="2:13" s="1" customFormat="1" ht="13.8" x14ac:dyDescent="0.3">
      <c r="B40630" s="10"/>
      <c r="L40630" s="10"/>
      <c r="M40630" s="10"/>
    </row>
    <row r="40631" spans="2:13" s="1" customFormat="1" ht="13.8" x14ac:dyDescent="0.3">
      <c r="B40631" s="10"/>
      <c r="L40631" s="10"/>
      <c r="M40631" s="10"/>
    </row>
    <row r="40632" spans="2:13" s="1" customFormat="1" ht="13.8" x14ac:dyDescent="0.3">
      <c r="B40632" s="10"/>
      <c r="L40632" s="10"/>
      <c r="M40632" s="10"/>
    </row>
    <row r="40633" spans="2:13" s="1" customFormat="1" ht="13.8" x14ac:dyDescent="0.3">
      <c r="B40633" s="10"/>
      <c r="L40633" s="10"/>
      <c r="M40633" s="10"/>
    </row>
    <row r="40634" spans="2:13" s="1" customFormat="1" ht="13.8" x14ac:dyDescent="0.3">
      <c r="B40634" s="10"/>
      <c r="L40634" s="10"/>
      <c r="M40634" s="10"/>
    </row>
    <row r="40635" spans="2:13" s="1" customFormat="1" ht="13.8" x14ac:dyDescent="0.3">
      <c r="B40635" s="10"/>
      <c r="L40635" s="10"/>
      <c r="M40635" s="10"/>
    </row>
    <row r="40636" spans="2:13" s="1" customFormat="1" ht="13.8" x14ac:dyDescent="0.3">
      <c r="B40636" s="10"/>
      <c r="L40636" s="10"/>
      <c r="M40636" s="10"/>
    </row>
    <row r="40637" spans="2:13" s="1" customFormat="1" ht="13.8" x14ac:dyDescent="0.3">
      <c r="B40637" s="10"/>
      <c r="L40637" s="10"/>
      <c r="M40637" s="10"/>
    </row>
    <row r="40638" spans="2:13" s="1" customFormat="1" ht="13.8" x14ac:dyDescent="0.3">
      <c r="B40638" s="10"/>
      <c r="L40638" s="10"/>
      <c r="M40638" s="10"/>
    </row>
    <row r="40639" spans="2:13" s="1" customFormat="1" ht="13.8" x14ac:dyDescent="0.3">
      <c r="B40639" s="10"/>
      <c r="L40639" s="10"/>
      <c r="M40639" s="10"/>
    </row>
    <row r="40640" spans="2:13" s="1" customFormat="1" ht="13.8" x14ac:dyDescent="0.3">
      <c r="B40640" s="10"/>
      <c r="L40640" s="10"/>
      <c r="M40640" s="10"/>
    </row>
    <row r="40641" spans="2:13" s="1" customFormat="1" ht="13.8" x14ac:dyDescent="0.3">
      <c r="B40641" s="10"/>
      <c r="L40641" s="10"/>
      <c r="M40641" s="10"/>
    </row>
    <row r="40642" spans="2:13" s="1" customFormat="1" ht="13.8" x14ac:dyDescent="0.3">
      <c r="B40642" s="10"/>
      <c r="L40642" s="10"/>
      <c r="M40642" s="10"/>
    </row>
    <row r="40643" spans="2:13" s="1" customFormat="1" ht="13.8" x14ac:dyDescent="0.3">
      <c r="B40643" s="10"/>
      <c r="L40643" s="10"/>
      <c r="M40643" s="10"/>
    </row>
    <row r="40644" spans="2:13" s="1" customFormat="1" ht="13.8" x14ac:dyDescent="0.3">
      <c r="B40644" s="10"/>
      <c r="L40644" s="10"/>
      <c r="M40644" s="10"/>
    </row>
    <row r="40645" spans="2:13" s="1" customFormat="1" ht="13.8" x14ac:dyDescent="0.3">
      <c r="B40645" s="10"/>
      <c r="L40645" s="10"/>
      <c r="M40645" s="10"/>
    </row>
    <row r="40646" spans="2:13" s="1" customFormat="1" ht="13.8" x14ac:dyDescent="0.3">
      <c r="B40646" s="10"/>
      <c r="L40646" s="10"/>
      <c r="M40646" s="10"/>
    </row>
    <row r="40647" spans="2:13" s="1" customFormat="1" ht="13.8" x14ac:dyDescent="0.3">
      <c r="B40647" s="10"/>
      <c r="L40647" s="10"/>
      <c r="M40647" s="10"/>
    </row>
    <row r="40648" spans="2:13" s="1" customFormat="1" ht="13.8" x14ac:dyDescent="0.3">
      <c r="B40648" s="10"/>
      <c r="L40648" s="10"/>
      <c r="M40648" s="10"/>
    </row>
    <row r="40649" spans="2:13" s="1" customFormat="1" ht="13.8" x14ac:dyDescent="0.3">
      <c r="B40649" s="10"/>
      <c r="L40649" s="10"/>
      <c r="M40649" s="10"/>
    </row>
    <row r="40650" spans="2:13" s="1" customFormat="1" ht="13.8" x14ac:dyDescent="0.3">
      <c r="B40650" s="10"/>
      <c r="L40650" s="10"/>
      <c r="M40650" s="10"/>
    </row>
    <row r="40651" spans="2:13" s="1" customFormat="1" ht="13.8" x14ac:dyDescent="0.3">
      <c r="B40651" s="10"/>
      <c r="L40651" s="10"/>
      <c r="M40651" s="10"/>
    </row>
    <row r="40652" spans="2:13" s="1" customFormat="1" ht="13.8" x14ac:dyDescent="0.3">
      <c r="B40652" s="10"/>
      <c r="L40652" s="10"/>
      <c r="M40652" s="10"/>
    </row>
    <row r="40653" spans="2:13" s="1" customFormat="1" ht="13.8" x14ac:dyDescent="0.3">
      <c r="B40653" s="10"/>
      <c r="L40653" s="10"/>
      <c r="M40653" s="10"/>
    </row>
    <row r="40654" spans="2:13" s="1" customFormat="1" ht="13.8" x14ac:dyDescent="0.3">
      <c r="B40654" s="10"/>
      <c r="L40654" s="10"/>
      <c r="M40654" s="10"/>
    </row>
    <row r="40655" spans="2:13" s="1" customFormat="1" ht="13.8" x14ac:dyDescent="0.3">
      <c r="B40655" s="10"/>
      <c r="L40655" s="10"/>
      <c r="M40655" s="10"/>
    </row>
    <row r="40656" spans="2:13" s="1" customFormat="1" ht="13.8" x14ac:dyDescent="0.3">
      <c r="B40656" s="10"/>
      <c r="L40656" s="10"/>
      <c r="M40656" s="10"/>
    </row>
    <row r="40657" spans="2:13" s="1" customFormat="1" ht="13.8" x14ac:dyDescent="0.3">
      <c r="B40657" s="10"/>
      <c r="L40657" s="10"/>
      <c r="M40657" s="10"/>
    </row>
    <row r="40658" spans="2:13" s="1" customFormat="1" ht="13.8" x14ac:dyDescent="0.3">
      <c r="B40658" s="10"/>
      <c r="L40658" s="10"/>
      <c r="M40658" s="10"/>
    </row>
    <row r="40659" spans="2:13" s="1" customFormat="1" ht="13.8" x14ac:dyDescent="0.3">
      <c r="B40659" s="10"/>
      <c r="L40659" s="10"/>
      <c r="M40659" s="10"/>
    </row>
    <row r="40660" spans="2:13" s="1" customFormat="1" ht="13.8" x14ac:dyDescent="0.3">
      <c r="B40660" s="10"/>
      <c r="L40660" s="10"/>
      <c r="M40660" s="10"/>
    </row>
    <row r="40661" spans="2:13" s="1" customFormat="1" ht="13.8" x14ac:dyDescent="0.3">
      <c r="B40661" s="10"/>
      <c r="L40661" s="10"/>
      <c r="M40661" s="10"/>
    </row>
    <row r="40662" spans="2:13" s="1" customFormat="1" ht="13.8" x14ac:dyDescent="0.3">
      <c r="B40662" s="10"/>
      <c r="L40662" s="10"/>
      <c r="M40662" s="10"/>
    </row>
    <row r="40663" spans="2:13" s="1" customFormat="1" ht="13.8" x14ac:dyDescent="0.3">
      <c r="B40663" s="10"/>
      <c r="L40663" s="10"/>
      <c r="M40663" s="10"/>
    </row>
    <row r="40664" spans="2:13" s="1" customFormat="1" ht="13.8" x14ac:dyDescent="0.3">
      <c r="B40664" s="10"/>
      <c r="L40664" s="10"/>
      <c r="M40664" s="10"/>
    </row>
    <row r="40665" spans="2:13" s="1" customFormat="1" ht="13.8" x14ac:dyDescent="0.3">
      <c r="B40665" s="10"/>
      <c r="L40665" s="10"/>
      <c r="M40665" s="10"/>
    </row>
    <row r="40666" spans="2:13" s="1" customFormat="1" ht="13.8" x14ac:dyDescent="0.3">
      <c r="B40666" s="10"/>
      <c r="L40666" s="10"/>
      <c r="M40666" s="10"/>
    </row>
    <row r="40667" spans="2:13" s="1" customFormat="1" ht="13.8" x14ac:dyDescent="0.3">
      <c r="B40667" s="10"/>
      <c r="L40667" s="10"/>
      <c r="M40667" s="10"/>
    </row>
    <row r="40668" spans="2:13" s="1" customFormat="1" ht="13.8" x14ac:dyDescent="0.3">
      <c r="B40668" s="10"/>
      <c r="L40668" s="10"/>
      <c r="M40668" s="10"/>
    </row>
    <row r="40669" spans="2:13" s="1" customFormat="1" ht="13.8" x14ac:dyDescent="0.3">
      <c r="B40669" s="10"/>
      <c r="L40669" s="10"/>
      <c r="M40669" s="10"/>
    </row>
    <row r="40670" spans="2:13" s="1" customFormat="1" ht="13.8" x14ac:dyDescent="0.3">
      <c r="B40670" s="10"/>
      <c r="L40670" s="10"/>
      <c r="M40670" s="10"/>
    </row>
    <row r="40671" spans="2:13" s="1" customFormat="1" ht="13.8" x14ac:dyDescent="0.3">
      <c r="B40671" s="10"/>
      <c r="L40671" s="10"/>
      <c r="M40671" s="10"/>
    </row>
    <row r="40672" spans="2:13" s="1" customFormat="1" ht="13.8" x14ac:dyDescent="0.3">
      <c r="B40672" s="10"/>
      <c r="L40672" s="10"/>
      <c r="M40672" s="10"/>
    </row>
    <row r="40673" spans="2:13" s="1" customFormat="1" ht="13.8" x14ac:dyDescent="0.3">
      <c r="B40673" s="10"/>
      <c r="L40673" s="10"/>
      <c r="M40673" s="10"/>
    </row>
    <row r="40674" spans="2:13" s="1" customFormat="1" ht="13.8" x14ac:dyDescent="0.3">
      <c r="B40674" s="10"/>
      <c r="L40674" s="10"/>
      <c r="M40674" s="10"/>
    </row>
    <row r="40675" spans="2:13" s="1" customFormat="1" ht="13.8" x14ac:dyDescent="0.3">
      <c r="B40675" s="10"/>
      <c r="L40675" s="10"/>
      <c r="M40675" s="10"/>
    </row>
    <row r="40676" spans="2:13" s="1" customFormat="1" ht="13.8" x14ac:dyDescent="0.3">
      <c r="B40676" s="10"/>
      <c r="L40676" s="10"/>
      <c r="M40676" s="10"/>
    </row>
    <row r="40677" spans="2:13" s="1" customFormat="1" ht="13.8" x14ac:dyDescent="0.3">
      <c r="B40677" s="10"/>
      <c r="L40677" s="10"/>
      <c r="M40677" s="10"/>
    </row>
    <row r="40678" spans="2:13" s="1" customFormat="1" ht="13.8" x14ac:dyDescent="0.3">
      <c r="B40678" s="10"/>
      <c r="L40678" s="10"/>
      <c r="M40678" s="10"/>
    </row>
    <row r="40679" spans="2:13" s="1" customFormat="1" ht="13.8" x14ac:dyDescent="0.3">
      <c r="B40679" s="10"/>
      <c r="L40679" s="10"/>
      <c r="M40679" s="10"/>
    </row>
    <row r="40680" spans="2:13" s="1" customFormat="1" ht="13.8" x14ac:dyDescent="0.3">
      <c r="B40680" s="10"/>
      <c r="L40680" s="10"/>
      <c r="M40680" s="10"/>
    </row>
    <row r="40681" spans="2:13" s="1" customFormat="1" ht="13.8" x14ac:dyDescent="0.3">
      <c r="B40681" s="10"/>
      <c r="L40681" s="10"/>
      <c r="M40681" s="10"/>
    </row>
    <row r="40682" spans="2:13" s="1" customFormat="1" ht="13.8" x14ac:dyDescent="0.3">
      <c r="B40682" s="10"/>
      <c r="L40682" s="10"/>
      <c r="M40682" s="10"/>
    </row>
    <row r="40683" spans="2:13" s="1" customFormat="1" ht="13.8" x14ac:dyDescent="0.3">
      <c r="B40683" s="10"/>
      <c r="L40683" s="10"/>
      <c r="M40683" s="10"/>
    </row>
    <row r="40684" spans="2:13" s="1" customFormat="1" ht="13.8" x14ac:dyDescent="0.3">
      <c r="B40684" s="10"/>
      <c r="L40684" s="10"/>
      <c r="M40684" s="10"/>
    </row>
    <row r="40685" spans="2:13" s="1" customFormat="1" ht="13.8" x14ac:dyDescent="0.3">
      <c r="B40685" s="10"/>
      <c r="L40685" s="10"/>
      <c r="M40685" s="10"/>
    </row>
    <row r="40686" spans="2:13" s="1" customFormat="1" ht="13.8" x14ac:dyDescent="0.3">
      <c r="B40686" s="10"/>
      <c r="L40686" s="10"/>
      <c r="M40686" s="10"/>
    </row>
    <row r="40687" spans="2:13" s="1" customFormat="1" ht="13.8" x14ac:dyDescent="0.3">
      <c r="B40687" s="10"/>
      <c r="L40687" s="10"/>
      <c r="M40687" s="10"/>
    </row>
    <row r="40688" spans="2:13" s="1" customFormat="1" ht="13.8" x14ac:dyDescent="0.3">
      <c r="B40688" s="10"/>
      <c r="L40688" s="10"/>
      <c r="M40688" s="10"/>
    </row>
    <row r="40689" spans="2:13" s="1" customFormat="1" ht="13.8" x14ac:dyDescent="0.3">
      <c r="B40689" s="10"/>
      <c r="L40689" s="10"/>
      <c r="M40689" s="10"/>
    </row>
    <row r="40690" spans="2:13" s="1" customFormat="1" ht="13.8" x14ac:dyDescent="0.3">
      <c r="B40690" s="10"/>
      <c r="L40690" s="10"/>
      <c r="M40690" s="10"/>
    </row>
    <row r="40691" spans="2:13" s="1" customFormat="1" ht="13.8" x14ac:dyDescent="0.3">
      <c r="B40691" s="10"/>
      <c r="L40691" s="10"/>
      <c r="M40691" s="10"/>
    </row>
    <row r="40692" spans="2:13" s="1" customFormat="1" ht="13.8" x14ac:dyDescent="0.3">
      <c r="B40692" s="10"/>
      <c r="L40692" s="10"/>
      <c r="M40692" s="10"/>
    </row>
    <row r="40693" spans="2:13" s="1" customFormat="1" ht="13.8" x14ac:dyDescent="0.3">
      <c r="B40693" s="10"/>
      <c r="L40693" s="10"/>
      <c r="M40693" s="10"/>
    </row>
    <row r="40694" spans="2:13" s="1" customFormat="1" ht="13.8" x14ac:dyDescent="0.3">
      <c r="B40694" s="10"/>
      <c r="L40694" s="10"/>
      <c r="M40694" s="10"/>
    </row>
    <row r="40695" spans="2:13" s="1" customFormat="1" ht="13.8" x14ac:dyDescent="0.3">
      <c r="B40695" s="10"/>
      <c r="L40695" s="10"/>
      <c r="M40695" s="10"/>
    </row>
    <row r="40696" spans="2:13" s="1" customFormat="1" ht="13.8" x14ac:dyDescent="0.3">
      <c r="B40696" s="10"/>
      <c r="L40696" s="10"/>
      <c r="M40696" s="10"/>
    </row>
    <row r="40697" spans="2:13" s="1" customFormat="1" ht="13.8" x14ac:dyDescent="0.3">
      <c r="B40697" s="10"/>
      <c r="L40697" s="10"/>
      <c r="M40697" s="10"/>
    </row>
    <row r="40698" spans="2:13" s="1" customFormat="1" ht="13.8" x14ac:dyDescent="0.3">
      <c r="B40698" s="10"/>
      <c r="L40698" s="10"/>
      <c r="M40698" s="10"/>
    </row>
    <row r="40699" spans="2:13" s="1" customFormat="1" ht="13.8" x14ac:dyDescent="0.3">
      <c r="B40699" s="10"/>
      <c r="L40699" s="10"/>
      <c r="M40699" s="10"/>
    </row>
    <row r="40700" spans="2:13" s="1" customFormat="1" ht="13.8" x14ac:dyDescent="0.3">
      <c r="B40700" s="10"/>
      <c r="L40700" s="10"/>
      <c r="M40700" s="10"/>
    </row>
    <row r="40701" spans="2:13" s="1" customFormat="1" ht="13.8" x14ac:dyDescent="0.3">
      <c r="B40701" s="10"/>
      <c r="L40701" s="10"/>
      <c r="M40701" s="10"/>
    </row>
    <row r="40702" spans="2:13" s="1" customFormat="1" ht="13.8" x14ac:dyDescent="0.3">
      <c r="B40702" s="10"/>
      <c r="L40702" s="10"/>
      <c r="M40702" s="10"/>
    </row>
    <row r="40703" spans="2:13" s="1" customFormat="1" ht="13.8" x14ac:dyDescent="0.3">
      <c r="B40703" s="10"/>
      <c r="L40703" s="10"/>
      <c r="M40703" s="10"/>
    </row>
    <row r="40704" spans="2:13" s="1" customFormat="1" ht="13.8" x14ac:dyDescent="0.3">
      <c r="B40704" s="10"/>
      <c r="L40704" s="10"/>
      <c r="M40704" s="10"/>
    </row>
    <row r="40705" spans="2:13" s="1" customFormat="1" ht="13.8" x14ac:dyDescent="0.3">
      <c r="B40705" s="10"/>
      <c r="L40705" s="10"/>
      <c r="M40705" s="10"/>
    </row>
    <row r="40706" spans="2:13" s="1" customFormat="1" ht="13.8" x14ac:dyDescent="0.3">
      <c r="B40706" s="10"/>
      <c r="L40706" s="10"/>
      <c r="M40706" s="10"/>
    </row>
    <row r="40707" spans="2:13" s="1" customFormat="1" ht="13.8" x14ac:dyDescent="0.3">
      <c r="B40707" s="10"/>
      <c r="L40707" s="10"/>
      <c r="M40707" s="10"/>
    </row>
    <row r="40708" spans="2:13" s="1" customFormat="1" ht="13.8" x14ac:dyDescent="0.3">
      <c r="B40708" s="10"/>
      <c r="L40708" s="10"/>
      <c r="M40708" s="10"/>
    </row>
    <row r="40709" spans="2:13" s="1" customFormat="1" ht="13.8" x14ac:dyDescent="0.3">
      <c r="B40709" s="10"/>
      <c r="L40709" s="10"/>
      <c r="M40709" s="10"/>
    </row>
    <row r="40710" spans="2:13" s="1" customFormat="1" ht="13.8" x14ac:dyDescent="0.3">
      <c r="B40710" s="10"/>
      <c r="L40710" s="10"/>
      <c r="M40710" s="10"/>
    </row>
    <row r="40711" spans="2:13" s="1" customFormat="1" ht="13.8" x14ac:dyDescent="0.3">
      <c r="B40711" s="10"/>
      <c r="L40711" s="10"/>
      <c r="M40711" s="10"/>
    </row>
    <row r="40712" spans="2:13" s="1" customFormat="1" ht="13.8" x14ac:dyDescent="0.3">
      <c r="B40712" s="10"/>
      <c r="L40712" s="10"/>
      <c r="M40712" s="10"/>
    </row>
    <row r="40713" spans="2:13" s="1" customFormat="1" ht="13.8" x14ac:dyDescent="0.3">
      <c r="B40713" s="10"/>
      <c r="L40713" s="10"/>
      <c r="M40713" s="10"/>
    </row>
    <row r="40714" spans="2:13" s="1" customFormat="1" ht="13.8" x14ac:dyDescent="0.3">
      <c r="B40714" s="10"/>
      <c r="L40714" s="10"/>
      <c r="M40714" s="10"/>
    </row>
    <row r="40715" spans="2:13" s="1" customFormat="1" ht="13.8" x14ac:dyDescent="0.3">
      <c r="B40715" s="10"/>
      <c r="L40715" s="10"/>
      <c r="M40715" s="10"/>
    </row>
    <row r="40716" spans="2:13" s="1" customFormat="1" ht="13.8" x14ac:dyDescent="0.3">
      <c r="B40716" s="10"/>
      <c r="L40716" s="10"/>
      <c r="M40716" s="10"/>
    </row>
    <row r="40717" spans="2:13" s="1" customFormat="1" ht="13.8" x14ac:dyDescent="0.3">
      <c r="B40717" s="10"/>
      <c r="L40717" s="10"/>
      <c r="M40717" s="10"/>
    </row>
    <row r="40718" spans="2:13" s="1" customFormat="1" ht="13.8" x14ac:dyDescent="0.3">
      <c r="B40718" s="10"/>
      <c r="L40718" s="10"/>
      <c r="M40718" s="10"/>
    </row>
    <row r="40719" spans="2:13" s="1" customFormat="1" ht="13.8" x14ac:dyDescent="0.3">
      <c r="B40719" s="10"/>
      <c r="L40719" s="10"/>
      <c r="M40719" s="10"/>
    </row>
    <row r="40720" spans="2:13" s="1" customFormat="1" ht="13.8" x14ac:dyDescent="0.3">
      <c r="B40720" s="10"/>
      <c r="L40720" s="10"/>
      <c r="M40720" s="10"/>
    </row>
    <row r="40721" spans="2:13" s="1" customFormat="1" ht="13.8" x14ac:dyDescent="0.3">
      <c r="B40721" s="10"/>
      <c r="L40721" s="10"/>
      <c r="M40721" s="10"/>
    </row>
    <row r="40722" spans="2:13" s="1" customFormat="1" ht="13.8" x14ac:dyDescent="0.3">
      <c r="B40722" s="10"/>
      <c r="L40722" s="10"/>
      <c r="M40722" s="10"/>
    </row>
    <row r="40723" spans="2:13" s="1" customFormat="1" ht="13.8" x14ac:dyDescent="0.3">
      <c r="B40723" s="10"/>
      <c r="L40723" s="10"/>
      <c r="M40723" s="10"/>
    </row>
    <row r="40724" spans="2:13" s="1" customFormat="1" ht="13.8" x14ac:dyDescent="0.3">
      <c r="B40724" s="10"/>
      <c r="L40724" s="10"/>
      <c r="M40724" s="10"/>
    </row>
    <row r="40725" spans="2:13" s="1" customFormat="1" ht="13.8" x14ac:dyDescent="0.3">
      <c r="B40725" s="10"/>
      <c r="L40725" s="10"/>
      <c r="M40725" s="10"/>
    </row>
    <row r="40726" spans="2:13" s="1" customFormat="1" ht="13.8" x14ac:dyDescent="0.3">
      <c r="B40726" s="10"/>
      <c r="L40726" s="10"/>
      <c r="M40726" s="10"/>
    </row>
    <row r="40727" spans="2:13" s="1" customFormat="1" ht="13.8" x14ac:dyDescent="0.3">
      <c r="B40727" s="10"/>
      <c r="L40727" s="10"/>
      <c r="M40727" s="10"/>
    </row>
    <row r="40728" spans="2:13" s="1" customFormat="1" ht="13.8" x14ac:dyDescent="0.3">
      <c r="B40728" s="10"/>
      <c r="L40728" s="10"/>
      <c r="M40728" s="10"/>
    </row>
    <row r="40729" spans="2:13" s="1" customFormat="1" ht="13.8" x14ac:dyDescent="0.3">
      <c r="B40729" s="10"/>
      <c r="L40729" s="10"/>
      <c r="M40729" s="10"/>
    </row>
    <row r="40730" spans="2:13" s="1" customFormat="1" ht="13.8" x14ac:dyDescent="0.3">
      <c r="B40730" s="10"/>
      <c r="L40730" s="10"/>
      <c r="M40730" s="10"/>
    </row>
    <row r="40731" spans="2:13" s="1" customFormat="1" ht="13.8" x14ac:dyDescent="0.3">
      <c r="B40731" s="10"/>
      <c r="L40731" s="10"/>
      <c r="M40731" s="10"/>
    </row>
    <row r="40732" spans="2:13" s="1" customFormat="1" ht="13.8" x14ac:dyDescent="0.3">
      <c r="B40732" s="10"/>
      <c r="L40732" s="10"/>
      <c r="M40732" s="10"/>
    </row>
    <row r="40733" spans="2:13" s="1" customFormat="1" ht="13.8" x14ac:dyDescent="0.3">
      <c r="B40733" s="10"/>
      <c r="L40733" s="10"/>
      <c r="M40733" s="10"/>
    </row>
    <row r="40734" spans="2:13" s="1" customFormat="1" ht="13.8" x14ac:dyDescent="0.3">
      <c r="B40734" s="10"/>
      <c r="L40734" s="10"/>
      <c r="M40734" s="10"/>
    </row>
    <row r="40735" spans="2:13" s="1" customFormat="1" ht="13.8" x14ac:dyDescent="0.3">
      <c r="B40735" s="10"/>
      <c r="L40735" s="10"/>
      <c r="M40735" s="10"/>
    </row>
    <row r="40736" spans="2:13" s="1" customFormat="1" ht="13.8" x14ac:dyDescent="0.3">
      <c r="B40736" s="10"/>
      <c r="L40736" s="10"/>
      <c r="M40736" s="10"/>
    </row>
    <row r="40737" spans="2:13" s="1" customFormat="1" ht="13.8" x14ac:dyDescent="0.3">
      <c r="B40737" s="10"/>
      <c r="L40737" s="10"/>
      <c r="M40737" s="10"/>
    </row>
    <row r="40738" spans="2:13" s="1" customFormat="1" ht="13.8" x14ac:dyDescent="0.3">
      <c r="B40738" s="10"/>
      <c r="L40738" s="10"/>
      <c r="M40738" s="10"/>
    </row>
    <row r="40739" spans="2:13" s="1" customFormat="1" ht="13.8" x14ac:dyDescent="0.3">
      <c r="B40739" s="10"/>
      <c r="L40739" s="10"/>
      <c r="M40739" s="10"/>
    </row>
    <row r="40740" spans="2:13" s="1" customFormat="1" ht="13.8" x14ac:dyDescent="0.3">
      <c r="B40740" s="10"/>
      <c r="L40740" s="10"/>
      <c r="M40740" s="10"/>
    </row>
    <row r="40741" spans="2:13" s="1" customFormat="1" ht="13.8" x14ac:dyDescent="0.3">
      <c r="B40741" s="10"/>
      <c r="L40741" s="10"/>
      <c r="M40741" s="10"/>
    </row>
    <row r="40742" spans="2:13" s="1" customFormat="1" ht="13.8" x14ac:dyDescent="0.3">
      <c r="B40742" s="10"/>
      <c r="L40742" s="10"/>
      <c r="M40742" s="10"/>
    </row>
    <row r="40743" spans="2:13" s="1" customFormat="1" ht="13.8" x14ac:dyDescent="0.3">
      <c r="B40743" s="10"/>
      <c r="L40743" s="10"/>
      <c r="M40743" s="10"/>
    </row>
    <row r="40744" spans="2:13" s="1" customFormat="1" ht="13.8" x14ac:dyDescent="0.3">
      <c r="B40744" s="10"/>
      <c r="L40744" s="10"/>
      <c r="M40744" s="10"/>
    </row>
    <row r="40745" spans="2:13" s="1" customFormat="1" ht="13.8" x14ac:dyDescent="0.3">
      <c r="B40745" s="10"/>
      <c r="L40745" s="10"/>
      <c r="M40745" s="10"/>
    </row>
    <row r="40746" spans="2:13" s="1" customFormat="1" ht="13.8" x14ac:dyDescent="0.3">
      <c r="B40746" s="10"/>
      <c r="L40746" s="10"/>
      <c r="M40746" s="10"/>
    </row>
    <row r="40747" spans="2:13" s="1" customFormat="1" ht="13.8" x14ac:dyDescent="0.3">
      <c r="B40747" s="10"/>
      <c r="L40747" s="10"/>
      <c r="M40747" s="10"/>
    </row>
    <row r="40748" spans="2:13" s="1" customFormat="1" ht="13.8" x14ac:dyDescent="0.3">
      <c r="B40748" s="10"/>
      <c r="L40748" s="10"/>
      <c r="M40748" s="10"/>
    </row>
    <row r="40749" spans="2:13" s="1" customFormat="1" ht="13.8" x14ac:dyDescent="0.3">
      <c r="B40749" s="10"/>
      <c r="L40749" s="10"/>
      <c r="M40749" s="10"/>
    </row>
    <row r="40750" spans="2:13" s="1" customFormat="1" ht="13.8" x14ac:dyDescent="0.3">
      <c r="B40750" s="10"/>
      <c r="L40750" s="10"/>
      <c r="M40750" s="10"/>
    </row>
    <row r="40751" spans="2:13" s="1" customFormat="1" ht="13.8" x14ac:dyDescent="0.3">
      <c r="B40751" s="10"/>
      <c r="L40751" s="10"/>
      <c r="M40751" s="10"/>
    </row>
    <row r="40752" spans="2:13" s="1" customFormat="1" ht="13.8" x14ac:dyDescent="0.3">
      <c r="B40752" s="10"/>
      <c r="L40752" s="10"/>
      <c r="M40752" s="10"/>
    </row>
    <row r="40753" spans="2:13" s="1" customFormat="1" ht="13.8" x14ac:dyDescent="0.3">
      <c r="B40753" s="10"/>
      <c r="L40753" s="10"/>
      <c r="M40753" s="10"/>
    </row>
    <row r="40754" spans="2:13" s="1" customFormat="1" ht="13.8" x14ac:dyDescent="0.3">
      <c r="B40754" s="10"/>
      <c r="L40754" s="10"/>
      <c r="M40754" s="10"/>
    </row>
    <row r="40755" spans="2:13" s="1" customFormat="1" ht="13.8" x14ac:dyDescent="0.3">
      <c r="B40755" s="10"/>
      <c r="L40755" s="10"/>
      <c r="M40755" s="10"/>
    </row>
    <row r="40756" spans="2:13" s="1" customFormat="1" ht="13.8" x14ac:dyDescent="0.3">
      <c r="B40756" s="10"/>
      <c r="L40756" s="10"/>
      <c r="M40756" s="10"/>
    </row>
    <row r="40757" spans="2:13" s="1" customFormat="1" ht="13.8" x14ac:dyDescent="0.3">
      <c r="B40757" s="10"/>
      <c r="L40757" s="10"/>
      <c r="M40757" s="10"/>
    </row>
    <row r="40758" spans="2:13" s="1" customFormat="1" ht="13.8" x14ac:dyDescent="0.3">
      <c r="B40758" s="10"/>
      <c r="L40758" s="10"/>
      <c r="M40758" s="10"/>
    </row>
    <row r="40759" spans="2:13" s="1" customFormat="1" ht="13.8" x14ac:dyDescent="0.3">
      <c r="B40759" s="10"/>
      <c r="L40759" s="10"/>
      <c r="M40759" s="10"/>
    </row>
    <row r="40760" spans="2:13" s="1" customFormat="1" ht="13.8" x14ac:dyDescent="0.3">
      <c r="B40760" s="10"/>
      <c r="L40760" s="10"/>
      <c r="M40760" s="10"/>
    </row>
    <row r="40761" spans="2:13" s="1" customFormat="1" ht="13.8" x14ac:dyDescent="0.3">
      <c r="B40761" s="10"/>
      <c r="L40761" s="10"/>
      <c r="M40761" s="10"/>
    </row>
    <row r="40762" spans="2:13" s="1" customFormat="1" ht="13.8" x14ac:dyDescent="0.3">
      <c r="B40762" s="10"/>
      <c r="L40762" s="10"/>
      <c r="M40762" s="10"/>
    </row>
    <row r="40763" spans="2:13" s="1" customFormat="1" ht="13.8" x14ac:dyDescent="0.3">
      <c r="B40763" s="10"/>
      <c r="L40763" s="10"/>
      <c r="M40763" s="10"/>
    </row>
    <row r="40764" spans="2:13" s="1" customFormat="1" ht="13.8" x14ac:dyDescent="0.3">
      <c r="B40764" s="10"/>
      <c r="L40764" s="10"/>
      <c r="M40764" s="10"/>
    </row>
    <row r="40765" spans="2:13" s="1" customFormat="1" ht="13.8" x14ac:dyDescent="0.3">
      <c r="B40765" s="10"/>
      <c r="L40765" s="10"/>
      <c r="M40765" s="10"/>
    </row>
    <row r="40766" spans="2:13" s="1" customFormat="1" ht="13.8" x14ac:dyDescent="0.3">
      <c r="B40766" s="10"/>
      <c r="L40766" s="10"/>
      <c r="M40766" s="10"/>
    </row>
    <row r="40767" spans="2:13" s="1" customFormat="1" ht="13.8" x14ac:dyDescent="0.3">
      <c r="B40767" s="10"/>
      <c r="L40767" s="10"/>
      <c r="M40767" s="10"/>
    </row>
    <row r="40768" spans="2:13" s="1" customFormat="1" ht="13.8" x14ac:dyDescent="0.3">
      <c r="B40768" s="10"/>
      <c r="L40768" s="10"/>
      <c r="M40768" s="10"/>
    </row>
    <row r="40769" spans="2:13" s="1" customFormat="1" ht="13.8" x14ac:dyDescent="0.3">
      <c r="B40769" s="10"/>
      <c r="L40769" s="10"/>
      <c r="M40769" s="10"/>
    </row>
    <row r="40770" spans="2:13" s="1" customFormat="1" ht="13.8" x14ac:dyDescent="0.3">
      <c r="B40770" s="10"/>
      <c r="L40770" s="10"/>
      <c r="M40770" s="10"/>
    </row>
    <row r="40771" spans="2:13" s="1" customFormat="1" ht="13.8" x14ac:dyDescent="0.3">
      <c r="B40771" s="10"/>
      <c r="L40771" s="10"/>
      <c r="M40771" s="10"/>
    </row>
    <row r="40772" spans="2:13" s="1" customFormat="1" ht="13.8" x14ac:dyDescent="0.3">
      <c r="B40772" s="10"/>
      <c r="L40772" s="10"/>
      <c r="M40772" s="10"/>
    </row>
    <row r="40773" spans="2:13" s="1" customFormat="1" ht="13.8" x14ac:dyDescent="0.3">
      <c r="B40773" s="10"/>
      <c r="L40773" s="10"/>
      <c r="M40773" s="10"/>
    </row>
    <row r="40774" spans="2:13" s="1" customFormat="1" ht="13.8" x14ac:dyDescent="0.3">
      <c r="B40774" s="10"/>
      <c r="L40774" s="10"/>
      <c r="M40774" s="10"/>
    </row>
    <row r="40775" spans="2:13" s="1" customFormat="1" ht="13.8" x14ac:dyDescent="0.3">
      <c r="B40775" s="10"/>
      <c r="L40775" s="10"/>
      <c r="M40775" s="10"/>
    </row>
    <row r="40776" spans="2:13" s="1" customFormat="1" ht="13.8" x14ac:dyDescent="0.3">
      <c r="B40776" s="10"/>
      <c r="L40776" s="10"/>
      <c r="M40776" s="10"/>
    </row>
    <row r="40777" spans="2:13" s="1" customFormat="1" ht="13.8" x14ac:dyDescent="0.3">
      <c r="B40777" s="10"/>
      <c r="L40777" s="10"/>
      <c r="M40777" s="10"/>
    </row>
    <row r="40778" spans="2:13" s="1" customFormat="1" ht="13.8" x14ac:dyDescent="0.3">
      <c r="B40778" s="10"/>
      <c r="L40778" s="10"/>
      <c r="M40778" s="10"/>
    </row>
    <row r="40779" spans="2:13" s="1" customFormat="1" ht="13.8" x14ac:dyDescent="0.3">
      <c r="B40779" s="10"/>
      <c r="L40779" s="10"/>
      <c r="M40779" s="10"/>
    </row>
    <row r="40780" spans="2:13" s="1" customFormat="1" ht="13.8" x14ac:dyDescent="0.3">
      <c r="B40780" s="10"/>
      <c r="L40780" s="10"/>
      <c r="M40780" s="10"/>
    </row>
    <row r="40781" spans="2:13" s="1" customFormat="1" ht="13.8" x14ac:dyDescent="0.3">
      <c r="B40781" s="10"/>
      <c r="L40781" s="10"/>
      <c r="M40781" s="10"/>
    </row>
    <row r="40782" spans="2:13" s="1" customFormat="1" ht="13.8" x14ac:dyDescent="0.3">
      <c r="B40782" s="10"/>
      <c r="L40782" s="10"/>
      <c r="M40782" s="10"/>
    </row>
    <row r="40783" spans="2:13" s="1" customFormat="1" ht="13.8" x14ac:dyDescent="0.3">
      <c r="B40783" s="10"/>
      <c r="L40783" s="10"/>
      <c r="M40783" s="10"/>
    </row>
    <row r="40784" spans="2:13" s="1" customFormat="1" ht="13.8" x14ac:dyDescent="0.3">
      <c r="B40784" s="10"/>
      <c r="L40784" s="10"/>
      <c r="M40784" s="10"/>
    </row>
    <row r="40785" spans="2:13" s="1" customFormat="1" ht="13.8" x14ac:dyDescent="0.3">
      <c r="B40785" s="10"/>
      <c r="L40785" s="10"/>
      <c r="M40785" s="10"/>
    </row>
    <row r="40786" spans="2:13" s="1" customFormat="1" ht="13.8" x14ac:dyDescent="0.3">
      <c r="B40786" s="10"/>
      <c r="L40786" s="10"/>
      <c r="M40786" s="10"/>
    </row>
    <row r="40787" spans="2:13" s="1" customFormat="1" ht="13.8" x14ac:dyDescent="0.3">
      <c r="B40787" s="10"/>
      <c r="L40787" s="10"/>
      <c r="M40787" s="10"/>
    </row>
    <row r="40788" spans="2:13" s="1" customFormat="1" ht="13.8" x14ac:dyDescent="0.3">
      <c r="B40788" s="10"/>
      <c r="L40788" s="10"/>
      <c r="M40788" s="10"/>
    </row>
    <row r="40789" spans="2:13" s="1" customFormat="1" ht="13.8" x14ac:dyDescent="0.3">
      <c r="B40789" s="10"/>
      <c r="L40789" s="10"/>
      <c r="M40789" s="10"/>
    </row>
    <row r="40790" spans="2:13" s="1" customFormat="1" ht="13.8" x14ac:dyDescent="0.3">
      <c r="B40790" s="10"/>
      <c r="L40790" s="10"/>
      <c r="M40790" s="10"/>
    </row>
    <row r="40791" spans="2:13" s="1" customFormat="1" ht="13.8" x14ac:dyDescent="0.3">
      <c r="B40791" s="10"/>
      <c r="L40791" s="10"/>
      <c r="M40791" s="10"/>
    </row>
    <row r="40792" spans="2:13" s="1" customFormat="1" ht="13.8" x14ac:dyDescent="0.3">
      <c r="B40792" s="10"/>
      <c r="L40792" s="10"/>
      <c r="M40792" s="10"/>
    </row>
    <row r="40793" spans="2:13" s="1" customFormat="1" ht="13.8" x14ac:dyDescent="0.3">
      <c r="B40793" s="10"/>
      <c r="L40793" s="10"/>
      <c r="M40793" s="10"/>
    </row>
    <row r="40794" spans="2:13" s="1" customFormat="1" ht="13.8" x14ac:dyDescent="0.3">
      <c r="B40794" s="10"/>
      <c r="L40794" s="10"/>
      <c r="M40794" s="10"/>
    </row>
    <row r="40795" spans="2:13" s="1" customFormat="1" ht="13.8" x14ac:dyDescent="0.3">
      <c r="B40795" s="10"/>
      <c r="L40795" s="10"/>
      <c r="M40795" s="10"/>
    </row>
    <row r="40796" spans="2:13" s="1" customFormat="1" ht="13.8" x14ac:dyDescent="0.3">
      <c r="B40796" s="10"/>
      <c r="L40796" s="10"/>
      <c r="M40796" s="10"/>
    </row>
    <row r="40797" spans="2:13" s="1" customFormat="1" ht="13.8" x14ac:dyDescent="0.3">
      <c r="B40797" s="10"/>
      <c r="L40797" s="10"/>
      <c r="M40797" s="10"/>
    </row>
    <row r="40798" spans="2:13" s="1" customFormat="1" ht="13.8" x14ac:dyDescent="0.3">
      <c r="B40798" s="10"/>
      <c r="L40798" s="10"/>
      <c r="M40798" s="10"/>
    </row>
    <row r="40799" spans="2:13" s="1" customFormat="1" ht="13.8" x14ac:dyDescent="0.3">
      <c r="B40799" s="10"/>
      <c r="L40799" s="10"/>
      <c r="M40799" s="10"/>
    </row>
    <row r="40800" spans="2:13" s="1" customFormat="1" ht="13.8" x14ac:dyDescent="0.3">
      <c r="B40800" s="10"/>
      <c r="L40800" s="10"/>
      <c r="M40800" s="10"/>
    </row>
    <row r="40801" spans="2:13" s="1" customFormat="1" ht="13.8" x14ac:dyDescent="0.3">
      <c r="B40801" s="10"/>
      <c r="L40801" s="10"/>
      <c r="M40801" s="10"/>
    </row>
    <row r="40802" spans="2:13" s="1" customFormat="1" ht="13.8" x14ac:dyDescent="0.3">
      <c r="B40802" s="10"/>
      <c r="L40802" s="10"/>
      <c r="M40802" s="10"/>
    </row>
    <row r="40803" spans="2:13" s="1" customFormat="1" ht="13.8" x14ac:dyDescent="0.3">
      <c r="B40803" s="10"/>
      <c r="L40803" s="10"/>
      <c r="M40803" s="10"/>
    </row>
    <row r="40804" spans="2:13" s="1" customFormat="1" ht="13.8" x14ac:dyDescent="0.3">
      <c r="B40804" s="10"/>
      <c r="L40804" s="10"/>
      <c r="M40804" s="10"/>
    </row>
    <row r="40805" spans="2:13" s="1" customFormat="1" ht="13.8" x14ac:dyDescent="0.3">
      <c r="B40805" s="10"/>
      <c r="L40805" s="10"/>
      <c r="M40805" s="10"/>
    </row>
    <row r="40806" spans="2:13" s="1" customFormat="1" ht="13.8" x14ac:dyDescent="0.3">
      <c r="B40806" s="10"/>
      <c r="L40806" s="10"/>
      <c r="M40806" s="10"/>
    </row>
    <row r="40807" spans="2:13" s="1" customFormat="1" ht="13.8" x14ac:dyDescent="0.3">
      <c r="B40807" s="10"/>
      <c r="L40807" s="10"/>
      <c r="M40807" s="10"/>
    </row>
    <row r="40808" spans="2:13" s="1" customFormat="1" ht="13.8" x14ac:dyDescent="0.3">
      <c r="B40808" s="10"/>
      <c r="L40808" s="10"/>
      <c r="M40808" s="10"/>
    </row>
    <row r="40809" spans="2:13" s="1" customFormat="1" ht="13.8" x14ac:dyDescent="0.3">
      <c r="B40809" s="10"/>
      <c r="L40809" s="10"/>
      <c r="M40809" s="10"/>
    </row>
    <row r="40810" spans="2:13" s="1" customFormat="1" ht="13.8" x14ac:dyDescent="0.3">
      <c r="B40810" s="10"/>
      <c r="L40810" s="10"/>
      <c r="M40810" s="10"/>
    </row>
    <row r="40811" spans="2:13" s="1" customFormat="1" ht="13.8" x14ac:dyDescent="0.3">
      <c r="B40811" s="10"/>
      <c r="L40811" s="10"/>
      <c r="M40811" s="10"/>
    </row>
    <row r="40812" spans="2:13" s="1" customFormat="1" ht="13.8" x14ac:dyDescent="0.3">
      <c r="B40812" s="10"/>
      <c r="L40812" s="10"/>
      <c r="M40812" s="10"/>
    </row>
    <row r="40813" spans="2:13" s="1" customFormat="1" ht="13.8" x14ac:dyDescent="0.3">
      <c r="B40813" s="10"/>
      <c r="L40813" s="10"/>
      <c r="M40813" s="10"/>
    </row>
    <row r="40814" spans="2:13" s="1" customFormat="1" ht="13.8" x14ac:dyDescent="0.3">
      <c r="B40814" s="10"/>
      <c r="L40814" s="10"/>
      <c r="M40814" s="10"/>
    </row>
    <row r="40815" spans="2:13" s="1" customFormat="1" ht="13.8" x14ac:dyDescent="0.3">
      <c r="B40815" s="10"/>
      <c r="L40815" s="10"/>
      <c r="M40815" s="10"/>
    </row>
    <row r="40816" spans="2:13" s="1" customFormat="1" ht="13.8" x14ac:dyDescent="0.3">
      <c r="B40816" s="10"/>
      <c r="L40816" s="10"/>
      <c r="M40816" s="10"/>
    </row>
    <row r="40817" spans="2:13" s="1" customFormat="1" ht="13.8" x14ac:dyDescent="0.3">
      <c r="B40817" s="10"/>
      <c r="L40817" s="10"/>
      <c r="M40817" s="10"/>
    </row>
    <row r="40818" spans="2:13" s="1" customFormat="1" ht="13.8" x14ac:dyDescent="0.3">
      <c r="B40818" s="10"/>
      <c r="L40818" s="10"/>
      <c r="M40818" s="10"/>
    </row>
    <row r="40819" spans="2:13" s="1" customFormat="1" ht="13.8" x14ac:dyDescent="0.3">
      <c r="B40819" s="10"/>
      <c r="L40819" s="10"/>
      <c r="M40819" s="10"/>
    </row>
    <row r="40820" spans="2:13" s="1" customFormat="1" ht="13.8" x14ac:dyDescent="0.3">
      <c r="B40820" s="10"/>
      <c r="L40820" s="10"/>
      <c r="M40820" s="10"/>
    </row>
    <row r="40821" spans="2:13" s="1" customFormat="1" ht="13.8" x14ac:dyDescent="0.3">
      <c r="B40821" s="10"/>
      <c r="L40821" s="10"/>
      <c r="M40821" s="10"/>
    </row>
    <row r="40822" spans="2:13" s="1" customFormat="1" ht="13.8" x14ac:dyDescent="0.3">
      <c r="B40822" s="10"/>
      <c r="L40822" s="10"/>
      <c r="M40822" s="10"/>
    </row>
    <row r="40823" spans="2:13" s="1" customFormat="1" ht="13.8" x14ac:dyDescent="0.3">
      <c r="B40823" s="10"/>
      <c r="L40823" s="10"/>
      <c r="M40823" s="10"/>
    </row>
    <row r="40824" spans="2:13" s="1" customFormat="1" ht="13.8" x14ac:dyDescent="0.3">
      <c r="B40824" s="10"/>
      <c r="L40824" s="10"/>
      <c r="M40824" s="10"/>
    </row>
    <row r="40825" spans="2:13" s="1" customFormat="1" ht="13.8" x14ac:dyDescent="0.3">
      <c r="B40825" s="10"/>
      <c r="L40825" s="10"/>
      <c r="M40825" s="10"/>
    </row>
    <row r="40826" spans="2:13" s="1" customFormat="1" ht="13.8" x14ac:dyDescent="0.3">
      <c r="B40826" s="10"/>
      <c r="L40826" s="10"/>
      <c r="M40826" s="10"/>
    </row>
    <row r="40827" spans="2:13" s="1" customFormat="1" ht="13.8" x14ac:dyDescent="0.3">
      <c r="B40827" s="10"/>
      <c r="L40827" s="10"/>
      <c r="M40827" s="10"/>
    </row>
    <row r="40828" spans="2:13" s="1" customFormat="1" ht="13.8" x14ac:dyDescent="0.3">
      <c r="B40828" s="10"/>
      <c r="L40828" s="10"/>
      <c r="M40828" s="10"/>
    </row>
    <row r="40829" spans="2:13" s="1" customFormat="1" ht="13.8" x14ac:dyDescent="0.3">
      <c r="B40829" s="10"/>
      <c r="L40829" s="10"/>
      <c r="M40829" s="10"/>
    </row>
    <row r="40830" spans="2:13" s="1" customFormat="1" ht="13.8" x14ac:dyDescent="0.3">
      <c r="B40830" s="10"/>
      <c r="L40830" s="10"/>
      <c r="M40830" s="10"/>
    </row>
    <row r="40831" spans="2:13" s="1" customFormat="1" ht="13.8" x14ac:dyDescent="0.3">
      <c r="B40831" s="10"/>
      <c r="L40831" s="10"/>
      <c r="M40831" s="10"/>
    </row>
    <row r="40832" spans="2:13" s="1" customFormat="1" ht="13.8" x14ac:dyDescent="0.3">
      <c r="B40832" s="10"/>
      <c r="L40832" s="10"/>
      <c r="M40832" s="10"/>
    </row>
    <row r="40833" spans="2:13" s="1" customFormat="1" ht="13.8" x14ac:dyDescent="0.3">
      <c r="B40833" s="10"/>
      <c r="L40833" s="10"/>
      <c r="M40833" s="10"/>
    </row>
    <row r="40834" spans="2:13" s="1" customFormat="1" ht="13.8" x14ac:dyDescent="0.3">
      <c r="B40834" s="10"/>
      <c r="L40834" s="10"/>
      <c r="M40834" s="10"/>
    </row>
    <row r="40835" spans="2:13" s="1" customFormat="1" ht="13.8" x14ac:dyDescent="0.3">
      <c r="B40835" s="10"/>
      <c r="L40835" s="10"/>
      <c r="M40835" s="10"/>
    </row>
    <row r="40836" spans="2:13" s="1" customFormat="1" ht="13.8" x14ac:dyDescent="0.3">
      <c r="B40836" s="10"/>
      <c r="L40836" s="10"/>
      <c r="M40836" s="10"/>
    </row>
    <row r="40837" spans="2:13" s="1" customFormat="1" ht="13.8" x14ac:dyDescent="0.3">
      <c r="B40837" s="10"/>
      <c r="L40837" s="10"/>
      <c r="M40837" s="10"/>
    </row>
    <row r="40838" spans="2:13" s="1" customFormat="1" ht="13.8" x14ac:dyDescent="0.3">
      <c r="B40838" s="10"/>
      <c r="L40838" s="10"/>
      <c r="M40838" s="10"/>
    </row>
    <row r="40839" spans="2:13" s="1" customFormat="1" ht="13.8" x14ac:dyDescent="0.3">
      <c r="B40839" s="10"/>
      <c r="L40839" s="10"/>
      <c r="M40839" s="10"/>
    </row>
    <row r="40840" spans="2:13" s="1" customFormat="1" ht="13.8" x14ac:dyDescent="0.3">
      <c r="B40840" s="10"/>
      <c r="L40840" s="10"/>
      <c r="M40840" s="10"/>
    </row>
    <row r="40841" spans="2:13" s="1" customFormat="1" ht="13.8" x14ac:dyDescent="0.3">
      <c r="B40841" s="10"/>
      <c r="L40841" s="10"/>
      <c r="M40841" s="10"/>
    </row>
    <row r="40842" spans="2:13" s="1" customFormat="1" ht="13.8" x14ac:dyDescent="0.3">
      <c r="B40842" s="10"/>
      <c r="L40842" s="10"/>
      <c r="M40842" s="10"/>
    </row>
    <row r="40843" spans="2:13" s="1" customFormat="1" ht="13.8" x14ac:dyDescent="0.3">
      <c r="B40843" s="10"/>
      <c r="L40843" s="10"/>
      <c r="M40843" s="10"/>
    </row>
    <row r="40844" spans="2:13" s="1" customFormat="1" ht="13.8" x14ac:dyDescent="0.3">
      <c r="B40844" s="10"/>
      <c r="L40844" s="10"/>
      <c r="M40844" s="10"/>
    </row>
    <row r="40845" spans="2:13" s="1" customFormat="1" ht="13.8" x14ac:dyDescent="0.3">
      <c r="B40845" s="10"/>
      <c r="L40845" s="10"/>
      <c r="M40845" s="10"/>
    </row>
    <row r="40846" spans="2:13" s="1" customFormat="1" ht="13.8" x14ac:dyDescent="0.3">
      <c r="B40846" s="10"/>
      <c r="L40846" s="10"/>
      <c r="M40846" s="10"/>
    </row>
    <row r="40847" spans="2:13" s="1" customFormat="1" ht="13.8" x14ac:dyDescent="0.3">
      <c r="B40847" s="10"/>
      <c r="L40847" s="10"/>
      <c r="M40847" s="10"/>
    </row>
    <row r="40848" spans="2:13" s="1" customFormat="1" ht="13.8" x14ac:dyDescent="0.3">
      <c r="B40848" s="10"/>
      <c r="L40848" s="10"/>
      <c r="M40848" s="10"/>
    </row>
    <row r="40849" spans="2:13" s="1" customFormat="1" ht="13.8" x14ac:dyDescent="0.3">
      <c r="B40849" s="10"/>
      <c r="L40849" s="10"/>
      <c r="M40849" s="10"/>
    </row>
    <row r="40850" spans="2:13" s="1" customFormat="1" ht="13.8" x14ac:dyDescent="0.3">
      <c r="B40850" s="10"/>
      <c r="L40850" s="10"/>
      <c r="M40850" s="10"/>
    </row>
    <row r="40851" spans="2:13" s="1" customFormat="1" ht="13.8" x14ac:dyDescent="0.3">
      <c r="B40851" s="10"/>
      <c r="L40851" s="10"/>
      <c r="M40851" s="10"/>
    </row>
    <row r="40852" spans="2:13" s="1" customFormat="1" ht="13.8" x14ac:dyDescent="0.3">
      <c r="B40852" s="10"/>
      <c r="L40852" s="10"/>
      <c r="M40852" s="10"/>
    </row>
    <row r="40853" spans="2:13" s="1" customFormat="1" ht="13.8" x14ac:dyDescent="0.3">
      <c r="B40853" s="10"/>
      <c r="L40853" s="10"/>
      <c r="M40853" s="10"/>
    </row>
    <row r="40854" spans="2:13" s="1" customFormat="1" ht="13.8" x14ac:dyDescent="0.3">
      <c r="B40854" s="10"/>
      <c r="L40854" s="10"/>
      <c r="M40854" s="10"/>
    </row>
    <row r="40855" spans="2:13" s="1" customFormat="1" ht="13.8" x14ac:dyDescent="0.3">
      <c r="B40855" s="10"/>
      <c r="L40855" s="10"/>
      <c r="M40855" s="10"/>
    </row>
    <row r="40856" spans="2:13" s="1" customFormat="1" ht="13.8" x14ac:dyDescent="0.3">
      <c r="B40856" s="10"/>
      <c r="L40856" s="10"/>
      <c r="M40856" s="10"/>
    </row>
    <row r="40857" spans="2:13" s="1" customFormat="1" ht="13.8" x14ac:dyDescent="0.3">
      <c r="B40857" s="10"/>
      <c r="L40857" s="10"/>
      <c r="M40857" s="10"/>
    </row>
    <row r="40858" spans="2:13" s="1" customFormat="1" ht="13.8" x14ac:dyDescent="0.3">
      <c r="B40858" s="10"/>
      <c r="L40858" s="10"/>
      <c r="M40858" s="10"/>
    </row>
    <row r="40859" spans="2:13" s="1" customFormat="1" ht="13.8" x14ac:dyDescent="0.3">
      <c r="B40859" s="10"/>
      <c r="L40859" s="10"/>
      <c r="M40859" s="10"/>
    </row>
    <row r="40860" spans="2:13" s="1" customFormat="1" ht="13.8" x14ac:dyDescent="0.3">
      <c r="B40860" s="10"/>
      <c r="L40860" s="10"/>
      <c r="M40860" s="10"/>
    </row>
    <row r="40861" spans="2:13" s="1" customFormat="1" ht="13.8" x14ac:dyDescent="0.3">
      <c r="B40861" s="10"/>
      <c r="L40861" s="10"/>
      <c r="M40861" s="10"/>
    </row>
    <row r="40862" spans="2:13" s="1" customFormat="1" ht="13.8" x14ac:dyDescent="0.3">
      <c r="B40862" s="10"/>
      <c r="L40862" s="10"/>
      <c r="M40862" s="10"/>
    </row>
    <row r="40863" spans="2:13" s="1" customFormat="1" ht="13.8" x14ac:dyDescent="0.3">
      <c r="B40863" s="10"/>
      <c r="L40863" s="10"/>
      <c r="M40863" s="10"/>
    </row>
    <row r="40864" spans="2:13" s="1" customFormat="1" ht="13.8" x14ac:dyDescent="0.3">
      <c r="B40864" s="10"/>
      <c r="L40864" s="10"/>
      <c r="M40864" s="10"/>
    </row>
    <row r="40865" spans="2:13" s="1" customFormat="1" ht="13.8" x14ac:dyDescent="0.3">
      <c r="B40865" s="10"/>
      <c r="L40865" s="10"/>
      <c r="M40865" s="10"/>
    </row>
    <row r="40866" spans="2:13" s="1" customFormat="1" ht="13.8" x14ac:dyDescent="0.3">
      <c r="B40866" s="10"/>
      <c r="L40866" s="10"/>
      <c r="M40866" s="10"/>
    </row>
    <row r="40867" spans="2:13" s="1" customFormat="1" ht="13.8" x14ac:dyDescent="0.3">
      <c r="B40867" s="10"/>
      <c r="L40867" s="10"/>
      <c r="M40867" s="10"/>
    </row>
    <row r="40868" spans="2:13" s="1" customFormat="1" ht="13.8" x14ac:dyDescent="0.3">
      <c r="B40868" s="10"/>
      <c r="L40868" s="10"/>
      <c r="M40868" s="10"/>
    </row>
    <row r="40869" spans="2:13" s="1" customFormat="1" ht="13.8" x14ac:dyDescent="0.3">
      <c r="B40869" s="10"/>
      <c r="L40869" s="10"/>
      <c r="M40869" s="10"/>
    </row>
    <row r="40870" spans="2:13" s="1" customFormat="1" ht="13.8" x14ac:dyDescent="0.3">
      <c r="B40870" s="10"/>
      <c r="L40870" s="10"/>
      <c r="M40870" s="10"/>
    </row>
    <row r="40871" spans="2:13" s="1" customFormat="1" ht="13.8" x14ac:dyDescent="0.3">
      <c r="B40871" s="10"/>
      <c r="L40871" s="10"/>
      <c r="M40871" s="10"/>
    </row>
    <row r="40872" spans="2:13" s="1" customFormat="1" ht="13.8" x14ac:dyDescent="0.3">
      <c r="B40872" s="10"/>
      <c r="L40872" s="10"/>
      <c r="M40872" s="10"/>
    </row>
    <row r="40873" spans="2:13" s="1" customFormat="1" ht="13.8" x14ac:dyDescent="0.3">
      <c r="B40873" s="10"/>
      <c r="L40873" s="10"/>
      <c r="M40873" s="10"/>
    </row>
    <row r="40874" spans="2:13" s="1" customFormat="1" ht="13.8" x14ac:dyDescent="0.3">
      <c r="B40874" s="10"/>
      <c r="L40874" s="10"/>
      <c r="M40874" s="10"/>
    </row>
    <row r="40875" spans="2:13" s="1" customFormat="1" ht="13.8" x14ac:dyDescent="0.3">
      <c r="B40875" s="10"/>
      <c r="L40875" s="10"/>
      <c r="M40875" s="10"/>
    </row>
    <row r="40876" spans="2:13" s="1" customFormat="1" ht="13.8" x14ac:dyDescent="0.3">
      <c r="B40876" s="10"/>
      <c r="L40876" s="10"/>
      <c r="M40876" s="10"/>
    </row>
    <row r="40877" spans="2:13" s="1" customFormat="1" ht="13.8" x14ac:dyDescent="0.3">
      <c r="B40877" s="10"/>
      <c r="L40877" s="10"/>
      <c r="M40877" s="10"/>
    </row>
    <row r="40878" spans="2:13" s="1" customFormat="1" ht="13.8" x14ac:dyDescent="0.3">
      <c r="B40878" s="10"/>
      <c r="L40878" s="10"/>
      <c r="M40878" s="10"/>
    </row>
    <row r="40879" spans="2:13" s="1" customFormat="1" ht="13.8" x14ac:dyDescent="0.3">
      <c r="B40879" s="10"/>
      <c r="L40879" s="10"/>
      <c r="M40879" s="10"/>
    </row>
    <row r="40880" spans="2:13" s="1" customFormat="1" ht="13.8" x14ac:dyDescent="0.3">
      <c r="B40880" s="10"/>
      <c r="L40880" s="10"/>
      <c r="M40880" s="10"/>
    </row>
    <row r="40881" spans="2:13" s="1" customFormat="1" ht="13.8" x14ac:dyDescent="0.3">
      <c r="B40881" s="10"/>
      <c r="L40881" s="10"/>
      <c r="M40881" s="10"/>
    </row>
    <row r="40882" spans="2:13" s="1" customFormat="1" ht="13.8" x14ac:dyDescent="0.3">
      <c r="B40882" s="10"/>
      <c r="L40882" s="10"/>
      <c r="M40882" s="10"/>
    </row>
    <row r="40883" spans="2:13" s="1" customFormat="1" ht="13.8" x14ac:dyDescent="0.3">
      <c r="B40883" s="10"/>
      <c r="L40883" s="10"/>
      <c r="M40883" s="10"/>
    </row>
    <row r="40884" spans="2:13" s="1" customFormat="1" ht="13.8" x14ac:dyDescent="0.3">
      <c r="B40884" s="10"/>
      <c r="L40884" s="10"/>
      <c r="M40884" s="10"/>
    </row>
    <row r="40885" spans="2:13" s="1" customFormat="1" ht="13.8" x14ac:dyDescent="0.3">
      <c r="B40885" s="10"/>
      <c r="L40885" s="10"/>
      <c r="M40885" s="10"/>
    </row>
    <row r="40886" spans="2:13" s="1" customFormat="1" ht="13.8" x14ac:dyDescent="0.3">
      <c r="B40886" s="10"/>
      <c r="L40886" s="10"/>
      <c r="M40886" s="10"/>
    </row>
    <row r="40887" spans="2:13" s="1" customFormat="1" ht="13.8" x14ac:dyDescent="0.3">
      <c r="B40887" s="10"/>
      <c r="L40887" s="10"/>
      <c r="M40887" s="10"/>
    </row>
    <row r="40888" spans="2:13" s="1" customFormat="1" ht="13.8" x14ac:dyDescent="0.3">
      <c r="B40888" s="10"/>
      <c r="L40888" s="10"/>
      <c r="M40888" s="10"/>
    </row>
    <row r="40889" spans="2:13" s="1" customFormat="1" ht="13.8" x14ac:dyDescent="0.3">
      <c r="B40889" s="10"/>
      <c r="L40889" s="10"/>
      <c r="M40889" s="10"/>
    </row>
    <row r="40890" spans="2:13" s="1" customFormat="1" ht="13.8" x14ac:dyDescent="0.3">
      <c r="B40890" s="10"/>
      <c r="L40890" s="10"/>
      <c r="M40890" s="10"/>
    </row>
    <row r="40891" spans="2:13" s="1" customFormat="1" ht="13.8" x14ac:dyDescent="0.3">
      <c r="B40891" s="10"/>
      <c r="L40891" s="10"/>
      <c r="M40891" s="10"/>
    </row>
    <row r="40892" spans="2:13" s="1" customFormat="1" ht="13.8" x14ac:dyDescent="0.3">
      <c r="B40892" s="10"/>
      <c r="L40892" s="10"/>
      <c r="M40892" s="10"/>
    </row>
    <row r="40893" spans="2:13" s="1" customFormat="1" ht="13.8" x14ac:dyDescent="0.3">
      <c r="B40893" s="10"/>
      <c r="L40893" s="10"/>
      <c r="M40893" s="10"/>
    </row>
    <row r="40894" spans="2:13" s="1" customFormat="1" ht="13.8" x14ac:dyDescent="0.3">
      <c r="B40894" s="10"/>
      <c r="L40894" s="10"/>
      <c r="M40894" s="10"/>
    </row>
    <row r="40895" spans="2:13" s="1" customFormat="1" ht="13.8" x14ac:dyDescent="0.3">
      <c r="B40895" s="10"/>
      <c r="L40895" s="10"/>
      <c r="M40895" s="10"/>
    </row>
    <row r="40896" spans="2:13" s="1" customFormat="1" ht="13.8" x14ac:dyDescent="0.3">
      <c r="B40896" s="10"/>
      <c r="L40896" s="10"/>
      <c r="M40896" s="10"/>
    </row>
    <row r="40897" spans="2:13" s="1" customFormat="1" ht="13.8" x14ac:dyDescent="0.3">
      <c r="B40897" s="10"/>
      <c r="L40897" s="10"/>
      <c r="M40897" s="10"/>
    </row>
    <row r="40898" spans="2:13" s="1" customFormat="1" ht="13.8" x14ac:dyDescent="0.3">
      <c r="B40898" s="10"/>
      <c r="L40898" s="10"/>
      <c r="M40898" s="10"/>
    </row>
    <row r="40899" spans="2:13" s="1" customFormat="1" ht="13.8" x14ac:dyDescent="0.3">
      <c r="B40899" s="10"/>
      <c r="L40899" s="10"/>
      <c r="M40899" s="10"/>
    </row>
    <row r="40900" spans="2:13" s="1" customFormat="1" ht="13.8" x14ac:dyDescent="0.3">
      <c r="B40900" s="10"/>
      <c r="L40900" s="10"/>
      <c r="M40900" s="10"/>
    </row>
    <row r="40901" spans="2:13" s="1" customFormat="1" ht="13.8" x14ac:dyDescent="0.3">
      <c r="B40901" s="10"/>
      <c r="L40901" s="10"/>
      <c r="M40901" s="10"/>
    </row>
    <row r="40902" spans="2:13" s="1" customFormat="1" ht="13.8" x14ac:dyDescent="0.3">
      <c r="B40902" s="10"/>
      <c r="L40902" s="10"/>
      <c r="M40902" s="10"/>
    </row>
    <row r="40903" spans="2:13" s="1" customFormat="1" ht="13.8" x14ac:dyDescent="0.3">
      <c r="B40903" s="10"/>
      <c r="L40903" s="10"/>
      <c r="M40903" s="10"/>
    </row>
    <row r="40904" spans="2:13" s="1" customFormat="1" ht="13.8" x14ac:dyDescent="0.3">
      <c r="B40904" s="10"/>
      <c r="L40904" s="10"/>
      <c r="M40904" s="10"/>
    </row>
    <row r="40905" spans="2:13" s="1" customFormat="1" ht="13.8" x14ac:dyDescent="0.3">
      <c r="B40905" s="10"/>
      <c r="L40905" s="10"/>
      <c r="M40905" s="10"/>
    </row>
    <row r="40906" spans="2:13" s="1" customFormat="1" ht="13.8" x14ac:dyDescent="0.3">
      <c r="B40906" s="10"/>
      <c r="L40906" s="10"/>
      <c r="M40906" s="10"/>
    </row>
    <row r="40907" spans="2:13" s="1" customFormat="1" ht="13.8" x14ac:dyDescent="0.3">
      <c r="B40907" s="10"/>
      <c r="L40907" s="10"/>
      <c r="M40907" s="10"/>
    </row>
    <row r="40908" spans="2:13" s="1" customFormat="1" ht="13.8" x14ac:dyDescent="0.3">
      <c r="B40908" s="10"/>
      <c r="L40908" s="10"/>
      <c r="M40908" s="10"/>
    </row>
    <row r="40909" spans="2:13" s="1" customFormat="1" ht="13.8" x14ac:dyDescent="0.3">
      <c r="B40909" s="10"/>
      <c r="L40909" s="10"/>
      <c r="M40909" s="10"/>
    </row>
    <row r="40910" spans="2:13" s="1" customFormat="1" ht="13.8" x14ac:dyDescent="0.3">
      <c r="B40910" s="10"/>
      <c r="L40910" s="10"/>
      <c r="M40910" s="10"/>
    </row>
    <row r="40911" spans="2:13" s="1" customFormat="1" ht="13.8" x14ac:dyDescent="0.3">
      <c r="B40911" s="10"/>
      <c r="L40911" s="10"/>
      <c r="M40911" s="10"/>
    </row>
    <row r="40912" spans="2:13" s="1" customFormat="1" ht="13.8" x14ac:dyDescent="0.3">
      <c r="B40912" s="10"/>
      <c r="L40912" s="10"/>
      <c r="M40912" s="10"/>
    </row>
    <row r="40913" spans="2:13" s="1" customFormat="1" ht="13.8" x14ac:dyDescent="0.3">
      <c r="B40913" s="10"/>
      <c r="L40913" s="10"/>
      <c r="M40913" s="10"/>
    </row>
    <row r="40914" spans="2:13" s="1" customFormat="1" ht="13.8" x14ac:dyDescent="0.3">
      <c r="B40914" s="10"/>
      <c r="L40914" s="10"/>
      <c r="M40914" s="10"/>
    </row>
    <row r="40915" spans="2:13" s="1" customFormat="1" ht="13.8" x14ac:dyDescent="0.3">
      <c r="B40915" s="10"/>
      <c r="L40915" s="10"/>
      <c r="M40915" s="10"/>
    </row>
    <row r="40916" spans="2:13" s="1" customFormat="1" ht="13.8" x14ac:dyDescent="0.3">
      <c r="B40916" s="10"/>
      <c r="L40916" s="10"/>
      <c r="M40916" s="10"/>
    </row>
    <row r="40917" spans="2:13" s="1" customFormat="1" ht="13.8" x14ac:dyDescent="0.3">
      <c r="B40917" s="10"/>
      <c r="L40917" s="10"/>
      <c r="M40917" s="10"/>
    </row>
    <row r="40918" spans="2:13" s="1" customFormat="1" ht="13.8" x14ac:dyDescent="0.3">
      <c r="B40918" s="10"/>
      <c r="L40918" s="10"/>
      <c r="M40918" s="10"/>
    </row>
    <row r="40919" spans="2:13" s="1" customFormat="1" ht="13.8" x14ac:dyDescent="0.3">
      <c r="B40919" s="10"/>
      <c r="L40919" s="10"/>
      <c r="M40919" s="10"/>
    </row>
    <row r="40920" spans="2:13" s="1" customFormat="1" ht="13.8" x14ac:dyDescent="0.3">
      <c r="B40920" s="10"/>
      <c r="L40920" s="10"/>
      <c r="M40920" s="10"/>
    </row>
    <row r="40921" spans="2:13" s="1" customFormat="1" ht="13.8" x14ac:dyDescent="0.3">
      <c r="B40921" s="10"/>
      <c r="L40921" s="10"/>
      <c r="M40921" s="10"/>
    </row>
    <row r="40922" spans="2:13" s="1" customFormat="1" ht="13.8" x14ac:dyDescent="0.3">
      <c r="B40922" s="10"/>
      <c r="L40922" s="10"/>
      <c r="M40922" s="10"/>
    </row>
    <row r="40923" spans="2:13" s="1" customFormat="1" ht="13.8" x14ac:dyDescent="0.3">
      <c r="B40923" s="10"/>
      <c r="L40923" s="10"/>
      <c r="M40923" s="10"/>
    </row>
    <row r="40924" spans="2:13" s="1" customFormat="1" ht="13.8" x14ac:dyDescent="0.3">
      <c r="B40924" s="10"/>
      <c r="L40924" s="10"/>
      <c r="M40924" s="10"/>
    </row>
    <row r="40925" spans="2:13" s="1" customFormat="1" ht="13.8" x14ac:dyDescent="0.3">
      <c r="B40925" s="10"/>
      <c r="L40925" s="10"/>
      <c r="M40925" s="10"/>
    </row>
    <row r="40926" spans="2:13" s="1" customFormat="1" ht="13.8" x14ac:dyDescent="0.3">
      <c r="B40926" s="10"/>
      <c r="L40926" s="10"/>
      <c r="M40926" s="10"/>
    </row>
    <row r="40927" spans="2:13" s="1" customFormat="1" ht="13.8" x14ac:dyDescent="0.3">
      <c r="B40927" s="10"/>
      <c r="L40927" s="10"/>
      <c r="M40927" s="10"/>
    </row>
    <row r="40928" spans="2:13" s="1" customFormat="1" ht="13.8" x14ac:dyDescent="0.3">
      <c r="B40928" s="10"/>
      <c r="L40928" s="10"/>
      <c r="M40928" s="10"/>
    </row>
    <row r="40929" spans="2:13" s="1" customFormat="1" ht="13.8" x14ac:dyDescent="0.3">
      <c r="B40929" s="10"/>
      <c r="L40929" s="10"/>
      <c r="M40929" s="10"/>
    </row>
    <row r="40930" spans="2:13" s="1" customFormat="1" ht="13.8" x14ac:dyDescent="0.3">
      <c r="B40930" s="10"/>
      <c r="L40930" s="10"/>
      <c r="M40930" s="10"/>
    </row>
    <row r="40931" spans="2:13" s="1" customFormat="1" ht="13.8" x14ac:dyDescent="0.3">
      <c r="B40931" s="10"/>
      <c r="L40931" s="10"/>
      <c r="M40931" s="10"/>
    </row>
    <row r="40932" spans="2:13" s="1" customFormat="1" ht="13.8" x14ac:dyDescent="0.3">
      <c r="B40932" s="10"/>
      <c r="L40932" s="10"/>
      <c r="M40932" s="10"/>
    </row>
    <row r="40933" spans="2:13" s="1" customFormat="1" ht="13.8" x14ac:dyDescent="0.3">
      <c r="B40933" s="10"/>
      <c r="L40933" s="10"/>
      <c r="M40933" s="10"/>
    </row>
    <row r="40934" spans="2:13" s="1" customFormat="1" ht="13.8" x14ac:dyDescent="0.3">
      <c r="B40934" s="10"/>
      <c r="L40934" s="10"/>
      <c r="M40934" s="10"/>
    </row>
    <row r="40935" spans="2:13" s="1" customFormat="1" ht="13.8" x14ac:dyDescent="0.3">
      <c r="B40935" s="10"/>
      <c r="L40935" s="10"/>
      <c r="M40935" s="10"/>
    </row>
    <row r="40936" spans="2:13" s="1" customFormat="1" ht="13.8" x14ac:dyDescent="0.3">
      <c r="B40936" s="10"/>
      <c r="L40936" s="10"/>
      <c r="M40936" s="10"/>
    </row>
    <row r="40937" spans="2:13" s="1" customFormat="1" ht="13.8" x14ac:dyDescent="0.3">
      <c r="B40937" s="10"/>
      <c r="L40937" s="10"/>
      <c r="M40937" s="10"/>
    </row>
    <row r="40938" spans="2:13" s="1" customFormat="1" ht="13.8" x14ac:dyDescent="0.3">
      <c r="B40938" s="10"/>
      <c r="L40938" s="10"/>
      <c r="M40938" s="10"/>
    </row>
    <row r="40939" spans="2:13" s="1" customFormat="1" ht="13.8" x14ac:dyDescent="0.3">
      <c r="B40939" s="10"/>
      <c r="L40939" s="10"/>
      <c r="M40939" s="10"/>
    </row>
    <row r="40940" spans="2:13" s="1" customFormat="1" ht="13.8" x14ac:dyDescent="0.3">
      <c r="B40940" s="10"/>
      <c r="L40940" s="10"/>
      <c r="M40940" s="10"/>
    </row>
    <row r="40941" spans="2:13" s="1" customFormat="1" ht="13.8" x14ac:dyDescent="0.3">
      <c r="B40941" s="10"/>
      <c r="L40941" s="10"/>
      <c r="M40941" s="10"/>
    </row>
    <row r="40942" spans="2:13" s="1" customFormat="1" ht="13.8" x14ac:dyDescent="0.3">
      <c r="B40942" s="10"/>
      <c r="L40942" s="10"/>
      <c r="M40942" s="10"/>
    </row>
    <row r="40943" spans="2:13" s="1" customFormat="1" ht="13.8" x14ac:dyDescent="0.3">
      <c r="B40943" s="10"/>
      <c r="L40943" s="10"/>
      <c r="M40943" s="10"/>
    </row>
    <row r="40944" spans="2:13" s="1" customFormat="1" ht="13.8" x14ac:dyDescent="0.3">
      <c r="B40944" s="10"/>
      <c r="L40944" s="10"/>
      <c r="M40944" s="10"/>
    </row>
    <row r="40945" spans="2:13" s="1" customFormat="1" ht="13.8" x14ac:dyDescent="0.3">
      <c r="B40945" s="10"/>
      <c r="L40945" s="10"/>
      <c r="M40945" s="10"/>
    </row>
    <row r="40946" spans="2:13" s="1" customFormat="1" ht="13.8" x14ac:dyDescent="0.3">
      <c r="B40946" s="10"/>
      <c r="L40946" s="10"/>
      <c r="M40946" s="10"/>
    </row>
    <row r="40947" spans="2:13" s="1" customFormat="1" ht="13.8" x14ac:dyDescent="0.3">
      <c r="B40947" s="10"/>
      <c r="L40947" s="10"/>
      <c r="M40947" s="10"/>
    </row>
    <row r="40948" spans="2:13" s="1" customFormat="1" ht="13.8" x14ac:dyDescent="0.3">
      <c r="B40948" s="10"/>
      <c r="L40948" s="10"/>
      <c r="M40948" s="10"/>
    </row>
    <row r="40949" spans="2:13" s="1" customFormat="1" ht="13.8" x14ac:dyDescent="0.3">
      <c r="B40949" s="10"/>
      <c r="L40949" s="10"/>
      <c r="M40949" s="10"/>
    </row>
    <row r="40950" spans="2:13" s="1" customFormat="1" ht="13.8" x14ac:dyDescent="0.3">
      <c r="B40950" s="10"/>
      <c r="L40950" s="10"/>
      <c r="M40950" s="10"/>
    </row>
    <row r="40951" spans="2:13" s="1" customFormat="1" ht="13.8" x14ac:dyDescent="0.3">
      <c r="B40951" s="10"/>
      <c r="L40951" s="10"/>
      <c r="M40951" s="10"/>
    </row>
    <row r="40952" spans="2:13" s="1" customFormat="1" ht="13.8" x14ac:dyDescent="0.3">
      <c r="B40952" s="10"/>
      <c r="L40952" s="10"/>
      <c r="M40952" s="10"/>
    </row>
    <row r="40953" spans="2:13" s="1" customFormat="1" ht="13.8" x14ac:dyDescent="0.3">
      <c r="B40953" s="10"/>
      <c r="L40953" s="10"/>
      <c r="M40953" s="10"/>
    </row>
    <row r="40954" spans="2:13" s="1" customFormat="1" ht="13.8" x14ac:dyDescent="0.3">
      <c r="B40954" s="10"/>
      <c r="L40954" s="10"/>
      <c r="M40954" s="10"/>
    </row>
    <row r="40955" spans="2:13" s="1" customFormat="1" ht="13.8" x14ac:dyDescent="0.3">
      <c r="B40955" s="10"/>
      <c r="L40955" s="10"/>
      <c r="M40955" s="10"/>
    </row>
    <row r="40956" spans="2:13" s="1" customFormat="1" ht="13.8" x14ac:dyDescent="0.3">
      <c r="B40956" s="10"/>
      <c r="L40956" s="10"/>
      <c r="M40956" s="10"/>
    </row>
    <row r="40957" spans="2:13" s="1" customFormat="1" ht="13.8" x14ac:dyDescent="0.3">
      <c r="B40957" s="10"/>
      <c r="L40957" s="10"/>
      <c r="M40957" s="10"/>
    </row>
    <row r="40958" spans="2:13" s="1" customFormat="1" ht="13.8" x14ac:dyDescent="0.3">
      <c r="B40958" s="10"/>
      <c r="L40958" s="10"/>
      <c r="M40958" s="10"/>
    </row>
    <row r="40959" spans="2:13" s="1" customFormat="1" ht="13.8" x14ac:dyDescent="0.3">
      <c r="B40959" s="10"/>
      <c r="L40959" s="10"/>
      <c r="M40959" s="10"/>
    </row>
    <row r="40960" spans="2:13" s="1" customFormat="1" ht="13.8" x14ac:dyDescent="0.3">
      <c r="B40960" s="10"/>
      <c r="L40960" s="10"/>
      <c r="M40960" s="10"/>
    </row>
    <row r="40961" spans="2:13" s="1" customFormat="1" ht="13.8" x14ac:dyDescent="0.3">
      <c r="B40961" s="10"/>
      <c r="L40961" s="10"/>
      <c r="M40961" s="10"/>
    </row>
    <row r="40962" spans="2:13" s="1" customFormat="1" ht="13.8" x14ac:dyDescent="0.3">
      <c r="B40962" s="10"/>
      <c r="L40962" s="10"/>
      <c r="M40962" s="10"/>
    </row>
    <row r="40963" spans="2:13" s="1" customFormat="1" ht="13.8" x14ac:dyDescent="0.3">
      <c r="B40963" s="10"/>
      <c r="L40963" s="10"/>
      <c r="M40963" s="10"/>
    </row>
    <row r="40964" spans="2:13" s="1" customFormat="1" ht="13.8" x14ac:dyDescent="0.3">
      <c r="B40964" s="10"/>
      <c r="L40964" s="10"/>
      <c r="M40964" s="10"/>
    </row>
    <row r="40965" spans="2:13" s="1" customFormat="1" ht="13.8" x14ac:dyDescent="0.3">
      <c r="B40965" s="10"/>
      <c r="L40965" s="10"/>
      <c r="M40965" s="10"/>
    </row>
    <row r="40966" spans="2:13" s="1" customFormat="1" ht="13.8" x14ac:dyDescent="0.3">
      <c r="B40966" s="10"/>
      <c r="L40966" s="10"/>
      <c r="M40966" s="10"/>
    </row>
    <row r="40967" spans="2:13" s="1" customFormat="1" ht="13.8" x14ac:dyDescent="0.3">
      <c r="B40967" s="10"/>
      <c r="L40967" s="10"/>
      <c r="M40967" s="10"/>
    </row>
    <row r="40968" spans="2:13" s="1" customFormat="1" ht="13.8" x14ac:dyDescent="0.3">
      <c r="B40968" s="10"/>
      <c r="L40968" s="10"/>
      <c r="M40968" s="10"/>
    </row>
    <row r="40969" spans="2:13" s="1" customFormat="1" ht="13.8" x14ac:dyDescent="0.3">
      <c r="B40969" s="10"/>
      <c r="L40969" s="10"/>
      <c r="M40969" s="10"/>
    </row>
    <row r="40970" spans="2:13" s="1" customFormat="1" ht="13.8" x14ac:dyDescent="0.3">
      <c r="B40970" s="10"/>
      <c r="L40970" s="10"/>
      <c r="M40970" s="10"/>
    </row>
    <row r="40971" spans="2:13" s="1" customFormat="1" ht="13.8" x14ac:dyDescent="0.3">
      <c r="B40971" s="10"/>
      <c r="L40971" s="10"/>
      <c r="M40971" s="10"/>
    </row>
    <row r="40972" spans="2:13" s="1" customFormat="1" ht="13.8" x14ac:dyDescent="0.3">
      <c r="B40972" s="10"/>
      <c r="L40972" s="10"/>
      <c r="M40972" s="10"/>
    </row>
    <row r="40973" spans="2:13" s="1" customFormat="1" ht="13.8" x14ac:dyDescent="0.3">
      <c r="B40973" s="10"/>
      <c r="L40973" s="10"/>
      <c r="M40973" s="10"/>
    </row>
    <row r="40974" spans="2:13" s="1" customFormat="1" ht="13.8" x14ac:dyDescent="0.3">
      <c r="B40974" s="10"/>
      <c r="L40974" s="10"/>
      <c r="M40974" s="10"/>
    </row>
    <row r="40975" spans="2:13" s="1" customFormat="1" ht="13.8" x14ac:dyDescent="0.3">
      <c r="B40975" s="10"/>
      <c r="L40975" s="10"/>
      <c r="M40975" s="10"/>
    </row>
    <row r="40976" spans="2:13" s="1" customFormat="1" ht="13.8" x14ac:dyDescent="0.3">
      <c r="B40976" s="10"/>
      <c r="L40976" s="10"/>
      <c r="M40976" s="10"/>
    </row>
    <row r="40977" spans="2:13" s="1" customFormat="1" ht="13.8" x14ac:dyDescent="0.3">
      <c r="B40977" s="10"/>
      <c r="L40977" s="10"/>
      <c r="M40977" s="10"/>
    </row>
    <row r="40978" spans="2:13" s="1" customFormat="1" ht="13.8" x14ac:dyDescent="0.3">
      <c r="B40978" s="10"/>
      <c r="L40978" s="10"/>
      <c r="M40978" s="10"/>
    </row>
    <row r="40979" spans="2:13" s="1" customFormat="1" ht="13.8" x14ac:dyDescent="0.3">
      <c r="B40979" s="10"/>
      <c r="L40979" s="10"/>
      <c r="M40979" s="10"/>
    </row>
    <row r="40980" spans="2:13" s="1" customFormat="1" ht="13.8" x14ac:dyDescent="0.3">
      <c r="B40980" s="10"/>
      <c r="L40980" s="10"/>
      <c r="M40980" s="10"/>
    </row>
    <row r="40981" spans="2:13" s="1" customFormat="1" ht="13.8" x14ac:dyDescent="0.3">
      <c r="B40981" s="10"/>
      <c r="L40981" s="10"/>
      <c r="M40981" s="10"/>
    </row>
    <row r="40982" spans="2:13" s="1" customFormat="1" ht="13.8" x14ac:dyDescent="0.3">
      <c r="B40982" s="10"/>
      <c r="L40982" s="10"/>
      <c r="M40982" s="10"/>
    </row>
    <row r="40983" spans="2:13" s="1" customFormat="1" ht="13.8" x14ac:dyDescent="0.3">
      <c r="B40983" s="10"/>
      <c r="L40983" s="10"/>
      <c r="M40983" s="10"/>
    </row>
    <row r="40984" spans="2:13" s="1" customFormat="1" ht="13.8" x14ac:dyDescent="0.3">
      <c r="B40984" s="10"/>
      <c r="L40984" s="10"/>
      <c r="M40984" s="10"/>
    </row>
    <row r="40985" spans="2:13" s="1" customFormat="1" ht="13.8" x14ac:dyDescent="0.3">
      <c r="B40985" s="10"/>
      <c r="L40985" s="10"/>
      <c r="M40985" s="10"/>
    </row>
    <row r="40986" spans="2:13" s="1" customFormat="1" ht="13.8" x14ac:dyDescent="0.3">
      <c r="B40986" s="10"/>
      <c r="L40986" s="10"/>
      <c r="M40986" s="10"/>
    </row>
    <row r="40987" spans="2:13" s="1" customFormat="1" ht="13.8" x14ac:dyDescent="0.3">
      <c r="B40987" s="10"/>
      <c r="L40987" s="10"/>
      <c r="M40987" s="10"/>
    </row>
    <row r="40988" spans="2:13" s="1" customFormat="1" ht="13.8" x14ac:dyDescent="0.3">
      <c r="B40988" s="10"/>
      <c r="L40988" s="10"/>
      <c r="M40988" s="10"/>
    </row>
    <row r="40989" spans="2:13" s="1" customFormat="1" ht="13.8" x14ac:dyDescent="0.3">
      <c r="B40989" s="10"/>
      <c r="L40989" s="10"/>
      <c r="M40989" s="10"/>
    </row>
    <row r="40990" spans="2:13" s="1" customFormat="1" ht="13.8" x14ac:dyDescent="0.3">
      <c r="B40990" s="10"/>
      <c r="L40990" s="10"/>
      <c r="M40990" s="10"/>
    </row>
    <row r="40991" spans="2:13" s="1" customFormat="1" ht="13.8" x14ac:dyDescent="0.3">
      <c r="B40991" s="10"/>
      <c r="L40991" s="10"/>
      <c r="M40991" s="10"/>
    </row>
    <row r="40992" spans="2:13" s="1" customFormat="1" ht="13.8" x14ac:dyDescent="0.3">
      <c r="B40992" s="10"/>
      <c r="L40992" s="10"/>
      <c r="M40992" s="10"/>
    </row>
    <row r="40993" spans="2:13" s="1" customFormat="1" ht="13.8" x14ac:dyDescent="0.3">
      <c r="B40993" s="10"/>
      <c r="L40993" s="10"/>
      <c r="M40993" s="10"/>
    </row>
    <row r="40994" spans="2:13" s="1" customFormat="1" ht="13.8" x14ac:dyDescent="0.3">
      <c r="B40994" s="10"/>
      <c r="L40994" s="10"/>
      <c r="M40994" s="10"/>
    </row>
    <row r="40995" spans="2:13" s="1" customFormat="1" ht="13.8" x14ac:dyDescent="0.3">
      <c r="B40995" s="10"/>
      <c r="L40995" s="10"/>
      <c r="M40995" s="10"/>
    </row>
    <row r="40996" spans="2:13" s="1" customFormat="1" ht="13.8" x14ac:dyDescent="0.3">
      <c r="B40996" s="10"/>
      <c r="L40996" s="10"/>
      <c r="M40996" s="10"/>
    </row>
    <row r="40997" spans="2:13" s="1" customFormat="1" ht="13.8" x14ac:dyDescent="0.3">
      <c r="B40997" s="10"/>
      <c r="L40997" s="10"/>
      <c r="M40997" s="10"/>
    </row>
    <row r="40998" spans="2:13" s="1" customFormat="1" ht="13.8" x14ac:dyDescent="0.3">
      <c r="B40998" s="10"/>
      <c r="L40998" s="10"/>
      <c r="M40998" s="10"/>
    </row>
    <row r="40999" spans="2:13" s="1" customFormat="1" ht="13.8" x14ac:dyDescent="0.3">
      <c r="B40999" s="10"/>
      <c r="L40999" s="10"/>
      <c r="M40999" s="10"/>
    </row>
    <row r="41000" spans="2:13" s="1" customFormat="1" ht="13.8" x14ac:dyDescent="0.3">
      <c r="B41000" s="10"/>
      <c r="L41000" s="10"/>
      <c r="M41000" s="10"/>
    </row>
    <row r="41001" spans="2:13" s="1" customFormat="1" ht="13.8" x14ac:dyDescent="0.3">
      <c r="B41001" s="10"/>
      <c r="L41001" s="10"/>
      <c r="M41001" s="10"/>
    </row>
    <row r="41002" spans="2:13" s="1" customFormat="1" ht="13.8" x14ac:dyDescent="0.3">
      <c r="B41002" s="10"/>
      <c r="L41002" s="10"/>
      <c r="M41002" s="10"/>
    </row>
    <row r="41003" spans="2:13" s="1" customFormat="1" ht="13.8" x14ac:dyDescent="0.3">
      <c r="B41003" s="10"/>
      <c r="L41003" s="10"/>
      <c r="M41003" s="10"/>
    </row>
    <row r="41004" spans="2:13" s="1" customFormat="1" ht="13.8" x14ac:dyDescent="0.3">
      <c r="B41004" s="10"/>
      <c r="L41004" s="10"/>
      <c r="M41004" s="10"/>
    </row>
    <row r="41005" spans="2:13" s="1" customFormat="1" ht="13.8" x14ac:dyDescent="0.3">
      <c r="B41005" s="10"/>
      <c r="L41005" s="10"/>
      <c r="M41005" s="10"/>
    </row>
    <row r="41006" spans="2:13" s="1" customFormat="1" ht="13.8" x14ac:dyDescent="0.3">
      <c r="B41006" s="10"/>
      <c r="L41006" s="10"/>
      <c r="M41006" s="10"/>
    </row>
    <row r="41007" spans="2:13" s="1" customFormat="1" ht="13.8" x14ac:dyDescent="0.3">
      <c r="B41007" s="10"/>
      <c r="L41007" s="10"/>
      <c r="M41007" s="10"/>
    </row>
    <row r="41008" spans="2:13" s="1" customFormat="1" ht="13.8" x14ac:dyDescent="0.3">
      <c r="B41008" s="10"/>
      <c r="L41008" s="10"/>
      <c r="M41008" s="10"/>
    </row>
    <row r="41009" spans="2:13" s="1" customFormat="1" ht="13.8" x14ac:dyDescent="0.3">
      <c r="B41009" s="10"/>
      <c r="L41009" s="10"/>
      <c r="M41009" s="10"/>
    </row>
    <row r="41010" spans="2:13" s="1" customFormat="1" ht="13.8" x14ac:dyDescent="0.3">
      <c r="B41010" s="10"/>
      <c r="L41010" s="10"/>
      <c r="M41010" s="10"/>
    </row>
    <row r="41011" spans="2:13" s="1" customFormat="1" ht="13.8" x14ac:dyDescent="0.3">
      <c r="B41011" s="10"/>
      <c r="L41011" s="10"/>
      <c r="M41011" s="10"/>
    </row>
    <row r="41012" spans="2:13" s="1" customFormat="1" ht="13.8" x14ac:dyDescent="0.3">
      <c r="B41012" s="10"/>
      <c r="L41012" s="10"/>
      <c r="M41012" s="10"/>
    </row>
    <row r="41013" spans="2:13" s="1" customFormat="1" ht="13.8" x14ac:dyDescent="0.3">
      <c r="B41013" s="10"/>
      <c r="L41013" s="10"/>
      <c r="M41013" s="10"/>
    </row>
    <row r="41014" spans="2:13" s="1" customFormat="1" ht="13.8" x14ac:dyDescent="0.3">
      <c r="B41014" s="10"/>
      <c r="L41014" s="10"/>
      <c r="M41014" s="10"/>
    </row>
    <row r="41015" spans="2:13" s="1" customFormat="1" ht="13.8" x14ac:dyDescent="0.3">
      <c r="B41015" s="10"/>
      <c r="L41015" s="10"/>
      <c r="M41015" s="10"/>
    </row>
    <row r="41016" spans="2:13" s="1" customFormat="1" ht="13.8" x14ac:dyDescent="0.3">
      <c r="B41016" s="10"/>
      <c r="L41016" s="10"/>
      <c r="M41016" s="10"/>
    </row>
    <row r="41017" spans="2:13" s="1" customFormat="1" ht="13.8" x14ac:dyDescent="0.3">
      <c r="B41017" s="10"/>
      <c r="L41017" s="10"/>
      <c r="M41017" s="10"/>
    </row>
    <row r="41018" spans="2:13" s="1" customFormat="1" ht="13.8" x14ac:dyDescent="0.3">
      <c r="B41018" s="10"/>
      <c r="L41018" s="10"/>
      <c r="M41018" s="10"/>
    </row>
    <row r="41019" spans="2:13" s="1" customFormat="1" ht="13.8" x14ac:dyDescent="0.3">
      <c r="B41019" s="10"/>
      <c r="L41019" s="10"/>
      <c r="M41019" s="10"/>
    </row>
    <row r="41020" spans="2:13" s="1" customFormat="1" ht="13.8" x14ac:dyDescent="0.3">
      <c r="B41020" s="10"/>
      <c r="L41020" s="10"/>
      <c r="M41020" s="10"/>
    </row>
    <row r="41021" spans="2:13" s="1" customFormat="1" ht="13.8" x14ac:dyDescent="0.3">
      <c r="B41021" s="10"/>
      <c r="L41021" s="10"/>
      <c r="M41021" s="10"/>
    </row>
    <row r="41022" spans="2:13" s="1" customFormat="1" ht="13.8" x14ac:dyDescent="0.3">
      <c r="B41022" s="10"/>
      <c r="L41022" s="10"/>
      <c r="M41022" s="10"/>
    </row>
    <row r="41023" spans="2:13" s="1" customFormat="1" ht="13.8" x14ac:dyDescent="0.3">
      <c r="B41023" s="10"/>
      <c r="L41023" s="10"/>
      <c r="M41023" s="10"/>
    </row>
    <row r="41024" spans="2:13" s="1" customFormat="1" ht="13.8" x14ac:dyDescent="0.3">
      <c r="B41024" s="10"/>
      <c r="L41024" s="10"/>
      <c r="M41024" s="10"/>
    </row>
    <row r="41025" spans="2:13" s="1" customFormat="1" ht="13.8" x14ac:dyDescent="0.3">
      <c r="B41025" s="10"/>
      <c r="L41025" s="10"/>
      <c r="M41025" s="10"/>
    </row>
    <row r="41026" spans="2:13" s="1" customFormat="1" ht="13.8" x14ac:dyDescent="0.3">
      <c r="B41026" s="10"/>
      <c r="L41026" s="10"/>
      <c r="M41026" s="10"/>
    </row>
    <row r="41027" spans="2:13" s="1" customFormat="1" ht="13.8" x14ac:dyDescent="0.3">
      <c r="B41027" s="10"/>
      <c r="L41027" s="10"/>
      <c r="M41027" s="10"/>
    </row>
    <row r="41028" spans="2:13" s="1" customFormat="1" ht="13.8" x14ac:dyDescent="0.3">
      <c r="B41028" s="10"/>
      <c r="L41028" s="10"/>
      <c r="M41028" s="10"/>
    </row>
    <row r="41029" spans="2:13" s="1" customFormat="1" ht="13.8" x14ac:dyDescent="0.3">
      <c r="B41029" s="10"/>
      <c r="L41029" s="10"/>
      <c r="M41029" s="10"/>
    </row>
    <row r="41030" spans="2:13" s="1" customFormat="1" ht="13.8" x14ac:dyDescent="0.3">
      <c r="B41030" s="10"/>
      <c r="L41030" s="10"/>
      <c r="M41030" s="10"/>
    </row>
    <row r="41031" spans="2:13" s="1" customFormat="1" ht="13.8" x14ac:dyDescent="0.3">
      <c r="B41031" s="10"/>
      <c r="L41031" s="10"/>
      <c r="M41031" s="10"/>
    </row>
    <row r="41032" spans="2:13" s="1" customFormat="1" ht="13.8" x14ac:dyDescent="0.3">
      <c r="B41032" s="10"/>
      <c r="L41032" s="10"/>
      <c r="M41032" s="10"/>
    </row>
    <row r="41033" spans="2:13" s="1" customFormat="1" ht="13.8" x14ac:dyDescent="0.3">
      <c r="B41033" s="10"/>
      <c r="L41033" s="10"/>
      <c r="M41033" s="10"/>
    </row>
    <row r="41034" spans="2:13" s="1" customFormat="1" ht="13.8" x14ac:dyDescent="0.3">
      <c r="B41034" s="10"/>
      <c r="L41034" s="10"/>
      <c r="M41034" s="10"/>
    </row>
    <row r="41035" spans="2:13" s="1" customFormat="1" ht="13.8" x14ac:dyDescent="0.3">
      <c r="B41035" s="10"/>
      <c r="L41035" s="10"/>
      <c r="M41035" s="10"/>
    </row>
    <row r="41036" spans="2:13" s="1" customFormat="1" ht="13.8" x14ac:dyDescent="0.3">
      <c r="B41036" s="10"/>
      <c r="L41036" s="10"/>
      <c r="M41036" s="10"/>
    </row>
    <row r="41037" spans="2:13" s="1" customFormat="1" ht="13.8" x14ac:dyDescent="0.3">
      <c r="B41037" s="10"/>
      <c r="L41037" s="10"/>
      <c r="M41037" s="10"/>
    </row>
    <row r="41038" spans="2:13" s="1" customFormat="1" ht="13.8" x14ac:dyDescent="0.3">
      <c r="B41038" s="10"/>
      <c r="L41038" s="10"/>
      <c r="M41038" s="10"/>
    </row>
    <row r="41039" spans="2:13" s="1" customFormat="1" ht="13.8" x14ac:dyDescent="0.3">
      <c r="B41039" s="10"/>
      <c r="L41039" s="10"/>
      <c r="M41039" s="10"/>
    </row>
    <row r="41040" spans="2:13" s="1" customFormat="1" ht="13.8" x14ac:dyDescent="0.3">
      <c r="B41040" s="10"/>
      <c r="L41040" s="10"/>
      <c r="M41040" s="10"/>
    </row>
    <row r="41041" spans="2:13" s="1" customFormat="1" ht="13.8" x14ac:dyDescent="0.3">
      <c r="B41041" s="10"/>
      <c r="L41041" s="10"/>
      <c r="M41041" s="10"/>
    </row>
    <row r="41042" spans="2:13" s="1" customFormat="1" ht="13.8" x14ac:dyDescent="0.3">
      <c r="B41042" s="10"/>
      <c r="L41042" s="10"/>
      <c r="M41042" s="10"/>
    </row>
    <row r="41043" spans="2:13" s="1" customFormat="1" ht="13.8" x14ac:dyDescent="0.3">
      <c r="B41043" s="10"/>
      <c r="L41043" s="10"/>
      <c r="M41043" s="10"/>
    </row>
    <row r="41044" spans="2:13" s="1" customFormat="1" ht="13.8" x14ac:dyDescent="0.3">
      <c r="B41044" s="10"/>
      <c r="L41044" s="10"/>
      <c r="M41044" s="10"/>
    </row>
    <row r="41045" spans="2:13" s="1" customFormat="1" ht="13.8" x14ac:dyDescent="0.3">
      <c r="B41045" s="10"/>
      <c r="L41045" s="10"/>
      <c r="M41045" s="10"/>
    </row>
    <row r="41046" spans="2:13" s="1" customFormat="1" ht="13.8" x14ac:dyDescent="0.3">
      <c r="B41046" s="10"/>
      <c r="L41046" s="10"/>
      <c r="M41046" s="10"/>
    </row>
    <row r="41047" spans="2:13" s="1" customFormat="1" ht="13.8" x14ac:dyDescent="0.3">
      <c r="B41047" s="10"/>
      <c r="L41047" s="10"/>
      <c r="M41047" s="10"/>
    </row>
    <row r="41048" spans="2:13" s="1" customFormat="1" ht="13.8" x14ac:dyDescent="0.3">
      <c r="B41048" s="10"/>
      <c r="L41048" s="10"/>
      <c r="M41048" s="10"/>
    </row>
    <row r="41049" spans="2:13" s="1" customFormat="1" ht="13.8" x14ac:dyDescent="0.3">
      <c r="B41049" s="10"/>
      <c r="L41049" s="10"/>
      <c r="M41049" s="10"/>
    </row>
    <row r="41050" spans="2:13" s="1" customFormat="1" ht="13.8" x14ac:dyDescent="0.3">
      <c r="B41050" s="10"/>
      <c r="L41050" s="10"/>
      <c r="M41050" s="10"/>
    </row>
    <row r="41051" spans="2:13" s="1" customFormat="1" ht="13.8" x14ac:dyDescent="0.3">
      <c r="B41051" s="10"/>
      <c r="L41051" s="10"/>
      <c r="M41051" s="10"/>
    </row>
    <row r="41052" spans="2:13" s="1" customFormat="1" ht="13.8" x14ac:dyDescent="0.3">
      <c r="B41052" s="10"/>
      <c r="L41052" s="10"/>
      <c r="M41052" s="10"/>
    </row>
    <row r="41053" spans="2:13" s="1" customFormat="1" ht="13.8" x14ac:dyDescent="0.3">
      <c r="B41053" s="10"/>
      <c r="L41053" s="10"/>
      <c r="M41053" s="10"/>
    </row>
    <row r="41054" spans="2:13" s="1" customFormat="1" ht="13.8" x14ac:dyDescent="0.3">
      <c r="B41054" s="10"/>
      <c r="L41054" s="10"/>
      <c r="M41054" s="10"/>
    </row>
    <row r="41055" spans="2:13" s="1" customFormat="1" ht="13.8" x14ac:dyDescent="0.3">
      <c r="B41055" s="10"/>
      <c r="L41055" s="10"/>
      <c r="M41055" s="10"/>
    </row>
    <row r="41056" spans="2:13" s="1" customFormat="1" ht="13.8" x14ac:dyDescent="0.3">
      <c r="B41056" s="10"/>
      <c r="L41056" s="10"/>
      <c r="M41056" s="10"/>
    </row>
    <row r="41057" spans="2:13" s="1" customFormat="1" ht="13.8" x14ac:dyDescent="0.3">
      <c r="B41057" s="10"/>
      <c r="L41057" s="10"/>
      <c r="M41057" s="10"/>
    </row>
    <row r="41058" spans="2:13" s="1" customFormat="1" ht="13.8" x14ac:dyDescent="0.3">
      <c r="B41058" s="10"/>
      <c r="L41058" s="10"/>
      <c r="M41058" s="10"/>
    </row>
    <row r="41059" spans="2:13" s="1" customFormat="1" ht="13.8" x14ac:dyDescent="0.3">
      <c r="B41059" s="10"/>
      <c r="L41059" s="10"/>
      <c r="M41059" s="10"/>
    </row>
    <row r="41060" spans="2:13" s="1" customFormat="1" ht="13.8" x14ac:dyDescent="0.3">
      <c r="B41060" s="10"/>
      <c r="L41060" s="10"/>
      <c r="M41060" s="10"/>
    </row>
    <row r="41061" spans="2:13" s="1" customFormat="1" ht="13.8" x14ac:dyDescent="0.3">
      <c r="B41061" s="10"/>
      <c r="L41061" s="10"/>
      <c r="M41061" s="10"/>
    </row>
    <row r="41062" spans="2:13" s="1" customFormat="1" ht="13.8" x14ac:dyDescent="0.3">
      <c r="B41062" s="10"/>
      <c r="L41062" s="10"/>
      <c r="M41062" s="10"/>
    </row>
    <row r="41063" spans="2:13" s="1" customFormat="1" ht="13.8" x14ac:dyDescent="0.3">
      <c r="B41063" s="10"/>
      <c r="L41063" s="10"/>
      <c r="M41063" s="10"/>
    </row>
    <row r="41064" spans="2:13" s="1" customFormat="1" ht="13.8" x14ac:dyDescent="0.3">
      <c r="B41064" s="10"/>
      <c r="L41064" s="10"/>
      <c r="M41064" s="10"/>
    </row>
    <row r="41065" spans="2:13" s="1" customFormat="1" ht="13.8" x14ac:dyDescent="0.3">
      <c r="B41065" s="10"/>
      <c r="L41065" s="10"/>
      <c r="M41065" s="10"/>
    </row>
    <row r="41066" spans="2:13" s="1" customFormat="1" ht="13.8" x14ac:dyDescent="0.3">
      <c r="B41066" s="10"/>
      <c r="L41066" s="10"/>
      <c r="M41066" s="10"/>
    </row>
    <row r="41067" spans="2:13" s="1" customFormat="1" ht="13.8" x14ac:dyDescent="0.3">
      <c r="B41067" s="10"/>
      <c r="L41067" s="10"/>
      <c r="M41067" s="10"/>
    </row>
    <row r="41068" spans="2:13" s="1" customFormat="1" ht="13.8" x14ac:dyDescent="0.3">
      <c r="B41068" s="10"/>
      <c r="L41068" s="10"/>
      <c r="M41068" s="10"/>
    </row>
    <row r="41069" spans="2:13" s="1" customFormat="1" ht="13.8" x14ac:dyDescent="0.3">
      <c r="B41069" s="10"/>
      <c r="L41069" s="10"/>
      <c r="M41069" s="10"/>
    </row>
    <row r="41070" spans="2:13" s="1" customFormat="1" ht="13.8" x14ac:dyDescent="0.3">
      <c r="B41070" s="10"/>
      <c r="L41070" s="10"/>
      <c r="M41070" s="10"/>
    </row>
    <row r="41071" spans="2:13" s="1" customFormat="1" ht="13.8" x14ac:dyDescent="0.3">
      <c r="B41071" s="10"/>
      <c r="L41071" s="10"/>
      <c r="M41071" s="10"/>
    </row>
    <row r="41072" spans="2:13" s="1" customFormat="1" ht="13.8" x14ac:dyDescent="0.3">
      <c r="B41072" s="10"/>
      <c r="L41072" s="10"/>
      <c r="M41072" s="10"/>
    </row>
    <row r="41073" spans="2:13" s="1" customFormat="1" ht="13.8" x14ac:dyDescent="0.3">
      <c r="B41073" s="10"/>
      <c r="L41073" s="10"/>
      <c r="M41073" s="10"/>
    </row>
    <row r="41074" spans="2:13" s="1" customFormat="1" ht="13.8" x14ac:dyDescent="0.3">
      <c r="B41074" s="10"/>
      <c r="L41074" s="10"/>
      <c r="M41074" s="10"/>
    </row>
    <row r="41075" spans="2:13" s="1" customFormat="1" ht="13.8" x14ac:dyDescent="0.3">
      <c r="B41075" s="10"/>
      <c r="L41075" s="10"/>
      <c r="M41075" s="10"/>
    </row>
    <row r="41076" spans="2:13" s="1" customFormat="1" ht="13.8" x14ac:dyDescent="0.3">
      <c r="B41076" s="10"/>
      <c r="L41076" s="10"/>
      <c r="M41076" s="10"/>
    </row>
    <row r="41077" spans="2:13" s="1" customFormat="1" ht="13.8" x14ac:dyDescent="0.3">
      <c r="B41077" s="10"/>
      <c r="L41077" s="10"/>
      <c r="M41077" s="10"/>
    </row>
    <row r="41078" spans="2:13" s="1" customFormat="1" ht="13.8" x14ac:dyDescent="0.3">
      <c r="B41078" s="10"/>
      <c r="L41078" s="10"/>
      <c r="M41078" s="10"/>
    </row>
    <row r="41079" spans="2:13" s="1" customFormat="1" ht="13.8" x14ac:dyDescent="0.3">
      <c r="B41079" s="10"/>
      <c r="L41079" s="10"/>
      <c r="M41079" s="10"/>
    </row>
    <row r="41080" spans="2:13" s="1" customFormat="1" ht="13.8" x14ac:dyDescent="0.3">
      <c r="B41080" s="10"/>
      <c r="L41080" s="10"/>
      <c r="M41080" s="10"/>
    </row>
    <row r="41081" spans="2:13" s="1" customFormat="1" ht="13.8" x14ac:dyDescent="0.3">
      <c r="B41081" s="10"/>
      <c r="L41081" s="10"/>
      <c r="M41081" s="10"/>
    </row>
    <row r="41082" spans="2:13" s="1" customFormat="1" ht="13.8" x14ac:dyDescent="0.3">
      <c r="B41082" s="10"/>
      <c r="L41082" s="10"/>
      <c r="M41082" s="10"/>
    </row>
    <row r="41083" spans="2:13" s="1" customFormat="1" ht="13.8" x14ac:dyDescent="0.3">
      <c r="B41083" s="10"/>
      <c r="L41083" s="10"/>
      <c r="M41083" s="10"/>
    </row>
    <row r="41084" spans="2:13" s="1" customFormat="1" ht="13.8" x14ac:dyDescent="0.3">
      <c r="B41084" s="10"/>
      <c r="L41084" s="10"/>
      <c r="M41084" s="10"/>
    </row>
    <row r="41085" spans="2:13" s="1" customFormat="1" ht="13.8" x14ac:dyDescent="0.3">
      <c r="B41085" s="10"/>
      <c r="L41085" s="10"/>
      <c r="M41085" s="10"/>
    </row>
    <row r="41086" spans="2:13" s="1" customFormat="1" ht="13.8" x14ac:dyDescent="0.3">
      <c r="B41086" s="10"/>
      <c r="L41086" s="10"/>
      <c r="M41086" s="10"/>
    </row>
    <row r="41087" spans="2:13" s="1" customFormat="1" ht="13.8" x14ac:dyDescent="0.3">
      <c r="B41087" s="10"/>
      <c r="L41087" s="10"/>
      <c r="M41087" s="10"/>
    </row>
    <row r="41088" spans="2:13" s="1" customFormat="1" ht="13.8" x14ac:dyDescent="0.3">
      <c r="B41088" s="10"/>
      <c r="L41088" s="10"/>
      <c r="M41088" s="10"/>
    </row>
    <row r="41089" spans="2:13" s="1" customFormat="1" ht="13.8" x14ac:dyDescent="0.3">
      <c r="B41089" s="10"/>
      <c r="L41089" s="10"/>
      <c r="M41089" s="10"/>
    </row>
    <row r="41090" spans="2:13" s="1" customFormat="1" ht="13.8" x14ac:dyDescent="0.3">
      <c r="B41090" s="10"/>
      <c r="L41090" s="10"/>
      <c r="M41090" s="10"/>
    </row>
    <row r="41091" spans="2:13" s="1" customFormat="1" ht="13.8" x14ac:dyDescent="0.3">
      <c r="B41091" s="10"/>
      <c r="L41091" s="10"/>
      <c r="M41091" s="10"/>
    </row>
    <row r="41092" spans="2:13" s="1" customFormat="1" ht="13.8" x14ac:dyDescent="0.3">
      <c r="B41092" s="10"/>
      <c r="L41092" s="10"/>
      <c r="M41092" s="10"/>
    </row>
    <row r="41093" spans="2:13" s="1" customFormat="1" ht="13.8" x14ac:dyDescent="0.3">
      <c r="B41093" s="10"/>
      <c r="L41093" s="10"/>
      <c r="M41093" s="10"/>
    </row>
    <row r="41094" spans="2:13" s="1" customFormat="1" ht="13.8" x14ac:dyDescent="0.3">
      <c r="B41094" s="10"/>
      <c r="L41094" s="10"/>
      <c r="M41094" s="10"/>
    </row>
    <row r="41095" spans="2:13" s="1" customFormat="1" ht="13.8" x14ac:dyDescent="0.3">
      <c r="B41095" s="10"/>
      <c r="L41095" s="10"/>
      <c r="M41095" s="10"/>
    </row>
    <row r="41096" spans="2:13" s="1" customFormat="1" ht="13.8" x14ac:dyDescent="0.3">
      <c r="B41096" s="10"/>
      <c r="L41096" s="10"/>
      <c r="M41096" s="10"/>
    </row>
    <row r="41097" spans="2:13" s="1" customFormat="1" ht="13.8" x14ac:dyDescent="0.3">
      <c r="B41097" s="10"/>
      <c r="L41097" s="10"/>
      <c r="M41097" s="10"/>
    </row>
    <row r="41098" spans="2:13" s="1" customFormat="1" ht="13.8" x14ac:dyDescent="0.3">
      <c r="B41098" s="10"/>
      <c r="L41098" s="10"/>
      <c r="M41098" s="10"/>
    </row>
    <row r="41099" spans="2:13" s="1" customFormat="1" ht="13.8" x14ac:dyDescent="0.3">
      <c r="B41099" s="10"/>
      <c r="L41099" s="10"/>
      <c r="M41099" s="10"/>
    </row>
    <row r="41100" spans="2:13" s="1" customFormat="1" ht="13.8" x14ac:dyDescent="0.3">
      <c r="B41100" s="10"/>
      <c r="L41100" s="10"/>
      <c r="M41100" s="10"/>
    </row>
    <row r="41101" spans="2:13" s="1" customFormat="1" ht="13.8" x14ac:dyDescent="0.3">
      <c r="B41101" s="10"/>
      <c r="L41101" s="10"/>
      <c r="M41101" s="10"/>
    </row>
    <row r="41102" spans="2:13" s="1" customFormat="1" ht="13.8" x14ac:dyDescent="0.3">
      <c r="B41102" s="10"/>
      <c r="L41102" s="10"/>
      <c r="M41102" s="10"/>
    </row>
    <row r="41103" spans="2:13" s="1" customFormat="1" ht="13.8" x14ac:dyDescent="0.3">
      <c r="B41103" s="10"/>
      <c r="L41103" s="10"/>
      <c r="M41103" s="10"/>
    </row>
    <row r="41104" spans="2:13" s="1" customFormat="1" ht="13.8" x14ac:dyDescent="0.3">
      <c r="B41104" s="10"/>
      <c r="L41104" s="10"/>
      <c r="M41104" s="10"/>
    </row>
    <row r="41105" spans="2:13" s="1" customFormat="1" ht="13.8" x14ac:dyDescent="0.3">
      <c r="B41105" s="10"/>
      <c r="L41105" s="10"/>
      <c r="M41105" s="10"/>
    </row>
    <row r="41106" spans="2:13" s="1" customFormat="1" ht="13.8" x14ac:dyDescent="0.3">
      <c r="B41106" s="10"/>
      <c r="L41106" s="10"/>
      <c r="M41106" s="10"/>
    </row>
    <row r="41107" spans="2:13" s="1" customFormat="1" ht="13.8" x14ac:dyDescent="0.3">
      <c r="B41107" s="10"/>
      <c r="L41107" s="10"/>
      <c r="M41107" s="10"/>
    </row>
    <row r="41108" spans="2:13" s="1" customFormat="1" ht="13.8" x14ac:dyDescent="0.3">
      <c r="B41108" s="10"/>
      <c r="L41108" s="10"/>
      <c r="M41108" s="10"/>
    </row>
    <row r="41109" spans="2:13" s="1" customFormat="1" ht="13.8" x14ac:dyDescent="0.3">
      <c r="B41109" s="10"/>
      <c r="L41109" s="10"/>
      <c r="M41109" s="10"/>
    </row>
    <row r="41110" spans="2:13" s="1" customFormat="1" ht="13.8" x14ac:dyDescent="0.3">
      <c r="B41110" s="10"/>
      <c r="L41110" s="10"/>
      <c r="M41110" s="10"/>
    </row>
    <row r="41111" spans="2:13" s="1" customFormat="1" ht="13.8" x14ac:dyDescent="0.3">
      <c r="B41111" s="10"/>
      <c r="L41111" s="10"/>
      <c r="M41111" s="10"/>
    </row>
    <row r="41112" spans="2:13" s="1" customFormat="1" ht="13.8" x14ac:dyDescent="0.3">
      <c r="B41112" s="10"/>
      <c r="L41112" s="10"/>
      <c r="M41112" s="10"/>
    </row>
    <row r="41113" spans="2:13" s="1" customFormat="1" ht="13.8" x14ac:dyDescent="0.3">
      <c r="B41113" s="10"/>
      <c r="L41113" s="10"/>
      <c r="M41113" s="10"/>
    </row>
    <row r="41114" spans="2:13" s="1" customFormat="1" ht="13.8" x14ac:dyDescent="0.3">
      <c r="B41114" s="10"/>
      <c r="L41114" s="10"/>
      <c r="M41114" s="10"/>
    </row>
    <row r="41115" spans="2:13" s="1" customFormat="1" ht="13.8" x14ac:dyDescent="0.3">
      <c r="B41115" s="10"/>
      <c r="L41115" s="10"/>
      <c r="M41115" s="10"/>
    </row>
    <row r="41116" spans="2:13" s="1" customFormat="1" ht="13.8" x14ac:dyDescent="0.3">
      <c r="B41116" s="10"/>
      <c r="L41116" s="10"/>
      <c r="M41116" s="10"/>
    </row>
    <row r="41117" spans="2:13" s="1" customFormat="1" ht="13.8" x14ac:dyDescent="0.3">
      <c r="B41117" s="10"/>
      <c r="L41117" s="10"/>
      <c r="M41117" s="10"/>
    </row>
    <row r="41118" spans="2:13" s="1" customFormat="1" ht="13.8" x14ac:dyDescent="0.3">
      <c r="B41118" s="10"/>
      <c r="L41118" s="10"/>
      <c r="M41118" s="10"/>
    </row>
    <row r="41119" spans="2:13" s="1" customFormat="1" ht="13.8" x14ac:dyDescent="0.3">
      <c r="B41119" s="10"/>
      <c r="L41119" s="10"/>
      <c r="M41119" s="10"/>
    </row>
    <row r="41120" spans="2:13" s="1" customFormat="1" ht="13.8" x14ac:dyDescent="0.3">
      <c r="B41120" s="10"/>
      <c r="L41120" s="10"/>
      <c r="M41120" s="10"/>
    </row>
    <row r="41121" spans="2:13" s="1" customFormat="1" ht="13.8" x14ac:dyDescent="0.3">
      <c r="B41121" s="10"/>
      <c r="L41121" s="10"/>
      <c r="M41121" s="10"/>
    </row>
    <row r="41122" spans="2:13" s="1" customFormat="1" ht="13.8" x14ac:dyDescent="0.3">
      <c r="B41122" s="10"/>
      <c r="L41122" s="10"/>
      <c r="M41122" s="10"/>
    </row>
    <row r="41123" spans="2:13" s="1" customFormat="1" ht="13.8" x14ac:dyDescent="0.3">
      <c r="B41123" s="10"/>
      <c r="L41123" s="10"/>
      <c r="M41123" s="10"/>
    </row>
    <row r="41124" spans="2:13" s="1" customFormat="1" ht="13.8" x14ac:dyDescent="0.3">
      <c r="B41124" s="10"/>
      <c r="L41124" s="10"/>
      <c r="M41124" s="10"/>
    </row>
    <row r="41125" spans="2:13" s="1" customFormat="1" ht="13.8" x14ac:dyDescent="0.3">
      <c r="B41125" s="10"/>
      <c r="L41125" s="10"/>
      <c r="M41125" s="10"/>
    </row>
    <row r="41126" spans="2:13" s="1" customFormat="1" ht="13.8" x14ac:dyDescent="0.3">
      <c r="B41126" s="10"/>
      <c r="L41126" s="10"/>
      <c r="M41126" s="10"/>
    </row>
    <row r="41127" spans="2:13" s="1" customFormat="1" ht="13.8" x14ac:dyDescent="0.3">
      <c r="B41127" s="10"/>
      <c r="L41127" s="10"/>
      <c r="M41127" s="10"/>
    </row>
    <row r="41128" spans="2:13" s="1" customFormat="1" ht="13.8" x14ac:dyDescent="0.3">
      <c r="B41128" s="10"/>
      <c r="L41128" s="10"/>
      <c r="M41128" s="10"/>
    </row>
    <row r="41129" spans="2:13" s="1" customFormat="1" ht="13.8" x14ac:dyDescent="0.3">
      <c r="B41129" s="10"/>
      <c r="L41129" s="10"/>
      <c r="M41129" s="10"/>
    </row>
    <row r="41130" spans="2:13" s="1" customFormat="1" ht="13.8" x14ac:dyDescent="0.3">
      <c r="B41130" s="10"/>
      <c r="L41130" s="10"/>
      <c r="M41130" s="10"/>
    </row>
    <row r="41131" spans="2:13" s="1" customFormat="1" ht="13.8" x14ac:dyDescent="0.3">
      <c r="B41131" s="10"/>
      <c r="L41131" s="10"/>
      <c r="M41131" s="10"/>
    </row>
    <row r="41132" spans="2:13" s="1" customFormat="1" ht="13.8" x14ac:dyDescent="0.3">
      <c r="B41132" s="10"/>
      <c r="L41132" s="10"/>
      <c r="M41132" s="10"/>
    </row>
    <row r="41133" spans="2:13" s="1" customFormat="1" ht="13.8" x14ac:dyDescent="0.3">
      <c r="B41133" s="10"/>
      <c r="L41133" s="10"/>
      <c r="M41133" s="10"/>
    </row>
    <row r="41134" spans="2:13" s="1" customFormat="1" ht="13.8" x14ac:dyDescent="0.3">
      <c r="B41134" s="10"/>
      <c r="L41134" s="10"/>
      <c r="M41134" s="10"/>
    </row>
    <row r="41135" spans="2:13" s="1" customFormat="1" ht="13.8" x14ac:dyDescent="0.3">
      <c r="B41135" s="10"/>
      <c r="L41135" s="10"/>
      <c r="M41135" s="10"/>
    </row>
    <row r="41136" spans="2:13" s="1" customFormat="1" ht="13.8" x14ac:dyDescent="0.3">
      <c r="B41136" s="10"/>
      <c r="L41136" s="10"/>
      <c r="M41136" s="10"/>
    </row>
    <row r="41137" spans="2:13" s="1" customFormat="1" ht="13.8" x14ac:dyDescent="0.3">
      <c r="B41137" s="10"/>
      <c r="L41137" s="10"/>
      <c r="M41137" s="10"/>
    </row>
    <row r="41138" spans="2:13" s="1" customFormat="1" ht="13.8" x14ac:dyDescent="0.3">
      <c r="B41138" s="10"/>
      <c r="L41138" s="10"/>
      <c r="M41138" s="10"/>
    </row>
    <row r="41139" spans="2:13" s="1" customFormat="1" ht="13.8" x14ac:dyDescent="0.3">
      <c r="B41139" s="10"/>
      <c r="L41139" s="10"/>
      <c r="M41139" s="10"/>
    </row>
    <row r="41140" spans="2:13" s="1" customFormat="1" ht="13.8" x14ac:dyDescent="0.3">
      <c r="B41140" s="10"/>
      <c r="L41140" s="10"/>
      <c r="M41140" s="10"/>
    </row>
    <row r="41141" spans="2:13" s="1" customFormat="1" ht="13.8" x14ac:dyDescent="0.3">
      <c r="B41141" s="10"/>
      <c r="L41141" s="10"/>
      <c r="M41141" s="10"/>
    </row>
    <row r="41142" spans="2:13" s="1" customFormat="1" ht="13.8" x14ac:dyDescent="0.3">
      <c r="B41142" s="10"/>
      <c r="L41142" s="10"/>
      <c r="M41142" s="10"/>
    </row>
    <row r="41143" spans="2:13" s="1" customFormat="1" ht="13.8" x14ac:dyDescent="0.3">
      <c r="B41143" s="10"/>
      <c r="L41143" s="10"/>
      <c r="M41143" s="10"/>
    </row>
    <row r="41144" spans="2:13" s="1" customFormat="1" ht="13.8" x14ac:dyDescent="0.3">
      <c r="B41144" s="10"/>
      <c r="L41144" s="10"/>
      <c r="M41144" s="10"/>
    </row>
    <row r="41145" spans="2:13" s="1" customFormat="1" ht="13.8" x14ac:dyDescent="0.3">
      <c r="B41145" s="10"/>
      <c r="L41145" s="10"/>
      <c r="M41145" s="10"/>
    </row>
    <row r="41146" spans="2:13" s="1" customFormat="1" ht="13.8" x14ac:dyDescent="0.3">
      <c r="B41146" s="10"/>
      <c r="L41146" s="10"/>
      <c r="M41146" s="10"/>
    </row>
    <row r="41147" spans="2:13" s="1" customFormat="1" ht="13.8" x14ac:dyDescent="0.3">
      <c r="B41147" s="10"/>
      <c r="L41147" s="10"/>
      <c r="M41147" s="10"/>
    </row>
    <row r="41148" spans="2:13" s="1" customFormat="1" ht="13.8" x14ac:dyDescent="0.3">
      <c r="B41148" s="10"/>
      <c r="L41148" s="10"/>
      <c r="M41148" s="10"/>
    </row>
    <row r="41149" spans="2:13" s="1" customFormat="1" ht="13.8" x14ac:dyDescent="0.3">
      <c r="B41149" s="10"/>
      <c r="L41149" s="10"/>
      <c r="M41149" s="10"/>
    </row>
    <row r="41150" spans="2:13" s="1" customFormat="1" ht="13.8" x14ac:dyDescent="0.3">
      <c r="B41150" s="10"/>
      <c r="L41150" s="10"/>
      <c r="M41150" s="10"/>
    </row>
    <row r="41151" spans="2:13" s="1" customFormat="1" ht="13.8" x14ac:dyDescent="0.3">
      <c r="B41151" s="10"/>
      <c r="L41151" s="10"/>
      <c r="M41151" s="10"/>
    </row>
    <row r="41152" spans="2:13" s="1" customFormat="1" ht="13.8" x14ac:dyDescent="0.3">
      <c r="B41152" s="10"/>
      <c r="L41152" s="10"/>
      <c r="M41152" s="10"/>
    </row>
    <row r="41153" spans="2:13" s="1" customFormat="1" ht="13.8" x14ac:dyDescent="0.3">
      <c r="B41153" s="10"/>
      <c r="L41153" s="10"/>
      <c r="M41153" s="10"/>
    </row>
    <row r="41154" spans="2:13" s="1" customFormat="1" ht="13.8" x14ac:dyDescent="0.3">
      <c r="B41154" s="10"/>
      <c r="L41154" s="10"/>
      <c r="M41154" s="10"/>
    </row>
    <row r="41155" spans="2:13" s="1" customFormat="1" ht="13.8" x14ac:dyDescent="0.3">
      <c r="B41155" s="10"/>
      <c r="L41155" s="10"/>
      <c r="M41155" s="10"/>
    </row>
    <row r="41156" spans="2:13" s="1" customFormat="1" ht="13.8" x14ac:dyDescent="0.3">
      <c r="B41156" s="10"/>
      <c r="L41156" s="10"/>
      <c r="M41156" s="10"/>
    </row>
    <row r="41157" spans="2:13" s="1" customFormat="1" ht="13.8" x14ac:dyDescent="0.3">
      <c r="B41157" s="10"/>
      <c r="L41157" s="10"/>
      <c r="M41157" s="10"/>
    </row>
    <row r="41158" spans="2:13" s="1" customFormat="1" ht="13.8" x14ac:dyDescent="0.3">
      <c r="B41158" s="10"/>
      <c r="L41158" s="10"/>
      <c r="M41158" s="10"/>
    </row>
    <row r="41159" spans="2:13" s="1" customFormat="1" ht="13.8" x14ac:dyDescent="0.3">
      <c r="B41159" s="10"/>
      <c r="L41159" s="10"/>
      <c r="M41159" s="10"/>
    </row>
    <row r="41160" spans="2:13" s="1" customFormat="1" ht="13.8" x14ac:dyDescent="0.3">
      <c r="B41160" s="10"/>
      <c r="L41160" s="10"/>
      <c r="M41160" s="10"/>
    </row>
    <row r="41161" spans="2:13" s="1" customFormat="1" ht="13.8" x14ac:dyDescent="0.3">
      <c r="B41161" s="10"/>
      <c r="L41161" s="10"/>
      <c r="M41161" s="10"/>
    </row>
    <row r="41162" spans="2:13" s="1" customFormat="1" ht="13.8" x14ac:dyDescent="0.3">
      <c r="B41162" s="10"/>
      <c r="L41162" s="10"/>
      <c r="M41162" s="10"/>
    </row>
    <row r="41163" spans="2:13" s="1" customFormat="1" ht="13.8" x14ac:dyDescent="0.3">
      <c r="B41163" s="10"/>
      <c r="L41163" s="10"/>
      <c r="M41163" s="10"/>
    </row>
    <row r="41164" spans="2:13" s="1" customFormat="1" ht="13.8" x14ac:dyDescent="0.3">
      <c r="B41164" s="10"/>
      <c r="L41164" s="10"/>
      <c r="M41164" s="10"/>
    </row>
    <row r="41165" spans="2:13" s="1" customFormat="1" ht="13.8" x14ac:dyDescent="0.3">
      <c r="B41165" s="10"/>
      <c r="L41165" s="10"/>
      <c r="M41165" s="10"/>
    </row>
    <row r="41166" spans="2:13" s="1" customFormat="1" ht="13.8" x14ac:dyDescent="0.3">
      <c r="B41166" s="10"/>
      <c r="L41166" s="10"/>
      <c r="M41166" s="10"/>
    </row>
    <row r="41167" spans="2:13" s="1" customFormat="1" ht="13.8" x14ac:dyDescent="0.3">
      <c r="B41167" s="10"/>
      <c r="L41167" s="10"/>
      <c r="M41167" s="10"/>
    </row>
    <row r="41168" spans="2:13" s="1" customFormat="1" ht="13.8" x14ac:dyDescent="0.3">
      <c r="B41168" s="10"/>
      <c r="L41168" s="10"/>
      <c r="M41168" s="10"/>
    </row>
    <row r="41169" spans="2:13" s="1" customFormat="1" ht="13.8" x14ac:dyDescent="0.3">
      <c r="B41169" s="10"/>
      <c r="L41169" s="10"/>
      <c r="M41169" s="10"/>
    </row>
    <row r="41170" spans="2:13" s="1" customFormat="1" ht="13.8" x14ac:dyDescent="0.3">
      <c r="B41170" s="10"/>
      <c r="L41170" s="10"/>
      <c r="M41170" s="10"/>
    </row>
    <row r="41171" spans="2:13" s="1" customFormat="1" ht="13.8" x14ac:dyDescent="0.3">
      <c r="B41171" s="10"/>
      <c r="L41171" s="10"/>
      <c r="M41171" s="10"/>
    </row>
    <row r="41172" spans="2:13" s="1" customFormat="1" ht="13.8" x14ac:dyDescent="0.3">
      <c r="B41172" s="10"/>
      <c r="L41172" s="10"/>
      <c r="M41172" s="10"/>
    </row>
    <row r="41173" spans="2:13" s="1" customFormat="1" ht="13.8" x14ac:dyDescent="0.3">
      <c r="B41173" s="10"/>
      <c r="L41173" s="10"/>
      <c r="M41173" s="10"/>
    </row>
    <row r="41174" spans="2:13" s="1" customFormat="1" ht="13.8" x14ac:dyDescent="0.3">
      <c r="B41174" s="10"/>
      <c r="L41174" s="10"/>
      <c r="M41174" s="10"/>
    </row>
    <row r="41175" spans="2:13" s="1" customFormat="1" ht="13.8" x14ac:dyDescent="0.3">
      <c r="B41175" s="10"/>
      <c r="L41175" s="10"/>
      <c r="M41175" s="10"/>
    </row>
    <row r="41176" spans="2:13" s="1" customFormat="1" ht="13.8" x14ac:dyDescent="0.3">
      <c r="B41176" s="10"/>
      <c r="L41176" s="10"/>
      <c r="M41176" s="10"/>
    </row>
    <row r="41177" spans="2:13" s="1" customFormat="1" ht="13.8" x14ac:dyDescent="0.3">
      <c r="B41177" s="10"/>
      <c r="L41177" s="10"/>
      <c r="M41177" s="10"/>
    </row>
    <row r="41178" spans="2:13" s="1" customFormat="1" ht="13.8" x14ac:dyDescent="0.3">
      <c r="B41178" s="10"/>
      <c r="L41178" s="10"/>
      <c r="M41178" s="10"/>
    </row>
    <row r="41179" spans="2:13" s="1" customFormat="1" ht="13.8" x14ac:dyDescent="0.3">
      <c r="B41179" s="10"/>
      <c r="L41179" s="10"/>
      <c r="M41179" s="10"/>
    </row>
    <row r="41180" spans="2:13" s="1" customFormat="1" ht="13.8" x14ac:dyDescent="0.3">
      <c r="B41180" s="10"/>
      <c r="L41180" s="10"/>
      <c r="M41180" s="10"/>
    </row>
    <row r="41181" spans="2:13" s="1" customFormat="1" ht="13.8" x14ac:dyDescent="0.3">
      <c r="B41181" s="10"/>
      <c r="L41181" s="10"/>
      <c r="M41181" s="10"/>
    </row>
    <row r="41182" spans="2:13" s="1" customFormat="1" ht="13.8" x14ac:dyDescent="0.3">
      <c r="B41182" s="10"/>
      <c r="L41182" s="10"/>
      <c r="M41182" s="10"/>
    </row>
    <row r="41183" spans="2:13" s="1" customFormat="1" ht="13.8" x14ac:dyDescent="0.3">
      <c r="B41183" s="10"/>
      <c r="L41183" s="10"/>
      <c r="M41183" s="10"/>
    </row>
    <row r="41184" spans="2:13" s="1" customFormat="1" ht="13.8" x14ac:dyDescent="0.3">
      <c r="B41184" s="10"/>
      <c r="L41184" s="10"/>
      <c r="M41184" s="10"/>
    </row>
    <row r="41185" spans="2:13" s="1" customFormat="1" ht="13.8" x14ac:dyDescent="0.3">
      <c r="B41185" s="10"/>
      <c r="L41185" s="10"/>
      <c r="M41185" s="10"/>
    </row>
    <row r="41186" spans="2:13" s="1" customFormat="1" ht="13.8" x14ac:dyDescent="0.3">
      <c r="B41186" s="10"/>
      <c r="L41186" s="10"/>
      <c r="M41186" s="10"/>
    </row>
    <row r="41187" spans="2:13" s="1" customFormat="1" ht="13.8" x14ac:dyDescent="0.3">
      <c r="B41187" s="10"/>
      <c r="L41187" s="10"/>
      <c r="M41187" s="10"/>
    </row>
    <row r="41188" spans="2:13" s="1" customFormat="1" ht="13.8" x14ac:dyDescent="0.3">
      <c r="B41188" s="10"/>
      <c r="L41188" s="10"/>
      <c r="M41188" s="10"/>
    </row>
    <row r="41189" spans="2:13" s="1" customFormat="1" ht="13.8" x14ac:dyDescent="0.3">
      <c r="B41189" s="10"/>
      <c r="L41189" s="10"/>
      <c r="M41189" s="10"/>
    </row>
    <row r="41190" spans="2:13" s="1" customFormat="1" ht="13.8" x14ac:dyDescent="0.3">
      <c r="B41190" s="10"/>
      <c r="L41190" s="10"/>
      <c r="M41190" s="10"/>
    </row>
    <row r="41191" spans="2:13" s="1" customFormat="1" ht="13.8" x14ac:dyDescent="0.3">
      <c r="B41191" s="10"/>
      <c r="L41191" s="10"/>
      <c r="M41191" s="10"/>
    </row>
    <row r="41192" spans="2:13" s="1" customFormat="1" ht="13.8" x14ac:dyDescent="0.3">
      <c r="B41192" s="10"/>
      <c r="L41192" s="10"/>
      <c r="M41192" s="10"/>
    </row>
    <row r="41193" spans="2:13" s="1" customFormat="1" ht="13.8" x14ac:dyDescent="0.3">
      <c r="B41193" s="10"/>
      <c r="L41193" s="10"/>
      <c r="M41193" s="10"/>
    </row>
    <row r="41194" spans="2:13" s="1" customFormat="1" ht="13.8" x14ac:dyDescent="0.3">
      <c r="B41194" s="10"/>
      <c r="L41194" s="10"/>
      <c r="M41194" s="10"/>
    </row>
    <row r="41195" spans="2:13" s="1" customFormat="1" ht="13.8" x14ac:dyDescent="0.3">
      <c r="B41195" s="10"/>
      <c r="L41195" s="10"/>
      <c r="M41195" s="10"/>
    </row>
    <row r="41196" spans="2:13" s="1" customFormat="1" ht="13.8" x14ac:dyDescent="0.3">
      <c r="B41196" s="10"/>
      <c r="L41196" s="10"/>
      <c r="M41196" s="10"/>
    </row>
    <row r="41197" spans="2:13" s="1" customFormat="1" ht="13.8" x14ac:dyDescent="0.3">
      <c r="B41197" s="10"/>
      <c r="L41197" s="10"/>
      <c r="M41197" s="10"/>
    </row>
    <row r="41198" spans="2:13" s="1" customFormat="1" ht="13.8" x14ac:dyDescent="0.3">
      <c r="B41198" s="10"/>
      <c r="L41198" s="10"/>
      <c r="M41198" s="10"/>
    </row>
    <row r="41199" spans="2:13" s="1" customFormat="1" ht="13.8" x14ac:dyDescent="0.3">
      <c r="B41199" s="10"/>
      <c r="L41199" s="10"/>
      <c r="M41199" s="10"/>
    </row>
    <row r="41200" spans="2:13" s="1" customFormat="1" ht="13.8" x14ac:dyDescent="0.3">
      <c r="B41200" s="10"/>
      <c r="L41200" s="10"/>
      <c r="M41200" s="10"/>
    </row>
    <row r="41201" spans="2:13" s="1" customFormat="1" ht="13.8" x14ac:dyDescent="0.3">
      <c r="B41201" s="10"/>
      <c r="L41201" s="10"/>
      <c r="M41201" s="10"/>
    </row>
    <row r="41202" spans="2:13" s="1" customFormat="1" ht="13.8" x14ac:dyDescent="0.3">
      <c r="B41202" s="10"/>
      <c r="L41202" s="10"/>
      <c r="M41202" s="10"/>
    </row>
    <row r="41203" spans="2:13" s="1" customFormat="1" ht="13.8" x14ac:dyDescent="0.3">
      <c r="B41203" s="10"/>
      <c r="L41203" s="10"/>
      <c r="M41203" s="10"/>
    </row>
    <row r="41204" spans="2:13" s="1" customFormat="1" ht="13.8" x14ac:dyDescent="0.3">
      <c r="B41204" s="10"/>
      <c r="L41204" s="10"/>
      <c r="M41204" s="10"/>
    </row>
    <row r="41205" spans="2:13" s="1" customFormat="1" ht="13.8" x14ac:dyDescent="0.3">
      <c r="B41205" s="10"/>
      <c r="L41205" s="10"/>
      <c r="M41205" s="10"/>
    </row>
    <row r="41206" spans="2:13" s="1" customFormat="1" ht="13.8" x14ac:dyDescent="0.3">
      <c r="B41206" s="10"/>
      <c r="L41206" s="10"/>
      <c r="M41206" s="10"/>
    </row>
    <row r="41207" spans="2:13" s="1" customFormat="1" ht="13.8" x14ac:dyDescent="0.3">
      <c r="B41207" s="10"/>
      <c r="L41207" s="10"/>
      <c r="M41207" s="10"/>
    </row>
    <row r="41208" spans="2:13" s="1" customFormat="1" ht="13.8" x14ac:dyDescent="0.3">
      <c r="B41208" s="10"/>
      <c r="L41208" s="10"/>
      <c r="M41208" s="10"/>
    </row>
    <row r="41209" spans="2:13" s="1" customFormat="1" ht="13.8" x14ac:dyDescent="0.3">
      <c r="B41209" s="10"/>
      <c r="L41209" s="10"/>
      <c r="M41209" s="10"/>
    </row>
    <row r="41210" spans="2:13" s="1" customFormat="1" ht="13.8" x14ac:dyDescent="0.3">
      <c r="B41210" s="10"/>
      <c r="L41210" s="10"/>
      <c r="M41210" s="10"/>
    </row>
    <row r="41211" spans="2:13" s="1" customFormat="1" ht="13.8" x14ac:dyDescent="0.3">
      <c r="B41211" s="10"/>
      <c r="L41211" s="10"/>
      <c r="M41211" s="10"/>
    </row>
    <row r="41212" spans="2:13" s="1" customFormat="1" ht="13.8" x14ac:dyDescent="0.3">
      <c r="B41212" s="10"/>
      <c r="L41212" s="10"/>
      <c r="M41212" s="10"/>
    </row>
    <row r="41213" spans="2:13" s="1" customFormat="1" ht="13.8" x14ac:dyDescent="0.3">
      <c r="B41213" s="10"/>
      <c r="L41213" s="10"/>
      <c r="M41213" s="10"/>
    </row>
    <row r="41214" spans="2:13" s="1" customFormat="1" ht="13.8" x14ac:dyDescent="0.3">
      <c r="B41214" s="10"/>
      <c r="L41214" s="10"/>
      <c r="M41214" s="10"/>
    </row>
    <row r="41215" spans="2:13" s="1" customFormat="1" ht="13.8" x14ac:dyDescent="0.3">
      <c r="B41215" s="10"/>
      <c r="L41215" s="10"/>
      <c r="M41215" s="10"/>
    </row>
    <row r="41216" spans="2:13" s="1" customFormat="1" ht="13.8" x14ac:dyDescent="0.3">
      <c r="B41216" s="10"/>
      <c r="L41216" s="10"/>
      <c r="M41216" s="10"/>
    </row>
    <row r="41217" spans="2:13" s="1" customFormat="1" ht="13.8" x14ac:dyDescent="0.3">
      <c r="B41217" s="10"/>
      <c r="L41217" s="10"/>
      <c r="M41217" s="10"/>
    </row>
    <row r="41218" spans="2:13" s="1" customFormat="1" ht="13.8" x14ac:dyDescent="0.3">
      <c r="B41218" s="10"/>
      <c r="L41218" s="10"/>
      <c r="M41218" s="10"/>
    </row>
    <row r="41219" spans="2:13" s="1" customFormat="1" ht="13.8" x14ac:dyDescent="0.3">
      <c r="B41219" s="10"/>
      <c r="L41219" s="10"/>
      <c r="M41219" s="10"/>
    </row>
    <row r="41220" spans="2:13" s="1" customFormat="1" ht="13.8" x14ac:dyDescent="0.3">
      <c r="B41220" s="10"/>
      <c r="L41220" s="10"/>
      <c r="M41220" s="10"/>
    </row>
    <row r="41221" spans="2:13" s="1" customFormat="1" ht="13.8" x14ac:dyDescent="0.3">
      <c r="B41221" s="10"/>
      <c r="L41221" s="10"/>
      <c r="M41221" s="10"/>
    </row>
    <row r="41222" spans="2:13" s="1" customFormat="1" ht="13.8" x14ac:dyDescent="0.3">
      <c r="B41222" s="10"/>
      <c r="L41222" s="10"/>
      <c r="M41222" s="10"/>
    </row>
    <row r="41223" spans="2:13" s="1" customFormat="1" ht="13.8" x14ac:dyDescent="0.3">
      <c r="B41223" s="10"/>
      <c r="L41223" s="10"/>
      <c r="M41223" s="10"/>
    </row>
    <row r="41224" spans="2:13" s="1" customFormat="1" ht="13.8" x14ac:dyDescent="0.3">
      <c r="B41224" s="10"/>
      <c r="L41224" s="10"/>
      <c r="M41224" s="10"/>
    </row>
    <row r="41225" spans="2:13" s="1" customFormat="1" ht="13.8" x14ac:dyDescent="0.3">
      <c r="B41225" s="10"/>
      <c r="L41225" s="10"/>
      <c r="M41225" s="10"/>
    </row>
    <row r="41226" spans="2:13" s="1" customFormat="1" ht="13.8" x14ac:dyDescent="0.3">
      <c r="B41226" s="10"/>
      <c r="L41226" s="10"/>
      <c r="M41226" s="10"/>
    </row>
    <row r="41227" spans="2:13" s="1" customFormat="1" ht="13.8" x14ac:dyDescent="0.3">
      <c r="B41227" s="10"/>
      <c r="L41227" s="10"/>
      <c r="M41227" s="10"/>
    </row>
    <row r="41228" spans="2:13" s="1" customFormat="1" ht="13.8" x14ac:dyDescent="0.3">
      <c r="B41228" s="10"/>
      <c r="L41228" s="10"/>
      <c r="M41228" s="10"/>
    </row>
    <row r="41229" spans="2:13" s="1" customFormat="1" ht="13.8" x14ac:dyDescent="0.3">
      <c r="B41229" s="10"/>
      <c r="L41229" s="10"/>
      <c r="M41229" s="10"/>
    </row>
    <row r="41230" spans="2:13" s="1" customFormat="1" ht="13.8" x14ac:dyDescent="0.3">
      <c r="B41230" s="10"/>
      <c r="L41230" s="10"/>
      <c r="M41230" s="10"/>
    </row>
    <row r="41231" spans="2:13" s="1" customFormat="1" ht="13.8" x14ac:dyDescent="0.3">
      <c r="B41231" s="10"/>
      <c r="L41231" s="10"/>
      <c r="M41231" s="10"/>
    </row>
    <row r="41232" spans="2:13" s="1" customFormat="1" ht="13.8" x14ac:dyDescent="0.3">
      <c r="B41232" s="10"/>
      <c r="L41232" s="10"/>
      <c r="M41232" s="10"/>
    </row>
    <row r="41233" spans="2:13" s="1" customFormat="1" ht="13.8" x14ac:dyDescent="0.3">
      <c r="B41233" s="10"/>
      <c r="L41233" s="10"/>
      <c r="M41233" s="10"/>
    </row>
    <row r="41234" spans="2:13" s="1" customFormat="1" ht="13.8" x14ac:dyDescent="0.3">
      <c r="B41234" s="10"/>
      <c r="L41234" s="10"/>
      <c r="M41234" s="10"/>
    </row>
    <row r="41235" spans="2:13" s="1" customFormat="1" ht="13.8" x14ac:dyDescent="0.3">
      <c r="B41235" s="10"/>
      <c r="L41235" s="10"/>
      <c r="M41235" s="10"/>
    </row>
    <row r="41236" spans="2:13" s="1" customFormat="1" ht="13.8" x14ac:dyDescent="0.3">
      <c r="B41236" s="10"/>
      <c r="L41236" s="10"/>
      <c r="M41236" s="10"/>
    </row>
    <row r="41237" spans="2:13" s="1" customFormat="1" ht="13.8" x14ac:dyDescent="0.3">
      <c r="B41237" s="10"/>
      <c r="L41237" s="10"/>
      <c r="M41237" s="10"/>
    </row>
    <row r="41238" spans="2:13" s="1" customFormat="1" ht="13.8" x14ac:dyDescent="0.3">
      <c r="B41238" s="10"/>
      <c r="L41238" s="10"/>
      <c r="M41238" s="10"/>
    </row>
    <row r="41239" spans="2:13" s="1" customFormat="1" ht="13.8" x14ac:dyDescent="0.3">
      <c r="B41239" s="10"/>
      <c r="L41239" s="10"/>
      <c r="M41239" s="10"/>
    </row>
    <row r="41240" spans="2:13" s="1" customFormat="1" ht="13.8" x14ac:dyDescent="0.3">
      <c r="B41240" s="10"/>
      <c r="L41240" s="10"/>
      <c r="M41240" s="10"/>
    </row>
    <row r="41241" spans="2:13" s="1" customFormat="1" ht="13.8" x14ac:dyDescent="0.3">
      <c r="B41241" s="10"/>
      <c r="L41241" s="10"/>
      <c r="M41241" s="10"/>
    </row>
    <row r="41242" spans="2:13" s="1" customFormat="1" ht="13.8" x14ac:dyDescent="0.3">
      <c r="B41242" s="10"/>
      <c r="L41242" s="10"/>
      <c r="M41242" s="10"/>
    </row>
    <row r="41243" spans="2:13" s="1" customFormat="1" ht="13.8" x14ac:dyDescent="0.3">
      <c r="B41243" s="10"/>
      <c r="L41243" s="10"/>
      <c r="M41243" s="10"/>
    </row>
    <row r="41244" spans="2:13" s="1" customFormat="1" ht="13.8" x14ac:dyDescent="0.3">
      <c r="B41244" s="10"/>
      <c r="L41244" s="10"/>
      <c r="M41244" s="10"/>
    </row>
    <row r="41245" spans="2:13" s="1" customFormat="1" ht="13.8" x14ac:dyDescent="0.3">
      <c r="B41245" s="10"/>
      <c r="L41245" s="10"/>
      <c r="M41245" s="10"/>
    </row>
    <row r="41246" spans="2:13" s="1" customFormat="1" ht="13.8" x14ac:dyDescent="0.3">
      <c r="B41246" s="10"/>
      <c r="L41246" s="10"/>
      <c r="M41246" s="10"/>
    </row>
    <row r="41247" spans="2:13" s="1" customFormat="1" ht="13.8" x14ac:dyDescent="0.3">
      <c r="B41247" s="10"/>
      <c r="L41247" s="10"/>
      <c r="M41247" s="10"/>
    </row>
    <row r="41248" spans="2:13" s="1" customFormat="1" ht="13.8" x14ac:dyDescent="0.3">
      <c r="B41248" s="10"/>
      <c r="L41248" s="10"/>
      <c r="M41248" s="10"/>
    </row>
    <row r="41249" spans="2:13" s="1" customFormat="1" ht="13.8" x14ac:dyDescent="0.3">
      <c r="B41249" s="10"/>
      <c r="L41249" s="10"/>
      <c r="M41249" s="10"/>
    </row>
    <row r="41250" spans="2:13" s="1" customFormat="1" ht="13.8" x14ac:dyDescent="0.3">
      <c r="B41250" s="10"/>
      <c r="L41250" s="10"/>
      <c r="M41250" s="10"/>
    </row>
    <row r="41251" spans="2:13" s="1" customFormat="1" ht="13.8" x14ac:dyDescent="0.3">
      <c r="B41251" s="10"/>
      <c r="L41251" s="10"/>
      <c r="M41251" s="10"/>
    </row>
    <row r="41252" spans="2:13" s="1" customFormat="1" ht="13.8" x14ac:dyDescent="0.3">
      <c r="B41252" s="10"/>
      <c r="L41252" s="10"/>
      <c r="M41252" s="10"/>
    </row>
    <row r="41253" spans="2:13" s="1" customFormat="1" ht="13.8" x14ac:dyDescent="0.3">
      <c r="B41253" s="10"/>
      <c r="L41253" s="10"/>
      <c r="M41253" s="10"/>
    </row>
    <row r="41254" spans="2:13" s="1" customFormat="1" ht="13.8" x14ac:dyDescent="0.3">
      <c r="B41254" s="10"/>
      <c r="L41254" s="10"/>
      <c r="M41254" s="10"/>
    </row>
    <row r="41255" spans="2:13" s="1" customFormat="1" ht="13.8" x14ac:dyDescent="0.3">
      <c r="B41255" s="10"/>
      <c r="L41255" s="10"/>
      <c r="M41255" s="10"/>
    </row>
    <row r="41256" spans="2:13" s="1" customFormat="1" ht="13.8" x14ac:dyDescent="0.3">
      <c r="B41256" s="10"/>
      <c r="L41256" s="10"/>
      <c r="M41256" s="10"/>
    </row>
    <row r="41257" spans="2:13" s="1" customFormat="1" ht="13.8" x14ac:dyDescent="0.3">
      <c r="B41257" s="10"/>
      <c r="L41257" s="10"/>
      <c r="M41257" s="10"/>
    </row>
    <row r="41258" spans="2:13" s="1" customFormat="1" ht="13.8" x14ac:dyDescent="0.3">
      <c r="B41258" s="10"/>
      <c r="L41258" s="10"/>
      <c r="M41258" s="10"/>
    </row>
    <row r="41259" spans="2:13" s="1" customFormat="1" ht="13.8" x14ac:dyDescent="0.3">
      <c r="B41259" s="10"/>
      <c r="L41259" s="10"/>
      <c r="M41259" s="10"/>
    </row>
    <row r="41260" spans="2:13" s="1" customFormat="1" ht="13.8" x14ac:dyDescent="0.3">
      <c r="B41260" s="10"/>
      <c r="L41260" s="10"/>
      <c r="M41260" s="10"/>
    </row>
    <row r="41261" spans="2:13" s="1" customFormat="1" ht="13.8" x14ac:dyDescent="0.3">
      <c r="B41261" s="10"/>
      <c r="L41261" s="10"/>
      <c r="M41261" s="10"/>
    </row>
    <row r="41262" spans="2:13" s="1" customFormat="1" ht="13.8" x14ac:dyDescent="0.3">
      <c r="B41262" s="10"/>
      <c r="L41262" s="10"/>
      <c r="M41262" s="10"/>
    </row>
    <row r="41263" spans="2:13" s="1" customFormat="1" ht="13.8" x14ac:dyDescent="0.3">
      <c r="B41263" s="10"/>
      <c r="L41263" s="10"/>
      <c r="M41263" s="10"/>
    </row>
    <row r="41264" spans="2:13" s="1" customFormat="1" ht="13.8" x14ac:dyDescent="0.3">
      <c r="B41264" s="10"/>
      <c r="L41264" s="10"/>
      <c r="M41264" s="10"/>
    </row>
    <row r="41265" spans="2:13" s="1" customFormat="1" ht="13.8" x14ac:dyDescent="0.3">
      <c r="B41265" s="10"/>
      <c r="L41265" s="10"/>
      <c r="M41265" s="10"/>
    </row>
    <row r="41266" spans="2:13" s="1" customFormat="1" ht="13.8" x14ac:dyDescent="0.3">
      <c r="B41266" s="10"/>
      <c r="L41266" s="10"/>
      <c r="M41266" s="10"/>
    </row>
    <row r="41267" spans="2:13" s="1" customFormat="1" ht="13.8" x14ac:dyDescent="0.3">
      <c r="B41267" s="10"/>
      <c r="L41267" s="10"/>
      <c r="M41267" s="10"/>
    </row>
    <row r="41268" spans="2:13" s="1" customFormat="1" ht="13.8" x14ac:dyDescent="0.3">
      <c r="B41268" s="10"/>
      <c r="L41268" s="10"/>
      <c r="M41268" s="10"/>
    </row>
    <row r="41269" spans="2:13" s="1" customFormat="1" ht="13.8" x14ac:dyDescent="0.3">
      <c r="B41269" s="10"/>
      <c r="L41269" s="10"/>
      <c r="M41269" s="10"/>
    </row>
    <row r="41270" spans="2:13" s="1" customFormat="1" ht="13.8" x14ac:dyDescent="0.3">
      <c r="B41270" s="10"/>
      <c r="L41270" s="10"/>
      <c r="M41270" s="10"/>
    </row>
    <row r="41271" spans="2:13" s="1" customFormat="1" ht="13.8" x14ac:dyDescent="0.3">
      <c r="B41271" s="10"/>
      <c r="L41271" s="10"/>
      <c r="M41271" s="10"/>
    </row>
    <row r="41272" spans="2:13" s="1" customFormat="1" ht="13.8" x14ac:dyDescent="0.3">
      <c r="B41272" s="10"/>
      <c r="L41272" s="10"/>
      <c r="M41272" s="10"/>
    </row>
    <row r="41273" spans="2:13" s="1" customFormat="1" ht="13.8" x14ac:dyDescent="0.3">
      <c r="B41273" s="10"/>
      <c r="L41273" s="10"/>
      <c r="M41273" s="10"/>
    </row>
    <row r="41274" spans="2:13" s="1" customFormat="1" ht="13.8" x14ac:dyDescent="0.3">
      <c r="B41274" s="10"/>
      <c r="L41274" s="10"/>
      <c r="M41274" s="10"/>
    </row>
    <row r="41275" spans="2:13" s="1" customFormat="1" ht="13.8" x14ac:dyDescent="0.3">
      <c r="B41275" s="10"/>
      <c r="L41275" s="10"/>
      <c r="M41275" s="10"/>
    </row>
    <row r="41276" spans="2:13" s="1" customFormat="1" ht="13.8" x14ac:dyDescent="0.3">
      <c r="B41276" s="10"/>
      <c r="L41276" s="10"/>
      <c r="M41276" s="10"/>
    </row>
    <row r="41277" spans="2:13" s="1" customFormat="1" ht="13.8" x14ac:dyDescent="0.3">
      <c r="B41277" s="10"/>
      <c r="L41277" s="10"/>
      <c r="M41277" s="10"/>
    </row>
    <row r="41278" spans="2:13" s="1" customFormat="1" ht="13.8" x14ac:dyDescent="0.3">
      <c r="B41278" s="10"/>
      <c r="L41278" s="10"/>
      <c r="M41278" s="10"/>
    </row>
    <row r="41279" spans="2:13" s="1" customFormat="1" ht="13.8" x14ac:dyDescent="0.3">
      <c r="B41279" s="10"/>
      <c r="L41279" s="10"/>
      <c r="M41279" s="10"/>
    </row>
    <row r="41280" spans="2:13" s="1" customFormat="1" ht="13.8" x14ac:dyDescent="0.3">
      <c r="B41280" s="10"/>
      <c r="L41280" s="10"/>
      <c r="M41280" s="10"/>
    </row>
    <row r="41281" spans="2:13" s="1" customFormat="1" ht="13.8" x14ac:dyDescent="0.3">
      <c r="B41281" s="10"/>
      <c r="L41281" s="10"/>
      <c r="M41281" s="10"/>
    </row>
    <row r="41282" spans="2:13" s="1" customFormat="1" ht="13.8" x14ac:dyDescent="0.3">
      <c r="B41282" s="10"/>
      <c r="L41282" s="10"/>
      <c r="M41282" s="10"/>
    </row>
    <row r="41283" spans="2:13" s="1" customFormat="1" ht="13.8" x14ac:dyDescent="0.3">
      <c r="B41283" s="10"/>
      <c r="L41283" s="10"/>
      <c r="M41283" s="10"/>
    </row>
    <row r="41284" spans="2:13" s="1" customFormat="1" ht="13.8" x14ac:dyDescent="0.3">
      <c r="B41284" s="10"/>
      <c r="L41284" s="10"/>
      <c r="M41284" s="10"/>
    </row>
    <row r="41285" spans="2:13" s="1" customFormat="1" ht="13.8" x14ac:dyDescent="0.3">
      <c r="B41285" s="10"/>
      <c r="L41285" s="10"/>
      <c r="M41285" s="10"/>
    </row>
    <row r="41286" spans="2:13" s="1" customFormat="1" ht="13.8" x14ac:dyDescent="0.3">
      <c r="B41286" s="10"/>
      <c r="L41286" s="10"/>
      <c r="M41286" s="10"/>
    </row>
    <row r="41287" spans="2:13" s="1" customFormat="1" ht="13.8" x14ac:dyDescent="0.3">
      <c r="B41287" s="10"/>
      <c r="L41287" s="10"/>
      <c r="M41287" s="10"/>
    </row>
    <row r="41288" spans="2:13" s="1" customFormat="1" ht="13.8" x14ac:dyDescent="0.3">
      <c r="B41288" s="10"/>
      <c r="L41288" s="10"/>
      <c r="M41288" s="10"/>
    </row>
    <row r="41289" spans="2:13" s="1" customFormat="1" ht="13.8" x14ac:dyDescent="0.3">
      <c r="B41289" s="10"/>
      <c r="L41289" s="10"/>
      <c r="M41289" s="10"/>
    </row>
    <row r="41290" spans="2:13" s="1" customFormat="1" ht="13.8" x14ac:dyDescent="0.3">
      <c r="B41290" s="10"/>
      <c r="L41290" s="10"/>
      <c r="M41290" s="10"/>
    </row>
    <row r="41291" spans="2:13" s="1" customFormat="1" ht="13.8" x14ac:dyDescent="0.3">
      <c r="B41291" s="10"/>
      <c r="L41291" s="10"/>
      <c r="M41291" s="10"/>
    </row>
    <row r="41292" spans="2:13" s="1" customFormat="1" ht="13.8" x14ac:dyDescent="0.3">
      <c r="B41292" s="10"/>
      <c r="L41292" s="10"/>
      <c r="M41292" s="10"/>
    </row>
    <row r="41293" spans="2:13" s="1" customFormat="1" ht="13.8" x14ac:dyDescent="0.3">
      <c r="B41293" s="10"/>
      <c r="L41293" s="10"/>
      <c r="M41293" s="10"/>
    </row>
    <row r="41294" spans="2:13" s="1" customFormat="1" ht="13.8" x14ac:dyDescent="0.3">
      <c r="B41294" s="10"/>
      <c r="L41294" s="10"/>
      <c r="M41294" s="10"/>
    </row>
    <row r="41295" spans="2:13" s="1" customFormat="1" ht="13.8" x14ac:dyDescent="0.3">
      <c r="B41295" s="10"/>
      <c r="L41295" s="10"/>
      <c r="M41295" s="10"/>
    </row>
    <row r="41296" spans="2:13" s="1" customFormat="1" ht="13.8" x14ac:dyDescent="0.3">
      <c r="B41296" s="10"/>
      <c r="L41296" s="10"/>
      <c r="M41296" s="10"/>
    </row>
    <row r="41297" spans="2:13" s="1" customFormat="1" ht="13.8" x14ac:dyDescent="0.3">
      <c r="B41297" s="10"/>
      <c r="L41297" s="10"/>
      <c r="M41297" s="10"/>
    </row>
    <row r="41298" spans="2:13" s="1" customFormat="1" ht="13.8" x14ac:dyDescent="0.3">
      <c r="B41298" s="10"/>
      <c r="L41298" s="10"/>
      <c r="M41298" s="10"/>
    </row>
    <row r="41299" spans="2:13" s="1" customFormat="1" ht="13.8" x14ac:dyDescent="0.3">
      <c r="B41299" s="10"/>
      <c r="L41299" s="10"/>
      <c r="M41299" s="10"/>
    </row>
    <row r="41300" spans="2:13" s="1" customFormat="1" ht="13.8" x14ac:dyDescent="0.3">
      <c r="B41300" s="10"/>
      <c r="L41300" s="10"/>
      <c r="M41300" s="10"/>
    </row>
    <row r="41301" spans="2:13" s="1" customFormat="1" ht="13.8" x14ac:dyDescent="0.3">
      <c r="B41301" s="10"/>
      <c r="L41301" s="10"/>
      <c r="M41301" s="10"/>
    </row>
    <row r="41302" spans="2:13" s="1" customFormat="1" ht="13.8" x14ac:dyDescent="0.3">
      <c r="B41302" s="10"/>
      <c r="L41302" s="10"/>
      <c r="M41302" s="10"/>
    </row>
    <row r="41303" spans="2:13" s="1" customFormat="1" ht="13.8" x14ac:dyDescent="0.3">
      <c r="B41303" s="10"/>
      <c r="L41303" s="10"/>
      <c r="M41303" s="10"/>
    </row>
    <row r="41304" spans="2:13" s="1" customFormat="1" ht="13.8" x14ac:dyDescent="0.3">
      <c r="B41304" s="10"/>
      <c r="L41304" s="10"/>
      <c r="M41304" s="10"/>
    </row>
    <row r="41305" spans="2:13" s="1" customFormat="1" ht="13.8" x14ac:dyDescent="0.3">
      <c r="B41305" s="10"/>
      <c r="L41305" s="10"/>
      <c r="M41305" s="10"/>
    </row>
    <row r="41306" spans="2:13" s="1" customFormat="1" ht="13.8" x14ac:dyDescent="0.3">
      <c r="B41306" s="10"/>
      <c r="L41306" s="10"/>
      <c r="M41306" s="10"/>
    </row>
    <row r="41307" spans="2:13" s="1" customFormat="1" ht="13.8" x14ac:dyDescent="0.3">
      <c r="B41307" s="10"/>
      <c r="L41307" s="10"/>
      <c r="M41307" s="10"/>
    </row>
    <row r="41308" spans="2:13" s="1" customFormat="1" ht="13.8" x14ac:dyDescent="0.3">
      <c r="B41308" s="10"/>
      <c r="L41308" s="10"/>
      <c r="M41308" s="10"/>
    </row>
    <row r="41309" spans="2:13" s="1" customFormat="1" ht="13.8" x14ac:dyDescent="0.3">
      <c r="B41309" s="10"/>
      <c r="L41309" s="10"/>
      <c r="M41309" s="10"/>
    </row>
    <row r="41310" spans="2:13" s="1" customFormat="1" ht="13.8" x14ac:dyDescent="0.3">
      <c r="B41310" s="10"/>
      <c r="L41310" s="10"/>
      <c r="M41310" s="10"/>
    </row>
    <row r="41311" spans="2:13" s="1" customFormat="1" ht="13.8" x14ac:dyDescent="0.3">
      <c r="B41311" s="10"/>
      <c r="L41311" s="10"/>
      <c r="M41311" s="10"/>
    </row>
    <row r="41312" spans="2:13" s="1" customFormat="1" ht="13.8" x14ac:dyDescent="0.3">
      <c r="B41312" s="10"/>
      <c r="L41312" s="10"/>
      <c r="M41312" s="10"/>
    </row>
    <row r="41313" spans="2:13" s="1" customFormat="1" ht="13.8" x14ac:dyDescent="0.3">
      <c r="B41313" s="10"/>
      <c r="L41313" s="10"/>
      <c r="M41313" s="10"/>
    </row>
    <row r="41314" spans="2:13" s="1" customFormat="1" ht="13.8" x14ac:dyDescent="0.3">
      <c r="B41314" s="10"/>
      <c r="L41314" s="10"/>
      <c r="M41314" s="10"/>
    </row>
    <row r="41315" spans="2:13" s="1" customFormat="1" ht="13.8" x14ac:dyDescent="0.3">
      <c r="B41315" s="10"/>
      <c r="L41315" s="10"/>
      <c r="M41315" s="10"/>
    </row>
    <row r="41316" spans="2:13" s="1" customFormat="1" ht="13.8" x14ac:dyDescent="0.3">
      <c r="B41316" s="10"/>
      <c r="L41316" s="10"/>
      <c r="M41316" s="10"/>
    </row>
    <row r="41317" spans="2:13" s="1" customFormat="1" ht="13.8" x14ac:dyDescent="0.3">
      <c r="B41317" s="10"/>
      <c r="L41317" s="10"/>
      <c r="M41317" s="10"/>
    </row>
    <row r="41318" spans="2:13" s="1" customFormat="1" ht="13.8" x14ac:dyDescent="0.3">
      <c r="B41318" s="10"/>
      <c r="L41318" s="10"/>
      <c r="M41318" s="10"/>
    </row>
    <row r="41319" spans="2:13" s="1" customFormat="1" ht="13.8" x14ac:dyDescent="0.3">
      <c r="B41319" s="10"/>
      <c r="L41319" s="10"/>
      <c r="M41319" s="10"/>
    </row>
    <row r="41320" spans="2:13" s="1" customFormat="1" ht="13.8" x14ac:dyDescent="0.3">
      <c r="B41320" s="10"/>
      <c r="L41320" s="10"/>
      <c r="M41320" s="10"/>
    </row>
    <row r="41321" spans="2:13" s="1" customFormat="1" ht="13.8" x14ac:dyDescent="0.3">
      <c r="B41321" s="10"/>
      <c r="L41321" s="10"/>
      <c r="M41321" s="10"/>
    </row>
    <row r="41322" spans="2:13" s="1" customFormat="1" ht="13.8" x14ac:dyDescent="0.3">
      <c r="B41322" s="10"/>
      <c r="L41322" s="10"/>
      <c r="M41322" s="10"/>
    </row>
    <row r="41323" spans="2:13" s="1" customFormat="1" ht="13.8" x14ac:dyDescent="0.3">
      <c r="B41323" s="10"/>
      <c r="L41323" s="10"/>
      <c r="M41323" s="10"/>
    </row>
    <row r="41324" spans="2:13" s="1" customFormat="1" ht="13.8" x14ac:dyDescent="0.3">
      <c r="B41324" s="10"/>
      <c r="L41324" s="10"/>
      <c r="M41324" s="10"/>
    </row>
    <row r="41325" spans="2:13" s="1" customFormat="1" ht="13.8" x14ac:dyDescent="0.3">
      <c r="B41325" s="10"/>
      <c r="L41325" s="10"/>
      <c r="M41325" s="10"/>
    </row>
    <row r="41326" spans="2:13" s="1" customFormat="1" ht="13.8" x14ac:dyDescent="0.3">
      <c r="B41326" s="10"/>
      <c r="L41326" s="10"/>
      <c r="M41326" s="10"/>
    </row>
    <row r="41327" spans="2:13" s="1" customFormat="1" ht="13.8" x14ac:dyDescent="0.3">
      <c r="B41327" s="10"/>
      <c r="L41327" s="10"/>
      <c r="M41327" s="10"/>
    </row>
    <row r="41328" spans="2:13" s="1" customFormat="1" ht="13.8" x14ac:dyDescent="0.3">
      <c r="B41328" s="10"/>
      <c r="L41328" s="10"/>
      <c r="M41328" s="10"/>
    </row>
    <row r="41329" spans="2:13" s="1" customFormat="1" ht="13.8" x14ac:dyDescent="0.3">
      <c r="B41329" s="10"/>
      <c r="L41329" s="10"/>
      <c r="M41329" s="10"/>
    </row>
    <row r="41330" spans="2:13" s="1" customFormat="1" ht="13.8" x14ac:dyDescent="0.3">
      <c r="B41330" s="10"/>
      <c r="L41330" s="10"/>
      <c r="M41330" s="10"/>
    </row>
    <row r="41331" spans="2:13" s="1" customFormat="1" ht="13.8" x14ac:dyDescent="0.3">
      <c r="B41331" s="10"/>
      <c r="L41331" s="10"/>
      <c r="M41331" s="10"/>
    </row>
    <row r="41332" spans="2:13" s="1" customFormat="1" ht="13.8" x14ac:dyDescent="0.3">
      <c r="B41332" s="10"/>
      <c r="L41332" s="10"/>
      <c r="M41332" s="10"/>
    </row>
    <row r="41333" spans="2:13" s="1" customFormat="1" ht="13.8" x14ac:dyDescent="0.3">
      <c r="B41333" s="10"/>
      <c r="L41333" s="10"/>
      <c r="M41333" s="10"/>
    </row>
    <row r="41334" spans="2:13" s="1" customFormat="1" ht="13.8" x14ac:dyDescent="0.3">
      <c r="B41334" s="10"/>
      <c r="L41334" s="10"/>
      <c r="M41334" s="10"/>
    </row>
    <row r="41335" spans="2:13" s="1" customFormat="1" ht="13.8" x14ac:dyDescent="0.3">
      <c r="B41335" s="10"/>
      <c r="L41335" s="10"/>
      <c r="M41335" s="10"/>
    </row>
    <row r="41336" spans="2:13" s="1" customFormat="1" ht="13.8" x14ac:dyDescent="0.3">
      <c r="B41336" s="10"/>
      <c r="L41336" s="10"/>
      <c r="M41336" s="10"/>
    </row>
    <row r="41337" spans="2:13" s="1" customFormat="1" ht="13.8" x14ac:dyDescent="0.3">
      <c r="B41337" s="10"/>
      <c r="L41337" s="10"/>
      <c r="M41337" s="10"/>
    </row>
    <row r="41338" spans="2:13" s="1" customFormat="1" ht="13.8" x14ac:dyDescent="0.3">
      <c r="B41338" s="10"/>
      <c r="L41338" s="10"/>
      <c r="M41338" s="10"/>
    </row>
    <row r="41339" spans="2:13" s="1" customFormat="1" ht="13.8" x14ac:dyDescent="0.3">
      <c r="B41339" s="10"/>
      <c r="L41339" s="10"/>
      <c r="M41339" s="10"/>
    </row>
    <row r="41340" spans="2:13" s="1" customFormat="1" ht="13.8" x14ac:dyDescent="0.3">
      <c r="B41340" s="10"/>
      <c r="L41340" s="10"/>
      <c r="M41340" s="10"/>
    </row>
    <row r="41341" spans="2:13" s="1" customFormat="1" ht="13.8" x14ac:dyDescent="0.3">
      <c r="B41341" s="10"/>
      <c r="L41341" s="10"/>
      <c r="M41341" s="10"/>
    </row>
    <row r="41342" spans="2:13" s="1" customFormat="1" ht="13.8" x14ac:dyDescent="0.3">
      <c r="B41342" s="10"/>
      <c r="L41342" s="10"/>
      <c r="M41342" s="10"/>
    </row>
    <row r="41343" spans="2:13" s="1" customFormat="1" ht="13.8" x14ac:dyDescent="0.3">
      <c r="B41343" s="10"/>
      <c r="L41343" s="10"/>
      <c r="M41343" s="10"/>
    </row>
    <row r="41344" spans="2:13" s="1" customFormat="1" ht="13.8" x14ac:dyDescent="0.3">
      <c r="B41344" s="10"/>
      <c r="L41344" s="10"/>
      <c r="M41344" s="10"/>
    </row>
    <row r="41345" spans="2:13" s="1" customFormat="1" ht="13.8" x14ac:dyDescent="0.3">
      <c r="B41345" s="10"/>
      <c r="L41345" s="10"/>
      <c r="M41345" s="10"/>
    </row>
    <row r="41346" spans="2:13" s="1" customFormat="1" ht="13.8" x14ac:dyDescent="0.3">
      <c r="B41346" s="10"/>
      <c r="L41346" s="10"/>
      <c r="M41346" s="10"/>
    </row>
    <row r="41347" spans="2:13" s="1" customFormat="1" ht="13.8" x14ac:dyDescent="0.3">
      <c r="B41347" s="10"/>
      <c r="L41347" s="10"/>
      <c r="M41347" s="10"/>
    </row>
    <row r="41348" spans="2:13" s="1" customFormat="1" ht="13.8" x14ac:dyDescent="0.3">
      <c r="B41348" s="10"/>
      <c r="L41348" s="10"/>
      <c r="M41348" s="10"/>
    </row>
    <row r="41349" spans="2:13" s="1" customFormat="1" ht="13.8" x14ac:dyDescent="0.3">
      <c r="B41349" s="10"/>
      <c r="L41349" s="10"/>
      <c r="M41349" s="10"/>
    </row>
    <row r="41350" spans="2:13" s="1" customFormat="1" ht="13.8" x14ac:dyDescent="0.3">
      <c r="B41350" s="10"/>
      <c r="L41350" s="10"/>
      <c r="M41350" s="10"/>
    </row>
    <row r="41351" spans="2:13" s="1" customFormat="1" ht="13.8" x14ac:dyDescent="0.3">
      <c r="B41351" s="10"/>
      <c r="L41351" s="10"/>
      <c r="M41351" s="10"/>
    </row>
    <row r="41352" spans="2:13" s="1" customFormat="1" ht="13.8" x14ac:dyDescent="0.3">
      <c r="B41352" s="10"/>
      <c r="L41352" s="10"/>
      <c r="M41352" s="10"/>
    </row>
    <row r="41353" spans="2:13" s="1" customFormat="1" ht="13.8" x14ac:dyDescent="0.3">
      <c r="B41353" s="10"/>
      <c r="L41353" s="10"/>
      <c r="M41353" s="10"/>
    </row>
    <row r="41354" spans="2:13" s="1" customFormat="1" ht="13.8" x14ac:dyDescent="0.3">
      <c r="B41354" s="10"/>
      <c r="L41354" s="10"/>
      <c r="M41354" s="10"/>
    </row>
    <row r="41355" spans="2:13" s="1" customFormat="1" ht="13.8" x14ac:dyDescent="0.3">
      <c r="B41355" s="10"/>
      <c r="L41355" s="10"/>
      <c r="M41355" s="10"/>
    </row>
    <row r="41356" spans="2:13" s="1" customFormat="1" ht="13.8" x14ac:dyDescent="0.3">
      <c r="B41356" s="10"/>
      <c r="L41356" s="10"/>
      <c r="M41356" s="10"/>
    </row>
    <row r="41357" spans="2:13" s="1" customFormat="1" ht="13.8" x14ac:dyDescent="0.3">
      <c r="B41357" s="10"/>
      <c r="L41357" s="10"/>
      <c r="M41357" s="10"/>
    </row>
    <row r="41358" spans="2:13" s="1" customFormat="1" ht="13.8" x14ac:dyDescent="0.3">
      <c r="B41358" s="10"/>
      <c r="L41358" s="10"/>
      <c r="M41358" s="10"/>
    </row>
    <row r="41359" spans="2:13" s="1" customFormat="1" ht="13.8" x14ac:dyDescent="0.3">
      <c r="B41359" s="10"/>
      <c r="L41359" s="10"/>
      <c r="M41359" s="10"/>
    </row>
    <row r="41360" spans="2:13" s="1" customFormat="1" ht="13.8" x14ac:dyDescent="0.3">
      <c r="B41360" s="10"/>
      <c r="L41360" s="10"/>
      <c r="M41360" s="10"/>
    </row>
    <row r="41361" spans="2:13" s="1" customFormat="1" ht="13.8" x14ac:dyDescent="0.3">
      <c r="B41361" s="10"/>
      <c r="L41361" s="10"/>
      <c r="M41361" s="10"/>
    </row>
    <row r="41362" spans="2:13" s="1" customFormat="1" ht="13.8" x14ac:dyDescent="0.3">
      <c r="B41362" s="10"/>
      <c r="L41362" s="10"/>
      <c r="M41362" s="10"/>
    </row>
    <row r="41363" spans="2:13" s="1" customFormat="1" ht="13.8" x14ac:dyDescent="0.3">
      <c r="B41363" s="10"/>
      <c r="L41363" s="10"/>
      <c r="M41363" s="10"/>
    </row>
    <row r="41364" spans="2:13" s="1" customFormat="1" ht="13.8" x14ac:dyDescent="0.3">
      <c r="B41364" s="10"/>
      <c r="L41364" s="10"/>
      <c r="M41364" s="10"/>
    </row>
    <row r="41365" spans="2:13" s="1" customFormat="1" ht="13.8" x14ac:dyDescent="0.3">
      <c r="B41365" s="10"/>
      <c r="L41365" s="10"/>
      <c r="M41365" s="10"/>
    </row>
    <row r="41366" spans="2:13" s="1" customFormat="1" ht="13.8" x14ac:dyDescent="0.3">
      <c r="B41366" s="10"/>
      <c r="L41366" s="10"/>
      <c r="M41366" s="10"/>
    </row>
    <row r="41367" spans="2:13" s="1" customFormat="1" ht="13.8" x14ac:dyDescent="0.3">
      <c r="B41367" s="10"/>
      <c r="L41367" s="10"/>
      <c r="M41367" s="10"/>
    </row>
    <row r="41368" spans="2:13" s="1" customFormat="1" ht="13.8" x14ac:dyDescent="0.3">
      <c r="B41368" s="10"/>
      <c r="L41368" s="10"/>
      <c r="M41368" s="10"/>
    </row>
    <row r="41369" spans="2:13" s="1" customFormat="1" ht="13.8" x14ac:dyDescent="0.3">
      <c r="B41369" s="10"/>
      <c r="L41369" s="10"/>
      <c r="M41369" s="10"/>
    </row>
    <row r="41370" spans="2:13" s="1" customFormat="1" ht="13.8" x14ac:dyDescent="0.3">
      <c r="B41370" s="10"/>
      <c r="L41370" s="10"/>
      <c r="M41370" s="10"/>
    </row>
    <row r="41371" spans="2:13" s="1" customFormat="1" ht="13.8" x14ac:dyDescent="0.3">
      <c r="B41371" s="10"/>
      <c r="L41371" s="10"/>
      <c r="M41371" s="10"/>
    </row>
    <row r="41372" spans="2:13" s="1" customFormat="1" ht="13.8" x14ac:dyDescent="0.3">
      <c r="B41372" s="10"/>
      <c r="L41372" s="10"/>
      <c r="M41372" s="10"/>
    </row>
    <row r="41373" spans="2:13" s="1" customFormat="1" ht="13.8" x14ac:dyDescent="0.3">
      <c r="B41373" s="10"/>
      <c r="L41373" s="10"/>
      <c r="M41373" s="10"/>
    </row>
    <row r="41374" spans="2:13" s="1" customFormat="1" ht="13.8" x14ac:dyDescent="0.3">
      <c r="B41374" s="10"/>
      <c r="L41374" s="10"/>
      <c r="M41374" s="10"/>
    </row>
    <row r="41375" spans="2:13" s="1" customFormat="1" ht="13.8" x14ac:dyDescent="0.3">
      <c r="B41375" s="10"/>
      <c r="L41375" s="10"/>
      <c r="M41375" s="10"/>
    </row>
    <row r="41376" spans="2:13" s="1" customFormat="1" ht="13.8" x14ac:dyDescent="0.3">
      <c r="B41376" s="10"/>
      <c r="L41376" s="10"/>
      <c r="M41376" s="10"/>
    </row>
    <row r="41377" spans="2:13" s="1" customFormat="1" ht="13.8" x14ac:dyDescent="0.3">
      <c r="B41377" s="10"/>
      <c r="L41377" s="10"/>
      <c r="M41377" s="10"/>
    </row>
    <row r="41378" spans="2:13" s="1" customFormat="1" ht="13.8" x14ac:dyDescent="0.3">
      <c r="B41378" s="10"/>
      <c r="L41378" s="10"/>
      <c r="M41378" s="10"/>
    </row>
    <row r="41379" spans="2:13" s="1" customFormat="1" ht="13.8" x14ac:dyDescent="0.3">
      <c r="B41379" s="10"/>
      <c r="L41379" s="10"/>
      <c r="M41379" s="10"/>
    </row>
    <row r="41380" spans="2:13" s="1" customFormat="1" ht="13.8" x14ac:dyDescent="0.3">
      <c r="B41380" s="10"/>
      <c r="L41380" s="10"/>
      <c r="M41380" s="10"/>
    </row>
    <row r="41381" spans="2:13" s="1" customFormat="1" ht="13.8" x14ac:dyDescent="0.3">
      <c r="B41381" s="10"/>
      <c r="L41381" s="10"/>
      <c r="M41381" s="10"/>
    </row>
    <row r="41382" spans="2:13" s="1" customFormat="1" ht="13.8" x14ac:dyDescent="0.3">
      <c r="B41382" s="10"/>
      <c r="L41382" s="10"/>
      <c r="M41382" s="10"/>
    </row>
    <row r="41383" spans="2:13" s="1" customFormat="1" ht="13.8" x14ac:dyDescent="0.3">
      <c r="B41383" s="10"/>
      <c r="L41383" s="10"/>
      <c r="M41383" s="10"/>
    </row>
    <row r="41384" spans="2:13" s="1" customFormat="1" ht="13.8" x14ac:dyDescent="0.3">
      <c r="B41384" s="10"/>
      <c r="L41384" s="10"/>
      <c r="M41384" s="10"/>
    </row>
    <row r="41385" spans="2:13" s="1" customFormat="1" ht="13.8" x14ac:dyDescent="0.3">
      <c r="B41385" s="10"/>
      <c r="L41385" s="10"/>
      <c r="M41385" s="10"/>
    </row>
    <row r="41386" spans="2:13" s="1" customFormat="1" ht="13.8" x14ac:dyDescent="0.3">
      <c r="B41386" s="10"/>
      <c r="L41386" s="10"/>
      <c r="M41386" s="10"/>
    </row>
    <row r="41387" spans="2:13" s="1" customFormat="1" ht="13.8" x14ac:dyDescent="0.3">
      <c r="B41387" s="10"/>
      <c r="L41387" s="10"/>
      <c r="M41387" s="10"/>
    </row>
    <row r="41388" spans="2:13" s="1" customFormat="1" ht="13.8" x14ac:dyDescent="0.3">
      <c r="B41388" s="10"/>
      <c r="L41388" s="10"/>
      <c r="M41388" s="10"/>
    </row>
    <row r="41389" spans="2:13" s="1" customFormat="1" ht="13.8" x14ac:dyDescent="0.3">
      <c r="B41389" s="10"/>
      <c r="L41389" s="10"/>
      <c r="M41389" s="10"/>
    </row>
    <row r="41390" spans="2:13" s="1" customFormat="1" ht="13.8" x14ac:dyDescent="0.3">
      <c r="B41390" s="10"/>
      <c r="L41390" s="10"/>
      <c r="M41390" s="10"/>
    </row>
    <row r="41391" spans="2:13" s="1" customFormat="1" ht="13.8" x14ac:dyDescent="0.3">
      <c r="B41391" s="10"/>
      <c r="L41391" s="10"/>
      <c r="M41391" s="10"/>
    </row>
    <row r="41392" spans="2:13" s="1" customFormat="1" ht="13.8" x14ac:dyDescent="0.3">
      <c r="B41392" s="10"/>
      <c r="L41392" s="10"/>
      <c r="M41392" s="10"/>
    </row>
    <row r="41393" spans="2:13" s="1" customFormat="1" ht="13.8" x14ac:dyDescent="0.3">
      <c r="B41393" s="10"/>
      <c r="L41393" s="10"/>
      <c r="M41393" s="10"/>
    </row>
    <row r="41394" spans="2:13" s="1" customFormat="1" ht="13.8" x14ac:dyDescent="0.3">
      <c r="B41394" s="10"/>
      <c r="L41394" s="10"/>
      <c r="M41394" s="10"/>
    </row>
    <row r="41395" spans="2:13" s="1" customFormat="1" ht="13.8" x14ac:dyDescent="0.3">
      <c r="B41395" s="10"/>
      <c r="L41395" s="10"/>
      <c r="M41395" s="10"/>
    </row>
    <row r="41396" spans="2:13" s="1" customFormat="1" ht="13.8" x14ac:dyDescent="0.3">
      <c r="B41396" s="10"/>
      <c r="L41396" s="10"/>
      <c r="M41396" s="10"/>
    </row>
    <row r="41397" spans="2:13" s="1" customFormat="1" ht="13.8" x14ac:dyDescent="0.3">
      <c r="B41397" s="10"/>
      <c r="L41397" s="10"/>
      <c r="M41397" s="10"/>
    </row>
    <row r="41398" spans="2:13" s="1" customFormat="1" ht="13.8" x14ac:dyDescent="0.3">
      <c r="B41398" s="10"/>
      <c r="L41398" s="10"/>
      <c r="M41398" s="10"/>
    </row>
    <row r="41399" spans="2:13" s="1" customFormat="1" ht="13.8" x14ac:dyDescent="0.3">
      <c r="B41399" s="10"/>
      <c r="L41399" s="10"/>
      <c r="M41399" s="10"/>
    </row>
    <row r="41400" spans="2:13" s="1" customFormat="1" ht="13.8" x14ac:dyDescent="0.3">
      <c r="B41400" s="10"/>
      <c r="L41400" s="10"/>
      <c r="M41400" s="10"/>
    </row>
    <row r="41401" spans="2:13" s="1" customFormat="1" ht="13.8" x14ac:dyDescent="0.3">
      <c r="B41401" s="10"/>
      <c r="L41401" s="10"/>
      <c r="M41401" s="10"/>
    </row>
    <row r="41402" spans="2:13" s="1" customFormat="1" ht="13.8" x14ac:dyDescent="0.3">
      <c r="B41402" s="10"/>
      <c r="L41402" s="10"/>
      <c r="M41402" s="10"/>
    </row>
    <row r="41403" spans="2:13" s="1" customFormat="1" ht="13.8" x14ac:dyDescent="0.3">
      <c r="B41403" s="10"/>
      <c r="L41403" s="10"/>
      <c r="M41403" s="10"/>
    </row>
    <row r="41404" spans="2:13" s="1" customFormat="1" ht="13.8" x14ac:dyDescent="0.3">
      <c r="B41404" s="10"/>
      <c r="L41404" s="10"/>
      <c r="M41404" s="10"/>
    </row>
    <row r="41405" spans="2:13" s="1" customFormat="1" ht="13.8" x14ac:dyDescent="0.3">
      <c r="B41405" s="10"/>
      <c r="L41405" s="10"/>
      <c r="M41405" s="10"/>
    </row>
    <row r="41406" spans="2:13" s="1" customFormat="1" ht="13.8" x14ac:dyDescent="0.3">
      <c r="B41406" s="10"/>
      <c r="L41406" s="10"/>
      <c r="M41406" s="10"/>
    </row>
    <row r="41407" spans="2:13" s="1" customFormat="1" ht="13.8" x14ac:dyDescent="0.3">
      <c r="B41407" s="10"/>
      <c r="L41407" s="10"/>
      <c r="M41407" s="10"/>
    </row>
    <row r="41408" spans="2:13" s="1" customFormat="1" ht="13.8" x14ac:dyDescent="0.3">
      <c r="B41408" s="10"/>
      <c r="L41408" s="10"/>
      <c r="M41408" s="10"/>
    </row>
    <row r="41409" spans="2:13" s="1" customFormat="1" ht="13.8" x14ac:dyDescent="0.3">
      <c r="B41409" s="10"/>
      <c r="L41409" s="10"/>
      <c r="M41409" s="10"/>
    </row>
    <row r="41410" spans="2:13" s="1" customFormat="1" ht="13.8" x14ac:dyDescent="0.3">
      <c r="B41410" s="10"/>
      <c r="L41410" s="10"/>
      <c r="M41410" s="10"/>
    </row>
    <row r="41411" spans="2:13" s="1" customFormat="1" ht="13.8" x14ac:dyDescent="0.3">
      <c r="B41411" s="10"/>
      <c r="L41411" s="10"/>
      <c r="M41411" s="10"/>
    </row>
    <row r="41412" spans="2:13" s="1" customFormat="1" ht="13.8" x14ac:dyDescent="0.3">
      <c r="B41412" s="10"/>
      <c r="L41412" s="10"/>
      <c r="M41412" s="10"/>
    </row>
    <row r="41413" spans="2:13" s="1" customFormat="1" ht="13.8" x14ac:dyDescent="0.3">
      <c r="B41413" s="10"/>
      <c r="L41413" s="10"/>
      <c r="M41413" s="10"/>
    </row>
    <row r="41414" spans="2:13" s="1" customFormat="1" ht="13.8" x14ac:dyDescent="0.3">
      <c r="B41414" s="10"/>
      <c r="L41414" s="10"/>
      <c r="M41414" s="10"/>
    </row>
    <row r="41415" spans="2:13" s="1" customFormat="1" ht="13.8" x14ac:dyDescent="0.3">
      <c r="B41415" s="10"/>
      <c r="L41415" s="10"/>
      <c r="M41415" s="10"/>
    </row>
    <row r="41416" spans="2:13" s="1" customFormat="1" ht="13.8" x14ac:dyDescent="0.3">
      <c r="B41416" s="10"/>
      <c r="L41416" s="10"/>
      <c r="M41416" s="10"/>
    </row>
    <row r="41417" spans="2:13" s="1" customFormat="1" ht="13.8" x14ac:dyDescent="0.3">
      <c r="B41417" s="10"/>
      <c r="L41417" s="10"/>
      <c r="M41417" s="10"/>
    </row>
    <row r="41418" spans="2:13" s="1" customFormat="1" ht="13.8" x14ac:dyDescent="0.3">
      <c r="B41418" s="10"/>
      <c r="L41418" s="10"/>
      <c r="M41418" s="10"/>
    </row>
    <row r="41419" spans="2:13" s="1" customFormat="1" ht="13.8" x14ac:dyDescent="0.3">
      <c r="B41419" s="10"/>
      <c r="L41419" s="10"/>
      <c r="M41419" s="10"/>
    </row>
    <row r="41420" spans="2:13" s="1" customFormat="1" ht="13.8" x14ac:dyDescent="0.3">
      <c r="B41420" s="10"/>
      <c r="L41420" s="10"/>
      <c r="M41420" s="10"/>
    </row>
    <row r="41421" spans="2:13" s="1" customFormat="1" ht="13.8" x14ac:dyDescent="0.3">
      <c r="B41421" s="10"/>
      <c r="L41421" s="10"/>
      <c r="M41421" s="10"/>
    </row>
    <row r="41422" spans="2:13" s="1" customFormat="1" ht="13.8" x14ac:dyDescent="0.3">
      <c r="B41422" s="10"/>
      <c r="L41422" s="10"/>
      <c r="M41422" s="10"/>
    </row>
    <row r="41423" spans="2:13" s="1" customFormat="1" ht="13.8" x14ac:dyDescent="0.3">
      <c r="B41423" s="10"/>
      <c r="L41423" s="10"/>
      <c r="M41423" s="10"/>
    </row>
    <row r="41424" spans="2:13" s="1" customFormat="1" ht="13.8" x14ac:dyDescent="0.3">
      <c r="B41424" s="10"/>
      <c r="L41424" s="10"/>
      <c r="M41424" s="10"/>
    </row>
    <row r="41425" spans="2:13" s="1" customFormat="1" ht="13.8" x14ac:dyDescent="0.3">
      <c r="B41425" s="10"/>
      <c r="L41425" s="10"/>
      <c r="M41425" s="10"/>
    </row>
    <row r="41426" spans="2:13" s="1" customFormat="1" ht="13.8" x14ac:dyDescent="0.3">
      <c r="B41426" s="10"/>
      <c r="L41426" s="10"/>
      <c r="M41426" s="10"/>
    </row>
    <row r="41427" spans="2:13" s="1" customFormat="1" ht="13.8" x14ac:dyDescent="0.3">
      <c r="B41427" s="10"/>
      <c r="L41427" s="10"/>
      <c r="M41427" s="10"/>
    </row>
    <row r="41428" spans="2:13" s="1" customFormat="1" ht="13.8" x14ac:dyDescent="0.3">
      <c r="B41428" s="10"/>
      <c r="L41428" s="10"/>
      <c r="M41428" s="10"/>
    </row>
    <row r="41429" spans="2:13" s="1" customFormat="1" ht="13.8" x14ac:dyDescent="0.3">
      <c r="B41429" s="10"/>
      <c r="L41429" s="10"/>
      <c r="M41429" s="10"/>
    </row>
    <row r="41430" spans="2:13" s="1" customFormat="1" ht="13.8" x14ac:dyDescent="0.3">
      <c r="B41430" s="10"/>
      <c r="L41430" s="10"/>
      <c r="M41430" s="10"/>
    </row>
    <row r="41431" spans="2:13" s="1" customFormat="1" ht="13.8" x14ac:dyDescent="0.3">
      <c r="B41431" s="10"/>
      <c r="L41431" s="10"/>
      <c r="M41431" s="10"/>
    </row>
    <row r="41432" spans="2:13" s="1" customFormat="1" ht="13.8" x14ac:dyDescent="0.3">
      <c r="B41432" s="10"/>
      <c r="L41432" s="10"/>
      <c r="M41432" s="10"/>
    </row>
    <row r="41433" spans="2:13" s="1" customFormat="1" ht="13.8" x14ac:dyDescent="0.3">
      <c r="B41433" s="10"/>
      <c r="L41433" s="10"/>
      <c r="M41433" s="10"/>
    </row>
    <row r="41434" spans="2:13" s="1" customFormat="1" ht="13.8" x14ac:dyDescent="0.3">
      <c r="B41434" s="10"/>
      <c r="L41434" s="10"/>
      <c r="M41434" s="10"/>
    </row>
    <row r="41435" spans="2:13" s="1" customFormat="1" ht="13.8" x14ac:dyDescent="0.3">
      <c r="B41435" s="10"/>
      <c r="L41435" s="10"/>
      <c r="M41435" s="10"/>
    </row>
    <row r="41436" spans="2:13" s="1" customFormat="1" ht="13.8" x14ac:dyDescent="0.3">
      <c r="B41436" s="10"/>
      <c r="L41436" s="10"/>
      <c r="M41436" s="10"/>
    </row>
    <row r="41437" spans="2:13" s="1" customFormat="1" ht="13.8" x14ac:dyDescent="0.3">
      <c r="B41437" s="10"/>
      <c r="L41437" s="10"/>
      <c r="M41437" s="10"/>
    </row>
    <row r="41438" spans="2:13" s="1" customFormat="1" ht="13.8" x14ac:dyDescent="0.3">
      <c r="B41438" s="10"/>
      <c r="L41438" s="10"/>
      <c r="M41438" s="10"/>
    </row>
    <row r="41439" spans="2:13" s="1" customFormat="1" ht="13.8" x14ac:dyDescent="0.3">
      <c r="B41439" s="10"/>
      <c r="L41439" s="10"/>
      <c r="M41439" s="10"/>
    </row>
    <row r="41440" spans="2:13" s="1" customFormat="1" ht="13.8" x14ac:dyDescent="0.3">
      <c r="B41440" s="10"/>
      <c r="L41440" s="10"/>
      <c r="M41440" s="10"/>
    </row>
    <row r="41441" spans="2:13" s="1" customFormat="1" ht="13.8" x14ac:dyDescent="0.3">
      <c r="B41441" s="10"/>
      <c r="L41441" s="10"/>
      <c r="M41441" s="10"/>
    </row>
    <row r="41442" spans="2:13" s="1" customFormat="1" ht="13.8" x14ac:dyDescent="0.3">
      <c r="B41442" s="10"/>
      <c r="L41442" s="10"/>
      <c r="M41442" s="10"/>
    </row>
    <row r="41443" spans="2:13" s="1" customFormat="1" ht="13.8" x14ac:dyDescent="0.3">
      <c r="B41443" s="10"/>
      <c r="L41443" s="10"/>
      <c r="M41443" s="10"/>
    </row>
    <row r="41444" spans="2:13" s="1" customFormat="1" ht="13.8" x14ac:dyDescent="0.3">
      <c r="B41444" s="10"/>
      <c r="L41444" s="10"/>
      <c r="M41444" s="10"/>
    </row>
    <row r="41445" spans="2:13" s="1" customFormat="1" ht="13.8" x14ac:dyDescent="0.3">
      <c r="B41445" s="10"/>
      <c r="L41445" s="10"/>
      <c r="M41445" s="10"/>
    </row>
    <row r="41446" spans="2:13" s="1" customFormat="1" ht="13.8" x14ac:dyDescent="0.3">
      <c r="B41446" s="10"/>
      <c r="L41446" s="10"/>
      <c r="M41446" s="10"/>
    </row>
    <row r="41447" spans="2:13" s="1" customFormat="1" ht="13.8" x14ac:dyDescent="0.3">
      <c r="B41447" s="10"/>
      <c r="L41447" s="10"/>
      <c r="M41447" s="10"/>
    </row>
    <row r="41448" spans="2:13" s="1" customFormat="1" ht="13.8" x14ac:dyDescent="0.3">
      <c r="B41448" s="10"/>
      <c r="L41448" s="10"/>
      <c r="M41448" s="10"/>
    </row>
    <row r="41449" spans="2:13" s="1" customFormat="1" ht="13.8" x14ac:dyDescent="0.3">
      <c r="B41449" s="10"/>
      <c r="L41449" s="10"/>
      <c r="M41449" s="10"/>
    </row>
    <row r="41450" spans="2:13" s="1" customFormat="1" ht="13.8" x14ac:dyDescent="0.3">
      <c r="B41450" s="10"/>
      <c r="L41450" s="10"/>
      <c r="M41450" s="10"/>
    </row>
    <row r="41451" spans="2:13" s="1" customFormat="1" ht="13.8" x14ac:dyDescent="0.3">
      <c r="B41451" s="10"/>
      <c r="L41451" s="10"/>
      <c r="M41451" s="10"/>
    </row>
    <row r="41452" spans="2:13" s="1" customFormat="1" ht="13.8" x14ac:dyDescent="0.3">
      <c r="B41452" s="10"/>
      <c r="L41452" s="10"/>
      <c r="M41452" s="10"/>
    </row>
    <row r="41453" spans="2:13" s="1" customFormat="1" ht="13.8" x14ac:dyDescent="0.3">
      <c r="B41453" s="10"/>
      <c r="L41453" s="10"/>
      <c r="M41453" s="10"/>
    </row>
    <row r="41454" spans="2:13" s="1" customFormat="1" ht="13.8" x14ac:dyDescent="0.3">
      <c r="B41454" s="10"/>
      <c r="L41454" s="10"/>
      <c r="M41454" s="10"/>
    </row>
    <row r="41455" spans="2:13" s="1" customFormat="1" ht="13.8" x14ac:dyDescent="0.3">
      <c r="B41455" s="10"/>
      <c r="L41455" s="10"/>
      <c r="M41455" s="10"/>
    </row>
    <row r="41456" spans="2:13" s="1" customFormat="1" ht="13.8" x14ac:dyDescent="0.3">
      <c r="B41456" s="10"/>
      <c r="L41456" s="10"/>
      <c r="M41456" s="10"/>
    </row>
    <row r="41457" spans="2:13" s="1" customFormat="1" ht="13.8" x14ac:dyDescent="0.3">
      <c r="B41457" s="10"/>
      <c r="L41457" s="10"/>
      <c r="M41457" s="10"/>
    </row>
    <row r="41458" spans="2:13" s="1" customFormat="1" ht="13.8" x14ac:dyDescent="0.3">
      <c r="B41458" s="10"/>
      <c r="L41458" s="10"/>
      <c r="M41458" s="10"/>
    </row>
    <row r="41459" spans="2:13" s="1" customFormat="1" ht="13.8" x14ac:dyDescent="0.3">
      <c r="B41459" s="10"/>
      <c r="L41459" s="10"/>
      <c r="M41459" s="10"/>
    </row>
    <row r="41460" spans="2:13" s="1" customFormat="1" ht="13.8" x14ac:dyDescent="0.3">
      <c r="B41460" s="10"/>
      <c r="L41460" s="10"/>
      <c r="M41460" s="10"/>
    </row>
    <row r="41461" spans="2:13" s="1" customFormat="1" ht="13.8" x14ac:dyDescent="0.3">
      <c r="B41461" s="10"/>
      <c r="L41461" s="10"/>
      <c r="M41461" s="10"/>
    </row>
    <row r="41462" spans="2:13" s="1" customFormat="1" ht="13.8" x14ac:dyDescent="0.3">
      <c r="B41462" s="10"/>
      <c r="L41462" s="10"/>
      <c r="M41462" s="10"/>
    </row>
    <row r="41463" spans="2:13" s="1" customFormat="1" ht="13.8" x14ac:dyDescent="0.3">
      <c r="B41463" s="10"/>
      <c r="L41463" s="10"/>
      <c r="M41463" s="10"/>
    </row>
    <row r="41464" spans="2:13" s="1" customFormat="1" ht="13.8" x14ac:dyDescent="0.3">
      <c r="B41464" s="10"/>
      <c r="L41464" s="10"/>
      <c r="M41464" s="10"/>
    </row>
    <row r="41465" spans="2:13" s="1" customFormat="1" ht="13.8" x14ac:dyDescent="0.3">
      <c r="B41465" s="10"/>
      <c r="L41465" s="10"/>
      <c r="M41465" s="10"/>
    </row>
    <row r="41466" spans="2:13" s="1" customFormat="1" ht="13.8" x14ac:dyDescent="0.3">
      <c r="B41466" s="10"/>
      <c r="L41466" s="10"/>
      <c r="M41466" s="10"/>
    </row>
    <row r="41467" spans="2:13" s="1" customFormat="1" ht="13.8" x14ac:dyDescent="0.3">
      <c r="B41467" s="10"/>
      <c r="L41467" s="10"/>
      <c r="M41467" s="10"/>
    </row>
    <row r="41468" spans="2:13" s="1" customFormat="1" ht="13.8" x14ac:dyDescent="0.3">
      <c r="B41468" s="10"/>
      <c r="L41468" s="10"/>
      <c r="M41468" s="10"/>
    </row>
    <row r="41469" spans="2:13" s="1" customFormat="1" ht="13.8" x14ac:dyDescent="0.3">
      <c r="B41469" s="10"/>
      <c r="L41469" s="10"/>
      <c r="M41469" s="10"/>
    </row>
    <row r="41470" spans="2:13" s="1" customFormat="1" ht="13.8" x14ac:dyDescent="0.3">
      <c r="B41470" s="10"/>
      <c r="L41470" s="10"/>
      <c r="M41470" s="10"/>
    </row>
    <row r="41471" spans="2:13" s="1" customFormat="1" ht="13.8" x14ac:dyDescent="0.3">
      <c r="B41471" s="10"/>
      <c r="L41471" s="10"/>
      <c r="M41471" s="10"/>
    </row>
    <row r="41472" spans="2:13" s="1" customFormat="1" ht="13.8" x14ac:dyDescent="0.3">
      <c r="B41472" s="10"/>
      <c r="L41472" s="10"/>
      <c r="M41472" s="10"/>
    </row>
    <row r="41473" spans="2:13" s="1" customFormat="1" ht="13.8" x14ac:dyDescent="0.3">
      <c r="B41473" s="10"/>
      <c r="L41473" s="10"/>
      <c r="M41473" s="10"/>
    </row>
    <row r="41474" spans="2:13" s="1" customFormat="1" ht="13.8" x14ac:dyDescent="0.3">
      <c r="B41474" s="10"/>
      <c r="L41474" s="10"/>
      <c r="M41474" s="10"/>
    </row>
    <row r="41475" spans="2:13" s="1" customFormat="1" ht="13.8" x14ac:dyDescent="0.3">
      <c r="B41475" s="10"/>
      <c r="L41475" s="10"/>
      <c r="M41475" s="10"/>
    </row>
    <row r="41476" spans="2:13" s="1" customFormat="1" ht="13.8" x14ac:dyDescent="0.3">
      <c r="B41476" s="10"/>
      <c r="L41476" s="10"/>
      <c r="M41476" s="10"/>
    </row>
    <row r="41477" spans="2:13" s="1" customFormat="1" ht="13.8" x14ac:dyDescent="0.3">
      <c r="B41477" s="10"/>
      <c r="L41477" s="10"/>
      <c r="M41477" s="10"/>
    </row>
    <row r="41478" spans="2:13" s="1" customFormat="1" ht="13.8" x14ac:dyDescent="0.3">
      <c r="B41478" s="10"/>
      <c r="L41478" s="10"/>
      <c r="M41478" s="10"/>
    </row>
    <row r="41479" spans="2:13" s="1" customFormat="1" ht="13.8" x14ac:dyDescent="0.3">
      <c r="B41479" s="10"/>
      <c r="L41479" s="10"/>
      <c r="M41479" s="10"/>
    </row>
    <row r="41480" spans="2:13" s="1" customFormat="1" ht="13.8" x14ac:dyDescent="0.3">
      <c r="B41480" s="10"/>
      <c r="L41480" s="10"/>
      <c r="M41480" s="10"/>
    </row>
    <row r="41481" spans="2:13" s="1" customFormat="1" ht="13.8" x14ac:dyDescent="0.3">
      <c r="B41481" s="10"/>
      <c r="L41481" s="10"/>
      <c r="M41481" s="10"/>
    </row>
    <row r="41482" spans="2:13" s="1" customFormat="1" ht="13.8" x14ac:dyDescent="0.3">
      <c r="B41482" s="10"/>
      <c r="L41482" s="10"/>
      <c r="M41482" s="10"/>
    </row>
    <row r="41483" spans="2:13" s="1" customFormat="1" ht="13.8" x14ac:dyDescent="0.3">
      <c r="B41483" s="10"/>
      <c r="L41483" s="10"/>
      <c r="M41483" s="10"/>
    </row>
    <row r="41484" spans="2:13" s="1" customFormat="1" ht="13.8" x14ac:dyDescent="0.3">
      <c r="B41484" s="10"/>
      <c r="L41484" s="10"/>
      <c r="M41484" s="10"/>
    </row>
    <row r="41485" spans="2:13" s="1" customFormat="1" ht="13.8" x14ac:dyDescent="0.3">
      <c r="B41485" s="10"/>
      <c r="L41485" s="10"/>
      <c r="M41485" s="10"/>
    </row>
    <row r="41486" spans="2:13" s="1" customFormat="1" ht="13.8" x14ac:dyDescent="0.3">
      <c r="B41486" s="10"/>
      <c r="L41486" s="10"/>
      <c r="M41486" s="10"/>
    </row>
    <row r="41487" spans="2:13" s="1" customFormat="1" ht="13.8" x14ac:dyDescent="0.3">
      <c r="B41487" s="10"/>
      <c r="L41487" s="10"/>
      <c r="M41487" s="10"/>
    </row>
    <row r="41488" spans="2:13" s="1" customFormat="1" ht="13.8" x14ac:dyDescent="0.3">
      <c r="B41488" s="10"/>
      <c r="L41488" s="10"/>
      <c r="M41488" s="10"/>
    </row>
    <row r="41489" spans="2:13" s="1" customFormat="1" ht="13.8" x14ac:dyDescent="0.3">
      <c r="B41489" s="10"/>
      <c r="L41489" s="10"/>
      <c r="M41489" s="10"/>
    </row>
    <row r="41490" spans="2:13" s="1" customFormat="1" ht="13.8" x14ac:dyDescent="0.3">
      <c r="B41490" s="10"/>
      <c r="L41490" s="10"/>
      <c r="M41490" s="10"/>
    </row>
    <row r="41491" spans="2:13" s="1" customFormat="1" ht="13.8" x14ac:dyDescent="0.3">
      <c r="B41491" s="10"/>
      <c r="L41491" s="10"/>
      <c r="M41491" s="10"/>
    </row>
    <row r="41492" spans="2:13" s="1" customFormat="1" ht="13.8" x14ac:dyDescent="0.3">
      <c r="B41492" s="10"/>
      <c r="L41492" s="10"/>
      <c r="M41492" s="10"/>
    </row>
    <row r="41493" spans="2:13" s="1" customFormat="1" ht="13.8" x14ac:dyDescent="0.3">
      <c r="B41493" s="10"/>
      <c r="L41493" s="10"/>
      <c r="M41493" s="10"/>
    </row>
    <row r="41494" spans="2:13" s="1" customFormat="1" ht="13.8" x14ac:dyDescent="0.3">
      <c r="B41494" s="10"/>
      <c r="L41494" s="10"/>
      <c r="M41494" s="10"/>
    </row>
    <row r="41495" spans="2:13" s="1" customFormat="1" ht="13.8" x14ac:dyDescent="0.3">
      <c r="B41495" s="10"/>
      <c r="L41495" s="10"/>
      <c r="M41495" s="10"/>
    </row>
    <row r="41496" spans="2:13" s="1" customFormat="1" ht="13.8" x14ac:dyDescent="0.3">
      <c r="B41496" s="10"/>
      <c r="L41496" s="10"/>
      <c r="M41496" s="10"/>
    </row>
    <row r="41497" spans="2:13" s="1" customFormat="1" ht="13.8" x14ac:dyDescent="0.3">
      <c r="B41497" s="10"/>
      <c r="L41497" s="10"/>
      <c r="M41497" s="10"/>
    </row>
    <row r="41498" spans="2:13" s="1" customFormat="1" ht="13.8" x14ac:dyDescent="0.3">
      <c r="B41498" s="10"/>
      <c r="L41498" s="10"/>
      <c r="M41498" s="10"/>
    </row>
    <row r="41499" spans="2:13" s="1" customFormat="1" ht="13.8" x14ac:dyDescent="0.3">
      <c r="B41499" s="10"/>
      <c r="L41499" s="10"/>
      <c r="M41499" s="10"/>
    </row>
    <row r="41500" spans="2:13" s="1" customFormat="1" ht="13.8" x14ac:dyDescent="0.3">
      <c r="B41500" s="10"/>
      <c r="L41500" s="10"/>
      <c r="M41500" s="10"/>
    </row>
    <row r="41501" spans="2:13" s="1" customFormat="1" ht="13.8" x14ac:dyDescent="0.3">
      <c r="B41501" s="10"/>
      <c r="L41501" s="10"/>
      <c r="M41501" s="10"/>
    </row>
    <row r="41502" spans="2:13" s="1" customFormat="1" ht="13.8" x14ac:dyDescent="0.3">
      <c r="B41502" s="10"/>
      <c r="L41502" s="10"/>
      <c r="M41502" s="10"/>
    </row>
    <row r="41503" spans="2:13" s="1" customFormat="1" ht="13.8" x14ac:dyDescent="0.3">
      <c r="B41503" s="10"/>
      <c r="L41503" s="10"/>
      <c r="M41503" s="10"/>
    </row>
    <row r="41504" spans="2:13" s="1" customFormat="1" ht="13.8" x14ac:dyDescent="0.3">
      <c r="B41504" s="10"/>
      <c r="L41504" s="10"/>
      <c r="M41504" s="10"/>
    </row>
    <row r="41505" spans="2:13" s="1" customFormat="1" ht="13.8" x14ac:dyDescent="0.3">
      <c r="B41505" s="10"/>
      <c r="L41505" s="10"/>
      <c r="M41505" s="10"/>
    </row>
    <row r="41506" spans="2:13" s="1" customFormat="1" ht="13.8" x14ac:dyDescent="0.3">
      <c r="B41506" s="10"/>
      <c r="L41506" s="10"/>
      <c r="M41506" s="10"/>
    </row>
    <row r="41507" spans="2:13" s="1" customFormat="1" ht="13.8" x14ac:dyDescent="0.3">
      <c r="B41507" s="10"/>
      <c r="L41507" s="10"/>
      <c r="M41507" s="10"/>
    </row>
    <row r="41508" spans="2:13" s="1" customFormat="1" ht="13.8" x14ac:dyDescent="0.3">
      <c r="B41508" s="10"/>
      <c r="L41508" s="10"/>
      <c r="M41508" s="10"/>
    </row>
    <row r="41509" spans="2:13" s="1" customFormat="1" ht="13.8" x14ac:dyDescent="0.3">
      <c r="B41509" s="10"/>
      <c r="L41509" s="10"/>
      <c r="M41509" s="10"/>
    </row>
    <row r="41510" spans="2:13" s="1" customFormat="1" ht="13.8" x14ac:dyDescent="0.3">
      <c r="B41510" s="10"/>
      <c r="L41510" s="10"/>
      <c r="M41510" s="10"/>
    </row>
    <row r="41511" spans="2:13" s="1" customFormat="1" ht="13.8" x14ac:dyDescent="0.3">
      <c r="B41511" s="10"/>
      <c r="L41511" s="10"/>
      <c r="M41511" s="10"/>
    </row>
    <row r="41512" spans="2:13" s="1" customFormat="1" ht="13.8" x14ac:dyDescent="0.3">
      <c r="B41512" s="10"/>
      <c r="L41512" s="10"/>
      <c r="M41512" s="10"/>
    </row>
    <row r="41513" spans="2:13" s="1" customFormat="1" ht="13.8" x14ac:dyDescent="0.3">
      <c r="B41513" s="10"/>
      <c r="L41513" s="10"/>
      <c r="M41513" s="10"/>
    </row>
    <row r="41514" spans="2:13" s="1" customFormat="1" ht="13.8" x14ac:dyDescent="0.3">
      <c r="B41514" s="10"/>
      <c r="L41514" s="10"/>
      <c r="M41514" s="10"/>
    </row>
    <row r="41515" spans="2:13" s="1" customFormat="1" ht="13.8" x14ac:dyDescent="0.3">
      <c r="B41515" s="10"/>
      <c r="L41515" s="10"/>
      <c r="M41515" s="10"/>
    </row>
    <row r="41516" spans="2:13" s="1" customFormat="1" ht="13.8" x14ac:dyDescent="0.3">
      <c r="B41516" s="10"/>
      <c r="L41516" s="10"/>
      <c r="M41516" s="10"/>
    </row>
    <row r="41517" spans="2:13" s="1" customFormat="1" ht="13.8" x14ac:dyDescent="0.3">
      <c r="B41517" s="10"/>
      <c r="L41517" s="10"/>
      <c r="M41517" s="10"/>
    </row>
    <row r="41518" spans="2:13" s="1" customFormat="1" ht="13.8" x14ac:dyDescent="0.3">
      <c r="B41518" s="10"/>
      <c r="L41518" s="10"/>
      <c r="M41518" s="10"/>
    </row>
    <row r="41519" spans="2:13" s="1" customFormat="1" ht="13.8" x14ac:dyDescent="0.3">
      <c r="B41519" s="10"/>
      <c r="L41519" s="10"/>
      <c r="M41519" s="10"/>
    </row>
    <row r="41520" spans="2:13" s="1" customFormat="1" ht="13.8" x14ac:dyDescent="0.3">
      <c r="B41520" s="10"/>
      <c r="L41520" s="10"/>
      <c r="M41520" s="10"/>
    </row>
    <row r="41521" spans="2:13" s="1" customFormat="1" ht="13.8" x14ac:dyDescent="0.3">
      <c r="B41521" s="10"/>
      <c r="L41521" s="10"/>
      <c r="M41521" s="10"/>
    </row>
    <row r="41522" spans="2:13" s="1" customFormat="1" ht="13.8" x14ac:dyDescent="0.3">
      <c r="B41522" s="10"/>
      <c r="L41522" s="10"/>
      <c r="M41522" s="10"/>
    </row>
    <row r="41523" spans="2:13" s="1" customFormat="1" ht="13.8" x14ac:dyDescent="0.3">
      <c r="B41523" s="10"/>
      <c r="L41523" s="10"/>
      <c r="M41523" s="10"/>
    </row>
    <row r="41524" spans="2:13" s="1" customFormat="1" ht="13.8" x14ac:dyDescent="0.3">
      <c r="B41524" s="10"/>
      <c r="L41524" s="10"/>
      <c r="M41524" s="10"/>
    </row>
    <row r="41525" spans="2:13" s="1" customFormat="1" ht="13.8" x14ac:dyDescent="0.3">
      <c r="B41525" s="10"/>
      <c r="L41525" s="10"/>
      <c r="M41525" s="10"/>
    </row>
    <row r="41526" spans="2:13" s="1" customFormat="1" ht="13.8" x14ac:dyDescent="0.3">
      <c r="B41526" s="10"/>
      <c r="L41526" s="10"/>
      <c r="M41526" s="10"/>
    </row>
    <row r="41527" spans="2:13" s="1" customFormat="1" ht="13.8" x14ac:dyDescent="0.3">
      <c r="B41527" s="10"/>
      <c r="L41527" s="10"/>
      <c r="M41527" s="10"/>
    </row>
    <row r="41528" spans="2:13" s="1" customFormat="1" ht="13.8" x14ac:dyDescent="0.3">
      <c r="B41528" s="10"/>
      <c r="L41528" s="10"/>
      <c r="M41528" s="10"/>
    </row>
    <row r="41529" spans="2:13" s="1" customFormat="1" ht="13.8" x14ac:dyDescent="0.3">
      <c r="B41529" s="10"/>
      <c r="L41529" s="10"/>
      <c r="M41529" s="10"/>
    </row>
    <row r="41530" spans="2:13" s="1" customFormat="1" ht="13.8" x14ac:dyDescent="0.3">
      <c r="B41530" s="10"/>
      <c r="L41530" s="10"/>
      <c r="M41530" s="10"/>
    </row>
    <row r="41531" spans="2:13" s="1" customFormat="1" ht="13.8" x14ac:dyDescent="0.3">
      <c r="B41531" s="10"/>
      <c r="L41531" s="10"/>
      <c r="M41531" s="10"/>
    </row>
    <row r="41532" spans="2:13" s="1" customFormat="1" ht="13.8" x14ac:dyDescent="0.3">
      <c r="B41532" s="10"/>
      <c r="L41532" s="10"/>
      <c r="M41532" s="10"/>
    </row>
    <row r="41533" spans="2:13" s="1" customFormat="1" ht="13.8" x14ac:dyDescent="0.3">
      <c r="B41533" s="10"/>
      <c r="L41533" s="10"/>
      <c r="M41533" s="10"/>
    </row>
    <row r="41534" spans="2:13" s="1" customFormat="1" ht="13.8" x14ac:dyDescent="0.3">
      <c r="B41534" s="10"/>
      <c r="L41534" s="10"/>
      <c r="M41534" s="10"/>
    </row>
    <row r="41535" spans="2:13" s="1" customFormat="1" ht="13.8" x14ac:dyDescent="0.3">
      <c r="B41535" s="10"/>
      <c r="L41535" s="10"/>
      <c r="M41535" s="10"/>
    </row>
    <row r="41536" spans="2:13" s="1" customFormat="1" ht="13.8" x14ac:dyDescent="0.3">
      <c r="B41536" s="10"/>
      <c r="L41536" s="10"/>
      <c r="M41536" s="10"/>
    </row>
    <row r="41537" spans="2:13" s="1" customFormat="1" ht="13.8" x14ac:dyDescent="0.3">
      <c r="B41537" s="10"/>
      <c r="L41537" s="10"/>
      <c r="M41537" s="10"/>
    </row>
    <row r="41538" spans="2:13" s="1" customFormat="1" ht="13.8" x14ac:dyDescent="0.3">
      <c r="B41538" s="10"/>
      <c r="L41538" s="10"/>
      <c r="M41538" s="10"/>
    </row>
    <row r="41539" spans="2:13" s="1" customFormat="1" ht="13.8" x14ac:dyDescent="0.3">
      <c r="B41539" s="10"/>
      <c r="L41539" s="10"/>
      <c r="M41539" s="10"/>
    </row>
    <row r="41540" spans="2:13" s="1" customFormat="1" ht="13.8" x14ac:dyDescent="0.3">
      <c r="B41540" s="10"/>
      <c r="L41540" s="10"/>
      <c r="M41540" s="10"/>
    </row>
    <row r="41541" spans="2:13" s="1" customFormat="1" ht="13.8" x14ac:dyDescent="0.3">
      <c r="B41541" s="10"/>
      <c r="L41541" s="10"/>
      <c r="M41541" s="10"/>
    </row>
    <row r="41542" spans="2:13" s="1" customFormat="1" ht="13.8" x14ac:dyDescent="0.3">
      <c r="B41542" s="10"/>
      <c r="L41542" s="10"/>
      <c r="M41542" s="10"/>
    </row>
    <row r="41543" spans="2:13" s="1" customFormat="1" ht="13.8" x14ac:dyDescent="0.3">
      <c r="B41543" s="10"/>
      <c r="L41543" s="10"/>
      <c r="M41543" s="10"/>
    </row>
    <row r="41544" spans="2:13" s="1" customFormat="1" ht="13.8" x14ac:dyDescent="0.3">
      <c r="B41544" s="10"/>
      <c r="L41544" s="10"/>
      <c r="M41544" s="10"/>
    </row>
    <row r="41545" spans="2:13" s="1" customFormat="1" ht="13.8" x14ac:dyDescent="0.3">
      <c r="B41545" s="10"/>
      <c r="L41545" s="10"/>
      <c r="M41545" s="10"/>
    </row>
    <row r="41546" spans="2:13" s="1" customFormat="1" ht="13.8" x14ac:dyDescent="0.3">
      <c r="B41546" s="10"/>
      <c r="L41546" s="10"/>
      <c r="M41546" s="10"/>
    </row>
    <row r="41547" spans="2:13" s="1" customFormat="1" ht="13.8" x14ac:dyDescent="0.3">
      <c r="B41547" s="10"/>
      <c r="L41547" s="10"/>
      <c r="M41547" s="10"/>
    </row>
    <row r="41548" spans="2:13" s="1" customFormat="1" ht="13.8" x14ac:dyDescent="0.3">
      <c r="B41548" s="10"/>
      <c r="L41548" s="10"/>
      <c r="M41548" s="10"/>
    </row>
    <row r="41549" spans="2:13" s="1" customFormat="1" ht="13.8" x14ac:dyDescent="0.3">
      <c r="B41549" s="10"/>
      <c r="L41549" s="10"/>
      <c r="M41549" s="10"/>
    </row>
    <row r="41550" spans="2:13" s="1" customFormat="1" ht="13.8" x14ac:dyDescent="0.3">
      <c r="B41550" s="10"/>
      <c r="L41550" s="10"/>
      <c r="M41550" s="10"/>
    </row>
    <row r="41551" spans="2:13" s="1" customFormat="1" ht="13.8" x14ac:dyDescent="0.3">
      <c r="B41551" s="10"/>
      <c r="L41551" s="10"/>
      <c r="M41551" s="10"/>
    </row>
    <row r="41552" spans="2:13" s="1" customFormat="1" ht="13.8" x14ac:dyDescent="0.3">
      <c r="B41552" s="10"/>
      <c r="L41552" s="10"/>
      <c r="M41552" s="10"/>
    </row>
    <row r="41553" spans="2:13" s="1" customFormat="1" ht="13.8" x14ac:dyDescent="0.3">
      <c r="B41553" s="10"/>
      <c r="L41553" s="10"/>
      <c r="M41553" s="10"/>
    </row>
    <row r="41554" spans="2:13" s="1" customFormat="1" ht="13.8" x14ac:dyDescent="0.3">
      <c r="B41554" s="10"/>
      <c r="L41554" s="10"/>
      <c r="M41554" s="10"/>
    </row>
    <row r="41555" spans="2:13" s="1" customFormat="1" ht="13.8" x14ac:dyDescent="0.3">
      <c r="B41555" s="10"/>
      <c r="L41555" s="10"/>
      <c r="M41555" s="10"/>
    </row>
    <row r="41556" spans="2:13" s="1" customFormat="1" ht="13.8" x14ac:dyDescent="0.3">
      <c r="B41556" s="10"/>
      <c r="L41556" s="10"/>
      <c r="M41556" s="10"/>
    </row>
    <row r="41557" spans="2:13" s="1" customFormat="1" ht="13.8" x14ac:dyDescent="0.3">
      <c r="B41557" s="10"/>
      <c r="L41557" s="10"/>
      <c r="M41557" s="10"/>
    </row>
    <row r="41558" spans="2:13" s="1" customFormat="1" ht="13.8" x14ac:dyDescent="0.3">
      <c r="B41558" s="10"/>
      <c r="L41558" s="10"/>
      <c r="M41558" s="10"/>
    </row>
    <row r="41559" spans="2:13" s="1" customFormat="1" ht="13.8" x14ac:dyDescent="0.3">
      <c r="B41559" s="10"/>
      <c r="L41559" s="10"/>
      <c r="M41559" s="10"/>
    </row>
    <row r="41560" spans="2:13" s="1" customFormat="1" ht="13.8" x14ac:dyDescent="0.3">
      <c r="B41560" s="10"/>
      <c r="L41560" s="10"/>
      <c r="M41560" s="10"/>
    </row>
    <row r="41561" spans="2:13" s="1" customFormat="1" ht="13.8" x14ac:dyDescent="0.3">
      <c r="B41561" s="10"/>
      <c r="L41561" s="10"/>
      <c r="M41561" s="10"/>
    </row>
    <row r="41562" spans="2:13" s="1" customFormat="1" ht="13.8" x14ac:dyDescent="0.3">
      <c r="B41562" s="10"/>
      <c r="L41562" s="10"/>
      <c r="M41562" s="10"/>
    </row>
    <row r="41563" spans="2:13" s="1" customFormat="1" ht="13.8" x14ac:dyDescent="0.3">
      <c r="B41563" s="10"/>
      <c r="L41563" s="10"/>
      <c r="M41563" s="10"/>
    </row>
    <row r="41564" spans="2:13" s="1" customFormat="1" ht="13.8" x14ac:dyDescent="0.3">
      <c r="B41564" s="10"/>
      <c r="L41564" s="10"/>
      <c r="M41564" s="10"/>
    </row>
    <row r="41565" spans="2:13" s="1" customFormat="1" ht="13.8" x14ac:dyDescent="0.3">
      <c r="B41565" s="10"/>
      <c r="L41565" s="10"/>
      <c r="M41565" s="10"/>
    </row>
    <row r="41566" spans="2:13" s="1" customFormat="1" ht="13.8" x14ac:dyDescent="0.3">
      <c r="B41566" s="10"/>
      <c r="L41566" s="10"/>
      <c r="M41566" s="10"/>
    </row>
    <row r="41567" spans="2:13" s="1" customFormat="1" ht="13.8" x14ac:dyDescent="0.3">
      <c r="B41567" s="10"/>
      <c r="L41567" s="10"/>
      <c r="M41567" s="10"/>
    </row>
    <row r="41568" spans="2:13" s="1" customFormat="1" ht="13.8" x14ac:dyDescent="0.3">
      <c r="B41568" s="10"/>
      <c r="L41568" s="10"/>
      <c r="M41568" s="10"/>
    </row>
    <row r="41569" spans="2:13" s="1" customFormat="1" ht="13.8" x14ac:dyDescent="0.3">
      <c r="B41569" s="10"/>
      <c r="L41569" s="10"/>
      <c r="M41569" s="10"/>
    </row>
    <row r="41570" spans="2:13" s="1" customFormat="1" ht="13.8" x14ac:dyDescent="0.3">
      <c r="B41570" s="10"/>
      <c r="L41570" s="10"/>
      <c r="M41570" s="10"/>
    </row>
    <row r="41571" spans="2:13" s="1" customFormat="1" ht="13.8" x14ac:dyDescent="0.3">
      <c r="B41571" s="10"/>
      <c r="L41571" s="10"/>
      <c r="M41571" s="10"/>
    </row>
    <row r="41572" spans="2:13" s="1" customFormat="1" ht="13.8" x14ac:dyDescent="0.3">
      <c r="B41572" s="10"/>
      <c r="L41572" s="10"/>
      <c r="M41572" s="10"/>
    </row>
    <row r="41573" spans="2:13" s="1" customFormat="1" ht="13.8" x14ac:dyDescent="0.3">
      <c r="B41573" s="10"/>
      <c r="L41573" s="10"/>
      <c r="M41573" s="10"/>
    </row>
    <row r="41574" spans="2:13" s="1" customFormat="1" ht="13.8" x14ac:dyDescent="0.3">
      <c r="B41574" s="10"/>
      <c r="L41574" s="10"/>
      <c r="M41574" s="10"/>
    </row>
    <row r="41575" spans="2:13" s="1" customFormat="1" ht="13.8" x14ac:dyDescent="0.3">
      <c r="B41575" s="10"/>
      <c r="L41575" s="10"/>
      <c r="M41575" s="10"/>
    </row>
    <row r="41576" spans="2:13" s="1" customFormat="1" ht="13.8" x14ac:dyDescent="0.3">
      <c r="B41576" s="10"/>
      <c r="L41576" s="10"/>
      <c r="M41576" s="10"/>
    </row>
    <row r="41577" spans="2:13" s="1" customFormat="1" ht="13.8" x14ac:dyDescent="0.3">
      <c r="B41577" s="10"/>
      <c r="L41577" s="10"/>
      <c r="M41577" s="10"/>
    </row>
    <row r="41578" spans="2:13" s="1" customFormat="1" ht="13.8" x14ac:dyDescent="0.3">
      <c r="B41578" s="10"/>
      <c r="L41578" s="10"/>
      <c r="M41578" s="10"/>
    </row>
    <row r="41579" spans="2:13" s="1" customFormat="1" ht="13.8" x14ac:dyDescent="0.3">
      <c r="B41579" s="10"/>
      <c r="L41579" s="10"/>
      <c r="M41579" s="10"/>
    </row>
    <row r="41580" spans="2:13" s="1" customFormat="1" ht="13.8" x14ac:dyDescent="0.3">
      <c r="B41580" s="10"/>
      <c r="L41580" s="10"/>
      <c r="M41580" s="10"/>
    </row>
    <row r="41581" spans="2:13" s="1" customFormat="1" ht="13.8" x14ac:dyDescent="0.3">
      <c r="B41581" s="10"/>
      <c r="L41581" s="10"/>
      <c r="M41581" s="10"/>
    </row>
    <row r="41582" spans="2:13" s="1" customFormat="1" ht="13.8" x14ac:dyDescent="0.3">
      <c r="B41582" s="10"/>
      <c r="L41582" s="10"/>
      <c r="M41582" s="10"/>
    </row>
    <row r="41583" spans="2:13" s="1" customFormat="1" ht="13.8" x14ac:dyDescent="0.3">
      <c r="B41583" s="10"/>
      <c r="L41583" s="10"/>
      <c r="M41583" s="10"/>
    </row>
    <row r="41584" spans="2:13" s="1" customFormat="1" ht="13.8" x14ac:dyDescent="0.3">
      <c r="B41584" s="10"/>
      <c r="L41584" s="10"/>
      <c r="M41584" s="10"/>
    </row>
    <row r="41585" spans="2:13" s="1" customFormat="1" ht="13.8" x14ac:dyDescent="0.3">
      <c r="B41585" s="10"/>
      <c r="L41585" s="10"/>
      <c r="M41585" s="10"/>
    </row>
    <row r="41586" spans="2:13" s="1" customFormat="1" ht="13.8" x14ac:dyDescent="0.3">
      <c r="B41586" s="10"/>
      <c r="L41586" s="10"/>
      <c r="M41586" s="10"/>
    </row>
    <row r="41587" spans="2:13" s="1" customFormat="1" ht="13.8" x14ac:dyDescent="0.3">
      <c r="B41587" s="10"/>
      <c r="L41587" s="10"/>
      <c r="M41587" s="10"/>
    </row>
    <row r="41588" spans="2:13" s="1" customFormat="1" ht="13.8" x14ac:dyDescent="0.3">
      <c r="B41588" s="10"/>
      <c r="L41588" s="10"/>
      <c r="M41588" s="10"/>
    </row>
    <row r="41589" spans="2:13" s="1" customFormat="1" ht="13.8" x14ac:dyDescent="0.3">
      <c r="B41589" s="10"/>
      <c r="L41589" s="10"/>
      <c r="M41589" s="10"/>
    </row>
    <row r="41590" spans="2:13" s="1" customFormat="1" ht="13.8" x14ac:dyDescent="0.3">
      <c r="B41590" s="10"/>
      <c r="L41590" s="10"/>
      <c r="M41590" s="10"/>
    </row>
    <row r="41591" spans="2:13" s="1" customFormat="1" ht="13.8" x14ac:dyDescent="0.3">
      <c r="B41591" s="10"/>
      <c r="L41591" s="10"/>
      <c r="M41591" s="10"/>
    </row>
    <row r="41592" spans="2:13" s="1" customFormat="1" ht="13.8" x14ac:dyDescent="0.3">
      <c r="B41592" s="10"/>
      <c r="L41592" s="10"/>
      <c r="M41592" s="10"/>
    </row>
    <row r="41593" spans="2:13" s="1" customFormat="1" ht="13.8" x14ac:dyDescent="0.3">
      <c r="B41593" s="10"/>
      <c r="L41593" s="10"/>
      <c r="M41593" s="10"/>
    </row>
    <row r="41594" spans="2:13" s="1" customFormat="1" ht="13.8" x14ac:dyDescent="0.3">
      <c r="B41594" s="10"/>
      <c r="L41594" s="10"/>
      <c r="M41594" s="10"/>
    </row>
    <row r="41595" spans="2:13" s="1" customFormat="1" ht="13.8" x14ac:dyDescent="0.3">
      <c r="B41595" s="10"/>
      <c r="L41595" s="10"/>
      <c r="M41595" s="10"/>
    </row>
    <row r="41596" spans="2:13" s="1" customFormat="1" ht="13.8" x14ac:dyDescent="0.3">
      <c r="B41596" s="10"/>
      <c r="L41596" s="10"/>
      <c r="M41596" s="10"/>
    </row>
    <row r="41597" spans="2:13" s="1" customFormat="1" ht="13.8" x14ac:dyDescent="0.3">
      <c r="B41597" s="10"/>
      <c r="L41597" s="10"/>
      <c r="M41597" s="10"/>
    </row>
    <row r="41598" spans="2:13" s="1" customFormat="1" ht="13.8" x14ac:dyDescent="0.3">
      <c r="B41598" s="10"/>
      <c r="L41598" s="10"/>
      <c r="M41598" s="10"/>
    </row>
    <row r="41599" spans="2:13" s="1" customFormat="1" ht="13.8" x14ac:dyDescent="0.3">
      <c r="B41599" s="10"/>
      <c r="L41599" s="10"/>
      <c r="M41599" s="10"/>
    </row>
    <row r="41600" spans="2:13" s="1" customFormat="1" ht="13.8" x14ac:dyDescent="0.3">
      <c r="B41600" s="10"/>
      <c r="L41600" s="10"/>
      <c r="M41600" s="10"/>
    </row>
    <row r="41601" spans="2:13" s="1" customFormat="1" ht="13.8" x14ac:dyDescent="0.3">
      <c r="B41601" s="10"/>
      <c r="L41601" s="10"/>
      <c r="M41601" s="10"/>
    </row>
    <row r="41602" spans="2:13" s="1" customFormat="1" ht="13.8" x14ac:dyDescent="0.3">
      <c r="B41602" s="10"/>
      <c r="L41602" s="10"/>
      <c r="M41602" s="10"/>
    </row>
    <row r="41603" spans="2:13" s="1" customFormat="1" ht="13.8" x14ac:dyDescent="0.3">
      <c r="B41603" s="10"/>
      <c r="L41603" s="10"/>
      <c r="M41603" s="10"/>
    </row>
    <row r="41604" spans="2:13" s="1" customFormat="1" ht="13.8" x14ac:dyDescent="0.3">
      <c r="B41604" s="10"/>
      <c r="L41604" s="10"/>
      <c r="M41604" s="10"/>
    </row>
    <row r="41605" spans="2:13" s="1" customFormat="1" ht="13.8" x14ac:dyDescent="0.3">
      <c r="B41605" s="10"/>
      <c r="L41605" s="10"/>
      <c r="M41605" s="10"/>
    </row>
    <row r="41606" spans="2:13" s="1" customFormat="1" ht="13.8" x14ac:dyDescent="0.3">
      <c r="B41606" s="10"/>
      <c r="L41606" s="10"/>
      <c r="M41606" s="10"/>
    </row>
    <row r="41607" spans="2:13" s="1" customFormat="1" ht="13.8" x14ac:dyDescent="0.3">
      <c r="B41607" s="10"/>
      <c r="L41607" s="10"/>
      <c r="M41607" s="10"/>
    </row>
    <row r="41608" spans="2:13" s="1" customFormat="1" ht="13.8" x14ac:dyDescent="0.3">
      <c r="B41608" s="10"/>
      <c r="L41608" s="10"/>
      <c r="M41608" s="10"/>
    </row>
    <row r="41609" spans="2:13" s="1" customFormat="1" ht="13.8" x14ac:dyDescent="0.3">
      <c r="B41609" s="10"/>
      <c r="L41609" s="10"/>
      <c r="M41609" s="10"/>
    </row>
    <row r="41610" spans="2:13" s="1" customFormat="1" ht="13.8" x14ac:dyDescent="0.3">
      <c r="B41610" s="10"/>
      <c r="L41610" s="10"/>
      <c r="M41610" s="10"/>
    </row>
    <row r="41611" spans="2:13" s="1" customFormat="1" ht="13.8" x14ac:dyDescent="0.3">
      <c r="B41611" s="10"/>
      <c r="L41611" s="10"/>
      <c r="M41611" s="10"/>
    </row>
    <row r="41612" spans="2:13" s="1" customFormat="1" ht="13.8" x14ac:dyDescent="0.3">
      <c r="B41612" s="10"/>
      <c r="L41612" s="10"/>
      <c r="M41612" s="10"/>
    </row>
    <row r="41613" spans="2:13" s="1" customFormat="1" ht="13.8" x14ac:dyDescent="0.3">
      <c r="B41613" s="10"/>
      <c r="L41613" s="10"/>
      <c r="M41613" s="10"/>
    </row>
    <row r="41614" spans="2:13" s="1" customFormat="1" ht="13.8" x14ac:dyDescent="0.3">
      <c r="B41614" s="10"/>
      <c r="L41614" s="10"/>
      <c r="M41614" s="10"/>
    </row>
    <row r="41615" spans="2:13" s="1" customFormat="1" ht="13.8" x14ac:dyDescent="0.3">
      <c r="B41615" s="10"/>
      <c r="L41615" s="10"/>
      <c r="M41615" s="10"/>
    </row>
    <row r="41616" spans="2:13" s="1" customFormat="1" ht="13.8" x14ac:dyDescent="0.3">
      <c r="B41616" s="10"/>
      <c r="L41616" s="10"/>
      <c r="M41616" s="10"/>
    </row>
    <row r="41617" spans="2:13" s="1" customFormat="1" ht="13.8" x14ac:dyDescent="0.3">
      <c r="B41617" s="10"/>
      <c r="L41617" s="10"/>
      <c r="M41617" s="10"/>
    </row>
    <row r="41618" spans="2:13" s="1" customFormat="1" ht="13.8" x14ac:dyDescent="0.3">
      <c r="B41618" s="10"/>
      <c r="L41618" s="10"/>
      <c r="M41618" s="10"/>
    </row>
    <row r="41619" spans="2:13" s="1" customFormat="1" ht="13.8" x14ac:dyDescent="0.3">
      <c r="B41619" s="10"/>
      <c r="L41619" s="10"/>
      <c r="M41619" s="10"/>
    </row>
    <row r="41620" spans="2:13" s="1" customFormat="1" ht="13.8" x14ac:dyDescent="0.3">
      <c r="B41620" s="10"/>
      <c r="L41620" s="10"/>
      <c r="M41620" s="10"/>
    </row>
    <row r="41621" spans="2:13" s="1" customFormat="1" ht="13.8" x14ac:dyDescent="0.3">
      <c r="B41621" s="10"/>
      <c r="L41621" s="10"/>
      <c r="M41621" s="10"/>
    </row>
    <row r="41622" spans="2:13" s="1" customFormat="1" ht="13.8" x14ac:dyDescent="0.3">
      <c r="B41622" s="10"/>
      <c r="L41622" s="10"/>
      <c r="M41622" s="10"/>
    </row>
    <row r="41623" spans="2:13" s="1" customFormat="1" ht="13.8" x14ac:dyDescent="0.3">
      <c r="B41623" s="10"/>
      <c r="L41623" s="10"/>
      <c r="M41623" s="10"/>
    </row>
    <row r="41624" spans="2:13" s="1" customFormat="1" ht="13.8" x14ac:dyDescent="0.3">
      <c r="B41624" s="10"/>
      <c r="L41624" s="10"/>
      <c r="M41624" s="10"/>
    </row>
    <row r="41625" spans="2:13" s="1" customFormat="1" ht="13.8" x14ac:dyDescent="0.3">
      <c r="B41625" s="10"/>
      <c r="L41625" s="10"/>
      <c r="M41625" s="10"/>
    </row>
    <row r="41626" spans="2:13" s="1" customFormat="1" ht="13.8" x14ac:dyDescent="0.3">
      <c r="B41626" s="10"/>
      <c r="L41626" s="10"/>
      <c r="M41626" s="10"/>
    </row>
    <row r="41627" spans="2:13" s="1" customFormat="1" ht="13.8" x14ac:dyDescent="0.3">
      <c r="B41627" s="10"/>
      <c r="L41627" s="10"/>
      <c r="M41627" s="10"/>
    </row>
    <row r="41628" spans="2:13" s="1" customFormat="1" ht="13.8" x14ac:dyDescent="0.3">
      <c r="B41628" s="10"/>
      <c r="L41628" s="10"/>
      <c r="M41628" s="10"/>
    </row>
    <row r="41629" spans="2:13" s="1" customFormat="1" ht="13.8" x14ac:dyDescent="0.3">
      <c r="B41629" s="10"/>
      <c r="L41629" s="10"/>
      <c r="M41629" s="10"/>
    </row>
    <row r="41630" spans="2:13" s="1" customFormat="1" ht="13.8" x14ac:dyDescent="0.3">
      <c r="B41630" s="10"/>
      <c r="L41630" s="10"/>
      <c r="M41630" s="10"/>
    </row>
    <row r="41631" spans="2:13" s="1" customFormat="1" ht="13.8" x14ac:dyDescent="0.3">
      <c r="B41631" s="10"/>
      <c r="L41631" s="10"/>
      <c r="M41631" s="10"/>
    </row>
    <row r="41632" spans="2:13" s="1" customFormat="1" ht="13.8" x14ac:dyDescent="0.3">
      <c r="B41632" s="10"/>
      <c r="L41632" s="10"/>
      <c r="M41632" s="10"/>
    </row>
    <row r="41633" spans="2:13" s="1" customFormat="1" ht="13.8" x14ac:dyDescent="0.3">
      <c r="B41633" s="10"/>
      <c r="L41633" s="10"/>
      <c r="M41633" s="10"/>
    </row>
    <row r="41634" spans="2:13" s="1" customFormat="1" ht="13.8" x14ac:dyDescent="0.3">
      <c r="B41634" s="10"/>
      <c r="L41634" s="10"/>
      <c r="M41634" s="10"/>
    </row>
    <row r="41635" spans="2:13" s="1" customFormat="1" ht="13.8" x14ac:dyDescent="0.3">
      <c r="B41635" s="10"/>
      <c r="L41635" s="10"/>
      <c r="M41635" s="10"/>
    </row>
    <row r="41636" spans="2:13" s="1" customFormat="1" ht="13.8" x14ac:dyDescent="0.3">
      <c r="B41636" s="10"/>
      <c r="L41636" s="10"/>
      <c r="M41636" s="10"/>
    </row>
    <row r="41637" spans="2:13" s="1" customFormat="1" ht="13.8" x14ac:dyDescent="0.3">
      <c r="B41637" s="10"/>
      <c r="L41637" s="10"/>
      <c r="M41637" s="10"/>
    </row>
    <row r="41638" spans="2:13" s="1" customFormat="1" ht="13.8" x14ac:dyDescent="0.3">
      <c r="B41638" s="10"/>
      <c r="L41638" s="10"/>
      <c r="M41638" s="10"/>
    </row>
    <row r="41639" spans="2:13" s="1" customFormat="1" ht="13.8" x14ac:dyDescent="0.3">
      <c r="B41639" s="10"/>
      <c r="L41639" s="10"/>
      <c r="M41639" s="10"/>
    </row>
    <row r="41640" spans="2:13" s="1" customFormat="1" ht="13.8" x14ac:dyDescent="0.3">
      <c r="B41640" s="10"/>
      <c r="L41640" s="10"/>
      <c r="M41640" s="10"/>
    </row>
    <row r="41641" spans="2:13" s="1" customFormat="1" ht="13.8" x14ac:dyDescent="0.3">
      <c r="B41641" s="10"/>
      <c r="L41641" s="10"/>
      <c r="M41641" s="10"/>
    </row>
    <row r="41642" spans="2:13" s="1" customFormat="1" ht="13.8" x14ac:dyDescent="0.3">
      <c r="B41642" s="10"/>
      <c r="L41642" s="10"/>
      <c r="M41642" s="10"/>
    </row>
    <row r="41643" spans="2:13" s="1" customFormat="1" ht="13.8" x14ac:dyDescent="0.3">
      <c r="B41643" s="10"/>
      <c r="L41643" s="10"/>
      <c r="M41643" s="10"/>
    </row>
    <row r="41644" spans="2:13" s="1" customFormat="1" ht="13.8" x14ac:dyDescent="0.3">
      <c r="B41644" s="10"/>
      <c r="L41644" s="10"/>
      <c r="M41644" s="10"/>
    </row>
    <row r="41645" spans="2:13" s="1" customFormat="1" ht="13.8" x14ac:dyDescent="0.3">
      <c r="B41645" s="10"/>
      <c r="L41645" s="10"/>
      <c r="M41645" s="10"/>
    </row>
    <row r="41646" spans="2:13" s="1" customFormat="1" ht="13.8" x14ac:dyDescent="0.3">
      <c r="B41646" s="10"/>
      <c r="L41646" s="10"/>
      <c r="M41646" s="10"/>
    </row>
    <row r="41647" spans="2:13" s="1" customFormat="1" ht="13.8" x14ac:dyDescent="0.3">
      <c r="B41647" s="10"/>
      <c r="L41647" s="10"/>
      <c r="M41647" s="10"/>
    </row>
    <row r="41648" spans="2:13" s="1" customFormat="1" ht="13.8" x14ac:dyDescent="0.3">
      <c r="B41648" s="10"/>
      <c r="L41648" s="10"/>
      <c r="M41648" s="10"/>
    </row>
    <row r="41649" spans="2:13" s="1" customFormat="1" ht="13.8" x14ac:dyDescent="0.3">
      <c r="B41649" s="10"/>
      <c r="L41649" s="10"/>
      <c r="M41649" s="10"/>
    </row>
    <row r="41650" spans="2:13" s="1" customFormat="1" ht="13.8" x14ac:dyDescent="0.3">
      <c r="B41650" s="10"/>
      <c r="L41650" s="10"/>
      <c r="M41650" s="10"/>
    </row>
    <row r="41651" spans="2:13" s="1" customFormat="1" ht="13.8" x14ac:dyDescent="0.3">
      <c r="B41651" s="10"/>
      <c r="L41651" s="10"/>
      <c r="M41651" s="10"/>
    </row>
    <row r="41652" spans="2:13" s="1" customFormat="1" ht="13.8" x14ac:dyDescent="0.3">
      <c r="B41652" s="10"/>
      <c r="L41652" s="10"/>
      <c r="M41652" s="10"/>
    </row>
    <row r="41653" spans="2:13" s="1" customFormat="1" ht="13.8" x14ac:dyDescent="0.3">
      <c r="B41653" s="10"/>
      <c r="L41653" s="10"/>
      <c r="M41653" s="10"/>
    </row>
    <row r="41654" spans="2:13" s="1" customFormat="1" ht="13.8" x14ac:dyDescent="0.3">
      <c r="B41654" s="10"/>
      <c r="L41654" s="10"/>
      <c r="M41654" s="10"/>
    </row>
    <row r="41655" spans="2:13" s="1" customFormat="1" ht="13.8" x14ac:dyDescent="0.3">
      <c r="B41655" s="10"/>
      <c r="L41655" s="10"/>
      <c r="M41655" s="10"/>
    </row>
    <row r="41656" spans="2:13" s="1" customFormat="1" ht="13.8" x14ac:dyDescent="0.3">
      <c r="B41656" s="10"/>
      <c r="L41656" s="10"/>
      <c r="M41656" s="10"/>
    </row>
    <row r="41657" spans="2:13" s="1" customFormat="1" ht="13.8" x14ac:dyDescent="0.3">
      <c r="B41657" s="10"/>
      <c r="L41657" s="10"/>
      <c r="M41657" s="10"/>
    </row>
    <row r="41658" spans="2:13" s="1" customFormat="1" ht="13.8" x14ac:dyDescent="0.3">
      <c r="B41658" s="10"/>
      <c r="L41658" s="10"/>
      <c r="M41658" s="10"/>
    </row>
    <row r="41659" spans="2:13" s="1" customFormat="1" ht="13.8" x14ac:dyDescent="0.3">
      <c r="B41659" s="10"/>
      <c r="L41659" s="10"/>
      <c r="M41659" s="10"/>
    </row>
    <row r="41660" spans="2:13" s="1" customFormat="1" ht="13.8" x14ac:dyDescent="0.3">
      <c r="B41660" s="10"/>
      <c r="L41660" s="10"/>
      <c r="M41660" s="10"/>
    </row>
    <row r="41661" spans="2:13" s="1" customFormat="1" ht="13.8" x14ac:dyDescent="0.3">
      <c r="B41661" s="10"/>
      <c r="L41661" s="10"/>
      <c r="M41661" s="10"/>
    </row>
    <row r="41662" spans="2:13" s="1" customFormat="1" ht="13.8" x14ac:dyDescent="0.3">
      <c r="B41662" s="10"/>
      <c r="L41662" s="10"/>
      <c r="M41662" s="10"/>
    </row>
    <row r="41663" spans="2:13" s="1" customFormat="1" ht="13.8" x14ac:dyDescent="0.3">
      <c r="B41663" s="10"/>
      <c r="L41663" s="10"/>
      <c r="M41663" s="10"/>
    </row>
    <row r="41664" spans="2:13" s="1" customFormat="1" ht="13.8" x14ac:dyDescent="0.3">
      <c r="B41664" s="10"/>
      <c r="L41664" s="10"/>
      <c r="M41664" s="10"/>
    </row>
    <row r="41665" spans="2:13" s="1" customFormat="1" ht="13.8" x14ac:dyDescent="0.3">
      <c r="B41665" s="10"/>
      <c r="L41665" s="10"/>
      <c r="M41665" s="10"/>
    </row>
    <row r="41666" spans="2:13" s="1" customFormat="1" ht="13.8" x14ac:dyDescent="0.3">
      <c r="B41666" s="10"/>
      <c r="L41666" s="10"/>
      <c r="M41666" s="10"/>
    </row>
    <row r="41667" spans="2:13" s="1" customFormat="1" ht="13.8" x14ac:dyDescent="0.3">
      <c r="B41667" s="10"/>
      <c r="L41667" s="10"/>
      <c r="M41667" s="10"/>
    </row>
    <row r="41668" spans="2:13" s="1" customFormat="1" ht="13.8" x14ac:dyDescent="0.3">
      <c r="B41668" s="10"/>
      <c r="L41668" s="10"/>
      <c r="M41668" s="10"/>
    </row>
    <row r="41669" spans="2:13" s="1" customFormat="1" ht="13.8" x14ac:dyDescent="0.3">
      <c r="B41669" s="10"/>
      <c r="L41669" s="10"/>
      <c r="M41669" s="10"/>
    </row>
    <row r="41670" spans="2:13" s="1" customFormat="1" ht="13.8" x14ac:dyDescent="0.3">
      <c r="B41670" s="10"/>
      <c r="L41670" s="10"/>
      <c r="M41670" s="10"/>
    </row>
    <row r="41671" spans="2:13" s="1" customFormat="1" ht="13.8" x14ac:dyDescent="0.3">
      <c r="B41671" s="10"/>
      <c r="L41671" s="10"/>
      <c r="M41671" s="10"/>
    </row>
    <row r="41672" spans="2:13" s="1" customFormat="1" ht="13.8" x14ac:dyDescent="0.3">
      <c r="B41672" s="10"/>
      <c r="L41672" s="10"/>
      <c r="M41672" s="10"/>
    </row>
    <row r="41673" spans="2:13" s="1" customFormat="1" ht="13.8" x14ac:dyDescent="0.3">
      <c r="B41673" s="10"/>
      <c r="L41673" s="10"/>
      <c r="M41673" s="10"/>
    </row>
    <row r="41674" spans="2:13" s="1" customFormat="1" ht="13.8" x14ac:dyDescent="0.3">
      <c r="B41674" s="10"/>
      <c r="L41674" s="10"/>
      <c r="M41674" s="10"/>
    </row>
    <row r="41675" spans="2:13" s="1" customFormat="1" ht="13.8" x14ac:dyDescent="0.3">
      <c r="B41675" s="10"/>
      <c r="L41675" s="10"/>
      <c r="M41675" s="10"/>
    </row>
    <row r="41676" spans="2:13" s="1" customFormat="1" ht="13.8" x14ac:dyDescent="0.3">
      <c r="B41676" s="10"/>
      <c r="L41676" s="10"/>
      <c r="M41676" s="10"/>
    </row>
    <row r="41677" spans="2:13" s="1" customFormat="1" ht="13.8" x14ac:dyDescent="0.3">
      <c r="B41677" s="10"/>
      <c r="L41677" s="10"/>
      <c r="M41677" s="10"/>
    </row>
    <row r="41678" spans="2:13" s="1" customFormat="1" ht="13.8" x14ac:dyDescent="0.3">
      <c r="B41678" s="10"/>
      <c r="L41678" s="10"/>
      <c r="M41678" s="10"/>
    </row>
    <row r="41679" spans="2:13" s="1" customFormat="1" ht="13.8" x14ac:dyDescent="0.3">
      <c r="B41679" s="10"/>
      <c r="L41679" s="10"/>
      <c r="M41679" s="10"/>
    </row>
    <row r="41680" spans="2:13" s="1" customFormat="1" ht="13.8" x14ac:dyDescent="0.3">
      <c r="B41680" s="10"/>
      <c r="L41680" s="10"/>
      <c r="M41680" s="10"/>
    </row>
    <row r="41681" spans="2:13" s="1" customFormat="1" ht="13.8" x14ac:dyDescent="0.3">
      <c r="B41681" s="10"/>
      <c r="L41681" s="10"/>
      <c r="M41681" s="10"/>
    </row>
    <row r="41682" spans="2:13" s="1" customFormat="1" ht="13.8" x14ac:dyDescent="0.3">
      <c r="B41682" s="10"/>
      <c r="L41682" s="10"/>
      <c r="M41682" s="10"/>
    </row>
    <row r="41683" spans="2:13" s="1" customFormat="1" ht="13.8" x14ac:dyDescent="0.3">
      <c r="B41683" s="10"/>
      <c r="L41683" s="10"/>
      <c r="M41683" s="10"/>
    </row>
    <row r="41684" spans="2:13" s="1" customFormat="1" ht="13.8" x14ac:dyDescent="0.3">
      <c r="B41684" s="10"/>
      <c r="L41684" s="10"/>
      <c r="M41684" s="10"/>
    </row>
    <row r="41685" spans="2:13" s="1" customFormat="1" ht="13.8" x14ac:dyDescent="0.3">
      <c r="B41685" s="10"/>
      <c r="L41685" s="10"/>
      <c r="M41685" s="10"/>
    </row>
    <row r="41686" spans="2:13" s="1" customFormat="1" ht="13.8" x14ac:dyDescent="0.3">
      <c r="B41686" s="10"/>
      <c r="L41686" s="10"/>
      <c r="M41686" s="10"/>
    </row>
    <row r="41687" spans="2:13" s="1" customFormat="1" ht="13.8" x14ac:dyDescent="0.3">
      <c r="B41687" s="10"/>
      <c r="L41687" s="10"/>
      <c r="M41687" s="10"/>
    </row>
    <row r="41688" spans="2:13" s="1" customFormat="1" ht="13.8" x14ac:dyDescent="0.3">
      <c r="B41688" s="10"/>
      <c r="L41688" s="10"/>
      <c r="M41688" s="10"/>
    </row>
    <row r="41689" spans="2:13" s="1" customFormat="1" ht="13.8" x14ac:dyDescent="0.3">
      <c r="B41689" s="10"/>
      <c r="L41689" s="10"/>
      <c r="M41689" s="10"/>
    </row>
    <row r="41690" spans="2:13" s="1" customFormat="1" ht="13.8" x14ac:dyDescent="0.3">
      <c r="B41690" s="10"/>
      <c r="L41690" s="10"/>
      <c r="M41690" s="10"/>
    </row>
    <row r="41691" spans="2:13" s="1" customFormat="1" ht="13.8" x14ac:dyDescent="0.3">
      <c r="B41691" s="10"/>
      <c r="L41691" s="10"/>
      <c r="M41691" s="10"/>
    </row>
    <row r="41692" spans="2:13" s="1" customFormat="1" ht="13.8" x14ac:dyDescent="0.3">
      <c r="B41692" s="10"/>
      <c r="L41692" s="10"/>
      <c r="M41692" s="10"/>
    </row>
    <row r="41693" spans="2:13" s="1" customFormat="1" ht="13.8" x14ac:dyDescent="0.3">
      <c r="B41693" s="10"/>
      <c r="L41693" s="10"/>
      <c r="M41693" s="10"/>
    </row>
    <row r="41694" spans="2:13" s="1" customFormat="1" ht="13.8" x14ac:dyDescent="0.3">
      <c r="B41694" s="10"/>
      <c r="L41694" s="10"/>
      <c r="M41694" s="10"/>
    </row>
    <row r="41695" spans="2:13" s="1" customFormat="1" ht="13.8" x14ac:dyDescent="0.3">
      <c r="B41695" s="10"/>
      <c r="L41695" s="10"/>
      <c r="M41695" s="10"/>
    </row>
    <row r="41696" spans="2:13" s="1" customFormat="1" ht="13.8" x14ac:dyDescent="0.3">
      <c r="B41696" s="10"/>
      <c r="L41696" s="10"/>
      <c r="M41696" s="10"/>
    </row>
    <row r="41697" spans="2:13" s="1" customFormat="1" ht="13.8" x14ac:dyDescent="0.3">
      <c r="B41697" s="10"/>
      <c r="L41697" s="10"/>
      <c r="M41697" s="10"/>
    </row>
    <row r="41698" spans="2:13" s="1" customFormat="1" ht="13.8" x14ac:dyDescent="0.3">
      <c r="B41698" s="10"/>
      <c r="L41698" s="10"/>
      <c r="M41698" s="10"/>
    </row>
    <row r="41699" spans="2:13" s="1" customFormat="1" ht="13.8" x14ac:dyDescent="0.3">
      <c r="B41699" s="10"/>
      <c r="L41699" s="10"/>
      <c r="M41699" s="10"/>
    </row>
    <row r="41700" spans="2:13" s="1" customFormat="1" ht="13.8" x14ac:dyDescent="0.3">
      <c r="B41700" s="10"/>
      <c r="L41700" s="10"/>
      <c r="M41700" s="10"/>
    </row>
    <row r="41701" spans="2:13" s="1" customFormat="1" ht="13.8" x14ac:dyDescent="0.3">
      <c r="B41701" s="10"/>
      <c r="L41701" s="10"/>
      <c r="M41701" s="10"/>
    </row>
    <row r="41702" spans="2:13" s="1" customFormat="1" ht="13.8" x14ac:dyDescent="0.3">
      <c r="B41702" s="10"/>
      <c r="L41702" s="10"/>
      <c r="M41702" s="10"/>
    </row>
    <row r="41703" spans="2:13" s="1" customFormat="1" ht="13.8" x14ac:dyDescent="0.3">
      <c r="B41703" s="10"/>
      <c r="L41703" s="10"/>
      <c r="M41703" s="10"/>
    </row>
    <row r="41704" spans="2:13" s="1" customFormat="1" ht="13.8" x14ac:dyDescent="0.3">
      <c r="B41704" s="10"/>
      <c r="L41704" s="10"/>
      <c r="M41704" s="10"/>
    </row>
    <row r="41705" spans="2:13" s="1" customFormat="1" ht="13.8" x14ac:dyDescent="0.3">
      <c r="B41705" s="10"/>
      <c r="L41705" s="10"/>
      <c r="M41705" s="10"/>
    </row>
    <row r="41706" spans="2:13" s="1" customFormat="1" ht="13.8" x14ac:dyDescent="0.3">
      <c r="B41706" s="10"/>
      <c r="L41706" s="10"/>
      <c r="M41706" s="10"/>
    </row>
    <row r="41707" spans="2:13" s="1" customFormat="1" ht="13.8" x14ac:dyDescent="0.3">
      <c r="B41707" s="10"/>
      <c r="L41707" s="10"/>
      <c r="M41707" s="10"/>
    </row>
    <row r="41708" spans="2:13" s="1" customFormat="1" ht="13.8" x14ac:dyDescent="0.3">
      <c r="B41708" s="10"/>
      <c r="L41708" s="10"/>
      <c r="M41708" s="10"/>
    </row>
    <row r="41709" spans="2:13" s="1" customFormat="1" ht="13.8" x14ac:dyDescent="0.3">
      <c r="B41709" s="10"/>
      <c r="L41709" s="10"/>
      <c r="M41709" s="10"/>
    </row>
    <row r="41710" spans="2:13" s="1" customFormat="1" ht="13.8" x14ac:dyDescent="0.3">
      <c r="B41710" s="10"/>
      <c r="L41710" s="10"/>
      <c r="M41710" s="10"/>
    </row>
    <row r="41711" spans="2:13" s="1" customFormat="1" ht="13.8" x14ac:dyDescent="0.3">
      <c r="B41711" s="10"/>
      <c r="L41711" s="10"/>
      <c r="M41711" s="10"/>
    </row>
    <row r="41712" spans="2:13" s="1" customFormat="1" ht="13.8" x14ac:dyDescent="0.3">
      <c r="B41712" s="10"/>
      <c r="L41712" s="10"/>
      <c r="M41712" s="10"/>
    </row>
    <row r="41713" spans="2:13" s="1" customFormat="1" ht="13.8" x14ac:dyDescent="0.3">
      <c r="B41713" s="10"/>
      <c r="L41713" s="10"/>
      <c r="M41713" s="10"/>
    </row>
    <row r="41714" spans="2:13" s="1" customFormat="1" ht="13.8" x14ac:dyDescent="0.3">
      <c r="B41714" s="10"/>
      <c r="L41714" s="10"/>
      <c r="M41714" s="10"/>
    </row>
    <row r="41715" spans="2:13" s="1" customFormat="1" ht="13.8" x14ac:dyDescent="0.3">
      <c r="B41715" s="10"/>
      <c r="L41715" s="10"/>
      <c r="M41715" s="10"/>
    </row>
    <row r="41716" spans="2:13" s="1" customFormat="1" ht="13.8" x14ac:dyDescent="0.3">
      <c r="B41716" s="10"/>
      <c r="L41716" s="10"/>
      <c r="M41716" s="10"/>
    </row>
    <row r="41717" spans="2:13" s="1" customFormat="1" ht="13.8" x14ac:dyDescent="0.3">
      <c r="B41717" s="10"/>
      <c r="L41717" s="10"/>
      <c r="M41717" s="10"/>
    </row>
    <row r="41718" spans="2:13" s="1" customFormat="1" ht="13.8" x14ac:dyDescent="0.3">
      <c r="B41718" s="10"/>
      <c r="L41718" s="10"/>
      <c r="M41718" s="10"/>
    </row>
    <row r="41719" spans="2:13" s="1" customFormat="1" ht="13.8" x14ac:dyDescent="0.3">
      <c r="B41719" s="10"/>
      <c r="L41719" s="10"/>
      <c r="M41719" s="10"/>
    </row>
    <row r="41720" spans="2:13" s="1" customFormat="1" ht="13.8" x14ac:dyDescent="0.3">
      <c r="B41720" s="10"/>
      <c r="L41720" s="10"/>
      <c r="M41720" s="10"/>
    </row>
    <row r="41721" spans="2:13" s="1" customFormat="1" ht="13.8" x14ac:dyDescent="0.3">
      <c r="B41721" s="10"/>
      <c r="L41721" s="10"/>
      <c r="M41721" s="10"/>
    </row>
    <row r="41722" spans="2:13" s="1" customFormat="1" ht="13.8" x14ac:dyDescent="0.3">
      <c r="B41722" s="10"/>
      <c r="L41722" s="10"/>
      <c r="M41722" s="10"/>
    </row>
    <row r="41723" spans="2:13" s="1" customFormat="1" ht="13.8" x14ac:dyDescent="0.3">
      <c r="B41723" s="10"/>
      <c r="L41723" s="10"/>
      <c r="M41723" s="10"/>
    </row>
    <row r="41724" spans="2:13" s="1" customFormat="1" ht="13.8" x14ac:dyDescent="0.3">
      <c r="B41724" s="10"/>
      <c r="L41724" s="10"/>
      <c r="M41724" s="10"/>
    </row>
    <row r="41725" spans="2:13" s="1" customFormat="1" ht="13.8" x14ac:dyDescent="0.3">
      <c r="B41725" s="10"/>
      <c r="L41725" s="10"/>
      <c r="M41725" s="10"/>
    </row>
    <row r="41726" spans="2:13" s="1" customFormat="1" ht="13.8" x14ac:dyDescent="0.3">
      <c r="B41726" s="10"/>
      <c r="L41726" s="10"/>
      <c r="M41726" s="10"/>
    </row>
    <row r="41727" spans="2:13" s="1" customFormat="1" ht="13.8" x14ac:dyDescent="0.3">
      <c r="B41727" s="10"/>
      <c r="L41727" s="10"/>
      <c r="M41727" s="10"/>
    </row>
    <row r="41728" spans="2:13" s="1" customFormat="1" ht="13.8" x14ac:dyDescent="0.3">
      <c r="B41728" s="10"/>
      <c r="L41728" s="10"/>
      <c r="M41728" s="10"/>
    </row>
    <row r="41729" spans="2:13" s="1" customFormat="1" ht="13.8" x14ac:dyDescent="0.3">
      <c r="B41729" s="10"/>
      <c r="L41729" s="10"/>
      <c r="M41729" s="10"/>
    </row>
    <row r="41730" spans="2:13" s="1" customFormat="1" ht="13.8" x14ac:dyDescent="0.3">
      <c r="B41730" s="10"/>
      <c r="L41730" s="10"/>
      <c r="M41730" s="10"/>
    </row>
    <row r="41731" spans="2:13" s="1" customFormat="1" ht="13.8" x14ac:dyDescent="0.3">
      <c r="B41731" s="10"/>
      <c r="L41731" s="10"/>
      <c r="M41731" s="10"/>
    </row>
    <row r="41732" spans="2:13" s="1" customFormat="1" ht="13.8" x14ac:dyDescent="0.3">
      <c r="B41732" s="10"/>
      <c r="L41732" s="10"/>
      <c r="M41732" s="10"/>
    </row>
    <row r="41733" spans="2:13" s="1" customFormat="1" ht="13.8" x14ac:dyDescent="0.3">
      <c r="B41733" s="10"/>
      <c r="L41733" s="10"/>
      <c r="M41733" s="10"/>
    </row>
    <row r="41734" spans="2:13" s="1" customFormat="1" ht="13.8" x14ac:dyDescent="0.3">
      <c r="B41734" s="10"/>
      <c r="L41734" s="10"/>
      <c r="M41734" s="10"/>
    </row>
    <row r="41735" spans="2:13" s="1" customFormat="1" ht="13.8" x14ac:dyDescent="0.3">
      <c r="B41735" s="10"/>
      <c r="L41735" s="10"/>
      <c r="M41735" s="10"/>
    </row>
    <row r="41736" spans="2:13" s="1" customFormat="1" ht="13.8" x14ac:dyDescent="0.3">
      <c r="B41736" s="10"/>
      <c r="L41736" s="10"/>
      <c r="M41736" s="10"/>
    </row>
    <row r="41737" spans="2:13" s="1" customFormat="1" ht="13.8" x14ac:dyDescent="0.3">
      <c r="B41737" s="10"/>
      <c r="L41737" s="10"/>
      <c r="M41737" s="10"/>
    </row>
    <row r="41738" spans="2:13" s="1" customFormat="1" ht="13.8" x14ac:dyDescent="0.3">
      <c r="B41738" s="10"/>
      <c r="L41738" s="10"/>
      <c r="M41738" s="10"/>
    </row>
    <row r="41739" spans="2:13" s="1" customFormat="1" ht="13.8" x14ac:dyDescent="0.3">
      <c r="B41739" s="10"/>
      <c r="L41739" s="10"/>
      <c r="M41739" s="10"/>
    </row>
    <row r="41740" spans="2:13" s="1" customFormat="1" ht="13.8" x14ac:dyDescent="0.3">
      <c r="B41740" s="10"/>
      <c r="L41740" s="10"/>
      <c r="M41740" s="10"/>
    </row>
    <row r="41741" spans="2:13" s="1" customFormat="1" ht="13.8" x14ac:dyDescent="0.3">
      <c r="B41741" s="10"/>
      <c r="L41741" s="10"/>
      <c r="M41741" s="10"/>
    </row>
    <row r="41742" spans="2:13" s="1" customFormat="1" ht="13.8" x14ac:dyDescent="0.3">
      <c r="B41742" s="10"/>
      <c r="L41742" s="10"/>
      <c r="M41742" s="10"/>
    </row>
    <row r="41743" spans="2:13" s="1" customFormat="1" ht="13.8" x14ac:dyDescent="0.3">
      <c r="B41743" s="10"/>
      <c r="L41743" s="10"/>
      <c r="M41743" s="10"/>
    </row>
    <row r="41744" spans="2:13" s="1" customFormat="1" ht="13.8" x14ac:dyDescent="0.3">
      <c r="B41744" s="10"/>
      <c r="L41744" s="10"/>
      <c r="M41744" s="10"/>
    </row>
    <row r="41745" spans="2:13" s="1" customFormat="1" ht="13.8" x14ac:dyDescent="0.3">
      <c r="B41745" s="10"/>
      <c r="L41745" s="10"/>
      <c r="M41745" s="10"/>
    </row>
    <row r="41746" spans="2:13" s="1" customFormat="1" ht="13.8" x14ac:dyDescent="0.3">
      <c r="B41746" s="10"/>
      <c r="L41746" s="10"/>
      <c r="M41746" s="10"/>
    </row>
    <row r="41747" spans="2:13" s="1" customFormat="1" ht="13.8" x14ac:dyDescent="0.3">
      <c r="B41747" s="10"/>
      <c r="L41747" s="10"/>
      <c r="M41747" s="10"/>
    </row>
    <row r="41748" spans="2:13" s="1" customFormat="1" ht="13.8" x14ac:dyDescent="0.3">
      <c r="B41748" s="10"/>
      <c r="L41748" s="10"/>
      <c r="M41748" s="10"/>
    </row>
    <row r="41749" spans="2:13" s="1" customFormat="1" ht="13.8" x14ac:dyDescent="0.3">
      <c r="B41749" s="10"/>
      <c r="L41749" s="10"/>
      <c r="M41749" s="10"/>
    </row>
    <row r="41750" spans="2:13" s="1" customFormat="1" ht="13.8" x14ac:dyDescent="0.3">
      <c r="B41750" s="10"/>
      <c r="L41750" s="10"/>
      <c r="M41750" s="10"/>
    </row>
    <row r="41751" spans="2:13" s="1" customFormat="1" ht="13.8" x14ac:dyDescent="0.3">
      <c r="B41751" s="10"/>
      <c r="L41751" s="10"/>
      <c r="M41751" s="10"/>
    </row>
    <row r="41752" spans="2:13" s="1" customFormat="1" ht="13.8" x14ac:dyDescent="0.3">
      <c r="B41752" s="10"/>
      <c r="L41752" s="10"/>
      <c r="M41752" s="10"/>
    </row>
    <row r="41753" spans="2:13" s="1" customFormat="1" ht="13.8" x14ac:dyDescent="0.3">
      <c r="B41753" s="10"/>
      <c r="L41753" s="10"/>
      <c r="M41753" s="10"/>
    </row>
    <row r="41754" spans="2:13" s="1" customFormat="1" ht="13.8" x14ac:dyDescent="0.3">
      <c r="B41754" s="10"/>
      <c r="L41754" s="10"/>
      <c r="M41754" s="10"/>
    </row>
    <row r="41755" spans="2:13" s="1" customFormat="1" ht="13.8" x14ac:dyDescent="0.3">
      <c r="B41755" s="10"/>
      <c r="L41755" s="10"/>
      <c r="M41755" s="10"/>
    </row>
    <row r="41756" spans="2:13" s="1" customFormat="1" ht="13.8" x14ac:dyDescent="0.3">
      <c r="B41756" s="10"/>
      <c r="L41756" s="10"/>
      <c r="M41756" s="10"/>
    </row>
    <row r="41757" spans="2:13" s="1" customFormat="1" ht="13.8" x14ac:dyDescent="0.3">
      <c r="B41757" s="10"/>
      <c r="L41757" s="10"/>
      <c r="M41757" s="10"/>
    </row>
    <row r="41758" spans="2:13" s="1" customFormat="1" ht="13.8" x14ac:dyDescent="0.3">
      <c r="B41758" s="10"/>
      <c r="L41758" s="10"/>
      <c r="M41758" s="10"/>
    </row>
    <row r="41759" spans="2:13" s="1" customFormat="1" ht="13.8" x14ac:dyDescent="0.3">
      <c r="B41759" s="10"/>
      <c r="L41759" s="10"/>
      <c r="M41759" s="10"/>
    </row>
    <row r="41760" spans="2:13" s="1" customFormat="1" ht="13.8" x14ac:dyDescent="0.3">
      <c r="B41760" s="10"/>
      <c r="L41760" s="10"/>
      <c r="M41760" s="10"/>
    </row>
    <row r="41761" spans="2:13" s="1" customFormat="1" ht="13.8" x14ac:dyDescent="0.3">
      <c r="B41761" s="10"/>
      <c r="L41761" s="10"/>
      <c r="M41761" s="10"/>
    </row>
    <row r="41762" spans="2:13" s="1" customFormat="1" ht="13.8" x14ac:dyDescent="0.3">
      <c r="B41762" s="10"/>
      <c r="L41762" s="10"/>
      <c r="M41762" s="10"/>
    </row>
    <row r="41763" spans="2:13" s="1" customFormat="1" ht="13.8" x14ac:dyDescent="0.3">
      <c r="B41763" s="10"/>
      <c r="L41763" s="10"/>
      <c r="M41763" s="10"/>
    </row>
    <row r="41764" spans="2:13" s="1" customFormat="1" ht="13.8" x14ac:dyDescent="0.3">
      <c r="B41764" s="10"/>
      <c r="L41764" s="10"/>
      <c r="M41764" s="10"/>
    </row>
    <row r="41765" spans="2:13" s="1" customFormat="1" ht="13.8" x14ac:dyDescent="0.3">
      <c r="B41765" s="10"/>
      <c r="L41765" s="10"/>
      <c r="M41765" s="10"/>
    </row>
    <row r="41766" spans="2:13" s="1" customFormat="1" ht="13.8" x14ac:dyDescent="0.3">
      <c r="B41766" s="10"/>
      <c r="L41766" s="10"/>
      <c r="M41766" s="10"/>
    </row>
    <row r="41767" spans="2:13" s="1" customFormat="1" ht="13.8" x14ac:dyDescent="0.3">
      <c r="B41767" s="10"/>
      <c r="L41767" s="10"/>
      <c r="M41767" s="10"/>
    </row>
    <row r="41768" spans="2:13" s="1" customFormat="1" ht="13.8" x14ac:dyDescent="0.3">
      <c r="B41768" s="10"/>
      <c r="L41768" s="10"/>
      <c r="M41768" s="10"/>
    </row>
    <row r="41769" spans="2:13" s="1" customFormat="1" ht="13.8" x14ac:dyDescent="0.3">
      <c r="B41769" s="10"/>
      <c r="L41769" s="10"/>
      <c r="M41769" s="10"/>
    </row>
    <row r="41770" spans="2:13" s="1" customFormat="1" ht="13.8" x14ac:dyDescent="0.3">
      <c r="B41770" s="10"/>
      <c r="L41770" s="10"/>
      <c r="M41770" s="10"/>
    </row>
    <row r="41771" spans="2:13" s="1" customFormat="1" ht="13.8" x14ac:dyDescent="0.3">
      <c r="B41771" s="10"/>
      <c r="L41771" s="10"/>
      <c r="M41771" s="10"/>
    </row>
    <row r="41772" spans="2:13" s="1" customFormat="1" ht="13.8" x14ac:dyDescent="0.3">
      <c r="B41772" s="10"/>
      <c r="L41772" s="10"/>
      <c r="M41772" s="10"/>
    </row>
    <row r="41773" spans="2:13" s="1" customFormat="1" ht="13.8" x14ac:dyDescent="0.3">
      <c r="B41773" s="10"/>
      <c r="L41773" s="10"/>
      <c r="M41773" s="10"/>
    </row>
    <row r="41774" spans="2:13" s="1" customFormat="1" ht="13.8" x14ac:dyDescent="0.3">
      <c r="B41774" s="10"/>
      <c r="L41774" s="10"/>
      <c r="M41774" s="10"/>
    </row>
    <row r="41775" spans="2:13" s="1" customFormat="1" ht="13.8" x14ac:dyDescent="0.3">
      <c r="B41775" s="10"/>
      <c r="L41775" s="10"/>
      <c r="M41775" s="10"/>
    </row>
    <row r="41776" spans="2:13" s="1" customFormat="1" ht="13.8" x14ac:dyDescent="0.3">
      <c r="B41776" s="10"/>
      <c r="L41776" s="10"/>
      <c r="M41776" s="10"/>
    </row>
    <row r="41777" spans="2:13" s="1" customFormat="1" ht="13.8" x14ac:dyDescent="0.3">
      <c r="B41777" s="10"/>
      <c r="L41777" s="10"/>
      <c r="M41777" s="10"/>
    </row>
    <row r="41778" spans="2:13" s="1" customFormat="1" ht="13.8" x14ac:dyDescent="0.3">
      <c r="B41778" s="10"/>
      <c r="L41778" s="10"/>
      <c r="M41778" s="10"/>
    </row>
    <row r="41779" spans="2:13" s="1" customFormat="1" ht="13.8" x14ac:dyDescent="0.3">
      <c r="B41779" s="10"/>
      <c r="L41779" s="10"/>
      <c r="M41779" s="10"/>
    </row>
    <row r="41780" spans="2:13" s="1" customFormat="1" ht="13.8" x14ac:dyDescent="0.3">
      <c r="B41780" s="10"/>
      <c r="L41780" s="10"/>
      <c r="M41780" s="10"/>
    </row>
    <row r="41781" spans="2:13" s="1" customFormat="1" ht="13.8" x14ac:dyDescent="0.3">
      <c r="B41781" s="10"/>
      <c r="L41781" s="10"/>
      <c r="M41781" s="10"/>
    </row>
    <row r="41782" spans="2:13" s="1" customFormat="1" ht="13.8" x14ac:dyDescent="0.3">
      <c r="B41782" s="10"/>
      <c r="L41782" s="10"/>
      <c r="M41782" s="10"/>
    </row>
    <row r="41783" spans="2:13" s="1" customFormat="1" ht="13.8" x14ac:dyDescent="0.3">
      <c r="B41783" s="10"/>
      <c r="L41783" s="10"/>
      <c r="M41783" s="10"/>
    </row>
    <row r="41784" spans="2:13" s="1" customFormat="1" ht="13.8" x14ac:dyDescent="0.3">
      <c r="B41784" s="10"/>
      <c r="L41784" s="10"/>
      <c r="M41784" s="10"/>
    </row>
    <row r="41785" spans="2:13" s="1" customFormat="1" ht="13.8" x14ac:dyDescent="0.3">
      <c r="B41785" s="10"/>
      <c r="L41785" s="10"/>
      <c r="M41785" s="10"/>
    </row>
    <row r="41786" spans="2:13" s="1" customFormat="1" ht="13.8" x14ac:dyDescent="0.3">
      <c r="B41786" s="10"/>
      <c r="L41786" s="10"/>
      <c r="M41786" s="10"/>
    </row>
    <row r="41787" spans="2:13" s="1" customFormat="1" ht="13.8" x14ac:dyDescent="0.3">
      <c r="B41787" s="10"/>
      <c r="L41787" s="10"/>
      <c r="M41787" s="10"/>
    </row>
    <row r="41788" spans="2:13" s="1" customFormat="1" ht="13.8" x14ac:dyDescent="0.3">
      <c r="B41788" s="10"/>
      <c r="L41788" s="10"/>
      <c r="M41788" s="10"/>
    </row>
    <row r="41789" spans="2:13" s="1" customFormat="1" ht="13.8" x14ac:dyDescent="0.3">
      <c r="B41789" s="10"/>
      <c r="L41789" s="10"/>
      <c r="M41789" s="10"/>
    </row>
    <row r="41790" spans="2:13" s="1" customFormat="1" ht="13.8" x14ac:dyDescent="0.3">
      <c r="B41790" s="10"/>
      <c r="L41790" s="10"/>
      <c r="M41790" s="10"/>
    </row>
    <row r="41791" spans="2:13" s="1" customFormat="1" ht="13.8" x14ac:dyDescent="0.3">
      <c r="B41791" s="10"/>
      <c r="L41791" s="10"/>
      <c r="M41791" s="10"/>
    </row>
    <row r="41792" spans="2:13" s="1" customFormat="1" ht="13.8" x14ac:dyDescent="0.3">
      <c r="B41792" s="10"/>
      <c r="L41792" s="10"/>
      <c r="M41792" s="10"/>
    </row>
    <row r="41793" spans="2:13" s="1" customFormat="1" ht="13.8" x14ac:dyDescent="0.3">
      <c r="B41793" s="10"/>
      <c r="L41793" s="10"/>
      <c r="M41793" s="10"/>
    </row>
    <row r="41794" spans="2:13" s="1" customFormat="1" ht="13.8" x14ac:dyDescent="0.3">
      <c r="B41794" s="10"/>
      <c r="L41794" s="10"/>
      <c r="M41794" s="10"/>
    </row>
    <row r="41795" spans="2:13" s="1" customFormat="1" ht="13.8" x14ac:dyDescent="0.3">
      <c r="B41795" s="10"/>
      <c r="L41795" s="10"/>
      <c r="M41795" s="10"/>
    </row>
    <row r="41796" spans="2:13" s="1" customFormat="1" ht="13.8" x14ac:dyDescent="0.3">
      <c r="B41796" s="10"/>
      <c r="L41796" s="10"/>
      <c r="M41796" s="10"/>
    </row>
    <row r="41797" spans="2:13" s="1" customFormat="1" ht="13.8" x14ac:dyDescent="0.3">
      <c r="B41797" s="10"/>
      <c r="L41797" s="10"/>
      <c r="M41797" s="10"/>
    </row>
    <row r="41798" spans="2:13" s="1" customFormat="1" ht="13.8" x14ac:dyDescent="0.3">
      <c r="B41798" s="10"/>
      <c r="L41798" s="10"/>
      <c r="M41798" s="10"/>
    </row>
    <row r="41799" spans="2:13" s="1" customFormat="1" ht="13.8" x14ac:dyDescent="0.3">
      <c r="B41799" s="10"/>
      <c r="L41799" s="10"/>
      <c r="M41799" s="10"/>
    </row>
    <row r="41800" spans="2:13" s="1" customFormat="1" ht="13.8" x14ac:dyDescent="0.3">
      <c r="B41800" s="10"/>
      <c r="L41800" s="10"/>
      <c r="M41800" s="10"/>
    </row>
    <row r="41801" spans="2:13" s="1" customFormat="1" ht="13.8" x14ac:dyDescent="0.3">
      <c r="B41801" s="10"/>
      <c r="L41801" s="10"/>
      <c r="M41801" s="10"/>
    </row>
    <row r="41802" spans="2:13" s="1" customFormat="1" ht="13.8" x14ac:dyDescent="0.3">
      <c r="B41802" s="10"/>
      <c r="L41802" s="10"/>
      <c r="M41802" s="10"/>
    </row>
    <row r="41803" spans="2:13" s="1" customFormat="1" ht="13.8" x14ac:dyDescent="0.3">
      <c r="B41803" s="10"/>
      <c r="L41803" s="10"/>
      <c r="M41803" s="10"/>
    </row>
    <row r="41804" spans="2:13" s="1" customFormat="1" ht="13.8" x14ac:dyDescent="0.3">
      <c r="B41804" s="10"/>
      <c r="L41804" s="10"/>
      <c r="M41804" s="10"/>
    </row>
    <row r="41805" spans="2:13" s="1" customFormat="1" ht="13.8" x14ac:dyDescent="0.3">
      <c r="B41805" s="10"/>
      <c r="L41805" s="10"/>
      <c r="M41805" s="10"/>
    </row>
    <row r="41806" spans="2:13" s="1" customFormat="1" ht="13.8" x14ac:dyDescent="0.3">
      <c r="B41806" s="10"/>
      <c r="L41806" s="10"/>
      <c r="M41806" s="10"/>
    </row>
    <row r="41807" spans="2:13" s="1" customFormat="1" ht="13.8" x14ac:dyDescent="0.3">
      <c r="B41807" s="10"/>
      <c r="L41807" s="10"/>
      <c r="M41807" s="10"/>
    </row>
    <row r="41808" spans="2:13" s="1" customFormat="1" ht="13.8" x14ac:dyDescent="0.3">
      <c r="B41808" s="10"/>
      <c r="L41808" s="10"/>
      <c r="M41808" s="10"/>
    </row>
    <row r="41809" spans="2:13" s="1" customFormat="1" ht="13.8" x14ac:dyDescent="0.3">
      <c r="B41809" s="10"/>
      <c r="L41809" s="10"/>
      <c r="M41809" s="10"/>
    </row>
    <row r="41810" spans="2:13" s="1" customFormat="1" ht="13.8" x14ac:dyDescent="0.3">
      <c r="B41810" s="10"/>
      <c r="L41810" s="10"/>
      <c r="M41810" s="10"/>
    </row>
    <row r="41811" spans="2:13" s="1" customFormat="1" ht="13.8" x14ac:dyDescent="0.3">
      <c r="B41811" s="10"/>
      <c r="L41811" s="10"/>
      <c r="M41811" s="10"/>
    </row>
    <row r="41812" spans="2:13" s="1" customFormat="1" ht="13.8" x14ac:dyDescent="0.3">
      <c r="B41812" s="10"/>
      <c r="L41812" s="10"/>
      <c r="M41812" s="10"/>
    </row>
    <row r="41813" spans="2:13" s="1" customFormat="1" ht="13.8" x14ac:dyDescent="0.3">
      <c r="B41813" s="10"/>
      <c r="L41813" s="10"/>
      <c r="M41813" s="10"/>
    </row>
    <row r="41814" spans="2:13" s="1" customFormat="1" ht="13.8" x14ac:dyDescent="0.3">
      <c r="B41814" s="10"/>
      <c r="L41814" s="10"/>
      <c r="M41814" s="10"/>
    </row>
    <row r="41815" spans="2:13" s="1" customFormat="1" ht="13.8" x14ac:dyDescent="0.3">
      <c r="B41815" s="10"/>
      <c r="L41815" s="10"/>
      <c r="M41815" s="10"/>
    </row>
    <row r="41816" spans="2:13" s="1" customFormat="1" ht="13.8" x14ac:dyDescent="0.3">
      <c r="B41816" s="10"/>
      <c r="L41816" s="10"/>
      <c r="M41816" s="10"/>
    </row>
    <row r="41817" spans="2:13" s="1" customFormat="1" ht="13.8" x14ac:dyDescent="0.3">
      <c r="B41817" s="10"/>
      <c r="L41817" s="10"/>
      <c r="M41817" s="10"/>
    </row>
    <row r="41818" spans="2:13" s="1" customFormat="1" ht="13.8" x14ac:dyDescent="0.3">
      <c r="B41818" s="10"/>
      <c r="L41818" s="10"/>
      <c r="M41818" s="10"/>
    </row>
    <row r="41819" spans="2:13" s="1" customFormat="1" ht="13.8" x14ac:dyDescent="0.3">
      <c r="B41819" s="10"/>
      <c r="L41819" s="10"/>
      <c r="M41819" s="10"/>
    </row>
    <row r="41820" spans="2:13" s="1" customFormat="1" ht="13.8" x14ac:dyDescent="0.3">
      <c r="B41820" s="10"/>
      <c r="L41820" s="10"/>
      <c r="M41820" s="10"/>
    </row>
    <row r="41821" spans="2:13" s="1" customFormat="1" ht="13.8" x14ac:dyDescent="0.3">
      <c r="B41821" s="10"/>
      <c r="L41821" s="10"/>
      <c r="M41821" s="10"/>
    </row>
    <row r="41822" spans="2:13" s="1" customFormat="1" ht="13.8" x14ac:dyDescent="0.3">
      <c r="B41822" s="10"/>
      <c r="L41822" s="10"/>
      <c r="M41822" s="10"/>
    </row>
    <row r="41823" spans="2:13" s="1" customFormat="1" ht="13.8" x14ac:dyDescent="0.3">
      <c r="B41823" s="10"/>
      <c r="L41823" s="10"/>
      <c r="M41823" s="10"/>
    </row>
    <row r="41824" spans="2:13" s="1" customFormat="1" ht="13.8" x14ac:dyDescent="0.3">
      <c r="B41824" s="10"/>
      <c r="L41824" s="10"/>
      <c r="M41824" s="10"/>
    </row>
    <row r="41825" spans="2:13" s="1" customFormat="1" ht="13.8" x14ac:dyDescent="0.3">
      <c r="B41825" s="10"/>
      <c r="L41825" s="10"/>
      <c r="M41825" s="10"/>
    </row>
    <row r="41826" spans="2:13" s="1" customFormat="1" ht="13.8" x14ac:dyDescent="0.3">
      <c r="B41826" s="10"/>
      <c r="L41826" s="10"/>
      <c r="M41826" s="10"/>
    </row>
    <row r="41827" spans="2:13" s="1" customFormat="1" ht="13.8" x14ac:dyDescent="0.3">
      <c r="B41827" s="10"/>
      <c r="L41827" s="10"/>
      <c r="M41827" s="10"/>
    </row>
    <row r="41828" spans="2:13" s="1" customFormat="1" ht="13.8" x14ac:dyDescent="0.3">
      <c r="B41828" s="10"/>
      <c r="L41828" s="10"/>
      <c r="M41828" s="10"/>
    </row>
    <row r="41829" spans="2:13" s="1" customFormat="1" ht="13.8" x14ac:dyDescent="0.3">
      <c r="B41829" s="10"/>
      <c r="L41829" s="10"/>
      <c r="M41829" s="10"/>
    </row>
    <row r="41830" spans="2:13" s="1" customFormat="1" ht="13.8" x14ac:dyDescent="0.3">
      <c r="B41830" s="10"/>
      <c r="L41830" s="10"/>
      <c r="M41830" s="10"/>
    </row>
    <row r="41831" spans="2:13" s="1" customFormat="1" ht="13.8" x14ac:dyDescent="0.3">
      <c r="B41831" s="10"/>
      <c r="L41831" s="10"/>
      <c r="M41831" s="10"/>
    </row>
    <row r="41832" spans="2:13" s="1" customFormat="1" ht="13.8" x14ac:dyDescent="0.3">
      <c r="B41832" s="10"/>
      <c r="L41832" s="10"/>
      <c r="M41832" s="10"/>
    </row>
    <row r="41833" spans="2:13" s="1" customFormat="1" ht="13.8" x14ac:dyDescent="0.3">
      <c r="B41833" s="10"/>
      <c r="L41833" s="10"/>
      <c r="M41833" s="10"/>
    </row>
    <row r="41834" spans="2:13" s="1" customFormat="1" ht="13.8" x14ac:dyDescent="0.3">
      <c r="B41834" s="10"/>
      <c r="L41834" s="10"/>
      <c r="M41834" s="10"/>
    </row>
    <row r="41835" spans="2:13" s="1" customFormat="1" ht="13.8" x14ac:dyDescent="0.3">
      <c r="B41835" s="10"/>
      <c r="L41835" s="10"/>
      <c r="M41835" s="10"/>
    </row>
    <row r="41836" spans="2:13" s="1" customFormat="1" ht="13.8" x14ac:dyDescent="0.3">
      <c r="B41836" s="10"/>
      <c r="L41836" s="10"/>
      <c r="M41836" s="10"/>
    </row>
    <row r="41837" spans="2:13" s="1" customFormat="1" ht="13.8" x14ac:dyDescent="0.3">
      <c r="B41837" s="10"/>
      <c r="L41837" s="10"/>
      <c r="M41837" s="10"/>
    </row>
    <row r="41838" spans="2:13" s="1" customFormat="1" ht="13.8" x14ac:dyDescent="0.3">
      <c r="B41838" s="10"/>
      <c r="L41838" s="10"/>
      <c r="M41838" s="10"/>
    </row>
    <row r="41839" spans="2:13" s="1" customFormat="1" ht="13.8" x14ac:dyDescent="0.3">
      <c r="B41839" s="10"/>
      <c r="L41839" s="10"/>
      <c r="M41839" s="10"/>
    </row>
    <row r="41840" spans="2:13" s="1" customFormat="1" ht="13.8" x14ac:dyDescent="0.3">
      <c r="B41840" s="10"/>
      <c r="L41840" s="10"/>
      <c r="M41840" s="10"/>
    </row>
    <row r="41841" spans="2:13" s="1" customFormat="1" ht="13.8" x14ac:dyDescent="0.3">
      <c r="B41841" s="10"/>
      <c r="L41841" s="10"/>
      <c r="M41841" s="10"/>
    </row>
    <row r="41842" spans="2:13" s="1" customFormat="1" ht="13.8" x14ac:dyDescent="0.3">
      <c r="B41842" s="10"/>
      <c r="L41842" s="10"/>
      <c r="M41842" s="10"/>
    </row>
    <row r="41843" spans="2:13" s="1" customFormat="1" ht="13.8" x14ac:dyDescent="0.3">
      <c r="B41843" s="10"/>
      <c r="L41843" s="10"/>
      <c r="M41843" s="10"/>
    </row>
    <row r="41844" spans="2:13" s="1" customFormat="1" ht="13.8" x14ac:dyDescent="0.3">
      <c r="B41844" s="10"/>
      <c r="L41844" s="10"/>
      <c r="M41844" s="10"/>
    </row>
    <row r="41845" spans="2:13" s="1" customFormat="1" ht="13.8" x14ac:dyDescent="0.3">
      <c r="B41845" s="10"/>
      <c r="L41845" s="10"/>
      <c r="M41845" s="10"/>
    </row>
    <row r="41846" spans="2:13" s="1" customFormat="1" ht="13.8" x14ac:dyDescent="0.3">
      <c r="B41846" s="10"/>
      <c r="L41846" s="10"/>
      <c r="M41846" s="10"/>
    </row>
    <row r="41847" spans="2:13" s="1" customFormat="1" ht="13.8" x14ac:dyDescent="0.3">
      <c r="B41847" s="10"/>
      <c r="L41847" s="10"/>
      <c r="M41847" s="10"/>
    </row>
    <row r="41848" spans="2:13" s="1" customFormat="1" ht="13.8" x14ac:dyDescent="0.3">
      <c r="B41848" s="10"/>
      <c r="L41848" s="10"/>
      <c r="M41848" s="10"/>
    </row>
    <row r="41849" spans="2:13" s="1" customFormat="1" ht="13.8" x14ac:dyDescent="0.3">
      <c r="B41849" s="10"/>
      <c r="L41849" s="10"/>
      <c r="M41849" s="10"/>
    </row>
    <row r="41850" spans="2:13" s="1" customFormat="1" ht="13.8" x14ac:dyDescent="0.3">
      <c r="B41850" s="10"/>
      <c r="L41850" s="10"/>
      <c r="M41850" s="10"/>
    </row>
    <row r="41851" spans="2:13" s="1" customFormat="1" ht="13.8" x14ac:dyDescent="0.3">
      <c r="B41851" s="10"/>
      <c r="L41851" s="10"/>
      <c r="M41851" s="10"/>
    </row>
    <row r="41852" spans="2:13" s="1" customFormat="1" ht="13.8" x14ac:dyDescent="0.3">
      <c r="B41852" s="10"/>
      <c r="L41852" s="10"/>
      <c r="M41852" s="10"/>
    </row>
    <row r="41853" spans="2:13" s="1" customFormat="1" ht="13.8" x14ac:dyDescent="0.3">
      <c r="B41853" s="10"/>
      <c r="L41853" s="10"/>
      <c r="M41853" s="10"/>
    </row>
    <row r="41854" spans="2:13" s="1" customFormat="1" ht="13.8" x14ac:dyDescent="0.3">
      <c r="B41854" s="10"/>
      <c r="L41854" s="10"/>
      <c r="M41854" s="10"/>
    </row>
    <row r="41855" spans="2:13" s="1" customFormat="1" ht="13.8" x14ac:dyDescent="0.3">
      <c r="B41855" s="10"/>
      <c r="L41855" s="10"/>
      <c r="M41855" s="10"/>
    </row>
    <row r="41856" spans="2:13" s="1" customFormat="1" ht="13.8" x14ac:dyDescent="0.3">
      <c r="B41856" s="10"/>
      <c r="L41856" s="10"/>
      <c r="M41856" s="10"/>
    </row>
    <row r="41857" spans="2:13" s="1" customFormat="1" ht="13.8" x14ac:dyDescent="0.3">
      <c r="B41857" s="10"/>
      <c r="L41857" s="10"/>
      <c r="M41857" s="10"/>
    </row>
    <row r="41858" spans="2:13" s="1" customFormat="1" ht="13.8" x14ac:dyDescent="0.3">
      <c r="B41858" s="10"/>
      <c r="L41858" s="10"/>
      <c r="M41858" s="10"/>
    </row>
    <row r="41859" spans="2:13" s="1" customFormat="1" ht="13.8" x14ac:dyDescent="0.3">
      <c r="B41859" s="10"/>
      <c r="L41859" s="10"/>
      <c r="M41859" s="10"/>
    </row>
    <row r="41860" spans="2:13" s="1" customFormat="1" ht="13.8" x14ac:dyDescent="0.3">
      <c r="B41860" s="10"/>
      <c r="L41860" s="10"/>
      <c r="M41860" s="10"/>
    </row>
    <row r="41861" spans="2:13" s="1" customFormat="1" ht="13.8" x14ac:dyDescent="0.3">
      <c r="B41861" s="10"/>
      <c r="L41861" s="10"/>
      <c r="M41861" s="10"/>
    </row>
    <row r="41862" spans="2:13" s="1" customFormat="1" ht="13.8" x14ac:dyDescent="0.3">
      <c r="B41862" s="10"/>
      <c r="L41862" s="10"/>
      <c r="M41862" s="10"/>
    </row>
    <row r="41863" spans="2:13" s="1" customFormat="1" ht="13.8" x14ac:dyDescent="0.3">
      <c r="B41863" s="10"/>
      <c r="L41863" s="10"/>
      <c r="M41863" s="10"/>
    </row>
    <row r="41864" spans="2:13" s="1" customFormat="1" ht="13.8" x14ac:dyDescent="0.3">
      <c r="B41864" s="10"/>
      <c r="L41864" s="10"/>
      <c r="M41864" s="10"/>
    </row>
    <row r="41865" spans="2:13" s="1" customFormat="1" ht="13.8" x14ac:dyDescent="0.3">
      <c r="B41865" s="10"/>
      <c r="L41865" s="10"/>
      <c r="M41865" s="10"/>
    </row>
    <row r="41866" spans="2:13" s="1" customFormat="1" ht="13.8" x14ac:dyDescent="0.3">
      <c r="B41866" s="10"/>
      <c r="L41866" s="10"/>
      <c r="M41866" s="10"/>
    </row>
    <row r="41867" spans="2:13" s="1" customFormat="1" ht="13.8" x14ac:dyDescent="0.3">
      <c r="B41867" s="10"/>
      <c r="L41867" s="10"/>
      <c r="M41867" s="10"/>
    </row>
    <row r="41868" spans="2:13" s="1" customFormat="1" ht="13.8" x14ac:dyDescent="0.3">
      <c r="B41868" s="10"/>
      <c r="L41868" s="10"/>
      <c r="M41868" s="10"/>
    </row>
    <row r="41869" spans="2:13" s="1" customFormat="1" ht="13.8" x14ac:dyDescent="0.3">
      <c r="B41869" s="10"/>
      <c r="L41869" s="10"/>
      <c r="M41869" s="10"/>
    </row>
    <row r="41870" spans="2:13" s="1" customFormat="1" ht="13.8" x14ac:dyDescent="0.3">
      <c r="B41870" s="10"/>
      <c r="L41870" s="10"/>
      <c r="M41870" s="10"/>
    </row>
    <row r="41871" spans="2:13" s="1" customFormat="1" ht="13.8" x14ac:dyDescent="0.3">
      <c r="B41871" s="10"/>
      <c r="L41871" s="10"/>
      <c r="M41871" s="10"/>
    </row>
    <row r="41872" spans="2:13" s="1" customFormat="1" ht="13.8" x14ac:dyDescent="0.3">
      <c r="B41872" s="10"/>
      <c r="L41872" s="10"/>
      <c r="M41872" s="10"/>
    </row>
    <row r="41873" spans="2:13" s="1" customFormat="1" ht="13.8" x14ac:dyDescent="0.3">
      <c r="B41873" s="10"/>
      <c r="L41873" s="10"/>
      <c r="M41873" s="10"/>
    </row>
    <row r="41874" spans="2:13" s="1" customFormat="1" ht="13.8" x14ac:dyDescent="0.3">
      <c r="B41874" s="10"/>
      <c r="L41874" s="10"/>
      <c r="M41874" s="10"/>
    </row>
    <row r="41875" spans="2:13" s="1" customFormat="1" ht="13.8" x14ac:dyDescent="0.3">
      <c r="B41875" s="10"/>
      <c r="L41875" s="10"/>
      <c r="M41875" s="10"/>
    </row>
    <row r="41876" spans="2:13" s="1" customFormat="1" ht="13.8" x14ac:dyDescent="0.3">
      <c r="B41876" s="10"/>
      <c r="L41876" s="10"/>
      <c r="M41876" s="10"/>
    </row>
    <row r="41877" spans="2:13" s="1" customFormat="1" ht="13.8" x14ac:dyDescent="0.3">
      <c r="B41877" s="10"/>
      <c r="L41877" s="10"/>
      <c r="M41877" s="10"/>
    </row>
    <row r="41878" spans="2:13" s="1" customFormat="1" ht="13.8" x14ac:dyDescent="0.3">
      <c r="B41878" s="10"/>
      <c r="L41878" s="10"/>
      <c r="M41878" s="10"/>
    </row>
    <row r="41879" spans="2:13" s="1" customFormat="1" ht="13.8" x14ac:dyDescent="0.3">
      <c r="B41879" s="10"/>
      <c r="L41879" s="10"/>
      <c r="M41879" s="10"/>
    </row>
    <row r="41880" spans="2:13" s="1" customFormat="1" ht="13.8" x14ac:dyDescent="0.3">
      <c r="B41880" s="10"/>
      <c r="L41880" s="10"/>
      <c r="M41880" s="10"/>
    </row>
    <row r="41881" spans="2:13" s="1" customFormat="1" ht="13.8" x14ac:dyDescent="0.3">
      <c r="B41881" s="10"/>
      <c r="L41881" s="10"/>
      <c r="M41881" s="10"/>
    </row>
    <row r="41882" spans="2:13" s="1" customFormat="1" ht="13.8" x14ac:dyDescent="0.3">
      <c r="B41882" s="10"/>
      <c r="L41882" s="10"/>
      <c r="M41882" s="10"/>
    </row>
    <row r="41883" spans="2:13" s="1" customFormat="1" ht="13.8" x14ac:dyDescent="0.3">
      <c r="B41883" s="10"/>
      <c r="L41883" s="10"/>
      <c r="M41883" s="10"/>
    </row>
    <row r="41884" spans="2:13" s="1" customFormat="1" ht="13.8" x14ac:dyDescent="0.3">
      <c r="B41884" s="10"/>
      <c r="L41884" s="10"/>
      <c r="M41884" s="10"/>
    </row>
    <row r="41885" spans="2:13" s="1" customFormat="1" ht="13.8" x14ac:dyDescent="0.3">
      <c r="B41885" s="10"/>
      <c r="L41885" s="10"/>
      <c r="M41885" s="10"/>
    </row>
    <row r="41886" spans="2:13" s="1" customFormat="1" ht="13.8" x14ac:dyDescent="0.3">
      <c r="B41886" s="10"/>
      <c r="L41886" s="10"/>
      <c r="M41886" s="10"/>
    </row>
    <row r="41887" spans="2:13" s="1" customFormat="1" ht="13.8" x14ac:dyDescent="0.3">
      <c r="B41887" s="10"/>
      <c r="L41887" s="10"/>
      <c r="M41887" s="10"/>
    </row>
    <row r="41888" spans="2:13" s="1" customFormat="1" ht="13.8" x14ac:dyDescent="0.3">
      <c r="B41888" s="10"/>
      <c r="L41888" s="10"/>
      <c r="M41888" s="10"/>
    </row>
    <row r="41889" spans="2:13" s="1" customFormat="1" ht="13.8" x14ac:dyDescent="0.3">
      <c r="B41889" s="10"/>
      <c r="L41889" s="10"/>
      <c r="M41889" s="10"/>
    </row>
    <row r="41890" spans="2:13" s="1" customFormat="1" ht="13.8" x14ac:dyDescent="0.3">
      <c r="B41890" s="10"/>
      <c r="L41890" s="10"/>
      <c r="M41890" s="10"/>
    </row>
    <row r="41891" spans="2:13" s="1" customFormat="1" ht="13.8" x14ac:dyDescent="0.3">
      <c r="B41891" s="10"/>
      <c r="L41891" s="10"/>
      <c r="M41891" s="10"/>
    </row>
    <row r="41892" spans="2:13" s="1" customFormat="1" ht="13.8" x14ac:dyDescent="0.3">
      <c r="B41892" s="10"/>
      <c r="L41892" s="10"/>
      <c r="M41892" s="10"/>
    </row>
    <row r="41893" spans="2:13" s="1" customFormat="1" ht="13.8" x14ac:dyDescent="0.3">
      <c r="B41893" s="10"/>
      <c r="L41893" s="10"/>
      <c r="M41893" s="10"/>
    </row>
    <row r="41894" spans="2:13" s="1" customFormat="1" ht="13.8" x14ac:dyDescent="0.3">
      <c r="B41894" s="10"/>
      <c r="L41894" s="10"/>
      <c r="M41894" s="10"/>
    </row>
    <row r="41895" spans="2:13" s="1" customFormat="1" ht="13.8" x14ac:dyDescent="0.3">
      <c r="B41895" s="10"/>
      <c r="L41895" s="10"/>
      <c r="M41895" s="10"/>
    </row>
    <row r="41896" spans="2:13" s="1" customFormat="1" ht="13.8" x14ac:dyDescent="0.3">
      <c r="B41896" s="10"/>
      <c r="L41896" s="10"/>
      <c r="M41896" s="10"/>
    </row>
    <row r="41897" spans="2:13" s="1" customFormat="1" ht="13.8" x14ac:dyDescent="0.3">
      <c r="B41897" s="10"/>
      <c r="L41897" s="10"/>
      <c r="M41897" s="10"/>
    </row>
    <row r="41898" spans="2:13" s="1" customFormat="1" ht="13.8" x14ac:dyDescent="0.3">
      <c r="B41898" s="10"/>
      <c r="L41898" s="10"/>
      <c r="M41898" s="10"/>
    </row>
    <row r="41899" spans="2:13" s="1" customFormat="1" ht="13.8" x14ac:dyDescent="0.3">
      <c r="B41899" s="10"/>
      <c r="L41899" s="10"/>
      <c r="M41899" s="10"/>
    </row>
    <row r="41900" spans="2:13" s="1" customFormat="1" ht="13.8" x14ac:dyDescent="0.3">
      <c r="B41900" s="10"/>
      <c r="L41900" s="10"/>
      <c r="M41900" s="10"/>
    </row>
    <row r="41901" spans="2:13" s="1" customFormat="1" ht="13.8" x14ac:dyDescent="0.3">
      <c r="B41901" s="10"/>
      <c r="L41901" s="10"/>
      <c r="M41901" s="10"/>
    </row>
    <row r="41902" spans="2:13" s="1" customFormat="1" ht="13.8" x14ac:dyDescent="0.3">
      <c r="B41902" s="10"/>
      <c r="L41902" s="10"/>
      <c r="M41902" s="10"/>
    </row>
    <row r="41903" spans="2:13" s="1" customFormat="1" ht="13.8" x14ac:dyDescent="0.3">
      <c r="B41903" s="10"/>
      <c r="L41903" s="10"/>
      <c r="M41903" s="10"/>
    </row>
    <row r="41904" spans="2:13" s="1" customFormat="1" ht="13.8" x14ac:dyDescent="0.3">
      <c r="B41904" s="10"/>
      <c r="L41904" s="10"/>
      <c r="M41904" s="10"/>
    </row>
    <row r="41905" spans="2:13" s="1" customFormat="1" ht="13.8" x14ac:dyDescent="0.3">
      <c r="B41905" s="10"/>
      <c r="L41905" s="10"/>
      <c r="M41905" s="10"/>
    </row>
    <row r="41906" spans="2:13" s="1" customFormat="1" ht="13.8" x14ac:dyDescent="0.3">
      <c r="B41906" s="10"/>
      <c r="L41906" s="10"/>
      <c r="M41906" s="10"/>
    </row>
    <row r="41907" spans="2:13" s="1" customFormat="1" ht="13.8" x14ac:dyDescent="0.3">
      <c r="B41907" s="10"/>
      <c r="L41907" s="10"/>
      <c r="M41907" s="10"/>
    </row>
    <row r="41908" spans="2:13" s="1" customFormat="1" ht="13.8" x14ac:dyDescent="0.3">
      <c r="B41908" s="10"/>
      <c r="L41908" s="10"/>
      <c r="M41908" s="10"/>
    </row>
    <row r="41909" spans="2:13" s="1" customFormat="1" ht="13.8" x14ac:dyDescent="0.3">
      <c r="B41909" s="10"/>
      <c r="L41909" s="10"/>
      <c r="M41909" s="10"/>
    </row>
    <row r="41910" spans="2:13" s="1" customFormat="1" ht="13.8" x14ac:dyDescent="0.3">
      <c r="B41910" s="10"/>
      <c r="L41910" s="10"/>
      <c r="M41910" s="10"/>
    </row>
    <row r="41911" spans="2:13" s="1" customFormat="1" ht="13.8" x14ac:dyDescent="0.3">
      <c r="B41911" s="10"/>
      <c r="L41911" s="10"/>
      <c r="M41911" s="10"/>
    </row>
    <row r="41912" spans="2:13" s="1" customFormat="1" ht="13.8" x14ac:dyDescent="0.3">
      <c r="B41912" s="10"/>
      <c r="L41912" s="10"/>
      <c r="M41912" s="10"/>
    </row>
    <row r="41913" spans="2:13" s="1" customFormat="1" ht="13.8" x14ac:dyDescent="0.3">
      <c r="B41913" s="10"/>
      <c r="L41913" s="10"/>
      <c r="M41913" s="10"/>
    </row>
    <row r="41914" spans="2:13" s="1" customFormat="1" ht="13.8" x14ac:dyDescent="0.3">
      <c r="B41914" s="10"/>
      <c r="L41914" s="10"/>
      <c r="M41914" s="10"/>
    </row>
    <row r="41915" spans="2:13" s="1" customFormat="1" ht="13.8" x14ac:dyDescent="0.3">
      <c r="B41915" s="10"/>
      <c r="L41915" s="10"/>
      <c r="M41915" s="10"/>
    </row>
    <row r="41916" spans="2:13" s="1" customFormat="1" ht="13.8" x14ac:dyDescent="0.3">
      <c r="B41916" s="10"/>
      <c r="L41916" s="10"/>
      <c r="M41916" s="10"/>
    </row>
    <row r="41917" spans="2:13" s="1" customFormat="1" ht="13.8" x14ac:dyDescent="0.3">
      <c r="B41917" s="10"/>
      <c r="L41917" s="10"/>
      <c r="M41917" s="10"/>
    </row>
    <row r="41918" spans="2:13" s="1" customFormat="1" ht="13.8" x14ac:dyDescent="0.3">
      <c r="B41918" s="10"/>
      <c r="L41918" s="10"/>
      <c r="M41918" s="10"/>
    </row>
    <row r="41919" spans="2:13" s="1" customFormat="1" ht="13.8" x14ac:dyDescent="0.3">
      <c r="B41919" s="10"/>
      <c r="L41919" s="10"/>
      <c r="M41919" s="10"/>
    </row>
    <row r="41920" spans="2:13" s="1" customFormat="1" ht="13.8" x14ac:dyDescent="0.3">
      <c r="B41920" s="10"/>
      <c r="L41920" s="10"/>
      <c r="M41920" s="10"/>
    </row>
    <row r="41921" spans="2:13" s="1" customFormat="1" ht="13.8" x14ac:dyDescent="0.3">
      <c r="B41921" s="10"/>
      <c r="L41921" s="10"/>
      <c r="M41921" s="10"/>
    </row>
    <row r="41922" spans="2:13" s="1" customFormat="1" ht="13.8" x14ac:dyDescent="0.3">
      <c r="B41922" s="10"/>
      <c r="L41922" s="10"/>
      <c r="M41922" s="10"/>
    </row>
    <row r="41923" spans="2:13" s="1" customFormat="1" ht="13.8" x14ac:dyDescent="0.3">
      <c r="B41923" s="10"/>
      <c r="L41923" s="10"/>
      <c r="M41923" s="10"/>
    </row>
    <row r="41924" spans="2:13" s="1" customFormat="1" ht="13.8" x14ac:dyDescent="0.3">
      <c r="B41924" s="10"/>
      <c r="L41924" s="10"/>
      <c r="M41924" s="10"/>
    </row>
    <row r="41925" spans="2:13" s="1" customFormat="1" ht="13.8" x14ac:dyDescent="0.3">
      <c r="B41925" s="10"/>
      <c r="L41925" s="10"/>
      <c r="M41925" s="10"/>
    </row>
    <row r="41926" spans="2:13" s="1" customFormat="1" ht="13.8" x14ac:dyDescent="0.3">
      <c r="B41926" s="10"/>
      <c r="L41926" s="10"/>
      <c r="M41926" s="10"/>
    </row>
    <row r="41927" spans="2:13" s="1" customFormat="1" ht="13.8" x14ac:dyDescent="0.3">
      <c r="B41927" s="10"/>
      <c r="L41927" s="10"/>
      <c r="M41927" s="10"/>
    </row>
    <row r="41928" spans="2:13" s="1" customFormat="1" ht="13.8" x14ac:dyDescent="0.3">
      <c r="B41928" s="10"/>
      <c r="L41928" s="10"/>
      <c r="M41928" s="10"/>
    </row>
    <row r="41929" spans="2:13" s="1" customFormat="1" ht="13.8" x14ac:dyDescent="0.3">
      <c r="B41929" s="10"/>
      <c r="L41929" s="10"/>
      <c r="M41929" s="10"/>
    </row>
    <row r="41930" spans="2:13" s="1" customFormat="1" ht="13.8" x14ac:dyDescent="0.3">
      <c r="B41930" s="10"/>
      <c r="L41930" s="10"/>
      <c r="M41930" s="10"/>
    </row>
    <row r="41931" spans="2:13" s="1" customFormat="1" ht="13.8" x14ac:dyDescent="0.3">
      <c r="B41931" s="10"/>
      <c r="L41931" s="10"/>
      <c r="M41931" s="10"/>
    </row>
    <row r="41932" spans="2:13" s="1" customFormat="1" ht="13.8" x14ac:dyDescent="0.3">
      <c r="B41932" s="10"/>
      <c r="L41932" s="10"/>
      <c r="M41932" s="10"/>
    </row>
    <row r="41933" spans="2:13" s="1" customFormat="1" ht="13.8" x14ac:dyDescent="0.3">
      <c r="B41933" s="10"/>
      <c r="L41933" s="10"/>
      <c r="M41933" s="10"/>
    </row>
    <row r="41934" spans="2:13" s="1" customFormat="1" ht="13.8" x14ac:dyDescent="0.3">
      <c r="B41934" s="10"/>
      <c r="L41934" s="10"/>
      <c r="M41934" s="10"/>
    </row>
    <row r="41935" spans="2:13" s="1" customFormat="1" ht="13.8" x14ac:dyDescent="0.3">
      <c r="B41935" s="10"/>
      <c r="L41935" s="10"/>
      <c r="M41935" s="10"/>
    </row>
    <row r="41936" spans="2:13" s="1" customFormat="1" ht="13.8" x14ac:dyDescent="0.3">
      <c r="B41936" s="10"/>
      <c r="L41936" s="10"/>
      <c r="M41936" s="10"/>
    </row>
    <row r="41937" spans="2:13" s="1" customFormat="1" ht="13.8" x14ac:dyDescent="0.3">
      <c r="B41937" s="10"/>
      <c r="L41937" s="10"/>
      <c r="M41937" s="10"/>
    </row>
    <row r="41938" spans="2:13" s="1" customFormat="1" ht="13.8" x14ac:dyDescent="0.3">
      <c r="B41938" s="10"/>
      <c r="L41938" s="10"/>
      <c r="M41938" s="10"/>
    </row>
    <row r="41939" spans="2:13" s="1" customFormat="1" ht="13.8" x14ac:dyDescent="0.3">
      <c r="B41939" s="10"/>
      <c r="L41939" s="10"/>
      <c r="M41939" s="10"/>
    </row>
    <row r="41940" spans="2:13" s="1" customFormat="1" ht="13.8" x14ac:dyDescent="0.3">
      <c r="B41940" s="10"/>
      <c r="L41940" s="10"/>
      <c r="M41940" s="10"/>
    </row>
    <row r="41941" spans="2:13" s="1" customFormat="1" ht="13.8" x14ac:dyDescent="0.3">
      <c r="B41941" s="10"/>
      <c r="L41941" s="10"/>
      <c r="M41941" s="10"/>
    </row>
    <row r="41942" spans="2:13" s="1" customFormat="1" ht="13.8" x14ac:dyDescent="0.3">
      <c r="B41942" s="10"/>
      <c r="L41942" s="10"/>
      <c r="M41942" s="10"/>
    </row>
    <row r="41943" spans="2:13" s="1" customFormat="1" ht="13.8" x14ac:dyDescent="0.3">
      <c r="B41943" s="10"/>
      <c r="L41943" s="10"/>
      <c r="M41943" s="10"/>
    </row>
    <row r="41944" spans="2:13" s="1" customFormat="1" ht="13.8" x14ac:dyDescent="0.3">
      <c r="B41944" s="10"/>
      <c r="L41944" s="10"/>
      <c r="M41944" s="10"/>
    </row>
    <row r="41945" spans="2:13" s="1" customFormat="1" ht="13.8" x14ac:dyDescent="0.3">
      <c r="B41945" s="10"/>
      <c r="L41945" s="10"/>
      <c r="M41945" s="10"/>
    </row>
    <row r="41946" spans="2:13" s="1" customFormat="1" ht="13.8" x14ac:dyDescent="0.3">
      <c r="B41946" s="10"/>
      <c r="L41946" s="10"/>
      <c r="M41946" s="10"/>
    </row>
    <row r="41947" spans="2:13" s="1" customFormat="1" ht="13.8" x14ac:dyDescent="0.3">
      <c r="B41947" s="10"/>
      <c r="L41947" s="10"/>
      <c r="M41947" s="10"/>
    </row>
    <row r="41948" spans="2:13" s="1" customFormat="1" ht="13.8" x14ac:dyDescent="0.3">
      <c r="B41948" s="10"/>
      <c r="L41948" s="10"/>
      <c r="M41948" s="10"/>
    </row>
    <row r="41949" spans="2:13" s="1" customFormat="1" ht="13.8" x14ac:dyDescent="0.3">
      <c r="B41949" s="10"/>
      <c r="L41949" s="10"/>
      <c r="M41949" s="10"/>
    </row>
    <row r="41950" spans="2:13" s="1" customFormat="1" ht="13.8" x14ac:dyDescent="0.3">
      <c r="B41950" s="10"/>
      <c r="L41950" s="10"/>
      <c r="M41950" s="10"/>
    </row>
    <row r="41951" spans="2:13" s="1" customFormat="1" ht="13.8" x14ac:dyDescent="0.3">
      <c r="B41951" s="10"/>
      <c r="L41951" s="10"/>
      <c r="M41951" s="10"/>
    </row>
    <row r="41952" spans="2:13" s="1" customFormat="1" ht="13.8" x14ac:dyDescent="0.3">
      <c r="B41952" s="10"/>
      <c r="L41952" s="10"/>
      <c r="M41952" s="10"/>
    </row>
    <row r="41953" spans="2:13" s="1" customFormat="1" ht="13.8" x14ac:dyDescent="0.3">
      <c r="B41953" s="10"/>
      <c r="L41953" s="10"/>
      <c r="M41953" s="10"/>
    </row>
    <row r="41954" spans="2:13" s="1" customFormat="1" ht="13.8" x14ac:dyDescent="0.3">
      <c r="B41954" s="10"/>
      <c r="L41954" s="10"/>
      <c r="M41954" s="10"/>
    </row>
    <row r="41955" spans="2:13" s="1" customFormat="1" ht="13.8" x14ac:dyDescent="0.3">
      <c r="B41955" s="10"/>
      <c r="L41955" s="10"/>
      <c r="M41955" s="10"/>
    </row>
    <row r="41956" spans="2:13" s="1" customFormat="1" ht="13.8" x14ac:dyDescent="0.3">
      <c r="B41956" s="10"/>
      <c r="L41956" s="10"/>
      <c r="M41956" s="10"/>
    </row>
    <row r="41957" spans="2:13" s="1" customFormat="1" ht="13.8" x14ac:dyDescent="0.3">
      <c r="B41957" s="10"/>
      <c r="L41957" s="10"/>
      <c r="M41957" s="10"/>
    </row>
    <row r="41958" spans="2:13" s="1" customFormat="1" ht="13.8" x14ac:dyDescent="0.3">
      <c r="B41958" s="10"/>
      <c r="L41958" s="10"/>
      <c r="M41958" s="10"/>
    </row>
    <row r="41959" spans="2:13" s="1" customFormat="1" ht="13.8" x14ac:dyDescent="0.3">
      <c r="B41959" s="10"/>
      <c r="L41959" s="10"/>
      <c r="M41959" s="10"/>
    </row>
    <row r="41960" spans="2:13" s="1" customFormat="1" ht="13.8" x14ac:dyDescent="0.3">
      <c r="B41960" s="10"/>
      <c r="L41960" s="10"/>
      <c r="M41960" s="10"/>
    </row>
    <row r="41961" spans="2:13" s="1" customFormat="1" ht="13.8" x14ac:dyDescent="0.3">
      <c r="B41961" s="10"/>
      <c r="L41961" s="10"/>
      <c r="M41961" s="10"/>
    </row>
    <row r="41962" spans="2:13" s="1" customFormat="1" ht="13.8" x14ac:dyDescent="0.3">
      <c r="B41962" s="10"/>
      <c r="L41962" s="10"/>
      <c r="M41962" s="10"/>
    </row>
    <row r="41963" spans="2:13" s="1" customFormat="1" ht="13.8" x14ac:dyDescent="0.3">
      <c r="B41963" s="10"/>
      <c r="L41963" s="10"/>
      <c r="M41963" s="10"/>
    </row>
    <row r="41964" spans="2:13" s="1" customFormat="1" ht="13.8" x14ac:dyDescent="0.3">
      <c r="B41964" s="10"/>
      <c r="L41964" s="10"/>
      <c r="M41964" s="10"/>
    </row>
    <row r="41965" spans="2:13" s="1" customFormat="1" ht="13.8" x14ac:dyDescent="0.3">
      <c r="B41965" s="10"/>
      <c r="L41965" s="10"/>
      <c r="M41965" s="10"/>
    </row>
    <row r="41966" spans="2:13" s="1" customFormat="1" ht="13.8" x14ac:dyDescent="0.3">
      <c r="B41966" s="10"/>
      <c r="L41966" s="10"/>
      <c r="M41966" s="10"/>
    </row>
    <row r="41967" spans="2:13" s="1" customFormat="1" ht="13.8" x14ac:dyDescent="0.3">
      <c r="B41967" s="10"/>
      <c r="L41967" s="10"/>
      <c r="M41967" s="10"/>
    </row>
    <row r="41968" spans="2:13" s="1" customFormat="1" ht="13.8" x14ac:dyDescent="0.3">
      <c r="B41968" s="10"/>
      <c r="L41968" s="10"/>
      <c r="M41968" s="10"/>
    </row>
    <row r="41969" spans="2:13" s="1" customFormat="1" ht="13.8" x14ac:dyDescent="0.3">
      <c r="B41969" s="10"/>
      <c r="L41969" s="10"/>
      <c r="M41969" s="10"/>
    </row>
    <row r="41970" spans="2:13" s="1" customFormat="1" ht="13.8" x14ac:dyDescent="0.3">
      <c r="B41970" s="10"/>
      <c r="L41970" s="10"/>
      <c r="M41970" s="10"/>
    </row>
    <row r="41971" spans="2:13" s="1" customFormat="1" ht="13.8" x14ac:dyDescent="0.3">
      <c r="B41971" s="10"/>
      <c r="L41971" s="10"/>
      <c r="M41971" s="10"/>
    </row>
    <row r="41972" spans="2:13" s="1" customFormat="1" ht="13.8" x14ac:dyDescent="0.3">
      <c r="B41972" s="10"/>
      <c r="L41972" s="10"/>
      <c r="M41972" s="10"/>
    </row>
    <row r="41973" spans="2:13" s="1" customFormat="1" ht="13.8" x14ac:dyDescent="0.3">
      <c r="B41973" s="10"/>
      <c r="L41973" s="10"/>
      <c r="M41973" s="10"/>
    </row>
    <row r="41974" spans="2:13" s="1" customFormat="1" ht="13.8" x14ac:dyDescent="0.3">
      <c r="B41974" s="10"/>
      <c r="L41974" s="10"/>
      <c r="M41974" s="10"/>
    </row>
    <row r="41975" spans="2:13" s="1" customFormat="1" ht="13.8" x14ac:dyDescent="0.3">
      <c r="B41975" s="10"/>
      <c r="L41975" s="10"/>
      <c r="M41975" s="10"/>
    </row>
    <row r="41976" spans="2:13" s="1" customFormat="1" ht="13.8" x14ac:dyDescent="0.3">
      <c r="B41976" s="10"/>
      <c r="L41976" s="10"/>
      <c r="M41976" s="10"/>
    </row>
    <row r="41977" spans="2:13" s="1" customFormat="1" ht="13.8" x14ac:dyDescent="0.3">
      <c r="B41977" s="10"/>
      <c r="L41977" s="10"/>
      <c r="M41977" s="10"/>
    </row>
    <row r="41978" spans="2:13" s="1" customFormat="1" ht="13.8" x14ac:dyDescent="0.3">
      <c r="B41978" s="10"/>
      <c r="L41978" s="10"/>
      <c r="M41978" s="10"/>
    </row>
    <row r="41979" spans="2:13" s="1" customFormat="1" ht="13.8" x14ac:dyDescent="0.3">
      <c r="B41979" s="10"/>
      <c r="L41979" s="10"/>
      <c r="M41979" s="10"/>
    </row>
    <row r="41980" spans="2:13" s="1" customFormat="1" ht="13.8" x14ac:dyDescent="0.3">
      <c r="B41980" s="10"/>
      <c r="L41980" s="10"/>
      <c r="M41980" s="10"/>
    </row>
    <row r="41981" spans="2:13" s="1" customFormat="1" ht="13.8" x14ac:dyDescent="0.3">
      <c r="B41981" s="10"/>
      <c r="L41981" s="10"/>
      <c r="M41981" s="10"/>
    </row>
    <row r="41982" spans="2:13" s="1" customFormat="1" ht="13.8" x14ac:dyDescent="0.3">
      <c r="B41982" s="10"/>
      <c r="L41982" s="10"/>
      <c r="M41982" s="10"/>
    </row>
    <row r="41983" spans="2:13" s="1" customFormat="1" ht="13.8" x14ac:dyDescent="0.3">
      <c r="B41983" s="10"/>
      <c r="L41983" s="10"/>
      <c r="M41983" s="10"/>
    </row>
    <row r="41984" spans="2:13" s="1" customFormat="1" ht="13.8" x14ac:dyDescent="0.3">
      <c r="B41984" s="10"/>
      <c r="L41984" s="10"/>
      <c r="M41984" s="10"/>
    </row>
    <row r="41985" spans="2:13" s="1" customFormat="1" ht="13.8" x14ac:dyDescent="0.3">
      <c r="B41985" s="10"/>
      <c r="L41985" s="10"/>
      <c r="M41985" s="10"/>
    </row>
    <row r="41986" spans="2:13" s="1" customFormat="1" ht="13.8" x14ac:dyDescent="0.3">
      <c r="B41986" s="10"/>
      <c r="L41986" s="10"/>
      <c r="M41986" s="10"/>
    </row>
    <row r="41987" spans="2:13" s="1" customFormat="1" ht="13.8" x14ac:dyDescent="0.3">
      <c r="B41987" s="10"/>
      <c r="L41987" s="10"/>
      <c r="M41987" s="10"/>
    </row>
    <row r="41988" spans="2:13" s="1" customFormat="1" ht="13.8" x14ac:dyDescent="0.3">
      <c r="B41988" s="10"/>
      <c r="L41988" s="10"/>
      <c r="M41988" s="10"/>
    </row>
    <row r="41989" spans="2:13" s="1" customFormat="1" ht="13.8" x14ac:dyDescent="0.3">
      <c r="B41989" s="10"/>
      <c r="L41989" s="10"/>
      <c r="M41989" s="10"/>
    </row>
    <row r="41990" spans="2:13" s="1" customFormat="1" ht="13.8" x14ac:dyDescent="0.3">
      <c r="B41990" s="10"/>
      <c r="L41990" s="10"/>
      <c r="M41990" s="10"/>
    </row>
    <row r="41991" spans="2:13" s="1" customFormat="1" ht="13.8" x14ac:dyDescent="0.3">
      <c r="B41991" s="10"/>
      <c r="L41991" s="10"/>
      <c r="M41991" s="10"/>
    </row>
    <row r="41992" spans="2:13" s="1" customFormat="1" ht="13.8" x14ac:dyDescent="0.3">
      <c r="B41992" s="10"/>
      <c r="L41992" s="10"/>
      <c r="M41992" s="10"/>
    </row>
    <row r="41993" spans="2:13" s="1" customFormat="1" ht="13.8" x14ac:dyDescent="0.3">
      <c r="B41993" s="10"/>
      <c r="L41993" s="10"/>
      <c r="M41993" s="10"/>
    </row>
    <row r="41994" spans="2:13" s="1" customFormat="1" ht="13.8" x14ac:dyDescent="0.3">
      <c r="B41994" s="10"/>
      <c r="L41994" s="10"/>
      <c r="M41994" s="10"/>
    </row>
    <row r="41995" spans="2:13" s="1" customFormat="1" ht="13.8" x14ac:dyDescent="0.3">
      <c r="B41995" s="10"/>
      <c r="L41995" s="10"/>
      <c r="M41995" s="10"/>
    </row>
    <row r="41996" spans="2:13" s="1" customFormat="1" ht="13.8" x14ac:dyDescent="0.3">
      <c r="B41996" s="10"/>
      <c r="L41996" s="10"/>
      <c r="M41996" s="10"/>
    </row>
    <row r="41997" spans="2:13" s="1" customFormat="1" ht="13.8" x14ac:dyDescent="0.3">
      <c r="B41997" s="10"/>
      <c r="L41997" s="10"/>
      <c r="M41997" s="10"/>
    </row>
    <row r="41998" spans="2:13" s="1" customFormat="1" ht="13.8" x14ac:dyDescent="0.3">
      <c r="B41998" s="10"/>
      <c r="L41998" s="10"/>
      <c r="M41998" s="10"/>
    </row>
    <row r="41999" spans="2:13" s="1" customFormat="1" ht="13.8" x14ac:dyDescent="0.3">
      <c r="B41999" s="10"/>
      <c r="L41999" s="10"/>
      <c r="M41999" s="10"/>
    </row>
    <row r="42000" spans="2:13" s="1" customFormat="1" ht="13.8" x14ac:dyDescent="0.3">
      <c r="B42000" s="10"/>
      <c r="L42000" s="10"/>
      <c r="M42000" s="10"/>
    </row>
    <row r="42001" spans="2:13" s="1" customFormat="1" ht="13.8" x14ac:dyDescent="0.3">
      <c r="B42001" s="10"/>
      <c r="L42001" s="10"/>
      <c r="M42001" s="10"/>
    </row>
    <row r="42002" spans="2:13" s="1" customFormat="1" ht="13.8" x14ac:dyDescent="0.3">
      <c r="B42002" s="10"/>
      <c r="L42002" s="10"/>
      <c r="M42002" s="10"/>
    </row>
    <row r="42003" spans="2:13" s="1" customFormat="1" ht="13.8" x14ac:dyDescent="0.3">
      <c r="B42003" s="10"/>
      <c r="L42003" s="10"/>
      <c r="M42003" s="10"/>
    </row>
    <row r="42004" spans="2:13" s="1" customFormat="1" ht="13.8" x14ac:dyDescent="0.3">
      <c r="B42004" s="10"/>
      <c r="L42004" s="10"/>
      <c r="M42004" s="10"/>
    </row>
    <row r="42005" spans="2:13" s="1" customFormat="1" ht="13.8" x14ac:dyDescent="0.3">
      <c r="B42005" s="10"/>
      <c r="L42005" s="10"/>
      <c r="M42005" s="10"/>
    </row>
    <row r="42006" spans="2:13" s="1" customFormat="1" ht="13.8" x14ac:dyDescent="0.3">
      <c r="B42006" s="10"/>
      <c r="L42006" s="10"/>
      <c r="M42006" s="10"/>
    </row>
    <row r="42007" spans="2:13" s="1" customFormat="1" ht="13.8" x14ac:dyDescent="0.3">
      <c r="B42007" s="10"/>
      <c r="L42007" s="10"/>
      <c r="M42007" s="10"/>
    </row>
    <row r="42008" spans="2:13" s="1" customFormat="1" ht="13.8" x14ac:dyDescent="0.3">
      <c r="B42008" s="10"/>
      <c r="L42008" s="10"/>
      <c r="M42008" s="10"/>
    </row>
    <row r="42009" spans="2:13" s="1" customFormat="1" ht="13.8" x14ac:dyDescent="0.3">
      <c r="B42009" s="10"/>
      <c r="L42009" s="10"/>
      <c r="M42009" s="10"/>
    </row>
    <row r="42010" spans="2:13" s="1" customFormat="1" ht="13.8" x14ac:dyDescent="0.3">
      <c r="B42010" s="10"/>
      <c r="L42010" s="10"/>
      <c r="M42010" s="10"/>
    </row>
    <row r="42011" spans="2:13" s="1" customFormat="1" ht="13.8" x14ac:dyDescent="0.3">
      <c r="B42011" s="10"/>
      <c r="L42011" s="10"/>
      <c r="M42011" s="10"/>
    </row>
    <row r="42012" spans="2:13" s="1" customFormat="1" ht="13.8" x14ac:dyDescent="0.3">
      <c r="B42012" s="10"/>
      <c r="L42012" s="10"/>
      <c r="M42012" s="10"/>
    </row>
    <row r="42013" spans="2:13" s="1" customFormat="1" ht="13.8" x14ac:dyDescent="0.3">
      <c r="B42013" s="10"/>
      <c r="L42013" s="10"/>
      <c r="M42013" s="10"/>
    </row>
    <row r="42014" spans="2:13" s="1" customFormat="1" ht="13.8" x14ac:dyDescent="0.3">
      <c r="B42014" s="10"/>
      <c r="L42014" s="10"/>
      <c r="M42014" s="10"/>
    </row>
    <row r="42015" spans="2:13" s="1" customFormat="1" ht="13.8" x14ac:dyDescent="0.3">
      <c r="B42015" s="10"/>
      <c r="L42015" s="10"/>
      <c r="M42015" s="10"/>
    </row>
    <row r="42016" spans="2:13" s="1" customFormat="1" ht="13.8" x14ac:dyDescent="0.3">
      <c r="B42016" s="10"/>
      <c r="L42016" s="10"/>
      <c r="M42016" s="10"/>
    </row>
    <row r="42017" spans="2:13" s="1" customFormat="1" ht="13.8" x14ac:dyDescent="0.3">
      <c r="B42017" s="10"/>
      <c r="L42017" s="10"/>
      <c r="M42017" s="10"/>
    </row>
    <row r="42018" spans="2:13" s="1" customFormat="1" ht="13.8" x14ac:dyDescent="0.3">
      <c r="B42018" s="10"/>
      <c r="L42018" s="10"/>
      <c r="M42018" s="10"/>
    </row>
    <row r="42019" spans="2:13" s="1" customFormat="1" ht="13.8" x14ac:dyDescent="0.3">
      <c r="B42019" s="10"/>
      <c r="L42019" s="10"/>
      <c r="M42019" s="10"/>
    </row>
    <row r="42020" spans="2:13" s="1" customFormat="1" ht="13.8" x14ac:dyDescent="0.3">
      <c r="B42020" s="10"/>
      <c r="L42020" s="10"/>
      <c r="M42020" s="10"/>
    </row>
    <row r="42021" spans="2:13" s="1" customFormat="1" ht="13.8" x14ac:dyDescent="0.3">
      <c r="B42021" s="10"/>
      <c r="L42021" s="10"/>
      <c r="M42021" s="10"/>
    </row>
    <row r="42022" spans="2:13" s="1" customFormat="1" ht="13.8" x14ac:dyDescent="0.3">
      <c r="B42022" s="10"/>
      <c r="L42022" s="10"/>
      <c r="M42022" s="10"/>
    </row>
    <row r="42023" spans="2:13" s="1" customFormat="1" ht="13.8" x14ac:dyDescent="0.3">
      <c r="B42023" s="10"/>
      <c r="L42023" s="10"/>
      <c r="M42023" s="10"/>
    </row>
    <row r="42024" spans="2:13" s="1" customFormat="1" ht="13.8" x14ac:dyDescent="0.3">
      <c r="B42024" s="10"/>
      <c r="L42024" s="10"/>
      <c r="M42024" s="10"/>
    </row>
    <row r="42025" spans="2:13" s="1" customFormat="1" ht="13.8" x14ac:dyDescent="0.3">
      <c r="B42025" s="10"/>
      <c r="L42025" s="10"/>
      <c r="M42025" s="10"/>
    </row>
    <row r="42026" spans="2:13" s="1" customFormat="1" ht="13.8" x14ac:dyDescent="0.3">
      <c r="B42026" s="10"/>
      <c r="L42026" s="10"/>
      <c r="M42026" s="10"/>
    </row>
    <row r="42027" spans="2:13" s="1" customFormat="1" ht="13.8" x14ac:dyDescent="0.3">
      <c r="B42027" s="10"/>
      <c r="L42027" s="10"/>
      <c r="M42027" s="10"/>
    </row>
    <row r="42028" spans="2:13" s="1" customFormat="1" ht="13.8" x14ac:dyDescent="0.3">
      <c r="B42028" s="10"/>
      <c r="L42028" s="10"/>
      <c r="M42028" s="10"/>
    </row>
    <row r="42029" spans="2:13" s="1" customFormat="1" ht="13.8" x14ac:dyDescent="0.3">
      <c r="B42029" s="10"/>
      <c r="L42029" s="10"/>
      <c r="M42029" s="10"/>
    </row>
    <row r="42030" spans="2:13" s="1" customFormat="1" ht="13.8" x14ac:dyDescent="0.3">
      <c r="B42030" s="10"/>
      <c r="L42030" s="10"/>
      <c r="M42030" s="10"/>
    </row>
    <row r="42031" spans="2:13" s="1" customFormat="1" ht="13.8" x14ac:dyDescent="0.3">
      <c r="B42031" s="10"/>
      <c r="L42031" s="10"/>
      <c r="M42031" s="10"/>
    </row>
    <row r="42032" spans="2:13" s="1" customFormat="1" ht="13.8" x14ac:dyDescent="0.3">
      <c r="B42032" s="10"/>
      <c r="L42032" s="10"/>
      <c r="M42032" s="10"/>
    </row>
    <row r="42033" spans="2:13" s="1" customFormat="1" ht="13.8" x14ac:dyDescent="0.3">
      <c r="B42033" s="10"/>
      <c r="L42033" s="10"/>
      <c r="M42033" s="10"/>
    </row>
    <row r="42034" spans="2:13" s="1" customFormat="1" ht="13.8" x14ac:dyDescent="0.3">
      <c r="B42034" s="10"/>
      <c r="L42034" s="10"/>
      <c r="M42034" s="10"/>
    </row>
    <row r="42035" spans="2:13" s="1" customFormat="1" ht="13.8" x14ac:dyDescent="0.3">
      <c r="B42035" s="10"/>
      <c r="L42035" s="10"/>
      <c r="M42035" s="10"/>
    </row>
    <row r="42036" spans="2:13" s="1" customFormat="1" ht="13.8" x14ac:dyDescent="0.3">
      <c r="B42036" s="10"/>
      <c r="L42036" s="10"/>
      <c r="M42036" s="10"/>
    </row>
    <row r="42037" spans="2:13" s="1" customFormat="1" ht="13.8" x14ac:dyDescent="0.3">
      <c r="B42037" s="10"/>
      <c r="L42037" s="10"/>
      <c r="M42037" s="10"/>
    </row>
    <row r="42038" spans="2:13" s="1" customFormat="1" ht="13.8" x14ac:dyDescent="0.3">
      <c r="B42038" s="10"/>
      <c r="L42038" s="10"/>
      <c r="M42038" s="10"/>
    </row>
    <row r="42039" spans="2:13" s="1" customFormat="1" ht="13.8" x14ac:dyDescent="0.3">
      <c r="B42039" s="10"/>
      <c r="L42039" s="10"/>
      <c r="M42039" s="10"/>
    </row>
    <row r="42040" spans="2:13" s="1" customFormat="1" ht="13.8" x14ac:dyDescent="0.3">
      <c r="B42040" s="10"/>
      <c r="L42040" s="10"/>
      <c r="M42040" s="10"/>
    </row>
    <row r="42041" spans="2:13" s="1" customFormat="1" ht="13.8" x14ac:dyDescent="0.3">
      <c r="B42041" s="10"/>
      <c r="L42041" s="10"/>
      <c r="M42041" s="10"/>
    </row>
    <row r="42042" spans="2:13" s="1" customFormat="1" ht="13.8" x14ac:dyDescent="0.3">
      <c r="B42042" s="10"/>
      <c r="L42042" s="10"/>
      <c r="M42042" s="10"/>
    </row>
    <row r="42043" spans="2:13" s="1" customFormat="1" ht="13.8" x14ac:dyDescent="0.3">
      <c r="B42043" s="10"/>
      <c r="L42043" s="10"/>
      <c r="M42043" s="10"/>
    </row>
    <row r="42044" spans="2:13" s="1" customFormat="1" ht="13.8" x14ac:dyDescent="0.3">
      <c r="B42044" s="10"/>
      <c r="L42044" s="10"/>
      <c r="M42044" s="10"/>
    </row>
    <row r="42045" spans="2:13" s="1" customFormat="1" ht="13.8" x14ac:dyDescent="0.3">
      <c r="B42045" s="10"/>
      <c r="L42045" s="10"/>
      <c r="M42045" s="10"/>
    </row>
    <row r="42046" spans="2:13" s="1" customFormat="1" ht="13.8" x14ac:dyDescent="0.3">
      <c r="B42046" s="10"/>
      <c r="L42046" s="10"/>
      <c r="M42046" s="10"/>
    </row>
    <row r="42047" spans="2:13" s="1" customFormat="1" ht="13.8" x14ac:dyDescent="0.3">
      <c r="B42047" s="10"/>
      <c r="L42047" s="10"/>
      <c r="M42047" s="10"/>
    </row>
    <row r="42048" spans="2:13" s="1" customFormat="1" ht="13.8" x14ac:dyDescent="0.3">
      <c r="B42048" s="10"/>
      <c r="L42048" s="10"/>
      <c r="M42048" s="10"/>
    </row>
    <row r="42049" spans="2:13" s="1" customFormat="1" ht="13.8" x14ac:dyDescent="0.3">
      <c r="B42049" s="10"/>
      <c r="L42049" s="10"/>
      <c r="M42049" s="10"/>
    </row>
    <row r="42050" spans="2:13" s="1" customFormat="1" ht="13.8" x14ac:dyDescent="0.3">
      <c r="B42050" s="10"/>
      <c r="L42050" s="10"/>
      <c r="M42050" s="10"/>
    </row>
    <row r="42051" spans="2:13" s="1" customFormat="1" ht="13.8" x14ac:dyDescent="0.3">
      <c r="B42051" s="10"/>
      <c r="L42051" s="10"/>
      <c r="M42051" s="10"/>
    </row>
    <row r="42052" spans="2:13" s="1" customFormat="1" ht="13.8" x14ac:dyDescent="0.3">
      <c r="B42052" s="10"/>
      <c r="L42052" s="10"/>
      <c r="M42052" s="10"/>
    </row>
    <row r="42053" spans="2:13" s="1" customFormat="1" ht="13.8" x14ac:dyDescent="0.3">
      <c r="B42053" s="10"/>
      <c r="L42053" s="10"/>
      <c r="M42053" s="10"/>
    </row>
    <row r="42054" spans="2:13" s="1" customFormat="1" ht="13.8" x14ac:dyDescent="0.3">
      <c r="B42054" s="10"/>
      <c r="L42054" s="10"/>
      <c r="M42054" s="10"/>
    </row>
    <row r="42055" spans="2:13" s="1" customFormat="1" ht="13.8" x14ac:dyDescent="0.3">
      <c r="B42055" s="10"/>
      <c r="L42055" s="10"/>
      <c r="M42055" s="10"/>
    </row>
    <row r="42056" spans="2:13" s="1" customFormat="1" ht="13.8" x14ac:dyDescent="0.3">
      <c r="B42056" s="10"/>
      <c r="L42056" s="10"/>
      <c r="M42056" s="10"/>
    </row>
    <row r="42057" spans="2:13" s="1" customFormat="1" ht="13.8" x14ac:dyDescent="0.3">
      <c r="B42057" s="10"/>
      <c r="L42057" s="10"/>
      <c r="M42057" s="10"/>
    </row>
    <row r="42058" spans="2:13" s="1" customFormat="1" ht="13.8" x14ac:dyDescent="0.3">
      <c r="B42058" s="10"/>
      <c r="L42058" s="10"/>
      <c r="M42058" s="10"/>
    </row>
    <row r="42059" spans="2:13" s="1" customFormat="1" ht="13.8" x14ac:dyDescent="0.3">
      <c r="B42059" s="10"/>
      <c r="L42059" s="10"/>
      <c r="M42059" s="10"/>
    </row>
    <row r="42060" spans="2:13" s="1" customFormat="1" ht="13.8" x14ac:dyDescent="0.3">
      <c r="B42060" s="10"/>
      <c r="L42060" s="10"/>
      <c r="M42060" s="10"/>
    </row>
    <row r="42061" spans="2:13" s="1" customFormat="1" ht="13.8" x14ac:dyDescent="0.3">
      <c r="B42061" s="10"/>
      <c r="L42061" s="10"/>
      <c r="M42061" s="10"/>
    </row>
    <row r="42062" spans="2:13" s="1" customFormat="1" ht="13.8" x14ac:dyDescent="0.3">
      <c r="B42062" s="10"/>
      <c r="L42062" s="10"/>
      <c r="M42062" s="10"/>
    </row>
    <row r="42063" spans="2:13" s="1" customFormat="1" ht="13.8" x14ac:dyDescent="0.3">
      <c r="B42063" s="10"/>
      <c r="L42063" s="10"/>
      <c r="M42063" s="10"/>
    </row>
    <row r="42064" spans="2:13" s="1" customFormat="1" ht="13.8" x14ac:dyDescent="0.3">
      <c r="B42064" s="10"/>
      <c r="L42064" s="10"/>
      <c r="M42064" s="10"/>
    </row>
    <row r="42065" spans="2:13" s="1" customFormat="1" ht="13.8" x14ac:dyDescent="0.3">
      <c r="B42065" s="10"/>
      <c r="L42065" s="10"/>
      <c r="M42065" s="10"/>
    </row>
    <row r="42066" spans="2:13" s="1" customFormat="1" ht="13.8" x14ac:dyDescent="0.3">
      <c r="B42066" s="10"/>
      <c r="L42066" s="10"/>
      <c r="M42066" s="10"/>
    </row>
    <row r="42067" spans="2:13" s="1" customFormat="1" ht="13.8" x14ac:dyDescent="0.3">
      <c r="B42067" s="10"/>
      <c r="L42067" s="10"/>
      <c r="M42067" s="10"/>
    </row>
    <row r="42068" spans="2:13" s="1" customFormat="1" ht="13.8" x14ac:dyDescent="0.3">
      <c r="B42068" s="10"/>
      <c r="L42068" s="10"/>
      <c r="M42068" s="10"/>
    </row>
    <row r="42069" spans="2:13" s="1" customFormat="1" ht="13.8" x14ac:dyDescent="0.3">
      <c r="B42069" s="10"/>
      <c r="L42069" s="10"/>
      <c r="M42069" s="10"/>
    </row>
    <row r="42070" spans="2:13" s="1" customFormat="1" ht="13.8" x14ac:dyDescent="0.3">
      <c r="B42070" s="10"/>
      <c r="L42070" s="10"/>
      <c r="M42070" s="10"/>
    </row>
    <row r="42071" spans="2:13" s="1" customFormat="1" ht="13.8" x14ac:dyDescent="0.3">
      <c r="B42071" s="10"/>
      <c r="L42071" s="10"/>
      <c r="M42071" s="10"/>
    </row>
    <row r="42072" spans="2:13" s="1" customFormat="1" ht="13.8" x14ac:dyDescent="0.3">
      <c r="B42072" s="10"/>
      <c r="L42072" s="10"/>
      <c r="M42072" s="10"/>
    </row>
    <row r="42073" spans="2:13" s="1" customFormat="1" ht="13.8" x14ac:dyDescent="0.3">
      <c r="B42073" s="10"/>
      <c r="L42073" s="10"/>
      <c r="M42073" s="10"/>
    </row>
    <row r="42074" spans="2:13" s="1" customFormat="1" ht="13.8" x14ac:dyDescent="0.3">
      <c r="B42074" s="10"/>
      <c r="L42074" s="10"/>
      <c r="M42074" s="10"/>
    </row>
    <row r="42075" spans="2:13" s="1" customFormat="1" ht="13.8" x14ac:dyDescent="0.3">
      <c r="B42075" s="10"/>
      <c r="L42075" s="10"/>
      <c r="M42075" s="10"/>
    </row>
    <row r="42076" spans="2:13" s="1" customFormat="1" ht="13.8" x14ac:dyDescent="0.3">
      <c r="B42076" s="10"/>
      <c r="L42076" s="10"/>
      <c r="M42076" s="10"/>
    </row>
    <row r="42077" spans="2:13" s="1" customFormat="1" ht="13.8" x14ac:dyDescent="0.3">
      <c r="B42077" s="10"/>
      <c r="L42077" s="10"/>
      <c r="M42077" s="10"/>
    </row>
    <row r="42078" spans="2:13" s="1" customFormat="1" ht="13.8" x14ac:dyDescent="0.3">
      <c r="B42078" s="10"/>
      <c r="L42078" s="10"/>
      <c r="M42078" s="10"/>
    </row>
    <row r="42079" spans="2:13" s="1" customFormat="1" ht="13.8" x14ac:dyDescent="0.3">
      <c r="B42079" s="10"/>
      <c r="L42079" s="10"/>
      <c r="M42079" s="10"/>
    </row>
    <row r="42080" spans="2:13" s="1" customFormat="1" ht="13.8" x14ac:dyDescent="0.3">
      <c r="B42080" s="10"/>
      <c r="L42080" s="10"/>
      <c r="M42080" s="10"/>
    </row>
    <row r="42081" spans="2:13" s="1" customFormat="1" ht="13.8" x14ac:dyDescent="0.3">
      <c r="B42081" s="10"/>
      <c r="L42081" s="10"/>
      <c r="M42081" s="10"/>
    </row>
    <row r="42082" spans="2:13" s="1" customFormat="1" ht="13.8" x14ac:dyDescent="0.3">
      <c r="B42082" s="10"/>
      <c r="L42082" s="10"/>
      <c r="M42082" s="10"/>
    </row>
    <row r="42083" spans="2:13" s="1" customFormat="1" ht="13.8" x14ac:dyDescent="0.3">
      <c r="B42083" s="10"/>
      <c r="L42083" s="10"/>
      <c r="M42083" s="10"/>
    </row>
    <row r="42084" spans="2:13" s="1" customFormat="1" ht="13.8" x14ac:dyDescent="0.3">
      <c r="B42084" s="10"/>
      <c r="L42084" s="10"/>
      <c r="M42084" s="10"/>
    </row>
    <row r="42085" spans="2:13" s="1" customFormat="1" ht="13.8" x14ac:dyDescent="0.3">
      <c r="B42085" s="10"/>
      <c r="L42085" s="10"/>
      <c r="M42085" s="10"/>
    </row>
    <row r="42086" spans="2:13" s="1" customFormat="1" ht="13.8" x14ac:dyDescent="0.3">
      <c r="B42086" s="10"/>
      <c r="L42086" s="10"/>
      <c r="M42086" s="10"/>
    </row>
    <row r="42087" spans="2:13" s="1" customFormat="1" ht="13.8" x14ac:dyDescent="0.3">
      <c r="B42087" s="10"/>
      <c r="L42087" s="10"/>
      <c r="M42087" s="10"/>
    </row>
    <row r="42088" spans="2:13" s="1" customFormat="1" ht="13.8" x14ac:dyDescent="0.3">
      <c r="B42088" s="10"/>
      <c r="L42088" s="10"/>
      <c r="M42088" s="10"/>
    </row>
    <row r="42089" spans="2:13" s="1" customFormat="1" ht="13.8" x14ac:dyDescent="0.3">
      <c r="B42089" s="10"/>
      <c r="L42089" s="10"/>
      <c r="M42089" s="10"/>
    </row>
    <row r="42090" spans="2:13" s="1" customFormat="1" ht="13.8" x14ac:dyDescent="0.3">
      <c r="B42090" s="10"/>
      <c r="L42090" s="10"/>
      <c r="M42090" s="10"/>
    </row>
    <row r="42091" spans="2:13" s="1" customFormat="1" ht="13.8" x14ac:dyDescent="0.3">
      <c r="B42091" s="10"/>
      <c r="L42091" s="10"/>
      <c r="M42091" s="10"/>
    </row>
    <row r="42092" spans="2:13" s="1" customFormat="1" ht="13.8" x14ac:dyDescent="0.3">
      <c r="B42092" s="10"/>
      <c r="L42092" s="10"/>
      <c r="M42092" s="10"/>
    </row>
    <row r="42093" spans="2:13" s="1" customFormat="1" ht="13.8" x14ac:dyDescent="0.3">
      <c r="B42093" s="10"/>
      <c r="L42093" s="10"/>
      <c r="M42093" s="10"/>
    </row>
    <row r="42094" spans="2:13" s="1" customFormat="1" ht="13.8" x14ac:dyDescent="0.3">
      <c r="B42094" s="10"/>
      <c r="L42094" s="10"/>
      <c r="M42094" s="10"/>
    </row>
    <row r="42095" spans="2:13" s="1" customFormat="1" ht="13.8" x14ac:dyDescent="0.3">
      <c r="B42095" s="10"/>
      <c r="L42095" s="10"/>
      <c r="M42095" s="10"/>
    </row>
    <row r="42096" spans="2:13" s="1" customFormat="1" ht="13.8" x14ac:dyDescent="0.3">
      <c r="B42096" s="10"/>
      <c r="L42096" s="10"/>
      <c r="M42096" s="10"/>
    </row>
    <row r="42097" spans="2:13" s="1" customFormat="1" ht="13.8" x14ac:dyDescent="0.3">
      <c r="B42097" s="10"/>
      <c r="L42097" s="10"/>
      <c r="M42097" s="10"/>
    </row>
    <row r="42098" spans="2:13" s="1" customFormat="1" ht="13.8" x14ac:dyDescent="0.3">
      <c r="B42098" s="10"/>
      <c r="L42098" s="10"/>
      <c r="M42098" s="10"/>
    </row>
    <row r="42099" spans="2:13" s="1" customFormat="1" ht="13.8" x14ac:dyDescent="0.3">
      <c r="B42099" s="10"/>
      <c r="L42099" s="10"/>
      <c r="M42099" s="10"/>
    </row>
    <row r="42100" spans="2:13" s="1" customFormat="1" ht="13.8" x14ac:dyDescent="0.3">
      <c r="B42100" s="10"/>
      <c r="L42100" s="10"/>
      <c r="M42100" s="10"/>
    </row>
    <row r="42101" spans="2:13" s="1" customFormat="1" ht="13.8" x14ac:dyDescent="0.3">
      <c r="B42101" s="10"/>
      <c r="L42101" s="10"/>
      <c r="M42101" s="10"/>
    </row>
    <row r="42102" spans="2:13" s="1" customFormat="1" ht="13.8" x14ac:dyDescent="0.3">
      <c r="B42102" s="10"/>
      <c r="L42102" s="10"/>
      <c r="M42102" s="10"/>
    </row>
    <row r="42103" spans="2:13" s="1" customFormat="1" ht="13.8" x14ac:dyDescent="0.3">
      <c r="B42103" s="10"/>
      <c r="L42103" s="10"/>
      <c r="M42103" s="10"/>
    </row>
    <row r="42104" spans="2:13" s="1" customFormat="1" ht="13.8" x14ac:dyDescent="0.3">
      <c r="B42104" s="10"/>
      <c r="L42104" s="10"/>
      <c r="M42104" s="10"/>
    </row>
    <row r="42105" spans="2:13" s="1" customFormat="1" ht="13.8" x14ac:dyDescent="0.3">
      <c r="B42105" s="10"/>
      <c r="L42105" s="10"/>
      <c r="M42105" s="10"/>
    </row>
    <row r="42106" spans="2:13" s="1" customFormat="1" ht="13.8" x14ac:dyDescent="0.3">
      <c r="B42106" s="10"/>
      <c r="L42106" s="10"/>
      <c r="M42106" s="10"/>
    </row>
    <row r="42107" spans="2:13" s="1" customFormat="1" ht="13.8" x14ac:dyDescent="0.3">
      <c r="B42107" s="10"/>
      <c r="L42107" s="10"/>
      <c r="M42107" s="10"/>
    </row>
    <row r="42108" spans="2:13" s="1" customFormat="1" ht="13.8" x14ac:dyDescent="0.3">
      <c r="B42108" s="10"/>
      <c r="L42108" s="10"/>
      <c r="M42108" s="10"/>
    </row>
    <row r="42109" spans="2:13" s="1" customFormat="1" ht="13.8" x14ac:dyDescent="0.3">
      <c r="B42109" s="10"/>
      <c r="L42109" s="10"/>
      <c r="M42109" s="10"/>
    </row>
    <row r="42110" spans="2:13" s="1" customFormat="1" ht="13.8" x14ac:dyDescent="0.3">
      <c r="B42110" s="10"/>
      <c r="L42110" s="10"/>
      <c r="M42110" s="10"/>
    </row>
    <row r="42111" spans="2:13" s="1" customFormat="1" ht="13.8" x14ac:dyDescent="0.3">
      <c r="B42111" s="10"/>
      <c r="L42111" s="10"/>
      <c r="M42111" s="10"/>
    </row>
    <row r="42112" spans="2:13" s="1" customFormat="1" ht="13.8" x14ac:dyDescent="0.3">
      <c r="B42112" s="10"/>
      <c r="L42112" s="10"/>
      <c r="M42112" s="10"/>
    </row>
    <row r="42113" spans="2:13" s="1" customFormat="1" ht="13.8" x14ac:dyDescent="0.3">
      <c r="B42113" s="10"/>
      <c r="L42113" s="10"/>
      <c r="M42113" s="10"/>
    </row>
    <row r="42114" spans="2:13" s="1" customFormat="1" ht="13.8" x14ac:dyDescent="0.3">
      <c r="B42114" s="10"/>
      <c r="L42114" s="10"/>
      <c r="M42114" s="10"/>
    </row>
    <row r="42115" spans="2:13" s="1" customFormat="1" ht="13.8" x14ac:dyDescent="0.3">
      <c r="B42115" s="10"/>
      <c r="L42115" s="10"/>
      <c r="M42115" s="10"/>
    </row>
    <row r="42116" spans="2:13" s="1" customFormat="1" ht="13.8" x14ac:dyDescent="0.3">
      <c r="B42116" s="10"/>
      <c r="L42116" s="10"/>
      <c r="M42116" s="10"/>
    </row>
    <row r="42117" spans="2:13" s="1" customFormat="1" ht="13.8" x14ac:dyDescent="0.3">
      <c r="B42117" s="10"/>
      <c r="L42117" s="10"/>
      <c r="M42117" s="10"/>
    </row>
    <row r="42118" spans="2:13" s="1" customFormat="1" ht="13.8" x14ac:dyDescent="0.3">
      <c r="B42118" s="10"/>
      <c r="L42118" s="10"/>
      <c r="M42118" s="10"/>
    </row>
    <row r="42119" spans="2:13" s="1" customFormat="1" ht="13.8" x14ac:dyDescent="0.3">
      <c r="B42119" s="10"/>
      <c r="L42119" s="10"/>
      <c r="M42119" s="10"/>
    </row>
    <row r="42120" spans="2:13" s="1" customFormat="1" ht="13.8" x14ac:dyDescent="0.3">
      <c r="B42120" s="10"/>
      <c r="L42120" s="10"/>
      <c r="M42120" s="10"/>
    </row>
    <row r="42121" spans="2:13" s="1" customFormat="1" ht="13.8" x14ac:dyDescent="0.3">
      <c r="B42121" s="10"/>
      <c r="L42121" s="10"/>
      <c r="M42121" s="10"/>
    </row>
    <row r="42122" spans="2:13" s="1" customFormat="1" ht="13.8" x14ac:dyDescent="0.3">
      <c r="B42122" s="10"/>
      <c r="L42122" s="10"/>
      <c r="M42122" s="10"/>
    </row>
    <row r="42123" spans="2:13" s="1" customFormat="1" ht="13.8" x14ac:dyDescent="0.3">
      <c r="B42123" s="10"/>
      <c r="L42123" s="10"/>
      <c r="M42123" s="10"/>
    </row>
    <row r="42124" spans="2:13" s="1" customFormat="1" ht="13.8" x14ac:dyDescent="0.3">
      <c r="B42124" s="10"/>
      <c r="L42124" s="10"/>
      <c r="M42124" s="10"/>
    </row>
    <row r="42125" spans="2:13" s="1" customFormat="1" ht="13.8" x14ac:dyDescent="0.3">
      <c r="B42125" s="10"/>
      <c r="L42125" s="10"/>
      <c r="M42125" s="10"/>
    </row>
    <row r="42126" spans="2:13" s="1" customFormat="1" ht="13.8" x14ac:dyDescent="0.3">
      <c r="B42126" s="10"/>
      <c r="L42126" s="10"/>
      <c r="M42126" s="10"/>
    </row>
    <row r="42127" spans="2:13" s="1" customFormat="1" ht="13.8" x14ac:dyDescent="0.3">
      <c r="B42127" s="10"/>
      <c r="L42127" s="10"/>
      <c r="M42127" s="10"/>
    </row>
    <row r="42128" spans="2:13" s="1" customFormat="1" ht="13.8" x14ac:dyDescent="0.3">
      <c r="B42128" s="10"/>
      <c r="L42128" s="10"/>
      <c r="M42128" s="10"/>
    </row>
    <row r="42129" spans="2:13" s="1" customFormat="1" ht="13.8" x14ac:dyDescent="0.3">
      <c r="B42129" s="10"/>
      <c r="L42129" s="10"/>
      <c r="M42129" s="10"/>
    </row>
    <row r="42130" spans="2:13" s="1" customFormat="1" ht="13.8" x14ac:dyDescent="0.3">
      <c r="B42130" s="10"/>
      <c r="L42130" s="10"/>
      <c r="M42130" s="10"/>
    </row>
    <row r="42131" spans="2:13" s="1" customFormat="1" ht="13.8" x14ac:dyDescent="0.3">
      <c r="B42131" s="10"/>
      <c r="L42131" s="10"/>
      <c r="M42131" s="10"/>
    </row>
    <row r="42132" spans="2:13" s="1" customFormat="1" ht="13.8" x14ac:dyDescent="0.3">
      <c r="B42132" s="10"/>
      <c r="L42132" s="10"/>
      <c r="M42132" s="10"/>
    </row>
    <row r="42133" spans="2:13" s="1" customFormat="1" ht="13.8" x14ac:dyDescent="0.3">
      <c r="B42133" s="10"/>
      <c r="L42133" s="10"/>
      <c r="M42133" s="10"/>
    </row>
    <row r="42134" spans="2:13" s="1" customFormat="1" ht="13.8" x14ac:dyDescent="0.3">
      <c r="B42134" s="10"/>
      <c r="L42134" s="10"/>
      <c r="M42134" s="10"/>
    </row>
    <row r="42135" spans="2:13" s="1" customFormat="1" ht="13.8" x14ac:dyDescent="0.3">
      <c r="B42135" s="10"/>
      <c r="L42135" s="10"/>
      <c r="M42135" s="10"/>
    </row>
    <row r="42136" spans="2:13" s="1" customFormat="1" ht="13.8" x14ac:dyDescent="0.3">
      <c r="B42136" s="10"/>
      <c r="L42136" s="10"/>
      <c r="M42136" s="10"/>
    </row>
    <row r="42137" spans="2:13" s="1" customFormat="1" ht="13.8" x14ac:dyDescent="0.3">
      <c r="B42137" s="10"/>
      <c r="L42137" s="10"/>
      <c r="M42137" s="10"/>
    </row>
    <row r="42138" spans="2:13" s="1" customFormat="1" ht="13.8" x14ac:dyDescent="0.3">
      <c r="B42138" s="10"/>
      <c r="L42138" s="10"/>
      <c r="M42138" s="10"/>
    </row>
    <row r="42139" spans="2:13" s="1" customFormat="1" ht="13.8" x14ac:dyDescent="0.3">
      <c r="B42139" s="10"/>
      <c r="L42139" s="10"/>
      <c r="M42139" s="10"/>
    </row>
    <row r="42140" spans="2:13" s="1" customFormat="1" ht="13.8" x14ac:dyDescent="0.3">
      <c r="B42140" s="10"/>
      <c r="L42140" s="10"/>
      <c r="M42140" s="10"/>
    </row>
    <row r="42141" spans="2:13" s="1" customFormat="1" ht="13.8" x14ac:dyDescent="0.3">
      <c r="B42141" s="10"/>
      <c r="L42141" s="10"/>
      <c r="M42141" s="10"/>
    </row>
    <row r="42142" spans="2:13" s="1" customFormat="1" ht="13.8" x14ac:dyDescent="0.3">
      <c r="B42142" s="10"/>
      <c r="L42142" s="10"/>
      <c r="M42142" s="10"/>
    </row>
    <row r="42143" spans="2:13" s="1" customFormat="1" ht="13.8" x14ac:dyDescent="0.3">
      <c r="B42143" s="10"/>
      <c r="L42143" s="10"/>
      <c r="M42143" s="10"/>
    </row>
    <row r="42144" spans="2:13" s="1" customFormat="1" ht="13.8" x14ac:dyDescent="0.3">
      <c r="B42144" s="10"/>
      <c r="L42144" s="10"/>
      <c r="M42144" s="10"/>
    </row>
    <row r="42145" spans="2:13" s="1" customFormat="1" ht="13.8" x14ac:dyDescent="0.3">
      <c r="B42145" s="10"/>
      <c r="L42145" s="10"/>
      <c r="M42145" s="10"/>
    </row>
    <row r="42146" spans="2:13" s="1" customFormat="1" ht="13.8" x14ac:dyDescent="0.3">
      <c r="B42146" s="10"/>
      <c r="L42146" s="10"/>
      <c r="M42146" s="10"/>
    </row>
    <row r="42147" spans="2:13" s="1" customFormat="1" ht="13.8" x14ac:dyDescent="0.3">
      <c r="B42147" s="10"/>
      <c r="L42147" s="10"/>
      <c r="M42147" s="10"/>
    </row>
    <row r="42148" spans="2:13" s="1" customFormat="1" ht="13.8" x14ac:dyDescent="0.3">
      <c r="B42148" s="10"/>
      <c r="L42148" s="10"/>
      <c r="M42148" s="10"/>
    </row>
    <row r="42149" spans="2:13" s="1" customFormat="1" ht="13.8" x14ac:dyDescent="0.3">
      <c r="B42149" s="10"/>
      <c r="L42149" s="10"/>
      <c r="M42149" s="10"/>
    </row>
    <row r="42150" spans="2:13" s="1" customFormat="1" ht="13.8" x14ac:dyDescent="0.3">
      <c r="B42150" s="10"/>
      <c r="L42150" s="10"/>
      <c r="M42150" s="10"/>
    </row>
    <row r="42151" spans="2:13" s="1" customFormat="1" ht="13.8" x14ac:dyDescent="0.3">
      <c r="B42151" s="10"/>
      <c r="L42151" s="10"/>
      <c r="M42151" s="10"/>
    </row>
    <row r="42152" spans="2:13" s="1" customFormat="1" ht="13.8" x14ac:dyDescent="0.3">
      <c r="B42152" s="10"/>
      <c r="L42152" s="10"/>
      <c r="M42152" s="10"/>
    </row>
    <row r="42153" spans="2:13" s="1" customFormat="1" ht="13.8" x14ac:dyDescent="0.3">
      <c r="B42153" s="10"/>
      <c r="L42153" s="10"/>
      <c r="M42153" s="10"/>
    </row>
    <row r="42154" spans="2:13" s="1" customFormat="1" ht="13.8" x14ac:dyDescent="0.3">
      <c r="B42154" s="10"/>
      <c r="L42154" s="10"/>
      <c r="M42154" s="10"/>
    </row>
    <row r="42155" spans="2:13" s="1" customFormat="1" ht="13.8" x14ac:dyDescent="0.3">
      <c r="B42155" s="10"/>
      <c r="L42155" s="10"/>
      <c r="M42155" s="10"/>
    </row>
    <row r="42156" spans="2:13" s="1" customFormat="1" ht="13.8" x14ac:dyDescent="0.3">
      <c r="B42156" s="10"/>
      <c r="L42156" s="10"/>
      <c r="M42156" s="10"/>
    </row>
    <row r="42157" spans="2:13" s="1" customFormat="1" ht="13.8" x14ac:dyDescent="0.3">
      <c r="B42157" s="10"/>
      <c r="L42157" s="10"/>
      <c r="M42157" s="10"/>
    </row>
    <row r="42158" spans="2:13" s="1" customFormat="1" ht="13.8" x14ac:dyDescent="0.3">
      <c r="B42158" s="10"/>
      <c r="L42158" s="10"/>
      <c r="M42158" s="10"/>
    </row>
    <row r="42159" spans="2:13" s="1" customFormat="1" ht="13.8" x14ac:dyDescent="0.3">
      <c r="B42159" s="10"/>
      <c r="L42159" s="10"/>
      <c r="M42159" s="10"/>
    </row>
    <row r="42160" spans="2:13" s="1" customFormat="1" ht="13.8" x14ac:dyDescent="0.3">
      <c r="B42160" s="10"/>
      <c r="L42160" s="10"/>
      <c r="M42160" s="10"/>
    </row>
    <row r="42161" spans="2:13" s="1" customFormat="1" ht="13.8" x14ac:dyDescent="0.3">
      <c r="B42161" s="10"/>
      <c r="L42161" s="10"/>
      <c r="M42161" s="10"/>
    </row>
    <row r="42162" spans="2:13" s="1" customFormat="1" ht="13.8" x14ac:dyDescent="0.3">
      <c r="B42162" s="10"/>
      <c r="L42162" s="10"/>
      <c r="M42162" s="10"/>
    </row>
    <row r="42163" spans="2:13" s="1" customFormat="1" ht="13.8" x14ac:dyDescent="0.3">
      <c r="B42163" s="10"/>
      <c r="L42163" s="10"/>
      <c r="M42163" s="10"/>
    </row>
    <row r="42164" spans="2:13" s="1" customFormat="1" ht="13.8" x14ac:dyDescent="0.3">
      <c r="B42164" s="10"/>
      <c r="L42164" s="10"/>
      <c r="M42164" s="10"/>
    </row>
    <row r="42165" spans="2:13" s="1" customFormat="1" ht="13.8" x14ac:dyDescent="0.3">
      <c r="B42165" s="10"/>
      <c r="L42165" s="10"/>
      <c r="M42165" s="10"/>
    </row>
    <row r="42166" spans="2:13" s="1" customFormat="1" ht="13.8" x14ac:dyDescent="0.3">
      <c r="B42166" s="10"/>
      <c r="L42166" s="10"/>
      <c r="M42166" s="10"/>
    </row>
    <row r="42167" spans="2:13" s="1" customFormat="1" ht="13.8" x14ac:dyDescent="0.3">
      <c r="B42167" s="10"/>
      <c r="L42167" s="10"/>
      <c r="M42167" s="10"/>
    </row>
    <row r="42168" spans="2:13" s="1" customFormat="1" ht="13.8" x14ac:dyDescent="0.3">
      <c r="B42168" s="10"/>
      <c r="L42168" s="10"/>
      <c r="M42168" s="10"/>
    </row>
    <row r="42169" spans="2:13" s="1" customFormat="1" ht="13.8" x14ac:dyDescent="0.3">
      <c r="B42169" s="10"/>
      <c r="L42169" s="10"/>
      <c r="M42169" s="10"/>
    </row>
    <row r="42170" spans="2:13" s="1" customFormat="1" ht="13.8" x14ac:dyDescent="0.3">
      <c r="B42170" s="10"/>
      <c r="L42170" s="10"/>
      <c r="M42170" s="10"/>
    </row>
    <row r="42171" spans="2:13" s="1" customFormat="1" ht="13.8" x14ac:dyDescent="0.3">
      <c r="B42171" s="10"/>
      <c r="L42171" s="10"/>
      <c r="M42171" s="10"/>
    </row>
    <row r="42172" spans="2:13" s="1" customFormat="1" ht="13.8" x14ac:dyDescent="0.3">
      <c r="B42172" s="10"/>
      <c r="L42172" s="10"/>
      <c r="M42172" s="10"/>
    </row>
    <row r="42173" spans="2:13" s="1" customFormat="1" ht="13.8" x14ac:dyDescent="0.3">
      <c r="B42173" s="10"/>
      <c r="L42173" s="10"/>
      <c r="M42173" s="10"/>
    </row>
    <row r="42174" spans="2:13" s="1" customFormat="1" ht="13.8" x14ac:dyDescent="0.3">
      <c r="B42174" s="10"/>
      <c r="L42174" s="10"/>
      <c r="M42174" s="10"/>
    </row>
    <row r="42175" spans="2:13" s="1" customFormat="1" ht="13.8" x14ac:dyDescent="0.3">
      <c r="B42175" s="10"/>
      <c r="L42175" s="10"/>
      <c r="M42175" s="10"/>
    </row>
    <row r="42176" spans="2:13" s="1" customFormat="1" ht="13.8" x14ac:dyDescent="0.3">
      <c r="B42176" s="10"/>
      <c r="L42176" s="10"/>
      <c r="M42176" s="10"/>
    </row>
    <row r="42177" spans="2:13" s="1" customFormat="1" ht="13.8" x14ac:dyDescent="0.3">
      <c r="B42177" s="10"/>
      <c r="L42177" s="10"/>
      <c r="M42177" s="10"/>
    </row>
    <row r="42178" spans="2:13" s="1" customFormat="1" ht="13.8" x14ac:dyDescent="0.3">
      <c r="B42178" s="10"/>
      <c r="L42178" s="10"/>
      <c r="M42178" s="10"/>
    </row>
    <row r="42179" spans="2:13" s="1" customFormat="1" ht="13.8" x14ac:dyDescent="0.3">
      <c r="B42179" s="10"/>
      <c r="L42179" s="10"/>
      <c r="M42179" s="10"/>
    </row>
    <row r="42180" spans="2:13" s="1" customFormat="1" ht="13.8" x14ac:dyDescent="0.3">
      <c r="B42180" s="10"/>
      <c r="L42180" s="10"/>
      <c r="M42180" s="10"/>
    </row>
    <row r="42181" spans="2:13" s="1" customFormat="1" ht="13.8" x14ac:dyDescent="0.3">
      <c r="B42181" s="10"/>
      <c r="L42181" s="10"/>
      <c r="M42181" s="10"/>
    </row>
    <row r="42182" spans="2:13" s="1" customFormat="1" ht="13.8" x14ac:dyDescent="0.3">
      <c r="B42182" s="10"/>
      <c r="L42182" s="10"/>
      <c r="M42182" s="10"/>
    </row>
    <row r="42183" spans="2:13" s="1" customFormat="1" ht="13.8" x14ac:dyDescent="0.3">
      <c r="B42183" s="10"/>
      <c r="L42183" s="10"/>
      <c r="M42183" s="10"/>
    </row>
    <row r="42184" spans="2:13" s="1" customFormat="1" ht="13.8" x14ac:dyDescent="0.3">
      <c r="B42184" s="10"/>
      <c r="L42184" s="10"/>
      <c r="M42184" s="10"/>
    </row>
    <row r="42185" spans="2:13" s="1" customFormat="1" ht="13.8" x14ac:dyDescent="0.3">
      <c r="B42185" s="10"/>
      <c r="L42185" s="10"/>
      <c r="M42185" s="10"/>
    </row>
    <row r="42186" spans="2:13" s="1" customFormat="1" ht="13.8" x14ac:dyDescent="0.3">
      <c r="B42186" s="10"/>
      <c r="L42186" s="10"/>
      <c r="M42186" s="10"/>
    </row>
    <row r="42187" spans="2:13" s="1" customFormat="1" ht="13.8" x14ac:dyDescent="0.3">
      <c r="B42187" s="10"/>
      <c r="L42187" s="10"/>
      <c r="M42187" s="10"/>
    </row>
    <row r="42188" spans="2:13" s="1" customFormat="1" ht="13.8" x14ac:dyDescent="0.3">
      <c r="B42188" s="10"/>
      <c r="L42188" s="10"/>
      <c r="M42188" s="10"/>
    </row>
    <row r="42189" spans="2:13" s="1" customFormat="1" ht="13.8" x14ac:dyDescent="0.3">
      <c r="B42189" s="10"/>
      <c r="L42189" s="10"/>
      <c r="M42189" s="10"/>
    </row>
    <row r="42190" spans="2:13" s="1" customFormat="1" ht="13.8" x14ac:dyDescent="0.3">
      <c r="B42190" s="10"/>
      <c r="L42190" s="10"/>
      <c r="M42190" s="10"/>
    </row>
    <row r="42191" spans="2:13" s="1" customFormat="1" ht="13.8" x14ac:dyDescent="0.3">
      <c r="B42191" s="10"/>
      <c r="L42191" s="10"/>
      <c r="M42191" s="10"/>
    </row>
    <row r="42192" spans="2:13" s="1" customFormat="1" ht="13.8" x14ac:dyDescent="0.3">
      <c r="B42192" s="10"/>
      <c r="L42192" s="10"/>
      <c r="M42192" s="10"/>
    </row>
    <row r="42193" spans="2:13" s="1" customFormat="1" ht="13.8" x14ac:dyDescent="0.3">
      <c r="B42193" s="10"/>
      <c r="L42193" s="10"/>
      <c r="M42193" s="10"/>
    </row>
    <row r="42194" spans="2:13" s="1" customFormat="1" ht="13.8" x14ac:dyDescent="0.3">
      <c r="B42194" s="10"/>
      <c r="L42194" s="10"/>
      <c r="M42194" s="10"/>
    </row>
    <row r="42195" spans="2:13" s="1" customFormat="1" ht="13.8" x14ac:dyDescent="0.3">
      <c r="B42195" s="10"/>
      <c r="L42195" s="10"/>
      <c r="M42195" s="10"/>
    </row>
    <row r="42196" spans="2:13" s="1" customFormat="1" ht="13.8" x14ac:dyDescent="0.3">
      <c r="B42196" s="10"/>
      <c r="L42196" s="10"/>
      <c r="M42196" s="10"/>
    </row>
    <row r="42197" spans="2:13" s="1" customFormat="1" ht="13.8" x14ac:dyDescent="0.3">
      <c r="B42197" s="10"/>
      <c r="L42197" s="10"/>
      <c r="M42197" s="10"/>
    </row>
    <row r="42198" spans="2:13" s="1" customFormat="1" ht="13.8" x14ac:dyDescent="0.3">
      <c r="B42198" s="10"/>
      <c r="L42198" s="10"/>
      <c r="M42198" s="10"/>
    </row>
    <row r="42199" spans="2:13" s="1" customFormat="1" ht="13.8" x14ac:dyDescent="0.3">
      <c r="B42199" s="10"/>
      <c r="L42199" s="10"/>
      <c r="M42199" s="10"/>
    </row>
    <row r="42200" spans="2:13" s="1" customFormat="1" ht="13.8" x14ac:dyDescent="0.3">
      <c r="B42200" s="10"/>
      <c r="L42200" s="10"/>
      <c r="M42200" s="10"/>
    </row>
    <row r="42201" spans="2:13" s="1" customFormat="1" ht="13.8" x14ac:dyDescent="0.3">
      <c r="B42201" s="10"/>
      <c r="L42201" s="10"/>
      <c r="M42201" s="10"/>
    </row>
    <row r="42202" spans="2:13" s="1" customFormat="1" ht="13.8" x14ac:dyDescent="0.3">
      <c r="B42202" s="10"/>
      <c r="L42202" s="10"/>
      <c r="M42202" s="10"/>
    </row>
    <row r="42203" spans="2:13" s="1" customFormat="1" ht="13.8" x14ac:dyDescent="0.3">
      <c r="B42203" s="10"/>
      <c r="L42203" s="10"/>
      <c r="M42203" s="10"/>
    </row>
    <row r="42204" spans="2:13" s="1" customFormat="1" ht="13.8" x14ac:dyDescent="0.3">
      <c r="B42204" s="10"/>
      <c r="L42204" s="10"/>
      <c r="M42204" s="10"/>
    </row>
    <row r="42205" spans="2:13" s="1" customFormat="1" ht="13.8" x14ac:dyDescent="0.3">
      <c r="B42205" s="10"/>
      <c r="L42205" s="10"/>
      <c r="M42205" s="10"/>
    </row>
    <row r="42206" spans="2:13" s="1" customFormat="1" ht="13.8" x14ac:dyDescent="0.3">
      <c r="B42206" s="10"/>
      <c r="L42206" s="10"/>
      <c r="M42206" s="10"/>
    </row>
    <row r="42207" spans="2:13" s="1" customFormat="1" ht="13.8" x14ac:dyDescent="0.3">
      <c r="B42207" s="10"/>
      <c r="L42207" s="10"/>
      <c r="M42207" s="10"/>
    </row>
    <row r="42208" spans="2:13" s="1" customFormat="1" ht="13.8" x14ac:dyDescent="0.3">
      <c r="B42208" s="10"/>
      <c r="L42208" s="10"/>
      <c r="M42208" s="10"/>
    </row>
    <row r="42209" spans="2:13" s="1" customFormat="1" ht="13.8" x14ac:dyDescent="0.3">
      <c r="B42209" s="10"/>
      <c r="L42209" s="10"/>
      <c r="M42209" s="10"/>
    </row>
    <row r="42210" spans="2:13" s="1" customFormat="1" ht="13.8" x14ac:dyDescent="0.3">
      <c r="B42210" s="10"/>
      <c r="L42210" s="10"/>
      <c r="M42210" s="10"/>
    </row>
    <row r="42211" spans="2:13" s="1" customFormat="1" ht="13.8" x14ac:dyDescent="0.3">
      <c r="B42211" s="10"/>
      <c r="L42211" s="10"/>
      <c r="M42211" s="10"/>
    </row>
    <row r="42212" spans="2:13" s="1" customFormat="1" ht="13.8" x14ac:dyDescent="0.3">
      <c r="B42212" s="10"/>
      <c r="L42212" s="10"/>
      <c r="M42212" s="10"/>
    </row>
    <row r="42213" spans="2:13" s="1" customFormat="1" ht="13.8" x14ac:dyDescent="0.3">
      <c r="B42213" s="10"/>
      <c r="L42213" s="10"/>
      <c r="M42213" s="10"/>
    </row>
    <row r="42214" spans="2:13" s="1" customFormat="1" ht="13.8" x14ac:dyDescent="0.3">
      <c r="B42214" s="10"/>
      <c r="L42214" s="10"/>
      <c r="M42214" s="10"/>
    </row>
    <row r="42215" spans="2:13" s="1" customFormat="1" ht="13.8" x14ac:dyDescent="0.3">
      <c r="B42215" s="10"/>
      <c r="L42215" s="10"/>
      <c r="M42215" s="10"/>
    </row>
    <row r="42216" spans="2:13" s="1" customFormat="1" ht="13.8" x14ac:dyDescent="0.3">
      <c r="B42216" s="10"/>
      <c r="L42216" s="10"/>
      <c r="M42216" s="10"/>
    </row>
    <row r="42217" spans="2:13" s="1" customFormat="1" ht="13.8" x14ac:dyDescent="0.3">
      <c r="B42217" s="10"/>
      <c r="L42217" s="10"/>
      <c r="M42217" s="10"/>
    </row>
    <row r="42218" spans="2:13" s="1" customFormat="1" ht="13.8" x14ac:dyDescent="0.3">
      <c r="B42218" s="10"/>
      <c r="L42218" s="10"/>
      <c r="M42218" s="10"/>
    </row>
    <row r="42219" spans="2:13" s="1" customFormat="1" ht="13.8" x14ac:dyDescent="0.3">
      <c r="B42219" s="10"/>
      <c r="L42219" s="10"/>
      <c r="M42219" s="10"/>
    </row>
    <row r="42220" spans="2:13" s="1" customFormat="1" ht="13.8" x14ac:dyDescent="0.3">
      <c r="B42220" s="10"/>
      <c r="L42220" s="10"/>
      <c r="M42220" s="10"/>
    </row>
    <row r="42221" spans="2:13" s="1" customFormat="1" ht="13.8" x14ac:dyDescent="0.3">
      <c r="B42221" s="10"/>
      <c r="L42221" s="10"/>
      <c r="M42221" s="10"/>
    </row>
    <row r="42222" spans="2:13" s="1" customFormat="1" ht="13.8" x14ac:dyDescent="0.3">
      <c r="B42222" s="10"/>
      <c r="L42222" s="10"/>
      <c r="M42222" s="10"/>
    </row>
    <row r="42223" spans="2:13" s="1" customFormat="1" ht="13.8" x14ac:dyDescent="0.3">
      <c r="B42223" s="10"/>
      <c r="L42223" s="10"/>
      <c r="M42223" s="10"/>
    </row>
    <row r="42224" spans="2:13" s="1" customFormat="1" ht="13.8" x14ac:dyDescent="0.3">
      <c r="B42224" s="10"/>
      <c r="L42224" s="10"/>
      <c r="M42224" s="10"/>
    </row>
    <row r="42225" spans="2:13" s="1" customFormat="1" ht="13.8" x14ac:dyDescent="0.3">
      <c r="B42225" s="10"/>
      <c r="L42225" s="10"/>
      <c r="M42225" s="10"/>
    </row>
    <row r="42226" spans="2:13" s="1" customFormat="1" ht="13.8" x14ac:dyDescent="0.3">
      <c r="B42226" s="10"/>
      <c r="L42226" s="10"/>
      <c r="M42226" s="10"/>
    </row>
    <row r="42227" spans="2:13" s="1" customFormat="1" ht="13.8" x14ac:dyDescent="0.3">
      <c r="B42227" s="10"/>
      <c r="L42227" s="10"/>
      <c r="M42227" s="10"/>
    </row>
    <row r="42228" spans="2:13" s="1" customFormat="1" ht="13.8" x14ac:dyDescent="0.3">
      <c r="B42228" s="10"/>
      <c r="L42228" s="10"/>
      <c r="M42228" s="10"/>
    </row>
    <row r="42229" spans="2:13" s="1" customFormat="1" ht="13.8" x14ac:dyDescent="0.3">
      <c r="B42229" s="10"/>
      <c r="L42229" s="10"/>
      <c r="M42229" s="10"/>
    </row>
    <row r="42230" spans="2:13" s="1" customFormat="1" ht="13.8" x14ac:dyDescent="0.3">
      <c r="B42230" s="10"/>
      <c r="L42230" s="10"/>
      <c r="M42230" s="10"/>
    </row>
    <row r="42231" spans="2:13" s="1" customFormat="1" ht="13.8" x14ac:dyDescent="0.3">
      <c r="B42231" s="10"/>
      <c r="L42231" s="10"/>
      <c r="M42231" s="10"/>
    </row>
    <row r="42232" spans="2:13" s="1" customFormat="1" ht="13.8" x14ac:dyDescent="0.3">
      <c r="B42232" s="10"/>
      <c r="L42232" s="10"/>
      <c r="M42232" s="10"/>
    </row>
    <row r="42233" spans="2:13" s="1" customFormat="1" ht="13.8" x14ac:dyDescent="0.3">
      <c r="B42233" s="10"/>
      <c r="L42233" s="10"/>
      <c r="M42233" s="10"/>
    </row>
    <row r="42234" spans="2:13" s="1" customFormat="1" ht="13.8" x14ac:dyDescent="0.3">
      <c r="B42234" s="10"/>
      <c r="L42234" s="10"/>
      <c r="M42234" s="10"/>
    </row>
    <row r="42235" spans="2:13" s="1" customFormat="1" ht="13.8" x14ac:dyDescent="0.3">
      <c r="B42235" s="10"/>
      <c r="L42235" s="10"/>
      <c r="M42235" s="10"/>
    </row>
    <row r="42236" spans="2:13" s="1" customFormat="1" ht="13.8" x14ac:dyDescent="0.3">
      <c r="B42236" s="10"/>
      <c r="L42236" s="10"/>
      <c r="M42236" s="10"/>
    </row>
    <row r="42237" spans="2:13" s="1" customFormat="1" ht="13.8" x14ac:dyDescent="0.3">
      <c r="B42237" s="10"/>
      <c r="L42237" s="10"/>
      <c r="M42237" s="10"/>
    </row>
    <row r="42238" spans="2:13" s="1" customFormat="1" ht="13.8" x14ac:dyDescent="0.3">
      <c r="B42238" s="10"/>
      <c r="L42238" s="10"/>
      <c r="M42238" s="10"/>
    </row>
    <row r="42239" spans="2:13" s="1" customFormat="1" ht="13.8" x14ac:dyDescent="0.3">
      <c r="B42239" s="10"/>
      <c r="L42239" s="10"/>
      <c r="M42239" s="10"/>
    </row>
    <row r="42240" spans="2:13" s="1" customFormat="1" ht="13.8" x14ac:dyDescent="0.3">
      <c r="B42240" s="10"/>
      <c r="L42240" s="10"/>
      <c r="M42240" s="10"/>
    </row>
    <row r="42241" spans="2:13" s="1" customFormat="1" ht="13.8" x14ac:dyDescent="0.3">
      <c r="B42241" s="10"/>
      <c r="L42241" s="10"/>
      <c r="M42241" s="10"/>
    </row>
    <row r="42242" spans="2:13" s="1" customFormat="1" ht="13.8" x14ac:dyDescent="0.3">
      <c r="B42242" s="10"/>
      <c r="L42242" s="10"/>
      <c r="M42242" s="10"/>
    </row>
    <row r="42243" spans="2:13" s="1" customFormat="1" ht="13.8" x14ac:dyDescent="0.3">
      <c r="B42243" s="10"/>
      <c r="L42243" s="10"/>
      <c r="M42243" s="10"/>
    </row>
    <row r="42244" spans="2:13" s="1" customFormat="1" ht="13.8" x14ac:dyDescent="0.3">
      <c r="B42244" s="10"/>
      <c r="L42244" s="10"/>
      <c r="M42244" s="10"/>
    </row>
    <row r="42245" spans="2:13" s="1" customFormat="1" ht="13.8" x14ac:dyDescent="0.3">
      <c r="B42245" s="10"/>
      <c r="L42245" s="10"/>
      <c r="M42245" s="10"/>
    </row>
    <row r="42246" spans="2:13" s="1" customFormat="1" ht="13.8" x14ac:dyDescent="0.3">
      <c r="B42246" s="10"/>
      <c r="L42246" s="10"/>
      <c r="M42246" s="10"/>
    </row>
    <row r="42247" spans="2:13" s="1" customFormat="1" ht="13.8" x14ac:dyDescent="0.3">
      <c r="B42247" s="10"/>
      <c r="L42247" s="10"/>
      <c r="M42247" s="10"/>
    </row>
    <row r="42248" spans="2:13" s="1" customFormat="1" ht="13.8" x14ac:dyDescent="0.3">
      <c r="B42248" s="10"/>
      <c r="L42248" s="10"/>
      <c r="M42248" s="10"/>
    </row>
    <row r="42249" spans="2:13" s="1" customFormat="1" ht="13.8" x14ac:dyDescent="0.3">
      <c r="B42249" s="10"/>
      <c r="L42249" s="10"/>
      <c r="M42249" s="10"/>
    </row>
    <row r="42250" spans="2:13" s="1" customFormat="1" ht="13.8" x14ac:dyDescent="0.3">
      <c r="B42250" s="10"/>
      <c r="L42250" s="10"/>
      <c r="M42250" s="10"/>
    </row>
    <row r="42251" spans="2:13" s="1" customFormat="1" ht="13.8" x14ac:dyDescent="0.3">
      <c r="B42251" s="10"/>
      <c r="L42251" s="10"/>
      <c r="M42251" s="10"/>
    </row>
    <row r="42252" spans="2:13" s="1" customFormat="1" ht="13.8" x14ac:dyDescent="0.3">
      <c r="B42252" s="10"/>
      <c r="L42252" s="10"/>
      <c r="M42252" s="10"/>
    </row>
    <row r="42253" spans="2:13" s="1" customFormat="1" ht="13.8" x14ac:dyDescent="0.3">
      <c r="B42253" s="10"/>
      <c r="L42253" s="10"/>
      <c r="M42253" s="10"/>
    </row>
    <row r="42254" spans="2:13" s="1" customFormat="1" ht="13.8" x14ac:dyDescent="0.3">
      <c r="B42254" s="10"/>
      <c r="L42254" s="10"/>
      <c r="M42254" s="10"/>
    </row>
    <row r="42255" spans="2:13" s="1" customFormat="1" ht="13.8" x14ac:dyDescent="0.3">
      <c r="B42255" s="10"/>
      <c r="L42255" s="10"/>
      <c r="M42255" s="10"/>
    </row>
    <row r="42256" spans="2:13" s="1" customFormat="1" ht="13.8" x14ac:dyDescent="0.3">
      <c r="B42256" s="10"/>
      <c r="L42256" s="10"/>
      <c r="M42256" s="10"/>
    </row>
    <row r="42257" spans="2:13" s="1" customFormat="1" ht="13.8" x14ac:dyDescent="0.3">
      <c r="B42257" s="10"/>
      <c r="L42257" s="10"/>
      <c r="M42257" s="10"/>
    </row>
    <row r="42258" spans="2:13" s="1" customFormat="1" ht="13.8" x14ac:dyDescent="0.3">
      <c r="B42258" s="10"/>
      <c r="L42258" s="10"/>
      <c r="M42258" s="10"/>
    </row>
    <row r="42259" spans="2:13" s="1" customFormat="1" ht="13.8" x14ac:dyDescent="0.3">
      <c r="B42259" s="10"/>
      <c r="L42259" s="10"/>
      <c r="M42259" s="10"/>
    </row>
    <row r="42260" spans="2:13" s="1" customFormat="1" ht="13.8" x14ac:dyDescent="0.3">
      <c r="B42260" s="10"/>
      <c r="L42260" s="10"/>
      <c r="M42260" s="10"/>
    </row>
    <row r="42261" spans="2:13" s="1" customFormat="1" ht="13.8" x14ac:dyDescent="0.3">
      <c r="B42261" s="10"/>
      <c r="L42261" s="10"/>
      <c r="M42261" s="10"/>
    </row>
    <row r="42262" spans="2:13" s="1" customFormat="1" ht="13.8" x14ac:dyDescent="0.3">
      <c r="B42262" s="10"/>
      <c r="L42262" s="10"/>
      <c r="M42262" s="10"/>
    </row>
    <row r="42263" spans="2:13" s="1" customFormat="1" ht="13.8" x14ac:dyDescent="0.3">
      <c r="B42263" s="10"/>
      <c r="L42263" s="10"/>
      <c r="M42263" s="10"/>
    </row>
    <row r="42264" spans="2:13" s="1" customFormat="1" ht="13.8" x14ac:dyDescent="0.3">
      <c r="B42264" s="10"/>
      <c r="L42264" s="10"/>
      <c r="M42264" s="10"/>
    </row>
    <row r="42265" spans="2:13" s="1" customFormat="1" ht="13.8" x14ac:dyDescent="0.3">
      <c r="B42265" s="10"/>
      <c r="L42265" s="10"/>
      <c r="M42265" s="10"/>
    </row>
    <row r="42266" spans="2:13" s="1" customFormat="1" ht="13.8" x14ac:dyDescent="0.3">
      <c r="B42266" s="10"/>
      <c r="L42266" s="10"/>
      <c r="M42266" s="10"/>
    </row>
    <row r="42267" spans="2:13" s="1" customFormat="1" ht="13.8" x14ac:dyDescent="0.3">
      <c r="B42267" s="10"/>
      <c r="L42267" s="10"/>
      <c r="M42267" s="10"/>
    </row>
    <row r="42268" spans="2:13" s="1" customFormat="1" ht="13.8" x14ac:dyDescent="0.3">
      <c r="B42268" s="10"/>
      <c r="L42268" s="10"/>
      <c r="M42268" s="10"/>
    </row>
    <row r="42269" spans="2:13" s="1" customFormat="1" ht="13.8" x14ac:dyDescent="0.3">
      <c r="B42269" s="10"/>
      <c r="L42269" s="10"/>
      <c r="M42269" s="10"/>
    </row>
    <row r="42270" spans="2:13" s="1" customFormat="1" ht="13.8" x14ac:dyDescent="0.3">
      <c r="B42270" s="10"/>
      <c r="L42270" s="10"/>
      <c r="M42270" s="10"/>
    </row>
    <row r="42271" spans="2:13" s="1" customFormat="1" ht="13.8" x14ac:dyDescent="0.3">
      <c r="B42271" s="10"/>
      <c r="L42271" s="10"/>
      <c r="M42271" s="10"/>
    </row>
    <row r="42272" spans="2:13" s="1" customFormat="1" ht="13.8" x14ac:dyDescent="0.3">
      <c r="B42272" s="10"/>
      <c r="L42272" s="10"/>
      <c r="M42272" s="10"/>
    </row>
    <row r="42273" spans="2:13" s="1" customFormat="1" ht="13.8" x14ac:dyDescent="0.3">
      <c r="B42273" s="10"/>
      <c r="L42273" s="10"/>
      <c r="M42273" s="10"/>
    </row>
    <row r="42274" spans="2:13" s="1" customFormat="1" ht="13.8" x14ac:dyDescent="0.3">
      <c r="B42274" s="10"/>
      <c r="L42274" s="10"/>
      <c r="M42274" s="10"/>
    </row>
    <row r="42275" spans="2:13" s="1" customFormat="1" ht="13.8" x14ac:dyDescent="0.3">
      <c r="B42275" s="10"/>
      <c r="L42275" s="10"/>
      <c r="M42275" s="10"/>
    </row>
    <row r="42276" spans="2:13" s="1" customFormat="1" ht="13.8" x14ac:dyDescent="0.3">
      <c r="B42276" s="10"/>
      <c r="L42276" s="10"/>
      <c r="M42276" s="10"/>
    </row>
    <row r="42277" spans="2:13" s="1" customFormat="1" ht="13.8" x14ac:dyDescent="0.3">
      <c r="B42277" s="10"/>
      <c r="L42277" s="10"/>
      <c r="M42277" s="10"/>
    </row>
    <row r="42278" spans="2:13" s="1" customFormat="1" ht="13.8" x14ac:dyDescent="0.3">
      <c r="B42278" s="10"/>
      <c r="L42278" s="10"/>
      <c r="M42278" s="10"/>
    </row>
    <row r="42279" spans="2:13" s="1" customFormat="1" ht="13.8" x14ac:dyDescent="0.3">
      <c r="B42279" s="10"/>
      <c r="L42279" s="10"/>
      <c r="M42279" s="10"/>
    </row>
    <row r="42280" spans="2:13" s="1" customFormat="1" ht="13.8" x14ac:dyDescent="0.3">
      <c r="B42280" s="10"/>
      <c r="L42280" s="10"/>
      <c r="M42280" s="10"/>
    </row>
    <row r="42281" spans="2:13" s="1" customFormat="1" ht="13.8" x14ac:dyDescent="0.3">
      <c r="B42281" s="10"/>
      <c r="L42281" s="10"/>
      <c r="M42281" s="10"/>
    </row>
    <row r="42282" spans="2:13" s="1" customFormat="1" ht="13.8" x14ac:dyDescent="0.3">
      <c r="B42282" s="10"/>
      <c r="L42282" s="10"/>
      <c r="M42282" s="10"/>
    </row>
    <row r="42283" spans="2:13" s="1" customFormat="1" ht="13.8" x14ac:dyDescent="0.3">
      <c r="B42283" s="10"/>
      <c r="L42283" s="10"/>
      <c r="M42283" s="10"/>
    </row>
    <row r="42284" spans="2:13" s="1" customFormat="1" ht="13.8" x14ac:dyDescent="0.3">
      <c r="B42284" s="10"/>
      <c r="L42284" s="10"/>
      <c r="M42284" s="10"/>
    </row>
    <row r="42285" spans="2:13" s="1" customFormat="1" ht="13.8" x14ac:dyDescent="0.3">
      <c r="B42285" s="10"/>
      <c r="L42285" s="10"/>
      <c r="M42285" s="10"/>
    </row>
    <row r="42286" spans="2:13" s="1" customFormat="1" ht="13.8" x14ac:dyDescent="0.3">
      <c r="B42286" s="10"/>
      <c r="L42286" s="10"/>
      <c r="M42286" s="10"/>
    </row>
    <row r="42287" spans="2:13" s="1" customFormat="1" ht="13.8" x14ac:dyDescent="0.3">
      <c r="B42287" s="10"/>
      <c r="L42287" s="10"/>
      <c r="M42287" s="10"/>
    </row>
    <row r="42288" spans="2:13" s="1" customFormat="1" ht="13.8" x14ac:dyDescent="0.3">
      <c r="B42288" s="10"/>
      <c r="L42288" s="10"/>
      <c r="M42288" s="10"/>
    </row>
    <row r="42289" spans="2:13" s="1" customFormat="1" ht="13.8" x14ac:dyDescent="0.3">
      <c r="B42289" s="10"/>
      <c r="L42289" s="10"/>
      <c r="M42289" s="10"/>
    </row>
    <row r="42290" spans="2:13" s="1" customFormat="1" ht="13.8" x14ac:dyDescent="0.3">
      <c r="B42290" s="10"/>
      <c r="L42290" s="10"/>
      <c r="M42290" s="10"/>
    </row>
    <row r="42291" spans="2:13" s="1" customFormat="1" ht="13.8" x14ac:dyDescent="0.3">
      <c r="B42291" s="10"/>
      <c r="L42291" s="10"/>
      <c r="M42291" s="10"/>
    </row>
    <row r="42292" spans="2:13" s="1" customFormat="1" ht="13.8" x14ac:dyDescent="0.3">
      <c r="B42292" s="10"/>
      <c r="L42292" s="10"/>
      <c r="M42292" s="10"/>
    </row>
    <row r="42293" spans="2:13" s="1" customFormat="1" ht="13.8" x14ac:dyDescent="0.3">
      <c r="B42293" s="10"/>
      <c r="L42293" s="10"/>
      <c r="M42293" s="10"/>
    </row>
    <row r="42294" spans="2:13" s="1" customFormat="1" ht="13.8" x14ac:dyDescent="0.3">
      <c r="B42294" s="10"/>
      <c r="L42294" s="10"/>
      <c r="M42294" s="10"/>
    </row>
    <row r="42295" spans="2:13" s="1" customFormat="1" ht="13.8" x14ac:dyDescent="0.3">
      <c r="B42295" s="10"/>
      <c r="L42295" s="10"/>
      <c r="M42295" s="10"/>
    </row>
    <row r="42296" spans="2:13" s="1" customFormat="1" ht="13.8" x14ac:dyDescent="0.3">
      <c r="B42296" s="10"/>
      <c r="L42296" s="10"/>
      <c r="M42296" s="10"/>
    </row>
    <row r="42297" spans="2:13" s="1" customFormat="1" ht="13.8" x14ac:dyDescent="0.3">
      <c r="B42297" s="10"/>
      <c r="L42297" s="10"/>
      <c r="M42297" s="10"/>
    </row>
    <row r="42298" spans="2:13" s="1" customFormat="1" ht="13.8" x14ac:dyDescent="0.3">
      <c r="B42298" s="10"/>
      <c r="L42298" s="10"/>
      <c r="M42298" s="10"/>
    </row>
    <row r="42299" spans="2:13" s="1" customFormat="1" ht="13.8" x14ac:dyDescent="0.3">
      <c r="B42299" s="10"/>
      <c r="L42299" s="10"/>
      <c r="M42299" s="10"/>
    </row>
    <row r="42300" spans="2:13" s="1" customFormat="1" ht="13.8" x14ac:dyDescent="0.3">
      <c r="B42300" s="10"/>
      <c r="L42300" s="10"/>
      <c r="M42300" s="10"/>
    </row>
    <row r="42301" spans="2:13" s="1" customFormat="1" ht="13.8" x14ac:dyDescent="0.3">
      <c r="B42301" s="10"/>
      <c r="L42301" s="10"/>
      <c r="M42301" s="10"/>
    </row>
    <row r="42302" spans="2:13" s="1" customFormat="1" ht="13.8" x14ac:dyDescent="0.3">
      <c r="B42302" s="10"/>
      <c r="L42302" s="10"/>
      <c r="M42302" s="10"/>
    </row>
    <row r="42303" spans="2:13" s="1" customFormat="1" ht="13.8" x14ac:dyDescent="0.3">
      <c r="B42303" s="10"/>
      <c r="L42303" s="10"/>
      <c r="M42303" s="10"/>
    </row>
    <row r="42304" spans="2:13" s="1" customFormat="1" ht="13.8" x14ac:dyDescent="0.3">
      <c r="B42304" s="10"/>
      <c r="L42304" s="10"/>
      <c r="M42304" s="10"/>
    </row>
    <row r="42305" spans="2:13" s="1" customFormat="1" ht="13.8" x14ac:dyDescent="0.3">
      <c r="B42305" s="10"/>
      <c r="L42305" s="10"/>
      <c r="M42305" s="10"/>
    </row>
    <row r="42306" spans="2:13" s="1" customFormat="1" ht="13.8" x14ac:dyDescent="0.3">
      <c r="B42306" s="10"/>
      <c r="L42306" s="10"/>
      <c r="M42306" s="10"/>
    </row>
    <row r="42307" spans="2:13" s="1" customFormat="1" ht="13.8" x14ac:dyDescent="0.3">
      <c r="B42307" s="10"/>
      <c r="L42307" s="10"/>
      <c r="M42307" s="10"/>
    </row>
    <row r="42308" spans="2:13" s="1" customFormat="1" ht="13.8" x14ac:dyDescent="0.3">
      <c r="B42308" s="10"/>
      <c r="L42308" s="10"/>
      <c r="M42308" s="10"/>
    </row>
    <row r="42309" spans="2:13" s="1" customFormat="1" ht="13.8" x14ac:dyDescent="0.3">
      <c r="B42309" s="10"/>
      <c r="L42309" s="10"/>
      <c r="M42309" s="10"/>
    </row>
    <row r="42310" spans="2:13" s="1" customFormat="1" ht="13.8" x14ac:dyDescent="0.3">
      <c r="B42310" s="10"/>
      <c r="L42310" s="10"/>
      <c r="M42310" s="10"/>
    </row>
    <row r="42311" spans="2:13" s="1" customFormat="1" ht="13.8" x14ac:dyDescent="0.3">
      <c r="B42311" s="10"/>
      <c r="L42311" s="10"/>
      <c r="M42311" s="10"/>
    </row>
    <row r="42312" spans="2:13" s="1" customFormat="1" ht="13.8" x14ac:dyDescent="0.3">
      <c r="B42312" s="10"/>
      <c r="L42312" s="10"/>
      <c r="M42312" s="10"/>
    </row>
    <row r="42313" spans="2:13" s="1" customFormat="1" ht="13.8" x14ac:dyDescent="0.3">
      <c r="B42313" s="10"/>
      <c r="L42313" s="10"/>
      <c r="M42313" s="10"/>
    </row>
    <row r="42314" spans="2:13" s="1" customFormat="1" ht="13.8" x14ac:dyDescent="0.3">
      <c r="B42314" s="10"/>
      <c r="L42314" s="10"/>
      <c r="M42314" s="10"/>
    </row>
    <row r="42315" spans="2:13" s="1" customFormat="1" ht="13.8" x14ac:dyDescent="0.3">
      <c r="B42315" s="10"/>
      <c r="L42315" s="10"/>
      <c r="M42315" s="10"/>
    </row>
    <row r="42316" spans="2:13" s="1" customFormat="1" ht="13.8" x14ac:dyDescent="0.3">
      <c r="B42316" s="10"/>
      <c r="L42316" s="10"/>
      <c r="M42316" s="10"/>
    </row>
    <row r="42317" spans="2:13" s="1" customFormat="1" ht="13.8" x14ac:dyDescent="0.3">
      <c r="B42317" s="10"/>
      <c r="L42317" s="10"/>
      <c r="M42317" s="10"/>
    </row>
    <row r="42318" spans="2:13" s="1" customFormat="1" ht="13.8" x14ac:dyDescent="0.3">
      <c r="B42318" s="10"/>
      <c r="L42318" s="10"/>
      <c r="M42318" s="10"/>
    </row>
    <row r="42319" spans="2:13" s="1" customFormat="1" ht="13.8" x14ac:dyDescent="0.3">
      <c r="B42319" s="10"/>
      <c r="L42319" s="10"/>
      <c r="M42319" s="10"/>
    </row>
    <row r="42320" spans="2:13" s="1" customFormat="1" ht="13.8" x14ac:dyDescent="0.3">
      <c r="B42320" s="10"/>
      <c r="L42320" s="10"/>
      <c r="M42320" s="10"/>
    </row>
    <row r="42321" spans="2:13" s="1" customFormat="1" ht="13.8" x14ac:dyDescent="0.3">
      <c r="B42321" s="10"/>
      <c r="L42321" s="10"/>
      <c r="M42321" s="10"/>
    </row>
    <row r="42322" spans="2:13" s="1" customFormat="1" ht="13.8" x14ac:dyDescent="0.3">
      <c r="B42322" s="10"/>
      <c r="L42322" s="10"/>
      <c r="M42322" s="10"/>
    </row>
    <row r="42323" spans="2:13" s="1" customFormat="1" ht="13.8" x14ac:dyDescent="0.3">
      <c r="B42323" s="10"/>
      <c r="L42323" s="10"/>
      <c r="M42323" s="10"/>
    </row>
    <row r="42324" spans="2:13" s="1" customFormat="1" ht="13.8" x14ac:dyDescent="0.3">
      <c r="B42324" s="10"/>
      <c r="L42324" s="10"/>
      <c r="M42324" s="10"/>
    </row>
    <row r="42325" spans="2:13" s="1" customFormat="1" ht="13.8" x14ac:dyDescent="0.3">
      <c r="B42325" s="10"/>
      <c r="L42325" s="10"/>
      <c r="M42325" s="10"/>
    </row>
    <row r="42326" spans="2:13" s="1" customFormat="1" ht="13.8" x14ac:dyDescent="0.3">
      <c r="B42326" s="10"/>
      <c r="L42326" s="10"/>
      <c r="M42326" s="10"/>
    </row>
    <row r="42327" spans="2:13" s="1" customFormat="1" ht="13.8" x14ac:dyDescent="0.3">
      <c r="B42327" s="10"/>
      <c r="L42327" s="10"/>
      <c r="M42327" s="10"/>
    </row>
    <row r="42328" spans="2:13" s="1" customFormat="1" ht="13.8" x14ac:dyDescent="0.3">
      <c r="B42328" s="10"/>
      <c r="L42328" s="10"/>
      <c r="M42328" s="10"/>
    </row>
    <row r="42329" spans="2:13" s="1" customFormat="1" ht="13.8" x14ac:dyDescent="0.3">
      <c r="B42329" s="10"/>
      <c r="L42329" s="10"/>
      <c r="M42329" s="10"/>
    </row>
    <row r="42330" spans="2:13" s="1" customFormat="1" ht="13.8" x14ac:dyDescent="0.3">
      <c r="B42330" s="10"/>
      <c r="L42330" s="10"/>
      <c r="M42330" s="10"/>
    </row>
    <row r="42331" spans="2:13" s="1" customFormat="1" ht="13.8" x14ac:dyDescent="0.3">
      <c r="B42331" s="10"/>
      <c r="L42331" s="10"/>
      <c r="M42331" s="10"/>
    </row>
    <row r="42332" spans="2:13" s="1" customFormat="1" ht="13.8" x14ac:dyDescent="0.3">
      <c r="B42332" s="10"/>
      <c r="L42332" s="10"/>
      <c r="M42332" s="10"/>
    </row>
    <row r="42333" spans="2:13" s="1" customFormat="1" ht="13.8" x14ac:dyDescent="0.3">
      <c r="B42333" s="10"/>
      <c r="L42333" s="10"/>
      <c r="M42333" s="10"/>
    </row>
    <row r="42334" spans="2:13" s="1" customFormat="1" ht="13.8" x14ac:dyDescent="0.3">
      <c r="B42334" s="10"/>
      <c r="L42334" s="10"/>
      <c r="M42334" s="10"/>
    </row>
    <row r="42335" spans="2:13" s="1" customFormat="1" ht="13.8" x14ac:dyDescent="0.3">
      <c r="B42335" s="10"/>
      <c r="L42335" s="10"/>
      <c r="M42335" s="10"/>
    </row>
    <row r="42336" spans="2:13" s="1" customFormat="1" ht="13.8" x14ac:dyDescent="0.3">
      <c r="B42336" s="10"/>
      <c r="L42336" s="10"/>
      <c r="M42336" s="10"/>
    </row>
    <row r="42337" spans="2:13" s="1" customFormat="1" ht="13.8" x14ac:dyDescent="0.3">
      <c r="B42337" s="10"/>
      <c r="L42337" s="10"/>
      <c r="M42337" s="10"/>
    </row>
    <row r="42338" spans="2:13" s="1" customFormat="1" ht="13.8" x14ac:dyDescent="0.3">
      <c r="B42338" s="10"/>
      <c r="L42338" s="10"/>
      <c r="M42338" s="10"/>
    </row>
    <row r="42339" spans="2:13" s="1" customFormat="1" ht="13.8" x14ac:dyDescent="0.3">
      <c r="B42339" s="10"/>
      <c r="L42339" s="10"/>
      <c r="M42339" s="10"/>
    </row>
    <row r="42340" spans="2:13" s="1" customFormat="1" ht="13.8" x14ac:dyDescent="0.3">
      <c r="B42340" s="10"/>
      <c r="L42340" s="10"/>
      <c r="M42340" s="10"/>
    </row>
    <row r="42341" spans="2:13" s="1" customFormat="1" ht="13.8" x14ac:dyDescent="0.3">
      <c r="B42341" s="10"/>
      <c r="L42341" s="10"/>
      <c r="M42341" s="10"/>
    </row>
    <row r="42342" spans="2:13" s="1" customFormat="1" ht="13.8" x14ac:dyDescent="0.3">
      <c r="B42342" s="10"/>
      <c r="L42342" s="10"/>
      <c r="M42342" s="10"/>
    </row>
    <row r="42343" spans="2:13" s="1" customFormat="1" ht="13.8" x14ac:dyDescent="0.3">
      <c r="B42343" s="10"/>
      <c r="L42343" s="10"/>
      <c r="M42343" s="10"/>
    </row>
    <row r="42344" spans="2:13" s="1" customFormat="1" ht="13.8" x14ac:dyDescent="0.3">
      <c r="B42344" s="10"/>
      <c r="L42344" s="10"/>
      <c r="M42344" s="10"/>
    </row>
    <row r="42345" spans="2:13" s="1" customFormat="1" ht="13.8" x14ac:dyDescent="0.3">
      <c r="B42345" s="10"/>
      <c r="L42345" s="10"/>
      <c r="M42345" s="10"/>
    </row>
    <row r="42346" spans="2:13" s="1" customFormat="1" ht="13.8" x14ac:dyDescent="0.3">
      <c r="B42346" s="10"/>
      <c r="L42346" s="10"/>
      <c r="M42346" s="10"/>
    </row>
    <row r="42347" spans="2:13" s="1" customFormat="1" ht="13.8" x14ac:dyDescent="0.3">
      <c r="B42347" s="10"/>
      <c r="L42347" s="10"/>
      <c r="M42347" s="10"/>
    </row>
    <row r="42348" spans="2:13" s="1" customFormat="1" ht="13.8" x14ac:dyDescent="0.3">
      <c r="B42348" s="10"/>
      <c r="L42348" s="10"/>
      <c r="M42348" s="10"/>
    </row>
    <row r="42349" spans="2:13" s="1" customFormat="1" ht="13.8" x14ac:dyDescent="0.3">
      <c r="B42349" s="10"/>
      <c r="L42349" s="10"/>
      <c r="M42349" s="10"/>
    </row>
    <row r="42350" spans="2:13" s="1" customFormat="1" ht="13.8" x14ac:dyDescent="0.3">
      <c r="B42350" s="10"/>
      <c r="L42350" s="10"/>
      <c r="M42350" s="10"/>
    </row>
    <row r="42351" spans="2:13" s="1" customFormat="1" ht="13.8" x14ac:dyDescent="0.3">
      <c r="B42351" s="10"/>
      <c r="L42351" s="10"/>
      <c r="M42351" s="10"/>
    </row>
    <row r="42352" spans="2:13" s="1" customFormat="1" ht="13.8" x14ac:dyDescent="0.3">
      <c r="B42352" s="10"/>
      <c r="L42352" s="10"/>
      <c r="M42352" s="10"/>
    </row>
    <row r="42353" spans="2:13" s="1" customFormat="1" ht="13.8" x14ac:dyDescent="0.3">
      <c r="B42353" s="10"/>
      <c r="L42353" s="10"/>
      <c r="M42353" s="10"/>
    </row>
    <row r="42354" spans="2:13" s="1" customFormat="1" ht="13.8" x14ac:dyDescent="0.3">
      <c r="B42354" s="10"/>
      <c r="L42354" s="10"/>
      <c r="M42354" s="10"/>
    </row>
    <row r="42355" spans="2:13" s="1" customFormat="1" ht="13.8" x14ac:dyDescent="0.3">
      <c r="B42355" s="10"/>
      <c r="L42355" s="10"/>
      <c r="M42355" s="10"/>
    </row>
    <row r="42356" spans="2:13" s="1" customFormat="1" ht="13.8" x14ac:dyDescent="0.3">
      <c r="B42356" s="10"/>
      <c r="L42356" s="10"/>
      <c r="M42356" s="10"/>
    </row>
    <row r="42357" spans="2:13" s="1" customFormat="1" ht="13.8" x14ac:dyDescent="0.3">
      <c r="B42357" s="10"/>
      <c r="L42357" s="10"/>
      <c r="M42357" s="10"/>
    </row>
    <row r="42358" spans="2:13" s="1" customFormat="1" ht="13.8" x14ac:dyDescent="0.3">
      <c r="B42358" s="10"/>
      <c r="L42358" s="10"/>
      <c r="M42358" s="10"/>
    </row>
    <row r="42359" spans="2:13" s="1" customFormat="1" ht="13.8" x14ac:dyDescent="0.3">
      <c r="B42359" s="10"/>
      <c r="L42359" s="10"/>
      <c r="M42359" s="10"/>
    </row>
    <row r="42360" spans="2:13" s="1" customFormat="1" ht="13.8" x14ac:dyDescent="0.3">
      <c r="B42360" s="10"/>
      <c r="L42360" s="10"/>
      <c r="M42360" s="10"/>
    </row>
    <row r="42361" spans="2:13" s="1" customFormat="1" ht="13.8" x14ac:dyDescent="0.3">
      <c r="B42361" s="10"/>
      <c r="L42361" s="10"/>
      <c r="M42361" s="10"/>
    </row>
    <row r="42362" spans="2:13" s="1" customFormat="1" ht="13.8" x14ac:dyDescent="0.3">
      <c r="B42362" s="10"/>
      <c r="L42362" s="10"/>
      <c r="M42362" s="10"/>
    </row>
    <row r="42363" spans="2:13" s="1" customFormat="1" ht="13.8" x14ac:dyDescent="0.3">
      <c r="B42363" s="10"/>
      <c r="L42363" s="10"/>
      <c r="M42363" s="10"/>
    </row>
    <row r="42364" spans="2:13" s="1" customFormat="1" ht="13.8" x14ac:dyDescent="0.3">
      <c r="B42364" s="10"/>
      <c r="L42364" s="10"/>
      <c r="M42364" s="10"/>
    </row>
    <row r="42365" spans="2:13" s="1" customFormat="1" ht="13.8" x14ac:dyDescent="0.3">
      <c r="B42365" s="10"/>
      <c r="L42365" s="10"/>
      <c r="M42365" s="10"/>
    </row>
    <row r="42366" spans="2:13" s="1" customFormat="1" ht="13.8" x14ac:dyDescent="0.3">
      <c r="B42366" s="10"/>
      <c r="L42366" s="10"/>
      <c r="M42366" s="10"/>
    </row>
    <row r="42367" spans="2:13" s="1" customFormat="1" ht="13.8" x14ac:dyDescent="0.3">
      <c r="B42367" s="10"/>
      <c r="L42367" s="10"/>
      <c r="M42367" s="10"/>
    </row>
    <row r="42368" spans="2:13" s="1" customFormat="1" ht="13.8" x14ac:dyDescent="0.3">
      <c r="B42368" s="10"/>
      <c r="L42368" s="10"/>
      <c r="M42368" s="10"/>
    </row>
    <row r="42369" spans="2:13" s="1" customFormat="1" ht="13.8" x14ac:dyDescent="0.3">
      <c r="B42369" s="10"/>
      <c r="L42369" s="10"/>
      <c r="M42369" s="10"/>
    </row>
    <row r="42370" spans="2:13" s="1" customFormat="1" ht="13.8" x14ac:dyDescent="0.3">
      <c r="B42370" s="10"/>
      <c r="L42370" s="10"/>
      <c r="M42370" s="10"/>
    </row>
    <row r="42371" spans="2:13" s="1" customFormat="1" ht="13.8" x14ac:dyDescent="0.3">
      <c r="B42371" s="10"/>
      <c r="L42371" s="10"/>
      <c r="M42371" s="10"/>
    </row>
    <row r="42372" spans="2:13" s="1" customFormat="1" ht="13.8" x14ac:dyDescent="0.3">
      <c r="B42372" s="10"/>
      <c r="L42372" s="10"/>
      <c r="M42372" s="10"/>
    </row>
    <row r="42373" spans="2:13" s="1" customFormat="1" ht="13.8" x14ac:dyDescent="0.3">
      <c r="B42373" s="10"/>
      <c r="L42373" s="10"/>
      <c r="M42373" s="10"/>
    </row>
    <row r="42374" spans="2:13" s="1" customFormat="1" ht="13.8" x14ac:dyDescent="0.3">
      <c r="B42374" s="10"/>
      <c r="L42374" s="10"/>
      <c r="M42374" s="10"/>
    </row>
    <row r="42375" spans="2:13" s="1" customFormat="1" ht="13.8" x14ac:dyDescent="0.3">
      <c r="B42375" s="10"/>
      <c r="L42375" s="10"/>
      <c r="M42375" s="10"/>
    </row>
    <row r="42376" spans="2:13" s="1" customFormat="1" ht="13.8" x14ac:dyDescent="0.3">
      <c r="B42376" s="10"/>
      <c r="L42376" s="10"/>
      <c r="M42376" s="10"/>
    </row>
    <row r="42377" spans="2:13" s="1" customFormat="1" ht="13.8" x14ac:dyDescent="0.3">
      <c r="B42377" s="10"/>
      <c r="L42377" s="10"/>
      <c r="M42377" s="10"/>
    </row>
    <row r="42378" spans="2:13" s="1" customFormat="1" ht="13.8" x14ac:dyDescent="0.3">
      <c r="B42378" s="10"/>
      <c r="L42378" s="10"/>
      <c r="M42378" s="10"/>
    </row>
    <row r="42379" spans="2:13" s="1" customFormat="1" ht="13.8" x14ac:dyDescent="0.3">
      <c r="B42379" s="10"/>
      <c r="L42379" s="10"/>
      <c r="M42379" s="10"/>
    </row>
    <row r="42380" spans="2:13" s="1" customFormat="1" ht="13.8" x14ac:dyDescent="0.3">
      <c r="B42380" s="10"/>
      <c r="L42380" s="10"/>
      <c r="M42380" s="10"/>
    </row>
    <row r="42381" spans="2:13" s="1" customFormat="1" ht="13.8" x14ac:dyDescent="0.3">
      <c r="B42381" s="10"/>
      <c r="L42381" s="10"/>
      <c r="M42381" s="10"/>
    </row>
    <row r="42382" spans="2:13" s="1" customFormat="1" ht="13.8" x14ac:dyDescent="0.3">
      <c r="B42382" s="10"/>
      <c r="L42382" s="10"/>
      <c r="M42382" s="10"/>
    </row>
    <row r="42383" spans="2:13" s="1" customFormat="1" ht="13.8" x14ac:dyDescent="0.3">
      <c r="B42383" s="10"/>
      <c r="L42383" s="10"/>
      <c r="M42383" s="10"/>
    </row>
    <row r="42384" spans="2:13" s="1" customFormat="1" ht="13.8" x14ac:dyDescent="0.3">
      <c r="B42384" s="10"/>
      <c r="L42384" s="10"/>
      <c r="M42384" s="10"/>
    </row>
    <row r="42385" spans="2:13" s="1" customFormat="1" ht="13.8" x14ac:dyDescent="0.3">
      <c r="B42385" s="10"/>
      <c r="L42385" s="10"/>
      <c r="M42385" s="10"/>
    </row>
    <row r="42386" spans="2:13" s="1" customFormat="1" ht="13.8" x14ac:dyDescent="0.3">
      <c r="B42386" s="10"/>
      <c r="L42386" s="10"/>
      <c r="M42386" s="10"/>
    </row>
    <row r="42387" spans="2:13" s="1" customFormat="1" ht="13.8" x14ac:dyDescent="0.3">
      <c r="B42387" s="10"/>
      <c r="L42387" s="10"/>
      <c r="M42387" s="10"/>
    </row>
    <row r="42388" spans="2:13" s="1" customFormat="1" ht="13.8" x14ac:dyDescent="0.3">
      <c r="B42388" s="10"/>
      <c r="L42388" s="10"/>
      <c r="M42388" s="10"/>
    </row>
    <row r="42389" spans="2:13" s="1" customFormat="1" ht="13.8" x14ac:dyDescent="0.3">
      <c r="B42389" s="10"/>
      <c r="L42389" s="10"/>
      <c r="M42389" s="10"/>
    </row>
    <row r="42390" spans="2:13" s="1" customFormat="1" ht="13.8" x14ac:dyDescent="0.3">
      <c r="B42390" s="10"/>
      <c r="L42390" s="10"/>
      <c r="M42390" s="10"/>
    </row>
    <row r="42391" spans="2:13" s="1" customFormat="1" ht="13.8" x14ac:dyDescent="0.3">
      <c r="B42391" s="10"/>
      <c r="L42391" s="10"/>
      <c r="M42391" s="10"/>
    </row>
    <row r="42392" spans="2:13" s="1" customFormat="1" ht="13.8" x14ac:dyDescent="0.3">
      <c r="B42392" s="10"/>
      <c r="L42392" s="10"/>
      <c r="M42392" s="10"/>
    </row>
    <row r="42393" spans="2:13" s="1" customFormat="1" ht="13.8" x14ac:dyDescent="0.3">
      <c r="B42393" s="10"/>
      <c r="L42393" s="10"/>
      <c r="M42393" s="10"/>
    </row>
    <row r="42394" spans="2:13" s="1" customFormat="1" ht="13.8" x14ac:dyDescent="0.3">
      <c r="B42394" s="10"/>
      <c r="L42394" s="10"/>
      <c r="M42394" s="10"/>
    </row>
    <row r="42395" spans="2:13" s="1" customFormat="1" ht="13.8" x14ac:dyDescent="0.3">
      <c r="B42395" s="10"/>
      <c r="L42395" s="10"/>
      <c r="M42395" s="10"/>
    </row>
    <row r="42396" spans="2:13" s="1" customFormat="1" ht="13.8" x14ac:dyDescent="0.3">
      <c r="B42396" s="10"/>
      <c r="L42396" s="10"/>
      <c r="M42396" s="10"/>
    </row>
    <row r="42397" spans="2:13" s="1" customFormat="1" ht="13.8" x14ac:dyDescent="0.3">
      <c r="B42397" s="10"/>
      <c r="L42397" s="10"/>
      <c r="M42397" s="10"/>
    </row>
    <row r="42398" spans="2:13" s="1" customFormat="1" ht="13.8" x14ac:dyDescent="0.3">
      <c r="B42398" s="10"/>
      <c r="L42398" s="10"/>
      <c r="M42398" s="10"/>
    </row>
    <row r="42399" spans="2:13" s="1" customFormat="1" ht="13.8" x14ac:dyDescent="0.3">
      <c r="B42399" s="10"/>
      <c r="L42399" s="10"/>
      <c r="M42399" s="10"/>
    </row>
    <row r="42400" spans="2:13" s="1" customFormat="1" ht="13.8" x14ac:dyDescent="0.3">
      <c r="B42400" s="10"/>
      <c r="L42400" s="10"/>
      <c r="M42400" s="10"/>
    </row>
    <row r="42401" spans="2:13" s="1" customFormat="1" ht="13.8" x14ac:dyDescent="0.3">
      <c r="B42401" s="10"/>
      <c r="L42401" s="10"/>
      <c r="M42401" s="10"/>
    </row>
    <row r="42402" spans="2:13" s="1" customFormat="1" ht="13.8" x14ac:dyDescent="0.3">
      <c r="B42402" s="10"/>
      <c r="L42402" s="10"/>
      <c r="M42402" s="10"/>
    </row>
    <row r="42403" spans="2:13" s="1" customFormat="1" ht="13.8" x14ac:dyDescent="0.3">
      <c r="B42403" s="10"/>
      <c r="L42403" s="10"/>
      <c r="M42403" s="10"/>
    </row>
    <row r="42404" spans="2:13" s="1" customFormat="1" ht="13.8" x14ac:dyDescent="0.3">
      <c r="B42404" s="10"/>
      <c r="L42404" s="10"/>
      <c r="M42404" s="10"/>
    </row>
    <row r="42405" spans="2:13" s="1" customFormat="1" ht="13.8" x14ac:dyDescent="0.3">
      <c r="B42405" s="10"/>
      <c r="L42405" s="10"/>
      <c r="M42405" s="10"/>
    </row>
    <row r="42406" spans="2:13" s="1" customFormat="1" ht="13.8" x14ac:dyDescent="0.3">
      <c r="B42406" s="10"/>
      <c r="L42406" s="10"/>
      <c r="M42406" s="10"/>
    </row>
    <row r="42407" spans="2:13" s="1" customFormat="1" ht="13.8" x14ac:dyDescent="0.3">
      <c r="B42407" s="10"/>
      <c r="L42407" s="10"/>
      <c r="M42407" s="10"/>
    </row>
    <row r="42408" spans="2:13" s="1" customFormat="1" ht="13.8" x14ac:dyDescent="0.3">
      <c r="B42408" s="10"/>
      <c r="L42408" s="10"/>
      <c r="M42408" s="10"/>
    </row>
    <row r="42409" spans="2:13" s="1" customFormat="1" ht="13.8" x14ac:dyDescent="0.3">
      <c r="B42409" s="10"/>
      <c r="L42409" s="10"/>
      <c r="M42409" s="10"/>
    </row>
    <row r="42410" spans="2:13" s="1" customFormat="1" ht="13.8" x14ac:dyDescent="0.3">
      <c r="B42410" s="10"/>
      <c r="L42410" s="10"/>
      <c r="M42410" s="10"/>
    </row>
    <row r="42411" spans="2:13" s="1" customFormat="1" ht="13.8" x14ac:dyDescent="0.3">
      <c r="B42411" s="10"/>
      <c r="L42411" s="10"/>
      <c r="M42411" s="10"/>
    </row>
    <row r="42412" spans="2:13" s="1" customFormat="1" ht="13.8" x14ac:dyDescent="0.3">
      <c r="B42412" s="10"/>
      <c r="L42412" s="10"/>
      <c r="M42412" s="10"/>
    </row>
    <row r="42413" spans="2:13" s="1" customFormat="1" ht="13.8" x14ac:dyDescent="0.3">
      <c r="B42413" s="10"/>
      <c r="L42413" s="10"/>
      <c r="M42413" s="10"/>
    </row>
    <row r="42414" spans="2:13" s="1" customFormat="1" ht="13.8" x14ac:dyDescent="0.3">
      <c r="B42414" s="10"/>
      <c r="L42414" s="10"/>
      <c r="M42414" s="10"/>
    </row>
    <row r="42415" spans="2:13" s="1" customFormat="1" ht="13.8" x14ac:dyDescent="0.3">
      <c r="B42415" s="10"/>
      <c r="L42415" s="10"/>
      <c r="M42415" s="10"/>
    </row>
    <row r="42416" spans="2:13" s="1" customFormat="1" ht="13.8" x14ac:dyDescent="0.3">
      <c r="B42416" s="10"/>
      <c r="L42416" s="10"/>
      <c r="M42416" s="10"/>
    </row>
    <row r="42417" spans="2:13" s="1" customFormat="1" ht="13.8" x14ac:dyDescent="0.3">
      <c r="B42417" s="10"/>
      <c r="L42417" s="10"/>
      <c r="M42417" s="10"/>
    </row>
    <row r="42418" spans="2:13" s="1" customFormat="1" ht="13.8" x14ac:dyDescent="0.3">
      <c r="B42418" s="10"/>
      <c r="L42418" s="10"/>
      <c r="M42418" s="10"/>
    </row>
    <row r="42419" spans="2:13" s="1" customFormat="1" ht="13.8" x14ac:dyDescent="0.3">
      <c r="B42419" s="10"/>
      <c r="L42419" s="10"/>
      <c r="M42419" s="10"/>
    </row>
    <row r="42420" spans="2:13" s="1" customFormat="1" ht="13.8" x14ac:dyDescent="0.3">
      <c r="B42420" s="10"/>
      <c r="L42420" s="10"/>
      <c r="M42420" s="10"/>
    </row>
    <row r="42421" spans="2:13" s="1" customFormat="1" ht="13.8" x14ac:dyDescent="0.3">
      <c r="B42421" s="10"/>
      <c r="L42421" s="10"/>
      <c r="M42421" s="10"/>
    </row>
    <row r="42422" spans="2:13" s="1" customFormat="1" ht="13.8" x14ac:dyDescent="0.3">
      <c r="B42422" s="10"/>
      <c r="L42422" s="10"/>
      <c r="M42422" s="10"/>
    </row>
    <row r="42423" spans="2:13" s="1" customFormat="1" ht="13.8" x14ac:dyDescent="0.3">
      <c r="B42423" s="10"/>
      <c r="L42423" s="10"/>
      <c r="M42423" s="10"/>
    </row>
    <row r="42424" spans="2:13" s="1" customFormat="1" ht="13.8" x14ac:dyDescent="0.3">
      <c r="B42424" s="10"/>
      <c r="L42424" s="10"/>
      <c r="M42424" s="10"/>
    </row>
    <row r="42425" spans="2:13" s="1" customFormat="1" ht="13.8" x14ac:dyDescent="0.3">
      <c r="B42425" s="10"/>
      <c r="L42425" s="10"/>
      <c r="M42425" s="10"/>
    </row>
    <row r="42426" spans="2:13" s="1" customFormat="1" ht="13.8" x14ac:dyDescent="0.3">
      <c r="B42426" s="10"/>
      <c r="L42426" s="10"/>
      <c r="M42426" s="10"/>
    </row>
    <row r="42427" spans="2:13" s="1" customFormat="1" ht="13.8" x14ac:dyDescent="0.3">
      <c r="B42427" s="10"/>
      <c r="L42427" s="10"/>
      <c r="M42427" s="10"/>
    </row>
    <row r="42428" spans="2:13" s="1" customFormat="1" ht="13.8" x14ac:dyDescent="0.3">
      <c r="B42428" s="10"/>
      <c r="L42428" s="10"/>
      <c r="M42428" s="10"/>
    </row>
    <row r="42429" spans="2:13" s="1" customFormat="1" ht="13.8" x14ac:dyDescent="0.3">
      <c r="B42429" s="10"/>
      <c r="L42429" s="10"/>
      <c r="M42429" s="10"/>
    </row>
    <row r="42430" spans="2:13" s="1" customFormat="1" ht="13.8" x14ac:dyDescent="0.3">
      <c r="B42430" s="10"/>
      <c r="L42430" s="10"/>
      <c r="M42430" s="10"/>
    </row>
    <row r="42431" spans="2:13" s="1" customFormat="1" ht="13.8" x14ac:dyDescent="0.3">
      <c r="B42431" s="10"/>
      <c r="L42431" s="10"/>
      <c r="M42431" s="10"/>
    </row>
    <row r="42432" spans="2:13" s="1" customFormat="1" ht="13.8" x14ac:dyDescent="0.3">
      <c r="B42432" s="10"/>
      <c r="L42432" s="10"/>
      <c r="M42432" s="10"/>
    </row>
    <row r="42433" spans="2:13" s="1" customFormat="1" ht="13.8" x14ac:dyDescent="0.3">
      <c r="B42433" s="10"/>
      <c r="L42433" s="10"/>
      <c r="M42433" s="10"/>
    </row>
    <row r="42434" spans="2:13" s="1" customFormat="1" ht="13.8" x14ac:dyDescent="0.3">
      <c r="B42434" s="10"/>
      <c r="L42434" s="10"/>
      <c r="M42434" s="10"/>
    </row>
    <row r="42435" spans="2:13" s="1" customFormat="1" ht="13.8" x14ac:dyDescent="0.3">
      <c r="B42435" s="10"/>
      <c r="L42435" s="10"/>
      <c r="M42435" s="10"/>
    </row>
    <row r="42436" spans="2:13" s="1" customFormat="1" ht="13.8" x14ac:dyDescent="0.3">
      <c r="B42436" s="10"/>
      <c r="L42436" s="10"/>
      <c r="M42436" s="10"/>
    </row>
    <row r="42437" spans="2:13" s="1" customFormat="1" ht="13.8" x14ac:dyDescent="0.3">
      <c r="B42437" s="10"/>
      <c r="L42437" s="10"/>
      <c r="M42437" s="10"/>
    </row>
    <row r="42438" spans="2:13" s="1" customFormat="1" ht="13.8" x14ac:dyDescent="0.3">
      <c r="B42438" s="10"/>
      <c r="L42438" s="10"/>
      <c r="M42438" s="10"/>
    </row>
    <row r="42439" spans="2:13" s="1" customFormat="1" ht="13.8" x14ac:dyDescent="0.3">
      <c r="B42439" s="10"/>
      <c r="L42439" s="10"/>
      <c r="M42439" s="10"/>
    </row>
    <row r="42440" spans="2:13" s="1" customFormat="1" ht="13.8" x14ac:dyDescent="0.3">
      <c r="B42440" s="10"/>
      <c r="L42440" s="10"/>
      <c r="M42440" s="10"/>
    </row>
    <row r="42441" spans="2:13" s="1" customFormat="1" ht="13.8" x14ac:dyDescent="0.3">
      <c r="B42441" s="10"/>
      <c r="L42441" s="10"/>
      <c r="M42441" s="10"/>
    </row>
    <row r="42442" spans="2:13" s="1" customFormat="1" ht="13.8" x14ac:dyDescent="0.3">
      <c r="B42442" s="10"/>
      <c r="L42442" s="10"/>
      <c r="M42442" s="10"/>
    </row>
    <row r="42443" spans="2:13" s="1" customFormat="1" ht="13.8" x14ac:dyDescent="0.3">
      <c r="B42443" s="10"/>
      <c r="L42443" s="10"/>
      <c r="M42443" s="10"/>
    </row>
    <row r="42444" spans="2:13" s="1" customFormat="1" ht="13.8" x14ac:dyDescent="0.3">
      <c r="B42444" s="10"/>
      <c r="L42444" s="10"/>
      <c r="M42444" s="10"/>
    </row>
    <row r="42445" spans="2:13" s="1" customFormat="1" ht="13.8" x14ac:dyDescent="0.3">
      <c r="B42445" s="10"/>
      <c r="L42445" s="10"/>
      <c r="M42445" s="10"/>
    </row>
    <row r="42446" spans="2:13" s="1" customFormat="1" ht="13.8" x14ac:dyDescent="0.3">
      <c r="B42446" s="10"/>
      <c r="L42446" s="10"/>
      <c r="M42446" s="10"/>
    </row>
    <row r="42447" spans="2:13" s="1" customFormat="1" ht="13.8" x14ac:dyDescent="0.3">
      <c r="B42447" s="10"/>
      <c r="L42447" s="10"/>
      <c r="M42447" s="10"/>
    </row>
    <row r="42448" spans="2:13" s="1" customFormat="1" ht="13.8" x14ac:dyDescent="0.3">
      <c r="B42448" s="10"/>
      <c r="L42448" s="10"/>
      <c r="M42448" s="10"/>
    </row>
    <row r="42449" spans="2:13" s="1" customFormat="1" ht="13.8" x14ac:dyDescent="0.3">
      <c r="B42449" s="10"/>
      <c r="L42449" s="10"/>
      <c r="M42449" s="10"/>
    </row>
    <row r="42450" spans="2:13" s="1" customFormat="1" ht="13.8" x14ac:dyDescent="0.3">
      <c r="B42450" s="10"/>
      <c r="L42450" s="10"/>
      <c r="M42450" s="10"/>
    </row>
    <row r="42451" spans="2:13" s="1" customFormat="1" ht="13.8" x14ac:dyDescent="0.3">
      <c r="B42451" s="10"/>
      <c r="L42451" s="10"/>
      <c r="M42451" s="10"/>
    </row>
    <row r="42452" spans="2:13" s="1" customFormat="1" ht="13.8" x14ac:dyDescent="0.3">
      <c r="B42452" s="10"/>
      <c r="L42452" s="10"/>
      <c r="M42452" s="10"/>
    </row>
    <row r="42453" spans="2:13" s="1" customFormat="1" ht="13.8" x14ac:dyDescent="0.3">
      <c r="B42453" s="10"/>
      <c r="L42453" s="10"/>
      <c r="M42453" s="10"/>
    </row>
    <row r="42454" spans="2:13" s="1" customFormat="1" ht="13.8" x14ac:dyDescent="0.3">
      <c r="B42454" s="10"/>
      <c r="L42454" s="10"/>
      <c r="M42454" s="10"/>
    </row>
    <row r="42455" spans="2:13" s="1" customFormat="1" ht="13.8" x14ac:dyDescent="0.3">
      <c r="B42455" s="10"/>
      <c r="L42455" s="10"/>
      <c r="M42455" s="10"/>
    </row>
    <row r="42456" spans="2:13" s="1" customFormat="1" ht="13.8" x14ac:dyDescent="0.3">
      <c r="B42456" s="10"/>
      <c r="L42456" s="10"/>
      <c r="M42456" s="10"/>
    </row>
    <row r="42457" spans="2:13" s="1" customFormat="1" ht="13.8" x14ac:dyDescent="0.3">
      <c r="B42457" s="10"/>
      <c r="L42457" s="10"/>
      <c r="M42457" s="10"/>
    </row>
    <row r="42458" spans="2:13" s="1" customFormat="1" ht="13.8" x14ac:dyDescent="0.3">
      <c r="B42458" s="10"/>
      <c r="L42458" s="10"/>
      <c r="M42458" s="10"/>
    </row>
    <row r="42459" spans="2:13" s="1" customFormat="1" ht="13.8" x14ac:dyDescent="0.3">
      <c r="B42459" s="10"/>
      <c r="L42459" s="10"/>
      <c r="M42459" s="10"/>
    </row>
    <row r="42460" spans="2:13" s="1" customFormat="1" ht="13.8" x14ac:dyDescent="0.3">
      <c r="B42460" s="10"/>
      <c r="L42460" s="10"/>
      <c r="M42460" s="10"/>
    </row>
    <row r="42461" spans="2:13" s="1" customFormat="1" ht="13.8" x14ac:dyDescent="0.3">
      <c r="B42461" s="10"/>
      <c r="L42461" s="10"/>
      <c r="M42461" s="10"/>
    </row>
    <row r="42462" spans="2:13" s="1" customFormat="1" ht="13.8" x14ac:dyDescent="0.3">
      <c r="B42462" s="10"/>
      <c r="L42462" s="10"/>
      <c r="M42462" s="10"/>
    </row>
    <row r="42463" spans="2:13" s="1" customFormat="1" ht="13.8" x14ac:dyDescent="0.3">
      <c r="B42463" s="10"/>
      <c r="L42463" s="10"/>
      <c r="M42463" s="10"/>
    </row>
    <row r="42464" spans="2:13" s="1" customFormat="1" ht="13.8" x14ac:dyDescent="0.3">
      <c r="B42464" s="10"/>
      <c r="L42464" s="10"/>
      <c r="M42464" s="10"/>
    </row>
    <row r="42465" spans="2:13" s="1" customFormat="1" ht="13.8" x14ac:dyDescent="0.3">
      <c r="B42465" s="10"/>
      <c r="L42465" s="10"/>
      <c r="M42465" s="10"/>
    </row>
    <row r="42466" spans="2:13" s="1" customFormat="1" ht="13.8" x14ac:dyDescent="0.3">
      <c r="B42466" s="10"/>
      <c r="L42466" s="10"/>
      <c r="M42466" s="10"/>
    </row>
    <row r="42467" spans="2:13" s="1" customFormat="1" ht="13.8" x14ac:dyDescent="0.3">
      <c r="B42467" s="10"/>
      <c r="L42467" s="10"/>
      <c r="M42467" s="10"/>
    </row>
    <row r="42468" spans="2:13" s="1" customFormat="1" ht="13.8" x14ac:dyDescent="0.3">
      <c r="B42468" s="10"/>
      <c r="L42468" s="10"/>
      <c r="M42468" s="10"/>
    </row>
    <row r="42469" spans="2:13" s="1" customFormat="1" ht="13.8" x14ac:dyDescent="0.3">
      <c r="B42469" s="10"/>
      <c r="L42469" s="10"/>
      <c r="M42469" s="10"/>
    </row>
    <row r="42470" spans="2:13" s="1" customFormat="1" ht="13.8" x14ac:dyDescent="0.3">
      <c r="B42470" s="10"/>
      <c r="L42470" s="10"/>
      <c r="M42470" s="10"/>
    </row>
    <row r="42471" spans="2:13" s="1" customFormat="1" ht="13.8" x14ac:dyDescent="0.3">
      <c r="B42471" s="10"/>
      <c r="L42471" s="10"/>
      <c r="M42471" s="10"/>
    </row>
    <row r="42472" spans="2:13" s="1" customFormat="1" ht="13.8" x14ac:dyDescent="0.3">
      <c r="B42472" s="10"/>
      <c r="L42472" s="10"/>
      <c r="M42472" s="10"/>
    </row>
    <row r="42473" spans="2:13" s="1" customFormat="1" ht="13.8" x14ac:dyDescent="0.3">
      <c r="B42473" s="10"/>
      <c r="L42473" s="10"/>
      <c r="M42473" s="10"/>
    </row>
    <row r="42474" spans="2:13" s="1" customFormat="1" ht="13.8" x14ac:dyDescent="0.3">
      <c r="B42474" s="10"/>
      <c r="L42474" s="10"/>
      <c r="M42474" s="10"/>
    </row>
    <row r="42475" spans="2:13" s="1" customFormat="1" ht="13.8" x14ac:dyDescent="0.3">
      <c r="B42475" s="10"/>
      <c r="L42475" s="10"/>
      <c r="M42475" s="10"/>
    </row>
    <row r="42476" spans="2:13" s="1" customFormat="1" ht="13.8" x14ac:dyDescent="0.3">
      <c r="B42476" s="10"/>
      <c r="L42476" s="10"/>
      <c r="M42476" s="10"/>
    </row>
    <row r="42477" spans="2:13" s="1" customFormat="1" ht="13.8" x14ac:dyDescent="0.3">
      <c r="B42477" s="10"/>
      <c r="L42477" s="10"/>
      <c r="M42477" s="10"/>
    </row>
    <row r="42478" spans="2:13" s="1" customFormat="1" ht="13.8" x14ac:dyDescent="0.3">
      <c r="B42478" s="10"/>
      <c r="L42478" s="10"/>
      <c r="M42478" s="10"/>
    </row>
    <row r="42479" spans="2:13" s="1" customFormat="1" ht="13.8" x14ac:dyDescent="0.3">
      <c r="B42479" s="10"/>
      <c r="L42479" s="10"/>
      <c r="M42479" s="10"/>
    </row>
    <row r="42480" spans="2:13" s="1" customFormat="1" ht="13.8" x14ac:dyDescent="0.3">
      <c r="B42480" s="10"/>
      <c r="L42480" s="10"/>
      <c r="M42480" s="10"/>
    </row>
    <row r="42481" spans="2:13" s="1" customFormat="1" ht="13.8" x14ac:dyDescent="0.3">
      <c r="B42481" s="10"/>
      <c r="L42481" s="10"/>
      <c r="M42481" s="10"/>
    </row>
    <row r="42482" spans="2:13" s="1" customFormat="1" ht="13.8" x14ac:dyDescent="0.3">
      <c r="B42482" s="10"/>
      <c r="L42482" s="10"/>
      <c r="M42482" s="10"/>
    </row>
    <row r="42483" spans="2:13" s="1" customFormat="1" ht="13.8" x14ac:dyDescent="0.3">
      <c r="B42483" s="10"/>
      <c r="L42483" s="10"/>
      <c r="M42483" s="10"/>
    </row>
    <row r="42484" spans="2:13" s="1" customFormat="1" ht="13.8" x14ac:dyDescent="0.3">
      <c r="B42484" s="10"/>
      <c r="L42484" s="10"/>
      <c r="M42484" s="10"/>
    </row>
    <row r="42485" spans="2:13" s="1" customFormat="1" ht="13.8" x14ac:dyDescent="0.3">
      <c r="B42485" s="10"/>
      <c r="L42485" s="10"/>
      <c r="M42485" s="10"/>
    </row>
    <row r="42486" spans="2:13" s="1" customFormat="1" ht="13.8" x14ac:dyDescent="0.3">
      <c r="B42486" s="10"/>
      <c r="L42486" s="10"/>
      <c r="M42486" s="10"/>
    </row>
    <row r="42487" spans="2:13" s="1" customFormat="1" ht="13.8" x14ac:dyDescent="0.3">
      <c r="B42487" s="10"/>
      <c r="L42487" s="10"/>
      <c r="M42487" s="10"/>
    </row>
    <row r="42488" spans="2:13" s="1" customFormat="1" ht="13.8" x14ac:dyDescent="0.3">
      <c r="B42488" s="10"/>
      <c r="L42488" s="10"/>
      <c r="M42488" s="10"/>
    </row>
    <row r="42489" spans="2:13" s="1" customFormat="1" ht="13.8" x14ac:dyDescent="0.3">
      <c r="B42489" s="10"/>
      <c r="L42489" s="10"/>
      <c r="M42489" s="10"/>
    </row>
    <row r="42490" spans="2:13" s="1" customFormat="1" ht="13.8" x14ac:dyDescent="0.3">
      <c r="B42490" s="10"/>
      <c r="L42490" s="10"/>
      <c r="M42490" s="10"/>
    </row>
    <row r="42491" spans="2:13" s="1" customFormat="1" ht="13.8" x14ac:dyDescent="0.3">
      <c r="B42491" s="10"/>
      <c r="L42491" s="10"/>
      <c r="M42491" s="10"/>
    </row>
    <row r="42492" spans="2:13" s="1" customFormat="1" ht="13.8" x14ac:dyDescent="0.3">
      <c r="B42492" s="10"/>
      <c r="L42492" s="10"/>
      <c r="M42492" s="10"/>
    </row>
    <row r="42493" spans="2:13" s="1" customFormat="1" ht="13.8" x14ac:dyDescent="0.3">
      <c r="B42493" s="10"/>
      <c r="L42493" s="10"/>
      <c r="M42493" s="10"/>
    </row>
    <row r="42494" spans="2:13" s="1" customFormat="1" ht="13.8" x14ac:dyDescent="0.3">
      <c r="B42494" s="10"/>
      <c r="L42494" s="10"/>
      <c r="M42494" s="10"/>
    </row>
    <row r="42495" spans="2:13" s="1" customFormat="1" ht="13.8" x14ac:dyDescent="0.3">
      <c r="B42495" s="10"/>
      <c r="L42495" s="10"/>
      <c r="M42495" s="10"/>
    </row>
    <row r="42496" spans="2:13" s="1" customFormat="1" ht="13.8" x14ac:dyDescent="0.3">
      <c r="B42496" s="10"/>
      <c r="L42496" s="10"/>
      <c r="M42496" s="10"/>
    </row>
    <row r="42497" spans="2:13" s="1" customFormat="1" ht="13.8" x14ac:dyDescent="0.3">
      <c r="B42497" s="10"/>
      <c r="L42497" s="10"/>
      <c r="M42497" s="10"/>
    </row>
    <row r="42498" spans="2:13" s="1" customFormat="1" ht="13.8" x14ac:dyDescent="0.3">
      <c r="B42498" s="10"/>
      <c r="L42498" s="10"/>
      <c r="M42498" s="10"/>
    </row>
    <row r="42499" spans="2:13" s="1" customFormat="1" ht="13.8" x14ac:dyDescent="0.3">
      <c r="B42499" s="10"/>
      <c r="L42499" s="10"/>
      <c r="M42499" s="10"/>
    </row>
    <row r="42500" spans="2:13" s="1" customFormat="1" ht="13.8" x14ac:dyDescent="0.3">
      <c r="B42500" s="10"/>
      <c r="L42500" s="10"/>
      <c r="M42500" s="10"/>
    </row>
    <row r="42501" spans="2:13" s="1" customFormat="1" ht="13.8" x14ac:dyDescent="0.3">
      <c r="B42501" s="10"/>
      <c r="L42501" s="10"/>
      <c r="M42501" s="10"/>
    </row>
    <row r="42502" spans="2:13" s="1" customFormat="1" ht="13.8" x14ac:dyDescent="0.3">
      <c r="B42502" s="10"/>
      <c r="L42502" s="10"/>
      <c r="M42502" s="10"/>
    </row>
    <row r="42503" spans="2:13" s="1" customFormat="1" ht="13.8" x14ac:dyDescent="0.3">
      <c r="B42503" s="10"/>
      <c r="L42503" s="10"/>
      <c r="M42503" s="10"/>
    </row>
    <row r="42504" spans="2:13" s="1" customFormat="1" ht="13.8" x14ac:dyDescent="0.3">
      <c r="B42504" s="10"/>
      <c r="L42504" s="10"/>
      <c r="M42504" s="10"/>
    </row>
    <row r="42505" spans="2:13" s="1" customFormat="1" ht="13.8" x14ac:dyDescent="0.3">
      <c r="B42505" s="10"/>
      <c r="L42505" s="10"/>
      <c r="M42505" s="10"/>
    </row>
    <row r="42506" spans="2:13" s="1" customFormat="1" ht="13.8" x14ac:dyDescent="0.3">
      <c r="B42506" s="10"/>
      <c r="L42506" s="10"/>
      <c r="M42506" s="10"/>
    </row>
    <row r="42507" spans="2:13" s="1" customFormat="1" ht="13.8" x14ac:dyDescent="0.3">
      <c r="B42507" s="10"/>
      <c r="L42507" s="10"/>
      <c r="M42507" s="10"/>
    </row>
    <row r="42508" spans="2:13" s="1" customFormat="1" ht="13.8" x14ac:dyDescent="0.3">
      <c r="B42508" s="10"/>
      <c r="L42508" s="10"/>
      <c r="M42508" s="10"/>
    </row>
    <row r="42509" spans="2:13" s="1" customFormat="1" ht="13.8" x14ac:dyDescent="0.3">
      <c r="B42509" s="10"/>
      <c r="L42509" s="10"/>
      <c r="M42509" s="10"/>
    </row>
    <row r="42510" spans="2:13" s="1" customFormat="1" ht="13.8" x14ac:dyDescent="0.3">
      <c r="B42510" s="10"/>
      <c r="L42510" s="10"/>
      <c r="M42510" s="10"/>
    </row>
    <row r="42511" spans="2:13" s="1" customFormat="1" ht="13.8" x14ac:dyDescent="0.3">
      <c r="B42511" s="10"/>
      <c r="L42511" s="10"/>
      <c r="M42511" s="10"/>
    </row>
    <row r="42512" spans="2:13" s="1" customFormat="1" ht="13.8" x14ac:dyDescent="0.3">
      <c r="B42512" s="10"/>
      <c r="L42512" s="10"/>
      <c r="M42512" s="10"/>
    </row>
    <row r="42513" spans="2:13" s="1" customFormat="1" ht="13.8" x14ac:dyDescent="0.3">
      <c r="B42513" s="10"/>
      <c r="L42513" s="10"/>
      <c r="M42513" s="10"/>
    </row>
    <row r="42514" spans="2:13" s="1" customFormat="1" ht="13.8" x14ac:dyDescent="0.3">
      <c r="B42514" s="10"/>
      <c r="L42514" s="10"/>
      <c r="M42514" s="10"/>
    </row>
    <row r="42515" spans="2:13" s="1" customFormat="1" ht="13.8" x14ac:dyDescent="0.3">
      <c r="B42515" s="10"/>
      <c r="L42515" s="10"/>
      <c r="M42515" s="10"/>
    </row>
    <row r="42516" spans="2:13" s="1" customFormat="1" ht="13.8" x14ac:dyDescent="0.3">
      <c r="B42516" s="10"/>
      <c r="L42516" s="10"/>
      <c r="M42516" s="10"/>
    </row>
    <row r="42517" spans="2:13" s="1" customFormat="1" ht="13.8" x14ac:dyDescent="0.3">
      <c r="B42517" s="10"/>
      <c r="L42517" s="10"/>
      <c r="M42517" s="10"/>
    </row>
    <row r="42518" spans="2:13" s="1" customFormat="1" ht="13.8" x14ac:dyDescent="0.3">
      <c r="B42518" s="10"/>
      <c r="L42518" s="10"/>
      <c r="M42518" s="10"/>
    </row>
    <row r="42519" spans="2:13" s="1" customFormat="1" ht="13.8" x14ac:dyDescent="0.3">
      <c r="B42519" s="10"/>
      <c r="L42519" s="10"/>
      <c r="M42519" s="10"/>
    </row>
    <row r="42520" spans="2:13" s="1" customFormat="1" ht="13.8" x14ac:dyDescent="0.3">
      <c r="B42520" s="10"/>
      <c r="L42520" s="10"/>
      <c r="M42520" s="10"/>
    </row>
    <row r="42521" spans="2:13" s="1" customFormat="1" ht="13.8" x14ac:dyDescent="0.3">
      <c r="B42521" s="10"/>
      <c r="L42521" s="10"/>
      <c r="M42521" s="10"/>
    </row>
    <row r="42522" spans="2:13" s="1" customFormat="1" ht="13.8" x14ac:dyDescent="0.3">
      <c r="B42522" s="10"/>
      <c r="L42522" s="10"/>
      <c r="M42522" s="10"/>
    </row>
    <row r="42523" spans="2:13" s="1" customFormat="1" ht="13.8" x14ac:dyDescent="0.3">
      <c r="B42523" s="10"/>
      <c r="L42523" s="10"/>
      <c r="M42523" s="10"/>
    </row>
    <row r="42524" spans="2:13" s="1" customFormat="1" ht="13.8" x14ac:dyDescent="0.3">
      <c r="B42524" s="10"/>
      <c r="L42524" s="10"/>
      <c r="M42524" s="10"/>
    </row>
    <row r="42525" spans="2:13" s="1" customFormat="1" ht="13.8" x14ac:dyDescent="0.3">
      <c r="B42525" s="10"/>
      <c r="L42525" s="10"/>
      <c r="M42525" s="10"/>
    </row>
    <row r="42526" spans="2:13" s="1" customFormat="1" ht="13.8" x14ac:dyDescent="0.3">
      <c r="B42526" s="10"/>
      <c r="L42526" s="10"/>
      <c r="M42526" s="10"/>
    </row>
    <row r="42527" spans="2:13" s="1" customFormat="1" ht="13.8" x14ac:dyDescent="0.3">
      <c r="B42527" s="10"/>
      <c r="L42527" s="10"/>
      <c r="M42527" s="10"/>
    </row>
    <row r="42528" spans="2:13" s="1" customFormat="1" ht="13.8" x14ac:dyDescent="0.3">
      <c r="B42528" s="10"/>
      <c r="L42528" s="10"/>
      <c r="M42528" s="10"/>
    </row>
    <row r="42529" spans="2:13" s="1" customFormat="1" ht="13.8" x14ac:dyDescent="0.3">
      <c r="B42529" s="10"/>
      <c r="L42529" s="10"/>
      <c r="M42529" s="10"/>
    </row>
    <row r="42530" spans="2:13" s="1" customFormat="1" ht="13.8" x14ac:dyDescent="0.3">
      <c r="B42530" s="10"/>
      <c r="L42530" s="10"/>
      <c r="M42530" s="10"/>
    </row>
    <row r="42531" spans="2:13" s="1" customFormat="1" ht="13.8" x14ac:dyDescent="0.3">
      <c r="B42531" s="10"/>
      <c r="L42531" s="10"/>
      <c r="M42531" s="10"/>
    </row>
    <row r="42532" spans="2:13" s="1" customFormat="1" ht="13.8" x14ac:dyDescent="0.3">
      <c r="B42532" s="10"/>
      <c r="L42532" s="10"/>
      <c r="M42532" s="10"/>
    </row>
    <row r="42533" spans="2:13" s="1" customFormat="1" ht="13.8" x14ac:dyDescent="0.3">
      <c r="B42533" s="10"/>
      <c r="L42533" s="10"/>
      <c r="M42533" s="10"/>
    </row>
    <row r="42534" spans="2:13" s="1" customFormat="1" ht="13.8" x14ac:dyDescent="0.3">
      <c r="B42534" s="10"/>
      <c r="L42534" s="10"/>
      <c r="M42534" s="10"/>
    </row>
    <row r="42535" spans="2:13" s="1" customFormat="1" ht="13.8" x14ac:dyDescent="0.3">
      <c r="B42535" s="10"/>
      <c r="L42535" s="10"/>
      <c r="M42535" s="10"/>
    </row>
    <row r="42536" spans="2:13" s="1" customFormat="1" ht="13.8" x14ac:dyDescent="0.3">
      <c r="B42536" s="10"/>
      <c r="L42536" s="10"/>
      <c r="M42536" s="10"/>
    </row>
    <row r="42537" spans="2:13" s="1" customFormat="1" ht="13.8" x14ac:dyDescent="0.3">
      <c r="B42537" s="10"/>
      <c r="L42537" s="10"/>
      <c r="M42537" s="10"/>
    </row>
    <row r="42538" spans="2:13" s="1" customFormat="1" ht="13.8" x14ac:dyDescent="0.3">
      <c r="B42538" s="10"/>
      <c r="L42538" s="10"/>
      <c r="M42538" s="10"/>
    </row>
    <row r="42539" spans="2:13" s="1" customFormat="1" ht="13.8" x14ac:dyDescent="0.3">
      <c r="B42539" s="10"/>
      <c r="L42539" s="10"/>
      <c r="M42539" s="10"/>
    </row>
    <row r="42540" spans="2:13" s="1" customFormat="1" ht="13.8" x14ac:dyDescent="0.3">
      <c r="B42540" s="10"/>
      <c r="L42540" s="10"/>
      <c r="M42540" s="10"/>
    </row>
    <row r="42541" spans="2:13" s="1" customFormat="1" ht="13.8" x14ac:dyDescent="0.3">
      <c r="B42541" s="10"/>
      <c r="L42541" s="10"/>
      <c r="M42541" s="10"/>
    </row>
    <row r="42542" spans="2:13" s="1" customFormat="1" ht="13.8" x14ac:dyDescent="0.3">
      <c r="B42542" s="10"/>
      <c r="L42542" s="10"/>
      <c r="M42542" s="10"/>
    </row>
    <row r="42543" spans="2:13" s="1" customFormat="1" ht="13.8" x14ac:dyDescent="0.3">
      <c r="B42543" s="10"/>
      <c r="L42543" s="10"/>
      <c r="M42543" s="10"/>
    </row>
    <row r="42544" spans="2:13" s="1" customFormat="1" ht="13.8" x14ac:dyDescent="0.3">
      <c r="B42544" s="10"/>
      <c r="L42544" s="10"/>
      <c r="M42544" s="10"/>
    </row>
    <row r="42545" spans="2:13" s="1" customFormat="1" ht="13.8" x14ac:dyDescent="0.3">
      <c r="B42545" s="10"/>
      <c r="L42545" s="10"/>
      <c r="M42545" s="10"/>
    </row>
    <row r="42546" spans="2:13" s="1" customFormat="1" ht="13.8" x14ac:dyDescent="0.3">
      <c r="B42546" s="10"/>
      <c r="L42546" s="10"/>
      <c r="M42546" s="10"/>
    </row>
    <row r="42547" spans="2:13" s="1" customFormat="1" ht="13.8" x14ac:dyDescent="0.3">
      <c r="B42547" s="10"/>
      <c r="L42547" s="10"/>
      <c r="M42547" s="10"/>
    </row>
    <row r="42548" spans="2:13" s="1" customFormat="1" ht="13.8" x14ac:dyDescent="0.3">
      <c r="B42548" s="10"/>
      <c r="L42548" s="10"/>
      <c r="M42548" s="10"/>
    </row>
    <row r="42549" spans="2:13" s="1" customFormat="1" ht="13.8" x14ac:dyDescent="0.3">
      <c r="B42549" s="10"/>
      <c r="L42549" s="10"/>
      <c r="M42549" s="10"/>
    </row>
    <row r="42550" spans="2:13" s="1" customFormat="1" ht="13.8" x14ac:dyDescent="0.3">
      <c r="B42550" s="10"/>
      <c r="L42550" s="10"/>
      <c r="M42550" s="10"/>
    </row>
    <row r="42551" spans="2:13" s="1" customFormat="1" ht="13.8" x14ac:dyDescent="0.3">
      <c r="B42551" s="10"/>
      <c r="L42551" s="10"/>
      <c r="M42551" s="10"/>
    </row>
    <row r="42552" spans="2:13" s="1" customFormat="1" ht="13.8" x14ac:dyDescent="0.3">
      <c r="B42552" s="10"/>
      <c r="L42552" s="10"/>
      <c r="M42552" s="10"/>
    </row>
    <row r="42553" spans="2:13" s="1" customFormat="1" ht="13.8" x14ac:dyDescent="0.3">
      <c r="B42553" s="10"/>
      <c r="L42553" s="10"/>
      <c r="M42553" s="10"/>
    </row>
    <row r="42554" spans="2:13" s="1" customFormat="1" ht="13.8" x14ac:dyDescent="0.3">
      <c r="B42554" s="10"/>
      <c r="L42554" s="10"/>
      <c r="M42554" s="10"/>
    </row>
    <row r="42555" spans="2:13" s="1" customFormat="1" ht="13.8" x14ac:dyDescent="0.3">
      <c r="B42555" s="10"/>
      <c r="L42555" s="10"/>
      <c r="M42555" s="10"/>
    </row>
    <row r="42556" spans="2:13" s="1" customFormat="1" ht="13.8" x14ac:dyDescent="0.3">
      <c r="B42556" s="10"/>
      <c r="L42556" s="10"/>
      <c r="M42556" s="10"/>
    </row>
    <row r="42557" spans="2:13" s="1" customFormat="1" ht="13.8" x14ac:dyDescent="0.3">
      <c r="B42557" s="10"/>
      <c r="L42557" s="10"/>
      <c r="M42557" s="10"/>
    </row>
    <row r="42558" spans="2:13" s="1" customFormat="1" ht="13.8" x14ac:dyDescent="0.3">
      <c r="B42558" s="10"/>
      <c r="L42558" s="10"/>
      <c r="M42558" s="10"/>
    </row>
    <row r="42559" spans="2:13" s="1" customFormat="1" ht="13.8" x14ac:dyDescent="0.3">
      <c r="B42559" s="10"/>
      <c r="L42559" s="10"/>
      <c r="M42559" s="10"/>
    </row>
    <row r="42560" spans="2:13" s="1" customFormat="1" ht="13.8" x14ac:dyDescent="0.3">
      <c r="B42560" s="10"/>
      <c r="L42560" s="10"/>
      <c r="M42560" s="10"/>
    </row>
    <row r="42561" spans="2:13" s="1" customFormat="1" ht="13.8" x14ac:dyDescent="0.3">
      <c r="B42561" s="10"/>
      <c r="L42561" s="10"/>
      <c r="M42561" s="10"/>
    </row>
    <row r="42562" spans="2:13" s="1" customFormat="1" ht="13.8" x14ac:dyDescent="0.3">
      <c r="B42562" s="10"/>
      <c r="L42562" s="10"/>
      <c r="M42562" s="10"/>
    </row>
    <row r="42563" spans="2:13" s="1" customFormat="1" ht="13.8" x14ac:dyDescent="0.3">
      <c r="B42563" s="10"/>
      <c r="L42563" s="10"/>
      <c r="M42563" s="10"/>
    </row>
    <row r="42564" spans="2:13" s="1" customFormat="1" ht="13.8" x14ac:dyDescent="0.3">
      <c r="B42564" s="10"/>
      <c r="L42564" s="10"/>
      <c r="M42564" s="10"/>
    </row>
    <row r="42565" spans="2:13" s="1" customFormat="1" ht="13.8" x14ac:dyDescent="0.3">
      <c r="B42565" s="10"/>
      <c r="L42565" s="10"/>
      <c r="M42565" s="10"/>
    </row>
    <row r="42566" spans="2:13" s="1" customFormat="1" ht="13.8" x14ac:dyDescent="0.3">
      <c r="B42566" s="10"/>
      <c r="L42566" s="10"/>
      <c r="M42566" s="10"/>
    </row>
    <row r="42567" spans="2:13" s="1" customFormat="1" ht="13.8" x14ac:dyDescent="0.3">
      <c r="B42567" s="10"/>
      <c r="L42567" s="10"/>
      <c r="M42567" s="10"/>
    </row>
    <row r="42568" spans="2:13" s="1" customFormat="1" ht="13.8" x14ac:dyDescent="0.3">
      <c r="B42568" s="10"/>
      <c r="L42568" s="10"/>
      <c r="M42568" s="10"/>
    </row>
    <row r="42569" spans="2:13" s="1" customFormat="1" ht="13.8" x14ac:dyDescent="0.3">
      <c r="B42569" s="10"/>
      <c r="L42569" s="10"/>
      <c r="M42569" s="10"/>
    </row>
    <row r="42570" spans="2:13" s="1" customFormat="1" ht="13.8" x14ac:dyDescent="0.3">
      <c r="B42570" s="10"/>
      <c r="L42570" s="10"/>
      <c r="M42570" s="10"/>
    </row>
    <row r="42571" spans="2:13" s="1" customFormat="1" ht="13.8" x14ac:dyDescent="0.3">
      <c r="B42571" s="10"/>
      <c r="L42571" s="10"/>
      <c r="M42571" s="10"/>
    </row>
    <row r="42572" spans="2:13" s="1" customFormat="1" ht="13.8" x14ac:dyDescent="0.3">
      <c r="B42572" s="10"/>
      <c r="L42572" s="10"/>
      <c r="M42572" s="10"/>
    </row>
    <row r="42573" spans="2:13" s="1" customFormat="1" ht="13.8" x14ac:dyDescent="0.3">
      <c r="B42573" s="10"/>
      <c r="L42573" s="10"/>
      <c r="M42573" s="10"/>
    </row>
    <row r="42574" spans="2:13" s="1" customFormat="1" ht="13.8" x14ac:dyDescent="0.3">
      <c r="B42574" s="10"/>
      <c r="L42574" s="10"/>
      <c r="M42574" s="10"/>
    </row>
    <row r="42575" spans="2:13" s="1" customFormat="1" ht="13.8" x14ac:dyDescent="0.3">
      <c r="B42575" s="10"/>
      <c r="L42575" s="10"/>
      <c r="M42575" s="10"/>
    </row>
    <row r="42576" spans="2:13" s="1" customFormat="1" ht="13.8" x14ac:dyDescent="0.3">
      <c r="B42576" s="10"/>
      <c r="L42576" s="10"/>
      <c r="M42576" s="10"/>
    </row>
    <row r="42577" spans="2:13" s="1" customFormat="1" ht="13.8" x14ac:dyDescent="0.3">
      <c r="B42577" s="10"/>
      <c r="L42577" s="10"/>
      <c r="M42577" s="10"/>
    </row>
    <row r="42578" spans="2:13" s="1" customFormat="1" ht="13.8" x14ac:dyDescent="0.3">
      <c r="B42578" s="10"/>
      <c r="L42578" s="10"/>
      <c r="M42578" s="10"/>
    </row>
    <row r="42579" spans="2:13" s="1" customFormat="1" ht="13.8" x14ac:dyDescent="0.3">
      <c r="B42579" s="10"/>
      <c r="L42579" s="10"/>
      <c r="M42579" s="10"/>
    </row>
    <row r="42580" spans="2:13" s="1" customFormat="1" ht="13.8" x14ac:dyDescent="0.3">
      <c r="B42580" s="10"/>
      <c r="L42580" s="10"/>
      <c r="M42580" s="10"/>
    </row>
    <row r="42581" spans="2:13" s="1" customFormat="1" ht="13.8" x14ac:dyDescent="0.3">
      <c r="B42581" s="10"/>
      <c r="L42581" s="10"/>
      <c r="M42581" s="10"/>
    </row>
    <row r="42582" spans="2:13" s="1" customFormat="1" ht="13.8" x14ac:dyDescent="0.3">
      <c r="B42582" s="10"/>
      <c r="L42582" s="10"/>
      <c r="M42582" s="10"/>
    </row>
    <row r="42583" spans="2:13" s="1" customFormat="1" ht="13.8" x14ac:dyDescent="0.3">
      <c r="B42583" s="10"/>
      <c r="L42583" s="10"/>
      <c r="M42583" s="10"/>
    </row>
    <row r="42584" spans="2:13" s="1" customFormat="1" ht="13.8" x14ac:dyDescent="0.3">
      <c r="B42584" s="10"/>
      <c r="L42584" s="10"/>
      <c r="M42584" s="10"/>
    </row>
    <row r="42585" spans="2:13" s="1" customFormat="1" ht="13.8" x14ac:dyDescent="0.3">
      <c r="B42585" s="10"/>
      <c r="L42585" s="10"/>
      <c r="M42585" s="10"/>
    </row>
    <row r="42586" spans="2:13" s="1" customFormat="1" ht="13.8" x14ac:dyDescent="0.3">
      <c r="B42586" s="10"/>
      <c r="L42586" s="10"/>
      <c r="M42586" s="10"/>
    </row>
    <row r="42587" spans="2:13" s="1" customFormat="1" ht="13.8" x14ac:dyDescent="0.3">
      <c r="B42587" s="10"/>
      <c r="L42587" s="10"/>
      <c r="M42587" s="10"/>
    </row>
    <row r="42588" spans="2:13" s="1" customFormat="1" ht="13.8" x14ac:dyDescent="0.3">
      <c r="B42588" s="10"/>
      <c r="L42588" s="10"/>
      <c r="M42588" s="10"/>
    </row>
    <row r="42589" spans="2:13" s="1" customFormat="1" ht="13.8" x14ac:dyDescent="0.3">
      <c r="B42589" s="10"/>
      <c r="L42589" s="10"/>
      <c r="M42589" s="10"/>
    </row>
    <row r="42590" spans="2:13" s="1" customFormat="1" ht="13.8" x14ac:dyDescent="0.3">
      <c r="B42590" s="10"/>
      <c r="L42590" s="10"/>
      <c r="M42590" s="10"/>
    </row>
    <row r="42591" spans="2:13" s="1" customFormat="1" ht="13.8" x14ac:dyDescent="0.3">
      <c r="B42591" s="10"/>
      <c r="L42591" s="10"/>
      <c r="M42591" s="10"/>
    </row>
    <row r="42592" spans="2:13" s="1" customFormat="1" ht="13.8" x14ac:dyDescent="0.3">
      <c r="B42592" s="10"/>
      <c r="L42592" s="10"/>
      <c r="M42592" s="10"/>
    </row>
    <row r="42593" spans="2:13" s="1" customFormat="1" ht="13.8" x14ac:dyDescent="0.3">
      <c r="B42593" s="10"/>
      <c r="L42593" s="10"/>
      <c r="M42593" s="10"/>
    </row>
    <row r="42594" spans="2:13" s="1" customFormat="1" ht="13.8" x14ac:dyDescent="0.3">
      <c r="B42594" s="10"/>
      <c r="L42594" s="10"/>
      <c r="M42594" s="10"/>
    </row>
    <row r="42595" spans="2:13" s="1" customFormat="1" ht="13.8" x14ac:dyDescent="0.3">
      <c r="B42595" s="10"/>
      <c r="L42595" s="10"/>
      <c r="M42595" s="10"/>
    </row>
    <row r="42596" spans="2:13" s="1" customFormat="1" ht="13.8" x14ac:dyDescent="0.3">
      <c r="B42596" s="10"/>
      <c r="L42596" s="10"/>
      <c r="M42596" s="10"/>
    </row>
    <row r="42597" spans="2:13" s="1" customFormat="1" ht="13.8" x14ac:dyDescent="0.3">
      <c r="B42597" s="10"/>
      <c r="L42597" s="10"/>
      <c r="M42597" s="10"/>
    </row>
    <row r="42598" spans="2:13" s="1" customFormat="1" ht="13.8" x14ac:dyDescent="0.3">
      <c r="B42598" s="10"/>
      <c r="L42598" s="10"/>
      <c r="M42598" s="10"/>
    </row>
    <row r="42599" spans="2:13" s="1" customFormat="1" ht="13.8" x14ac:dyDescent="0.3">
      <c r="B42599" s="10"/>
      <c r="L42599" s="10"/>
      <c r="M42599" s="10"/>
    </row>
    <row r="42600" spans="2:13" s="1" customFormat="1" ht="13.8" x14ac:dyDescent="0.3">
      <c r="B42600" s="10"/>
      <c r="L42600" s="10"/>
      <c r="M42600" s="10"/>
    </row>
    <row r="42601" spans="2:13" s="1" customFormat="1" ht="13.8" x14ac:dyDescent="0.3">
      <c r="B42601" s="10"/>
      <c r="L42601" s="10"/>
      <c r="M42601" s="10"/>
    </row>
    <row r="42602" spans="2:13" s="1" customFormat="1" ht="13.8" x14ac:dyDescent="0.3">
      <c r="B42602" s="10"/>
      <c r="L42602" s="10"/>
      <c r="M42602" s="10"/>
    </row>
    <row r="42603" spans="2:13" s="1" customFormat="1" ht="13.8" x14ac:dyDescent="0.3">
      <c r="B42603" s="10"/>
      <c r="L42603" s="10"/>
      <c r="M42603" s="10"/>
    </row>
    <row r="42604" spans="2:13" s="1" customFormat="1" ht="13.8" x14ac:dyDescent="0.3">
      <c r="B42604" s="10"/>
      <c r="L42604" s="10"/>
      <c r="M42604" s="10"/>
    </row>
    <row r="42605" spans="2:13" s="1" customFormat="1" ht="13.8" x14ac:dyDescent="0.3">
      <c r="B42605" s="10"/>
      <c r="L42605" s="10"/>
      <c r="M42605" s="10"/>
    </row>
    <row r="42606" spans="2:13" s="1" customFormat="1" ht="13.8" x14ac:dyDescent="0.3">
      <c r="B42606" s="10"/>
      <c r="L42606" s="10"/>
      <c r="M42606" s="10"/>
    </row>
    <row r="42607" spans="2:13" s="1" customFormat="1" ht="13.8" x14ac:dyDescent="0.3">
      <c r="B42607" s="10"/>
      <c r="L42607" s="10"/>
      <c r="M42607" s="10"/>
    </row>
    <row r="42608" spans="2:13" s="1" customFormat="1" ht="13.8" x14ac:dyDescent="0.3">
      <c r="B42608" s="10"/>
      <c r="L42608" s="10"/>
      <c r="M42608" s="10"/>
    </row>
    <row r="42609" spans="2:13" s="1" customFormat="1" ht="13.8" x14ac:dyDescent="0.3">
      <c r="B42609" s="10"/>
      <c r="L42609" s="10"/>
      <c r="M42609" s="10"/>
    </row>
    <row r="42610" spans="2:13" s="1" customFormat="1" ht="13.8" x14ac:dyDescent="0.3">
      <c r="B42610" s="10"/>
      <c r="L42610" s="10"/>
      <c r="M42610" s="10"/>
    </row>
    <row r="42611" spans="2:13" s="1" customFormat="1" ht="13.8" x14ac:dyDescent="0.3">
      <c r="B42611" s="10"/>
      <c r="L42611" s="10"/>
      <c r="M42611" s="10"/>
    </row>
    <row r="42612" spans="2:13" s="1" customFormat="1" ht="13.8" x14ac:dyDescent="0.3">
      <c r="B42612" s="10"/>
      <c r="L42612" s="10"/>
      <c r="M42612" s="10"/>
    </row>
    <row r="42613" spans="2:13" s="1" customFormat="1" ht="13.8" x14ac:dyDescent="0.3">
      <c r="B42613" s="10"/>
      <c r="L42613" s="10"/>
      <c r="M42613" s="10"/>
    </row>
    <row r="42614" spans="2:13" s="1" customFormat="1" ht="13.8" x14ac:dyDescent="0.3">
      <c r="B42614" s="10"/>
      <c r="L42614" s="10"/>
      <c r="M42614" s="10"/>
    </row>
    <row r="42615" spans="2:13" s="1" customFormat="1" ht="13.8" x14ac:dyDescent="0.3">
      <c r="B42615" s="10"/>
      <c r="L42615" s="10"/>
      <c r="M42615" s="10"/>
    </row>
    <row r="42616" spans="2:13" s="1" customFormat="1" ht="13.8" x14ac:dyDescent="0.3">
      <c r="B42616" s="10"/>
      <c r="L42616" s="10"/>
      <c r="M42616" s="10"/>
    </row>
    <row r="42617" spans="2:13" s="1" customFormat="1" ht="13.8" x14ac:dyDescent="0.3">
      <c r="B42617" s="10"/>
      <c r="L42617" s="10"/>
      <c r="M42617" s="10"/>
    </row>
    <row r="42618" spans="2:13" s="1" customFormat="1" ht="13.8" x14ac:dyDescent="0.3">
      <c r="B42618" s="10"/>
      <c r="L42618" s="10"/>
      <c r="M42618" s="10"/>
    </row>
    <row r="42619" spans="2:13" s="1" customFormat="1" ht="13.8" x14ac:dyDescent="0.3">
      <c r="B42619" s="10"/>
      <c r="L42619" s="10"/>
      <c r="M42619" s="10"/>
    </row>
    <row r="42620" spans="2:13" s="1" customFormat="1" ht="13.8" x14ac:dyDescent="0.3">
      <c r="B42620" s="10"/>
      <c r="L42620" s="10"/>
      <c r="M42620" s="10"/>
    </row>
    <row r="42621" spans="2:13" s="1" customFormat="1" ht="13.8" x14ac:dyDescent="0.3">
      <c r="B42621" s="10"/>
      <c r="L42621" s="10"/>
      <c r="M42621" s="10"/>
    </row>
    <row r="42622" spans="2:13" s="1" customFormat="1" ht="13.8" x14ac:dyDescent="0.3">
      <c r="B42622" s="10"/>
      <c r="L42622" s="10"/>
      <c r="M42622" s="10"/>
    </row>
    <row r="42623" spans="2:13" s="1" customFormat="1" ht="13.8" x14ac:dyDescent="0.3">
      <c r="B42623" s="10"/>
      <c r="L42623" s="10"/>
      <c r="M42623" s="10"/>
    </row>
    <row r="42624" spans="2:13" s="1" customFormat="1" ht="13.8" x14ac:dyDescent="0.3">
      <c r="B42624" s="10"/>
      <c r="L42624" s="10"/>
      <c r="M42624" s="10"/>
    </row>
    <row r="42625" spans="2:13" s="1" customFormat="1" ht="13.8" x14ac:dyDescent="0.3">
      <c r="B42625" s="10"/>
      <c r="L42625" s="10"/>
      <c r="M42625" s="10"/>
    </row>
    <row r="42626" spans="2:13" s="1" customFormat="1" ht="13.8" x14ac:dyDescent="0.3">
      <c r="B42626" s="10"/>
      <c r="L42626" s="10"/>
      <c r="M42626" s="10"/>
    </row>
    <row r="42627" spans="2:13" s="1" customFormat="1" ht="13.8" x14ac:dyDescent="0.3">
      <c r="B42627" s="10"/>
      <c r="L42627" s="10"/>
      <c r="M42627" s="10"/>
    </row>
    <row r="42628" spans="2:13" s="1" customFormat="1" ht="13.8" x14ac:dyDescent="0.3">
      <c r="B42628" s="10"/>
      <c r="L42628" s="10"/>
      <c r="M42628" s="10"/>
    </row>
    <row r="42629" spans="2:13" s="1" customFormat="1" ht="13.8" x14ac:dyDescent="0.3">
      <c r="B42629" s="10"/>
      <c r="L42629" s="10"/>
      <c r="M42629" s="10"/>
    </row>
    <row r="42630" spans="2:13" s="1" customFormat="1" ht="13.8" x14ac:dyDescent="0.3">
      <c r="B42630" s="10"/>
      <c r="L42630" s="10"/>
      <c r="M42630" s="10"/>
    </row>
    <row r="42631" spans="2:13" s="1" customFormat="1" ht="13.8" x14ac:dyDescent="0.3">
      <c r="B42631" s="10"/>
      <c r="L42631" s="10"/>
      <c r="M42631" s="10"/>
    </row>
    <row r="42632" spans="2:13" s="1" customFormat="1" ht="13.8" x14ac:dyDescent="0.3">
      <c r="B42632" s="10"/>
      <c r="L42632" s="10"/>
      <c r="M42632" s="10"/>
    </row>
    <row r="42633" spans="2:13" s="1" customFormat="1" ht="13.8" x14ac:dyDescent="0.3">
      <c r="B42633" s="10"/>
      <c r="L42633" s="10"/>
      <c r="M42633" s="10"/>
    </row>
    <row r="42634" spans="2:13" s="1" customFormat="1" ht="13.8" x14ac:dyDescent="0.3">
      <c r="B42634" s="10"/>
      <c r="L42634" s="10"/>
      <c r="M42634" s="10"/>
    </row>
    <row r="42635" spans="2:13" s="1" customFormat="1" ht="13.8" x14ac:dyDescent="0.3">
      <c r="B42635" s="10"/>
      <c r="L42635" s="10"/>
      <c r="M42635" s="10"/>
    </row>
    <row r="42636" spans="2:13" s="1" customFormat="1" ht="13.8" x14ac:dyDescent="0.3">
      <c r="B42636" s="10"/>
      <c r="L42636" s="10"/>
      <c r="M42636" s="10"/>
    </row>
    <row r="42637" spans="2:13" s="1" customFormat="1" ht="13.8" x14ac:dyDescent="0.3">
      <c r="B42637" s="10"/>
      <c r="L42637" s="10"/>
      <c r="M42637" s="10"/>
    </row>
    <row r="42638" spans="2:13" s="1" customFormat="1" ht="13.8" x14ac:dyDescent="0.3">
      <c r="B42638" s="10"/>
      <c r="L42638" s="10"/>
      <c r="M42638" s="10"/>
    </row>
    <row r="42639" spans="2:13" s="1" customFormat="1" ht="13.8" x14ac:dyDescent="0.3">
      <c r="B42639" s="10"/>
      <c r="L42639" s="10"/>
      <c r="M42639" s="10"/>
    </row>
    <row r="42640" spans="2:13" s="1" customFormat="1" ht="13.8" x14ac:dyDescent="0.3">
      <c r="B42640" s="10"/>
      <c r="L42640" s="10"/>
      <c r="M42640" s="10"/>
    </row>
    <row r="42641" spans="2:13" s="1" customFormat="1" ht="13.8" x14ac:dyDescent="0.3">
      <c r="B42641" s="10"/>
      <c r="L42641" s="10"/>
      <c r="M42641" s="10"/>
    </row>
    <row r="42642" spans="2:13" s="1" customFormat="1" ht="13.8" x14ac:dyDescent="0.3">
      <c r="B42642" s="10"/>
      <c r="L42642" s="10"/>
      <c r="M42642" s="10"/>
    </row>
    <row r="42643" spans="2:13" s="1" customFormat="1" ht="13.8" x14ac:dyDescent="0.3">
      <c r="B42643" s="10"/>
      <c r="L42643" s="10"/>
      <c r="M42643" s="10"/>
    </row>
    <row r="42644" spans="2:13" s="1" customFormat="1" ht="13.8" x14ac:dyDescent="0.3">
      <c r="B42644" s="10"/>
      <c r="L42644" s="10"/>
      <c r="M42644" s="10"/>
    </row>
    <row r="42645" spans="2:13" s="1" customFormat="1" ht="13.8" x14ac:dyDescent="0.3">
      <c r="B42645" s="10"/>
      <c r="L42645" s="10"/>
      <c r="M42645" s="10"/>
    </row>
    <row r="42646" spans="2:13" s="1" customFormat="1" ht="13.8" x14ac:dyDescent="0.3">
      <c r="B42646" s="10"/>
      <c r="L42646" s="10"/>
      <c r="M42646" s="10"/>
    </row>
    <row r="42647" spans="2:13" s="1" customFormat="1" ht="13.8" x14ac:dyDescent="0.3">
      <c r="B42647" s="10"/>
      <c r="L42647" s="10"/>
      <c r="M42647" s="10"/>
    </row>
    <row r="42648" spans="2:13" s="1" customFormat="1" ht="13.8" x14ac:dyDescent="0.3">
      <c r="B42648" s="10"/>
      <c r="L42648" s="10"/>
      <c r="M42648" s="10"/>
    </row>
    <row r="42649" spans="2:13" s="1" customFormat="1" ht="13.8" x14ac:dyDescent="0.3">
      <c r="B42649" s="10"/>
      <c r="L42649" s="10"/>
      <c r="M42649" s="10"/>
    </row>
    <row r="42650" spans="2:13" s="1" customFormat="1" ht="13.8" x14ac:dyDescent="0.3">
      <c r="B42650" s="10"/>
      <c r="L42650" s="10"/>
      <c r="M42650" s="10"/>
    </row>
    <row r="42651" spans="2:13" s="1" customFormat="1" ht="13.8" x14ac:dyDescent="0.3">
      <c r="B42651" s="10"/>
      <c r="L42651" s="10"/>
      <c r="M42651" s="10"/>
    </row>
    <row r="42652" spans="2:13" s="1" customFormat="1" ht="13.8" x14ac:dyDescent="0.3">
      <c r="B42652" s="10"/>
      <c r="L42652" s="10"/>
      <c r="M42652" s="10"/>
    </row>
    <row r="42653" spans="2:13" s="1" customFormat="1" ht="13.8" x14ac:dyDescent="0.3">
      <c r="B42653" s="10"/>
      <c r="L42653" s="10"/>
      <c r="M42653" s="10"/>
    </row>
    <row r="42654" spans="2:13" s="1" customFormat="1" ht="13.8" x14ac:dyDescent="0.3">
      <c r="B42654" s="10"/>
      <c r="L42654" s="10"/>
      <c r="M42654" s="10"/>
    </row>
    <row r="42655" spans="2:13" s="1" customFormat="1" ht="13.8" x14ac:dyDescent="0.3">
      <c r="B42655" s="10"/>
      <c r="L42655" s="10"/>
      <c r="M42655" s="10"/>
    </row>
    <row r="42656" spans="2:13" s="1" customFormat="1" ht="13.8" x14ac:dyDescent="0.3">
      <c r="B42656" s="10"/>
      <c r="L42656" s="10"/>
      <c r="M42656" s="10"/>
    </row>
    <row r="42657" spans="2:13" s="1" customFormat="1" ht="13.8" x14ac:dyDescent="0.3">
      <c r="B42657" s="10"/>
      <c r="L42657" s="10"/>
      <c r="M42657" s="10"/>
    </row>
    <row r="42658" spans="2:13" s="1" customFormat="1" ht="13.8" x14ac:dyDescent="0.3">
      <c r="B42658" s="10"/>
      <c r="L42658" s="10"/>
      <c r="M42658" s="10"/>
    </row>
    <row r="42659" spans="2:13" s="1" customFormat="1" ht="13.8" x14ac:dyDescent="0.3">
      <c r="B42659" s="10"/>
      <c r="L42659" s="10"/>
      <c r="M42659" s="10"/>
    </row>
    <row r="42660" spans="2:13" s="1" customFormat="1" ht="13.8" x14ac:dyDescent="0.3">
      <c r="B42660" s="10"/>
      <c r="L42660" s="10"/>
      <c r="M42660" s="10"/>
    </row>
    <row r="42661" spans="2:13" s="1" customFormat="1" ht="13.8" x14ac:dyDescent="0.3">
      <c r="B42661" s="10"/>
      <c r="L42661" s="10"/>
      <c r="M42661" s="10"/>
    </row>
    <row r="42662" spans="2:13" s="1" customFormat="1" ht="13.8" x14ac:dyDescent="0.3">
      <c r="B42662" s="10"/>
      <c r="L42662" s="10"/>
      <c r="M42662" s="10"/>
    </row>
    <row r="42663" spans="2:13" s="1" customFormat="1" ht="13.8" x14ac:dyDescent="0.3">
      <c r="B42663" s="10"/>
      <c r="L42663" s="10"/>
      <c r="M42663" s="10"/>
    </row>
    <row r="42664" spans="2:13" s="1" customFormat="1" ht="13.8" x14ac:dyDescent="0.3">
      <c r="B42664" s="10"/>
      <c r="L42664" s="10"/>
      <c r="M42664" s="10"/>
    </row>
    <row r="42665" spans="2:13" s="1" customFormat="1" ht="13.8" x14ac:dyDescent="0.3">
      <c r="B42665" s="10"/>
      <c r="L42665" s="10"/>
      <c r="M42665" s="10"/>
    </row>
    <row r="42666" spans="2:13" s="1" customFormat="1" ht="13.8" x14ac:dyDescent="0.3">
      <c r="B42666" s="10"/>
      <c r="L42666" s="10"/>
      <c r="M42666" s="10"/>
    </row>
    <row r="42667" spans="2:13" s="1" customFormat="1" ht="13.8" x14ac:dyDescent="0.3">
      <c r="B42667" s="10"/>
      <c r="L42667" s="10"/>
      <c r="M42667" s="10"/>
    </row>
    <row r="42668" spans="2:13" s="1" customFormat="1" ht="13.8" x14ac:dyDescent="0.3">
      <c r="B42668" s="10"/>
      <c r="L42668" s="10"/>
      <c r="M42668" s="10"/>
    </row>
    <row r="42669" spans="2:13" s="1" customFormat="1" ht="13.8" x14ac:dyDescent="0.3">
      <c r="B42669" s="10"/>
      <c r="L42669" s="10"/>
      <c r="M42669" s="10"/>
    </row>
    <row r="42670" spans="2:13" s="1" customFormat="1" ht="13.8" x14ac:dyDescent="0.3">
      <c r="B42670" s="10"/>
      <c r="L42670" s="10"/>
      <c r="M42670" s="10"/>
    </row>
    <row r="42671" spans="2:13" s="1" customFormat="1" ht="13.8" x14ac:dyDescent="0.3">
      <c r="B42671" s="10"/>
      <c r="L42671" s="10"/>
      <c r="M42671" s="10"/>
    </row>
    <row r="42672" spans="2:13" s="1" customFormat="1" ht="13.8" x14ac:dyDescent="0.3">
      <c r="B42672" s="10"/>
      <c r="L42672" s="10"/>
      <c r="M42672" s="10"/>
    </row>
    <row r="42673" spans="2:13" s="1" customFormat="1" ht="13.8" x14ac:dyDescent="0.3">
      <c r="B42673" s="10"/>
      <c r="L42673" s="10"/>
      <c r="M42673" s="10"/>
    </row>
    <row r="42674" spans="2:13" s="1" customFormat="1" ht="13.8" x14ac:dyDescent="0.3">
      <c r="B42674" s="10"/>
      <c r="L42674" s="10"/>
      <c r="M42674" s="10"/>
    </row>
    <row r="42675" spans="2:13" s="1" customFormat="1" ht="13.8" x14ac:dyDescent="0.3">
      <c r="B42675" s="10"/>
      <c r="L42675" s="10"/>
      <c r="M42675" s="10"/>
    </row>
    <row r="42676" spans="2:13" s="1" customFormat="1" ht="13.8" x14ac:dyDescent="0.3">
      <c r="B42676" s="10"/>
      <c r="L42676" s="10"/>
      <c r="M42676" s="10"/>
    </row>
    <row r="42677" spans="2:13" s="1" customFormat="1" ht="13.8" x14ac:dyDescent="0.3">
      <c r="B42677" s="10"/>
      <c r="L42677" s="10"/>
      <c r="M42677" s="10"/>
    </row>
    <row r="42678" spans="2:13" s="1" customFormat="1" ht="13.8" x14ac:dyDescent="0.3">
      <c r="B42678" s="10"/>
      <c r="L42678" s="10"/>
      <c r="M42678" s="10"/>
    </row>
    <row r="42679" spans="2:13" s="1" customFormat="1" ht="13.8" x14ac:dyDescent="0.3">
      <c r="B42679" s="10"/>
      <c r="L42679" s="10"/>
      <c r="M42679" s="10"/>
    </row>
    <row r="42680" spans="2:13" s="1" customFormat="1" ht="13.8" x14ac:dyDescent="0.3">
      <c r="B42680" s="10"/>
      <c r="L42680" s="10"/>
      <c r="M42680" s="10"/>
    </row>
    <row r="42681" spans="2:13" s="1" customFormat="1" ht="13.8" x14ac:dyDescent="0.3">
      <c r="B42681" s="10"/>
      <c r="L42681" s="10"/>
      <c r="M42681" s="10"/>
    </row>
    <row r="42682" spans="2:13" s="1" customFormat="1" ht="13.8" x14ac:dyDescent="0.3">
      <c r="B42682" s="10"/>
      <c r="L42682" s="10"/>
      <c r="M42682" s="10"/>
    </row>
    <row r="42683" spans="2:13" s="1" customFormat="1" ht="13.8" x14ac:dyDescent="0.3">
      <c r="B42683" s="10"/>
      <c r="L42683" s="10"/>
      <c r="M42683" s="10"/>
    </row>
    <row r="42684" spans="2:13" s="1" customFormat="1" ht="13.8" x14ac:dyDescent="0.3">
      <c r="B42684" s="10"/>
      <c r="L42684" s="10"/>
      <c r="M42684" s="10"/>
    </row>
    <row r="42685" spans="2:13" s="1" customFormat="1" ht="13.8" x14ac:dyDescent="0.3">
      <c r="B42685" s="10"/>
      <c r="L42685" s="10"/>
      <c r="M42685" s="10"/>
    </row>
    <row r="42686" spans="2:13" s="1" customFormat="1" ht="13.8" x14ac:dyDescent="0.3">
      <c r="B42686" s="10"/>
      <c r="L42686" s="10"/>
      <c r="M42686" s="10"/>
    </row>
    <row r="42687" spans="2:13" s="1" customFormat="1" ht="13.8" x14ac:dyDescent="0.3">
      <c r="B42687" s="10"/>
      <c r="L42687" s="10"/>
      <c r="M42687" s="10"/>
    </row>
    <row r="42688" spans="2:13" s="1" customFormat="1" ht="13.8" x14ac:dyDescent="0.3">
      <c r="B42688" s="10"/>
      <c r="L42688" s="10"/>
      <c r="M42688" s="10"/>
    </row>
    <row r="42689" spans="2:13" s="1" customFormat="1" ht="13.8" x14ac:dyDescent="0.3">
      <c r="B42689" s="10"/>
      <c r="L42689" s="10"/>
      <c r="M42689" s="10"/>
    </row>
    <row r="42690" spans="2:13" s="1" customFormat="1" ht="13.8" x14ac:dyDescent="0.3">
      <c r="B42690" s="10"/>
      <c r="L42690" s="10"/>
      <c r="M42690" s="10"/>
    </row>
    <row r="42691" spans="2:13" s="1" customFormat="1" ht="13.8" x14ac:dyDescent="0.3">
      <c r="B42691" s="10"/>
      <c r="L42691" s="10"/>
      <c r="M42691" s="10"/>
    </row>
    <row r="42692" spans="2:13" s="1" customFormat="1" ht="13.8" x14ac:dyDescent="0.3">
      <c r="B42692" s="10"/>
      <c r="L42692" s="10"/>
      <c r="M42692" s="10"/>
    </row>
    <row r="42693" spans="2:13" s="1" customFormat="1" ht="13.8" x14ac:dyDescent="0.3">
      <c r="B42693" s="10"/>
      <c r="L42693" s="10"/>
      <c r="M42693" s="10"/>
    </row>
    <row r="42694" spans="2:13" s="1" customFormat="1" ht="13.8" x14ac:dyDescent="0.3">
      <c r="B42694" s="10"/>
      <c r="L42694" s="10"/>
      <c r="M42694" s="10"/>
    </row>
    <row r="42695" spans="2:13" s="1" customFormat="1" ht="13.8" x14ac:dyDescent="0.3">
      <c r="B42695" s="10"/>
      <c r="L42695" s="10"/>
      <c r="M42695" s="10"/>
    </row>
    <row r="42696" spans="2:13" s="1" customFormat="1" ht="13.8" x14ac:dyDescent="0.3">
      <c r="B42696" s="10"/>
      <c r="L42696" s="10"/>
      <c r="M42696" s="10"/>
    </row>
    <row r="42697" spans="2:13" s="1" customFormat="1" ht="13.8" x14ac:dyDescent="0.3">
      <c r="B42697" s="10"/>
      <c r="L42697" s="10"/>
      <c r="M42697" s="10"/>
    </row>
    <row r="42698" spans="2:13" s="1" customFormat="1" ht="13.8" x14ac:dyDescent="0.3">
      <c r="B42698" s="10"/>
      <c r="L42698" s="10"/>
      <c r="M42698" s="10"/>
    </row>
    <row r="42699" spans="2:13" s="1" customFormat="1" ht="13.8" x14ac:dyDescent="0.3">
      <c r="B42699" s="10"/>
      <c r="L42699" s="10"/>
      <c r="M42699" s="10"/>
    </row>
    <row r="42700" spans="2:13" s="1" customFormat="1" ht="13.8" x14ac:dyDescent="0.3">
      <c r="B42700" s="10"/>
      <c r="L42700" s="10"/>
      <c r="M42700" s="10"/>
    </row>
    <row r="42701" spans="2:13" s="1" customFormat="1" ht="13.8" x14ac:dyDescent="0.3">
      <c r="B42701" s="10"/>
      <c r="L42701" s="10"/>
      <c r="M42701" s="10"/>
    </row>
    <row r="42702" spans="2:13" s="1" customFormat="1" ht="13.8" x14ac:dyDescent="0.3">
      <c r="B42702" s="10"/>
      <c r="L42702" s="10"/>
      <c r="M42702" s="10"/>
    </row>
    <row r="42703" spans="2:13" s="1" customFormat="1" ht="13.8" x14ac:dyDescent="0.3">
      <c r="B42703" s="10"/>
      <c r="L42703" s="10"/>
      <c r="M42703" s="10"/>
    </row>
    <row r="42704" spans="2:13" s="1" customFormat="1" ht="13.8" x14ac:dyDescent="0.3">
      <c r="B42704" s="10"/>
      <c r="L42704" s="10"/>
      <c r="M42704" s="10"/>
    </row>
    <row r="42705" spans="2:13" s="1" customFormat="1" ht="13.8" x14ac:dyDescent="0.3">
      <c r="B42705" s="10"/>
      <c r="L42705" s="10"/>
      <c r="M42705" s="10"/>
    </row>
    <row r="42706" spans="2:13" s="1" customFormat="1" ht="13.8" x14ac:dyDescent="0.3">
      <c r="B42706" s="10"/>
      <c r="L42706" s="10"/>
      <c r="M42706" s="10"/>
    </row>
    <row r="42707" spans="2:13" s="1" customFormat="1" ht="13.8" x14ac:dyDescent="0.3">
      <c r="B42707" s="10"/>
      <c r="L42707" s="10"/>
      <c r="M42707" s="10"/>
    </row>
    <row r="42708" spans="2:13" s="1" customFormat="1" ht="13.8" x14ac:dyDescent="0.3">
      <c r="B42708" s="10"/>
      <c r="L42708" s="10"/>
      <c r="M42708" s="10"/>
    </row>
    <row r="42709" spans="2:13" s="1" customFormat="1" ht="13.8" x14ac:dyDescent="0.3">
      <c r="B42709" s="10"/>
      <c r="L42709" s="10"/>
      <c r="M42709" s="10"/>
    </row>
    <row r="42710" spans="2:13" s="1" customFormat="1" ht="13.8" x14ac:dyDescent="0.3">
      <c r="B42710" s="10"/>
      <c r="L42710" s="10"/>
      <c r="M42710" s="10"/>
    </row>
    <row r="42711" spans="2:13" s="1" customFormat="1" ht="13.8" x14ac:dyDescent="0.3">
      <c r="B42711" s="10"/>
      <c r="L42711" s="10"/>
      <c r="M42711" s="10"/>
    </row>
    <row r="42712" spans="2:13" s="1" customFormat="1" ht="13.8" x14ac:dyDescent="0.3">
      <c r="B42712" s="10"/>
      <c r="L42712" s="10"/>
      <c r="M42712" s="10"/>
    </row>
    <row r="42713" spans="2:13" s="1" customFormat="1" ht="13.8" x14ac:dyDescent="0.3">
      <c r="B42713" s="10"/>
      <c r="L42713" s="10"/>
      <c r="M42713" s="10"/>
    </row>
    <row r="42714" spans="2:13" s="1" customFormat="1" ht="13.8" x14ac:dyDescent="0.3">
      <c r="B42714" s="10"/>
      <c r="L42714" s="10"/>
      <c r="M42714" s="10"/>
    </row>
    <row r="42715" spans="2:13" s="1" customFormat="1" ht="13.8" x14ac:dyDescent="0.3">
      <c r="B42715" s="10"/>
      <c r="L42715" s="10"/>
      <c r="M42715" s="10"/>
    </row>
    <row r="42716" spans="2:13" s="1" customFormat="1" ht="13.8" x14ac:dyDescent="0.3">
      <c r="B42716" s="10"/>
      <c r="L42716" s="10"/>
      <c r="M42716" s="10"/>
    </row>
    <row r="42717" spans="2:13" s="1" customFormat="1" ht="13.8" x14ac:dyDescent="0.3">
      <c r="B42717" s="10"/>
      <c r="L42717" s="10"/>
      <c r="M42717" s="10"/>
    </row>
    <row r="42718" spans="2:13" s="1" customFormat="1" ht="13.8" x14ac:dyDescent="0.3">
      <c r="B42718" s="10"/>
      <c r="L42718" s="10"/>
      <c r="M42718" s="10"/>
    </row>
    <row r="42719" spans="2:13" s="1" customFormat="1" ht="13.8" x14ac:dyDescent="0.3">
      <c r="B42719" s="10"/>
      <c r="L42719" s="10"/>
      <c r="M42719" s="10"/>
    </row>
    <row r="42720" spans="2:13" s="1" customFormat="1" ht="13.8" x14ac:dyDescent="0.3">
      <c r="B42720" s="10"/>
      <c r="L42720" s="10"/>
      <c r="M42720" s="10"/>
    </row>
    <row r="42721" spans="2:13" s="1" customFormat="1" ht="13.8" x14ac:dyDescent="0.3">
      <c r="B42721" s="10"/>
      <c r="L42721" s="10"/>
      <c r="M42721" s="10"/>
    </row>
    <row r="42722" spans="2:13" s="1" customFormat="1" ht="13.8" x14ac:dyDescent="0.3">
      <c r="B42722" s="10"/>
      <c r="L42722" s="10"/>
      <c r="M42722" s="10"/>
    </row>
    <row r="42723" spans="2:13" s="1" customFormat="1" ht="13.8" x14ac:dyDescent="0.3">
      <c r="B42723" s="10"/>
      <c r="L42723" s="10"/>
      <c r="M42723" s="10"/>
    </row>
    <row r="42724" spans="2:13" s="1" customFormat="1" ht="13.8" x14ac:dyDescent="0.3">
      <c r="B42724" s="10"/>
      <c r="L42724" s="10"/>
      <c r="M42724" s="10"/>
    </row>
    <row r="42725" spans="2:13" s="1" customFormat="1" ht="13.8" x14ac:dyDescent="0.3">
      <c r="B42725" s="10"/>
      <c r="L42725" s="10"/>
      <c r="M42725" s="10"/>
    </row>
    <row r="42726" spans="2:13" s="1" customFormat="1" ht="13.8" x14ac:dyDescent="0.3">
      <c r="B42726" s="10"/>
      <c r="L42726" s="10"/>
      <c r="M42726" s="10"/>
    </row>
    <row r="42727" spans="2:13" s="1" customFormat="1" ht="13.8" x14ac:dyDescent="0.3">
      <c r="B42727" s="10"/>
      <c r="L42727" s="10"/>
      <c r="M42727" s="10"/>
    </row>
    <row r="42728" spans="2:13" s="1" customFormat="1" ht="13.8" x14ac:dyDescent="0.3">
      <c r="B42728" s="10"/>
      <c r="L42728" s="10"/>
      <c r="M42728" s="10"/>
    </row>
    <row r="42729" spans="2:13" s="1" customFormat="1" ht="13.8" x14ac:dyDescent="0.3">
      <c r="B42729" s="10"/>
      <c r="L42729" s="10"/>
      <c r="M42729" s="10"/>
    </row>
    <row r="42730" spans="2:13" s="1" customFormat="1" ht="13.8" x14ac:dyDescent="0.3">
      <c r="B42730" s="10"/>
      <c r="L42730" s="10"/>
      <c r="M42730" s="10"/>
    </row>
    <row r="42731" spans="2:13" s="1" customFormat="1" ht="13.8" x14ac:dyDescent="0.3">
      <c r="B42731" s="10"/>
      <c r="L42731" s="10"/>
      <c r="M42731" s="10"/>
    </row>
    <row r="42732" spans="2:13" s="1" customFormat="1" ht="13.8" x14ac:dyDescent="0.3">
      <c r="B42732" s="10"/>
      <c r="L42732" s="10"/>
      <c r="M42732" s="10"/>
    </row>
    <row r="42733" spans="2:13" s="1" customFormat="1" ht="13.8" x14ac:dyDescent="0.3">
      <c r="B42733" s="10"/>
      <c r="L42733" s="10"/>
      <c r="M42733" s="10"/>
    </row>
    <row r="42734" spans="2:13" s="1" customFormat="1" ht="13.8" x14ac:dyDescent="0.3">
      <c r="B42734" s="10"/>
      <c r="L42734" s="10"/>
      <c r="M42734" s="10"/>
    </row>
    <row r="42735" spans="2:13" s="1" customFormat="1" ht="13.8" x14ac:dyDescent="0.3">
      <c r="B42735" s="10"/>
      <c r="L42735" s="10"/>
      <c r="M42735" s="10"/>
    </row>
    <row r="42736" spans="2:13" s="1" customFormat="1" ht="13.8" x14ac:dyDescent="0.3">
      <c r="B42736" s="10"/>
      <c r="L42736" s="10"/>
      <c r="M42736" s="10"/>
    </row>
    <row r="42737" spans="2:13" s="1" customFormat="1" ht="13.8" x14ac:dyDescent="0.3">
      <c r="B42737" s="10"/>
      <c r="L42737" s="10"/>
      <c r="M42737" s="10"/>
    </row>
    <row r="42738" spans="2:13" s="1" customFormat="1" ht="13.8" x14ac:dyDescent="0.3">
      <c r="B42738" s="10"/>
      <c r="L42738" s="10"/>
      <c r="M42738" s="10"/>
    </row>
    <row r="42739" spans="2:13" s="1" customFormat="1" ht="13.8" x14ac:dyDescent="0.3">
      <c r="B42739" s="10"/>
      <c r="L42739" s="10"/>
      <c r="M42739" s="10"/>
    </row>
    <row r="42740" spans="2:13" s="1" customFormat="1" ht="13.8" x14ac:dyDescent="0.3">
      <c r="B42740" s="10"/>
      <c r="L42740" s="10"/>
      <c r="M42740" s="10"/>
    </row>
    <row r="42741" spans="2:13" s="1" customFormat="1" ht="13.8" x14ac:dyDescent="0.3">
      <c r="B42741" s="10"/>
      <c r="L42741" s="10"/>
      <c r="M42741" s="10"/>
    </row>
    <row r="42742" spans="2:13" s="1" customFormat="1" ht="13.8" x14ac:dyDescent="0.3">
      <c r="B42742" s="10"/>
      <c r="L42742" s="10"/>
      <c r="M42742" s="10"/>
    </row>
    <row r="42743" spans="2:13" s="1" customFormat="1" ht="13.8" x14ac:dyDescent="0.3">
      <c r="B42743" s="10"/>
      <c r="L42743" s="10"/>
      <c r="M42743" s="10"/>
    </row>
    <row r="42744" spans="2:13" s="1" customFormat="1" ht="13.8" x14ac:dyDescent="0.3">
      <c r="B42744" s="10"/>
      <c r="L42744" s="10"/>
      <c r="M42744" s="10"/>
    </row>
    <row r="42745" spans="2:13" s="1" customFormat="1" ht="13.8" x14ac:dyDescent="0.3">
      <c r="B42745" s="10"/>
      <c r="L42745" s="10"/>
      <c r="M42745" s="10"/>
    </row>
    <row r="42746" spans="2:13" s="1" customFormat="1" ht="13.8" x14ac:dyDescent="0.3">
      <c r="B42746" s="10"/>
      <c r="L42746" s="10"/>
      <c r="M42746" s="10"/>
    </row>
    <row r="42747" spans="2:13" s="1" customFormat="1" ht="13.8" x14ac:dyDescent="0.3">
      <c r="B42747" s="10"/>
      <c r="L42747" s="10"/>
      <c r="M42747" s="10"/>
    </row>
    <row r="42748" spans="2:13" s="1" customFormat="1" ht="13.8" x14ac:dyDescent="0.3">
      <c r="B42748" s="10"/>
      <c r="L42748" s="10"/>
      <c r="M42748" s="10"/>
    </row>
    <row r="42749" spans="2:13" s="1" customFormat="1" ht="13.8" x14ac:dyDescent="0.3">
      <c r="B42749" s="10"/>
      <c r="L42749" s="10"/>
      <c r="M42749" s="10"/>
    </row>
    <row r="42750" spans="2:13" s="1" customFormat="1" ht="13.8" x14ac:dyDescent="0.3">
      <c r="B42750" s="10"/>
      <c r="L42750" s="10"/>
      <c r="M42750" s="10"/>
    </row>
    <row r="42751" spans="2:13" s="1" customFormat="1" ht="13.8" x14ac:dyDescent="0.3">
      <c r="B42751" s="10"/>
      <c r="L42751" s="10"/>
      <c r="M42751" s="10"/>
    </row>
    <row r="42752" spans="2:13" s="1" customFormat="1" ht="13.8" x14ac:dyDescent="0.3">
      <c r="B42752" s="10"/>
      <c r="L42752" s="10"/>
      <c r="M42752" s="10"/>
    </row>
    <row r="42753" spans="2:13" s="1" customFormat="1" ht="13.8" x14ac:dyDescent="0.3">
      <c r="B42753" s="10"/>
      <c r="L42753" s="10"/>
      <c r="M42753" s="10"/>
    </row>
    <row r="42754" spans="2:13" s="1" customFormat="1" ht="13.8" x14ac:dyDescent="0.3">
      <c r="B42754" s="10"/>
      <c r="L42754" s="10"/>
      <c r="M42754" s="10"/>
    </row>
    <row r="42755" spans="2:13" s="1" customFormat="1" ht="13.8" x14ac:dyDescent="0.3">
      <c r="B42755" s="10"/>
      <c r="L42755" s="10"/>
      <c r="M42755" s="10"/>
    </row>
    <row r="42756" spans="2:13" s="1" customFormat="1" ht="13.8" x14ac:dyDescent="0.3">
      <c r="B42756" s="10"/>
      <c r="L42756" s="10"/>
      <c r="M42756" s="10"/>
    </row>
    <row r="42757" spans="2:13" s="1" customFormat="1" ht="13.8" x14ac:dyDescent="0.3">
      <c r="B42757" s="10"/>
      <c r="L42757" s="10"/>
      <c r="M42757" s="10"/>
    </row>
    <row r="42758" spans="2:13" s="1" customFormat="1" ht="13.8" x14ac:dyDescent="0.3">
      <c r="B42758" s="10"/>
      <c r="L42758" s="10"/>
      <c r="M42758" s="10"/>
    </row>
    <row r="42759" spans="2:13" s="1" customFormat="1" ht="13.8" x14ac:dyDescent="0.3">
      <c r="B42759" s="10"/>
      <c r="L42759" s="10"/>
      <c r="M42759" s="10"/>
    </row>
    <row r="42760" spans="2:13" s="1" customFormat="1" ht="13.8" x14ac:dyDescent="0.3">
      <c r="B42760" s="10"/>
      <c r="L42760" s="10"/>
      <c r="M42760" s="10"/>
    </row>
    <row r="42761" spans="2:13" s="1" customFormat="1" ht="13.8" x14ac:dyDescent="0.3">
      <c r="B42761" s="10"/>
      <c r="L42761" s="10"/>
      <c r="M42761" s="10"/>
    </row>
    <row r="42762" spans="2:13" s="1" customFormat="1" ht="13.8" x14ac:dyDescent="0.3">
      <c r="B42762" s="10"/>
      <c r="L42762" s="10"/>
      <c r="M42762" s="10"/>
    </row>
    <row r="42763" spans="2:13" s="1" customFormat="1" ht="13.8" x14ac:dyDescent="0.3">
      <c r="B42763" s="10"/>
      <c r="L42763" s="10"/>
      <c r="M42763" s="10"/>
    </row>
    <row r="42764" spans="2:13" s="1" customFormat="1" ht="13.8" x14ac:dyDescent="0.3">
      <c r="B42764" s="10"/>
      <c r="L42764" s="10"/>
      <c r="M42764" s="10"/>
    </row>
    <row r="42765" spans="2:13" s="1" customFormat="1" ht="13.8" x14ac:dyDescent="0.3">
      <c r="B42765" s="10"/>
      <c r="L42765" s="10"/>
      <c r="M42765" s="10"/>
    </row>
    <row r="42766" spans="2:13" s="1" customFormat="1" ht="13.8" x14ac:dyDescent="0.3">
      <c r="B42766" s="10"/>
      <c r="L42766" s="10"/>
      <c r="M42766" s="10"/>
    </row>
    <row r="42767" spans="2:13" s="1" customFormat="1" ht="13.8" x14ac:dyDescent="0.3">
      <c r="B42767" s="10"/>
      <c r="L42767" s="10"/>
      <c r="M42767" s="10"/>
    </row>
    <row r="42768" spans="2:13" s="1" customFormat="1" ht="13.8" x14ac:dyDescent="0.3">
      <c r="B42768" s="10"/>
      <c r="L42768" s="10"/>
      <c r="M42768" s="10"/>
    </row>
    <row r="42769" spans="2:13" s="1" customFormat="1" ht="13.8" x14ac:dyDescent="0.3">
      <c r="B42769" s="10"/>
      <c r="L42769" s="10"/>
      <c r="M42769" s="10"/>
    </row>
    <row r="42770" spans="2:13" s="1" customFormat="1" ht="13.8" x14ac:dyDescent="0.3">
      <c r="B42770" s="10"/>
      <c r="L42770" s="10"/>
      <c r="M42770" s="10"/>
    </row>
    <row r="42771" spans="2:13" s="1" customFormat="1" ht="13.8" x14ac:dyDescent="0.3">
      <c r="B42771" s="10"/>
      <c r="L42771" s="10"/>
      <c r="M42771" s="10"/>
    </row>
    <row r="42772" spans="2:13" s="1" customFormat="1" ht="13.8" x14ac:dyDescent="0.3">
      <c r="B42772" s="10"/>
      <c r="L42772" s="10"/>
      <c r="M42772" s="10"/>
    </row>
    <row r="42773" spans="2:13" s="1" customFormat="1" ht="13.8" x14ac:dyDescent="0.3">
      <c r="B42773" s="10"/>
      <c r="L42773" s="10"/>
      <c r="M42773" s="10"/>
    </row>
    <row r="42774" spans="2:13" s="1" customFormat="1" ht="13.8" x14ac:dyDescent="0.3">
      <c r="B42774" s="10"/>
      <c r="L42774" s="10"/>
      <c r="M42774" s="10"/>
    </row>
    <row r="42775" spans="2:13" s="1" customFormat="1" ht="13.8" x14ac:dyDescent="0.3">
      <c r="B42775" s="10"/>
      <c r="L42775" s="10"/>
      <c r="M42775" s="10"/>
    </row>
    <row r="42776" spans="2:13" s="1" customFormat="1" ht="13.8" x14ac:dyDescent="0.3">
      <c r="B42776" s="10"/>
      <c r="L42776" s="10"/>
      <c r="M42776" s="10"/>
    </row>
    <row r="42777" spans="2:13" s="1" customFormat="1" ht="13.8" x14ac:dyDescent="0.3">
      <c r="B42777" s="10"/>
      <c r="L42777" s="10"/>
      <c r="M42777" s="10"/>
    </row>
    <row r="42778" spans="2:13" s="1" customFormat="1" ht="13.8" x14ac:dyDescent="0.3">
      <c r="B42778" s="10"/>
      <c r="L42778" s="10"/>
      <c r="M42778" s="10"/>
    </row>
    <row r="42779" spans="2:13" s="1" customFormat="1" ht="13.8" x14ac:dyDescent="0.3">
      <c r="B42779" s="10"/>
      <c r="L42779" s="10"/>
      <c r="M42779" s="10"/>
    </row>
    <row r="42780" spans="2:13" s="1" customFormat="1" ht="13.8" x14ac:dyDescent="0.3">
      <c r="B42780" s="10"/>
      <c r="L42780" s="10"/>
      <c r="M42780" s="10"/>
    </row>
    <row r="42781" spans="2:13" s="1" customFormat="1" ht="13.8" x14ac:dyDescent="0.3">
      <c r="B42781" s="10"/>
      <c r="L42781" s="10"/>
      <c r="M42781" s="10"/>
    </row>
    <row r="42782" spans="2:13" s="1" customFormat="1" ht="13.8" x14ac:dyDescent="0.3">
      <c r="B42782" s="10"/>
      <c r="L42782" s="10"/>
      <c r="M42782" s="10"/>
    </row>
    <row r="42783" spans="2:13" s="1" customFormat="1" ht="13.8" x14ac:dyDescent="0.3">
      <c r="B42783" s="10"/>
      <c r="L42783" s="10"/>
      <c r="M42783" s="10"/>
    </row>
    <row r="42784" spans="2:13" s="1" customFormat="1" ht="13.8" x14ac:dyDescent="0.3">
      <c r="B42784" s="10"/>
      <c r="L42784" s="10"/>
      <c r="M42784" s="10"/>
    </row>
    <row r="42785" spans="2:13" s="1" customFormat="1" ht="13.8" x14ac:dyDescent="0.3">
      <c r="B42785" s="10"/>
      <c r="L42785" s="10"/>
      <c r="M42785" s="10"/>
    </row>
    <row r="42786" spans="2:13" s="1" customFormat="1" ht="13.8" x14ac:dyDescent="0.3">
      <c r="B42786" s="10"/>
      <c r="L42786" s="10"/>
      <c r="M42786" s="10"/>
    </row>
    <row r="42787" spans="2:13" s="1" customFormat="1" ht="13.8" x14ac:dyDescent="0.3">
      <c r="B42787" s="10"/>
      <c r="L42787" s="10"/>
      <c r="M42787" s="10"/>
    </row>
    <row r="42788" spans="2:13" s="1" customFormat="1" ht="13.8" x14ac:dyDescent="0.3">
      <c r="B42788" s="10"/>
      <c r="L42788" s="10"/>
      <c r="M42788" s="10"/>
    </row>
    <row r="42789" spans="2:13" s="1" customFormat="1" ht="13.8" x14ac:dyDescent="0.3">
      <c r="B42789" s="10"/>
      <c r="L42789" s="10"/>
      <c r="M42789" s="10"/>
    </row>
    <row r="42790" spans="2:13" s="1" customFormat="1" ht="13.8" x14ac:dyDescent="0.3">
      <c r="B42790" s="10"/>
      <c r="L42790" s="10"/>
      <c r="M42790" s="10"/>
    </row>
    <row r="42791" spans="2:13" s="1" customFormat="1" ht="13.8" x14ac:dyDescent="0.3">
      <c r="B42791" s="10"/>
      <c r="L42791" s="10"/>
      <c r="M42791" s="10"/>
    </row>
    <row r="42792" spans="2:13" s="1" customFormat="1" ht="13.8" x14ac:dyDescent="0.3">
      <c r="B42792" s="10"/>
      <c r="L42792" s="10"/>
      <c r="M42792" s="10"/>
    </row>
    <row r="42793" spans="2:13" s="1" customFormat="1" ht="13.8" x14ac:dyDescent="0.3">
      <c r="B42793" s="10"/>
      <c r="L42793" s="10"/>
      <c r="M42793" s="10"/>
    </row>
    <row r="42794" spans="2:13" s="1" customFormat="1" ht="13.8" x14ac:dyDescent="0.3">
      <c r="B42794" s="10"/>
      <c r="L42794" s="10"/>
      <c r="M42794" s="10"/>
    </row>
    <row r="42795" spans="2:13" s="1" customFormat="1" ht="13.8" x14ac:dyDescent="0.3">
      <c r="B42795" s="10"/>
      <c r="L42795" s="10"/>
      <c r="M42795" s="10"/>
    </row>
    <row r="42796" spans="2:13" s="1" customFormat="1" ht="13.8" x14ac:dyDescent="0.3">
      <c r="B42796" s="10"/>
      <c r="L42796" s="10"/>
      <c r="M42796" s="10"/>
    </row>
    <row r="42797" spans="2:13" s="1" customFormat="1" ht="13.8" x14ac:dyDescent="0.3">
      <c r="B42797" s="10"/>
      <c r="L42797" s="10"/>
      <c r="M42797" s="10"/>
    </row>
    <row r="42798" spans="2:13" s="1" customFormat="1" ht="13.8" x14ac:dyDescent="0.3">
      <c r="B42798" s="10"/>
      <c r="L42798" s="10"/>
      <c r="M42798" s="10"/>
    </row>
    <row r="42799" spans="2:13" s="1" customFormat="1" ht="13.8" x14ac:dyDescent="0.3">
      <c r="B42799" s="10"/>
      <c r="L42799" s="10"/>
      <c r="M42799" s="10"/>
    </row>
    <row r="42800" spans="2:13" s="1" customFormat="1" ht="13.8" x14ac:dyDescent="0.3">
      <c r="B42800" s="10"/>
      <c r="L42800" s="10"/>
      <c r="M42800" s="10"/>
    </row>
    <row r="42801" spans="2:13" s="1" customFormat="1" ht="13.8" x14ac:dyDescent="0.3">
      <c r="B42801" s="10"/>
      <c r="L42801" s="10"/>
      <c r="M42801" s="10"/>
    </row>
    <row r="42802" spans="2:13" s="1" customFormat="1" ht="13.8" x14ac:dyDescent="0.3">
      <c r="B42802" s="10"/>
      <c r="L42802" s="10"/>
      <c r="M42802" s="10"/>
    </row>
    <row r="42803" spans="2:13" s="1" customFormat="1" ht="13.8" x14ac:dyDescent="0.3">
      <c r="B42803" s="10"/>
      <c r="L42803" s="10"/>
      <c r="M42803" s="10"/>
    </row>
    <row r="42804" spans="2:13" s="1" customFormat="1" ht="13.8" x14ac:dyDescent="0.3">
      <c r="B42804" s="10"/>
      <c r="L42804" s="10"/>
      <c r="M42804" s="10"/>
    </row>
    <row r="42805" spans="2:13" s="1" customFormat="1" ht="13.8" x14ac:dyDescent="0.3">
      <c r="B42805" s="10"/>
      <c r="L42805" s="10"/>
      <c r="M42805" s="10"/>
    </row>
    <row r="42806" spans="2:13" s="1" customFormat="1" ht="13.8" x14ac:dyDescent="0.3">
      <c r="B42806" s="10"/>
      <c r="L42806" s="10"/>
      <c r="M42806" s="10"/>
    </row>
    <row r="42807" spans="2:13" s="1" customFormat="1" ht="13.8" x14ac:dyDescent="0.3">
      <c r="B42807" s="10"/>
      <c r="L42807" s="10"/>
      <c r="M42807" s="10"/>
    </row>
    <row r="42808" spans="2:13" s="1" customFormat="1" ht="13.8" x14ac:dyDescent="0.3">
      <c r="B42808" s="10"/>
      <c r="L42808" s="10"/>
      <c r="M42808" s="10"/>
    </row>
    <row r="42809" spans="2:13" s="1" customFormat="1" ht="13.8" x14ac:dyDescent="0.3">
      <c r="B42809" s="10"/>
      <c r="L42809" s="10"/>
      <c r="M42809" s="10"/>
    </row>
    <row r="42810" spans="2:13" s="1" customFormat="1" ht="13.8" x14ac:dyDescent="0.3">
      <c r="B42810" s="10"/>
      <c r="L42810" s="10"/>
      <c r="M42810" s="10"/>
    </row>
    <row r="42811" spans="2:13" s="1" customFormat="1" ht="13.8" x14ac:dyDescent="0.3">
      <c r="B42811" s="10"/>
      <c r="L42811" s="10"/>
      <c r="M42811" s="10"/>
    </row>
    <row r="42812" spans="2:13" s="1" customFormat="1" ht="13.8" x14ac:dyDescent="0.3">
      <c r="B42812" s="10"/>
      <c r="L42812" s="10"/>
      <c r="M42812" s="10"/>
    </row>
    <row r="42813" spans="2:13" s="1" customFormat="1" ht="13.8" x14ac:dyDescent="0.3">
      <c r="B42813" s="10"/>
      <c r="L42813" s="10"/>
      <c r="M42813" s="10"/>
    </row>
    <row r="42814" spans="2:13" s="1" customFormat="1" ht="13.8" x14ac:dyDescent="0.3">
      <c r="B42814" s="10"/>
      <c r="L42814" s="10"/>
      <c r="M42814" s="10"/>
    </row>
    <row r="42815" spans="2:13" s="1" customFormat="1" ht="13.8" x14ac:dyDescent="0.3">
      <c r="B42815" s="10"/>
      <c r="L42815" s="10"/>
      <c r="M42815" s="10"/>
    </row>
    <row r="42816" spans="2:13" s="1" customFormat="1" ht="13.8" x14ac:dyDescent="0.3">
      <c r="B42816" s="10"/>
      <c r="L42816" s="10"/>
      <c r="M42816" s="10"/>
    </row>
    <row r="42817" spans="2:13" s="1" customFormat="1" ht="13.8" x14ac:dyDescent="0.3">
      <c r="B42817" s="10"/>
      <c r="L42817" s="10"/>
      <c r="M42817" s="10"/>
    </row>
    <row r="42818" spans="2:13" s="1" customFormat="1" ht="13.8" x14ac:dyDescent="0.3">
      <c r="B42818" s="10"/>
      <c r="L42818" s="10"/>
      <c r="M42818" s="10"/>
    </row>
    <row r="42819" spans="2:13" s="1" customFormat="1" ht="13.8" x14ac:dyDescent="0.3">
      <c r="B42819" s="10"/>
      <c r="L42819" s="10"/>
      <c r="M42819" s="10"/>
    </row>
    <row r="42820" spans="2:13" s="1" customFormat="1" ht="13.8" x14ac:dyDescent="0.3">
      <c r="B42820" s="10"/>
      <c r="L42820" s="10"/>
      <c r="M42820" s="10"/>
    </row>
    <row r="42821" spans="2:13" s="1" customFormat="1" ht="13.8" x14ac:dyDescent="0.3">
      <c r="B42821" s="10"/>
      <c r="L42821" s="10"/>
      <c r="M42821" s="10"/>
    </row>
    <row r="42822" spans="2:13" s="1" customFormat="1" ht="13.8" x14ac:dyDescent="0.3">
      <c r="B42822" s="10"/>
      <c r="L42822" s="10"/>
      <c r="M42822" s="10"/>
    </row>
    <row r="42823" spans="2:13" s="1" customFormat="1" ht="13.8" x14ac:dyDescent="0.3">
      <c r="B42823" s="10"/>
      <c r="L42823" s="10"/>
      <c r="M42823" s="10"/>
    </row>
    <row r="42824" spans="2:13" s="1" customFormat="1" ht="13.8" x14ac:dyDescent="0.3">
      <c r="B42824" s="10"/>
      <c r="L42824" s="10"/>
      <c r="M42824" s="10"/>
    </row>
    <row r="42825" spans="2:13" s="1" customFormat="1" ht="13.8" x14ac:dyDescent="0.3">
      <c r="B42825" s="10"/>
      <c r="L42825" s="10"/>
      <c r="M42825" s="10"/>
    </row>
    <row r="42826" spans="2:13" s="1" customFormat="1" ht="13.8" x14ac:dyDescent="0.3">
      <c r="B42826" s="10"/>
      <c r="L42826" s="10"/>
      <c r="M42826" s="10"/>
    </row>
    <row r="42827" spans="2:13" s="1" customFormat="1" ht="13.8" x14ac:dyDescent="0.3">
      <c r="B42827" s="10"/>
      <c r="L42827" s="10"/>
      <c r="M42827" s="10"/>
    </row>
    <row r="42828" spans="2:13" s="1" customFormat="1" ht="13.8" x14ac:dyDescent="0.3">
      <c r="B42828" s="10"/>
      <c r="L42828" s="10"/>
      <c r="M42828" s="10"/>
    </row>
    <row r="42829" spans="2:13" s="1" customFormat="1" ht="13.8" x14ac:dyDescent="0.3">
      <c r="B42829" s="10"/>
      <c r="L42829" s="10"/>
      <c r="M42829" s="10"/>
    </row>
    <row r="42830" spans="2:13" s="1" customFormat="1" ht="13.8" x14ac:dyDescent="0.3">
      <c r="B42830" s="10"/>
      <c r="L42830" s="10"/>
      <c r="M42830" s="10"/>
    </row>
    <row r="42831" spans="2:13" s="1" customFormat="1" ht="13.8" x14ac:dyDescent="0.3">
      <c r="B42831" s="10"/>
      <c r="L42831" s="10"/>
      <c r="M42831" s="10"/>
    </row>
    <row r="42832" spans="2:13" s="1" customFormat="1" ht="13.8" x14ac:dyDescent="0.3">
      <c r="B42832" s="10"/>
      <c r="L42832" s="10"/>
      <c r="M42832" s="10"/>
    </row>
    <row r="42833" spans="2:13" s="1" customFormat="1" ht="13.8" x14ac:dyDescent="0.3">
      <c r="B42833" s="10"/>
      <c r="L42833" s="10"/>
      <c r="M42833" s="10"/>
    </row>
    <row r="42834" spans="2:13" s="1" customFormat="1" ht="13.8" x14ac:dyDescent="0.3">
      <c r="B42834" s="10"/>
      <c r="L42834" s="10"/>
      <c r="M42834" s="10"/>
    </row>
    <row r="42835" spans="2:13" s="1" customFormat="1" ht="13.8" x14ac:dyDescent="0.3">
      <c r="B42835" s="10"/>
      <c r="L42835" s="10"/>
      <c r="M42835" s="10"/>
    </row>
    <row r="42836" spans="2:13" s="1" customFormat="1" ht="13.8" x14ac:dyDescent="0.3">
      <c r="B42836" s="10"/>
      <c r="L42836" s="10"/>
      <c r="M42836" s="10"/>
    </row>
    <row r="42837" spans="2:13" s="1" customFormat="1" ht="13.8" x14ac:dyDescent="0.3">
      <c r="B42837" s="10"/>
      <c r="L42837" s="10"/>
      <c r="M42837" s="10"/>
    </row>
    <row r="42838" spans="2:13" s="1" customFormat="1" ht="13.8" x14ac:dyDescent="0.3">
      <c r="B42838" s="10"/>
      <c r="L42838" s="10"/>
      <c r="M42838" s="10"/>
    </row>
    <row r="42839" spans="2:13" s="1" customFormat="1" ht="13.8" x14ac:dyDescent="0.3">
      <c r="B42839" s="10"/>
      <c r="L42839" s="10"/>
      <c r="M42839" s="10"/>
    </row>
    <row r="42840" spans="2:13" s="1" customFormat="1" ht="13.8" x14ac:dyDescent="0.3">
      <c r="B42840" s="10"/>
      <c r="L42840" s="10"/>
      <c r="M42840" s="10"/>
    </row>
    <row r="42841" spans="2:13" s="1" customFormat="1" ht="13.8" x14ac:dyDescent="0.3">
      <c r="B42841" s="10"/>
      <c r="L42841" s="10"/>
      <c r="M42841" s="10"/>
    </row>
    <row r="42842" spans="2:13" s="1" customFormat="1" ht="13.8" x14ac:dyDescent="0.3">
      <c r="B42842" s="10"/>
      <c r="L42842" s="10"/>
      <c r="M42842" s="10"/>
    </row>
    <row r="42843" spans="2:13" s="1" customFormat="1" ht="13.8" x14ac:dyDescent="0.3">
      <c r="B42843" s="10"/>
      <c r="L42843" s="10"/>
      <c r="M42843" s="10"/>
    </row>
    <row r="42844" spans="2:13" s="1" customFormat="1" ht="13.8" x14ac:dyDescent="0.3">
      <c r="B42844" s="10"/>
      <c r="L42844" s="10"/>
      <c r="M42844" s="10"/>
    </row>
    <row r="42845" spans="2:13" s="1" customFormat="1" ht="13.8" x14ac:dyDescent="0.3">
      <c r="B42845" s="10"/>
      <c r="L42845" s="10"/>
      <c r="M42845" s="10"/>
    </row>
    <row r="42846" spans="2:13" s="1" customFormat="1" ht="13.8" x14ac:dyDescent="0.3">
      <c r="B42846" s="10"/>
      <c r="L42846" s="10"/>
      <c r="M42846" s="10"/>
    </row>
    <row r="42847" spans="2:13" s="1" customFormat="1" ht="13.8" x14ac:dyDescent="0.3">
      <c r="B42847" s="10"/>
      <c r="L42847" s="10"/>
      <c r="M42847" s="10"/>
    </row>
    <row r="42848" spans="2:13" s="1" customFormat="1" ht="13.8" x14ac:dyDescent="0.3">
      <c r="B42848" s="10"/>
      <c r="L42848" s="10"/>
      <c r="M42848" s="10"/>
    </row>
    <row r="42849" spans="2:13" s="1" customFormat="1" ht="13.8" x14ac:dyDescent="0.3">
      <c r="B42849" s="10"/>
      <c r="L42849" s="10"/>
      <c r="M42849" s="10"/>
    </row>
    <row r="42850" spans="2:13" s="1" customFormat="1" ht="13.8" x14ac:dyDescent="0.3">
      <c r="B42850" s="10"/>
      <c r="L42850" s="10"/>
      <c r="M42850" s="10"/>
    </row>
    <row r="42851" spans="2:13" s="1" customFormat="1" ht="13.8" x14ac:dyDescent="0.3">
      <c r="B42851" s="10"/>
      <c r="L42851" s="10"/>
      <c r="M42851" s="10"/>
    </row>
    <row r="42852" spans="2:13" s="1" customFormat="1" ht="13.8" x14ac:dyDescent="0.3">
      <c r="B42852" s="10"/>
      <c r="L42852" s="10"/>
      <c r="M42852" s="10"/>
    </row>
    <row r="42853" spans="2:13" s="1" customFormat="1" ht="13.8" x14ac:dyDescent="0.3">
      <c r="B42853" s="10"/>
      <c r="L42853" s="10"/>
      <c r="M42853" s="10"/>
    </row>
    <row r="42854" spans="2:13" s="1" customFormat="1" ht="13.8" x14ac:dyDescent="0.3">
      <c r="B42854" s="10"/>
      <c r="L42854" s="10"/>
      <c r="M42854" s="10"/>
    </row>
    <row r="42855" spans="2:13" s="1" customFormat="1" ht="13.8" x14ac:dyDescent="0.3">
      <c r="B42855" s="10"/>
      <c r="L42855" s="10"/>
      <c r="M42855" s="10"/>
    </row>
    <row r="42856" spans="2:13" s="1" customFormat="1" ht="13.8" x14ac:dyDescent="0.3">
      <c r="B42856" s="10"/>
      <c r="L42856" s="10"/>
      <c r="M42856" s="10"/>
    </row>
    <row r="42857" spans="2:13" s="1" customFormat="1" ht="13.8" x14ac:dyDescent="0.3">
      <c r="B42857" s="10"/>
      <c r="L42857" s="10"/>
      <c r="M42857" s="10"/>
    </row>
    <row r="42858" spans="2:13" s="1" customFormat="1" ht="13.8" x14ac:dyDescent="0.3">
      <c r="B42858" s="10"/>
      <c r="L42858" s="10"/>
      <c r="M42858" s="10"/>
    </row>
    <row r="42859" spans="2:13" s="1" customFormat="1" ht="13.8" x14ac:dyDescent="0.3">
      <c r="B42859" s="10"/>
      <c r="L42859" s="10"/>
      <c r="M42859" s="10"/>
    </row>
    <row r="42860" spans="2:13" s="1" customFormat="1" ht="13.8" x14ac:dyDescent="0.3">
      <c r="B42860" s="10"/>
      <c r="L42860" s="10"/>
      <c r="M42860" s="10"/>
    </row>
    <row r="42861" spans="2:13" s="1" customFormat="1" ht="13.8" x14ac:dyDescent="0.3">
      <c r="B42861" s="10"/>
      <c r="L42861" s="10"/>
      <c r="M42861" s="10"/>
    </row>
    <row r="42862" spans="2:13" s="1" customFormat="1" ht="13.8" x14ac:dyDescent="0.3">
      <c r="B42862" s="10"/>
      <c r="L42862" s="10"/>
      <c r="M42862" s="10"/>
    </row>
    <row r="42863" spans="2:13" s="1" customFormat="1" ht="13.8" x14ac:dyDescent="0.3">
      <c r="B42863" s="10"/>
      <c r="L42863" s="10"/>
      <c r="M42863" s="10"/>
    </row>
    <row r="42864" spans="2:13" s="1" customFormat="1" ht="13.8" x14ac:dyDescent="0.3">
      <c r="B42864" s="10"/>
      <c r="L42864" s="10"/>
      <c r="M42864" s="10"/>
    </row>
    <row r="42865" spans="2:13" s="1" customFormat="1" ht="13.8" x14ac:dyDescent="0.3">
      <c r="B42865" s="10"/>
      <c r="L42865" s="10"/>
      <c r="M42865" s="10"/>
    </row>
    <row r="42866" spans="2:13" s="1" customFormat="1" ht="13.8" x14ac:dyDescent="0.3">
      <c r="B42866" s="10"/>
      <c r="L42866" s="10"/>
      <c r="M42866" s="10"/>
    </row>
    <row r="42867" spans="2:13" s="1" customFormat="1" ht="13.8" x14ac:dyDescent="0.3">
      <c r="B42867" s="10"/>
      <c r="L42867" s="10"/>
      <c r="M42867" s="10"/>
    </row>
    <row r="42868" spans="2:13" s="1" customFormat="1" ht="13.8" x14ac:dyDescent="0.3">
      <c r="B42868" s="10"/>
      <c r="L42868" s="10"/>
      <c r="M42868" s="10"/>
    </row>
    <row r="42869" spans="2:13" s="1" customFormat="1" ht="13.8" x14ac:dyDescent="0.3">
      <c r="B42869" s="10"/>
      <c r="L42869" s="10"/>
      <c r="M42869" s="10"/>
    </row>
    <row r="42870" spans="2:13" s="1" customFormat="1" ht="13.8" x14ac:dyDescent="0.3">
      <c r="B42870" s="10"/>
      <c r="L42870" s="10"/>
      <c r="M42870" s="10"/>
    </row>
    <row r="42871" spans="2:13" s="1" customFormat="1" ht="13.8" x14ac:dyDescent="0.3">
      <c r="B42871" s="10"/>
      <c r="L42871" s="10"/>
      <c r="M42871" s="10"/>
    </row>
    <row r="42872" spans="2:13" s="1" customFormat="1" ht="13.8" x14ac:dyDescent="0.3">
      <c r="B42872" s="10"/>
      <c r="L42872" s="10"/>
      <c r="M42872" s="10"/>
    </row>
    <row r="42873" spans="2:13" s="1" customFormat="1" ht="13.8" x14ac:dyDescent="0.3">
      <c r="B42873" s="10"/>
      <c r="L42873" s="10"/>
      <c r="M42873" s="10"/>
    </row>
    <row r="42874" spans="2:13" s="1" customFormat="1" ht="13.8" x14ac:dyDescent="0.3">
      <c r="B42874" s="10"/>
      <c r="L42874" s="10"/>
      <c r="M42874" s="10"/>
    </row>
    <row r="42875" spans="2:13" s="1" customFormat="1" ht="13.8" x14ac:dyDescent="0.3">
      <c r="B42875" s="10"/>
      <c r="L42875" s="10"/>
      <c r="M42875" s="10"/>
    </row>
    <row r="42876" spans="2:13" s="1" customFormat="1" ht="13.8" x14ac:dyDescent="0.3">
      <c r="B42876" s="10"/>
      <c r="L42876" s="10"/>
      <c r="M42876" s="10"/>
    </row>
    <row r="42877" spans="2:13" s="1" customFormat="1" ht="13.8" x14ac:dyDescent="0.3">
      <c r="B42877" s="10"/>
      <c r="L42877" s="10"/>
      <c r="M42877" s="10"/>
    </row>
    <row r="42878" spans="2:13" s="1" customFormat="1" ht="13.8" x14ac:dyDescent="0.3">
      <c r="B42878" s="10"/>
      <c r="L42878" s="10"/>
      <c r="M42878" s="10"/>
    </row>
    <row r="42879" spans="2:13" s="1" customFormat="1" ht="13.8" x14ac:dyDescent="0.3">
      <c r="B42879" s="10"/>
      <c r="L42879" s="10"/>
      <c r="M42879" s="10"/>
    </row>
    <row r="42880" spans="2:13" s="1" customFormat="1" ht="13.8" x14ac:dyDescent="0.3">
      <c r="B42880" s="10"/>
      <c r="L42880" s="10"/>
      <c r="M42880" s="10"/>
    </row>
    <row r="42881" spans="2:13" s="1" customFormat="1" ht="13.8" x14ac:dyDescent="0.3">
      <c r="B42881" s="10"/>
      <c r="L42881" s="10"/>
      <c r="M42881" s="10"/>
    </row>
    <row r="42882" spans="2:13" s="1" customFormat="1" ht="13.8" x14ac:dyDescent="0.3">
      <c r="B42882" s="10"/>
      <c r="L42882" s="10"/>
      <c r="M42882" s="10"/>
    </row>
    <row r="42883" spans="2:13" s="1" customFormat="1" ht="13.8" x14ac:dyDescent="0.3">
      <c r="B42883" s="10"/>
      <c r="L42883" s="10"/>
      <c r="M42883" s="10"/>
    </row>
    <row r="42884" spans="2:13" s="1" customFormat="1" ht="13.8" x14ac:dyDescent="0.3">
      <c r="B42884" s="10"/>
      <c r="L42884" s="10"/>
      <c r="M42884" s="10"/>
    </row>
    <row r="42885" spans="2:13" s="1" customFormat="1" ht="13.8" x14ac:dyDescent="0.3">
      <c r="B42885" s="10"/>
      <c r="L42885" s="10"/>
      <c r="M42885" s="10"/>
    </row>
    <row r="42886" spans="2:13" s="1" customFormat="1" ht="13.8" x14ac:dyDescent="0.3">
      <c r="B42886" s="10"/>
      <c r="L42886" s="10"/>
      <c r="M42886" s="10"/>
    </row>
    <row r="42887" spans="2:13" s="1" customFormat="1" ht="13.8" x14ac:dyDescent="0.3">
      <c r="B42887" s="10"/>
      <c r="L42887" s="10"/>
      <c r="M42887" s="10"/>
    </row>
    <row r="42888" spans="2:13" s="1" customFormat="1" ht="13.8" x14ac:dyDescent="0.3">
      <c r="B42888" s="10"/>
      <c r="L42888" s="10"/>
      <c r="M42888" s="10"/>
    </row>
    <row r="42889" spans="2:13" s="1" customFormat="1" ht="13.8" x14ac:dyDescent="0.3">
      <c r="B42889" s="10"/>
      <c r="L42889" s="10"/>
      <c r="M42889" s="10"/>
    </row>
    <row r="42890" spans="2:13" s="1" customFormat="1" ht="13.8" x14ac:dyDescent="0.3">
      <c r="B42890" s="10"/>
      <c r="L42890" s="10"/>
      <c r="M42890" s="10"/>
    </row>
    <row r="42891" spans="2:13" s="1" customFormat="1" ht="13.8" x14ac:dyDescent="0.3">
      <c r="B42891" s="10"/>
      <c r="L42891" s="10"/>
      <c r="M42891" s="10"/>
    </row>
    <row r="42892" spans="2:13" s="1" customFormat="1" ht="13.8" x14ac:dyDescent="0.3">
      <c r="B42892" s="10"/>
      <c r="L42892" s="10"/>
      <c r="M42892" s="10"/>
    </row>
    <row r="42893" spans="2:13" s="1" customFormat="1" ht="13.8" x14ac:dyDescent="0.3">
      <c r="B42893" s="10"/>
      <c r="L42893" s="10"/>
      <c r="M42893" s="10"/>
    </row>
    <row r="42894" spans="2:13" s="1" customFormat="1" ht="13.8" x14ac:dyDescent="0.3">
      <c r="B42894" s="10"/>
      <c r="L42894" s="10"/>
      <c r="M42894" s="10"/>
    </row>
    <row r="42895" spans="2:13" s="1" customFormat="1" ht="13.8" x14ac:dyDescent="0.3">
      <c r="B42895" s="10"/>
      <c r="L42895" s="10"/>
      <c r="M42895" s="10"/>
    </row>
    <row r="42896" spans="2:13" s="1" customFormat="1" ht="13.8" x14ac:dyDescent="0.3">
      <c r="B42896" s="10"/>
      <c r="L42896" s="10"/>
      <c r="M42896" s="10"/>
    </row>
    <row r="42897" spans="2:13" s="1" customFormat="1" ht="13.8" x14ac:dyDescent="0.3">
      <c r="B42897" s="10"/>
      <c r="L42897" s="10"/>
      <c r="M42897" s="10"/>
    </row>
    <row r="42898" spans="2:13" s="1" customFormat="1" ht="13.8" x14ac:dyDescent="0.3">
      <c r="B42898" s="10"/>
      <c r="L42898" s="10"/>
      <c r="M42898" s="10"/>
    </row>
    <row r="42899" spans="2:13" s="1" customFormat="1" ht="13.8" x14ac:dyDescent="0.3">
      <c r="B42899" s="10"/>
      <c r="L42899" s="10"/>
      <c r="M42899" s="10"/>
    </row>
    <row r="42900" spans="2:13" s="1" customFormat="1" ht="13.8" x14ac:dyDescent="0.3">
      <c r="B42900" s="10"/>
      <c r="L42900" s="10"/>
      <c r="M42900" s="10"/>
    </row>
    <row r="42901" spans="2:13" s="1" customFormat="1" ht="13.8" x14ac:dyDescent="0.3">
      <c r="B42901" s="10"/>
      <c r="L42901" s="10"/>
      <c r="M42901" s="10"/>
    </row>
    <row r="42902" spans="2:13" s="1" customFormat="1" ht="13.8" x14ac:dyDescent="0.3">
      <c r="B42902" s="10"/>
      <c r="L42902" s="10"/>
      <c r="M42902" s="10"/>
    </row>
    <row r="42903" spans="2:13" s="1" customFormat="1" ht="13.8" x14ac:dyDescent="0.3">
      <c r="B42903" s="10"/>
      <c r="L42903" s="10"/>
      <c r="M42903" s="10"/>
    </row>
    <row r="42904" spans="2:13" s="1" customFormat="1" ht="13.8" x14ac:dyDescent="0.3">
      <c r="B42904" s="10"/>
      <c r="L42904" s="10"/>
      <c r="M42904" s="10"/>
    </row>
    <row r="42905" spans="2:13" s="1" customFormat="1" ht="13.8" x14ac:dyDescent="0.3">
      <c r="B42905" s="10"/>
      <c r="L42905" s="10"/>
      <c r="M42905" s="10"/>
    </row>
    <row r="42906" spans="2:13" s="1" customFormat="1" ht="13.8" x14ac:dyDescent="0.3">
      <c r="B42906" s="10"/>
      <c r="L42906" s="10"/>
      <c r="M42906" s="10"/>
    </row>
    <row r="42907" spans="2:13" s="1" customFormat="1" ht="13.8" x14ac:dyDescent="0.3">
      <c r="B42907" s="10"/>
      <c r="L42907" s="10"/>
      <c r="M42907" s="10"/>
    </row>
    <row r="42908" spans="2:13" s="1" customFormat="1" ht="13.8" x14ac:dyDescent="0.3">
      <c r="B42908" s="10"/>
      <c r="L42908" s="10"/>
      <c r="M42908" s="10"/>
    </row>
    <row r="42909" spans="2:13" s="1" customFormat="1" ht="13.8" x14ac:dyDescent="0.3">
      <c r="B42909" s="10"/>
      <c r="L42909" s="10"/>
      <c r="M42909" s="10"/>
    </row>
    <row r="42910" spans="2:13" s="1" customFormat="1" ht="13.8" x14ac:dyDescent="0.3">
      <c r="B42910" s="10"/>
      <c r="L42910" s="10"/>
      <c r="M42910" s="10"/>
    </row>
    <row r="42911" spans="2:13" s="1" customFormat="1" ht="13.8" x14ac:dyDescent="0.3">
      <c r="B42911" s="10"/>
      <c r="L42911" s="10"/>
      <c r="M42911" s="10"/>
    </row>
    <row r="42912" spans="2:13" s="1" customFormat="1" ht="13.8" x14ac:dyDescent="0.3">
      <c r="B42912" s="10"/>
      <c r="L42912" s="10"/>
      <c r="M42912" s="10"/>
    </row>
    <row r="42913" spans="2:13" s="1" customFormat="1" ht="13.8" x14ac:dyDescent="0.3">
      <c r="B42913" s="10"/>
      <c r="L42913" s="10"/>
      <c r="M42913" s="10"/>
    </row>
    <row r="42914" spans="2:13" s="1" customFormat="1" ht="13.8" x14ac:dyDescent="0.3">
      <c r="B42914" s="10"/>
      <c r="L42914" s="10"/>
      <c r="M42914" s="10"/>
    </row>
    <row r="42915" spans="2:13" s="1" customFormat="1" ht="13.8" x14ac:dyDescent="0.3">
      <c r="B42915" s="10"/>
      <c r="L42915" s="10"/>
      <c r="M42915" s="10"/>
    </row>
    <row r="42916" spans="2:13" s="1" customFormat="1" ht="13.8" x14ac:dyDescent="0.3">
      <c r="B42916" s="10"/>
      <c r="L42916" s="10"/>
      <c r="M42916" s="10"/>
    </row>
    <row r="42917" spans="2:13" s="1" customFormat="1" ht="13.8" x14ac:dyDescent="0.3">
      <c r="B42917" s="10"/>
      <c r="L42917" s="10"/>
      <c r="M42917" s="10"/>
    </row>
    <row r="42918" spans="2:13" s="1" customFormat="1" ht="13.8" x14ac:dyDescent="0.3">
      <c r="B42918" s="10"/>
      <c r="L42918" s="10"/>
      <c r="M42918" s="10"/>
    </row>
    <row r="42919" spans="2:13" s="1" customFormat="1" ht="13.8" x14ac:dyDescent="0.3">
      <c r="B42919" s="10"/>
      <c r="L42919" s="10"/>
      <c r="M42919" s="10"/>
    </row>
    <row r="42920" spans="2:13" s="1" customFormat="1" ht="13.8" x14ac:dyDescent="0.3">
      <c r="B42920" s="10"/>
      <c r="L42920" s="10"/>
      <c r="M42920" s="10"/>
    </row>
    <row r="42921" spans="2:13" s="1" customFormat="1" ht="13.8" x14ac:dyDescent="0.3">
      <c r="B42921" s="10"/>
      <c r="L42921" s="10"/>
      <c r="M42921" s="10"/>
    </row>
    <row r="42922" spans="2:13" s="1" customFormat="1" ht="13.8" x14ac:dyDescent="0.3">
      <c r="B42922" s="10"/>
      <c r="L42922" s="10"/>
      <c r="M42922" s="10"/>
    </row>
    <row r="42923" spans="2:13" s="1" customFormat="1" ht="13.8" x14ac:dyDescent="0.3">
      <c r="B42923" s="10"/>
      <c r="L42923" s="10"/>
      <c r="M42923" s="10"/>
    </row>
    <row r="42924" spans="2:13" s="1" customFormat="1" ht="13.8" x14ac:dyDescent="0.3">
      <c r="B42924" s="10"/>
      <c r="L42924" s="10"/>
      <c r="M42924" s="10"/>
    </row>
    <row r="42925" spans="2:13" s="1" customFormat="1" ht="13.8" x14ac:dyDescent="0.3">
      <c r="B42925" s="10"/>
      <c r="L42925" s="10"/>
      <c r="M42925" s="10"/>
    </row>
    <row r="42926" spans="2:13" s="1" customFormat="1" ht="13.8" x14ac:dyDescent="0.3">
      <c r="B42926" s="10"/>
      <c r="L42926" s="10"/>
      <c r="M42926" s="10"/>
    </row>
    <row r="42927" spans="2:13" s="1" customFormat="1" ht="13.8" x14ac:dyDescent="0.3">
      <c r="B42927" s="10"/>
      <c r="L42927" s="10"/>
      <c r="M42927" s="10"/>
    </row>
    <row r="42928" spans="2:13" s="1" customFormat="1" ht="13.8" x14ac:dyDescent="0.3">
      <c r="B42928" s="10"/>
      <c r="L42928" s="10"/>
      <c r="M42928" s="10"/>
    </row>
    <row r="42929" spans="2:13" s="1" customFormat="1" ht="13.8" x14ac:dyDescent="0.3">
      <c r="B42929" s="10"/>
      <c r="L42929" s="10"/>
      <c r="M42929" s="10"/>
    </row>
    <row r="42930" spans="2:13" s="1" customFormat="1" ht="13.8" x14ac:dyDescent="0.3">
      <c r="B42930" s="10"/>
      <c r="L42930" s="10"/>
      <c r="M42930" s="10"/>
    </row>
    <row r="42931" spans="2:13" s="1" customFormat="1" ht="13.8" x14ac:dyDescent="0.3">
      <c r="B42931" s="10"/>
      <c r="L42931" s="10"/>
      <c r="M42931" s="10"/>
    </row>
    <row r="42932" spans="2:13" s="1" customFormat="1" ht="13.8" x14ac:dyDescent="0.3">
      <c r="B42932" s="10"/>
      <c r="L42932" s="10"/>
      <c r="M42932" s="10"/>
    </row>
    <row r="42933" spans="2:13" s="1" customFormat="1" ht="13.8" x14ac:dyDescent="0.3">
      <c r="B42933" s="10"/>
      <c r="L42933" s="10"/>
      <c r="M42933" s="10"/>
    </row>
    <row r="42934" spans="2:13" s="1" customFormat="1" ht="13.8" x14ac:dyDescent="0.3">
      <c r="B42934" s="10"/>
      <c r="L42934" s="10"/>
      <c r="M42934" s="10"/>
    </row>
    <row r="42935" spans="2:13" s="1" customFormat="1" ht="13.8" x14ac:dyDescent="0.3">
      <c r="B42935" s="10"/>
      <c r="L42935" s="10"/>
      <c r="M42935" s="10"/>
    </row>
    <row r="42936" spans="2:13" s="1" customFormat="1" ht="13.8" x14ac:dyDescent="0.3">
      <c r="B42936" s="10"/>
      <c r="L42936" s="10"/>
      <c r="M42936" s="10"/>
    </row>
    <row r="42937" spans="2:13" s="1" customFormat="1" ht="13.8" x14ac:dyDescent="0.3">
      <c r="B42937" s="10"/>
      <c r="L42937" s="10"/>
      <c r="M42937" s="10"/>
    </row>
    <row r="42938" spans="2:13" s="1" customFormat="1" ht="13.8" x14ac:dyDescent="0.3">
      <c r="B42938" s="10"/>
      <c r="L42938" s="10"/>
      <c r="M42938" s="10"/>
    </row>
    <row r="42939" spans="2:13" s="1" customFormat="1" ht="13.8" x14ac:dyDescent="0.3">
      <c r="B42939" s="10"/>
      <c r="L42939" s="10"/>
      <c r="M42939" s="10"/>
    </row>
    <row r="42940" spans="2:13" s="1" customFormat="1" ht="13.8" x14ac:dyDescent="0.3">
      <c r="B42940" s="10"/>
      <c r="L42940" s="10"/>
      <c r="M42940" s="10"/>
    </row>
    <row r="42941" spans="2:13" s="1" customFormat="1" ht="13.8" x14ac:dyDescent="0.3">
      <c r="B42941" s="10"/>
      <c r="L42941" s="10"/>
      <c r="M42941" s="10"/>
    </row>
    <row r="42942" spans="2:13" s="1" customFormat="1" ht="13.8" x14ac:dyDescent="0.3">
      <c r="B42942" s="10"/>
      <c r="L42942" s="10"/>
      <c r="M42942" s="10"/>
    </row>
    <row r="42943" spans="2:13" s="1" customFormat="1" ht="13.8" x14ac:dyDescent="0.3">
      <c r="B42943" s="10"/>
      <c r="L42943" s="10"/>
      <c r="M42943" s="10"/>
    </row>
    <row r="42944" spans="2:13" s="1" customFormat="1" ht="13.8" x14ac:dyDescent="0.3">
      <c r="B42944" s="10"/>
      <c r="L42944" s="10"/>
      <c r="M42944" s="10"/>
    </row>
    <row r="42945" spans="2:13" s="1" customFormat="1" ht="13.8" x14ac:dyDescent="0.3">
      <c r="B42945" s="10"/>
      <c r="L42945" s="10"/>
      <c r="M42945" s="10"/>
    </row>
    <row r="42946" spans="2:13" s="1" customFormat="1" ht="13.8" x14ac:dyDescent="0.3">
      <c r="B42946" s="10"/>
      <c r="L42946" s="10"/>
      <c r="M42946" s="10"/>
    </row>
    <row r="42947" spans="2:13" s="1" customFormat="1" ht="13.8" x14ac:dyDescent="0.3">
      <c r="B42947" s="10"/>
      <c r="L42947" s="10"/>
      <c r="M42947" s="10"/>
    </row>
    <row r="42948" spans="2:13" s="1" customFormat="1" ht="13.8" x14ac:dyDescent="0.3">
      <c r="B42948" s="10"/>
      <c r="L42948" s="10"/>
      <c r="M42948" s="10"/>
    </row>
    <row r="42949" spans="2:13" s="1" customFormat="1" ht="13.8" x14ac:dyDescent="0.3">
      <c r="B42949" s="10"/>
      <c r="L42949" s="10"/>
      <c r="M42949" s="10"/>
    </row>
    <row r="42950" spans="2:13" s="1" customFormat="1" ht="13.8" x14ac:dyDescent="0.3">
      <c r="B42950" s="10"/>
      <c r="L42950" s="10"/>
      <c r="M42950" s="10"/>
    </row>
    <row r="42951" spans="2:13" s="1" customFormat="1" ht="13.8" x14ac:dyDescent="0.3">
      <c r="B42951" s="10"/>
      <c r="L42951" s="10"/>
      <c r="M42951" s="10"/>
    </row>
    <row r="42952" spans="2:13" s="1" customFormat="1" ht="13.8" x14ac:dyDescent="0.3">
      <c r="B42952" s="10"/>
      <c r="L42952" s="10"/>
      <c r="M42952" s="10"/>
    </row>
    <row r="42953" spans="2:13" s="1" customFormat="1" ht="13.8" x14ac:dyDescent="0.3">
      <c r="B42953" s="10"/>
      <c r="L42953" s="10"/>
      <c r="M42953" s="10"/>
    </row>
    <row r="42954" spans="2:13" s="1" customFormat="1" ht="13.8" x14ac:dyDescent="0.3">
      <c r="B42954" s="10"/>
      <c r="L42954" s="10"/>
      <c r="M42954" s="10"/>
    </row>
    <row r="42955" spans="2:13" s="1" customFormat="1" ht="13.8" x14ac:dyDescent="0.3">
      <c r="B42955" s="10"/>
      <c r="L42955" s="10"/>
      <c r="M42955" s="10"/>
    </row>
    <row r="42956" spans="2:13" s="1" customFormat="1" ht="13.8" x14ac:dyDescent="0.3">
      <c r="B42956" s="10"/>
      <c r="L42956" s="10"/>
      <c r="M42956" s="10"/>
    </row>
    <row r="42957" spans="2:13" s="1" customFormat="1" ht="13.8" x14ac:dyDescent="0.3">
      <c r="B42957" s="10"/>
      <c r="L42957" s="10"/>
      <c r="M42957" s="10"/>
    </row>
    <row r="42958" spans="2:13" s="1" customFormat="1" ht="13.8" x14ac:dyDescent="0.3">
      <c r="B42958" s="10"/>
      <c r="L42958" s="10"/>
      <c r="M42958" s="10"/>
    </row>
    <row r="42959" spans="2:13" s="1" customFormat="1" ht="13.8" x14ac:dyDescent="0.3">
      <c r="B42959" s="10"/>
      <c r="L42959" s="10"/>
      <c r="M42959" s="10"/>
    </row>
    <row r="42960" spans="2:13" s="1" customFormat="1" ht="13.8" x14ac:dyDescent="0.3">
      <c r="B42960" s="10"/>
      <c r="L42960" s="10"/>
      <c r="M42960" s="10"/>
    </row>
    <row r="42961" spans="2:13" s="1" customFormat="1" ht="13.8" x14ac:dyDescent="0.3">
      <c r="B42961" s="10"/>
      <c r="L42961" s="10"/>
      <c r="M42961" s="10"/>
    </row>
    <row r="42962" spans="2:13" s="1" customFormat="1" ht="13.8" x14ac:dyDescent="0.3">
      <c r="B42962" s="10"/>
      <c r="L42962" s="10"/>
      <c r="M42962" s="10"/>
    </row>
    <row r="42963" spans="2:13" s="1" customFormat="1" ht="13.8" x14ac:dyDescent="0.3">
      <c r="B42963" s="10"/>
      <c r="L42963" s="10"/>
      <c r="M42963" s="10"/>
    </row>
    <row r="42964" spans="2:13" s="1" customFormat="1" ht="13.8" x14ac:dyDescent="0.3">
      <c r="B42964" s="10"/>
      <c r="L42964" s="10"/>
      <c r="M42964" s="10"/>
    </row>
    <row r="42965" spans="2:13" s="1" customFormat="1" ht="13.8" x14ac:dyDescent="0.3">
      <c r="B42965" s="10"/>
      <c r="L42965" s="10"/>
      <c r="M42965" s="10"/>
    </row>
    <row r="42966" spans="2:13" s="1" customFormat="1" ht="13.8" x14ac:dyDescent="0.3">
      <c r="B42966" s="10"/>
      <c r="L42966" s="10"/>
      <c r="M42966" s="10"/>
    </row>
    <row r="42967" spans="2:13" s="1" customFormat="1" ht="13.8" x14ac:dyDescent="0.3">
      <c r="B42967" s="10"/>
      <c r="L42967" s="10"/>
      <c r="M42967" s="10"/>
    </row>
    <row r="42968" spans="2:13" s="1" customFormat="1" ht="13.8" x14ac:dyDescent="0.3">
      <c r="B42968" s="10"/>
      <c r="L42968" s="10"/>
      <c r="M42968" s="10"/>
    </row>
    <row r="42969" spans="2:13" s="1" customFormat="1" ht="13.8" x14ac:dyDescent="0.3">
      <c r="B42969" s="10"/>
      <c r="L42969" s="10"/>
      <c r="M42969" s="10"/>
    </row>
    <row r="42970" spans="2:13" s="1" customFormat="1" ht="13.8" x14ac:dyDescent="0.3">
      <c r="B42970" s="10"/>
      <c r="L42970" s="10"/>
      <c r="M42970" s="10"/>
    </row>
    <row r="42971" spans="2:13" s="1" customFormat="1" ht="13.8" x14ac:dyDescent="0.3">
      <c r="B42971" s="10"/>
      <c r="L42971" s="10"/>
      <c r="M42971" s="10"/>
    </row>
    <row r="42972" spans="2:13" s="1" customFormat="1" ht="13.8" x14ac:dyDescent="0.3">
      <c r="B42972" s="10"/>
      <c r="L42972" s="10"/>
      <c r="M42972" s="10"/>
    </row>
    <row r="42973" spans="2:13" s="1" customFormat="1" ht="13.8" x14ac:dyDescent="0.3">
      <c r="B42973" s="10"/>
      <c r="L42973" s="10"/>
      <c r="M42973" s="10"/>
    </row>
    <row r="42974" spans="2:13" s="1" customFormat="1" ht="13.8" x14ac:dyDescent="0.3">
      <c r="B42974" s="10"/>
      <c r="L42974" s="10"/>
      <c r="M42974" s="10"/>
    </row>
    <row r="42975" spans="2:13" s="1" customFormat="1" ht="13.8" x14ac:dyDescent="0.3">
      <c r="B42975" s="10"/>
      <c r="L42975" s="10"/>
      <c r="M42975" s="10"/>
    </row>
    <row r="42976" spans="2:13" s="1" customFormat="1" ht="13.8" x14ac:dyDescent="0.3">
      <c r="B42976" s="10"/>
      <c r="L42976" s="10"/>
      <c r="M42976" s="10"/>
    </row>
    <row r="42977" spans="2:13" s="1" customFormat="1" ht="13.8" x14ac:dyDescent="0.3">
      <c r="B42977" s="10"/>
      <c r="L42977" s="10"/>
      <c r="M42977" s="10"/>
    </row>
    <row r="42978" spans="2:13" s="1" customFormat="1" ht="13.8" x14ac:dyDescent="0.3">
      <c r="B42978" s="10"/>
      <c r="L42978" s="10"/>
      <c r="M42978" s="10"/>
    </row>
    <row r="42979" spans="2:13" s="1" customFormat="1" ht="13.8" x14ac:dyDescent="0.3">
      <c r="B42979" s="10"/>
      <c r="L42979" s="10"/>
      <c r="M42979" s="10"/>
    </row>
    <row r="42980" spans="2:13" s="1" customFormat="1" ht="13.8" x14ac:dyDescent="0.3">
      <c r="B42980" s="10"/>
      <c r="L42980" s="10"/>
      <c r="M42980" s="10"/>
    </row>
    <row r="42981" spans="2:13" s="1" customFormat="1" ht="13.8" x14ac:dyDescent="0.3">
      <c r="B42981" s="10"/>
      <c r="L42981" s="10"/>
      <c r="M42981" s="10"/>
    </row>
    <row r="42982" spans="2:13" s="1" customFormat="1" ht="13.8" x14ac:dyDescent="0.3">
      <c r="B42982" s="10"/>
      <c r="L42982" s="10"/>
      <c r="M42982" s="10"/>
    </row>
    <row r="42983" spans="2:13" s="1" customFormat="1" ht="13.8" x14ac:dyDescent="0.3">
      <c r="B42983" s="10"/>
      <c r="L42983" s="10"/>
      <c r="M42983" s="10"/>
    </row>
    <row r="42984" spans="2:13" s="1" customFormat="1" ht="13.8" x14ac:dyDescent="0.3">
      <c r="B42984" s="10"/>
      <c r="L42984" s="10"/>
      <c r="M42984" s="10"/>
    </row>
    <row r="42985" spans="2:13" s="1" customFormat="1" ht="13.8" x14ac:dyDescent="0.3">
      <c r="B42985" s="10"/>
      <c r="L42985" s="10"/>
      <c r="M42985" s="10"/>
    </row>
    <row r="42986" spans="2:13" s="1" customFormat="1" ht="13.8" x14ac:dyDescent="0.3">
      <c r="B42986" s="10"/>
      <c r="L42986" s="10"/>
      <c r="M42986" s="10"/>
    </row>
    <row r="42987" spans="2:13" s="1" customFormat="1" ht="13.8" x14ac:dyDescent="0.3">
      <c r="B42987" s="10"/>
      <c r="L42987" s="10"/>
      <c r="M42987" s="10"/>
    </row>
    <row r="42988" spans="2:13" s="1" customFormat="1" ht="13.8" x14ac:dyDescent="0.3">
      <c r="B42988" s="10"/>
      <c r="L42988" s="10"/>
      <c r="M42988" s="10"/>
    </row>
    <row r="42989" spans="2:13" s="1" customFormat="1" ht="13.8" x14ac:dyDescent="0.3">
      <c r="B42989" s="10"/>
      <c r="L42989" s="10"/>
      <c r="M42989" s="10"/>
    </row>
    <row r="42990" spans="2:13" s="1" customFormat="1" ht="13.8" x14ac:dyDescent="0.3">
      <c r="B42990" s="10"/>
      <c r="L42990" s="10"/>
      <c r="M42990" s="10"/>
    </row>
    <row r="42991" spans="2:13" s="1" customFormat="1" ht="13.8" x14ac:dyDescent="0.3">
      <c r="B42991" s="10"/>
      <c r="L42991" s="10"/>
      <c r="M42991" s="10"/>
    </row>
    <row r="42992" spans="2:13" s="1" customFormat="1" ht="13.8" x14ac:dyDescent="0.3">
      <c r="B42992" s="10"/>
      <c r="L42992" s="10"/>
      <c r="M42992" s="10"/>
    </row>
    <row r="42993" spans="2:13" s="1" customFormat="1" ht="13.8" x14ac:dyDescent="0.3">
      <c r="B42993" s="10"/>
      <c r="L42993" s="10"/>
      <c r="M42993" s="10"/>
    </row>
    <row r="42994" spans="2:13" s="1" customFormat="1" ht="13.8" x14ac:dyDescent="0.3">
      <c r="B42994" s="10"/>
      <c r="L42994" s="10"/>
      <c r="M42994" s="10"/>
    </row>
    <row r="42995" spans="2:13" s="1" customFormat="1" ht="13.8" x14ac:dyDescent="0.3">
      <c r="B42995" s="10"/>
      <c r="L42995" s="10"/>
      <c r="M42995" s="10"/>
    </row>
    <row r="42996" spans="2:13" s="1" customFormat="1" ht="13.8" x14ac:dyDescent="0.3">
      <c r="B42996" s="10"/>
      <c r="L42996" s="10"/>
      <c r="M42996" s="10"/>
    </row>
    <row r="42997" spans="2:13" s="1" customFormat="1" ht="13.8" x14ac:dyDescent="0.3">
      <c r="B42997" s="10"/>
      <c r="L42997" s="10"/>
      <c r="M42997" s="10"/>
    </row>
    <row r="42998" spans="2:13" s="1" customFormat="1" ht="13.8" x14ac:dyDescent="0.3">
      <c r="B42998" s="10"/>
      <c r="L42998" s="10"/>
      <c r="M42998" s="10"/>
    </row>
    <row r="42999" spans="2:13" s="1" customFormat="1" ht="13.8" x14ac:dyDescent="0.3">
      <c r="B42999" s="10"/>
      <c r="L42999" s="10"/>
      <c r="M42999" s="10"/>
    </row>
    <row r="43000" spans="2:13" s="1" customFormat="1" ht="13.8" x14ac:dyDescent="0.3">
      <c r="B43000" s="10"/>
      <c r="L43000" s="10"/>
      <c r="M43000" s="10"/>
    </row>
    <row r="43001" spans="2:13" s="1" customFormat="1" ht="13.8" x14ac:dyDescent="0.3">
      <c r="B43001" s="10"/>
      <c r="L43001" s="10"/>
      <c r="M43001" s="10"/>
    </row>
    <row r="43002" spans="2:13" s="1" customFormat="1" ht="13.8" x14ac:dyDescent="0.3">
      <c r="B43002" s="10"/>
      <c r="L43002" s="10"/>
      <c r="M43002" s="10"/>
    </row>
    <row r="43003" spans="2:13" s="1" customFormat="1" ht="13.8" x14ac:dyDescent="0.3">
      <c r="B43003" s="10"/>
      <c r="L43003" s="10"/>
      <c r="M43003" s="10"/>
    </row>
    <row r="43004" spans="2:13" s="1" customFormat="1" ht="13.8" x14ac:dyDescent="0.3">
      <c r="B43004" s="10"/>
      <c r="L43004" s="10"/>
      <c r="M43004" s="10"/>
    </row>
    <row r="43005" spans="2:13" s="1" customFormat="1" ht="13.8" x14ac:dyDescent="0.3">
      <c r="B43005" s="10"/>
      <c r="L43005" s="10"/>
      <c r="M43005" s="10"/>
    </row>
    <row r="43006" spans="2:13" s="1" customFormat="1" ht="13.8" x14ac:dyDescent="0.3">
      <c r="B43006" s="10"/>
      <c r="L43006" s="10"/>
      <c r="M43006" s="10"/>
    </row>
    <row r="43007" spans="2:13" s="1" customFormat="1" ht="13.8" x14ac:dyDescent="0.3">
      <c r="B43007" s="10"/>
      <c r="L43007" s="10"/>
      <c r="M43007" s="10"/>
    </row>
    <row r="43008" spans="2:13" s="1" customFormat="1" ht="13.8" x14ac:dyDescent="0.3">
      <c r="B43008" s="10"/>
      <c r="L43008" s="10"/>
      <c r="M43008" s="10"/>
    </row>
    <row r="43009" spans="2:13" s="1" customFormat="1" ht="13.8" x14ac:dyDescent="0.3">
      <c r="B43009" s="10"/>
      <c r="L43009" s="10"/>
      <c r="M43009" s="10"/>
    </row>
    <row r="43010" spans="2:13" s="1" customFormat="1" ht="13.8" x14ac:dyDescent="0.3">
      <c r="B43010" s="10"/>
      <c r="L43010" s="10"/>
      <c r="M43010" s="10"/>
    </row>
    <row r="43011" spans="2:13" s="1" customFormat="1" ht="13.8" x14ac:dyDescent="0.3">
      <c r="B43011" s="10"/>
      <c r="L43011" s="10"/>
      <c r="M43011" s="10"/>
    </row>
    <row r="43012" spans="2:13" s="1" customFormat="1" ht="13.8" x14ac:dyDescent="0.3">
      <c r="B43012" s="10"/>
      <c r="L43012" s="10"/>
      <c r="M43012" s="10"/>
    </row>
    <row r="43013" spans="2:13" s="1" customFormat="1" ht="13.8" x14ac:dyDescent="0.3">
      <c r="B43013" s="10"/>
      <c r="L43013" s="10"/>
      <c r="M43013" s="10"/>
    </row>
    <row r="43014" spans="2:13" s="1" customFormat="1" ht="13.8" x14ac:dyDescent="0.3">
      <c r="B43014" s="10"/>
      <c r="L43014" s="10"/>
      <c r="M43014" s="10"/>
    </row>
    <row r="43015" spans="2:13" s="1" customFormat="1" ht="13.8" x14ac:dyDescent="0.3">
      <c r="B43015" s="10"/>
      <c r="L43015" s="10"/>
      <c r="M43015" s="10"/>
    </row>
    <row r="43016" spans="2:13" s="1" customFormat="1" ht="13.8" x14ac:dyDescent="0.3">
      <c r="B43016" s="10"/>
      <c r="L43016" s="10"/>
      <c r="M43016" s="10"/>
    </row>
    <row r="43017" spans="2:13" s="1" customFormat="1" ht="13.8" x14ac:dyDescent="0.3">
      <c r="B43017" s="10"/>
      <c r="L43017" s="10"/>
      <c r="M43017" s="10"/>
    </row>
    <row r="43018" spans="2:13" s="1" customFormat="1" ht="13.8" x14ac:dyDescent="0.3">
      <c r="B43018" s="10"/>
      <c r="L43018" s="10"/>
      <c r="M43018" s="10"/>
    </row>
    <row r="43019" spans="2:13" s="1" customFormat="1" ht="13.8" x14ac:dyDescent="0.3">
      <c r="B43019" s="10"/>
      <c r="L43019" s="10"/>
      <c r="M43019" s="10"/>
    </row>
    <row r="43020" spans="2:13" s="1" customFormat="1" ht="13.8" x14ac:dyDescent="0.3">
      <c r="B43020" s="10"/>
      <c r="L43020" s="10"/>
      <c r="M43020" s="10"/>
    </row>
    <row r="43021" spans="2:13" s="1" customFormat="1" ht="13.8" x14ac:dyDescent="0.3">
      <c r="B43021" s="10"/>
      <c r="L43021" s="10"/>
      <c r="M43021" s="10"/>
    </row>
    <row r="43022" spans="2:13" s="1" customFormat="1" ht="13.8" x14ac:dyDescent="0.3">
      <c r="B43022" s="10"/>
      <c r="L43022" s="10"/>
      <c r="M43022" s="10"/>
    </row>
    <row r="43023" spans="2:13" s="1" customFormat="1" ht="13.8" x14ac:dyDescent="0.3">
      <c r="B43023" s="10"/>
      <c r="L43023" s="10"/>
      <c r="M43023" s="10"/>
    </row>
    <row r="43024" spans="2:13" s="1" customFormat="1" ht="13.8" x14ac:dyDescent="0.3">
      <c r="B43024" s="10"/>
      <c r="L43024" s="10"/>
      <c r="M43024" s="10"/>
    </row>
    <row r="43025" spans="2:13" s="1" customFormat="1" ht="13.8" x14ac:dyDescent="0.3">
      <c r="B43025" s="10"/>
      <c r="L43025" s="10"/>
      <c r="M43025" s="10"/>
    </row>
    <row r="43026" spans="2:13" s="1" customFormat="1" ht="13.8" x14ac:dyDescent="0.3">
      <c r="B43026" s="10"/>
      <c r="L43026" s="10"/>
      <c r="M43026" s="10"/>
    </row>
    <row r="43027" spans="2:13" s="1" customFormat="1" ht="13.8" x14ac:dyDescent="0.3">
      <c r="B43027" s="10"/>
      <c r="L43027" s="10"/>
      <c r="M43027" s="10"/>
    </row>
    <row r="43028" spans="2:13" s="1" customFormat="1" ht="13.8" x14ac:dyDescent="0.3">
      <c r="B43028" s="10"/>
      <c r="L43028" s="10"/>
      <c r="M43028" s="10"/>
    </row>
    <row r="43029" spans="2:13" s="1" customFormat="1" ht="13.8" x14ac:dyDescent="0.3">
      <c r="B43029" s="10"/>
      <c r="L43029" s="10"/>
      <c r="M43029" s="10"/>
    </row>
    <row r="43030" spans="2:13" s="1" customFormat="1" ht="13.8" x14ac:dyDescent="0.3">
      <c r="B43030" s="10"/>
      <c r="L43030" s="10"/>
      <c r="M43030" s="10"/>
    </row>
    <row r="43031" spans="2:13" s="1" customFormat="1" ht="13.8" x14ac:dyDescent="0.3">
      <c r="B43031" s="10"/>
      <c r="L43031" s="10"/>
      <c r="M43031" s="10"/>
    </row>
    <row r="43032" spans="2:13" s="1" customFormat="1" ht="13.8" x14ac:dyDescent="0.3">
      <c r="B43032" s="10"/>
      <c r="L43032" s="10"/>
      <c r="M43032" s="10"/>
    </row>
    <row r="43033" spans="2:13" s="1" customFormat="1" ht="13.8" x14ac:dyDescent="0.3">
      <c r="B43033" s="10"/>
      <c r="L43033" s="10"/>
      <c r="M43033" s="10"/>
    </row>
    <row r="43034" spans="2:13" s="1" customFormat="1" ht="13.8" x14ac:dyDescent="0.3">
      <c r="B43034" s="10"/>
      <c r="L43034" s="10"/>
      <c r="M43034" s="10"/>
    </row>
    <row r="43035" spans="2:13" s="1" customFormat="1" ht="13.8" x14ac:dyDescent="0.3">
      <c r="B43035" s="10"/>
      <c r="L43035" s="10"/>
      <c r="M43035" s="10"/>
    </row>
    <row r="43036" spans="2:13" s="1" customFormat="1" ht="13.8" x14ac:dyDescent="0.3">
      <c r="B43036" s="10"/>
      <c r="L43036" s="10"/>
      <c r="M43036" s="10"/>
    </row>
    <row r="43037" spans="2:13" s="1" customFormat="1" ht="13.8" x14ac:dyDescent="0.3">
      <c r="B43037" s="10"/>
      <c r="L43037" s="10"/>
      <c r="M43037" s="10"/>
    </row>
    <row r="43038" spans="2:13" s="1" customFormat="1" ht="13.8" x14ac:dyDescent="0.3">
      <c r="B43038" s="10"/>
      <c r="L43038" s="10"/>
      <c r="M43038" s="10"/>
    </row>
    <row r="43039" spans="2:13" s="1" customFormat="1" ht="13.8" x14ac:dyDescent="0.3">
      <c r="B43039" s="10"/>
      <c r="L43039" s="10"/>
      <c r="M43039" s="10"/>
    </row>
    <row r="43040" spans="2:13" s="1" customFormat="1" ht="13.8" x14ac:dyDescent="0.3">
      <c r="B43040" s="10"/>
      <c r="L43040" s="10"/>
      <c r="M43040" s="10"/>
    </row>
    <row r="43041" spans="2:13" s="1" customFormat="1" ht="13.8" x14ac:dyDescent="0.3">
      <c r="B43041" s="10"/>
      <c r="L43041" s="10"/>
      <c r="M43041" s="10"/>
    </row>
    <row r="43042" spans="2:13" s="1" customFormat="1" ht="13.8" x14ac:dyDescent="0.3">
      <c r="B43042" s="10"/>
      <c r="L43042" s="10"/>
      <c r="M43042" s="10"/>
    </row>
    <row r="43043" spans="2:13" s="1" customFormat="1" ht="13.8" x14ac:dyDescent="0.3">
      <c r="B43043" s="10"/>
      <c r="L43043" s="10"/>
      <c r="M43043" s="10"/>
    </row>
    <row r="43044" spans="2:13" s="1" customFormat="1" ht="13.8" x14ac:dyDescent="0.3">
      <c r="B43044" s="10"/>
      <c r="L43044" s="10"/>
      <c r="M43044" s="10"/>
    </row>
    <row r="43045" spans="2:13" s="1" customFormat="1" ht="13.8" x14ac:dyDescent="0.3">
      <c r="B43045" s="10"/>
      <c r="L43045" s="10"/>
      <c r="M43045" s="10"/>
    </row>
    <row r="43046" spans="2:13" s="1" customFormat="1" ht="13.8" x14ac:dyDescent="0.3">
      <c r="B43046" s="10"/>
      <c r="L43046" s="10"/>
      <c r="M43046" s="10"/>
    </row>
    <row r="43047" spans="2:13" s="1" customFormat="1" ht="13.8" x14ac:dyDescent="0.3">
      <c r="B43047" s="10"/>
      <c r="L43047" s="10"/>
      <c r="M43047" s="10"/>
    </row>
    <row r="43048" spans="2:13" s="1" customFormat="1" ht="13.8" x14ac:dyDescent="0.3">
      <c r="B43048" s="10"/>
      <c r="L43048" s="10"/>
      <c r="M43048" s="10"/>
    </row>
    <row r="43049" spans="2:13" s="1" customFormat="1" ht="13.8" x14ac:dyDescent="0.3">
      <c r="B43049" s="10"/>
      <c r="L43049" s="10"/>
      <c r="M43049" s="10"/>
    </row>
    <row r="43050" spans="2:13" s="1" customFormat="1" ht="13.8" x14ac:dyDescent="0.3">
      <c r="B43050" s="10"/>
      <c r="L43050" s="10"/>
      <c r="M43050" s="10"/>
    </row>
    <row r="43051" spans="2:13" s="1" customFormat="1" ht="13.8" x14ac:dyDescent="0.3">
      <c r="B43051" s="10"/>
      <c r="L43051" s="10"/>
      <c r="M43051" s="10"/>
    </row>
    <row r="43052" spans="2:13" s="1" customFormat="1" ht="13.8" x14ac:dyDescent="0.3">
      <c r="B43052" s="10"/>
      <c r="L43052" s="10"/>
      <c r="M43052" s="10"/>
    </row>
    <row r="43053" spans="2:13" s="1" customFormat="1" ht="13.8" x14ac:dyDescent="0.3">
      <c r="B43053" s="10"/>
      <c r="L43053" s="10"/>
      <c r="M43053" s="10"/>
    </row>
    <row r="43054" spans="2:13" s="1" customFormat="1" ht="13.8" x14ac:dyDescent="0.3">
      <c r="B43054" s="10"/>
      <c r="L43054" s="10"/>
      <c r="M43054" s="10"/>
    </row>
    <row r="43055" spans="2:13" s="1" customFormat="1" ht="13.8" x14ac:dyDescent="0.3">
      <c r="B43055" s="10"/>
      <c r="L43055" s="10"/>
      <c r="M43055" s="10"/>
    </row>
    <row r="43056" spans="2:13" s="1" customFormat="1" ht="13.8" x14ac:dyDescent="0.3">
      <c r="B43056" s="10"/>
      <c r="L43056" s="10"/>
      <c r="M43056" s="10"/>
    </row>
    <row r="43057" spans="2:13" s="1" customFormat="1" ht="13.8" x14ac:dyDescent="0.3">
      <c r="B43057" s="10"/>
      <c r="L43057" s="10"/>
      <c r="M43057" s="10"/>
    </row>
    <row r="43058" spans="2:13" s="1" customFormat="1" ht="13.8" x14ac:dyDescent="0.3">
      <c r="B43058" s="10"/>
      <c r="L43058" s="10"/>
      <c r="M43058" s="10"/>
    </row>
    <row r="43059" spans="2:13" s="1" customFormat="1" ht="13.8" x14ac:dyDescent="0.3">
      <c r="B43059" s="10"/>
      <c r="L43059" s="10"/>
      <c r="M43059" s="10"/>
    </row>
    <row r="43060" spans="2:13" s="1" customFormat="1" ht="13.8" x14ac:dyDescent="0.3">
      <c r="B43060" s="10"/>
      <c r="L43060" s="10"/>
      <c r="M43060" s="10"/>
    </row>
    <row r="43061" spans="2:13" s="1" customFormat="1" ht="13.8" x14ac:dyDescent="0.3">
      <c r="B43061" s="10"/>
      <c r="L43061" s="10"/>
      <c r="M43061" s="10"/>
    </row>
    <row r="43062" spans="2:13" s="1" customFormat="1" ht="13.8" x14ac:dyDescent="0.3">
      <c r="B43062" s="10"/>
      <c r="L43062" s="10"/>
      <c r="M43062" s="10"/>
    </row>
    <row r="43063" spans="2:13" s="1" customFormat="1" ht="13.8" x14ac:dyDescent="0.3">
      <c r="B43063" s="10"/>
      <c r="L43063" s="10"/>
      <c r="M43063" s="10"/>
    </row>
    <row r="43064" spans="2:13" s="1" customFormat="1" ht="13.8" x14ac:dyDescent="0.3">
      <c r="B43064" s="10"/>
      <c r="L43064" s="10"/>
      <c r="M43064" s="10"/>
    </row>
    <row r="43065" spans="2:13" s="1" customFormat="1" ht="13.8" x14ac:dyDescent="0.3">
      <c r="B43065" s="10"/>
      <c r="L43065" s="10"/>
      <c r="M43065" s="10"/>
    </row>
    <row r="43066" spans="2:13" s="1" customFormat="1" ht="13.8" x14ac:dyDescent="0.3">
      <c r="B43066" s="10"/>
      <c r="L43066" s="10"/>
      <c r="M43066" s="10"/>
    </row>
    <row r="43067" spans="2:13" s="1" customFormat="1" ht="13.8" x14ac:dyDescent="0.3">
      <c r="B43067" s="10"/>
      <c r="L43067" s="10"/>
      <c r="M43067" s="10"/>
    </row>
    <row r="43068" spans="2:13" s="1" customFormat="1" ht="13.8" x14ac:dyDescent="0.3">
      <c r="B43068" s="10"/>
      <c r="L43068" s="10"/>
      <c r="M43068" s="10"/>
    </row>
    <row r="43069" spans="2:13" s="1" customFormat="1" ht="13.8" x14ac:dyDescent="0.3">
      <c r="B43069" s="10"/>
      <c r="L43069" s="10"/>
      <c r="M43069" s="10"/>
    </row>
    <row r="43070" spans="2:13" s="1" customFormat="1" ht="13.8" x14ac:dyDescent="0.3">
      <c r="B43070" s="10"/>
      <c r="L43070" s="10"/>
      <c r="M43070" s="10"/>
    </row>
    <row r="43071" spans="2:13" s="1" customFormat="1" ht="13.8" x14ac:dyDescent="0.3">
      <c r="B43071" s="10"/>
      <c r="L43071" s="10"/>
      <c r="M43071" s="10"/>
    </row>
    <row r="43072" spans="2:13" s="1" customFormat="1" ht="13.8" x14ac:dyDescent="0.3">
      <c r="B43072" s="10"/>
      <c r="L43072" s="10"/>
      <c r="M43072" s="10"/>
    </row>
    <row r="43073" spans="2:13" s="1" customFormat="1" ht="13.8" x14ac:dyDescent="0.3">
      <c r="B43073" s="10"/>
      <c r="L43073" s="10"/>
      <c r="M43073" s="10"/>
    </row>
    <row r="43074" spans="2:13" s="1" customFormat="1" ht="13.8" x14ac:dyDescent="0.3">
      <c r="B43074" s="10"/>
      <c r="L43074" s="10"/>
      <c r="M43074" s="10"/>
    </row>
    <row r="43075" spans="2:13" s="1" customFormat="1" ht="13.8" x14ac:dyDescent="0.3">
      <c r="B43075" s="10"/>
      <c r="L43075" s="10"/>
      <c r="M43075" s="10"/>
    </row>
    <row r="43076" spans="2:13" s="1" customFormat="1" ht="13.8" x14ac:dyDescent="0.3">
      <c r="B43076" s="10"/>
      <c r="L43076" s="10"/>
      <c r="M43076" s="10"/>
    </row>
    <row r="43077" spans="2:13" s="1" customFormat="1" ht="13.8" x14ac:dyDescent="0.3">
      <c r="B43077" s="10"/>
      <c r="L43077" s="10"/>
      <c r="M43077" s="10"/>
    </row>
    <row r="43078" spans="2:13" s="1" customFormat="1" ht="13.8" x14ac:dyDescent="0.3">
      <c r="B43078" s="10"/>
      <c r="L43078" s="10"/>
      <c r="M43078" s="10"/>
    </row>
    <row r="43079" spans="2:13" s="1" customFormat="1" ht="13.8" x14ac:dyDescent="0.3">
      <c r="B43079" s="10"/>
      <c r="L43079" s="10"/>
      <c r="M43079" s="10"/>
    </row>
    <row r="43080" spans="2:13" s="1" customFormat="1" ht="13.8" x14ac:dyDescent="0.3">
      <c r="B43080" s="10"/>
      <c r="L43080" s="10"/>
      <c r="M43080" s="10"/>
    </row>
    <row r="43081" spans="2:13" s="1" customFormat="1" ht="13.8" x14ac:dyDescent="0.3">
      <c r="B43081" s="10"/>
      <c r="L43081" s="10"/>
      <c r="M43081" s="10"/>
    </row>
    <row r="43082" spans="2:13" s="1" customFormat="1" ht="13.8" x14ac:dyDescent="0.3">
      <c r="B43082" s="10"/>
      <c r="L43082" s="10"/>
      <c r="M43082" s="10"/>
    </row>
    <row r="43083" spans="2:13" s="1" customFormat="1" ht="13.8" x14ac:dyDescent="0.3">
      <c r="B43083" s="10"/>
      <c r="L43083" s="10"/>
      <c r="M43083" s="10"/>
    </row>
    <row r="43084" spans="2:13" s="1" customFormat="1" ht="13.8" x14ac:dyDescent="0.3">
      <c r="B43084" s="10"/>
      <c r="L43084" s="10"/>
      <c r="M43084" s="10"/>
    </row>
    <row r="43085" spans="2:13" s="1" customFormat="1" ht="13.8" x14ac:dyDescent="0.3">
      <c r="B43085" s="10"/>
      <c r="L43085" s="10"/>
      <c r="M43085" s="10"/>
    </row>
    <row r="43086" spans="2:13" s="1" customFormat="1" ht="13.8" x14ac:dyDescent="0.3">
      <c r="B43086" s="10"/>
      <c r="L43086" s="10"/>
      <c r="M43086" s="10"/>
    </row>
    <row r="43087" spans="2:13" s="1" customFormat="1" ht="13.8" x14ac:dyDescent="0.3">
      <c r="B43087" s="10"/>
      <c r="L43087" s="10"/>
      <c r="M43087" s="10"/>
    </row>
    <row r="43088" spans="2:13" s="1" customFormat="1" ht="13.8" x14ac:dyDescent="0.3">
      <c r="B43088" s="10"/>
      <c r="L43088" s="10"/>
      <c r="M43088" s="10"/>
    </row>
    <row r="43089" spans="2:13" s="1" customFormat="1" ht="13.8" x14ac:dyDescent="0.3">
      <c r="B43089" s="10"/>
      <c r="L43089" s="10"/>
      <c r="M43089" s="10"/>
    </row>
    <row r="43090" spans="2:13" s="1" customFormat="1" ht="13.8" x14ac:dyDescent="0.3">
      <c r="B43090" s="10"/>
      <c r="L43090" s="10"/>
      <c r="M43090" s="10"/>
    </row>
    <row r="43091" spans="2:13" s="1" customFormat="1" ht="13.8" x14ac:dyDescent="0.3">
      <c r="B43091" s="10"/>
      <c r="L43091" s="10"/>
      <c r="M43091" s="10"/>
    </row>
    <row r="43092" spans="2:13" s="1" customFormat="1" ht="13.8" x14ac:dyDescent="0.3">
      <c r="B43092" s="10"/>
      <c r="L43092" s="10"/>
      <c r="M43092" s="10"/>
    </row>
    <row r="43093" spans="2:13" s="1" customFormat="1" ht="13.8" x14ac:dyDescent="0.3">
      <c r="B43093" s="10"/>
      <c r="L43093" s="10"/>
      <c r="M43093" s="10"/>
    </row>
    <row r="43094" spans="2:13" s="1" customFormat="1" ht="13.8" x14ac:dyDescent="0.3">
      <c r="B43094" s="10"/>
      <c r="L43094" s="10"/>
      <c r="M43094" s="10"/>
    </row>
    <row r="43095" spans="2:13" s="1" customFormat="1" ht="13.8" x14ac:dyDescent="0.3">
      <c r="B43095" s="10"/>
      <c r="L43095" s="10"/>
      <c r="M43095" s="10"/>
    </row>
    <row r="43096" spans="2:13" s="1" customFormat="1" ht="13.8" x14ac:dyDescent="0.3">
      <c r="B43096" s="10"/>
      <c r="L43096" s="10"/>
      <c r="M43096" s="10"/>
    </row>
    <row r="43097" spans="2:13" s="1" customFormat="1" ht="13.8" x14ac:dyDescent="0.3">
      <c r="B43097" s="10"/>
      <c r="L43097" s="10"/>
      <c r="M43097" s="10"/>
    </row>
    <row r="43098" spans="2:13" s="1" customFormat="1" ht="13.8" x14ac:dyDescent="0.3">
      <c r="B43098" s="10"/>
      <c r="L43098" s="10"/>
      <c r="M43098" s="10"/>
    </row>
    <row r="43099" spans="2:13" s="1" customFormat="1" ht="13.8" x14ac:dyDescent="0.3">
      <c r="B43099" s="10"/>
      <c r="L43099" s="10"/>
      <c r="M43099" s="10"/>
    </row>
    <row r="43100" spans="2:13" s="1" customFormat="1" ht="13.8" x14ac:dyDescent="0.3">
      <c r="B43100" s="10"/>
      <c r="L43100" s="10"/>
      <c r="M43100" s="10"/>
    </row>
    <row r="43101" spans="2:13" s="1" customFormat="1" ht="13.8" x14ac:dyDescent="0.3">
      <c r="B43101" s="10"/>
      <c r="L43101" s="10"/>
      <c r="M43101" s="10"/>
    </row>
    <row r="43102" spans="2:13" s="1" customFormat="1" ht="13.8" x14ac:dyDescent="0.3">
      <c r="B43102" s="10"/>
      <c r="L43102" s="10"/>
      <c r="M43102" s="10"/>
    </row>
    <row r="43103" spans="2:13" s="1" customFormat="1" ht="13.8" x14ac:dyDescent="0.3">
      <c r="B43103" s="10"/>
      <c r="L43103" s="10"/>
      <c r="M43103" s="10"/>
    </row>
    <row r="43104" spans="2:13" s="1" customFormat="1" ht="13.8" x14ac:dyDescent="0.3">
      <c r="B43104" s="10"/>
      <c r="L43104" s="10"/>
      <c r="M43104" s="10"/>
    </row>
    <row r="43105" spans="2:13" s="1" customFormat="1" ht="13.8" x14ac:dyDescent="0.3">
      <c r="B43105" s="10"/>
      <c r="L43105" s="10"/>
      <c r="M43105" s="10"/>
    </row>
    <row r="43106" spans="2:13" s="1" customFormat="1" ht="13.8" x14ac:dyDescent="0.3">
      <c r="B43106" s="10"/>
      <c r="L43106" s="10"/>
      <c r="M43106" s="10"/>
    </row>
    <row r="43107" spans="2:13" s="1" customFormat="1" ht="13.8" x14ac:dyDescent="0.3">
      <c r="B43107" s="10"/>
      <c r="L43107" s="10"/>
      <c r="M43107" s="10"/>
    </row>
    <row r="43108" spans="2:13" s="1" customFormat="1" ht="13.8" x14ac:dyDescent="0.3">
      <c r="B43108" s="10"/>
      <c r="L43108" s="10"/>
      <c r="M43108" s="10"/>
    </row>
    <row r="43109" spans="2:13" s="1" customFormat="1" ht="13.8" x14ac:dyDescent="0.3">
      <c r="B43109" s="10"/>
      <c r="L43109" s="10"/>
      <c r="M43109" s="10"/>
    </row>
    <row r="43110" spans="2:13" s="1" customFormat="1" ht="13.8" x14ac:dyDescent="0.3">
      <c r="B43110" s="10"/>
      <c r="L43110" s="10"/>
      <c r="M43110" s="10"/>
    </row>
    <row r="43111" spans="2:13" s="1" customFormat="1" ht="13.8" x14ac:dyDescent="0.3">
      <c r="B43111" s="10"/>
      <c r="L43111" s="10"/>
      <c r="M43111" s="10"/>
    </row>
    <row r="43112" spans="2:13" s="1" customFormat="1" ht="13.8" x14ac:dyDescent="0.3">
      <c r="B43112" s="10"/>
      <c r="L43112" s="10"/>
      <c r="M43112" s="10"/>
    </row>
    <row r="43113" spans="2:13" s="1" customFormat="1" ht="13.8" x14ac:dyDescent="0.3">
      <c r="B43113" s="10"/>
      <c r="L43113" s="10"/>
      <c r="M43113" s="10"/>
    </row>
    <row r="43114" spans="2:13" s="1" customFormat="1" ht="13.8" x14ac:dyDescent="0.3">
      <c r="B43114" s="10"/>
      <c r="L43114" s="10"/>
      <c r="M43114" s="10"/>
    </row>
    <row r="43115" spans="2:13" s="1" customFormat="1" ht="13.8" x14ac:dyDescent="0.3">
      <c r="B43115" s="10"/>
      <c r="L43115" s="10"/>
      <c r="M43115" s="10"/>
    </row>
    <row r="43116" spans="2:13" s="1" customFormat="1" ht="13.8" x14ac:dyDescent="0.3">
      <c r="B43116" s="10"/>
      <c r="L43116" s="10"/>
      <c r="M43116" s="10"/>
    </row>
    <row r="43117" spans="2:13" s="1" customFormat="1" ht="13.8" x14ac:dyDescent="0.3">
      <c r="B43117" s="10"/>
      <c r="L43117" s="10"/>
      <c r="M43117" s="10"/>
    </row>
    <row r="43118" spans="2:13" s="1" customFormat="1" ht="13.8" x14ac:dyDescent="0.3">
      <c r="B43118" s="10"/>
      <c r="L43118" s="10"/>
      <c r="M43118" s="10"/>
    </row>
    <row r="43119" spans="2:13" s="1" customFormat="1" ht="13.8" x14ac:dyDescent="0.3">
      <c r="B43119" s="10"/>
      <c r="L43119" s="10"/>
      <c r="M43119" s="10"/>
    </row>
    <row r="43120" spans="2:13" s="1" customFormat="1" ht="13.8" x14ac:dyDescent="0.3">
      <c r="B43120" s="10"/>
      <c r="L43120" s="10"/>
      <c r="M43120" s="10"/>
    </row>
    <row r="43121" spans="2:13" s="1" customFormat="1" ht="13.8" x14ac:dyDescent="0.3">
      <c r="B43121" s="10"/>
      <c r="L43121" s="10"/>
      <c r="M43121" s="10"/>
    </row>
    <row r="43122" spans="2:13" s="1" customFormat="1" ht="13.8" x14ac:dyDescent="0.3">
      <c r="B43122" s="10"/>
      <c r="L43122" s="10"/>
      <c r="M43122" s="10"/>
    </row>
    <row r="43123" spans="2:13" s="1" customFormat="1" ht="13.8" x14ac:dyDescent="0.3">
      <c r="B43123" s="10"/>
      <c r="L43123" s="10"/>
      <c r="M43123" s="10"/>
    </row>
    <row r="43124" spans="2:13" s="1" customFormat="1" ht="13.8" x14ac:dyDescent="0.3">
      <c r="B43124" s="10"/>
      <c r="L43124" s="10"/>
      <c r="M43124" s="10"/>
    </row>
    <row r="43125" spans="2:13" s="1" customFormat="1" ht="13.8" x14ac:dyDescent="0.3">
      <c r="B43125" s="10"/>
      <c r="L43125" s="10"/>
      <c r="M43125" s="10"/>
    </row>
    <row r="43126" spans="2:13" s="1" customFormat="1" ht="13.8" x14ac:dyDescent="0.3">
      <c r="B43126" s="10"/>
      <c r="L43126" s="10"/>
      <c r="M43126" s="10"/>
    </row>
    <row r="43127" spans="2:13" s="1" customFormat="1" ht="13.8" x14ac:dyDescent="0.3">
      <c r="B43127" s="10"/>
      <c r="L43127" s="10"/>
      <c r="M43127" s="10"/>
    </row>
    <row r="43128" spans="2:13" s="1" customFormat="1" ht="13.8" x14ac:dyDescent="0.3">
      <c r="B43128" s="10"/>
      <c r="L43128" s="10"/>
      <c r="M43128" s="10"/>
    </row>
    <row r="43129" spans="2:13" s="1" customFormat="1" ht="13.8" x14ac:dyDescent="0.3">
      <c r="B43129" s="10"/>
      <c r="L43129" s="10"/>
      <c r="M43129" s="10"/>
    </row>
    <row r="43130" spans="2:13" s="1" customFormat="1" ht="13.8" x14ac:dyDescent="0.3">
      <c r="B43130" s="10"/>
      <c r="L43130" s="10"/>
      <c r="M43130" s="10"/>
    </row>
    <row r="43131" spans="2:13" s="1" customFormat="1" ht="13.8" x14ac:dyDescent="0.3">
      <c r="B43131" s="10"/>
      <c r="L43131" s="10"/>
      <c r="M43131" s="10"/>
    </row>
    <row r="43132" spans="2:13" s="1" customFormat="1" ht="13.8" x14ac:dyDescent="0.3">
      <c r="B43132" s="10"/>
      <c r="L43132" s="10"/>
      <c r="M43132" s="10"/>
    </row>
    <row r="43133" spans="2:13" s="1" customFormat="1" ht="13.8" x14ac:dyDescent="0.3">
      <c r="B43133" s="10"/>
      <c r="L43133" s="10"/>
      <c r="M43133" s="10"/>
    </row>
    <row r="43134" spans="2:13" s="1" customFormat="1" ht="13.8" x14ac:dyDescent="0.3">
      <c r="B43134" s="10"/>
      <c r="L43134" s="10"/>
      <c r="M43134" s="10"/>
    </row>
    <row r="43135" spans="2:13" s="1" customFormat="1" ht="13.8" x14ac:dyDescent="0.3">
      <c r="B43135" s="10"/>
      <c r="L43135" s="10"/>
      <c r="M43135" s="10"/>
    </row>
    <row r="43136" spans="2:13" s="1" customFormat="1" ht="13.8" x14ac:dyDescent="0.3">
      <c r="B43136" s="10"/>
      <c r="L43136" s="10"/>
      <c r="M43136" s="10"/>
    </row>
    <row r="43137" spans="2:13" s="1" customFormat="1" ht="13.8" x14ac:dyDescent="0.3">
      <c r="B43137" s="10"/>
      <c r="L43137" s="10"/>
      <c r="M43137" s="10"/>
    </row>
    <row r="43138" spans="2:13" s="1" customFormat="1" ht="13.8" x14ac:dyDescent="0.3">
      <c r="B43138" s="10"/>
      <c r="L43138" s="10"/>
      <c r="M43138" s="10"/>
    </row>
    <row r="43139" spans="2:13" s="1" customFormat="1" ht="13.8" x14ac:dyDescent="0.3">
      <c r="B43139" s="10"/>
      <c r="L43139" s="10"/>
      <c r="M43139" s="10"/>
    </row>
    <row r="43140" spans="2:13" s="1" customFormat="1" ht="13.8" x14ac:dyDescent="0.3">
      <c r="B43140" s="10"/>
      <c r="L43140" s="10"/>
      <c r="M43140" s="10"/>
    </row>
    <row r="43141" spans="2:13" s="1" customFormat="1" ht="13.8" x14ac:dyDescent="0.3">
      <c r="B43141" s="10"/>
      <c r="L43141" s="10"/>
      <c r="M43141" s="10"/>
    </row>
    <row r="43142" spans="2:13" s="1" customFormat="1" ht="13.8" x14ac:dyDescent="0.3">
      <c r="B43142" s="10"/>
      <c r="L43142" s="10"/>
      <c r="M43142" s="10"/>
    </row>
    <row r="43143" spans="2:13" s="1" customFormat="1" ht="13.8" x14ac:dyDescent="0.3">
      <c r="B43143" s="10"/>
      <c r="L43143" s="10"/>
      <c r="M43143" s="10"/>
    </row>
    <row r="43144" spans="2:13" s="1" customFormat="1" ht="13.8" x14ac:dyDescent="0.3">
      <c r="B43144" s="10"/>
      <c r="L43144" s="10"/>
      <c r="M43144" s="10"/>
    </row>
    <row r="43145" spans="2:13" s="1" customFormat="1" ht="13.8" x14ac:dyDescent="0.3">
      <c r="B43145" s="10"/>
      <c r="L43145" s="10"/>
      <c r="M43145" s="10"/>
    </row>
    <row r="43146" spans="2:13" s="1" customFormat="1" ht="13.8" x14ac:dyDescent="0.3">
      <c r="B43146" s="10"/>
      <c r="L43146" s="10"/>
      <c r="M43146" s="10"/>
    </row>
    <row r="43147" spans="2:13" s="1" customFormat="1" ht="13.8" x14ac:dyDescent="0.3">
      <c r="B43147" s="10"/>
      <c r="L43147" s="10"/>
      <c r="M43147" s="10"/>
    </row>
    <row r="43148" spans="2:13" s="1" customFormat="1" ht="13.8" x14ac:dyDescent="0.3">
      <c r="B43148" s="10"/>
      <c r="L43148" s="10"/>
      <c r="M43148" s="10"/>
    </row>
    <row r="43149" spans="2:13" s="1" customFormat="1" ht="13.8" x14ac:dyDescent="0.3">
      <c r="B43149" s="10"/>
      <c r="L43149" s="10"/>
      <c r="M43149" s="10"/>
    </row>
    <row r="43150" spans="2:13" s="1" customFormat="1" ht="13.8" x14ac:dyDescent="0.3">
      <c r="B43150" s="10"/>
      <c r="L43150" s="10"/>
      <c r="M43150" s="10"/>
    </row>
    <row r="43151" spans="2:13" s="1" customFormat="1" ht="13.8" x14ac:dyDescent="0.3">
      <c r="B43151" s="10"/>
      <c r="L43151" s="10"/>
      <c r="M43151" s="10"/>
    </row>
    <row r="43152" spans="2:13" s="1" customFormat="1" ht="13.8" x14ac:dyDescent="0.3">
      <c r="B43152" s="10"/>
      <c r="L43152" s="10"/>
      <c r="M43152" s="10"/>
    </row>
    <row r="43153" spans="2:13" s="1" customFormat="1" ht="13.8" x14ac:dyDescent="0.3">
      <c r="B43153" s="10"/>
      <c r="L43153" s="10"/>
      <c r="M43153" s="10"/>
    </row>
    <row r="43154" spans="2:13" s="1" customFormat="1" ht="13.8" x14ac:dyDescent="0.3">
      <c r="B43154" s="10"/>
      <c r="L43154" s="10"/>
      <c r="M43154" s="10"/>
    </row>
    <row r="43155" spans="2:13" s="1" customFormat="1" ht="13.8" x14ac:dyDescent="0.3">
      <c r="B43155" s="10"/>
      <c r="L43155" s="10"/>
      <c r="M43155" s="10"/>
    </row>
    <row r="43156" spans="2:13" s="1" customFormat="1" ht="13.8" x14ac:dyDescent="0.3">
      <c r="B43156" s="10"/>
      <c r="L43156" s="10"/>
      <c r="M43156" s="10"/>
    </row>
    <row r="43157" spans="2:13" s="1" customFormat="1" ht="13.8" x14ac:dyDescent="0.3">
      <c r="B43157" s="10"/>
      <c r="L43157" s="10"/>
      <c r="M43157" s="10"/>
    </row>
    <row r="43158" spans="2:13" s="1" customFormat="1" ht="13.8" x14ac:dyDescent="0.3">
      <c r="B43158" s="10"/>
      <c r="L43158" s="10"/>
      <c r="M43158" s="10"/>
    </row>
    <row r="43159" spans="2:13" s="1" customFormat="1" ht="13.8" x14ac:dyDescent="0.3">
      <c r="B43159" s="10"/>
      <c r="L43159" s="10"/>
      <c r="M43159" s="10"/>
    </row>
    <row r="43160" spans="2:13" s="1" customFormat="1" ht="13.8" x14ac:dyDescent="0.3">
      <c r="B43160" s="10"/>
      <c r="L43160" s="10"/>
      <c r="M43160" s="10"/>
    </row>
    <row r="43161" spans="2:13" s="1" customFormat="1" ht="13.8" x14ac:dyDescent="0.3">
      <c r="B43161" s="10"/>
      <c r="L43161" s="10"/>
      <c r="M43161" s="10"/>
    </row>
    <row r="43162" spans="2:13" s="1" customFormat="1" ht="13.8" x14ac:dyDescent="0.3">
      <c r="B43162" s="10"/>
      <c r="L43162" s="10"/>
      <c r="M43162" s="10"/>
    </row>
    <row r="43163" spans="2:13" s="1" customFormat="1" ht="13.8" x14ac:dyDescent="0.3">
      <c r="B43163" s="10"/>
      <c r="L43163" s="10"/>
      <c r="M43163" s="10"/>
    </row>
    <row r="43164" spans="2:13" s="1" customFormat="1" ht="13.8" x14ac:dyDescent="0.3">
      <c r="B43164" s="10"/>
      <c r="L43164" s="10"/>
      <c r="M43164" s="10"/>
    </row>
    <row r="43165" spans="2:13" s="1" customFormat="1" ht="13.8" x14ac:dyDescent="0.3">
      <c r="B43165" s="10"/>
      <c r="L43165" s="10"/>
      <c r="M43165" s="10"/>
    </row>
    <row r="43166" spans="2:13" s="1" customFormat="1" ht="13.8" x14ac:dyDescent="0.3">
      <c r="B43166" s="10"/>
      <c r="L43166" s="10"/>
      <c r="M43166" s="10"/>
    </row>
    <row r="43167" spans="2:13" s="1" customFormat="1" ht="13.8" x14ac:dyDescent="0.3">
      <c r="B43167" s="10"/>
      <c r="L43167" s="10"/>
      <c r="M43167" s="10"/>
    </row>
    <row r="43168" spans="2:13" s="1" customFormat="1" ht="13.8" x14ac:dyDescent="0.3">
      <c r="B43168" s="10"/>
      <c r="L43168" s="10"/>
      <c r="M43168" s="10"/>
    </row>
    <row r="43169" spans="2:13" s="1" customFormat="1" ht="13.8" x14ac:dyDescent="0.3">
      <c r="B43169" s="10"/>
      <c r="L43169" s="10"/>
      <c r="M43169" s="10"/>
    </row>
    <row r="43170" spans="2:13" s="1" customFormat="1" ht="13.8" x14ac:dyDescent="0.3">
      <c r="B43170" s="10"/>
      <c r="L43170" s="10"/>
      <c r="M43170" s="10"/>
    </row>
    <row r="43171" spans="2:13" s="1" customFormat="1" ht="13.8" x14ac:dyDescent="0.3">
      <c r="B43171" s="10"/>
      <c r="L43171" s="10"/>
      <c r="M43171" s="10"/>
    </row>
    <row r="43172" spans="2:13" s="1" customFormat="1" ht="13.8" x14ac:dyDescent="0.3">
      <c r="B43172" s="10"/>
      <c r="L43172" s="10"/>
      <c r="M43172" s="10"/>
    </row>
    <row r="43173" spans="2:13" s="1" customFormat="1" ht="13.8" x14ac:dyDescent="0.3">
      <c r="B43173" s="10"/>
      <c r="L43173" s="10"/>
      <c r="M43173" s="10"/>
    </row>
    <row r="43174" spans="2:13" s="1" customFormat="1" ht="13.8" x14ac:dyDescent="0.3">
      <c r="B43174" s="10"/>
      <c r="L43174" s="10"/>
      <c r="M43174" s="10"/>
    </row>
    <row r="43175" spans="2:13" s="1" customFormat="1" ht="13.8" x14ac:dyDescent="0.3">
      <c r="B43175" s="10"/>
      <c r="L43175" s="10"/>
      <c r="M43175" s="10"/>
    </row>
    <row r="43176" spans="2:13" s="1" customFormat="1" ht="13.8" x14ac:dyDescent="0.3">
      <c r="B43176" s="10"/>
      <c r="L43176" s="10"/>
      <c r="M43176" s="10"/>
    </row>
    <row r="43177" spans="2:13" s="1" customFormat="1" ht="13.8" x14ac:dyDescent="0.3">
      <c r="B43177" s="10"/>
      <c r="L43177" s="10"/>
      <c r="M43177" s="10"/>
    </row>
    <row r="43178" spans="2:13" s="1" customFormat="1" ht="13.8" x14ac:dyDescent="0.3">
      <c r="B43178" s="10"/>
      <c r="L43178" s="10"/>
      <c r="M43178" s="10"/>
    </row>
    <row r="43179" spans="2:13" s="1" customFormat="1" ht="13.8" x14ac:dyDescent="0.3">
      <c r="B43179" s="10"/>
      <c r="L43179" s="10"/>
      <c r="M43179" s="10"/>
    </row>
    <row r="43180" spans="2:13" s="1" customFormat="1" ht="13.8" x14ac:dyDescent="0.3">
      <c r="B43180" s="10"/>
      <c r="L43180" s="10"/>
      <c r="M43180" s="10"/>
    </row>
    <row r="43181" spans="2:13" s="1" customFormat="1" ht="13.8" x14ac:dyDescent="0.3">
      <c r="B43181" s="10"/>
      <c r="L43181" s="10"/>
      <c r="M43181" s="10"/>
    </row>
    <row r="43182" spans="2:13" s="1" customFormat="1" ht="13.8" x14ac:dyDescent="0.3">
      <c r="B43182" s="10"/>
      <c r="L43182" s="10"/>
      <c r="M43182" s="10"/>
    </row>
    <row r="43183" spans="2:13" s="1" customFormat="1" ht="13.8" x14ac:dyDescent="0.3">
      <c r="B43183" s="10"/>
      <c r="L43183" s="10"/>
      <c r="M43183" s="10"/>
    </row>
    <row r="43184" spans="2:13" s="1" customFormat="1" ht="13.8" x14ac:dyDescent="0.3">
      <c r="B43184" s="10"/>
      <c r="L43184" s="10"/>
      <c r="M43184" s="10"/>
    </row>
    <row r="43185" spans="2:13" s="1" customFormat="1" ht="13.8" x14ac:dyDescent="0.3">
      <c r="B43185" s="10"/>
      <c r="L43185" s="10"/>
      <c r="M43185" s="10"/>
    </row>
    <row r="43186" spans="2:13" s="1" customFormat="1" ht="13.8" x14ac:dyDescent="0.3">
      <c r="B43186" s="10"/>
      <c r="L43186" s="10"/>
      <c r="M43186" s="10"/>
    </row>
    <row r="43187" spans="2:13" s="1" customFormat="1" ht="13.8" x14ac:dyDescent="0.3">
      <c r="B43187" s="10"/>
      <c r="L43187" s="10"/>
      <c r="M43187" s="10"/>
    </row>
    <row r="43188" spans="2:13" s="1" customFormat="1" ht="13.8" x14ac:dyDescent="0.3">
      <c r="B43188" s="10"/>
      <c r="L43188" s="10"/>
      <c r="M43188" s="10"/>
    </row>
    <row r="43189" spans="2:13" s="1" customFormat="1" ht="13.8" x14ac:dyDescent="0.3">
      <c r="B43189" s="10"/>
      <c r="L43189" s="10"/>
      <c r="M43189" s="10"/>
    </row>
    <row r="43190" spans="2:13" s="1" customFormat="1" ht="13.8" x14ac:dyDescent="0.3">
      <c r="B43190" s="10"/>
      <c r="L43190" s="10"/>
      <c r="M43190" s="10"/>
    </row>
    <row r="43191" spans="2:13" s="1" customFormat="1" ht="13.8" x14ac:dyDescent="0.3">
      <c r="B43191" s="10"/>
      <c r="L43191" s="10"/>
      <c r="M43191" s="10"/>
    </row>
    <row r="43192" spans="2:13" s="1" customFormat="1" ht="13.8" x14ac:dyDescent="0.3">
      <c r="B43192" s="10"/>
      <c r="L43192" s="10"/>
      <c r="M43192" s="10"/>
    </row>
    <row r="43193" spans="2:13" s="1" customFormat="1" ht="13.8" x14ac:dyDescent="0.3">
      <c r="B43193" s="10"/>
      <c r="L43193" s="10"/>
      <c r="M43193" s="10"/>
    </row>
    <row r="43194" spans="2:13" s="1" customFormat="1" ht="13.8" x14ac:dyDescent="0.3">
      <c r="B43194" s="10"/>
      <c r="L43194" s="10"/>
      <c r="M43194" s="10"/>
    </row>
    <row r="43195" spans="2:13" s="1" customFormat="1" ht="13.8" x14ac:dyDescent="0.3">
      <c r="B43195" s="10"/>
      <c r="L43195" s="10"/>
      <c r="M43195" s="10"/>
    </row>
    <row r="43196" spans="2:13" s="1" customFormat="1" ht="13.8" x14ac:dyDescent="0.3">
      <c r="B43196" s="10"/>
      <c r="L43196" s="10"/>
      <c r="M43196" s="10"/>
    </row>
    <row r="43197" spans="2:13" s="1" customFormat="1" ht="13.8" x14ac:dyDescent="0.3">
      <c r="B43197" s="10"/>
      <c r="L43197" s="10"/>
      <c r="M43197" s="10"/>
    </row>
    <row r="43198" spans="2:13" s="1" customFormat="1" ht="13.8" x14ac:dyDescent="0.3">
      <c r="B43198" s="10"/>
      <c r="L43198" s="10"/>
      <c r="M43198" s="10"/>
    </row>
    <row r="43199" spans="2:13" s="1" customFormat="1" ht="13.8" x14ac:dyDescent="0.3">
      <c r="B43199" s="10"/>
      <c r="L43199" s="10"/>
      <c r="M43199" s="10"/>
    </row>
    <row r="43200" spans="2:13" s="1" customFormat="1" ht="13.8" x14ac:dyDescent="0.3">
      <c r="B43200" s="10"/>
      <c r="L43200" s="10"/>
      <c r="M43200" s="10"/>
    </row>
    <row r="43201" spans="2:13" s="1" customFormat="1" ht="13.8" x14ac:dyDescent="0.3">
      <c r="B43201" s="10"/>
      <c r="L43201" s="10"/>
      <c r="M43201" s="10"/>
    </row>
    <row r="43202" spans="2:13" s="1" customFormat="1" ht="13.8" x14ac:dyDescent="0.3">
      <c r="B43202" s="10"/>
      <c r="L43202" s="10"/>
      <c r="M43202" s="10"/>
    </row>
    <row r="43203" spans="2:13" s="1" customFormat="1" ht="13.8" x14ac:dyDescent="0.3">
      <c r="B43203" s="10"/>
      <c r="L43203" s="10"/>
      <c r="M43203" s="10"/>
    </row>
    <row r="43204" spans="2:13" s="1" customFormat="1" ht="13.8" x14ac:dyDescent="0.3">
      <c r="B43204" s="10"/>
      <c r="L43204" s="10"/>
      <c r="M43204" s="10"/>
    </row>
    <row r="43205" spans="2:13" s="1" customFormat="1" ht="13.8" x14ac:dyDescent="0.3">
      <c r="B43205" s="10"/>
      <c r="L43205" s="10"/>
      <c r="M43205" s="10"/>
    </row>
    <row r="43206" spans="2:13" s="1" customFormat="1" ht="13.8" x14ac:dyDescent="0.3">
      <c r="B43206" s="10"/>
      <c r="L43206" s="10"/>
      <c r="M43206" s="10"/>
    </row>
    <row r="43207" spans="2:13" s="1" customFormat="1" ht="13.8" x14ac:dyDescent="0.3">
      <c r="B43207" s="10"/>
      <c r="L43207" s="10"/>
      <c r="M43207" s="10"/>
    </row>
    <row r="43208" spans="2:13" s="1" customFormat="1" ht="13.8" x14ac:dyDescent="0.3">
      <c r="B43208" s="10"/>
      <c r="L43208" s="10"/>
      <c r="M43208" s="10"/>
    </row>
    <row r="43209" spans="2:13" s="1" customFormat="1" ht="13.8" x14ac:dyDescent="0.3">
      <c r="B43209" s="10"/>
      <c r="L43209" s="10"/>
      <c r="M43209" s="10"/>
    </row>
    <row r="43210" spans="2:13" s="1" customFormat="1" ht="13.8" x14ac:dyDescent="0.3">
      <c r="B43210" s="10"/>
      <c r="L43210" s="10"/>
      <c r="M43210" s="10"/>
    </row>
    <row r="43211" spans="2:13" s="1" customFormat="1" ht="13.8" x14ac:dyDescent="0.3">
      <c r="B43211" s="10"/>
      <c r="L43211" s="10"/>
      <c r="M43211" s="10"/>
    </row>
    <row r="43212" spans="2:13" s="1" customFormat="1" ht="13.8" x14ac:dyDescent="0.3">
      <c r="B43212" s="10"/>
      <c r="L43212" s="10"/>
      <c r="M43212" s="10"/>
    </row>
    <row r="43213" spans="2:13" s="1" customFormat="1" ht="13.8" x14ac:dyDescent="0.3">
      <c r="B43213" s="10"/>
      <c r="L43213" s="10"/>
      <c r="M43213" s="10"/>
    </row>
    <row r="43214" spans="2:13" s="1" customFormat="1" ht="13.8" x14ac:dyDescent="0.3">
      <c r="B43214" s="10"/>
      <c r="L43214" s="10"/>
      <c r="M43214" s="10"/>
    </row>
    <row r="43215" spans="2:13" s="1" customFormat="1" ht="13.8" x14ac:dyDescent="0.3">
      <c r="B43215" s="10"/>
      <c r="L43215" s="10"/>
      <c r="M43215" s="10"/>
    </row>
    <row r="43216" spans="2:13" s="1" customFormat="1" ht="13.8" x14ac:dyDescent="0.3">
      <c r="B43216" s="10"/>
      <c r="L43216" s="10"/>
      <c r="M43216" s="10"/>
    </row>
    <row r="43217" spans="2:13" s="1" customFormat="1" ht="13.8" x14ac:dyDescent="0.3">
      <c r="B43217" s="10"/>
      <c r="L43217" s="10"/>
      <c r="M43217" s="10"/>
    </row>
    <row r="43218" spans="2:13" s="1" customFormat="1" ht="13.8" x14ac:dyDescent="0.3">
      <c r="B43218" s="10"/>
      <c r="L43218" s="10"/>
      <c r="M43218" s="10"/>
    </row>
    <row r="43219" spans="2:13" s="1" customFormat="1" ht="13.8" x14ac:dyDescent="0.3">
      <c r="B43219" s="10"/>
      <c r="L43219" s="10"/>
      <c r="M43219" s="10"/>
    </row>
    <row r="43220" spans="2:13" s="1" customFormat="1" ht="13.8" x14ac:dyDescent="0.3">
      <c r="B43220" s="10"/>
      <c r="L43220" s="10"/>
      <c r="M43220" s="10"/>
    </row>
    <row r="43221" spans="2:13" s="1" customFormat="1" ht="13.8" x14ac:dyDescent="0.3">
      <c r="B43221" s="10"/>
      <c r="L43221" s="10"/>
      <c r="M43221" s="10"/>
    </row>
    <row r="43222" spans="2:13" s="1" customFormat="1" ht="13.8" x14ac:dyDescent="0.3">
      <c r="B43222" s="10"/>
      <c r="L43222" s="10"/>
      <c r="M43222" s="10"/>
    </row>
    <row r="43223" spans="2:13" s="1" customFormat="1" ht="13.8" x14ac:dyDescent="0.3">
      <c r="B43223" s="10"/>
      <c r="L43223" s="10"/>
      <c r="M43223" s="10"/>
    </row>
    <row r="43224" spans="2:13" s="1" customFormat="1" ht="13.8" x14ac:dyDescent="0.3">
      <c r="B43224" s="10"/>
      <c r="L43224" s="10"/>
      <c r="M43224" s="10"/>
    </row>
    <row r="43225" spans="2:13" s="1" customFormat="1" ht="13.8" x14ac:dyDescent="0.3">
      <c r="B43225" s="10"/>
      <c r="L43225" s="10"/>
      <c r="M43225" s="10"/>
    </row>
    <row r="43226" spans="2:13" s="1" customFormat="1" ht="13.8" x14ac:dyDescent="0.3">
      <c r="B43226" s="10"/>
      <c r="L43226" s="10"/>
      <c r="M43226" s="10"/>
    </row>
    <row r="43227" spans="2:13" s="1" customFormat="1" ht="13.8" x14ac:dyDescent="0.3">
      <c r="B43227" s="10"/>
      <c r="L43227" s="10"/>
      <c r="M43227" s="10"/>
    </row>
    <row r="43228" spans="2:13" s="1" customFormat="1" ht="13.8" x14ac:dyDescent="0.3">
      <c r="B43228" s="10"/>
      <c r="L43228" s="10"/>
      <c r="M43228" s="10"/>
    </row>
    <row r="43229" spans="2:13" s="1" customFormat="1" ht="13.8" x14ac:dyDescent="0.3">
      <c r="B43229" s="10"/>
      <c r="L43229" s="10"/>
      <c r="M43229" s="10"/>
    </row>
    <row r="43230" spans="2:13" s="1" customFormat="1" ht="13.8" x14ac:dyDescent="0.3">
      <c r="B43230" s="10"/>
      <c r="L43230" s="10"/>
      <c r="M43230" s="10"/>
    </row>
    <row r="43231" spans="2:13" s="1" customFormat="1" ht="13.8" x14ac:dyDescent="0.3">
      <c r="B43231" s="10"/>
      <c r="L43231" s="10"/>
      <c r="M43231" s="10"/>
    </row>
    <row r="43232" spans="2:13" s="1" customFormat="1" ht="13.8" x14ac:dyDescent="0.3">
      <c r="B43232" s="10"/>
      <c r="L43232" s="10"/>
      <c r="M43232" s="10"/>
    </row>
    <row r="43233" spans="2:13" s="1" customFormat="1" ht="13.8" x14ac:dyDescent="0.3">
      <c r="B43233" s="10"/>
      <c r="L43233" s="10"/>
      <c r="M43233" s="10"/>
    </row>
    <row r="43234" spans="2:13" s="1" customFormat="1" ht="13.8" x14ac:dyDescent="0.3">
      <c r="B43234" s="10"/>
      <c r="L43234" s="10"/>
      <c r="M43234" s="10"/>
    </row>
    <row r="43235" spans="2:13" s="1" customFormat="1" ht="13.8" x14ac:dyDescent="0.3">
      <c r="B43235" s="10"/>
      <c r="L43235" s="10"/>
      <c r="M43235" s="10"/>
    </row>
    <row r="43236" spans="2:13" s="1" customFormat="1" ht="13.8" x14ac:dyDescent="0.3">
      <c r="B43236" s="10"/>
      <c r="L43236" s="10"/>
      <c r="M43236" s="10"/>
    </row>
    <row r="43237" spans="2:13" s="1" customFormat="1" ht="13.8" x14ac:dyDescent="0.3">
      <c r="B43237" s="10"/>
      <c r="L43237" s="10"/>
      <c r="M43237" s="10"/>
    </row>
    <row r="43238" spans="2:13" s="1" customFormat="1" ht="13.8" x14ac:dyDescent="0.3">
      <c r="B43238" s="10"/>
      <c r="L43238" s="10"/>
      <c r="M43238" s="10"/>
    </row>
    <row r="43239" spans="2:13" s="1" customFormat="1" ht="13.8" x14ac:dyDescent="0.3">
      <c r="B43239" s="10"/>
      <c r="L43239" s="10"/>
      <c r="M43239" s="10"/>
    </row>
    <row r="43240" spans="2:13" s="1" customFormat="1" ht="13.8" x14ac:dyDescent="0.3">
      <c r="B43240" s="10"/>
      <c r="L43240" s="10"/>
      <c r="M43240" s="10"/>
    </row>
    <row r="43241" spans="2:13" s="1" customFormat="1" ht="13.8" x14ac:dyDescent="0.3">
      <c r="B43241" s="10"/>
      <c r="L43241" s="10"/>
      <c r="M43241" s="10"/>
    </row>
    <row r="43242" spans="2:13" s="1" customFormat="1" ht="13.8" x14ac:dyDescent="0.3">
      <c r="B43242" s="10"/>
      <c r="L43242" s="10"/>
      <c r="M43242" s="10"/>
    </row>
    <row r="43243" spans="2:13" s="1" customFormat="1" ht="13.8" x14ac:dyDescent="0.3">
      <c r="B43243" s="10"/>
      <c r="L43243" s="10"/>
      <c r="M43243" s="10"/>
    </row>
    <row r="43244" spans="2:13" s="1" customFormat="1" ht="13.8" x14ac:dyDescent="0.3">
      <c r="B43244" s="10"/>
      <c r="L43244" s="10"/>
      <c r="M43244" s="10"/>
    </row>
    <row r="43245" spans="2:13" s="1" customFormat="1" ht="13.8" x14ac:dyDescent="0.3">
      <c r="B43245" s="10"/>
      <c r="L43245" s="10"/>
      <c r="M43245" s="10"/>
    </row>
    <row r="43246" spans="2:13" s="1" customFormat="1" ht="13.8" x14ac:dyDescent="0.3">
      <c r="B43246" s="10"/>
      <c r="L43246" s="10"/>
      <c r="M43246" s="10"/>
    </row>
    <row r="43247" spans="2:13" s="1" customFormat="1" ht="13.8" x14ac:dyDescent="0.3">
      <c r="B43247" s="10"/>
      <c r="L43247" s="10"/>
      <c r="M43247" s="10"/>
    </row>
    <row r="43248" spans="2:13" s="1" customFormat="1" ht="13.8" x14ac:dyDescent="0.3">
      <c r="B43248" s="10"/>
      <c r="L43248" s="10"/>
      <c r="M43248" s="10"/>
    </row>
    <row r="43249" spans="2:13" s="1" customFormat="1" ht="13.8" x14ac:dyDescent="0.3">
      <c r="B43249" s="10"/>
      <c r="L43249" s="10"/>
      <c r="M43249" s="10"/>
    </row>
    <row r="43250" spans="2:13" s="1" customFormat="1" ht="13.8" x14ac:dyDescent="0.3">
      <c r="B43250" s="10"/>
      <c r="L43250" s="10"/>
      <c r="M43250" s="10"/>
    </row>
    <row r="43251" spans="2:13" s="1" customFormat="1" ht="13.8" x14ac:dyDescent="0.3">
      <c r="B43251" s="10"/>
      <c r="L43251" s="10"/>
      <c r="M43251" s="10"/>
    </row>
    <row r="43252" spans="2:13" s="1" customFormat="1" ht="13.8" x14ac:dyDescent="0.3">
      <c r="B43252" s="10"/>
      <c r="L43252" s="10"/>
      <c r="M43252" s="10"/>
    </row>
    <row r="43253" spans="2:13" s="1" customFormat="1" ht="13.8" x14ac:dyDescent="0.3">
      <c r="B43253" s="10"/>
      <c r="L43253" s="10"/>
      <c r="M43253" s="10"/>
    </row>
    <row r="43254" spans="2:13" s="1" customFormat="1" ht="13.8" x14ac:dyDescent="0.3">
      <c r="B43254" s="10"/>
      <c r="L43254" s="10"/>
      <c r="M43254" s="10"/>
    </row>
    <row r="43255" spans="2:13" s="1" customFormat="1" ht="13.8" x14ac:dyDescent="0.3">
      <c r="B43255" s="10"/>
      <c r="L43255" s="10"/>
      <c r="M43255" s="10"/>
    </row>
    <row r="43256" spans="2:13" s="1" customFormat="1" ht="13.8" x14ac:dyDescent="0.3">
      <c r="B43256" s="10"/>
      <c r="L43256" s="10"/>
      <c r="M43256" s="10"/>
    </row>
    <row r="43257" spans="2:13" s="1" customFormat="1" ht="13.8" x14ac:dyDescent="0.3">
      <c r="B43257" s="10"/>
      <c r="L43257" s="10"/>
      <c r="M43257" s="10"/>
    </row>
    <row r="43258" spans="2:13" s="1" customFormat="1" ht="13.8" x14ac:dyDescent="0.3">
      <c r="B43258" s="10"/>
      <c r="L43258" s="10"/>
      <c r="M43258" s="10"/>
    </row>
    <row r="43259" spans="2:13" s="1" customFormat="1" ht="13.8" x14ac:dyDescent="0.3">
      <c r="B43259" s="10"/>
      <c r="L43259" s="10"/>
      <c r="M43259" s="10"/>
    </row>
    <row r="43260" spans="2:13" s="1" customFormat="1" ht="13.8" x14ac:dyDescent="0.3">
      <c r="B43260" s="10"/>
      <c r="L43260" s="10"/>
      <c r="M43260" s="10"/>
    </row>
    <row r="43261" spans="2:13" s="1" customFormat="1" ht="13.8" x14ac:dyDescent="0.3">
      <c r="B43261" s="10"/>
      <c r="L43261" s="10"/>
      <c r="M43261" s="10"/>
    </row>
    <row r="43262" spans="2:13" s="1" customFormat="1" ht="13.8" x14ac:dyDescent="0.3">
      <c r="B43262" s="10"/>
      <c r="L43262" s="10"/>
      <c r="M43262" s="10"/>
    </row>
    <row r="43263" spans="2:13" s="1" customFormat="1" ht="13.8" x14ac:dyDescent="0.3">
      <c r="B43263" s="10"/>
      <c r="L43263" s="10"/>
      <c r="M43263" s="10"/>
    </row>
    <row r="43264" spans="2:13" s="1" customFormat="1" ht="13.8" x14ac:dyDescent="0.3">
      <c r="B43264" s="10"/>
      <c r="L43264" s="10"/>
      <c r="M43264" s="10"/>
    </row>
    <row r="43265" spans="2:13" s="1" customFormat="1" ht="13.8" x14ac:dyDescent="0.3">
      <c r="B43265" s="10"/>
      <c r="L43265" s="10"/>
      <c r="M43265" s="10"/>
    </row>
    <row r="43266" spans="2:13" s="1" customFormat="1" ht="13.8" x14ac:dyDescent="0.3">
      <c r="B43266" s="10"/>
      <c r="L43266" s="10"/>
      <c r="M43266" s="10"/>
    </row>
    <row r="43267" spans="2:13" s="1" customFormat="1" ht="13.8" x14ac:dyDescent="0.3">
      <c r="B43267" s="10"/>
      <c r="L43267" s="10"/>
      <c r="M43267" s="10"/>
    </row>
    <row r="43268" spans="2:13" s="1" customFormat="1" ht="13.8" x14ac:dyDescent="0.3">
      <c r="B43268" s="10"/>
      <c r="L43268" s="10"/>
      <c r="M43268" s="10"/>
    </row>
    <row r="43269" spans="2:13" s="1" customFormat="1" ht="13.8" x14ac:dyDescent="0.3">
      <c r="B43269" s="10"/>
      <c r="L43269" s="10"/>
      <c r="M43269" s="10"/>
    </row>
    <row r="43270" spans="2:13" s="1" customFormat="1" ht="13.8" x14ac:dyDescent="0.3">
      <c r="B43270" s="10"/>
      <c r="L43270" s="10"/>
      <c r="M43270" s="10"/>
    </row>
    <row r="43271" spans="2:13" s="1" customFormat="1" ht="13.8" x14ac:dyDescent="0.3">
      <c r="B43271" s="10"/>
      <c r="L43271" s="10"/>
      <c r="M43271" s="10"/>
    </row>
    <row r="43272" spans="2:13" s="1" customFormat="1" ht="13.8" x14ac:dyDescent="0.3">
      <c r="B43272" s="10"/>
      <c r="L43272" s="10"/>
      <c r="M43272" s="10"/>
    </row>
    <row r="43273" spans="2:13" s="1" customFormat="1" ht="13.8" x14ac:dyDescent="0.3">
      <c r="B43273" s="10"/>
      <c r="L43273" s="10"/>
      <c r="M43273" s="10"/>
    </row>
    <row r="43274" spans="2:13" s="1" customFormat="1" ht="13.8" x14ac:dyDescent="0.3">
      <c r="B43274" s="10"/>
      <c r="L43274" s="10"/>
      <c r="M43274" s="10"/>
    </row>
    <row r="43275" spans="2:13" s="1" customFormat="1" ht="13.8" x14ac:dyDescent="0.3">
      <c r="B43275" s="10"/>
      <c r="L43275" s="10"/>
      <c r="M43275" s="10"/>
    </row>
    <row r="43276" spans="2:13" s="1" customFormat="1" ht="13.8" x14ac:dyDescent="0.3">
      <c r="B43276" s="10"/>
      <c r="L43276" s="10"/>
      <c r="M43276" s="10"/>
    </row>
    <row r="43277" spans="2:13" s="1" customFormat="1" ht="13.8" x14ac:dyDescent="0.3">
      <c r="B43277" s="10"/>
      <c r="L43277" s="10"/>
      <c r="M43277" s="10"/>
    </row>
    <row r="43278" spans="2:13" s="1" customFormat="1" ht="13.8" x14ac:dyDescent="0.3">
      <c r="B43278" s="10"/>
      <c r="L43278" s="10"/>
      <c r="M43278" s="10"/>
    </row>
    <row r="43279" spans="2:13" s="1" customFormat="1" ht="13.8" x14ac:dyDescent="0.3">
      <c r="B43279" s="10"/>
      <c r="L43279" s="10"/>
      <c r="M43279" s="10"/>
    </row>
    <row r="43280" spans="2:13" s="1" customFormat="1" ht="13.8" x14ac:dyDescent="0.3">
      <c r="B43280" s="10"/>
      <c r="L43280" s="10"/>
      <c r="M43280" s="10"/>
    </row>
    <row r="43281" spans="2:13" s="1" customFormat="1" ht="13.8" x14ac:dyDescent="0.3">
      <c r="B43281" s="10"/>
      <c r="L43281" s="10"/>
      <c r="M43281" s="10"/>
    </row>
    <row r="43282" spans="2:13" s="1" customFormat="1" ht="13.8" x14ac:dyDescent="0.3">
      <c r="B43282" s="10"/>
      <c r="L43282" s="10"/>
      <c r="M43282" s="10"/>
    </row>
    <row r="43283" spans="2:13" s="1" customFormat="1" ht="13.8" x14ac:dyDescent="0.3">
      <c r="B43283" s="10"/>
      <c r="L43283" s="10"/>
      <c r="M43283" s="10"/>
    </row>
    <row r="43284" spans="2:13" s="1" customFormat="1" ht="13.8" x14ac:dyDescent="0.3">
      <c r="B43284" s="10"/>
      <c r="L43284" s="10"/>
      <c r="M43284" s="10"/>
    </row>
    <row r="43285" spans="2:13" s="1" customFormat="1" ht="13.8" x14ac:dyDescent="0.3">
      <c r="B43285" s="10"/>
      <c r="L43285" s="10"/>
      <c r="M43285" s="10"/>
    </row>
    <row r="43286" spans="2:13" s="1" customFormat="1" ht="13.8" x14ac:dyDescent="0.3">
      <c r="B43286" s="10"/>
      <c r="L43286" s="10"/>
      <c r="M43286" s="10"/>
    </row>
    <row r="43287" spans="2:13" s="1" customFormat="1" ht="13.8" x14ac:dyDescent="0.3">
      <c r="B43287" s="10"/>
      <c r="L43287" s="10"/>
      <c r="M43287" s="10"/>
    </row>
    <row r="43288" spans="2:13" s="1" customFormat="1" ht="13.8" x14ac:dyDescent="0.3">
      <c r="B43288" s="10"/>
      <c r="L43288" s="10"/>
      <c r="M43288" s="10"/>
    </row>
    <row r="43289" spans="2:13" s="1" customFormat="1" ht="13.8" x14ac:dyDescent="0.3">
      <c r="B43289" s="10"/>
      <c r="L43289" s="10"/>
      <c r="M43289" s="10"/>
    </row>
    <row r="43290" spans="2:13" s="1" customFormat="1" ht="13.8" x14ac:dyDescent="0.3">
      <c r="B43290" s="10"/>
      <c r="L43290" s="10"/>
      <c r="M43290" s="10"/>
    </row>
    <row r="43291" spans="2:13" s="1" customFormat="1" ht="13.8" x14ac:dyDescent="0.3">
      <c r="B43291" s="10"/>
      <c r="L43291" s="10"/>
      <c r="M43291" s="10"/>
    </row>
    <row r="43292" spans="2:13" s="1" customFormat="1" ht="13.8" x14ac:dyDescent="0.3">
      <c r="B43292" s="10"/>
      <c r="L43292" s="10"/>
      <c r="M43292" s="10"/>
    </row>
    <row r="43293" spans="2:13" s="1" customFormat="1" ht="13.8" x14ac:dyDescent="0.3">
      <c r="B43293" s="10"/>
      <c r="L43293" s="10"/>
      <c r="M43293" s="10"/>
    </row>
    <row r="43294" spans="2:13" s="1" customFormat="1" ht="13.8" x14ac:dyDescent="0.3">
      <c r="B43294" s="10"/>
      <c r="L43294" s="10"/>
      <c r="M43294" s="10"/>
    </row>
    <row r="43295" spans="2:13" s="1" customFormat="1" ht="13.8" x14ac:dyDescent="0.3">
      <c r="B43295" s="10"/>
      <c r="L43295" s="10"/>
      <c r="M43295" s="10"/>
    </row>
    <row r="43296" spans="2:13" s="1" customFormat="1" ht="13.8" x14ac:dyDescent="0.3">
      <c r="B43296" s="10"/>
      <c r="L43296" s="10"/>
      <c r="M43296" s="10"/>
    </row>
    <row r="43297" spans="2:13" s="1" customFormat="1" ht="13.8" x14ac:dyDescent="0.3">
      <c r="B43297" s="10"/>
      <c r="L43297" s="10"/>
      <c r="M43297" s="10"/>
    </row>
    <row r="43298" spans="2:13" s="1" customFormat="1" ht="13.8" x14ac:dyDescent="0.3">
      <c r="B43298" s="10"/>
      <c r="L43298" s="10"/>
      <c r="M43298" s="10"/>
    </row>
    <row r="43299" spans="2:13" s="1" customFormat="1" ht="13.8" x14ac:dyDescent="0.3">
      <c r="B43299" s="10"/>
      <c r="L43299" s="10"/>
      <c r="M43299" s="10"/>
    </row>
    <row r="43300" spans="2:13" s="1" customFormat="1" ht="13.8" x14ac:dyDescent="0.3">
      <c r="B43300" s="10"/>
      <c r="L43300" s="10"/>
      <c r="M43300" s="10"/>
    </row>
    <row r="43301" spans="2:13" s="1" customFormat="1" ht="13.8" x14ac:dyDescent="0.3">
      <c r="B43301" s="10"/>
      <c r="L43301" s="10"/>
      <c r="M43301" s="10"/>
    </row>
    <row r="43302" spans="2:13" s="1" customFormat="1" ht="13.8" x14ac:dyDescent="0.3">
      <c r="B43302" s="10"/>
      <c r="L43302" s="10"/>
      <c r="M43302" s="10"/>
    </row>
    <row r="43303" spans="2:13" s="1" customFormat="1" ht="13.8" x14ac:dyDescent="0.3">
      <c r="B43303" s="10"/>
      <c r="L43303" s="10"/>
      <c r="M43303" s="10"/>
    </row>
    <row r="43304" spans="2:13" s="1" customFormat="1" ht="13.8" x14ac:dyDescent="0.3">
      <c r="B43304" s="10"/>
      <c r="L43304" s="10"/>
      <c r="M43304" s="10"/>
    </row>
    <row r="43305" spans="2:13" s="1" customFormat="1" ht="13.8" x14ac:dyDescent="0.3">
      <c r="B43305" s="10"/>
      <c r="L43305" s="10"/>
      <c r="M43305" s="10"/>
    </row>
    <row r="43306" spans="2:13" s="1" customFormat="1" ht="13.8" x14ac:dyDescent="0.3">
      <c r="B43306" s="10"/>
      <c r="L43306" s="10"/>
      <c r="M43306" s="10"/>
    </row>
    <row r="43307" spans="2:13" s="1" customFormat="1" ht="13.8" x14ac:dyDescent="0.3">
      <c r="B43307" s="10"/>
      <c r="L43307" s="10"/>
      <c r="M43307" s="10"/>
    </row>
    <row r="43308" spans="2:13" s="1" customFormat="1" ht="13.8" x14ac:dyDescent="0.3">
      <c r="B43308" s="10"/>
      <c r="L43308" s="10"/>
      <c r="M43308" s="10"/>
    </row>
    <row r="43309" spans="2:13" s="1" customFormat="1" ht="13.8" x14ac:dyDescent="0.3">
      <c r="B43309" s="10"/>
      <c r="L43309" s="10"/>
      <c r="M43309" s="10"/>
    </row>
    <row r="43310" spans="2:13" s="1" customFormat="1" ht="13.8" x14ac:dyDescent="0.3">
      <c r="B43310" s="10"/>
      <c r="L43310" s="10"/>
      <c r="M43310" s="10"/>
    </row>
    <row r="43311" spans="2:13" s="1" customFormat="1" ht="13.8" x14ac:dyDescent="0.3">
      <c r="B43311" s="10"/>
      <c r="L43311" s="10"/>
      <c r="M43311" s="10"/>
    </row>
    <row r="43312" spans="2:13" s="1" customFormat="1" ht="13.8" x14ac:dyDescent="0.3">
      <c r="B43312" s="10"/>
      <c r="L43312" s="10"/>
      <c r="M43312" s="10"/>
    </row>
    <row r="43313" spans="2:13" s="1" customFormat="1" ht="13.8" x14ac:dyDescent="0.3">
      <c r="B43313" s="10"/>
      <c r="L43313" s="10"/>
      <c r="M43313" s="10"/>
    </row>
    <row r="43314" spans="2:13" s="1" customFormat="1" ht="13.8" x14ac:dyDescent="0.3">
      <c r="B43314" s="10"/>
      <c r="L43314" s="10"/>
      <c r="M43314" s="10"/>
    </row>
    <row r="43315" spans="2:13" s="1" customFormat="1" ht="13.8" x14ac:dyDescent="0.3">
      <c r="B43315" s="10"/>
      <c r="L43315" s="10"/>
      <c r="M43315" s="10"/>
    </row>
    <row r="43316" spans="2:13" s="1" customFormat="1" ht="13.8" x14ac:dyDescent="0.3">
      <c r="B43316" s="10"/>
      <c r="L43316" s="10"/>
      <c r="M43316" s="10"/>
    </row>
    <row r="43317" spans="2:13" s="1" customFormat="1" ht="13.8" x14ac:dyDescent="0.3">
      <c r="B43317" s="10"/>
      <c r="L43317" s="10"/>
      <c r="M43317" s="10"/>
    </row>
    <row r="43318" spans="2:13" s="1" customFormat="1" ht="13.8" x14ac:dyDescent="0.3">
      <c r="B43318" s="10"/>
      <c r="L43318" s="10"/>
      <c r="M43318" s="10"/>
    </row>
    <row r="43319" spans="2:13" s="1" customFormat="1" ht="13.8" x14ac:dyDescent="0.3">
      <c r="B43319" s="10"/>
      <c r="L43319" s="10"/>
      <c r="M43319" s="10"/>
    </row>
    <row r="43320" spans="2:13" s="1" customFormat="1" ht="13.8" x14ac:dyDescent="0.3">
      <c r="B43320" s="10"/>
      <c r="L43320" s="10"/>
      <c r="M43320" s="10"/>
    </row>
    <row r="43321" spans="2:13" s="1" customFormat="1" ht="13.8" x14ac:dyDescent="0.3">
      <c r="B43321" s="10"/>
      <c r="L43321" s="10"/>
      <c r="M43321" s="10"/>
    </row>
    <row r="43322" spans="2:13" s="1" customFormat="1" ht="13.8" x14ac:dyDescent="0.3">
      <c r="B43322" s="10"/>
      <c r="L43322" s="10"/>
      <c r="M43322" s="10"/>
    </row>
    <row r="43323" spans="2:13" s="1" customFormat="1" ht="13.8" x14ac:dyDescent="0.3">
      <c r="B43323" s="10"/>
      <c r="L43323" s="10"/>
      <c r="M43323" s="10"/>
    </row>
    <row r="43324" spans="2:13" s="1" customFormat="1" ht="13.8" x14ac:dyDescent="0.3">
      <c r="B43324" s="10"/>
      <c r="L43324" s="10"/>
      <c r="M43324" s="10"/>
    </row>
    <row r="43325" spans="2:13" s="1" customFormat="1" ht="13.8" x14ac:dyDescent="0.3">
      <c r="B43325" s="10"/>
      <c r="L43325" s="10"/>
      <c r="M43325" s="10"/>
    </row>
    <row r="43326" spans="2:13" s="1" customFormat="1" ht="13.8" x14ac:dyDescent="0.3">
      <c r="B43326" s="10"/>
      <c r="L43326" s="10"/>
      <c r="M43326" s="10"/>
    </row>
    <row r="43327" spans="2:13" s="1" customFormat="1" ht="13.8" x14ac:dyDescent="0.3">
      <c r="B43327" s="10"/>
      <c r="L43327" s="10"/>
      <c r="M43327" s="10"/>
    </row>
    <row r="43328" spans="2:13" s="1" customFormat="1" ht="13.8" x14ac:dyDescent="0.3">
      <c r="B43328" s="10"/>
      <c r="L43328" s="10"/>
      <c r="M43328" s="10"/>
    </row>
    <row r="43329" spans="2:13" s="1" customFormat="1" ht="13.8" x14ac:dyDescent="0.3">
      <c r="B43329" s="10"/>
      <c r="L43329" s="10"/>
      <c r="M43329" s="10"/>
    </row>
    <row r="43330" spans="2:13" s="1" customFormat="1" ht="13.8" x14ac:dyDescent="0.3">
      <c r="B43330" s="10"/>
      <c r="L43330" s="10"/>
      <c r="M43330" s="10"/>
    </row>
    <row r="43331" spans="2:13" s="1" customFormat="1" ht="13.8" x14ac:dyDescent="0.3">
      <c r="B43331" s="10"/>
      <c r="L43331" s="10"/>
      <c r="M43331" s="10"/>
    </row>
    <row r="43332" spans="2:13" s="1" customFormat="1" ht="13.8" x14ac:dyDescent="0.3">
      <c r="B43332" s="10"/>
      <c r="L43332" s="10"/>
      <c r="M43332" s="10"/>
    </row>
    <row r="43333" spans="2:13" s="1" customFormat="1" ht="13.8" x14ac:dyDescent="0.3">
      <c r="B43333" s="10"/>
      <c r="L43333" s="10"/>
      <c r="M43333" s="10"/>
    </row>
    <row r="43334" spans="2:13" s="1" customFormat="1" ht="13.8" x14ac:dyDescent="0.3">
      <c r="B43334" s="10"/>
      <c r="L43334" s="10"/>
      <c r="M43334" s="10"/>
    </row>
    <row r="43335" spans="2:13" s="1" customFormat="1" ht="13.8" x14ac:dyDescent="0.3">
      <c r="B43335" s="10"/>
      <c r="L43335" s="10"/>
      <c r="M43335" s="10"/>
    </row>
    <row r="43336" spans="2:13" s="1" customFormat="1" ht="13.8" x14ac:dyDescent="0.3">
      <c r="B43336" s="10"/>
      <c r="L43336" s="10"/>
      <c r="M43336" s="10"/>
    </row>
    <row r="43337" spans="2:13" s="1" customFormat="1" ht="13.8" x14ac:dyDescent="0.3">
      <c r="B43337" s="10"/>
      <c r="L43337" s="10"/>
      <c r="M43337" s="10"/>
    </row>
    <row r="43338" spans="2:13" s="1" customFormat="1" ht="13.8" x14ac:dyDescent="0.3">
      <c r="B43338" s="10"/>
      <c r="L43338" s="10"/>
      <c r="M43338" s="10"/>
    </row>
    <row r="43339" spans="2:13" s="1" customFormat="1" ht="13.8" x14ac:dyDescent="0.3">
      <c r="B43339" s="10"/>
      <c r="L43339" s="10"/>
      <c r="M43339" s="10"/>
    </row>
    <row r="43340" spans="2:13" s="1" customFormat="1" ht="13.8" x14ac:dyDescent="0.3">
      <c r="B43340" s="10"/>
      <c r="L43340" s="10"/>
      <c r="M43340" s="10"/>
    </row>
    <row r="43341" spans="2:13" s="1" customFormat="1" ht="13.8" x14ac:dyDescent="0.3">
      <c r="B43341" s="10"/>
      <c r="L43341" s="10"/>
      <c r="M43341" s="10"/>
    </row>
    <row r="43342" spans="2:13" s="1" customFormat="1" ht="13.8" x14ac:dyDescent="0.3">
      <c r="B43342" s="10"/>
      <c r="L43342" s="10"/>
      <c r="M43342" s="10"/>
    </row>
    <row r="43343" spans="2:13" s="1" customFormat="1" ht="13.8" x14ac:dyDescent="0.3">
      <c r="B43343" s="10"/>
      <c r="L43343" s="10"/>
      <c r="M43343" s="10"/>
    </row>
    <row r="43344" spans="2:13" s="1" customFormat="1" ht="13.8" x14ac:dyDescent="0.3">
      <c r="B43344" s="10"/>
      <c r="L43344" s="10"/>
      <c r="M43344" s="10"/>
    </row>
    <row r="43345" spans="2:13" s="1" customFormat="1" ht="13.8" x14ac:dyDescent="0.3">
      <c r="B43345" s="10"/>
      <c r="L43345" s="10"/>
      <c r="M43345" s="10"/>
    </row>
    <row r="43346" spans="2:13" s="1" customFormat="1" ht="13.8" x14ac:dyDescent="0.3">
      <c r="B43346" s="10"/>
      <c r="L43346" s="10"/>
      <c r="M43346" s="10"/>
    </row>
    <row r="43347" spans="2:13" s="1" customFormat="1" ht="13.8" x14ac:dyDescent="0.3">
      <c r="B43347" s="10"/>
      <c r="L43347" s="10"/>
      <c r="M43347" s="10"/>
    </row>
    <row r="43348" spans="2:13" s="1" customFormat="1" ht="13.8" x14ac:dyDescent="0.3">
      <c r="B43348" s="10"/>
      <c r="L43348" s="10"/>
      <c r="M43348" s="10"/>
    </row>
    <row r="43349" spans="2:13" s="1" customFormat="1" ht="13.8" x14ac:dyDescent="0.3">
      <c r="B43349" s="10"/>
      <c r="L43349" s="10"/>
      <c r="M43349" s="10"/>
    </row>
    <row r="43350" spans="2:13" s="1" customFormat="1" ht="13.8" x14ac:dyDescent="0.3">
      <c r="B43350" s="10"/>
      <c r="L43350" s="10"/>
      <c r="M43350" s="10"/>
    </row>
    <row r="43351" spans="2:13" s="1" customFormat="1" ht="13.8" x14ac:dyDescent="0.3">
      <c r="B43351" s="10"/>
      <c r="L43351" s="10"/>
      <c r="M43351" s="10"/>
    </row>
    <row r="43352" spans="2:13" s="1" customFormat="1" ht="13.8" x14ac:dyDescent="0.3">
      <c r="B43352" s="10"/>
      <c r="L43352" s="10"/>
      <c r="M43352" s="10"/>
    </row>
    <row r="43353" spans="2:13" s="1" customFormat="1" ht="13.8" x14ac:dyDescent="0.3">
      <c r="B43353" s="10"/>
      <c r="L43353" s="10"/>
      <c r="M43353" s="10"/>
    </row>
    <row r="43354" spans="2:13" s="1" customFormat="1" ht="13.8" x14ac:dyDescent="0.3">
      <c r="B43354" s="10"/>
      <c r="L43354" s="10"/>
      <c r="M43354" s="10"/>
    </row>
    <row r="43355" spans="2:13" s="1" customFormat="1" ht="13.8" x14ac:dyDescent="0.3">
      <c r="B43355" s="10"/>
      <c r="L43355" s="10"/>
      <c r="M43355" s="10"/>
    </row>
    <row r="43356" spans="2:13" s="1" customFormat="1" ht="13.8" x14ac:dyDescent="0.3">
      <c r="B43356" s="10"/>
      <c r="L43356" s="10"/>
      <c r="M43356" s="10"/>
    </row>
    <row r="43357" spans="2:13" s="1" customFormat="1" ht="13.8" x14ac:dyDescent="0.3">
      <c r="B43357" s="10"/>
      <c r="L43357" s="10"/>
      <c r="M43357" s="10"/>
    </row>
    <row r="43358" spans="2:13" s="1" customFormat="1" ht="13.8" x14ac:dyDescent="0.3">
      <c r="B43358" s="10"/>
      <c r="L43358" s="10"/>
      <c r="M43358" s="10"/>
    </row>
    <row r="43359" spans="2:13" s="1" customFormat="1" ht="13.8" x14ac:dyDescent="0.3">
      <c r="B43359" s="10"/>
      <c r="L43359" s="10"/>
      <c r="M43359" s="10"/>
    </row>
    <row r="43360" spans="2:13" s="1" customFormat="1" ht="13.8" x14ac:dyDescent="0.3">
      <c r="B43360" s="10"/>
      <c r="L43360" s="10"/>
      <c r="M43360" s="10"/>
    </row>
    <row r="43361" spans="2:13" s="1" customFormat="1" ht="13.8" x14ac:dyDescent="0.3">
      <c r="B43361" s="10"/>
      <c r="L43361" s="10"/>
      <c r="M43361" s="10"/>
    </row>
    <row r="43362" spans="2:13" s="1" customFormat="1" ht="13.8" x14ac:dyDescent="0.3">
      <c r="B43362" s="10"/>
      <c r="L43362" s="10"/>
      <c r="M43362" s="10"/>
    </row>
    <row r="43363" spans="2:13" s="1" customFormat="1" ht="13.8" x14ac:dyDescent="0.3">
      <c r="B43363" s="10"/>
      <c r="L43363" s="10"/>
      <c r="M43363" s="10"/>
    </row>
    <row r="43364" spans="2:13" s="1" customFormat="1" ht="13.8" x14ac:dyDescent="0.3">
      <c r="B43364" s="10"/>
      <c r="L43364" s="10"/>
      <c r="M43364" s="10"/>
    </row>
    <row r="43365" spans="2:13" s="1" customFormat="1" ht="13.8" x14ac:dyDescent="0.3">
      <c r="B43365" s="10"/>
      <c r="L43365" s="10"/>
      <c r="M43365" s="10"/>
    </row>
    <row r="43366" spans="2:13" s="1" customFormat="1" ht="13.8" x14ac:dyDescent="0.3">
      <c r="B43366" s="10"/>
      <c r="L43366" s="10"/>
      <c r="M43366" s="10"/>
    </row>
    <row r="43367" spans="2:13" s="1" customFormat="1" ht="13.8" x14ac:dyDescent="0.3">
      <c r="B43367" s="10"/>
      <c r="L43367" s="10"/>
      <c r="M43367" s="10"/>
    </row>
    <row r="43368" spans="2:13" s="1" customFormat="1" ht="13.8" x14ac:dyDescent="0.3">
      <c r="B43368" s="10"/>
      <c r="L43368" s="10"/>
      <c r="M43368" s="10"/>
    </row>
    <row r="43369" spans="2:13" s="1" customFormat="1" ht="13.8" x14ac:dyDescent="0.3">
      <c r="B43369" s="10"/>
      <c r="L43369" s="10"/>
      <c r="M43369" s="10"/>
    </row>
    <row r="43370" spans="2:13" s="1" customFormat="1" ht="13.8" x14ac:dyDescent="0.3">
      <c r="B43370" s="10"/>
      <c r="L43370" s="10"/>
      <c r="M43370" s="10"/>
    </row>
    <row r="43371" spans="2:13" s="1" customFormat="1" ht="13.8" x14ac:dyDescent="0.3">
      <c r="B43371" s="10"/>
      <c r="L43371" s="10"/>
      <c r="M43371" s="10"/>
    </row>
    <row r="43372" spans="2:13" s="1" customFormat="1" ht="13.8" x14ac:dyDescent="0.3">
      <c r="B43372" s="10"/>
      <c r="L43372" s="10"/>
      <c r="M43372" s="10"/>
    </row>
    <row r="43373" spans="2:13" s="1" customFormat="1" ht="13.8" x14ac:dyDescent="0.3">
      <c r="B43373" s="10"/>
      <c r="L43373" s="10"/>
      <c r="M43373" s="10"/>
    </row>
    <row r="43374" spans="2:13" s="1" customFormat="1" ht="13.8" x14ac:dyDescent="0.3">
      <c r="B43374" s="10"/>
      <c r="L43374" s="10"/>
      <c r="M43374" s="10"/>
    </row>
    <row r="43375" spans="2:13" s="1" customFormat="1" ht="13.8" x14ac:dyDescent="0.3">
      <c r="B43375" s="10"/>
      <c r="L43375" s="10"/>
      <c r="M43375" s="10"/>
    </row>
    <row r="43376" spans="2:13" s="1" customFormat="1" ht="13.8" x14ac:dyDescent="0.3">
      <c r="B43376" s="10"/>
      <c r="L43376" s="10"/>
      <c r="M43376" s="10"/>
    </row>
    <row r="43377" spans="2:13" s="1" customFormat="1" ht="13.8" x14ac:dyDescent="0.3">
      <c r="B43377" s="10"/>
      <c r="L43377" s="10"/>
      <c r="M43377" s="10"/>
    </row>
    <row r="43378" spans="2:13" s="1" customFormat="1" ht="13.8" x14ac:dyDescent="0.3">
      <c r="B43378" s="10"/>
      <c r="L43378" s="10"/>
      <c r="M43378" s="10"/>
    </row>
    <row r="43379" spans="2:13" s="1" customFormat="1" ht="13.8" x14ac:dyDescent="0.3">
      <c r="B43379" s="10"/>
      <c r="L43379" s="10"/>
      <c r="M43379" s="10"/>
    </row>
    <row r="43380" spans="2:13" s="1" customFormat="1" ht="13.8" x14ac:dyDescent="0.3">
      <c r="B43380" s="10"/>
      <c r="L43380" s="10"/>
      <c r="M43380" s="10"/>
    </row>
    <row r="43381" spans="2:13" s="1" customFormat="1" ht="13.8" x14ac:dyDescent="0.3">
      <c r="B43381" s="10"/>
      <c r="L43381" s="10"/>
      <c r="M43381" s="10"/>
    </row>
    <row r="43382" spans="2:13" s="1" customFormat="1" ht="13.8" x14ac:dyDescent="0.3">
      <c r="B43382" s="10"/>
      <c r="L43382" s="10"/>
      <c r="M43382" s="10"/>
    </row>
    <row r="43383" spans="2:13" s="1" customFormat="1" ht="13.8" x14ac:dyDescent="0.3">
      <c r="B43383" s="10"/>
      <c r="L43383" s="10"/>
      <c r="M43383" s="10"/>
    </row>
    <row r="43384" spans="2:13" s="1" customFormat="1" ht="13.8" x14ac:dyDescent="0.3">
      <c r="B43384" s="10"/>
      <c r="L43384" s="10"/>
      <c r="M43384" s="10"/>
    </row>
    <row r="43385" spans="2:13" s="1" customFormat="1" ht="13.8" x14ac:dyDescent="0.3">
      <c r="B43385" s="10"/>
      <c r="L43385" s="10"/>
      <c r="M43385" s="10"/>
    </row>
    <row r="43386" spans="2:13" s="1" customFormat="1" ht="13.8" x14ac:dyDescent="0.3">
      <c r="B43386" s="10"/>
      <c r="L43386" s="10"/>
      <c r="M43386" s="10"/>
    </row>
    <row r="43387" spans="2:13" s="1" customFormat="1" ht="13.8" x14ac:dyDescent="0.3">
      <c r="B43387" s="10"/>
      <c r="L43387" s="10"/>
      <c r="M43387" s="10"/>
    </row>
    <row r="43388" spans="2:13" s="1" customFormat="1" ht="13.8" x14ac:dyDescent="0.3">
      <c r="B43388" s="10"/>
      <c r="L43388" s="10"/>
      <c r="M43388" s="10"/>
    </row>
    <row r="43389" spans="2:13" s="1" customFormat="1" ht="13.8" x14ac:dyDescent="0.3">
      <c r="B43389" s="10"/>
      <c r="L43389" s="10"/>
      <c r="M43389" s="10"/>
    </row>
    <row r="43390" spans="2:13" s="1" customFormat="1" ht="13.8" x14ac:dyDescent="0.3">
      <c r="B43390" s="10"/>
      <c r="L43390" s="10"/>
      <c r="M43390" s="10"/>
    </row>
    <row r="43391" spans="2:13" s="1" customFormat="1" ht="13.8" x14ac:dyDescent="0.3">
      <c r="B43391" s="10"/>
      <c r="L43391" s="10"/>
      <c r="M43391" s="10"/>
    </row>
    <row r="43392" spans="2:13" s="1" customFormat="1" ht="13.8" x14ac:dyDescent="0.3">
      <c r="B43392" s="10"/>
      <c r="L43392" s="10"/>
      <c r="M43392" s="10"/>
    </row>
    <row r="43393" spans="2:13" s="1" customFormat="1" ht="13.8" x14ac:dyDescent="0.3">
      <c r="B43393" s="10"/>
      <c r="L43393" s="10"/>
      <c r="M43393" s="10"/>
    </row>
    <row r="43394" spans="2:13" s="1" customFormat="1" ht="13.8" x14ac:dyDescent="0.3">
      <c r="B43394" s="10"/>
      <c r="L43394" s="10"/>
      <c r="M43394" s="10"/>
    </row>
    <row r="43395" spans="2:13" s="1" customFormat="1" ht="13.8" x14ac:dyDescent="0.3">
      <c r="B43395" s="10"/>
      <c r="L43395" s="10"/>
      <c r="M43395" s="10"/>
    </row>
    <row r="43396" spans="2:13" s="1" customFormat="1" ht="13.8" x14ac:dyDescent="0.3">
      <c r="B43396" s="10"/>
      <c r="L43396" s="10"/>
      <c r="M43396" s="10"/>
    </row>
    <row r="43397" spans="2:13" s="1" customFormat="1" ht="13.8" x14ac:dyDescent="0.3">
      <c r="B43397" s="10"/>
      <c r="L43397" s="10"/>
      <c r="M43397" s="10"/>
    </row>
    <row r="43398" spans="2:13" s="1" customFormat="1" ht="13.8" x14ac:dyDescent="0.3">
      <c r="B43398" s="10"/>
      <c r="L43398" s="10"/>
      <c r="M43398" s="10"/>
    </row>
    <row r="43399" spans="2:13" s="1" customFormat="1" ht="13.8" x14ac:dyDescent="0.3">
      <c r="B43399" s="10"/>
      <c r="L43399" s="10"/>
      <c r="M43399" s="10"/>
    </row>
    <row r="43400" spans="2:13" s="1" customFormat="1" ht="13.8" x14ac:dyDescent="0.3">
      <c r="B43400" s="10"/>
      <c r="L43400" s="10"/>
      <c r="M43400" s="10"/>
    </row>
    <row r="43401" spans="2:13" s="1" customFormat="1" ht="13.8" x14ac:dyDescent="0.3">
      <c r="B43401" s="10"/>
      <c r="L43401" s="10"/>
      <c r="M43401" s="10"/>
    </row>
    <row r="43402" spans="2:13" s="1" customFormat="1" ht="13.8" x14ac:dyDescent="0.3">
      <c r="B43402" s="10"/>
      <c r="L43402" s="10"/>
      <c r="M43402" s="10"/>
    </row>
    <row r="43403" spans="2:13" s="1" customFormat="1" ht="13.8" x14ac:dyDescent="0.3">
      <c r="B43403" s="10"/>
      <c r="L43403" s="10"/>
      <c r="M43403" s="10"/>
    </row>
    <row r="43404" spans="2:13" s="1" customFormat="1" ht="13.8" x14ac:dyDescent="0.3">
      <c r="B43404" s="10"/>
      <c r="L43404" s="10"/>
      <c r="M43404" s="10"/>
    </row>
    <row r="43405" spans="2:13" s="1" customFormat="1" ht="13.8" x14ac:dyDescent="0.3">
      <c r="B43405" s="10"/>
      <c r="L43405" s="10"/>
      <c r="M43405" s="10"/>
    </row>
    <row r="43406" spans="2:13" s="1" customFormat="1" ht="13.8" x14ac:dyDescent="0.3">
      <c r="B43406" s="10"/>
      <c r="L43406" s="10"/>
      <c r="M43406" s="10"/>
    </row>
    <row r="43407" spans="2:13" s="1" customFormat="1" ht="13.8" x14ac:dyDescent="0.3">
      <c r="B43407" s="10"/>
      <c r="L43407" s="10"/>
      <c r="M43407" s="10"/>
    </row>
    <row r="43408" spans="2:13" s="1" customFormat="1" ht="13.8" x14ac:dyDescent="0.3">
      <c r="B43408" s="10"/>
      <c r="L43408" s="10"/>
      <c r="M43408" s="10"/>
    </row>
    <row r="43409" spans="2:13" s="1" customFormat="1" ht="13.8" x14ac:dyDescent="0.3">
      <c r="B43409" s="10"/>
      <c r="L43409" s="10"/>
      <c r="M43409" s="10"/>
    </row>
    <row r="43410" spans="2:13" s="1" customFormat="1" ht="13.8" x14ac:dyDescent="0.3">
      <c r="B43410" s="10"/>
      <c r="L43410" s="10"/>
      <c r="M43410" s="10"/>
    </row>
    <row r="43411" spans="2:13" s="1" customFormat="1" ht="13.8" x14ac:dyDescent="0.3">
      <c r="B43411" s="10"/>
      <c r="L43411" s="10"/>
      <c r="M43411" s="10"/>
    </row>
    <row r="43412" spans="2:13" s="1" customFormat="1" ht="13.8" x14ac:dyDescent="0.3">
      <c r="B43412" s="10"/>
      <c r="L43412" s="10"/>
      <c r="M43412" s="10"/>
    </row>
    <row r="43413" spans="2:13" s="1" customFormat="1" ht="13.8" x14ac:dyDescent="0.3">
      <c r="B43413" s="10"/>
      <c r="L43413" s="10"/>
      <c r="M43413" s="10"/>
    </row>
    <row r="43414" spans="2:13" s="1" customFormat="1" ht="13.8" x14ac:dyDescent="0.3">
      <c r="B43414" s="10"/>
      <c r="L43414" s="10"/>
      <c r="M43414" s="10"/>
    </row>
    <row r="43415" spans="2:13" s="1" customFormat="1" ht="13.8" x14ac:dyDescent="0.3">
      <c r="B43415" s="10"/>
      <c r="L43415" s="10"/>
      <c r="M43415" s="10"/>
    </row>
    <row r="43416" spans="2:13" s="1" customFormat="1" ht="13.8" x14ac:dyDescent="0.3">
      <c r="B43416" s="10"/>
      <c r="L43416" s="10"/>
      <c r="M43416" s="10"/>
    </row>
    <row r="43417" spans="2:13" s="1" customFormat="1" ht="13.8" x14ac:dyDescent="0.3">
      <c r="B43417" s="10"/>
      <c r="L43417" s="10"/>
      <c r="M43417" s="10"/>
    </row>
    <row r="43418" spans="2:13" s="1" customFormat="1" ht="13.8" x14ac:dyDescent="0.3">
      <c r="B43418" s="10"/>
      <c r="L43418" s="10"/>
      <c r="M43418" s="10"/>
    </row>
    <row r="43419" spans="2:13" s="1" customFormat="1" ht="13.8" x14ac:dyDescent="0.3">
      <c r="B43419" s="10"/>
      <c r="L43419" s="10"/>
      <c r="M43419" s="10"/>
    </row>
    <row r="43420" spans="2:13" s="1" customFormat="1" ht="13.8" x14ac:dyDescent="0.3">
      <c r="B43420" s="10"/>
      <c r="L43420" s="10"/>
      <c r="M43420" s="10"/>
    </row>
    <row r="43421" spans="2:13" s="1" customFormat="1" ht="13.8" x14ac:dyDescent="0.3">
      <c r="B43421" s="10"/>
      <c r="L43421" s="10"/>
      <c r="M43421" s="10"/>
    </row>
    <row r="43422" spans="2:13" s="1" customFormat="1" ht="13.8" x14ac:dyDescent="0.3">
      <c r="B43422" s="10"/>
      <c r="L43422" s="10"/>
      <c r="M43422" s="10"/>
    </row>
    <row r="43423" spans="2:13" s="1" customFormat="1" ht="13.8" x14ac:dyDescent="0.3">
      <c r="B43423" s="10"/>
      <c r="L43423" s="10"/>
      <c r="M43423" s="10"/>
    </row>
    <row r="43424" spans="2:13" s="1" customFormat="1" ht="13.8" x14ac:dyDescent="0.3">
      <c r="B43424" s="10"/>
      <c r="L43424" s="10"/>
      <c r="M43424" s="10"/>
    </row>
    <row r="43425" spans="2:13" s="1" customFormat="1" ht="13.8" x14ac:dyDescent="0.3">
      <c r="B43425" s="10"/>
      <c r="L43425" s="10"/>
      <c r="M43425" s="10"/>
    </row>
    <row r="43426" spans="2:13" s="1" customFormat="1" ht="13.8" x14ac:dyDescent="0.3">
      <c r="B43426" s="10"/>
      <c r="L43426" s="10"/>
      <c r="M43426" s="10"/>
    </row>
    <row r="43427" spans="2:13" s="1" customFormat="1" ht="13.8" x14ac:dyDescent="0.3">
      <c r="B43427" s="10"/>
      <c r="L43427" s="10"/>
      <c r="M43427" s="10"/>
    </row>
    <row r="43428" spans="2:13" s="1" customFormat="1" ht="13.8" x14ac:dyDescent="0.3">
      <c r="B43428" s="10"/>
      <c r="L43428" s="10"/>
      <c r="M43428" s="10"/>
    </row>
    <row r="43429" spans="2:13" s="1" customFormat="1" ht="13.8" x14ac:dyDescent="0.3">
      <c r="B43429" s="10"/>
      <c r="L43429" s="10"/>
      <c r="M43429" s="10"/>
    </row>
    <row r="43430" spans="2:13" s="1" customFormat="1" ht="13.8" x14ac:dyDescent="0.3">
      <c r="B43430" s="10"/>
      <c r="L43430" s="10"/>
      <c r="M43430" s="10"/>
    </row>
    <row r="43431" spans="2:13" s="1" customFormat="1" ht="13.8" x14ac:dyDescent="0.3">
      <c r="B43431" s="10"/>
      <c r="L43431" s="10"/>
      <c r="M43431" s="10"/>
    </row>
    <row r="43432" spans="2:13" s="1" customFormat="1" ht="13.8" x14ac:dyDescent="0.3">
      <c r="B43432" s="10"/>
      <c r="L43432" s="10"/>
      <c r="M43432" s="10"/>
    </row>
    <row r="43433" spans="2:13" s="1" customFormat="1" ht="13.8" x14ac:dyDescent="0.3">
      <c r="B43433" s="10"/>
      <c r="L43433" s="10"/>
      <c r="M43433" s="10"/>
    </row>
    <row r="43434" spans="2:13" s="1" customFormat="1" ht="13.8" x14ac:dyDescent="0.3">
      <c r="B43434" s="10"/>
      <c r="L43434" s="10"/>
      <c r="M43434" s="10"/>
    </row>
    <row r="43435" spans="2:13" s="1" customFormat="1" ht="13.8" x14ac:dyDescent="0.3">
      <c r="B43435" s="10"/>
      <c r="L43435" s="10"/>
      <c r="M43435" s="10"/>
    </row>
    <row r="43436" spans="2:13" s="1" customFormat="1" ht="13.8" x14ac:dyDescent="0.3">
      <c r="B43436" s="10"/>
      <c r="L43436" s="10"/>
      <c r="M43436" s="10"/>
    </row>
    <row r="43437" spans="2:13" s="1" customFormat="1" ht="13.8" x14ac:dyDescent="0.3">
      <c r="B43437" s="10"/>
      <c r="L43437" s="10"/>
      <c r="M43437" s="10"/>
    </row>
    <row r="43438" spans="2:13" s="1" customFormat="1" ht="13.8" x14ac:dyDescent="0.3">
      <c r="B43438" s="10"/>
      <c r="L43438" s="10"/>
      <c r="M43438" s="10"/>
    </row>
    <row r="43439" spans="2:13" s="1" customFormat="1" ht="13.8" x14ac:dyDescent="0.3">
      <c r="B43439" s="10"/>
      <c r="L43439" s="10"/>
      <c r="M43439" s="10"/>
    </row>
    <row r="43440" spans="2:13" s="1" customFormat="1" ht="13.8" x14ac:dyDescent="0.3">
      <c r="B43440" s="10"/>
      <c r="L43440" s="10"/>
      <c r="M43440" s="10"/>
    </row>
    <row r="43441" spans="2:13" s="1" customFormat="1" ht="13.8" x14ac:dyDescent="0.3">
      <c r="B43441" s="10"/>
      <c r="L43441" s="10"/>
      <c r="M43441" s="10"/>
    </row>
    <row r="43442" spans="2:13" s="1" customFormat="1" ht="13.8" x14ac:dyDescent="0.3">
      <c r="B43442" s="10"/>
      <c r="L43442" s="10"/>
      <c r="M43442" s="10"/>
    </row>
    <row r="43443" spans="2:13" s="1" customFormat="1" ht="13.8" x14ac:dyDescent="0.3">
      <c r="B43443" s="10"/>
      <c r="L43443" s="10"/>
      <c r="M43443" s="10"/>
    </row>
    <row r="43444" spans="2:13" s="1" customFormat="1" ht="13.8" x14ac:dyDescent="0.3">
      <c r="B43444" s="10"/>
      <c r="L43444" s="10"/>
      <c r="M43444" s="10"/>
    </row>
    <row r="43445" spans="2:13" s="1" customFormat="1" ht="13.8" x14ac:dyDescent="0.3">
      <c r="B43445" s="10"/>
      <c r="L43445" s="10"/>
      <c r="M43445" s="10"/>
    </row>
    <row r="43446" spans="2:13" s="1" customFormat="1" ht="13.8" x14ac:dyDescent="0.3">
      <c r="B43446" s="10"/>
      <c r="L43446" s="10"/>
      <c r="M43446" s="10"/>
    </row>
    <row r="43447" spans="2:13" s="1" customFormat="1" ht="13.8" x14ac:dyDescent="0.3">
      <c r="B43447" s="10"/>
      <c r="L43447" s="10"/>
      <c r="M43447" s="10"/>
    </row>
    <row r="43448" spans="2:13" s="1" customFormat="1" ht="13.8" x14ac:dyDescent="0.3">
      <c r="B43448" s="10"/>
      <c r="L43448" s="10"/>
      <c r="M43448" s="10"/>
    </row>
    <row r="43449" spans="2:13" s="1" customFormat="1" ht="13.8" x14ac:dyDescent="0.3">
      <c r="B43449" s="10"/>
      <c r="L43449" s="10"/>
      <c r="M43449" s="10"/>
    </row>
    <row r="43450" spans="2:13" s="1" customFormat="1" ht="13.8" x14ac:dyDescent="0.3">
      <c r="B43450" s="10"/>
      <c r="L43450" s="10"/>
      <c r="M43450" s="10"/>
    </row>
    <row r="43451" spans="2:13" s="1" customFormat="1" ht="13.8" x14ac:dyDescent="0.3">
      <c r="B43451" s="10"/>
      <c r="L43451" s="10"/>
      <c r="M43451" s="10"/>
    </row>
    <row r="43452" spans="2:13" s="1" customFormat="1" ht="13.8" x14ac:dyDescent="0.3">
      <c r="B43452" s="10"/>
      <c r="L43452" s="10"/>
      <c r="M43452" s="10"/>
    </row>
    <row r="43453" spans="2:13" s="1" customFormat="1" ht="13.8" x14ac:dyDescent="0.3">
      <c r="B43453" s="10"/>
      <c r="L43453" s="10"/>
      <c r="M43453" s="10"/>
    </row>
    <row r="43454" spans="2:13" s="1" customFormat="1" ht="13.8" x14ac:dyDescent="0.3">
      <c r="B43454" s="10"/>
      <c r="L43454" s="10"/>
      <c r="M43454" s="10"/>
    </row>
    <row r="43455" spans="2:13" s="1" customFormat="1" ht="13.8" x14ac:dyDescent="0.3">
      <c r="B43455" s="10"/>
      <c r="L43455" s="10"/>
      <c r="M43455" s="10"/>
    </row>
    <row r="43456" spans="2:13" s="1" customFormat="1" ht="13.8" x14ac:dyDescent="0.3">
      <c r="B43456" s="10"/>
      <c r="L43456" s="10"/>
      <c r="M43456" s="10"/>
    </row>
    <row r="43457" spans="2:13" s="1" customFormat="1" ht="13.8" x14ac:dyDescent="0.3">
      <c r="B43457" s="10"/>
      <c r="L43457" s="10"/>
      <c r="M43457" s="10"/>
    </row>
    <row r="43458" spans="2:13" s="1" customFormat="1" ht="13.8" x14ac:dyDescent="0.3">
      <c r="B43458" s="10"/>
      <c r="L43458" s="10"/>
      <c r="M43458" s="10"/>
    </row>
    <row r="43459" spans="2:13" s="1" customFormat="1" ht="13.8" x14ac:dyDescent="0.3">
      <c r="B43459" s="10"/>
      <c r="L43459" s="10"/>
      <c r="M43459" s="10"/>
    </row>
    <row r="43460" spans="2:13" s="1" customFormat="1" ht="13.8" x14ac:dyDescent="0.3">
      <c r="B43460" s="10"/>
      <c r="L43460" s="10"/>
      <c r="M43460" s="10"/>
    </row>
    <row r="43461" spans="2:13" s="1" customFormat="1" ht="13.8" x14ac:dyDescent="0.3">
      <c r="B43461" s="10"/>
      <c r="L43461" s="10"/>
      <c r="M43461" s="10"/>
    </row>
    <row r="43462" spans="2:13" s="1" customFormat="1" ht="13.8" x14ac:dyDescent="0.3">
      <c r="B43462" s="10"/>
      <c r="L43462" s="10"/>
      <c r="M43462" s="10"/>
    </row>
    <row r="43463" spans="2:13" s="1" customFormat="1" ht="13.8" x14ac:dyDescent="0.3">
      <c r="B43463" s="10"/>
      <c r="L43463" s="10"/>
      <c r="M43463" s="10"/>
    </row>
    <row r="43464" spans="2:13" s="1" customFormat="1" ht="13.8" x14ac:dyDescent="0.3">
      <c r="B43464" s="10"/>
      <c r="L43464" s="10"/>
      <c r="M43464" s="10"/>
    </row>
    <row r="43465" spans="2:13" s="1" customFormat="1" ht="13.8" x14ac:dyDescent="0.3">
      <c r="B43465" s="10"/>
      <c r="L43465" s="10"/>
      <c r="M43465" s="10"/>
    </row>
    <row r="43466" spans="2:13" s="1" customFormat="1" ht="13.8" x14ac:dyDescent="0.3">
      <c r="B43466" s="10"/>
      <c r="L43466" s="10"/>
      <c r="M43466" s="10"/>
    </row>
    <row r="43467" spans="2:13" s="1" customFormat="1" ht="13.8" x14ac:dyDescent="0.3">
      <c r="B43467" s="10"/>
      <c r="L43467" s="10"/>
      <c r="M43467" s="10"/>
    </row>
    <row r="43468" spans="2:13" s="1" customFormat="1" ht="13.8" x14ac:dyDescent="0.3">
      <c r="B43468" s="10"/>
      <c r="L43468" s="10"/>
      <c r="M43468" s="10"/>
    </row>
    <row r="43469" spans="2:13" s="1" customFormat="1" ht="13.8" x14ac:dyDescent="0.3">
      <c r="B43469" s="10"/>
      <c r="L43469" s="10"/>
      <c r="M43469" s="10"/>
    </row>
    <row r="43470" spans="2:13" s="1" customFormat="1" ht="13.8" x14ac:dyDescent="0.3">
      <c r="B43470" s="10"/>
      <c r="L43470" s="10"/>
      <c r="M43470" s="10"/>
    </row>
    <row r="43471" spans="2:13" s="1" customFormat="1" ht="13.8" x14ac:dyDescent="0.3">
      <c r="B43471" s="10"/>
      <c r="L43471" s="10"/>
      <c r="M43471" s="10"/>
    </row>
    <row r="43472" spans="2:13" s="1" customFormat="1" ht="13.8" x14ac:dyDescent="0.3">
      <c r="B43472" s="10"/>
      <c r="L43472" s="10"/>
      <c r="M43472" s="10"/>
    </row>
    <row r="43473" spans="2:13" s="1" customFormat="1" ht="13.8" x14ac:dyDescent="0.3">
      <c r="B43473" s="10"/>
      <c r="L43473" s="10"/>
      <c r="M43473" s="10"/>
    </row>
    <row r="43474" spans="2:13" s="1" customFormat="1" ht="13.8" x14ac:dyDescent="0.3">
      <c r="B43474" s="10"/>
      <c r="L43474" s="10"/>
      <c r="M43474" s="10"/>
    </row>
    <row r="43475" spans="2:13" s="1" customFormat="1" ht="13.8" x14ac:dyDescent="0.3">
      <c r="B43475" s="10"/>
      <c r="L43475" s="10"/>
      <c r="M43475" s="10"/>
    </row>
    <row r="43476" spans="2:13" s="1" customFormat="1" ht="13.8" x14ac:dyDescent="0.3">
      <c r="B43476" s="10"/>
      <c r="L43476" s="10"/>
      <c r="M43476" s="10"/>
    </row>
    <row r="43477" spans="2:13" s="1" customFormat="1" ht="13.8" x14ac:dyDescent="0.3">
      <c r="B43477" s="10"/>
      <c r="L43477" s="10"/>
      <c r="M43477" s="10"/>
    </row>
    <row r="43478" spans="2:13" s="1" customFormat="1" ht="13.8" x14ac:dyDescent="0.3">
      <c r="B43478" s="10"/>
      <c r="L43478" s="10"/>
      <c r="M43478" s="10"/>
    </row>
    <row r="43479" spans="2:13" s="1" customFormat="1" ht="13.8" x14ac:dyDescent="0.3">
      <c r="B43479" s="10"/>
      <c r="L43479" s="10"/>
      <c r="M43479" s="10"/>
    </row>
    <row r="43480" spans="2:13" s="1" customFormat="1" ht="13.8" x14ac:dyDescent="0.3">
      <c r="B43480" s="10"/>
      <c r="L43480" s="10"/>
      <c r="M43480" s="10"/>
    </row>
    <row r="43481" spans="2:13" s="1" customFormat="1" ht="13.8" x14ac:dyDescent="0.3">
      <c r="B43481" s="10"/>
      <c r="L43481" s="10"/>
      <c r="M43481" s="10"/>
    </row>
    <row r="43482" spans="2:13" s="1" customFormat="1" ht="13.8" x14ac:dyDescent="0.3">
      <c r="B43482" s="10"/>
      <c r="L43482" s="10"/>
      <c r="M43482" s="10"/>
    </row>
    <row r="43483" spans="2:13" s="1" customFormat="1" ht="13.8" x14ac:dyDescent="0.3">
      <c r="B43483" s="10"/>
      <c r="L43483" s="10"/>
      <c r="M43483" s="10"/>
    </row>
    <row r="43484" spans="2:13" s="1" customFormat="1" ht="13.8" x14ac:dyDescent="0.3">
      <c r="B43484" s="10"/>
      <c r="L43484" s="10"/>
      <c r="M43484" s="10"/>
    </row>
    <row r="43485" spans="2:13" s="1" customFormat="1" ht="13.8" x14ac:dyDescent="0.3">
      <c r="B43485" s="10"/>
      <c r="L43485" s="10"/>
      <c r="M43485" s="10"/>
    </row>
    <row r="43486" spans="2:13" s="1" customFormat="1" ht="13.8" x14ac:dyDescent="0.3">
      <c r="B43486" s="10"/>
      <c r="L43486" s="10"/>
      <c r="M43486" s="10"/>
    </row>
    <row r="43487" spans="2:13" s="1" customFormat="1" ht="13.8" x14ac:dyDescent="0.3">
      <c r="B43487" s="10"/>
      <c r="L43487" s="10"/>
      <c r="M43487" s="10"/>
    </row>
    <row r="43488" spans="2:13" s="1" customFormat="1" ht="13.8" x14ac:dyDescent="0.3">
      <c r="B43488" s="10"/>
      <c r="L43488" s="10"/>
      <c r="M43488" s="10"/>
    </row>
    <row r="43489" spans="2:13" s="1" customFormat="1" ht="13.8" x14ac:dyDescent="0.3">
      <c r="B43489" s="10"/>
      <c r="L43489" s="10"/>
      <c r="M43489" s="10"/>
    </row>
    <row r="43490" spans="2:13" s="1" customFormat="1" ht="13.8" x14ac:dyDescent="0.3">
      <c r="B43490" s="10"/>
      <c r="L43490" s="10"/>
      <c r="M43490" s="10"/>
    </row>
    <row r="43491" spans="2:13" s="1" customFormat="1" ht="13.8" x14ac:dyDescent="0.3">
      <c r="B43491" s="10"/>
      <c r="L43491" s="10"/>
      <c r="M43491" s="10"/>
    </row>
    <row r="43492" spans="2:13" s="1" customFormat="1" ht="13.8" x14ac:dyDescent="0.3">
      <c r="B43492" s="10"/>
      <c r="L43492" s="10"/>
      <c r="M43492" s="10"/>
    </row>
    <row r="43493" spans="2:13" s="1" customFormat="1" ht="13.8" x14ac:dyDescent="0.3">
      <c r="B43493" s="10"/>
      <c r="L43493" s="10"/>
      <c r="M43493" s="10"/>
    </row>
    <row r="43494" spans="2:13" s="1" customFormat="1" ht="13.8" x14ac:dyDescent="0.3">
      <c r="B43494" s="10"/>
      <c r="L43494" s="10"/>
      <c r="M43494" s="10"/>
    </row>
    <row r="43495" spans="2:13" s="1" customFormat="1" ht="13.8" x14ac:dyDescent="0.3">
      <c r="B43495" s="10"/>
      <c r="L43495" s="10"/>
      <c r="M43495" s="10"/>
    </row>
    <row r="43496" spans="2:13" s="1" customFormat="1" ht="13.8" x14ac:dyDescent="0.3">
      <c r="B43496" s="10"/>
      <c r="L43496" s="10"/>
      <c r="M43496" s="10"/>
    </row>
    <row r="43497" spans="2:13" s="1" customFormat="1" ht="13.8" x14ac:dyDescent="0.3">
      <c r="B43497" s="10"/>
      <c r="L43497" s="10"/>
      <c r="M43497" s="10"/>
    </row>
    <row r="43498" spans="2:13" s="1" customFormat="1" ht="13.8" x14ac:dyDescent="0.3">
      <c r="B43498" s="10"/>
      <c r="L43498" s="10"/>
      <c r="M43498" s="10"/>
    </row>
    <row r="43499" spans="2:13" s="1" customFormat="1" ht="13.8" x14ac:dyDescent="0.3">
      <c r="B43499" s="10"/>
      <c r="L43499" s="10"/>
      <c r="M43499" s="10"/>
    </row>
    <row r="43500" spans="2:13" s="1" customFormat="1" ht="13.8" x14ac:dyDescent="0.3">
      <c r="B43500" s="10"/>
      <c r="L43500" s="10"/>
      <c r="M43500" s="10"/>
    </row>
    <row r="43501" spans="2:13" s="1" customFormat="1" ht="13.8" x14ac:dyDescent="0.3">
      <c r="B43501" s="10"/>
      <c r="L43501" s="10"/>
      <c r="M43501" s="10"/>
    </row>
    <row r="43502" spans="2:13" s="1" customFormat="1" ht="13.8" x14ac:dyDescent="0.3">
      <c r="B43502" s="10"/>
      <c r="L43502" s="10"/>
      <c r="M43502" s="10"/>
    </row>
    <row r="43503" spans="2:13" s="1" customFormat="1" ht="13.8" x14ac:dyDescent="0.3">
      <c r="B43503" s="10"/>
      <c r="L43503" s="10"/>
      <c r="M43503" s="10"/>
    </row>
    <row r="43504" spans="2:13" s="1" customFormat="1" ht="13.8" x14ac:dyDescent="0.3">
      <c r="B43504" s="10"/>
      <c r="L43504" s="10"/>
      <c r="M43504" s="10"/>
    </row>
    <row r="43505" spans="2:13" s="1" customFormat="1" ht="13.8" x14ac:dyDescent="0.3">
      <c r="B43505" s="10"/>
      <c r="L43505" s="10"/>
      <c r="M43505" s="10"/>
    </row>
    <row r="43506" spans="2:13" s="1" customFormat="1" ht="13.8" x14ac:dyDescent="0.3">
      <c r="B43506" s="10"/>
      <c r="L43506" s="10"/>
      <c r="M43506" s="10"/>
    </row>
    <row r="43507" spans="2:13" s="1" customFormat="1" ht="13.8" x14ac:dyDescent="0.3">
      <c r="B43507" s="10"/>
      <c r="L43507" s="10"/>
      <c r="M43507" s="10"/>
    </row>
    <row r="43508" spans="2:13" s="1" customFormat="1" ht="13.8" x14ac:dyDescent="0.3">
      <c r="B43508" s="10"/>
      <c r="L43508" s="10"/>
      <c r="M43508" s="10"/>
    </row>
    <row r="43509" spans="2:13" s="1" customFormat="1" ht="13.8" x14ac:dyDescent="0.3">
      <c r="B43509" s="10"/>
      <c r="L43509" s="10"/>
      <c r="M43509" s="10"/>
    </row>
    <row r="43510" spans="2:13" s="1" customFormat="1" ht="13.8" x14ac:dyDescent="0.3">
      <c r="B43510" s="10"/>
      <c r="L43510" s="10"/>
      <c r="M43510" s="10"/>
    </row>
    <row r="43511" spans="2:13" s="1" customFormat="1" ht="13.8" x14ac:dyDescent="0.3">
      <c r="B43511" s="10"/>
      <c r="L43511" s="10"/>
      <c r="M43511" s="10"/>
    </row>
    <row r="43512" spans="2:13" s="1" customFormat="1" ht="13.8" x14ac:dyDescent="0.3">
      <c r="B43512" s="10"/>
      <c r="L43512" s="10"/>
      <c r="M43512" s="10"/>
    </row>
    <row r="43513" spans="2:13" s="1" customFormat="1" ht="13.8" x14ac:dyDescent="0.3">
      <c r="B43513" s="10"/>
      <c r="L43513" s="10"/>
      <c r="M43513" s="10"/>
    </row>
    <row r="43514" spans="2:13" s="1" customFormat="1" ht="13.8" x14ac:dyDescent="0.3">
      <c r="B43514" s="10"/>
      <c r="L43514" s="10"/>
      <c r="M43514" s="10"/>
    </row>
    <row r="43515" spans="2:13" s="1" customFormat="1" ht="13.8" x14ac:dyDescent="0.3">
      <c r="B43515" s="10"/>
      <c r="L43515" s="10"/>
      <c r="M43515" s="10"/>
    </row>
    <row r="43516" spans="2:13" s="1" customFormat="1" ht="13.8" x14ac:dyDescent="0.3">
      <c r="B43516" s="10"/>
      <c r="L43516" s="10"/>
      <c r="M43516" s="10"/>
    </row>
    <row r="43517" spans="2:13" s="1" customFormat="1" ht="13.8" x14ac:dyDescent="0.3">
      <c r="B43517" s="10"/>
      <c r="L43517" s="10"/>
      <c r="M43517" s="10"/>
    </row>
    <row r="43518" spans="2:13" s="1" customFormat="1" ht="13.8" x14ac:dyDescent="0.3">
      <c r="B43518" s="10"/>
      <c r="L43518" s="10"/>
      <c r="M43518" s="10"/>
    </row>
    <row r="43519" spans="2:13" s="1" customFormat="1" ht="13.8" x14ac:dyDescent="0.3">
      <c r="B43519" s="10"/>
      <c r="L43519" s="10"/>
      <c r="M43519" s="10"/>
    </row>
    <row r="43520" spans="2:13" s="1" customFormat="1" ht="13.8" x14ac:dyDescent="0.3">
      <c r="B43520" s="10"/>
      <c r="L43520" s="10"/>
      <c r="M43520" s="10"/>
    </row>
    <row r="43521" spans="2:13" s="1" customFormat="1" ht="13.8" x14ac:dyDescent="0.3">
      <c r="B43521" s="10"/>
      <c r="L43521" s="10"/>
      <c r="M43521" s="10"/>
    </row>
    <row r="43522" spans="2:13" s="1" customFormat="1" ht="13.8" x14ac:dyDescent="0.3">
      <c r="B43522" s="10"/>
      <c r="L43522" s="10"/>
      <c r="M43522" s="10"/>
    </row>
    <row r="43523" spans="2:13" s="1" customFormat="1" ht="13.8" x14ac:dyDescent="0.3">
      <c r="B43523" s="10"/>
      <c r="L43523" s="10"/>
      <c r="M43523" s="10"/>
    </row>
    <row r="43524" spans="2:13" s="1" customFormat="1" ht="13.8" x14ac:dyDescent="0.3">
      <c r="B43524" s="10"/>
      <c r="L43524" s="10"/>
      <c r="M43524" s="10"/>
    </row>
    <row r="43525" spans="2:13" s="1" customFormat="1" ht="13.8" x14ac:dyDescent="0.3">
      <c r="B43525" s="10"/>
      <c r="L43525" s="10"/>
      <c r="M43525" s="10"/>
    </row>
    <row r="43526" spans="2:13" s="1" customFormat="1" ht="13.8" x14ac:dyDescent="0.3">
      <c r="B43526" s="10"/>
      <c r="L43526" s="10"/>
      <c r="M43526" s="10"/>
    </row>
    <row r="43527" spans="2:13" s="1" customFormat="1" ht="13.8" x14ac:dyDescent="0.3">
      <c r="B43527" s="10"/>
      <c r="L43527" s="10"/>
      <c r="M43527" s="10"/>
    </row>
    <row r="43528" spans="2:13" s="1" customFormat="1" ht="13.8" x14ac:dyDescent="0.3">
      <c r="B43528" s="10"/>
      <c r="L43528" s="10"/>
      <c r="M43528" s="10"/>
    </row>
    <row r="43529" spans="2:13" s="1" customFormat="1" ht="13.8" x14ac:dyDescent="0.3">
      <c r="B43529" s="10"/>
      <c r="L43529" s="10"/>
      <c r="M43529" s="10"/>
    </row>
    <row r="43530" spans="2:13" s="1" customFormat="1" ht="13.8" x14ac:dyDescent="0.3">
      <c r="B43530" s="10"/>
      <c r="L43530" s="10"/>
      <c r="M43530" s="10"/>
    </row>
    <row r="43531" spans="2:13" s="1" customFormat="1" ht="13.8" x14ac:dyDescent="0.3">
      <c r="B43531" s="10"/>
      <c r="L43531" s="10"/>
      <c r="M43531" s="10"/>
    </row>
    <row r="43532" spans="2:13" s="1" customFormat="1" ht="13.8" x14ac:dyDescent="0.3">
      <c r="B43532" s="10"/>
      <c r="L43532" s="10"/>
      <c r="M43532" s="10"/>
    </row>
    <row r="43533" spans="2:13" s="1" customFormat="1" ht="13.8" x14ac:dyDescent="0.3">
      <c r="B43533" s="10"/>
      <c r="L43533" s="10"/>
      <c r="M43533" s="10"/>
    </row>
    <row r="43534" spans="2:13" s="1" customFormat="1" ht="13.8" x14ac:dyDescent="0.3">
      <c r="B43534" s="10"/>
      <c r="L43534" s="10"/>
      <c r="M43534" s="10"/>
    </row>
    <row r="43535" spans="2:13" s="1" customFormat="1" ht="13.8" x14ac:dyDescent="0.3">
      <c r="B43535" s="10"/>
      <c r="L43535" s="10"/>
      <c r="M43535" s="10"/>
    </row>
    <row r="43536" spans="2:13" s="1" customFormat="1" ht="13.8" x14ac:dyDescent="0.3">
      <c r="B43536" s="10"/>
      <c r="L43536" s="10"/>
      <c r="M43536" s="10"/>
    </row>
    <row r="43537" spans="2:13" s="1" customFormat="1" ht="13.8" x14ac:dyDescent="0.3">
      <c r="B43537" s="10"/>
      <c r="L43537" s="10"/>
      <c r="M43537" s="10"/>
    </row>
    <row r="43538" spans="2:13" s="1" customFormat="1" ht="13.8" x14ac:dyDescent="0.3">
      <c r="B43538" s="10"/>
      <c r="L43538" s="10"/>
      <c r="M43538" s="10"/>
    </row>
    <row r="43539" spans="2:13" s="1" customFormat="1" ht="13.8" x14ac:dyDescent="0.3">
      <c r="B43539" s="10"/>
      <c r="L43539" s="10"/>
      <c r="M43539" s="10"/>
    </row>
    <row r="43540" spans="2:13" s="1" customFormat="1" ht="13.8" x14ac:dyDescent="0.3">
      <c r="B43540" s="10"/>
      <c r="L43540" s="10"/>
      <c r="M43540" s="10"/>
    </row>
    <row r="43541" spans="2:13" s="1" customFormat="1" ht="13.8" x14ac:dyDescent="0.3">
      <c r="B43541" s="10"/>
      <c r="L43541" s="10"/>
      <c r="M43541" s="10"/>
    </row>
    <row r="43542" spans="2:13" s="1" customFormat="1" ht="13.8" x14ac:dyDescent="0.3">
      <c r="B43542" s="10"/>
      <c r="L43542" s="10"/>
      <c r="M43542" s="10"/>
    </row>
    <row r="43543" spans="2:13" s="1" customFormat="1" ht="13.8" x14ac:dyDescent="0.3">
      <c r="B43543" s="10"/>
      <c r="L43543" s="10"/>
      <c r="M43543" s="10"/>
    </row>
    <row r="43544" spans="2:13" s="1" customFormat="1" ht="13.8" x14ac:dyDescent="0.3">
      <c r="B43544" s="10"/>
      <c r="L43544" s="10"/>
      <c r="M43544" s="10"/>
    </row>
    <row r="43545" spans="2:13" s="1" customFormat="1" ht="13.8" x14ac:dyDescent="0.3">
      <c r="B43545" s="10"/>
      <c r="L43545" s="10"/>
      <c r="M43545" s="10"/>
    </row>
    <row r="43546" spans="2:13" s="1" customFormat="1" ht="13.8" x14ac:dyDescent="0.3">
      <c r="B43546" s="10"/>
      <c r="L43546" s="10"/>
      <c r="M43546" s="10"/>
    </row>
    <row r="43547" spans="2:13" s="1" customFormat="1" ht="13.8" x14ac:dyDescent="0.3">
      <c r="B43547" s="10"/>
      <c r="L43547" s="10"/>
      <c r="M43547" s="10"/>
    </row>
    <row r="43548" spans="2:13" s="1" customFormat="1" ht="13.8" x14ac:dyDescent="0.3">
      <c r="B43548" s="10"/>
      <c r="L43548" s="10"/>
      <c r="M43548" s="10"/>
    </row>
    <row r="43549" spans="2:13" s="1" customFormat="1" ht="13.8" x14ac:dyDescent="0.3">
      <c r="B43549" s="10"/>
      <c r="L43549" s="10"/>
      <c r="M43549" s="10"/>
    </row>
    <row r="43550" spans="2:13" s="1" customFormat="1" ht="13.8" x14ac:dyDescent="0.3">
      <c r="B43550" s="10"/>
      <c r="L43550" s="10"/>
      <c r="M43550" s="10"/>
    </row>
    <row r="43551" spans="2:13" s="1" customFormat="1" ht="13.8" x14ac:dyDescent="0.3">
      <c r="B43551" s="10"/>
      <c r="L43551" s="10"/>
      <c r="M43551" s="10"/>
    </row>
    <row r="43552" spans="2:13" s="1" customFormat="1" ht="13.8" x14ac:dyDescent="0.3">
      <c r="B43552" s="10"/>
      <c r="L43552" s="10"/>
      <c r="M43552" s="10"/>
    </row>
    <row r="43553" spans="2:13" s="1" customFormat="1" ht="13.8" x14ac:dyDescent="0.3">
      <c r="B43553" s="10"/>
      <c r="L43553" s="10"/>
      <c r="M43553" s="10"/>
    </row>
    <row r="43554" spans="2:13" s="1" customFormat="1" ht="13.8" x14ac:dyDescent="0.3">
      <c r="B43554" s="10"/>
      <c r="L43554" s="10"/>
      <c r="M43554" s="10"/>
    </row>
    <row r="43555" spans="2:13" s="1" customFormat="1" ht="13.8" x14ac:dyDescent="0.3">
      <c r="B43555" s="10"/>
      <c r="L43555" s="10"/>
      <c r="M43555" s="10"/>
    </row>
    <row r="43556" spans="2:13" s="1" customFormat="1" ht="13.8" x14ac:dyDescent="0.3">
      <c r="B43556" s="10"/>
      <c r="L43556" s="10"/>
      <c r="M43556" s="10"/>
    </row>
    <row r="43557" spans="2:13" s="1" customFormat="1" ht="13.8" x14ac:dyDescent="0.3">
      <c r="B43557" s="10"/>
      <c r="L43557" s="10"/>
      <c r="M43557" s="10"/>
    </row>
    <row r="43558" spans="2:13" s="1" customFormat="1" ht="13.8" x14ac:dyDescent="0.3">
      <c r="B43558" s="10"/>
      <c r="L43558" s="10"/>
      <c r="M43558" s="10"/>
    </row>
    <row r="43559" spans="2:13" s="1" customFormat="1" ht="13.8" x14ac:dyDescent="0.3">
      <c r="B43559" s="10"/>
      <c r="L43559" s="10"/>
      <c r="M43559" s="10"/>
    </row>
    <row r="43560" spans="2:13" s="1" customFormat="1" ht="13.8" x14ac:dyDescent="0.3">
      <c r="B43560" s="10"/>
      <c r="L43560" s="10"/>
      <c r="M43560" s="10"/>
    </row>
    <row r="43561" spans="2:13" s="1" customFormat="1" ht="13.8" x14ac:dyDescent="0.3">
      <c r="B43561" s="10"/>
      <c r="L43561" s="10"/>
      <c r="M43561" s="10"/>
    </row>
    <row r="43562" spans="2:13" s="1" customFormat="1" ht="13.8" x14ac:dyDescent="0.3">
      <c r="B43562" s="10"/>
      <c r="L43562" s="10"/>
      <c r="M43562" s="10"/>
    </row>
    <row r="43563" spans="2:13" s="1" customFormat="1" ht="13.8" x14ac:dyDescent="0.3">
      <c r="B43563" s="10"/>
      <c r="L43563" s="10"/>
      <c r="M43563" s="10"/>
    </row>
    <row r="43564" spans="2:13" s="1" customFormat="1" ht="13.8" x14ac:dyDescent="0.3">
      <c r="B43564" s="10"/>
      <c r="L43564" s="10"/>
      <c r="M43564" s="10"/>
    </row>
    <row r="43565" spans="2:13" s="1" customFormat="1" ht="13.8" x14ac:dyDescent="0.3">
      <c r="B43565" s="10"/>
      <c r="L43565" s="10"/>
      <c r="M43565" s="10"/>
    </row>
    <row r="43566" spans="2:13" s="1" customFormat="1" ht="13.8" x14ac:dyDescent="0.3">
      <c r="B43566" s="10"/>
      <c r="L43566" s="10"/>
      <c r="M43566" s="10"/>
    </row>
    <row r="43567" spans="2:13" s="1" customFormat="1" ht="13.8" x14ac:dyDescent="0.3">
      <c r="B43567" s="10"/>
      <c r="L43567" s="10"/>
      <c r="M43567" s="10"/>
    </row>
    <row r="43568" spans="2:13" s="1" customFormat="1" ht="13.8" x14ac:dyDescent="0.3">
      <c r="B43568" s="10"/>
      <c r="L43568" s="10"/>
      <c r="M43568" s="10"/>
    </row>
    <row r="43569" spans="2:13" s="1" customFormat="1" ht="13.8" x14ac:dyDescent="0.3">
      <c r="B43569" s="10"/>
      <c r="L43569" s="10"/>
      <c r="M43569" s="10"/>
    </row>
    <row r="43570" spans="2:13" s="1" customFormat="1" ht="13.8" x14ac:dyDescent="0.3">
      <c r="B43570" s="10"/>
      <c r="L43570" s="10"/>
      <c r="M43570" s="10"/>
    </row>
    <row r="43571" spans="2:13" s="1" customFormat="1" ht="13.8" x14ac:dyDescent="0.3">
      <c r="B43571" s="10"/>
      <c r="L43571" s="10"/>
      <c r="M43571" s="10"/>
    </row>
    <row r="43572" spans="2:13" s="1" customFormat="1" ht="13.8" x14ac:dyDescent="0.3">
      <c r="B43572" s="10"/>
      <c r="L43572" s="10"/>
      <c r="M43572" s="10"/>
    </row>
    <row r="43573" spans="2:13" s="1" customFormat="1" ht="13.8" x14ac:dyDescent="0.3">
      <c r="B43573" s="10"/>
      <c r="L43573" s="10"/>
      <c r="M43573" s="10"/>
    </row>
    <row r="43574" spans="2:13" s="1" customFormat="1" ht="13.8" x14ac:dyDescent="0.3">
      <c r="B43574" s="10"/>
      <c r="L43574" s="10"/>
      <c r="M43574" s="10"/>
    </row>
    <row r="43575" spans="2:13" s="1" customFormat="1" ht="13.8" x14ac:dyDescent="0.3">
      <c r="B43575" s="10"/>
      <c r="L43575" s="10"/>
      <c r="M43575" s="10"/>
    </row>
    <row r="43576" spans="2:13" s="1" customFormat="1" ht="13.8" x14ac:dyDescent="0.3">
      <c r="B43576" s="10"/>
      <c r="L43576" s="10"/>
      <c r="M43576" s="10"/>
    </row>
    <row r="43577" spans="2:13" s="1" customFormat="1" ht="13.8" x14ac:dyDescent="0.3">
      <c r="B43577" s="10"/>
      <c r="L43577" s="10"/>
      <c r="M43577" s="10"/>
    </row>
    <row r="43578" spans="2:13" s="1" customFormat="1" ht="13.8" x14ac:dyDescent="0.3">
      <c r="B43578" s="10"/>
      <c r="L43578" s="10"/>
      <c r="M43578" s="10"/>
    </row>
    <row r="43579" spans="2:13" s="1" customFormat="1" ht="13.8" x14ac:dyDescent="0.3">
      <c r="B43579" s="10"/>
      <c r="L43579" s="10"/>
      <c r="M43579" s="10"/>
    </row>
    <row r="43580" spans="2:13" s="1" customFormat="1" ht="13.8" x14ac:dyDescent="0.3">
      <c r="B43580" s="10"/>
      <c r="L43580" s="10"/>
      <c r="M43580" s="10"/>
    </row>
    <row r="43581" spans="2:13" s="1" customFormat="1" ht="13.8" x14ac:dyDescent="0.3">
      <c r="B43581" s="10"/>
      <c r="L43581" s="10"/>
      <c r="M43581" s="10"/>
    </row>
    <row r="43582" spans="2:13" s="1" customFormat="1" ht="13.8" x14ac:dyDescent="0.3">
      <c r="B43582" s="10"/>
      <c r="L43582" s="10"/>
      <c r="M43582" s="10"/>
    </row>
    <row r="43583" spans="2:13" s="1" customFormat="1" ht="13.8" x14ac:dyDescent="0.3">
      <c r="B43583" s="10"/>
      <c r="L43583" s="10"/>
      <c r="M43583" s="10"/>
    </row>
    <row r="43584" spans="2:13" s="1" customFormat="1" ht="13.8" x14ac:dyDescent="0.3">
      <c r="B43584" s="10"/>
      <c r="L43584" s="10"/>
      <c r="M43584" s="10"/>
    </row>
    <row r="43585" spans="2:13" s="1" customFormat="1" ht="13.8" x14ac:dyDescent="0.3">
      <c r="B43585" s="10"/>
      <c r="L43585" s="10"/>
      <c r="M43585" s="10"/>
    </row>
    <row r="43586" spans="2:13" s="1" customFormat="1" ht="13.8" x14ac:dyDescent="0.3">
      <c r="B43586" s="10"/>
      <c r="L43586" s="10"/>
      <c r="M43586" s="10"/>
    </row>
    <row r="43587" spans="2:13" s="1" customFormat="1" ht="13.8" x14ac:dyDescent="0.3">
      <c r="B43587" s="10"/>
      <c r="L43587" s="10"/>
      <c r="M43587" s="10"/>
    </row>
    <row r="43588" spans="2:13" s="1" customFormat="1" ht="13.8" x14ac:dyDescent="0.3">
      <c r="B43588" s="10"/>
      <c r="L43588" s="10"/>
      <c r="M43588" s="10"/>
    </row>
    <row r="43589" spans="2:13" s="1" customFormat="1" ht="13.8" x14ac:dyDescent="0.3">
      <c r="B43589" s="10"/>
      <c r="L43589" s="10"/>
      <c r="M43589" s="10"/>
    </row>
    <row r="43590" spans="2:13" s="1" customFormat="1" ht="13.8" x14ac:dyDescent="0.3">
      <c r="B43590" s="10"/>
      <c r="L43590" s="10"/>
      <c r="M43590" s="10"/>
    </row>
    <row r="43591" spans="2:13" s="1" customFormat="1" ht="13.8" x14ac:dyDescent="0.3">
      <c r="B43591" s="10"/>
      <c r="L43591" s="10"/>
      <c r="M43591" s="10"/>
    </row>
    <row r="43592" spans="2:13" s="1" customFormat="1" ht="13.8" x14ac:dyDescent="0.3">
      <c r="B43592" s="10"/>
      <c r="L43592" s="10"/>
      <c r="M43592" s="10"/>
    </row>
    <row r="43593" spans="2:13" s="1" customFormat="1" ht="13.8" x14ac:dyDescent="0.3">
      <c r="B43593" s="10"/>
      <c r="L43593" s="10"/>
      <c r="M43593" s="10"/>
    </row>
    <row r="43594" spans="2:13" s="1" customFormat="1" ht="13.8" x14ac:dyDescent="0.3">
      <c r="B43594" s="10"/>
      <c r="L43594" s="10"/>
      <c r="M43594" s="10"/>
    </row>
    <row r="43595" spans="2:13" s="1" customFormat="1" ht="13.8" x14ac:dyDescent="0.3">
      <c r="B43595" s="10"/>
      <c r="L43595" s="10"/>
      <c r="M43595" s="10"/>
    </row>
    <row r="43596" spans="2:13" s="1" customFormat="1" ht="13.8" x14ac:dyDescent="0.3">
      <c r="B43596" s="10"/>
      <c r="L43596" s="10"/>
      <c r="M43596" s="10"/>
    </row>
    <row r="43597" spans="2:13" s="1" customFormat="1" ht="13.8" x14ac:dyDescent="0.3">
      <c r="B43597" s="10"/>
      <c r="L43597" s="10"/>
      <c r="M43597" s="10"/>
    </row>
    <row r="43598" spans="2:13" s="1" customFormat="1" ht="13.8" x14ac:dyDescent="0.3">
      <c r="B43598" s="10"/>
      <c r="L43598" s="10"/>
      <c r="M43598" s="10"/>
    </row>
    <row r="43599" spans="2:13" s="1" customFormat="1" ht="13.8" x14ac:dyDescent="0.3">
      <c r="B43599" s="10"/>
      <c r="L43599" s="10"/>
      <c r="M43599" s="10"/>
    </row>
    <row r="43600" spans="2:13" s="1" customFormat="1" ht="13.8" x14ac:dyDescent="0.3">
      <c r="B43600" s="10"/>
      <c r="L43600" s="10"/>
      <c r="M43600" s="10"/>
    </row>
    <row r="43601" spans="2:13" s="1" customFormat="1" ht="13.8" x14ac:dyDescent="0.3">
      <c r="B43601" s="10"/>
      <c r="L43601" s="10"/>
      <c r="M43601" s="10"/>
    </row>
    <row r="43602" spans="2:13" s="1" customFormat="1" ht="13.8" x14ac:dyDescent="0.3">
      <c r="B43602" s="10"/>
      <c r="L43602" s="10"/>
      <c r="M43602" s="10"/>
    </row>
    <row r="43603" spans="2:13" s="1" customFormat="1" ht="13.8" x14ac:dyDescent="0.3">
      <c r="B43603" s="10"/>
      <c r="L43603" s="10"/>
      <c r="M43603" s="10"/>
    </row>
    <row r="43604" spans="2:13" s="1" customFormat="1" ht="13.8" x14ac:dyDescent="0.3">
      <c r="B43604" s="10"/>
      <c r="L43604" s="10"/>
      <c r="M43604" s="10"/>
    </row>
    <row r="43605" spans="2:13" s="1" customFormat="1" ht="13.8" x14ac:dyDescent="0.3">
      <c r="B43605" s="10"/>
      <c r="L43605" s="10"/>
      <c r="M43605" s="10"/>
    </row>
    <row r="43606" spans="2:13" s="1" customFormat="1" ht="13.8" x14ac:dyDescent="0.3">
      <c r="B43606" s="10"/>
      <c r="L43606" s="10"/>
      <c r="M43606" s="10"/>
    </row>
    <row r="43607" spans="2:13" s="1" customFormat="1" ht="13.8" x14ac:dyDescent="0.3">
      <c r="B43607" s="10"/>
      <c r="L43607" s="10"/>
      <c r="M43607" s="10"/>
    </row>
    <row r="43608" spans="2:13" s="1" customFormat="1" ht="13.8" x14ac:dyDescent="0.3">
      <c r="B43608" s="10"/>
      <c r="L43608" s="10"/>
      <c r="M43608" s="10"/>
    </row>
    <row r="43609" spans="2:13" s="1" customFormat="1" ht="13.8" x14ac:dyDescent="0.3">
      <c r="B43609" s="10"/>
      <c r="L43609" s="10"/>
      <c r="M43609" s="10"/>
    </row>
    <row r="43610" spans="2:13" s="1" customFormat="1" ht="13.8" x14ac:dyDescent="0.3">
      <c r="B43610" s="10"/>
      <c r="L43610" s="10"/>
      <c r="M43610" s="10"/>
    </row>
    <row r="43611" spans="2:13" s="1" customFormat="1" ht="13.8" x14ac:dyDescent="0.3">
      <c r="B43611" s="10"/>
      <c r="L43611" s="10"/>
      <c r="M43611" s="10"/>
    </row>
    <row r="43612" spans="2:13" s="1" customFormat="1" ht="13.8" x14ac:dyDescent="0.3">
      <c r="B43612" s="10"/>
      <c r="L43612" s="10"/>
      <c r="M43612" s="10"/>
    </row>
    <row r="43613" spans="2:13" s="1" customFormat="1" ht="13.8" x14ac:dyDescent="0.3">
      <c r="B43613" s="10"/>
      <c r="L43613" s="10"/>
      <c r="M43613" s="10"/>
    </row>
    <row r="43614" spans="2:13" s="1" customFormat="1" ht="13.8" x14ac:dyDescent="0.3">
      <c r="B43614" s="10"/>
      <c r="L43614" s="10"/>
      <c r="M43614" s="10"/>
    </row>
    <row r="43615" spans="2:13" s="1" customFormat="1" ht="13.8" x14ac:dyDescent="0.3">
      <c r="B43615" s="10"/>
      <c r="L43615" s="10"/>
      <c r="M43615" s="10"/>
    </row>
    <row r="43616" spans="2:13" s="1" customFormat="1" ht="13.8" x14ac:dyDescent="0.3">
      <c r="B43616" s="10"/>
      <c r="L43616" s="10"/>
      <c r="M43616" s="10"/>
    </row>
    <row r="43617" spans="2:13" s="1" customFormat="1" ht="13.8" x14ac:dyDescent="0.3">
      <c r="B43617" s="10"/>
      <c r="L43617" s="10"/>
      <c r="M43617" s="10"/>
    </row>
    <row r="43618" spans="2:13" s="1" customFormat="1" ht="13.8" x14ac:dyDescent="0.3">
      <c r="B43618" s="10"/>
      <c r="L43618" s="10"/>
      <c r="M43618" s="10"/>
    </row>
    <row r="43619" spans="2:13" s="1" customFormat="1" ht="13.8" x14ac:dyDescent="0.3">
      <c r="B43619" s="10"/>
      <c r="L43619" s="10"/>
      <c r="M43619" s="10"/>
    </row>
    <row r="43620" spans="2:13" s="1" customFormat="1" ht="13.8" x14ac:dyDescent="0.3">
      <c r="B43620" s="10"/>
      <c r="L43620" s="10"/>
      <c r="M43620" s="10"/>
    </row>
    <row r="43621" spans="2:13" s="1" customFormat="1" ht="13.8" x14ac:dyDescent="0.3">
      <c r="B43621" s="10"/>
      <c r="L43621" s="10"/>
      <c r="M43621" s="10"/>
    </row>
    <row r="43622" spans="2:13" s="1" customFormat="1" ht="13.8" x14ac:dyDescent="0.3">
      <c r="B43622" s="10"/>
      <c r="L43622" s="10"/>
      <c r="M43622" s="10"/>
    </row>
    <row r="43623" spans="2:13" s="1" customFormat="1" ht="13.8" x14ac:dyDescent="0.3">
      <c r="B43623" s="10"/>
      <c r="L43623" s="10"/>
      <c r="M43623" s="10"/>
    </row>
    <row r="43624" spans="2:13" s="1" customFormat="1" ht="13.8" x14ac:dyDescent="0.3">
      <c r="B43624" s="10"/>
      <c r="L43624" s="10"/>
      <c r="M43624" s="10"/>
    </row>
    <row r="43625" spans="2:13" s="1" customFormat="1" ht="13.8" x14ac:dyDescent="0.3">
      <c r="B43625" s="10"/>
      <c r="L43625" s="10"/>
      <c r="M43625" s="10"/>
    </row>
    <row r="43626" spans="2:13" s="1" customFormat="1" ht="13.8" x14ac:dyDescent="0.3">
      <c r="B43626" s="10"/>
      <c r="L43626" s="10"/>
      <c r="M43626" s="10"/>
    </row>
    <row r="43627" spans="2:13" s="1" customFormat="1" ht="13.8" x14ac:dyDescent="0.3">
      <c r="B43627" s="10"/>
      <c r="L43627" s="10"/>
      <c r="M43627" s="10"/>
    </row>
    <row r="43628" spans="2:13" s="1" customFormat="1" ht="13.8" x14ac:dyDescent="0.3">
      <c r="B43628" s="10"/>
      <c r="L43628" s="10"/>
      <c r="M43628" s="10"/>
    </row>
    <row r="43629" spans="2:13" s="1" customFormat="1" ht="13.8" x14ac:dyDescent="0.3">
      <c r="B43629" s="10"/>
      <c r="L43629" s="10"/>
      <c r="M43629" s="10"/>
    </row>
    <row r="43630" spans="2:13" s="1" customFormat="1" ht="13.8" x14ac:dyDescent="0.3">
      <c r="B43630" s="10"/>
      <c r="L43630" s="10"/>
      <c r="M43630" s="10"/>
    </row>
    <row r="43631" spans="2:13" s="1" customFormat="1" ht="13.8" x14ac:dyDescent="0.3">
      <c r="B43631" s="10"/>
      <c r="L43631" s="10"/>
      <c r="M43631" s="10"/>
    </row>
    <row r="43632" spans="2:13" s="1" customFormat="1" ht="13.8" x14ac:dyDescent="0.3">
      <c r="B43632" s="10"/>
      <c r="L43632" s="10"/>
      <c r="M43632" s="10"/>
    </row>
    <row r="43633" spans="2:13" s="1" customFormat="1" ht="13.8" x14ac:dyDescent="0.3">
      <c r="B43633" s="10"/>
      <c r="L43633" s="10"/>
      <c r="M43633" s="10"/>
    </row>
    <row r="43634" spans="2:13" s="1" customFormat="1" ht="13.8" x14ac:dyDescent="0.3">
      <c r="B43634" s="10"/>
      <c r="L43634" s="10"/>
      <c r="M43634" s="10"/>
    </row>
    <row r="43635" spans="2:13" s="1" customFormat="1" ht="13.8" x14ac:dyDescent="0.3">
      <c r="B43635" s="10"/>
      <c r="L43635" s="10"/>
      <c r="M43635" s="10"/>
    </row>
    <row r="43636" spans="2:13" s="1" customFormat="1" ht="13.8" x14ac:dyDescent="0.3">
      <c r="B43636" s="10"/>
      <c r="L43636" s="10"/>
      <c r="M43636" s="10"/>
    </row>
    <row r="43637" spans="2:13" s="1" customFormat="1" ht="13.8" x14ac:dyDescent="0.3">
      <c r="B43637" s="10"/>
      <c r="L43637" s="10"/>
      <c r="M43637" s="10"/>
    </row>
    <row r="43638" spans="2:13" s="1" customFormat="1" ht="13.8" x14ac:dyDescent="0.3">
      <c r="B43638" s="10"/>
      <c r="L43638" s="10"/>
      <c r="M43638" s="10"/>
    </row>
    <row r="43639" spans="2:13" s="1" customFormat="1" ht="13.8" x14ac:dyDescent="0.3">
      <c r="B43639" s="10"/>
      <c r="L43639" s="10"/>
      <c r="M43639" s="10"/>
    </row>
    <row r="43640" spans="2:13" s="1" customFormat="1" ht="13.8" x14ac:dyDescent="0.3">
      <c r="B43640" s="10"/>
      <c r="L43640" s="10"/>
      <c r="M43640" s="10"/>
    </row>
    <row r="43641" spans="2:13" s="1" customFormat="1" ht="13.8" x14ac:dyDescent="0.3">
      <c r="B43641" s="10"/>
      <c r="L43641" s="10"/>
      <c r="M43641" s="10"/>
    </row>
    <row r="43642" spans="2:13" s="1" customFormat="1" ht="13.8" x14ac:dyDescent="0.3">
      <c r="B43642" s="10"/>
      <c r="L43642" s="10"/>
      <c r="M43642" s="10"/>
    </row>
    <row r="43643" spans="2:13" s="1" customFormat="1" ht="13.8" x14ac:dyDescent="0.3">
      <c r="B43643" s="10"/>
      <c r="L43643" s="10"/>
      <c r="M43643" s="10"/>
    </row>
    <row r="43644" spans="2:13" s="1" customFormat="1" ht="13.8" x14ac:dyDescent="0.3">
      <c r="B43644" s="10"/>
      <c r="L43644" s="10"/>
      <c r="M43644" s="10"/>
    </row>
    <row r="43645" spans="2:13" s="1" customFormat="1" ht="13.8" x14ac:dyDescent="0.3">
      <c r="B43645" s="10"/>
      <c r="L43645" s="10"/>
      <c r="M43645" s="10"/>
    </row>
    <row r="43646" spans="2:13" s="1" customFormat="1" ht="13.8" x14ac:dyDescent="0.3">
      <c r="B43646" s="10"/>
      <c r="L43646" s="10"/>
      <c r="M43646" s="10"/>
    </row>
    <row r="43647" spans="2:13" s="1" customFormat="1" ht="13.8" x14ac:dyDescent="0.3">
      <c r="B43647" s="10"/>
      <c r="L43647" s="10"/>
      <c r="M43647" s="10"/>
    </row>
    <row r="43648" spans="2:13" s="1" customFormat="1" ht="13.8" x14ac:dyDescent="0.3">
      <c r="B43648" s="10"/>
      <c r="L43648" s="10"/>
      <c r="M43648" s="10"/>
    </row>
    <row r="43649" spans="2:13" s="1" customFormat="1" ht="13.8" x14ac:dyDescent="0.3">
      <c r="B43649" s="10"/>
      <c r="L43649" s="10"/>
      <c r="M43649" s="10"/>
    </row>
    <row r="43650" spans="2:13" s="1" customFormat="1" ht="13.8" x14ac:dyDescent="0.3">
      <c r="B43650" s="10"/>
      <c r="L43650" s="10"/>
      <c r="M43650" s="10"/>
    </row>
    <row r="43651" spans="2:13" s="1" customFormat="1" ht="13.8" x14ac:dyDescent="0.3">
      <c r="B43651" s="10"/>
      <c r="L43651" s="10"/>
      <c r="M43651" s="10"/>
    </row>
    <row r="43652" spans="2:13" s="1" customFormat="1" ht="13.8" x14ac:dyDescent="0.3">
      <c r="B43652" s="10"/>
      <c r="L43652" s="10"/>
      <c r="M43652" s="10"/>
    </row>
    <row r="43653" spans="2:13" s="1" customFormat="1" ht="13.8" x14ac:dyDescent="0.3">
      <c r="B43653" s="10"/>
      <c r="L43653" s="10"/>
      <c r="M43653" s="10"/>
    </row>
    <row r="43654" spans="2:13" s="1" customFormat="1" ht="13.8" x14ac:dyDescent="0.3">
      <c r="B43654" s="10"/>
      <c r="L43654" s="10"/>
      <c r="M43654" s="10"/>
    </row>
    <row r="43655" spans="2:13" s="1" customFormat="1" ht="13.8" x14ac:dyDescent="0.3">
      <c r="B43655" s="10"/>
      <c r="L43655" s="10"/>
      <c r="M43655" s="10"/>
    </row>
    <row r="43656" spans="2:13" s="1" customFormat="1" ht="13.8" x14ac:dyDescent="0.3">
      <c r="B43656" s="10"/>
      <c r="L43656" s="10"/>
      <c r="M43656" s="10"/>
    </row>
    <row r="43657" spans="2:13" s="1" customFormat="1" ht="13.8" x14ac:dyDescent="0.3">
      <c r="B43657" s="10"/>
      <c r="L43657" s="10"/>
      <c r="M43657" s="10"/>
    </row>
    <row r="43658" spans="2:13" s="1" customFormat="1" ht="13.8" x14ac:dyDescent="0.3">
      <c r="B43658" s="10"/>
      <c r="L43658" s="10"/>
      <c r="M43658" s="10"/>
    </row>
    <row r="43659" spans="2:13" s="1" customFormat="1" ht="13.8" x14ac:dyDescent="0.3">
      <c r="B43659" s="10"/>
      <c r="L43659" s="10"/>
      <c r="M43659" s="10"/>
    </row>
    <row r="43660" spans="2:13" s="1" customFormat="1" ht="13.8" x14ac:dyDescent="0.3">
      <c r="B43660" s="10"/>
      <c r="L43660" s="10"/>
      <c r="M43660" s="10"/>
    </row>
    <row r="43661" spans="2:13" s="1" customFormat="1" ht="13.8" x14ac:dyDescent="0.3">
      <c r="B43661" s="10"/>
      <c r="L43661" s="10"/>
      <c r="M43661" s="10"/>
    </row>
    <row r="43662" spans="2:13" s="1" customFormat="1" ht="13.8" x14ac:dyDescent="0.3">
      <c r="B43662" s="10"/>
      <c r="L43662" s="10"/>
      <c r="M43662" s="10"/>
    </row>
    <row r="43663" spans="2:13" s="1" customFormat="1" ht="13.8" x14ac:dyDescent="0.3">
      <c r="B43663" s="10"/>
      <c r="L43663" s="10"/>
      <c r="M43663" s="10"/>
    </row>
    <row r="43664" spans="2:13" s="1" customFormat="1" ht="13.8" x14ac:dyDescent="0.3">
      <c r="B43664" s="10"/>
      <c r="L43664" s="10"/>
      <c r="M43664" s="10"/>
    </row>
    <row r="43665" spans="2:13" s="1" customFormat="1" ht="13.8" x14ac:dyDescent="0.3">
      <c r="B43665" s="10"/>
      <c r="L43665" s="10"/>
      <c r="M43665" s="10"/>
    </row>
    <row r="43666" spans="2:13" s="1" customFormat="1" ht="13.8" x14ac:dyDescent="0.3">
      <c r="B43666" s="10"/>
      <c r="L43666" s="10"/>
      <c r="M43666" s="10"/>
    </row>
    <row r="43667" spans="2:13" s="1" customFormat="1" ht="13.8" x14ac:dyDescent="0.3">
      <c r="B43667" s="10"/>
      <c r="L43667" s="10"/>
      <c r="M43667" s="10"/>
    </row>
    <row r="43668" spans="2:13" s="1" customFormat="1" ht="13.8" x14ac:dyDescent="0.3">
      <c r="B43668" s="10"/>
      <c r="L43668" s="10"/>
      <c r="M43668" s="10"/>
    </row>
    <row r="43669" spans="2:13" s="1" customFormat="1" ht="13.8" x14ac:dyDescent="0.3">
      <c r="B43669" s="10"/>
      <c r="L43669" s="10"/>
      <c r="M43669" s="10"/>
    </row>
    <row r="43670" spans="2:13" s="1" customFormat="1" ht="13.8" x14ac:dyDescent="0.3">
      <c r="B43670" s="10"/>
      <c r="L43670" s="10"/>
      <c r="M43670" s="10"/>
    </row>
    <row r="43671" spans="2:13" s="1" customFormat="1" ht="13.8" x14ac:dyDescent="0.3">
      <c r="B43671" s="10"/>
      <c r="L43671" s="10"/>
      <c r="M43671" s="10"/>
    </row>
    <row r="43672" spans="2:13" s="1" customFormat="1" ht="13.8" x14ac:dyDescent="0.3">
      <c r="B43672" s="10"/>
      <c r="L43672" s="10"/>
      <c r="M43672" s="10"/>
    </row>
    <row r="43673" spans="2:13" s="1" customFormat="1" ht="13.8" x14ac:dyDescent="0.3">
      <c r="B43673" s="10"/>
      <c r="L43673" s="10"/>
      <c r="M43673" s="10"/>
    </row>
    <row r="43674" spans="2:13" s="1" customFormat="1" ht="13.8" x14ac:dyDescent="0.3">
      <c r="B43674" s="10"/>
      <c r="L43674" s="10"/>
      <c r="M43674" s="10"/>
    </row>
    <row r="43675" spans="2:13" s="1" customFormat="1" ht="13.8" x14ac:dyDescent="0.3">
      <c r="B43675" s="10"/>
      <c r="L43675" s="10"/>
      <c r="M43675" s="10"/>
    </row>
    <row r="43676" spans="2:13" s="1" customFormat="1" ht="13.8" x14ac:dyDescent="0.3">
      <c r="B43676" s="10"/>
      <c r="L43676" s="10"/>
      <c r="M43676" s="10"/>
    </row>
    <row r="43677" spans="2:13" s="1" customFormat="1" ht="13.8" x14ac:dyDescent="0.3">
      <c r="B43677" s="10"/>
      <c r="L43677" s="10"/>
      <c r="M43677" s="10"/>
    </row>
    <row r="43678" spans="2:13" s="1" customFormat="1" ht="13.8" x14ac:dyDescent="0.3">
      <c r="B43678" s="10"/>
      <c r="L43678" s="10"/>
      <c r="M43678" s="10"/>
    </row>
    <row r="43679" spans="2:13" s="1" customFormat="1" ht="13.8" x14ac:dyDescent="0.3">
      <c r="B43679" s="10"/>
      <c r="L43679" s="10"/>
      <c r="M43679" s="10"/>
    </row>
    <row r="43680" spans="2:13" s="1" customFormat="1" ht="13.8" x14ac:dyDescent="0.3">
      <c r="B43680" s="10"/>
      <c r="L43680" s="10"/>
      <c r="M43680" s="10"/>
    </row>
    <row r="43681" spans="2:13" s="1" customFormat="1" ht="13.8" x14ac:dyDescent="0.3">
      <c r="B43681" s="10"/>
      <c r="L43681" s="10"/>
      <c r="M43681" s="10"/>
    </row>
    <row r="43682" spans="2:13" s="1" customFormat="1" ht="13.8" x14ac:dyDescent="0.3">
      <c r="B43682" s="10"/>
      <c r="L43682" s="10"/>
      <c r="M43682" s="10"/>
    </row>
    <row r="43683" spans="2:13" s="1" customFormat="1" ht="13.8" x14ac:dyDescent="0.3">
      <c r="B43683" s="10"/>
      <c r="L43683" s="10"/>
      <c r="M43683" s="10"/>
    </row>
    <row r="43684" spans="2:13" s="1" customFormat="1" ht="13.8" x14ac:dyDescent="0.3">
      <c r="B43684" s="10"/>
      <c r="L43684" s="10"/>
      <c r="M43684" s="10"/>
    </row>
    <row r="43685" spans="2:13" s="1" customFormat="1" ht="13.8" x14ac:dyDescent="0.3">
      <c r="B43685" s="10"/>
      <c r="L43685" s="10"/>
      <c r="M43685" s="10"/>
    </row>
    <row r="43686" spans="2:13" s="1" customFormat="1" ht="13.8" x14ac:dyDescent="0.3">
      <c r="B43686" s="10"/>
      <c r="L43686" s="10"/>
      <c r="M43686" s="10"/>
    </row>
    <row r="43687" spans="2:13" s="1" customFormat="1" ht="13.8" x14ac:dyDescent="0.3">
      <c r="B43687" s="10"/>
      <c r="L43687" s="10"/>
      <c r="M43687" s="10"/>
    </row>
    <row r="43688" spans="2:13" s="1" customFormat="1" ht="13.8" x14ac:dyDescent="0.3">
      <c r="B43688" s="10"/>
      <c r="L43688" s="10"/>
      <c r="M43688" s="10"/>
    </row>
    <row r="43689" spans="2:13" s="1" customFormat="1" ht="13.8" x14ac:dyDescent="0.3">
      <c r="B43689" s="10"/>
      <c r="L43689" s="10"/>
      <c r="M43689" s="10"/>
    </row>
    <row r="43690" spans="2:13" s="1" customFormat="1" ht="13.8" x14ac:dyDescent="0.3">
      <c r="B43690" s="10"/>
      <c r="L43690" s="10"/>
      <c r="M43690" s="10"/>
    </row>
    <row r="43691" spans="2:13" s="1" customFormat="1" ht="13.8" x14ac:dyDescent="0.3">
      <c r="B43691" s="10"/>
      <c r="L43691" s="10"/>
      <c r="M43691" s="10"/>
    </row>
    <row r="43692" spans="2:13" s="1" customFormat="1" ht="13.8" x14ac:dyDescent="0.3">
      <c r="B43692" s="10"/>
      <c r="L43692" s="10"/>
      <c r="M43692" s="10"/>
    </row>
    <row r="43693" spans="2:13" s="1" customFormat="1" ht="13.8" x14ac:dyDescent="0.3">
      <c r="B43693" s="10"/>
      <c r="L43693" s="10"/>
      <c r="M43693" s="10"/>
    </row>
    <row r="43694" spans="2:13" s="1" customFormat="1" ht="13.8" x14ac:dyDescent="0.3">
      <c r="B43694" s="10"/>
      <c r="L43694" s="10"/>
      <c r="M43694" s="10"/>
    </row>
    <row r="43695" spans="2:13" s="1" customFormat="1" ht="13.8" x14ac:dyDescent="0.3">
      <c r="B43695" s="10"/>
      <c r="L43695" s="10"/>
      <c r="M43695" s="10"/>
    </row>
    <row r="43696" spans="2:13" s="1" customFormat="1" ht="13.8" x14ac:dyDescent="0.3">
      <c r="B43696" s="10"/>
      <c r="L43696" s="10"/>
      <c r="M43696" s="10"/>
    </row>
    <row r="43697" spans="2:13" s="1" customFormat="1" ht="13.8" x14ac:dyDescent="0.3">
      <c r="B43697" s="10"/>
      <c r="L43697" s="10"/>
      <c r="M43697" s="10"/>
    </row>
    <row r="43698" spans="2:13" s="1" customFormat="1" ht="13.8" x14ac:dyDescent="0.3">
      <c r="B43698" s="10"/>
      <c r="L43698" s="10"/>
      <c r="M43698" s="10"/>
    </row>
    <row r="43699" spans="2:13" s="1" customFormat="1" ht="13.8" x14ac:dyDescent="0.3">
      <c r="B43699" s="10"/>
      <c r="L43699" s="10"/>
      <c r="M43699" s="10"/>
    </row>
    <row r="43700" spans="2:13" s="1" customFormat="1" ht="13.8" x14ac:dyDescent="0.3">
      <c r="B43700" s="10"/>
      <c r="L43700" s="10"/>
      <c r="M43700" s="10"/>
    </row>
    <row r="43701" spans="2:13" s="1" customFormat="1" ht="13.8" x14ac:dyDescent="0.3">
      <c r="B43701" s="10"/>
      <c r="L43701" s="10"/>
      <c r="M43701" s="10"/>
    </row>
    <row r="43702" spans="2:13" s="1" customFormat="1" ht="13.8" x14ac:dyDescent="0.3">
      <c r="B43702" s="10"/>
      <c r="L43702" s="10"/>
      <c r="M43702" s="10"/>
    </row>
    <row r="43703" spans="2:13" s="1" customFormat="1" ht="13.8" x14ac:dyDescent="0.3">
      <c r="B43703" s="10"/>
      <c r="L43703" s="10"/>
      <c r="M43703" s="10"/>
    </row>
    <row r="43704" spans="2:13" s="1" customFormat="1" ht="13.8" x14ac:dyDescent="0.3">
      <c r="B43704" s="10"/>
      <c r="L43704" s="10"/>
      <c r="M43704" s="10"/>
    </row>
    <row r="43705" spans="2:13" s="1" customFormat="1" ht="13.8" x14ac:dyDescent="0.3">
      <c r="B43705" s="10"/>
      <c r="L43705" s="10"/>
      <c r="M43705" s="10"/>
    </row>
    <row r="43706" spans="2:13" s="1" customFormat="1" ht="13.8" x14ac:dyDescent="0.3">
      <c r="B43706" s="10"/>
      <c r="L43706" s="10"/>
      <c r="M43706" s="10"/>
    </row>
    <row r="43707" spans="2:13" s="1" customFormat="1" ht="13.8" x14ac:dyDescent="0.3">
      <c r="B43707" s="10"/>
      <c r="L43707" s="10"/>
      <c r="M43707" s="10"/>
    </row>
    <row r="43708" spans="2:13" s="1" customFormat="1" ht="13.8" x14ac:dyDescent="0.3">
      <c r="B43708" s="10"/>
      <c r="L43708" s="10"/>
      <c r="M43708" s="10"/>
    </row>
    <row r="43709" spans="2:13" s="1" customFormat="1" ht="13.8" x14ac:dyDescent="0.3">
      <c r="B43709" s="10"/>
      <c r="L43709" s="10"/>
      <c r="M43709" s="10"/>
    </row>
    <row r="43710" spans="2:13" s="1" customFormat="1" ht="13.8" x14ac:dyDescent="0.3">
      <c r="B43710" s="10"/>
      <c r="L43710" s="10"/>
      <c r="M43710" s="10"/>
    </row>
    <row r="43711" spans="2:13" s="1" customFormat="1" ht="13.8" x14ac:dyDescent="0.3">
      <c r="B43711" s="10"/>
      <c r="L43711" s="10"/>
      <c r="M43711" s="10"/>
    </row>
    <row r="43712" spans="2:13" s="1" customFormat="1" ht="13.8" x14ac:dyDescent="0.3">
      <c r="B43712" s="10"/>
      <c r="L43712" s="10"/>
      <c r="M43712" s="10"/>
    </row>
    <row r="43713" spans="2:13" s="1" customFormat="1" ht="13.8" x14ac:dyDescent="0.3">
      <c r="B43713" s="10"/>
      <c r="L43713" s="10"/>
      <c r="M43713" s="10"/>
    </row>
    <row r="43714" spans="2:13" s="1" customFormat="1" ht="13.8" x14ac:dyDescent="0.3">
      <c r="B43714" s="10"/>
      <c r="L43714" s="10"/>
      <c r="M43714" s="10"/>
    </row>
    <row r="43715" spans="2:13" s="1" customFormat="1" ht="13.8" x14ac:dyDescent="0.3">
      <c r="B43715" s="10"/>
      <c r="L43715" s="10"/>
      <c r="M43715" s="10"/>
    </row>
    <row r="43716" spans="2:13" s="1" customFormat="1" ht="13.8" x14ac:dyDescent="0.3">
      <c r="B43716" s="10"/>
      <c r="L43716" s="10"/>
      <c r="M43716" s="10"/>
    </row>
    <row r="43717" spans="2:13" s="1" customFormat="1" ht="13.8" x14ac:dyDescent="0.3">
      <c r="B43717" s="10"/>
      <c r="L43717" s="10"/>
      <c r="M43717" s="10"/>
    </row>
    <row r="43718" spans="2:13" s="1" customFormat="1" ht="13.8" x14ac:dyDescent="0.3">
      <c r="B43718" s="10"/>
      <c r="L43718" s="10"/>
      <c r="M43718" s="10"/>
    </row>
    <row r="43719" spans="2:13" s="1" customFormat="1" ht="13.8" x14ac:dyDescent="0.3">
      <c r="B43719" s="10"/>
      <c r="L43719" s="10"/>
      <c r="M43719" s="10"/>
    </row>
    <row r="43720" spans="2:13" s="1" customFormat="1" ht="13.8" x14ac:dyDescent="0.3">
      <c r="B43720" s="10"/>
      <c r="L43720" s="10"/>
      <c r="M43720" s="10"/>
    </row>
    <row r="43721" spans="2:13" s="1" customFormat="1" ht="13.8" x14ac:dyDescent="0.3">
      <c r="B43721" s="10"/>
      <c r="L43721" s="10"/>
      <c r="M43721" s="10"/>
    </row>
    <row r="43722" spans="2:13" s="1" customFormat="1" ht="13.8" x14ac:dyDescent="0.3">
      <c r="B43722" s="10"/>
      <c r="L43722" s="10"/>
      <c r="M43722" s="10"/>
    </row>
    <row r="43723" spans="2:13" s="1" customFormat="1" ht="13.8" x14ac:dyDescent="0.3">
      <c r="B43723" s="10"/>
      <c r="L43723" s="10"/>
      <c r="M43723" s="10"/>
    </row>
    <row r="43724" spans="2:13" s="1" customFormat="1" ht="13.8" x14ac:dyDescent="0.3">
      <c r="B43724" s="10"/>
      <c r="L43724" s="10"/>
      <c r="M43724" s="10"/>
    </row>
    <row r="43725" spans="2:13" s="1" customFormat="1" ht="13.8" x14ac:dyDescent="0.3">
      <c r="B43725" s="10"/>
      <c r="L43725" s="10"/>
      <c r="M43725" s="10"/>
    </row>
    <row r="43726" spans="2:13" s="1" customFormat="1" ht="13.8" x14ac:dyDescent="0.3">
      <c r="B43726" s="10"/>
      <c r="L43726" s="10"/>
      <c r="M43726" s="10"/>
    </row>
    <row r="43727" spans="2:13" s="1" customFormat="1" ht="13.8" x14ac:dyDescent="0.3">
      <c r="B43727" s="10"/>
      <c r="L43727" s="10"/>
      <c r="M43727" s="10"/>
    </row>
    <row r="43728" spans="2:13" s="1" customFormat="1" ht="13.8" x14ac:dyDescent="0.3">
      <c r="B43728" s="10"/>
      <c r="L43728" s="10"/>
      <c r="M43728" s="10"/>
    </row>
    <row r="43729" spans="2:13" s="1" customFormat="1" ht="13.8" x14ac:dyDescent="0.3">
      <c r="B43729" s="10"/>
      <c r="L43729" s="10"/>
      <c r="M43729" s="10"/>
    </row>
    <row r="43730" spans="2:13" s="1" customFormat="1" ht="13.8" x14ac:dyDescent="0.3">
      <c r="B43730" s="10"/>
      <c r="L43730" s="10"/>
      <c r="M43730" s="10"/>
    </row>
    <row r="43731" spans="2:13" s="1" customFormat="1" ht="13.8" x14ac:dyDescent="0.3">
      <c r="B43731" s="10"/>
      <c r="L43731" s="10"/>
      <c r="M43731" s="10"/>
    </row>
    <row r="43732" spans="2:13" s="1" customFormat="1" ht="13.8" x14ac:dyDescent="0.3">
      <c r="B43732" s="10"/>
      <c r="L43732" s="10"/>
      <c r="M43732" s="10"/>
    </row>
    <row r="43733" spans="2:13" s="1" customFormat="1" ht="13.8" x14ac:dyDescent="0.3">
      <c r="B43733" s="10"/>
      <c r="L43733" s="10"/>
      <c r="M43733" s="10"/>
    </row>
    <row r="43734" spans="2:13" s="1" customFormat="1" ht="13.8" x14ac:dyDescent="0.3">
      <c r="B43734" s="10"/>
      <c r="L43734" s="10"/>
      <c r="M43734" s="10"/>
    </row>
    <row r="43735" spans="2:13" s="1" customFormat="1" ht="13.8" x14ac:dyDescent="0.3">
      <c r="B43735" s="10"/>
      <c r="L43735" s="10"/>
      <c r="M43735" s="10"/>
    </row>
    <row r="43736" spans="2:13" s="1" customFormat="1" ht="13.8" x14ac:dyDescent="0.3">
      <c r="B43736" s="10"/>
      <c r="L43736" s="10"/>
      <c r="M43736" s="10"/>
    </row>
    <row r="43737" spans="2:13" s="1" customFormat="1" ht="13.8" x14ac:dyDescent="0.3">
      <c r="B43737" s="10"/>
      <c r="L43737" s="10"/>
      <c r="M43737" s="10"/>
    </row>
    <row r="43738" spans="2:13" s="1" customFormat="1" ht="13.8" x14ac:dyDescent="0.3">
      <c r="B43738" s="10"/>
      <c r="L43738" s="10"/>
      <c r="M43738" s="10"/>
    </row>
    <row r="43739" spans="2:13" s="1" customFormat="1" ht="13.8" x14ac:dyDescent="0.3">
      <c r="B43739" s="10"/>
      <c r="L43739" s="10"/>
      <c r="M43739" s="10"/>
    </row>
    <row r="43740" spans="2:13" s="1" customFormat="1" ht="13.8" x14ac:dyDescent="0.3">
      <c r="B43740" s="10"/>
      <c r="L43740" s="10"/>
      <c r="M43740" s="10"/>
    </row>
    <row r="43741" spans="2:13" s="1" customFormat="1" ht="13.8" x14ac:dyDescent="0.3">
      <c r="B43741" s="10"/>
      <c r="L43741" s="10"/>
      <c r="M43741" s="10"/>
    </row>
    <row r="43742" spans="2:13" s="1" customFormat="1" ht="13.8" x14ac:dyDescent="0.3">
      <c r="B43742" s="10"/>
      <c r="L43742" s="10"/>
      <c r="M43742" s="10"/>
    </row>
    <row r="43743" spans="2:13" s="1" customFormat="1" ht="13.8" x14ac:dyDescent="0.3">
      <c r="B43743" s="10"/>
      <c r="L43743" s="10"/>
      <c r="M43743" s="10"/>
    </row>
    <row r="43744" spans="2:13" s="1" customFormat="1" ht="13.8" x14ac:dyDescent="0.3">
      <c r="B43744" s="10"/>
      <c r="L43744" s="10"/>
      <c r="M43744" s="10"/>
    </row>
    <row r="43745" spans="2:13" s="1" customFormat="1" ht="13.8" x14ac:dyDescent="0.3">
      <c r="B43745" s="10"/>
      <c r="L43745" s="10"/>
      <c r="M43745" s="10"/>
    </row>
    <row r="43746" spans="2:13" s="1" customFormat="1" ht="13.8" x14ac:dyDescent="0.3">
      <c r="B43746" s="10"/>
      <c r="L43746" s="10"/>
      <c r="M43746" s="10"/>
    </row>
    <row r="43747" spans="2:13" s="1" customFormat="1" ht="13.8" x14ac:dyDescent="0.3">
      <c r="B43747" s="10"/>
      <c r="L43747" s="10"/>
      <c r="M43747" s="10"/>
    </row>
    <row r="43748" spans="2:13" s="1" customFormat="1" ht="13.8" x14ac:dyDescent="0.3">
      <c r="B43748" s="10"/>
      <c r="L43748" s="10"/>
      <c r="M43748" s="10"/>
    </row>
    <row r="43749" spans="2:13" s="1" customFormat="1" ht="13.8" x14ac:dyDescent="0.3">
      <c r="B43749" s="10"/>
      <c r="L43749" s="10"/>
      <c r="M43749" s="10"/>
    </row>
    <row r="43750" spans="2:13" s="1" customFormat="1" ht="13.8" x14ac:dyDescent="0.3">
      <c r="B43750" s="10"/>
      <c r="L43750" s="10"/>
      <c r="M43750" s="10"/>
    </row>
    <row r="43751" spans="2:13" s="1" customFormat="1" ht="13.8" x14ac:dyDescent="0.3">
      <c r="B43751" s="10"/>
      <c r="L43751" s="10"/>
      <c r="M43751" s="10"/>
    </row>
    <row r="43752" spans="2:13" s="1" customFormat="1" ht="13.8" x14ac:dyDescent="0.3">
      <c r="B43752" s="10"/>
      <c r="L43752" s="10"/>
      <c r="M43752" s="10"/>
    </row>
    <row r="43753" spans="2:13" s="1" customFormat="1" ht="13.8" x14ac:dyDescent="0.3">
      <c r="B43753" s="10"/>
      <c r="L43753" s="10"/>
      <c r="M43753" s="10"/>
    </row>
    <row r="43754" spans="2:13" s="1" customFormat="1" ht="13.8" x14ac:dyDescent="0.3">
      <c r="B43754" s="10"/>
      <c r="L43754" s="10"/>
      <c r="M43754" s="10"/>
    </row>
    <row r="43755" spans="2:13" s="1" customFormat="1" ht="13.8" x14ac:dyDescent="0.3">
      <c r="B43755" s="10"/>
      <c r="L43755" s="10"/>
      <c r="M43755" s="10"/>
    </row>
    <row r="43756" spans="2:13" s="1" customFormat="1" ht="13.8" x14ac:dyDescent="0.3">
      <c r="B43756" s="10"/>
      <c r="L43756" s="10"/>
      <c r="M43756" s="10"/>
    </row>
    <row r="43757" spans="2:13" s="1" customFormat="1" ht="13.8" x14ac:dyDescent="0.3">
      <c r="B43757" s="10"/>
      <c r="L43757" s="10"/>
      <c r="M43757" s="10"/>
    </row>
    <row r="43758" spans="2:13" s="1" customFormat="1" ht="13.8" x14ac:dyDescent="0.3">
      <c r="B43758" s="10"/>
      <c r="L43758" s="10"/>
      <c r="M43758" s="10"/>
    </row>
    <row r="43759" spans="2:13" s="1" customFormat="1" ht="13.8" x14ac:dyDescent="0.3">
      <c r="B43759" s="10"/>
      <c r="L43759" s="10"/>
      <c r="M43759" s="10"/>
    </row>
    <row r="43760" spans="2:13" s="1" customFormat="1" ht="13.8" x14ac:dyDescent="0.3">
      <c r="B43760" s="10"/>
      <c r="L43760" s="10"/>
      <c r="M43760" s="10"/>
    </row>
    <row r="43761" spans="2:13" s="1" customFormat="1" ht="13.8" x14ac:dyDescent="0.3">
      <c r="B43761" s="10"/>
      <c r="L43761" s="10"/>
      <c r="M43761" s="10"/>
    </row>
    <row r="43762" spans="2:13" s="1" customFormat="1" ht="13.8" x14ac:dyDescent="0.3">
      <c r="B43762" s="10"/>
      <c r="L43762" s="10"/>
      <c r="M43762" s="10"/>
    </row>
    <row r="43763" spans="2:13" s="1" customFormat="1" ht="13.8" x14ac:dyDescent="0.3">
      <c r="B43763" s="10"/>
      <c r="L43763" s="10"/>
      <c r="M43763" s="10"/>
    </row>
    <row r="43764" spans="2:13" s="1" customFormat="1" ht="13.8" x14ac:dyDescent="0.3">
      <c r="B43764" s="10"/>
      <c r="L43764" s="10"/>
      <c r="M43764" s="10"/>
    </row>
    <row r="43765" spans="2:13" s="1" customFormat="1" ht="13.8" x14ac:dyDescent="0.3">
      <c r="B43765" s="10"/>
      <c r="L43765" s="10"/>
      <c r="M43765" s="10"/>
    </row>
    <row r="43766" spans="2:13" s="1" customFormat="1" ht="13.8" x14ac:dyDescent="0.3">
      <c r="B43766" s="10"/>
      <c r="L43766" s="10"/>
      <c r="M43766" s="10"/>
    </row>
    <row r="43767" spans="2:13" s="1" customFormat="1" ht="13.8" x14ac:dyDescent="0.3">
      <c r="B43767" s="10"/>
      <c r="L43767" s="10"/>
      <c r="M43767" s="10"/>
    </row>
    <row r="43768" spans="2:13" s="1" customFormat="1" ht="13.8" x14ac:dyDescent="0.3">
      <c r="B43768" s="10"/>
      <c r="L43768" s="10"/>
      <c r="M43768" s="10"/>
    </row>
    <row r="43769" spans="2:13" s="1" customFormat="1" ht="13.8" x14ac:dyDescent="0.3">
      <c r="B43769" s="10"/>
      <c r="L43769" s="10"/>
      <c r="M43769" s="10"/>
    </row>
    <row r="43770" spans="2:13" s="1" customFormat="1" ht="13.8" x14ac:dyDescent="0.3">
      <c r="B43770" s="10"/>
      <c r="L43770" s="10"/>
      <c r="M43770" s="10"/>
    </row>
    <row r="43771" spans="2:13" s="1" customFormat="1" ht="13.8" x14ac:dyDescent="0.3">
      <c r="B43771" s="10"/>
      <c r="L43771" s="10"/>
      <c r="M43771" s="10"/>
    </row>
    <row r="43772" spans="2:13" s="1" customFormat="1" ht="13.8" x14ac:dyDescent="0.3">
      <c r="B43772" s="10"/>
      <c r="L43772" s="10"/>
      <c r="M43772" s="10"/>
    </row>
    <row r="43773" spans="2:13" s="1" customFormat="1" ht="13.8" x14ac:dyDescent="0.3">
      <c r="B43773" s="10"/>
      <c r="L43773" s="10"/>
      <c r="M43773" s="10"/>
    </row>
    <row r="43774" spans="2:13" s="1" customFormat="1" ht="13.8" x14ac:dyDescent="0.3">
      <c r="B43774" s="10"/>
      <c r="L43774" s="10"/>
      <c r="M43774" s="10"/>
    </row>
    <row r="43775" spans="2:13" s="1" customFormat="1" ht="13.8" x14ac:dyDescent="0.3">
      <c r="B43775" s="10"/>
      <c r="L43775" s="10"/>
      <c r="M43775" s="10"/>
    </row>
    <row r="43776" spans="2:13" s="1" customFormat="1" ht="13.8" x14ac:dyDescent="0.3">
      <c r="B43776" s="10"/>
      <c r="L43776" s="10"/>
      <c r="M43776" s="10"/>
    </row>
    <row r="43777" spans="2:13" s="1" customFormat="1" ht="13.8" x14ac:dyDescent="0.3">
      <c r="B43777" s="10"/>
      <c r="L43777" s="10"/>
      <c r="M43777" s="10"/>
    </row>
    <row r="43778" spans="2:13" s="1" customFormat="1" ht="13.8" x14ac:dyDescent="0.3">
      <c r="B43778" s="10"/>
      <c r="L43778" s="10"/>
      <c r="M43778" s="10"/>
    </row>
    <row r="43779" spans="2:13" s="1" customFormat="1" ht="13.8" x14ac:dyDescent="0.3">
      <c r="B43779" s="10"/>
      <c r="L43779" s="10"/>
      <c r="M43779" s="10"/>
    </row>
    <row r="43780" spans="2:13" s="1" customFormat="1" ht="13.8" x14ac:dyDescent="0.3">
      <c r="B43780" s="10"/>
      <c r="L43780" s="10"/>
      <c r="M43780" s="10"/>
    </row>
    <row r="43781" spans="2:13" s="1" customFormat="1" ht="13.8" x14ac:dyDescent="0.3">
      <c r="B43781" s="10"/>
      <c r="L43781" s="10"/>
      <c r="M43781" s="10"/>
    </row>
    <row r="43782" spans="2:13" s="1" customFormat="1" ht="13.8" x14ac:dyDescent="0.3">
      <c r="B43782" s="10"/>
      <c r="L43782" s="10"/>
      <c r="M43782" s="10"/>
    </row>
    <row r="43783" spans="2:13" s="1" customFormat="1" ht="13.8" x14ac:dyDescent="0.3">
      <c r="B43783" s="10"/>
      <c r="L43783" s="10"/>
      <c r="M43783" s="10"/>
    </row>
    <row r="43784" spans="2:13" s="1" customFormat="1" ht="13.8" x14ac:dyDescent="0.3">
      <c r="B43784" s="10"/>
      <c r="L43784" s="10"/>
      <c r="M43784" s="10"/>
    </row>
    <row r="43785" spans="2:13" s="1" customFormat="1" ht="13.8" x14ac:dyDescent="0.3">
      <c r="B43785" s="10"/>
      <c r="L43785" s="10"/>
      <c r="M43785" s="10"/>
    </row>
    <row r="43786" spans="2:13" s="1" customFormat="1" ht="13.8" x14ac:dyDescent="0.3">
      <c r="B43786" s="10"/>
      <c r="L43786" s="10"/>
      <c r="M43786" s="10"/>
    </row>
    <row r="43787" spans="2:13" s="1" customFormat="1" ht="13.8" x14ac:dyDescent="0.3">
      <c r="B43787" s="10"/>
      <c r="L43787" s="10"/>
      <c r="M43787" s="10"/>
    </row>
    <row r="43788" spans="2:13" s="1" customFormat="1" ht="13.8" x14ac:dyDescent="0.3">
      <c r="B43788" s="10"/>
      <c r="L43788" s="10"/>
      <c r="M43788" s="10"/>
    </row>
    <row r="43789" spans="2:13" s="1" customFormat="1" ht="13.8" x14ac:dyDescent="0.3">
      <c r="B43789" s="10"/>
      <c r="L43789" s="10"/>
      <c r="M43789" s="10"/>
    </row>
    <row r="43790" spans="2:13" s="1" customFormat="1" ht="13.8" x14ac:dyDescent="0.3">
      <c r="B43790" s="10"/>
      <c r="L43790" s="10"/>
      <c r="M43790" s="10"/>
    </row>
    <row r="43791" spans="2:13" s="1" customFormat="1" ht="13.8" x14ac:dyDescent="0.3">
      <c r="B43791" s="10"/>
      <c r="L43791" s="10"/>
      <c r="M43791" s="10"/>
    </row>
    <row r="43792" spans="2:13" s="1" customFormat="1" ht="13.8" x14ac:dyDescent="0.3">
      <c r="B43792" s="10"/>
      <c r="L43792" s="10"/>
      <c r="M43792" s="10"/>
    </row>
    <row r="43793" spans="2:13" s="1" customFormat="1" ht="13.8" x14ac:dyDescent="0.3">
      <c r="B43793" s="10"/>
      <c r="L43793" s="10"/>
      <c r="M43793" s="10"/>
    </row>
    <row r="43794" spans="2:13" s="1" customFormat="1" ht="13.8" x14ac:dyDescent="0.3">
      <c r="B43794" s="10"/>
      <c r="L43794" s="10"/>
      <c r="M43794" s="10"/>
    </row>
    <row r="43795" spans="2:13" s="1" customFormat="1" ht="13.8" x14ac:dyDescent="0.3">
      <c r="B43795" s="10"/>
      <c r="L43795" s="10"/>
      <c r="M43795" s="10"/>
    </row>
    <row r="43796" spans="2:13" s="1" customFormat="1" ht="13.8" x14ac:dyDescent="0.3">
      <c r="B43796" s="10"/>
      <c r="L43796" s="10"/>
      <c r="M43796" s="10"/>
    </row>
    <row r="43797" spans="2:13" s="1" customFormat="1" ht="13.8" x14ac:dyDescent="0.3">
      <c r="B43797" s="10"/>
      <c r="L43797" s="10"/>
      <c r="M43797" s="10"/>
    </row>
    <row r="43798" spans="2:13" s="1" customFormat="1" ht="13.8" x14ac:dyDescent="0.3">
      <c r="B43798" s="10"/>
      <c r="L43798" s="10"/>
      <c r="M43798" s="10"/>
    </row>
    <row r="43799" spans="2:13" s="1" customFormat="1" ht="13.8" x14ac:dyDescent="0.3">
      <c r="B43799" s="10"/>
      <c r="L43799" s="10"/>
      <c r="M43799" s="10"/>
    </row>
    <row r="43800" spans="2:13" s="1" customFormat="1" ht="13.8" x14ac:dyDescent="0.3">
      <c r="B43800" s="10"/>
      <c r="L43800" s="10"/>
      <c r="M43800" s="10"/>
    </row>
    <row r="43801" spans="2:13" s="1" customFormat="1" ht="13.8" x14ac:dyDescent="0.3">
      <c r="B43801" s="10"/>
      <c r="L43801" s="10"/>
      <c r="M43801" s="10"/>
    </row>
    <row r="43802" spans="2:13" s="1" customFormat="1" ht="13.8" x14ac:dyDescent="0.3">
      <c r="B43802" s="10"/>
      <c r="L43802" s="10"/>
      <c r="M43802" s="10"/>
    </row>
    <row r="43803" spans="2:13" s="1" customFormat="1" ht="13.8" x14ac:dyDescent="0.3">
      <c r="B43803" s="10"/>
      <c r="L43803" s="10"/>
      <c r="M43803" s="10"/>
    </row>
    <row r="43804" spans="2:13" s="1" customFormat="1" ht="13.8" x14ac:dyDescent="0.3">
      <c r="B43804" s="10"/>
      <c r="L43804" s="10"/>
      <c r="M43804" s="10"/>
    </row>
    <row r="43805" spans="2:13" s="1" customFormat="1" ht="13.8" x14ac:dyDescent="0.3">
      <c r="B43805" s="10"/>
      <c r="L43805" s="10"/>
      <c r="M43805" s="10"/>
    </row>
    <row r="43806" spans="2:13" s="1" customFormat="1" ht="13.8" x14ac:dyDescent="0.3">
      <c r="B43806" s="10"/>
      <c r="L43806" s="10"/>
      <c r="M43806" s="10"/>
    </row>
    <row r="43807" spans="2:13" s="1" customFormat="1" ht="13.8" x14ac:dyDescent="0.3">
      <c r="B43807" s="10"/>
      <c r="L43807" s="10"/>
      <c r="M43807" s="10"/>
    </row>
    <row r="43808" spans="2:13" s="1" customFormat="1" ht="13.8" x14ac:dyDescent="0.3">
      <c r="B43808" s="10"/>
      <c r="L43808" s="10"/>
      <c r="M43808" s="10"/>
    </row>
    <row r="43809" spans="2:13" s="1" customFormat="1" ht="13.8" x14ac:dyDescent="0.3">
      <c r="B43809" s="10"/>
      <c r="L43809" s="10"/>
      <c r="M43809" s="10"/>
    </row>
    <row r="43810" spans="2:13" s="1" customFormat="1" ht="13.8" x14ac:dyDescent="0.3">
      <c r="B43810" s="10"/>
      <c r="L43810" s="10"/>
      <c r="M43810" s="10"/>
    </row>
    <row r="43811" spans="2:13" s="1" customFormat="1" ht="13.8" x14ac:dyDescent="0.3">
      <c r="B43811" s="10"/>
      <c r="L43811" s="10"/>
      <c r="M43811" s="10"/>
    </row>
    <row r="43812" spans="2:13" s="1" customFormat="1" ht="13.8" x14ac:dyDescent="0.3">
      <c r="B43812" s="10"/>
      <c r="L43812" s="10"/>
      <c r="M43812" s="10"/>
    </row>
    <row r="43813" spans="2:13" s="1" customFormat="1" ht="13.8" x14ac:dyDescent="0.3">
      <c r="B43813" s="10"/>
      <c r="L43813" s="10"/>
      <c r="M43813" s="10"/>
    </row>
    <row r="43814" spans="2:13" s="1" customFormat="1" ht="13.8" x14ac:dyDescent="0.3">
      <c r="B43814" s="10"/>
      <c r="L43814" s="10"/>
      <c r="M43814" s="10"/>
    </row>
    <row r="43815" spans="2:13" s="1" customFormat="1" ht="13.8" x14ac:dyDescent="0.3">
      <c r="B43815" s="10"/>
      <c r="L43815" s="10"/>
      <c r="M43815" s="10"/>
    </row>
    <row r="43816" spans="2:13" s="1" customFormat="1" ht="13.8" x14ac:dyDescent="0.3">
      <c r="B43816" s="10"/>
      <c r="L43816" s="10"/>
      <c r="M43816" s="10"/>
    </row>
    <row r="43817" spans="2:13" s="1" customFormat="1" ht="13.8" x14ac:dyDescent="0.3">
      <c r="B43817" s="10"/>
      <c r="L43817" s="10"/>
      <c r="M43817" s="10"/>
    </row>
    <row r="43818" spans="2:13" s="1" customFormat="1" ht="13.8" x14ac:dyDescent="0.3">
      <c r="B43818" s="10"/>
      <c r="L43818" s="10"/>
      <c r="M43818" s="10"/>
    </row>
    <row r="43819" spans="2:13" s="1" customFormat="1" ht="13.8" x14ac:dyDescent="0.3">
      <c r="B43819" s="10"/>
      <c r="L43819" s="10"/>
      <c r="M43819" s="10"/>
    </row>
    <row r="43820" spans="2:13" s="1" customFormat="1" ht="13.8" x14ac:dyDescent="0.3">
      <c r="B43820" s="10"/>
      <c r="L43820" s="10"/>
      <c r="M43820" s="10"/>
    </row>
    <row r="43821" spans="2:13" s="1" customFormat="1" ht="13.8" x14ac:dyDescent="0.3">
      <c r="B43821" s="10"/>
      <c r="L43821" s="10"/>
      <c r="M43821" s="10"/>
    </row>
    <row r="43822" spans="2:13" s="1" customFormat="1" ht="13.8" x14ac:dyDescent="0.3">
      <c r="B43822" s="10"/>
      <c r="L43822" s="10"/>
      <c r="M43822" s="10"/>
    </row>
    <row r="43823" spans="2:13" s="1" customFormat="1" ht="13.8" x14ac:dyDescent="0.3">
      <c r="B43823" s="10"/>
      <c r="L43823" s="10"/>
      <c r="M43823" s="10"/>
    </row>
    <row r="43824" spans="2:13" s="1" customFormat="1" ht="13.8" x14ac:dyDescent="0.3">
      <c r="B43824" s="10"/>
      <c r="L43824" s="10"/>
      <c r="M43824" s="10"/>
    </row>
    <row r="43825" spans="2:13" s="1" customFormat="1" ht="13.8" x14ac:dyDescent="0.3">
      <c r="B43825" s="10"/>
      <c r="L43825" s="10"/>
      <c r="M43825" s="10"/>
    </row>
    <row r="43826" spans="2:13" s="1" customFormat="1" ht="13.8" x14ac:dyDescent="0.3">
      <c r="B43826" s="10"/>
      <c r="L43826" s="10"/>
      <c r="M43826" s="10"/>
    </row>
    <row r="43827" spans="2:13" s="1" customFormat="1" ht="13.8" x14ac:dyDescent="0.3">
      <c r="B43827" s="10"/>
      <c r="L43827" s="10"/>
      <c r="M43827" s="10"/>
    </row>
    <row r="43828" spans="2:13" s="1" customFormat="1" ht="13.8" x14ac:dyDescent="0.3">
      <c r="B43828" s="10"/>
      <c r="L43828" s="10"/>
      <c r="M43828" s="10"/>
    </row>
    <row r="43829" spans="2:13" s="1" customFormat="1" ht="13.8" x14ac:dyDescent="0.3">
      <c r="B43829" s="10"/>
      <c r="L43829" s="10"/>
      <c r="M43829" s="10"/>
    </row>
    <row r="43830" spans="2:13" s="1" customFormat="1" ht="13.8" x14ac:dyDescent="0.3">
      <c r="B43830" s="10"/>
      <c r="L43830" s="10"/>
      <c r="M43830" s="10"/>
    </row>
    <row r="43831" spans="2:13" s="1" customFormat="1" ht="13.8" x14ac:dyDescent="0.3">
      <c r="B43831" s="10"/>
      <c r="L43831" s="10"/>
      <c r="M43831" s="10"/>
    </row>
    <row r="43832" spans="2:13" s="1" customFormat="1" ht="13.8" x14ac:dyDescent="0.3">
      <c r="B43832" s="10"/>
      <c r="L43832" s="10"/>
      <c r="M43832" s="10"/>
    </row>
    <row r="43833" spans="2:13" s="1" customFormat="1" ht="13.8" x14ac:dyDescent="0.3">
      <c r="B43833" s="10"/>
      <c r="L43833" s="10"/>
      <c r="M43833" s="10"/>
    </row>
    <row r="43834" spans="2:13" s="1" customFormat="1" ht="13.8" x14ac:dyDescent="0.3">
      <c r="B43834" s="10"/>
      <c r="L43834" s="10"/>
      <c r="M43834" s="10"/>
    </row>
    <row r="43835" spans="2:13" s="1" customFormat="1" ht="13.8" x14ac:dyDescent="0.3">
      <c r="B43835" s="10"/>
      <c r="L43835" s="10"/>
      <c r="M43835" s="10"/>
    </row>
    <row r="43836" spans="2:13" s="1" customFormat="1" ht="13.8" x14ac:dyDescent="0.3">
      <c r="B43836" s="10"/>
      <c r="L43836" s="10"/>
      <c r="M43836" s="10"/>
    </row>
    <row r="43837" spans="2:13" s="1" customFormat="1" ht="13.8" x14ac:dyDescent="0.3">
      <c r="B43837" s="10"/>
      <c r="L43837" s="10"/>
      <c r="M43837" s="10"/>
    </row>
    <row r="43838" spans="2:13" s="1" customFormat="1" ht="13.8" x14ac:dyDescent="0.3">
      <c r="B43838" s="10"/>
      <c r="L43838" s="10"/>
      <c r="M43838" s="10"/>
    </row>
    <row r="43839" spans="2:13" s="1" customFormat="1" ht="13.8" x14ac:dyDescent="0.3">
      <c r="B43839" s="10"/>
      <c r="L43839" s="10"/>
      <c r="M43839" s="10"/>
    </row>
    <row r="43840" spans="2:13" s="1" customFormat="1" ht="13.8" x14ac:dyDescent="0.3">
      <c r="B43840" s="10"/>
      <c r="L43840" s="10"/>
      <c r="M43840" s="10"/>
    </row>
    <row r="43841" spans="2:13" s="1" customFormat="1" ht="13.8" x14ac:dyDescent="0.3">
      <c r="B43841" s="10"/>
      <c r="L43841" s="10"/>
      <c r="M43841" s="10"/>
    </row>
    <row r="43842" spans="2:13" s="1" customFormat="1" ht="13.8" x14ac:dyDescent="0.3">
      <c r="B43842" s="10"/>
      <c r="L43842" s="10"/>
      <c r="M43842" s="10"/>
    </row>
    <row r="43843" spans="2:13" s="1" customFormat="1" ht="13.8" x14ac:dyDescent="0.3">
      <c r="B43843" s="10"/>
      <c r="L43843" s="10"/>
      <c r="M43843" s="10"/>
    </row>
    <row r="43844" spans="2:13" s="1" customFormat="1" ht="13.8" x14ac:dyDescent="0.3">
      <c r="B43844" s="10"/>
      <c r="L43844" s="10"/>
      <c r="M43844" s="10"/>
    </row>
    <row r="43845" spans="2:13" s="1" customFormat="1" ht="13.8" x14ac:dyDescent="0.3">
      <c r="B43845" s="10"/>
      <c r="L43845" s="10"/>
      <c r="M43845" s="10"/>
    </row>
    <row r="43846" spans="2:13" s="1" customFormat="1" ht="13.8" x14ac:dyDescent="0.3">
      <c r="B43846" s="10"/>
      <c r="L43846" s="10"/>
      <c r="M43846" s="10"/>
    </row>
    <row r="43847" spans="2:13" s="1" customFormat="1" ht="13.8" x14ac:dyDescent="0.3">
      <c r="B43847" s="10"/>
      <c r="L43847" s="10"/>
      <c r="M43847" s="10"/>
    </row>
    <row r="43848" spans="2:13" s="1" customFormat="1" ht="13.8" x14ac:dyDescent="0.3">
      <c r="B43848" s="10"/>
      <c r="L43848" s="10"/>
      <c r="M43848" s="10"/>
    </row>
    <row r="43849" spans="2:13" s="1" customFormat="1" ht="13.8" x14ac:dyDescent="0.3">
      <c r="B43849" s="10"/>
      <c r="L43849" s="10"/>
      <c r="M43849" s="10"/>
    </row>
    <row r="43850" spans="2:13" s="1" customFormat="1" ht="13.8" x14ac:dyDescent="0.3">
      <c r="B43850" s="10"/>
      <c r="L43850" s="10"/>
      <c r="M43850" s="10"/>
    </row>
    <row r="43851" spans="2:13" s="1" customFormat="1" ht="13.8" x14ac:dyDescent="0.3">
      <c r="B43851" s="10"/>
      <c r="L43851" s="10"/>
      <c r="M43851" s="10"/>
    </row>
    <row r="43852" spans="2:13" s="1" customFormat="1" ht="13.8" x14ac:dyDescent="0.3">
      <c r="B43852" s="10"/>
      <c r="L43852" s="10"/>
      <c r="M43852" s="10"/>
    </row>
    <row r="43853" spans="2:13" s="1" customFormat="1" ht="13.8" x14ac:dyDescent="0.3">
      <c r="B43853" s="10"/>
      <c r="L43853" s="10"/>
      <c r="M43853" s="10"/>
    </row>
    <row r="43854" spans="2:13" s="1" customFormat="1" ht="13.8" x14ac:dyDescent="0.3">
      <c r="B43854" s="10"/>
      <c r="L43854" s="10"/>
      <c r="M43854" s="10"/>
    </row>
    <row r="43855" spans="2:13" s="1" customFormat="1" ht="13.8" x14ac:dyDescent="0.3">
      <c r="B43855" s="10"/>
      <c r="L43855" s="10"/>
      <c r="M43855" s="10"/>
    </row>
    <row r="43856" spans="2:13" s="1" customFormat="1" ht="13.8" x14ac:dyDescent="0.3">
      <c r="B43856" s="10"/>
      <c r="L43856" s="10"/>
      <c r="M43856" s="10"/>
    </row>
    <row r="43857" spans="2:13" s="1" customFormat="1" ht="13.8" x14ac:dyDescent="0.3">
      <c r="B43857" s="10"/>
      <c r="L43857" s="10"/>
      <c r="M43857" s="10"/>
    </row>
    <row r="43858" spans="2:13" s="1" customFormat="1" ht="13.8" x14ac:dyDescent="0.3">
      <c r="B43858" s="10"/>
      <c r="L43858" s="10"/>
      <c r="M43858" s="10"/>
    </row>
    <row r="43859" spans="2:13" s="1" customFormat="1" ht="13.8" x14ac:dyDescent="0.3">
      <c r="B43859" s="10"/>
      <c r="L43859" s="10"/>
      <c r="M43859" s="10"/>
    </row>
    <row r="43860" spans="2:13" s="1" customFormat="1" ht="13.8" x14ac:dyDescent="0.3">
      <c r="B43860" s="10"/>
      <c r="L43860" s="10"/>
      <c r="M43860" s="10"/>
    </row>
    <row r="43861" spans="2:13" s="1" customFormat="1" ht="13.8" x14ac:dyDescent="0.3">
      <c r="B43861" s="10"/>
      <c r="L43861" s="10"/>
      <c r="M43861" s="10"/>
    </row>
    <row r="43862" spans="2:13" s="1" customFormat="1" ht="13.8" x14ac:dyDescent="0.3">
      <c r="B43862" s="10"/>
      <c r="L43862" s="10"/>
      <c r="M43862" s="10"/>
    </row>
    <row r="43863" spans="2:13" s="1" customFormat="1" ht="13.8" x14ac:dyDescent="0.3">
      <c r="B43863" s="10"/>
      <c r="L43863" s="10"/>
      <c r="M43863" s="10"/>
    </row>
    <row r="43864" spans="2:13" s="1" customFormat="1" ht="13.8" x14ac:dyDescent="0.3">
      <c r="B43864" s="10"/>
      <c r="L43864" s="10"/>
      <c r="M43864" s="10"/>
    </row>
    <row r="43865" spans="2:13" s="1" customFormat="1" ht="13.8" x14ac:dyDescent="0.3">
      <c r="B43865" s="10"/>
      <c r="L43865" s="10"/>
      <c r="M43865" s="10"/>
    </row>
    <row r="43866" spans="2:13" s="1" customFormat="1" ht="13.8" x14ac:dyDescent="0.3">
      <c r="B43866" s="10"/>
      <c r="L43866" s="10"/>
      <c r="M43866" s="10"/>
    </row>
    <row r="43867" spans="2:13" s="1" customFormat="1" ht="13.8" x14ac:dyDescent="0.3">
      <c r="B43867" s="10"/>
      <c r="L43867" s="10"/>
      <c r="M43867" s="10"/>
    </row>
    <row r="43868" spans="2:13" s="1" customFormat="1" ht="13.8" x14ac:dyDescent="0.3">
      <c r="B43868" s="10"/>
      <c r="L43868" s="10"/>
      <c r="M43868" s="10"/>
    </row>
    <row r="43869" spans="2:13" s="1" customFormat="1" ht="13.8" x14ac:dyDescent="0.3">
      <c r="B43869" s="10"/>
      <c r="L43869" s="10"/>
      <c r="M43869" s="10"/>
    </row>
    <row r="43870" spans="2:13" s="1" customFormat="1" ht="13.8" x14ac:dyDescent="0.3">
      <c r="B43870" s="10"/>
      <c r="L43870" s="10"/>
      <c r="M43870" s="10"/>
    </row>
    <row r="43871" spans="2:13" s="1" customFormat="1" ht="13.8" x14ac:dyDescent="0.3">
      <c r="B43871" s="10"/>
      <c r="L43871" s="10"/>
      <c r="M43871" s="10"/>
    </row>
    <row r="43872" spans="2:13" s="1" customFormat="1" ht="13.8" x14ac:dyDescent="0.3">
      <c r="B43872" s="10"/>
      <c r="L43872" s="10"/>
      <c r="M43872" s="10"/>
    </row>
    <row r="43873" spans="2:13" s="1" customFormat="1" ht="13.8" x14ac:dyDescent="0.3">
      <c r="B43873" s="10"/>
      <c r="L43873" s="10"/>
      <c r="M43873" s="10"/>
    </row>
    <row r="43874" spans="2:13" s="1" customFormat="1" ht="13.8" x14ac:dyDescent="0.3">
      <c r="B43874" s="10"/>
      <c r="L43874" s="10"/>
      <c r="M43874" s="10"/>
    </row>
    <row r="43875" spans="2:13" s="1" customFormat="1" ht="13.8" x14ac:dyDescent="0.3">
      <c r="B43875" s="10"/>
      <c r="L43875" s="10"/>
      <c r="M43875" s="10"/>
    </row>
    <row r="43876" spans="2:13" s="1" customFormat="1" ht="13.8" x14ac:dyDescent="0.3">
      <c r="B43876" s="10"/>
      <c r="L43876" s="10"/>
      <c r="M43876" s="10"/>
    </row>
    <row r="43877" spans="2:13" s="1" customFormat="1" ht="13.8" x14ac:dyDescent="0.3">
      <c r="B43877" s="10"/>
      <c r="L43877" s="10"/>
      <c r="M43877" s="10"/>
    </row>
    <row r="43878" spans="2:13" s="1" customFormat="1" ht="13.8" x14ac:dyDescent="0.3">
      <c r="B43878" s="10"/>
      <c r="L43878" s="10"/>
      <c r="M43878" s="10"/>
    </row>
    <row r="43879" spans="2:13" s="1" customFormat="1" ht="13.8" x14ac:dyDescent="0.3">
      <c r="B43879" s="10"/>
      <c r="L43879" s="10"/>
      <c r="M43879" s="10"/>
    </row>
    <row r="43880" spans="2:13" s="1" customFormat="1" ht="13.8" x14ac:dyDescent="0.3">
      <c r="B43880" s="10"/>
      <c r="L43880" s="10"/>
      <c r="M43880" s="10"/>
    </row>
    <row r="43881" spans="2:13" s="1" customFormat="1" ht="13.8" x14ac:dyDescent="0.3">
      <c r="B43881" s="10"/>
      <c r="L43881" s="10"/>
      <c r="M43881" s="10"/>
    </row>
    <row r="43882" spans="2:13" s="1" customFormat="1" ht="13.8" x14ac:dyDescent="0.3">
      <c r="B43882" s="10"/>
      <c r="L43882" s="10"/>
      <c r="M43882" s="10"/>
    </row>
    <row r="43883" spans="2:13" s="1" customFormat="1" ht="13.8" x14ac:dyDescent="0.3">
      <c r="B43883" s="10"/>
      <c r="L43883" s="10"/>
      <c r="M43883" s="10"/>
    </row>
    <row r="43884" spans="2:13" s="1" customFormat="1" ht="13.8" x14ac:dyDescent="0.3">
      <c r="B43884" s="10"/>
      <c r="L43884" s="10"/>
      <c r="M43884" s="10"/>
    </row>
    <row r="43885" spans="2:13" s="1" customFormat="1" ht="13.8" x14ac:dyDescent="0.3">
      <c r="B43885" s="10"/>
      <c r="L43885" s="10"/>
      <c r="M43885" s="10"/>
    </row>
    <row r="43886" spans="2:13" s="1" customFormat="1" ht="13.8" x14ac:dyDescent="0.3">
      <c r="B43886" s="10"/>
      <c r="L43886" s="10"/>
      <c r="M43886" s="10"/>
    </row>
    <row r="43887" spans="2:13" s="1" customFormat="1" ht="13.8" x14ac:dyDescent="0.3">
      <c r="B43887" s="10"/>
      <c r="L43887" s="10"/>
      <c r="M43887" s="10"/>
    </row>
    <row r="43888" spans="2:13" s="1" customFormat="1" ht="13.8" x14ac:dyDescent="0.3">
      <c r="B43888" s="10"/>
      <c r="L43888" s="10"/>
      <c r="M43888" s="10"/>
    </row>
    <row r="43889" spans="2:13" s="1" customFormat="1" ht="13.8" x14ac:dyDescent="0.3">
      <c r="B43889" s="10"/>
      <c r="L43889" s="10"/>
      <c r="M43889" s="10"/>
    </row>
    <row r="43890" spans="2:13" s="1" customFormat="1" ht="13.8" x14ac:dyDescent="0.3">
      <c r="B43890" s="10"/>
      <c r="L43890" s="10"/>
      <c r="M43890" s="10"/>
    </row>
    <row r="43891" spans="2:13" s="1" customFormat="1" ht="13.8" x14ac:dyDescent="0.3">
      <c r="B43891" s="10"/>
      <c r="L43891" s="10"/>
      <c r="M43891" s="10"/>
    </row>
    <row r="43892" spans="2:13" s="1" customFormat="1" ht="13.8" x14ac:dyDescent="0.3">
      <c r="B43892" s="10"/>
      <c r="L43892" s="10"/>
      <c r="M43892" s="10"/>
    </row>
    <row r="43893" spans="2:13" s="1" customFormat="1" ht="13.8" x14ac:dyDescent="0.3">
      <c r="B43893" s="10"/>
      <c r="L43893" s="10"/>
      <c r="M43893" s="10"/>
    </row>
    <row r="43894" spans="2:13" s="1" customFormat="1" ht="13.8" x14ac:dyDescent="0.3">
      <c r="B43894" s="10"/>
      <c r="L43894" s="10"/>
      <c r="M43894" s="10"/>
    </row>
    <row r="43895" spans="2:13" s="1" customFormat="1" ht="13.8" x14ac:dyDescent="0.3">
      <c r="B43895" s="10"/>
      <c r="L43895" s="10"/>
      <c r="M43895" s="10"/>
    </row>
    <row r="43896" spans="2:13" s="1" customFormat="1" ht="13.8" x14ac:dyDescent="0.3">
      <c r="B43896" s="10"/>
      <c r="L43896" s="10"/>
      <c r="M43896" s="10"/>
    </row>
    <row r="43897" spans="2:13" s="1" customFormat="1" ht="13.8" x14ac:dyDescent="0.3">
      <c r="B43897" s="10"/>
      <c r="L43897" s="10"/>
      <c r="M43897" s="10"/>
    </row>
    <row r="43898" spans="2:13" s="1" customFormat="1" ht="13.8" x14ac:dyDescent="0.3">
      <c r="B43898" s="10"/>
      <c r="L43898" s="10"/>
      <c r="M43898" s="10"/>
    </row>
    <row r="43899" spans="2:13" s="1" customFormat="1" ht="13.8" x14ac:dyDescent="0.3">
      <c r="B43899" s="10"/>
      <c r="L43899" s="10"/>
      <c r="M43899" s="10"/>
    </row>
    <row r="43900" spans="2:13" s="1" customFormat="1" ht="13.8" x14ac:dyDescent="0.3">
      <c r="B43900" s="10"/>
      <c r="L43900" s="10"/>
      <c r="M43900" s="10"/>
    </row>
    <row r="43901" spans="2:13" s="1" customFormat="1" ht="13.8" x14ac:dyDescent="0.3">
      <c r="B43901" s="10"/>
      <c r="L43901" s="10"/>
      <c r="M43901" s="10"/>
    </row>
    <row r="43902" spans="2:13" s="1" customFormat="1" ht="13.8" x14ac:dyDescent="0.3">
      <c r="B43902" s="10"/>
      <c r="L43902" s="10"/>
      <c r="M43902" s="10"/>
    </row>
    <row r="43903" spans="2:13" s="1" customFormat="1" ht="13.8" x14ac:dyDescent="0.3">
      <c r="B43903" s="10"/>
      <c r="L43903" s="10"/>
      <c r="M43903" s="10"/>
    </row>
    <row r="43904" spans="2:13" s="1" customFormat="1" ht="13.8" x14ac:dyDescent="0.3">
      <c r="B43904" s="10"/>
      <c r="L43904" s="10"/>
      <c r="M43904" s="10"/>
    </row>
    <row r="43905" spans="2:13" s="1" customFormat="1" ht="13.8" x14ac:dyDescent="0.3">
      <c r="B43905" s="10"/>
      <c r="L43905" s="10"/>
      <c r="M43905" s="10"/>
    </row>
    <row r="43906" spans="2:13" s="1" customFormat="1" ht="13.8" x14ac:dyDescent="0.3">
      <c r="B43906" s="10"/>
      <c r="L43906" s="10"/>
      <c r="M43906" s="10"/>
    </row>
    <row r="43907" spans="2:13" s="1" customFormat="1" ht="13.8" x14ac:dyDescent="0.3">
      <c r="B43907" s="10"/>
      <c r="L43907" s="10"/>
      <c r="M43907" s="10"/>
    </row>
    <row r="43908" spans="2:13" s="1" customFormat="1" ht="13.8" x14ac:dyDescent="0.3">
      <c r="B43908" s="10"/>
      <c r="L43908" s="10"/>
      <c r="M43908" s="10"/>
    </row>
    <row r="43909" spans="2:13" s="1" customFormat="1" ht="13.8" x14ac:dyDescent="0.3">
      <c r="B43909" s="10"/>
      <c r="L43909" s="10"/>
      <c r="M43909" s="10"/>
    </row>
    <row r="43910" spans="2:13" s="1" customFormat="1" ht="13.8" x14ac:dyDescent="0.3">
      <c r="B43910" s="10"/>
      <c r="L43910" s="10"/>
      <c r="M43910" s="10"/>
    </row>
    <row r="43911" spans="2:13" s="1" customFormat="1" ht="13.8" x14ac:dyDescent="0.3">
      <c r="B43911" s="10"/>
      <c r="L43911" s="10"/>
      <c r="M43911" s="10"/>
    </row>
    <row r="43912" spans="2:13" s="1" customFormat="1" ht="13.8" x14ac:dyDescent="0.3">
      <c r="B43912" s="10"/>
      <c r="L43912" s="10"/>
      <c r="M43912" s="10"/>
    </row>
    <row r="43913" spans="2:13" s="1" customFormat="1" ht="13.8" x14ac:dyDescent="0.3">
      <c r="B43913" s="10"/>
      <c r="L43913" s="10"/>
      <c r="M43913" s="10"/>
    </row>
    <row r="43914" spans="2:13" s="1" customFormat="1" ht="13.8" x14ac:dyDescent="0.3">
      <c r="B43914" s="10"/>
      <c r="L43914" s="10"/>
      <c r="M43914" s="10"/>
    </row>
    <row r="43915" spans="2:13" s="1" customFormat="1" ht="13.8" x14ac:dyDescent="0.3">
      <c r="B43915" s="10"/>
      <c r="L43915" s="10"/>
      <c r="M43915" s="10"/>
    </row>
    <row r="43916" spans="2:13" s="1" customFormat="1" ht="13.8" x14ac:dyDescent="0.3">
      <c r="B43916" s="10"/>
      <c r="L43916" s="10"/>
      <c r="M43916" s="10"/>
    </row>
    <row r="43917" spans="2:13" s="1" customFormat="1" ht="13.8" x14ac:dyDescent="0.3">
      <c r="B43917" s="10"/>
      <c r="L43917" s="10"/>
      <c r="M43917" s="10"/>
    </row>
    <row r="43918" spans="2:13" s="1" customFormat="1" ht="13.8" x14ac:dyDescent="0.3">
      <c r="B43918" s="10"/>
      <c r="L43918" s="10"/>
      <c r="M43918" s="10"/>
    </row>
    <row r="43919" spans="2:13" s="1" customFormat="1" ht="13.8" x14ac:dyDescent="0.3">
      <c r="B43919" s="10"/>
      <c r="L43919" s="10"/>
      <c r="M43919" s="10"/>
    </row>
    <row r="43920" spans="2:13" s="1" customFormat="1" ht="13.8" x14ac:dyDescent="0.3">
      <c r="B43920" s="10"/>
      <c r="L43920" s="10"/>
      <c r="M43920" s="10"/>
    </row>
    <row r="43921" spans="2:13" s="1" customFormat="1" ht="13.8" x14ac:dyDescent="0.3">
      <c r="B43921" s="10"/>
      <c r="L43921" s="10"/>
      <c r="M43921" s="10"/>
    </row>
    <row r="43922" spans="2:13" s="1" customFormat="1" ht="13.8" x14ac:dyDescent="0.3">
      <c r="B43922" s="10"/>
      <c r="L43922" s="10"/>
      <c r="M43922" s="10"/>
    </row>
    <row r="43923" spans="2:13" s="1" customFormat="1" ht="13.8" x14ac:dyDescent="0.3">
      <c r="B43923" s="10"/>
      <c r="L43923" s="10"/>
      <c r="M43923" s="10"/>
    </row>
    <row r="43924" spans="2:13" s="1" customFormat="1" ht="13.8" x14ac:dyDescent="0.3">
      <c r="B43924" s="10"/>
      <c r="L43924" s="10"/>
      <c r="M43924" s="10"/>
    </row>
    <row r="43925" spans="2:13" s="1" customFormat="1" ht="13.8" x14ac:dyDescent="0.3">
      <c r="B43925" s="10"/>
      <c r="L43925" s="10"/>
      <c r="M43925" s="10"/>
    </row>
    <row r="43926" spans="2:13" s="1" customFormat="1" ht="13.8" x14ac:dyDescent="0.3">
      <c r="B43926" s="10"/>
      <c r="L43926" s="10"/>
      <c r="M43926" s="10"/>
    </row>
    <row r="43927" spans="2:13" s="1" customFormat="1" ht="13.8" x14ac:dyDescent="0.3">
      <c r="B43927" s="10"/>
      <c r="L43927" s="10"/>
      <c r="M43927" s="10"/>
    </row>
    <row r="43928" spans="2:13" s="1" customFormat="1" ht="13.8" x14ac:dyDescent="0.3">
      <c r="B43928" s="10"/>
      <c r="L43928" s="10"/>
      <c r="M43928" s="10"/>
    </row>
    <row r="43929" spans="2:13" s="1" customFormat="1" ht="13.8" x14ac:dyDescent="0.3">
      <c r="B43929" s="10"/>
      <c r="L43929" s="10"/>
      <c r="M43929" s="10"/>
    </row>
    <row r="43930" spans="2:13" s="1" customFormat="1" ht="13.8" x14ac:dyDescent="0.3">
      <c r="B43930" s="10"/>
      <c r="L43930" s="10"/>
      <c r="M43930" s="10"/>
    </row>
    <row r="43931" spans="2:13" s="1" customFormat="1" ht="13.8" x14ac:dyDescent="0.3">
      <c r="B43931" s="10"/>
      <c r="L43931" s="10"/>
      <c r="M43931" s="10"/>
    </row>
    <row r="43932" spans="2:13" s="1" customFormat="1" ht="13.8" x14ac:dyDescent="0.3">
      <c r="B43932" s="10"/>
      <c r="L43932" s="10"/>
      <c r="M43932" s="10"/>
    </row>
    <row r="43933" spans="2:13" s="1" customFormat="1" ht="13.8" x14ac:dyDescent="0.3">
      <c r="B43933" s="10"/>
      <c r="L43933" s="10"/>
      <c r="M43933" s="10"/>
    </row>
    <row r="43934" spans="2:13" s="1" customFormat="1" ht="13.8" x14ac:dyDescent="0.3">
      <c r="B43934" s="10"/>
      <c r="L43934" s="10"/>
      <c r="M43934" s="10"/>
    </row>
    <row r="43935" spans="2:13" s="1" customFormat="1" ht="13.8" x14ac:dyDescent="0.3">
      <c r="B43935" s="10"/>
      <c r="L43935" s="10"/>
      <c r="M43935" s="10"/>
    </row>
    <row r="43936" spans="2:13" s="1" customFormat="1" ht="13.8" x14ac:dyDescent="0.3">
      <c r="B43936" s="10"/>
      <c r="L43936" s="10"/>
      <c r="M43936" s="10"/>
    </row>
    <row r="43937" spans="2:13" s="1" customFormat="1" ht="13.8" x14ac:dyDescent="0.3">
      <c r="B43937" s="10"/>
      <c r="L43937" s="10"/>
      <c r="M43937" s="10"/>
    </row>
    <row r="43938" spans="2:13" s="1" customFormat="1" ht="13.8" x14ac:dyDescent="0.3">
      <c r="B43938" s="10"/>
      <c r="L43938" s="10"/>
      <c r="M43938" s="10"/>
    </row>
    <row r="43939" spans="2:13" s="1" customFormat="1" ht="13.8" x14ac:dyDescent="0.3">
      <c r="B43939" s="10"/>
      <c r="L43939" s="10"/>
      <c r="M43939" s="10"/>
    </row>
    <row r="43940" spans="2:13" s="1" customFormat="1" ht="13.8" x14ac:dyDescent="0.3">
      <c r="B43940" s="10"/>
      <c r="L43940" s="10"/>
      <c r="M43940" s="10"/>
    </row>
    <row r="43941" spans="2:13" s="1" customFormat="1" ht="13.8" x14ac:dyDescent="0.3">
      <c r="B43941" s="10"/>
      <c r="L43941" s="10"/>
      <c r="M43941" s="10"/>
    </row>
    <row r="43942" spans="2:13" s="1" customFormat="1" ht="13.8" x14ac:dyDescent="0.3">
      <c r="B43942" s="10"/>
      <c r="L43942" s="10"/>
      <c r="M43942" s="10"/>
    </row>
    <row r="43943" spans="2:13" s="1" customFormat="1" ht="13.8" x14ac:dyDescent="0.3">
      <c r="B43943" s="10"/>
      <c r="L43943" s="10"/>
      <c r="M43943" s="10"/>
    </row>
    <row r="43944" spans="2:13" s="1" customFormat="1" ht="13.8" x14ac:dyDescent="0.3">
      <c r="B43944" s="10"/>
      <c r="L43944" s="10"/>
      <c r="M43944" s="10"/>
    </row>
    <row r="43945" spans="2:13" s="1" customFormat="1" ht="13.8" x14ac:dyDescent="0.3">
      <c r="B43945" s="10"/>
      <c r="L43945" s="10"/>
      <c r="M43945" s="10"/>
    </row>
    <row r="43946" spans="2:13" s="1" customFormat="1" ht="13.8" x14ac:dyDescent="0.3">
      <c r="B43946" s="10"/>
      <c r="L43946" s="10"/>
      <c r="M43946" s="10"/>
    </row>
    <row r="43947" spans="2:13" s="1" customFormat="1" ht="13.8" x14ac:dyDescent="0.3">
      <c r="B43947" s="10"/>
      <c r="L43947" s="10"/>
      <c r="M43947" s="10"/>
    </row>
    <row r="43948" spans="2:13" s="1" customFormat="1" ht="13.8" x14ac:dyDescent="0.3">
      <c r="B43948" s="10"/>
      <c r="L43948" s="10"/>
      <c r="M43948" s="10"/>
    </row>
    <row r="43949" spans="2:13" s="1" customFormat="1" ht="13.8" x14ac:dyDescent="0.3">
      <c r="B43949" s="10"/>
      <c r="L43949" s="10"/>
      <c r="M43949" s="10"/>
    </row>
    <row r="43950" spans="2:13" s="1" customFormat="1" ht="13.8" x14ac:dyDescent="0.3">
      <c r="B43950" s="10"/>
      <c r="L43950" s="10"/>
      <c r="M43950" s="10"/>
    </row>
    <row r="43951" spans="2:13" s="1" customFormat="1" ht="13.8" x14ac:dyDescent="0.3">
      <c r="B43951" s="10"/>
      <c r="L43951" s="10"/>
      <c r="M43951" s="10"/>
    </row>
    <row r="43952" spans="2:13" s="1" customFormat="1" ht="13.8" x14ac:dyDescent="0.3">
      <c r="B43952" s="10"/>
      <c r="L43952" s="10"/>
      <c r="M43952" s="10"/>
    </row>
    <row r="43953" spans="2:13" s="1" customFormat="1" ht="13.8" x14ac:dyDescent="0.3">
      <c r="B43953" s="10"/>
      <c r="L43953" s="10"/>
      <c r="M43953" s="10"/>
    </row>
    <row r="43954" spans="2:13" s="1" customFormat="1" ht="13.8" x14ac:dyDescent="0.3">
      <c r="B43954" s="10"/>
      <c r="L43954" s="10"/>
      <c r="M43954" s="10"/>
    </row>
    <row r="43955" spans="2:13" s="1" customFormat="1" ht="13.8" x14ac:dyDescent="0.3">
      <c r="B43955" s="10"/>
      <c r="L43955" s="10"/>
      <c r="M43955" s="10"/>
    </row>
    <row r="43956" spans="2:13" s="1" customFormat="1" ht="13.8" x14ac:dyDescent="0.3">
      <c r="B43956" s="10"/>
      <c r="L43956" s="10"/>
      <c r="M43956" s="10"/>
    </row>
    <row r="43957" spans="2:13" s="1" customFormat="1" ht="13.8" x14ac:dyDescent="0.3">
      <c r="B43957" s="10"/>
      <c r="L43957" s="10"/>
      <c r="M43957" s="10"/>
    </row>
    <row r="43958" spans="2:13" s="1" customFormat="1" ht="13.8" x14ac:dyDescent="0.3">
      <c r="B43958" s="10"/>
      <c r="L43958" s="10"/>
      <c r="M43958" s="10"/>
    </row>
    <row r="43959" spans="2:13" s="1" customFormat="1" ht="13.8" x14ac:dyDescent="0.3">
      <c r="B43959" s="10"/>
      <c r="L43959" s="10"/>
      <c r="M43959" s="10"/>
    </row>
    <row r="43960" spans="2:13" s="1" customFormat="1" ht="13.8" x14ac:dyDescent="0.3">
      <c r="B43960" s="10"/>
      <c r="L43960" s="10"/>
      <c r="M43960" s="10"/>
    </row>
    <row r="43961" spans="2:13" s="1" customFormat="1" ht="13.8" x14ac:dyDescent="0.3">
      <c r="B43961" s="10"/>
      <c r="L43961" s="10"/>
      <c r="M43961" s="10"/>
    </row>
    <row r="43962" spans="2:13" s="1" customFormat="1" ht="13.8" x14ac:dyDescent="0.3">
      <c r="B43962" s="10"/>
      <c r="L43962" s="10"/>
      <c r="M43962" s="10"/>
    </row>
    <row r="43963" spans="2:13" s="1" customFormat="1" ht="13.8" x14ac:dyDescent="0.3">
      <c r="B43963" s="10"/>
      <c r="L43963" s="10"/>
      <c r="M43963" s="10"/>
    </row>
    <row r="43964" spans="2:13" s="1" customFormat="1" ht="13.8" x14ac:dyDescent="0.3">
      <c r="B43964" s="10"/>
      <c r="L43964" s="10"/>
      <c r="M43964" s="10"/>
    </row>
    <row r="43965" spans="2:13" s="1" customFormat="1" ht="13.8" x14ac:dyDescent="0.3">
      <c r="B43965" s="10"/>
      <c r="L43965" s="10"/>
      <c r="M43965" s="10"/>
    </row>
    <row r="43966" spans="2:13" s="1" customFormat="1" ht="13.8" x14ac:dyDescent="0.3">
      <c r="B43966" s="10"/>
      <c r="L43966" s="10"/>
      <c r="M43966" s="10"/>
    </row>
    <row r="43967" spans="2:13" s="1" customFormat="1" ht="13.8" x14ac:dyDescent="0.3">
      <c r="B43967" s="10"/>
      <c r="L43967" s="10"/>
      <c r="M43967" s="10"/>
    </row>
    <row r="43968" spans="2:13" s="1" customFormat="1" ht="13.8" x14ac:dyDescent="0.3">
      <c r="B43968" s="10"/>
      <c r="L43968" s="10"/>
      <c r="M43968" s="10"/>
    </row>
    <row r="43969" spans="2:13" s="1" customFormat="1" ht="13.8" x14ac:dyDescent="0.3">
      <c r="B43969" s="10"/>
      <c r="L43969" s="10"/>
      <c r="M43969" s="10"/>
    </row>
    <row r="43970" spans="2:13" s="1" customFormat="1" ht="13.8" x14ac:dyDescent="0.3">
      <c r="B43970" s="10"/>
      <c r="L43970" s="10"/>
      <c r="M43970" s="10"/>
    </row>
    <row r="43971" spans="2:13" s="1" customFormat="1" ht="13.8" x14ac:dyDescent="0.3">
      <c r="B43971" s="10"/>
      <c r="L43971" s="10"/>
      <c r="M43971" s="10"/>
    </row>
    <row r="43972" spans="2:13" s="1" customFormat="1" ht="13.8" x14ac:dyDescent="0.3">
      <c r="B43972" s="10"/>
      <c r="L43972" s="10"/>
      <c r="M43972" s="10"/>
    </row>
    <row r="43973" spans="2:13" s="1" customFormat="1" ht="13.8" x14ac:dyDescent="0.3">
      <c r="B43973" s="10"/>
      <c r="L43973" s="10"/>
      <c r="M43973" s="10"/>
    </row>
    <row r="43974" spans="2:13" s="1" customFormat="1" ht="13.8" x14ac:dyDescent="0.3">
      <c r="B43974" s="10"/>
      <c r="L43974" s="10"/>
      <c r="M43974" s="10"/>
    </row>
    <row r="43975" spans="2:13" s="1" customFormat="1" ht="13.8" x14ac:dyDescent="0.3">
      <c r="B43975" s="10"/>
      <c r="L43975" s="10"/>
      <c r="M43975" s="10"/>
    </row>
    <row r="43976" spans="2:13" s="1" customFormat="1" ht="13.8" x14ac:dyDescent="0.3">
      <c r="B43976" s="10"/>
      <c r="L43976" s="10"/>
      <c r="M43976" s="10"/>
    </row>
    <row r="43977" spans="2:13" s="1" customFormat="1" ht="13.8" x14ac:dyDescent="0.3">
      <c r="B43977" s="10"/>
      <c r="L43977" s="10"/>
      <c r="M43977" s="10"/>
    </row>
    <row r="43978" spans="2:13" s="1" customFormat="1" ht="13.8" x14ac:dyDescent="0.3">
      <c r="B43978" s="10"/>
      <c r="L43978" s="10"/>
      <c r="M43978" s="10"/>
    </row>
    <row r="43979" spans="2:13" s="1" customFormat="1" ht="13.8" x14ac:dyDescent="0.3">
      <c r="B43979" s="10"/>
      <c r="L43979" s="10"/>
      <c r="M43979" s="10"/>
    </row>
    <row r="43980" spans="2:13" s="1" customFormat="1" ht="13.8" x14ac:dyDescent="0.3">
      <c r="B43980" s="10"/>
      <c r="L43980" s="10"/>
      <c r="M43980" s="10"/>
    </row>
    <row r="43981" spans="2:13" s="1" customFormat="1" ht="13.8" x14ac:dyDescent="0.3">
      <c r="B43981" s="10"/>
      <c r="L43981" s="10"/>
      <c r="M43981" s="10"/>
    </row>
    <row r="43982" spans="2:13" s="1" customFormat="1" ht="13.8" x14ac:dyDescent="0.3">
      <c r="B43982" s="10"/>
      <c r="L43982" s="10"/>
      <c r="M43982" s="10"/>
    </row>
    <row r="43983" spans="2:13" s="1" customFormat="1" ht="13.8" x14ac:dyDescent="0.3">
      <c r="B43983" s="10"/>
      <c r="L43983" s="10"/>
      <c r="M43983" s="10"/>
    </row>
    <row r="43984" spans="2:13" s="1" customFormat="1" ht="13.8" x14ac:dyDescent="0.3">
      <c r="B43984" s="10"/>
      <c r="L43984" s="10"/>
      <c r="M43984" s="10"/>
    </row>
    <row r="43985" spans="2:13" s="1" customFormat="1" ht="13.8" x14ac:dyDescent="0.3">
      <c r="B43985" s="10"/>
      <c r="L43985" s="10"/>
      <c r="M43985" s="10"/>
    </row>
    <row r="43986" spans="2:13" s="1" customFormat="1" ht="13.8" x14ac:dyDescent="0.3">
      <c r="B43986" s="10"/>
      <c r="L43986" s="10"/>
      <c r="M43986" s="10"/>
    </row>
    <row r="43987" spans="2:13" s="1" customFormat="1" ht="13.8" x14ac:dyDescent="0.3">
      <c r="B43987" s="10"/>
      <c r="L43987" s="10"/>
      <c r="M43987" s="10"/>
    </row>
    <row r="43988" spans="2:13" s="1" customFormat="1" ht="13.8" x14ac:dyDescent="0.3">
      <c r="B43988" s="10"/>
      <c r="L43988" s="10"/>
      <c r="M43988" s="10"/>
    </row>
    <row r="43989" spans="2:13" s="1" customFormat="1" ht="13.8" x14ac:dyDescent="0.3">
      <c r="B43989" s="10"/>
      <c r="L43989" s="10"/>
      <c r="M43989" s="10"/>
    </row>
    <row r="43990" spans="2:13" s="1" customFormat="1" ht="13.8" x14ac:dyDescent="0.3">
      <c r="B43990" s="10"/>
      <c r="L43990" s="10"/>
      <c r="M43990" s="10"/>
    </row>
    <row r="43991" spans="2:13" s="1" customFormat="1" ht="13.8" x14ac:dyDescent="0.3">
      <c r="B43991" s="10"/>
      <c r="L43991" s="10"/>
      <c r="M43991" s="10"/>
    </row>
    <row r="43992" spans="2:13" s="1" customFormat="1" ht="13.8" x14ac:dyDescent="0.3">
      <c r="B43992" s="10"/>
      <c r="L43992" s="10"/>
      <c r="M43992" s="10"/>
    </row>
    <row r="43993" spans="2:13" s="1" customFormat="1" ht="13.8" x14ac:dyDescent="0.3">
      <c r="B43993" s="10"/>
      <c r="L43993" s="10"/>
      <c r="M43993" s="10"/>
    </row>
    <row r="43994" spans="2:13" s="1" customFormat="1" ht="13.8" x14ac:dyDescent="0.3">
      <c r="B43994" s="10"/>
      <c r="L43994" s="10"/>
      <c r="M43994" s="10"/>
    </row>
    <row r="43995" spans="2:13" s="1" customFormat="1" ht="13.8" x14ac:dyDescent="0.3">
      <c r="B43995" s="10"/>
      <c r="L43995" s="10"/>
      <c r="M43995" s="10"/>
    </row>
    <row r="43996" spans="2:13" s="1" customFormat="1" ht="13.8" x14ac:dyDescent="0.3">
      <c r="B43996" s="10"/>
      <c r="L43996" s="10"/>
      <c r="M43996" s="10"/>
    </row>
    <row r="43997" spans="2:13" s="1" customFormat="1" ht="13.8" x14ac:dyDescent="0.3">
      <c r="B43997" s="10"/>
      <c r="L43997" s="10"/>
      <c r="M43997" s="10"/>
    </row>
    <row r="43998" spans="2:13" s="1" customFormat="1" ht="13.8" x14ac:dyDescent="0.3">
      <c r="B43998" s="10"/>
      <c r="L43998" s="10"/>
      <c r="M43998" s="10"/>
    </row>
    <row r="43999" spans="2:13" s="1" customFormat="1" ht="13.8" x14ac:dyDescent="0.3">
      <c r="B43999" s="10"/>
      <c r="L43999" s="10"/>
      <c r="M43999" s="10"/>
    </row>
    <row r="44000" spans="2:13" s="1" customFormat="1" ht="13.8" x14ac:dyDescent="0.3">
      <c r="B44000" s="10"/>
      <c r="L44000" s="10"/>
      <c r="M44000" s="10"/>
    </row>
    <row r="44001" spans="2:13" s="1" customFormat="1" ht="13.8" x14ac:dyDescent="0.3">
      <c r="B44001" s="10"/>
      <c r="L44001" s="10"/>
      <c r="M44001" s="10"/>
    </row>
    <row r="44002" spans="2:13" s="1" customFormat="1" ht="13.8" x14ac:dyDescent="0.3">
      <c r="B44002" s="10"/>
      <c r="L44002" s="10"/>
      <c r="M44002" s="10"/>
    </row>
    <row r="44003" spans="2:13" s="1" customFormat="1" ht="13.8" x14ac:dyDescent="0.3">
      <c r="B44003" s="10"/>
      <c r="L44003" s="10"/>
      <c r="M44003" s="10"/>
    </row>
    <row r="44004" spans="2:13" s="1" customFormat="1" ht="13.8" x14ac:dyDescent="0.3">
      <c r="B44004" s="10"/>
      <c r="L44004" s="10"/>
      <c r="M44004" s="10"/>
    </row>
    <row r="44005" spans="2:13" s="1" customFormat="1" ht="13.8" x14ac:dyDescent="0.3">
      <c r="B44005" s="10"/>
      <c r="L44005" s="10"/>
      <c r="M44005" s="10"/>
    </row>
    <row r="44006" spans="2:13" s="1" customFormat="1" ht="13.8" x14ac:dyDescent="0.3">
      <c r="B44006" s="10"/>
      <c r="L44006" s="10"/>
      <c r="M44006" s="10"/>
    </row>
    <row r="44007" spans="2:13" s="1" customFormat="1" ht="13.8" x14ac:dyDescent="0.3">
      <c r="B44007" s="10"/>
      <c r="L44007" s="10"/>
      <c r="M44007" s="10"/>
    </row>
    <row r="44008" spans="2:13" s="1" customFormat="1" ht="13.8" x14ac:dyDescent="0.3">
      <c r="B44008" s="10"/>
      <c r="L44008" s="10"/>
      <c r="M44008" s="10"/>
    </row>
    <row r="44009" spans="2:13" s="1" customFormat="1" ht="13.8" x14ac:dyDescent="0.3">
      <c r="B44009" s="10"/>
      <c r="L44009" s="10"/>
      <c r="M44009" s="10"/>
    </row>
    <row r="44010" spans="2:13" s="1" customFormat="1" ht="13.8" x14ac:dyDescent="0.3">
      <c r="B44010" s="10"/>
      <c r="L44010" s="10"/>
      <c r="M44010" s="10"/>
    </row>
    <row r="44011" spans="2:13" s="1" customFormat="1" ht="13.8" x14ac:dyDescent="0.3">
      <c r="B44011" s="10"/>
      <c r="L44011" s="10"/>
      <c r="M44011" s="10"/>
    </row>
    <row r="44012" spans="2:13" s="1" customFormat="1" ht="13.8" x14ac:dyDescent="0.3">
      <c r="B44012" s="10"/>
      <c r="L44012" s="10"/>
      <c r="M44012" s="10"/>
    </row>
    <row r="44013" spans="2:13" s="1" customFormat="1" ht="13.8" x14ac:dyDescent="0.3">
      <c r="B44013" s="10"/>
      <c r="L44013" s="10"/>
      <c r="M44013" s="10"/>
    </row>
    <row r="44014" spans="2:13" s="1" customFormat="1" ht="13.8" x14ac:dyDescent="0.3">
      <c r="B44014" s="10"/>
      <c r="L44014" s="10"/>
      <c r="M44014" s="10"/>
    </row>
    <row r="44015" spans="2:13" s="1" customFormat="1" ht="13.8" x14ac:dyDescent="0.3">
      <c r="B44015" s="10"/>
      <c r="L44015" s="10"/>
      <c r="M44015" s="10"/>
    </row>
    <row r="44016" spans="2:13" s="1" customFormat="1" ht="13.8" x14ac:dyDescent="0.3">
      <c r="B44016" s="10"/>
      <c r="L44016" s="10"/>
      <c r="M44016" s="10"/>
    </row>
    <row r="44017" spans="2:13" s="1" customFormat="1" ht="13.8" x14ac:dyDescent="0.3">
      <c r="B44017" s="10"/>
      <c r="L44017" s="10"/>
      <c r="M44017" s="10"/>
    </row>
    <row r="44018" spans="2:13" s="1" customFormat="1" ht="13.8" x14ac:dyDescent="0.3">
      <c r="B44018" s="10"/>
      <c r="L44018" s="10"/>
      <c r="M44018" s="10"/>
    </row>
    <row r="44019" spans="2:13" s="1" customFormat="1" ht="13.8" x14ac:dyDescent="0.3">
      <c r="B44019" s="10"/>
      <c r="L44019" s="10"/>
      <c r="M44019" s="10"/>
    </row>
    <row r="44020" spans="2:13" s="1" customFormat="1" ht="13.8" x14ac:dyDescent="0.3">
      <c r="B44020" s="10"/>
      <c r="L44020" s="10"/>
      <c r="M44020" s="10"/>
    </row>
    <row r="44021" spans="2:13" s="1" customFormat="1" ht="13.8" x14ac:dyDescent="0.3">
      <c r="B44021" s="10"/>
      <c r="L44021" s="10"/>
      <c r="M44021" s="10"/>
    </row>
    <row r="44022" spans="2:13" s="1" customFormat="1" ht="13.8" x14ac:dyDescent="0.3">
      <c r="B44022" s="10"/>
      <c r="L44022" s="10"/>
      <c r="M44022" s="10"/>
    </row>
    <row r="44023" spans="2:13" s="1" customFormat="1" ht="13.8" x14ac:dyDescent="0.3">
      <c r="B44023" s="10"/>
      <c r="L44023" s="10"/>
      <c r="M44023" s="10"/>
    </row>
    <row r="44024" spans="2:13" s="1" customFormat="1" ht="13.8" x14ac:dyDescent="0.3">
      <c r="B44024" s="10"/>
      <c r="L44024" s="10"/>
      <c r="M44024" s="10"/>
    </row>
    <row r="44025" spans="2:13" s="1" customFormat="1" ht="13.8" x14ac:dyDescent="0.3">
      <c r="B44025" s="10"/>
      <c r="L44025" s="10"/>
      <c r="M44025" s="10"/>
    </row>
    <row r="44026" spans="2:13" s="1" customFormat="1" ht="13.8" x14ac:dyDescent="0.3">
      <c r="B44026" s="10"/>
      <c r="L44026" s="10"/>
      <c r="M44026" s="10"/>
    </row>
    <row r="44027" spans="2:13" s="1" customFormat="1" ht="13.8" x14ac:dyDescent="0.3">
      <c r="B44027" s="10"/>
      <c r="L44027" s="10"/>
      <c r="M44027" s="10"/>
    </row>
    <row r="44028" spans="2:13" s="1" customFormat="1" ht="13.8" x14ac:dyDescent="0.3">
      <c r="B44028" s="10"/>
      <c r="L44028" s="10"/>
      <c r="M44028" s="10"/>
    </row>
    <row r="44029" spans="2:13" s="1" customFormat="1" ht="13.8" x14ac:dyDescent="0.3">
      <c r="B44029" s="10"/>
      <c r="L44029" s="10"/>
      <c r="M44029" s="10"/>
    </row>
    <row r="44030" spans="2:13" s="1" customFormat="1" ht="13.8" x14ac:dyDescent="0.3">
      <c r="B44030" s="10"/>
      <c r="L44030" s="10"/>
      <c r="M44030" s="10"/>
    </row>
    <row r="44031" spans="2:13" s="1" customFormat="1" ht="13.8" x14ac:dyDescent="0.3">
      <c r="B44031" s="10"/>
      <c r="L44031" s="10"/>
      <c r="M44031" s="10"/>
    </row>
    <row r="44032" spans="2:13" s="1" customFormat="1" ht="13.8" x14ac:dyDescent="0.3">
      <c r="B44032" s="10"/>
      <c r="L44032" s="10"/>
      <c r="M44032" s="10"/>
    </row>
    <row r="44033" spans="2:13" s="1" customFormat="1" ht="13.8" x14ac:dyDescent="0.3">
      <c r="B44033" s="10"/>
      <c r="L44033" s="10"/>
      <c r="M44033" s="10"/>
    </row>
    <row r="44034" spans="2:13" s="1" customFormat="1" ht="13.8" x14ac:dyDescent="0.3">
      <c r="B44034" s="10"/>
      <c r="L44034" s="10"/>
      <c r="M44034" s="10"/>
    </row>
    <row r="44035" spans="2:13" s="1" customFormat="1" ht="13.8" x14ac:dyDescent="0.3">
      <c r="B44035" s="10"/>
      <c r="L44035" s="10"/>
      <c r="M44035" s="10"/>
    </row>
    <row r="44036" spans="2:13" s="1" customFormat="1" ht="13.8" x14ac:dyDescent="0.3">
      <c r="B44036" s="10"/>
      <c r="L44036" s="10"/>
      <c r="M44036" s="10"/>
    </row>
    <row r="44037" spans="2:13" s="1" customFormat="1" ht="13.8" x14ac:dyDescent="0.3">
      <c r="B44037" s="10"/>
      <c r="L44037" s="10"/>
      <c r="M44037" s="10"/>
    </row>
    <row r="44038" spans="2:13" s="1" customFormat="1" ht="13.8" x14ac:dyDescent="0.3">
      <c r="B44038" s="10"/>
      <c r="L44038" s="10"/>
      <c r="M44038" s="10"/>
    </row>
    <row r="44039" spans="2:13" s="1" customFormat="1" ht="13.8" x14ac:dyDescent="0.3">
      <c r="B44039" s="10"/>
      <c r="L44039" s="10"/>
      <c r="M44039" s="10"/>
    </row>
    <row r="44040" spans="2:13" s="1" customFormat="1" ht="13.8" x14ac:dyDescent="0.3">
      <c r="B44040" s="10"/>
      <c r="L44040" s="10"/>
      <c r="M44040" s="10"/>
    </row>
    <row r="44041" spans="2:13" s="1" customFormat="1" ht="13.8" x14ac:dyDescent="0.3">
      <c r="B44041" s="10"/>
      <c r="L44041" s="10"/>
      <c r="M44041" s="10"/>
    </row>
    <row r="44042" spans="2:13" s="1" customFormat="1" ht="13.8" x14ac:dyDescent="0.3">
      <c r="B44042" s="10"/>
      <c r="L44042" s="10"/>
      <c r="M44042" s="10"/>
    </row>
    <row r="44043" spans="2:13" s="1" customFormat="1" ht="13.8" x14ac:dyDescent="0.3">
      <c r="B44043" s="10"/>
      <c r="L44043" s="10"/>
      <c r="M44043" s="10"/>
    </row>
    <row r="44044" spans="2:13" s="1" customFormat="1" ht="13.8" x14ac:dyDescent="0.3">
      <c r="B44044" s="10"/>
      <c r="L44044" s="10"/>
      <c r="M44044" s="10"/>
    </row>
    <row r="44045" spans="2:13" s="1" customFormat="1" ht="13.8" x14ac:dyDescent="0.3">
      <c r="B44045" s="10"/>
      <c r="L44045" s="10"/>
      <c r="M44045" s="10"/>
    </row>
    <row r="44046" spans="2:13" s="1" customFormat="1" ht="13.8" x14ac:dyDescent="0.3">
      <c r="B44046" s="10"/>
      <c r="L44046" s="10"/>
      <c r="M44046" s="10"/>
    </row>
    <row r="44047" spans="2:13" s="1" customFormat="1" ht="13.8" x14ac:dyDescent="0.3">
      <c r="B44047" s="10"/>
      <c r="L44047" s="10"/>
      <c r="M44047" s="10"/>
    </row>
    <row r="44048" spans="2:13" s="1" customFormat="1" ht="13.8" x14ac:dyDescent="0.3">
      <c r="B44048" s="10"/>
      <c r="L44048" s="10"/>
      <c r="M44048" s="10"/>
    </row>
    <row r="44049" spans="2:13" s="1" customFormat="1" ht="13.8" x14ac:dyDescent="0.3">
      <c r="B44049" s="10"/>
      <c r="L44049" s="10"/>
      <c r="M44049" s="10"/>
    </row>
    <row r="44050" spans="2:13" s="1" customFormat="1" ht="13.8" x14ac:dyDescent="0.3">
      <c r="B44050" s="10"/>
      <c r="L44050" s="10"/>
      <c r="M44050" s="10"/>
    </row>
    <row r="44051" spans="2:13" s="1" customFormat="1" ht="13.8" x14ac:dyDescent="0.3">
      <c r="B44051" s="10"/>
      <c r="L44051" s="10"/>
      <c r="M44051" s="10"/>
    </row>
    <row r="44052" spans="2:13" s="1" customFormat="1" ht="13.8" x14ac:dyDescent="0.3">
      <c r="B44052" s="10"/>
      <c r="L44052" s="10"/>
      <c r="M44052" s="10"/>
    </row>
    <row r="44053" spans="2:13" s="1" customFormat="1" ht="13.8" x14ac:dyDescent="0.3">
      <c r="B44053" s="10"/>
      <c r="L44053" s="10"/>
      <c r="M44053" s="10"/>
    </row>
    <row r="44054" spans="2:13" s="1" customFormat="1" ht="13.8" x14ac:dyDescent="0.3">
      <c r="B44054" s="10"/>
      <c r="L44054" s="10"/>
      <c r="M44054" s="10"/>
    </row>
    <row r="44055" spans="2:13" s="1" customFormat="1" ht="13.8" x14ac:dyDescent="0.3">
      <c r="B44055" s="10"/>
      <c r="L44055" s="10"/>
      <c r="M44055" s="10"/>
    </row>
    <row r="44056" spans="2:13" s="1" customFormat="1" ht="13.8" x14ac:dyDescent="0.3">
      <c r="B44056" s="10"/>
      <c r="L44056" s="10"/>
      <c r="M44056" s="10"/>
    </row>
    <row r="44057" spans="2:13" s="1" customFormat="1" ht="13.8" x14ac:dyDescent="0.3">
      <c r="B44057" s="10"/>
      <c r="L44057" s="10"/>
      <c r="M44057" s="10"/>
    </row>
    <row r="44058" spans="2:13" s="1" customFormat="1" ht="13.8" x14ac:dyDescent="0.3">
      <c r="B44058" s="10"/>
      <c r="L44058" s="10"/>
      <c r="M44058" s="10"/>
    </row>
    <row r="44059" spans="2:13" s="1" customFormat="1" ht="13.8" x14ac:dyDescent="0.3">
      <c r="B44059" s="10"/>
      <c r="L44059" s="10"/>
      <c r="M44059" s="10"/>
    </row>
    <row r="44060" spans="2:13" s="1" customFormat="1" ht="13.8" x14ac:dyDescent="0.3">
      <c r="B44060" s="10"/>
      <c r="L44060" s="10"/>
      <c r="M44060" s="10"/>
    </row>
    <row r="44061" spans="2:13" s="1" customFormat="1" ht="13.8" x14ac:dyDescent="0.3">
      <c r="B44061" s="10"/>
      <c r="L44061" s="10"/>
      <c r="M44061" s="10"/>
    </row>
    <row r="44062" spans="2:13" s="1" customFormat="1" ht="13.8" x14ac:dyDescent="0.3">
      <c r="B44062" s="10"/>
      <c r="L44062" s="10"/>
      <c r="M44062" s="10"/>
    </row>
    <row r="44063" spans="2:13" s="1" customFormat="1" ht="13.8" x14ac:dyDescent="0.3">
      <c r="B44063" s="10"/>
      <c r="L44063" s="10"/>
      <c r="M44063" s="10"/>
    </row>
    <row r="44064" spans="2:13" s="1" customFormat="1" ht="13.8" x14ac:dyDescent="0.3">
      <c r="B44064" s="10"/>
      <c r="L44064" s="10"/>
      <c r="M44064" s="10"/>
    </row>
    <row r="44065" spans="2:13" s="1" customFormat="1" ht="13.8" x14ac:dyDescent="0.3">
      <c r="B44065" s="10"/>
      <c r="L44065" s="10"/>
      <c r="M44065" s="10"/>
    </row>
    <row r="44066" spans="2:13" s="1" customFormat="1" ht="13.8" x14ac:dyDescent="0.3">
      <c r="B44066" s="10"/>
      <c r="L44066" s="10"/>
      <c r="M44066" s="10"/>
    </row>
    <row r="44067" spans="2:13" s="1" customFormat="1" ht="13.8" x14ac:dyDescent="0.3">
      <c r="B44067" s="10"/>
      <c r="L44067" s="10"/>
      <c r="M44067" s="10"/>
    </row>
    <row r="44068" spans="2:13" s="1" customFormat="1" ht="13.8" x14ac:dyDescent="0.3">
      <c r="B44068" s="10"/>
      <c r="L44068" s="10"/>
      <c r="M44068" s="10"/>
    </row>
    <row r="44069" spans="2:13" s="1" customFormat="1" ht="13.8" x14ac:dyDescent="0.3">
      <c r="B44069" s="10"/>
      <c r="L44069" s="10"/>
      <c r="M44069" s="10"/>
    </row>
    <row r="44070" spans="2:13" s="1" customFormat="1" ht="13.8" x14ac:dyDescent="0.3">
      <c r="B44070" s="10"/>
      <c r="L44070" s="10"/>
      <c r="M44070" s="10"/>
    </row>
    <row r="44071" spans="2:13" s="1" customFormat="1" ht="13.8" x14ac:dyDescent="0.3">
      <c r="B44071" s="10"/>
      <c r="L44071" s="10"/>
      <c r="M44071" s="10"/>
    </row>
    <row r="44072" spans="2:13" s="1" customFormat="1" ht="13.8" x14ac:dyDescent="0.3">
      <c r="B44072" s="10"/>
      <c r="L44072" s="10"/>
      <c r="M44072" s="10"/>
    </row>
    <row r="44073" spans="2:13" s="1" customFormat="1" ht="13.8" x14ac:dyDescent="0.3">
      <c r="B44073" s="10"/>
      <c r="L44073" s="10"/>
      <c r="M44073" s="10"/>
    </row>
    <row r="44074" spans="2:13" s="1" customFormat="1" ht="13.8" x14ac:dyDescent="0.3">
      <c r="B44074" s="10"/>
      <c r="L44074" s="10"/>
      <c r="M44074" s="10"/>
    </row>
    <row r="44075" spans="2:13" s="1" customFormat="1" ht="13.8" x14ac:dyDescent="0.3">
      <c r="B44075" s="10"/>
      <c r="L44075" s="10"/>
      <c r="M44075" s="10"/>
    </row>
    <row r="44076" spans="2:13" s="1" customFormat="1" ht="13.8" x14ac:dyDescent="0.3">
      <c r="B44076" s="10"/>
      <c r="L44076" s="10"/>
      <c r="M44076" s="10"/>
    </row>
    <row r="44077" spans="2:13" s="1" customFormat="1" ht="13.8" x14ac:dyDescent="0.3">
      <c r="B44077" s="10"/>
      <c r="L44077" s="10"/>
      <c r="M44077" s="10"/>
    </row>
    <row r="44078" spans="2:13" s="1" customFormat="1" ht="13.8" x14ac:dyDescent="0.3">
      <c r="B44078" s="10"/>
      <c r="L44078" s="10"/>
      <c r="M44078" s="10"/>
    </row>
    <row r="44079" spans="2:13" s="1" customFormat="1" ht="13.8" x14ac:dyDescent="0.3">
      <c r="B44079" s="10"/>
      <c r="L44079" s="10"/>
      <c r="M44079" s="10"/>
    </row>
    <row r="44080" spans="2:13" s="1" customFormat="1" ht="13.8" x14ac:dyDescent="0.3">
      <c r="B44080" s="10"/>
      <c r="L44080" s="10"/>
      <c r="M44080" s="10"/>
    </row>
    <row r="44081" spans="2:13" s="1" customFormat="1" ht="13.8" x14ac:dyDescent="0.3">
      <c r="B44081" s="10"/>
      <c r="L44081" s="10"/>
      <c r="M44081" s="10"/>
    </row>
    <row r="44082" spans="2:13" s="1" customFormat="1" ht="13.8" x14ac:dyDescent="0.3">
      <c r="B44082" s="10"/>
      <c r="L44082" s="10"/>
      <c r="M44082" s="10"/>
    </row>
    <row r="44083" spans="2:13" s="1" customFormat="1" ht="13.8" x14ac:dyDescent="0.3">
      <c r="B44083" s="10"/>
      <c r="L44083" s="10"/>
      <c r="M44083" s="10"/>
    </row>
    <row r="44084" spans="2:13" s="1" customFormat="1" ht="13.8" x14ac:dyDescent="0.3">
      <c r="B44084" s="10"/>
      <c r="L44084" s="10"/>
      <c r="M44084" s="10"/>
    </row>
    <row r="44085" spans="2:13" s="1" customFormat="1" ht="13.8" x14ac:dyDescent="0.3">
      <c r="B44085" s="10"/>
      <c r="L44085" s="10"/>
      <c r="M44085" s="10"/>
    </row>
    <row r="44086" spans="2:13" s="1" customFormat="1" ht="13.8" x14ac:dyDescent="0.3">
      <c r="B44086" s="10"/>
      <c r="L44086" s="10"/>
      <c r="M44086" s="10"/>
    </row>
    <row r="44087" spans="2:13" s="1" customFormat="1" ht="13.8" x14ac:dyDescent="0.3">
      <c r="B44087" s="10"/>
      <c r="L44087" s="10"/>
      <c r="M44087" s="10"/>
    </row>
    <row r="44088" spans="2:13" s="1" customFormat="1" ht="13.8" x14ac:dyDescent="0.3">
      <c r="B44088" s="10"/>
      <c r="L44088" s="10"/>
      <c r="M44088" s="10"/>
    </row>
    <row r="44089" spans="2:13" s="1" customFormat="1" ht="13.8" x14ac:dyDescent="0.3">
      <c r="B44089" s="10"/>
      <c r="L44089" s="10"/>
      <c r="M44089" s="10"/>
    </row>
    <row r="44090" spans="2:13" s="1" customFormat="1" ht="13.8" x14ac:dyDescent="0.3">
      <c r="B44090" s="10"/>
      <c r="L44090" s="10"/>
      <c r="M44090" s="10"/>
    </row>
    <row r="44091" spans="2:13" s="1" customFormat="1" ht="13.8" x14ac:dyDescent="0.3">
      <c r="B44091" s="10"/>
      <c r="L44091" s="10"/>
      <c r="M44091" s="10"/>
    </row>
    <row r="44092" spans="2:13" s="1" customFormat="1" ht="13.8" x14ac:dyDescent="0.3">
      <c r="B44092" s="10"/>
      <c r="L44092" s="10"/>
      <c r="M44092" s="10"/>
    </row>
    <row r="44093" spans="2:13" s="1" customFormat="1" ht="13.8" x14ac:dyDescent="0.3">
      <c r="B44093" s="10"/>
      <c r="L44093" s="10"/>
      <c r="M44093" s="10"/>
    </row>
    <row r="44094" spans="2:13" s="1" customFormat="1" ht="13.8" x14ac:dyDescent="0.3">
      <c r="B44094" s="10"/>
      <c r="L44094" s="10"/>
      <c r="M44094" s="10"/>
    </row>
    <row r="44095" spans="2:13" s="1" customFormat="1" ht="13.8" x14ac:dyDescent="0.3">
      <c r="B44095" s="10"/>
      <c r="L44095" s="10"/>
      <c r="M44095" s="10"/>
    </row>
    <row r="44096" spans="2:13" s="1" customFormat="1" ht="13.8" x14ac:dyDescent="0.3">
      <c r="B44096" s="10"/>
      <c r="L44096" s="10"/>
      <c r="M44096" s="10"/>
    </row>
    <row r="44097" spans="2:13" s="1" customFormat="1" ht="13.8" x14ac:dyDescent="0.3">
      <c r="B44097" s="10"/>
      <c r="L44097" s="10"/>
      <c r="M44097" s="10"/>
    </row>
    <row r="44098" spans="2:13" s="1" customFormat="1" ht="13.8" x14ac:dyDescent="0.3">
      <c r="B44098" s="10"/>
      <c r="L44098" s="10"/>
      <c r="M44098" s="10"/>
    </row>
    <row r="44099" spans="2:13" s="1" customFormat="1" ht="13.8" x14ac:dyDescent="0.3">
      <c r="B44099" s="10"/>
      <c r="L44099" s="10"/>
      <c r="M44099" s="10"/>
    </row>
    <row r="44100" spans="2:13" s="1" customFormat="1" ht="13.8" x14ac:dyDescent="0.3">
      <c r="B44100" s="10"/>
      <c r="L44100" s="10"/>
      <c r="M44100" s="10"/>
    </row>
    <row r="44101" spans="2:13" s="1" customFormat="1" ht="13.8" x14ac:dyDescent="0.3">
      <c r="B44101" s="10"/>
      <c r="L44101" s="10"/>
      <c r="M44101" s="10"/>
    </row>
    <row r="44102" spans="2:13" s="1" customFormat="1" ht="13.8" x14ac:dyDescent="0.3">
      <c r="B44102" s="10"/>
      <c r="L44102" s="10"/>
      <c r="M44102" s="10"/>
    </row>
    <row r="44103" spans="2:13" s="1" customFormat="1" ht="13.8" x14ac:dyDescent="0.3">
      <c r="B44103" s="10"/>
      <c r="L44103" s="10"/>
      <c r="M44103" s="10"/>
    </row>
    <row r="44104" spans="2:13" s="1" customFormat="1" ht="13.8" x14ac:dyDescent="0.3">
      <c r="B44104" s="10"/>
      <c r="L44104" s="10"/>
      <c r="M44104" s="10"/>
    </row>
    <row r="44105" spans="2:13" s="1" customFormat="1" ht="13.8" x14ac:dyDescent="0.3">
      <c r="B44105" s="10"/>
      <c r="L44105" s="10"/>
      <c r="M44105" s="10"/>
    </row>
    <row r="44106" spans="2:13" s="1" customFormat="1" ht="13.8" x14ac:dyDescent="0.3">
      <c r="B44106" s="10"/>
      <c r="L44106" s="10"/>
      <c r="M44106" s="10"/>
    </row>
    <row r="44107" spans="2:13" s="1" customFormat="1" ht="13.8" x14ac:dyDescent="0.3">
      <c r="B44107" s="10"/>
      <c r="L44107" s="10"/>
      <c r="M44107" s="10"/>
    </row>
    <row r="44108" spans="2:13" s="1" customFormat="1" ht="13.8" x14ac:dyDescent="0.3">
      <c r="B44108" s="10"/>
      <c r="L44108" s="10"/>
      <c r="M44108" s="10"/>
    </row>
    <row r="44109" spans="2:13" s="1" customFormat="1" ht="13.8" x14ac:dyDescent="0.3">
      <c r="B44109" s="10"/>
      <c r="L44109" s="10"/>
      <c r="M44109" s="10"/>
    </row>
    <row r="44110" spans="2:13" s="1" customFormat="1" ht="13.8" x14ac:dyDescent="0.3">
      <c r="B44110" s="10"/>
      <c r="L44110" s="10"/>
      <c r="M44110" s="10"/>
    </row>
    <row r="44111" spans="2:13" s="1" customFormat="1" ht="13.8" x14ac:dyDescent="0.3">
      <c r="B44111" s="10"/>
      <c r="L44111" s="10"/>
      <c r="M44111" s="10"/>
    </row>
    <row r="44112" spans="2:13" s="1" customFormat="1" ht="13.8" x14ac:dyDescent="0.3">
      <c r="B44112" s="10"/>
      <c r="L44112" s="10"/>
      <c r="M44112" s="10"/>
    </row>
    <row r="44113" spans="2:13" s="1" customFormat="1" ht="13.8" x14ac:dyDescent="0.3">
      <c r="B44113" s="10"/>
      <c r="L44113" s="10"/>
      <c r="M44113" s="10"/>
    </row>
    <row r="44114" spans="2:13" s="1" customFormat="1" ht="13.8" x14ac:dyDescent="0.3">
      <c r="B44114" s="10"/>
      <c r="L44114" s="10"/>
      <c r="M44114" s="10"/>
    </row>
    <row r="44115" spans="2:13" s="1" customFormat="1" ht="13.8" x14ac:dyDescent="0.3">
      <c r="B44115" s="10"/>
      <c r="L44115" s="10"/>
      <c r="M44115" s="10"/>
    </row>
    <row r="44116" spans="2:13" s="1" customFormat="1" ht="13.8" x14ac:dyDescent="0.3">
      <c r="B44116" s="10"/>
      <c r="L44116" s="10"/>
      <c r="M44116" s="10"/>
    </row>
    <row r="44117" spans="2:13" s="1" customFormat="1" ht="13.8" x14ac:dyDescent="0.3">
      <c r="B44117" s="10"/>
      <c r="L44117" s="10"/>
      <c r="M44117" s="10"/>
    </row>
    <row r="44118" spans="2:13" s="1" customFormat="1" ht="13.8" x14ac:dyDescent="0.3">
      <c r="B44118" s="10"/>
      <c r="L44118" s="10"/>
      <c r="M44118" s="10"/>
    </row>
    <row r="44119" spans="2:13" s="1" customFormat="1" ht="13.8" x14ac:dyDescent="0.3">
      <c r="B44119" s="10"/>
      <c r="L44119" s="10"/>
      <c r="M44119" s="10"/>
    </row>
    <row r="44120" spans="2:13" s="1" customFormat="1" ht="13.8" x14ac:dyDescent="0.3">
      <c r="B44120" s="10"/>
      <c r="L44120" s="10"/>
      <c r="M44120" s="10"/>
    </row>
    <row r="44121" spans="2:13" s="1" customFormat="1" ht="13.8" x14ac:dyDescent="0.3">
      <c r="B44121" s="10"/>
      <c r="L44121" s="10"/>
      <c r="M44121" s="10"/>
    </row>
    <row r="44122" spans="2:13" s="1" customFormat="1" ht="13.8" x14ac:dyDescent="0.3">
      <c r="B44122" s="10"/>
      <c r="L44122" s="10"/>
      <c r="M44122" s="10"/>
    </row>
    <row r="44123" spans="2:13" s="1" customFormat="1" ht="13.8" x14ac:dyDescent="0.3">
      <c r="B44123" s="10"/>
      <c r="L44123" s="10"/>
      <c r="M44123" s="10"/>
    </row>
    <row r="44124" spans="2:13" s="1" customFormat="1" ht="13.8" x14ac:dyDescent="0.3">
      <c r="B44124" s="10"/>
      <c r="L44124" s="10"/>
      <c r="M44124" s="10"/>
    </row>
    <row r="44125" spans="2:13" s="1" customFormat="1" ht="13.8" x14ac:dyDescent="0.3">
      <c r="B44125" s="10"/>
      <c r="L44125" s="10"/>
      <c r="M44125" s="10"/>
    </row>
    <row r="44126" spans="2:13" s="1" customFormat="1" ht="13.8" x14ac:dyDescent="0.3">
      <c r="B44126" s="10"/>
      <c r="L44126" s="10"/>
      <c r="M44126" s="10"/>
    </row>
    <row r="44127" spans="2:13" s="1" customFormat="1" ht="13.8" x14ac:dyDescent="0.3">
      <c r="B44127" s="10"/>
      <c r="L44127" s="10"/>
      <c r="M44127" s="10"/>
    </row>
    <row r="44128" spans="2:13" s="1" customFormat="1" ht="13.8" x14ac:dyDescent="0.3">
      <c r="B44128" s="10"/>
      <c r="L44128" s="10"/>
      <c r="M44128" s="10"/>
    </row>
    <row r="44129" spans="2:13" s="1" customFormat="1" ht="13.8" x14ac:dyDescent="0.3">
      <c r="B44129" s="10"/>
      <c r="L44129" s="10"/>
      <c r="M44129" s="10"/>
    </row>
    <row r="44130" spans="2:13" s="1" customFormat="1" ht="13.8" x14ac:dyDescent="0.3">
      <c r="B44130" s="10"/>
      <c r="L44130" s="10"/>
      <c r="M44130" s="10"/>
    </row>
    <row r="44131" spans="2:13" s="1" customFormat="1" ht="13.8" x14ac:dyDescent="0.3">
      <c r="B44131" s="10"/>
      <c r="L44131" s="10"/>
      <c r="M44131" s="10"/>
    </row>
    <row r="44132" spans="2:13" s="1" customFormat="1" ht="13.8" x14ac:dyDescent="0.3">
      <c r="B44132" s="10"/>
      <c r="L44132" s="10"/>
      <c r="M44132" s="10"/>
    </row>
    <row r="44133" spans="2:13" s="1" customFormat="1" ht="13.8" x14ac:dyDescent="0.3">
      <c r="B44133" s="10"/>
      <c r="L44133" s="10"/>
      <c r="M44133" s="10"/>
    </row>
    <row r="44134" spans="2:13" s="1" customFormat="1" ht="13.8" x14ac:dyDescent="0.3">
      <c r="B44134" s="10"/>
      <c r="L44134" s="10"/>
      <c r="M44134" s="10"/>
    </row>
    <row r="44135" spans="2:13" s="1" customFormat="1" ht="13.8" x14ac:dyDescent="0.3">
      <c r="B44135" s="10"/>
      <c r="L44135" s="10"/>
      <c r="M44135" s="10"/>
    </row>
    <row r="44136" spans="2:13" s="1" customFormat="1" ht="13.8" x14ac:dyDescent="0.3">
      <c r="B44136" s="10"/>
      <c r="L44136" s="10"/>
      <c r="M44136" s="10"/>
    </row>
    <row r="44137" spans="2:13" s="1" customFormat="1" ht="13.8" x14ac:dyDescent="0.3">
      <c r="B44137" s="10"/>
      <c r="L44137" s="10"/>
      <c r="M44137" s="10"/>
    </row>
    <row r="44138" spans="2:13" s="1" customFormat="1" ht="13.8" x14ac:dyDescent="0.3">
      <c r="B44138" s="10"/>
      <c r="L44138" s="10"/>
      <c r="M44138" s="10"/>
    </row>
    <row r="44139" spans="2:13" s="1" customFormat="1" ht="13.8" x14ac:dyDescent="0.3">
      <c r="B44139" s="10"/>
      <c r="L44139" s="10"/>
      <c r="M44139" s="10"/>
    </row>
    <row r="44140" spans="2:13" s="1" customFormat="1" ht="13.8" x14ac:dyDescent="0.3">
      <c r="B44140" s="10"/>
      <c r="L44140" s="10"/>
      <c r="M44140" s="10"/>
    </row>
    <row r="44141" spans="2:13" s="1" customFormat="1" ht="13.8" x14ac:dyDescent="0.3">
      <c r="B44141" s="10"/>
      <c r="L44141" s="10"/>
      <c r="M44141" s="10"/>
    </row>
    <row r="44142" spans="2:13" s="1" customFormat="1" ht="13.8" x14ac:dyDescent="0.3">
      <c r="B44142" s="10"/>
      <c r="L44142" s="10"/>
      <c r="M44142" s="10"/>
    </row>
    <row r="44143" spans="2:13" s="1" customFormat="1" ht="13.8" x14ac:dyDescent="0.3">
      <c r="B44143" s="10"/>
      <c r="L44143" s="10"/>
      <c r="M44143" s="10"/>
    </row>
    <row r="44144" spans="2:13" s="1" customFormat="1" ht="13.8" x14ac:dyDescent="0.3">
      <c r="B44144" s="10"/>
      <c r="L44144" s="10"/>
      <c r="M44144" s="10"/>
    </row>
    <row r="44145" spans="2:13" s="1" customFormat="1" ht="13.8" x14ac:dyDescent="0.3">
      <c r="B44145" s="10"/>
      <c r="L44145" s="10"/>
      <c r="M44145" s="10"/>
    </row>
    <row r="44146" spans="2:13" s="1" customFormat="1" ht="13.8" x14ac:dyDescent="0.3">
      <c r="B44146" s="10"/>
      <c r="L44146" s="10"/>
      <c r="M44146" s="10"/>
    </row>
    <row r="44147" spans="2:13" s="1" customFormat="1" ht="13.8" x14ac:dyDescent="0.3">
      <c r="B44147" s="10"/>
      <c r="L44147" s="10"/>
      <c r="M44147" s="10"/>
    </row>
    <row r="44148" spans="2:13" s="1" customFormat="1" ht="13.8" x14ac:dyDescent="0.3">
      <c r="B44148" s="10"/>
      <c r="L44148" s="10"/>
      <c r="M44148" s="10"/>
    </row>
    <row r="44149" spans="2:13" s="1" customFormat="1" ht="13.8" x14ac:dyDescent="0.3">
      <c r="B44149" s="10"/>
      <c r="L44149" s="10"/>
      <c r="M44149" s="10"/>
    </row>
    <row r="44150" spans="2:13" s="1" customFormat="1" ht="13.8" x14ac:dyDescent="0.3">
      <c r="B44150" s="10"/>
      <c r="L44150" s="10"/>
      <c r="M44150" s="10"/>
    </row>
    <row r="44151" spans="2:13" s="1" customFormat="1" ht="13.8" x14ac:dyDescent="0.3">
      <c r="B44151" s="10"/>
      <c r="L44151" s="10"/>
      <c r="M44151" s="10"/>
    </row>
    <row r="44152" spans="2:13" s="1" customFormat="1" ht="13.8" x14ac:dyDescent="0.3">
      <c r="B44152" s="10"/>
      <c r="L44152" s="10"/>
      <c r="M44152" s="10"/>
    </row>
    <row r="44153" spans="2:13" s="1" customFormat="1" ht="13.8" x14ac:dyDescent="0.3">
      <c r="B44153" s="10"/>
      <c r="L44153" s="10"/>
      <c r="M44153" s="10"/>
    </row>
    <row r="44154" spans="2:13" s="1" customFormat="1" ht="13.8" x14ac:dyDescent="0.3">
      <c r="B44154" s="10"/>
      <c r="L44154" s="10"/>
      <c r="M44154" s="10"/>
    </row>
    <row r="44155" spans="2:13" s="1" customFormat="1" ht="13.8" x14ac:dyDescent="0.3">
      <c r="B44155" s="10"/>
      <c r="L44155" s="10"/>
      <c r="M44155" s="10"/>
    </row>
    <row r="44156" spans="2:13" s="1" customFormat="1" ht="13.8" x14ac:dyDescent="0.3">
      <c r="B44156" s="10"/>
      <c r="L44156" s="10"/>
      <c r="M44156" s="10"/>
    </row>
    <row r="44157" spans="2:13" s="1" customFormat="1" ht="13.8" x14ac:dyDescent="0.3">
      <c r="B44157" s="10"/>
      <c r="L44157" s="10"/>
      <c r="M44157" s="10"/>
    </row>
    <row r="44158" spans="2:13" s="1" customFormat="1" ht="13.8" x14ac:dyDescent="0.3">
      <c r="B44158" s="10"/>
      <c r="L44158" s="10"/>
      <c r="M44158" s="10"/>
    </row>
    <row r="44159" spans="2:13" s="1" customFormat="1" ht="13.8" x14ac:dyDescent="0.3">
      <c r="B44159" s="10"/>
      <c r="L44159" s="10"/>
      <c r="M44159" s="10"/>
    </row>
    <row r="44160" spans="2:13" s="1" customFormat="1" ht="13.8" x14ac:dyDescent="0.3">
      <c r="B44160" s="10"/>
      <c r="L44160" s="10"/>
      <c r="M44160" s="10"/>
    </row>
    <row r="44161" spans="2:13" s="1" customFormat="1" ht="13.8" x14ac:dyDescent="0.3">
      <c r="B44161" s="10"/>
      <c r="L44161" s="10"/>
      <c r="M44161" s="10"/>
    </row>
    <row r="44162" spans="2:13" s="1" customFormat="1" ht="13.8" x14ac:dyDescent="0.3">
      <c r="B44162" s="10"/>
      <c r="L44162" s="10"/>
      <c r="M44162" s="10"/>
    </row>
    <row r="44163" spans="2:13" s="1" customFormat="1" ht="13.8" x14ac:dyDescent="0.3">
      <c r="B44163" s="10"/>
      <c r="L44163" s="10"/>
      <c r="M44163" s="10"/>
    </row>
    <row r="44164" spans="2:13" s="1" customFormat="1" ht="13.8" x14ac:dyDescent="0.3">
      <c r="B44164" s="10"/>
      <c r="L44164" s="10"/>
      <c r="M44164" s="10"/>
    </row>
    <row r="44165" spans="2:13" s="1" customFormat="1" ht="13.8" x14ac:dyDescent="0.3">
      <c r="B44165" s="10"/>
      <c r="L44165" s="10"/>
      <c r="M44165" s="10"/>
    </row>
    <row r="44166" spans="2:13" s="1" customFormat="1" ht="13.8" x14ac:dyDescent="0.3">
      <c r="B44166" s="10"/>
      <c r="L44166" s="10"/>
      <c r="M44166" s="10"/>
    </row>
    <row r="44167" spans="2:13" s="1" customFormat="1" ht="13.8" x14ac:dyDescent="0.3">
      <c r="B44167" s="10"/>
      <c r="L44167" s="10"/>
      <c r="M44167" s="10"/>
    </row>
    <row r="44168" spans="2:13" s="1" customFormat="1" ht="13.8" x14ac:dyDescent="0.3">
      <c r="B44168" s="10"/>
      <c r="L44168" s="10"/>
      <c r="M44168" s="10"/>
    </row>
    <row r="44169" spans="2:13" s="1" customFormat="1" ht="13.8" x14ac:dyDescent="0.3">
      <c r="B44169" s="10"/>
      <c r="L44169" s="10"/>
      <c r="M44169" s="10"/>
    </row>
    <row r="44170" spans="2:13" s="1" customFormat="1" ht="13.8" x14ac:dyDescent="0.3">
      <c r="B44170" s="10"/>
      <c r="L44170" s="10"/>
      <c r="M44170" s="10"/>
    </row>
    <row r="44171" spans="2:13" s="1" customFormat="1" ht="13.8" x14ac:dyDescent="0.3">
      <c r="B44171" s="10"/>
      <c r="L44171" s="10"/>
      <c r="M44171" s="10"/>
    </row>
    <row r="44172" spans="2:13" s="1" customFormat="1" ht="13.8" x14ac:dyDescent="0.3">
      <c r="B44172" s="10"/>
      <c r="L44172" s="10"/>
      <c r="M44172" s="10"/>
    </row>
    <row r="44173" spans="2:13" s="1" customFormat="1" ht="13.8" x14ac:dyDescent="0.3">
      <c r="B44173" s="10"/>
      <c r="L44173" s="10"/>
      <c r="M44173" s="10"/>
    </row>
    <row r="44174" spans="2:13" s="1" customFormat="1" ht="13.8" x14ac:dyDescent="0.3">
      <c r="B44174" s="10"/>
      <c r="L44174" s="10"/>
      <c r="M44174" s="10"/>
    </row>
    <row r="44175" spans="2:13" s="1" customFormat="1" ht="13.8" x14ac:dyDescent="0.3">
      <c r="B44175" s="10"/>
      <c r="L44175" s="10"/>
      <c r="M44175" s="10"/>
    </row>
    <row r="44176" spans="2:13" s="1" customFormat="1" ht="13.8" x14ac:dyDescent="0.3">
      <c r="B44176" s="10"/>
      <c r="L44176" s="10"/>
      <c r="M44176" s="10"/>
    </row>
    <row r="44177" spans="2:13" s="1" customFormat="1" ht="13.8" x14ac:dyDescent="0.3">
      <c r="B44177" s="10"/>
      <c r="L44177" s="10"/>
      <c r="M44177" s="10"/>
    </row>
    <row r="44178" spans="2:13" s="1" customFormat="1" ht="13.8" x14ac:dyDescent="0.3">
      <c r="B44178" s="10"/>
      <c r="L44178" s="10"/>
      <c r="M44178" s="10"/>
    </row>
    <row r="44179" spans="2:13" s="1" customFormat="1" ht="13.8" x14ac:dyDescent="0.3">
      <c r="B44179" s="10"/>
      <c r="L44179" s="10"/>
      <c r="M44179" s="10"/>
    </row>
    <row r="44180" spans="2:13" s="1" customFormat="1" ht="13.8" x14ac:dyDescent="0.3">
      <c r="B44180" s="10"/>
      <c r="L44180" s="10"/>
      <c r="M44180" s="10"/>
    </row>
    <row r="44181" spans="2:13" s="1" customFormat="1" ht="13.8" x14ac:dyDescent="0.3">
      <c r="B44181" s="10"/>
      <c r="L44181" s="10"/>
      <c r="M44181" s="10"/>
    </row>
    <row r="44182" spans="2:13" s="1" customFormat="1" ht="13.8" x14ac:dyDescent="0.3">
      <c r="B44182" s="10"/>
      <c r="L44182" s="10"/>
      <c r="M44182" s="10"/>
    </row>
    <row r="44183" spans="2:13" s="1" customFormat="1" ht="13.8" x14ac:dyDescent="0.3">
      <c r="B44183" s="10"/>
      <c r="L44183" s="10"/>
      <c r="M44183" s="10"/>
    </row>
    <row r="44184" spans="2:13" s="1" customFormat="1" ht="13.8" x14ac:dyDescent="0.3">
      <c r="B44184" s="10"/>
      <c r="L44184" s="10"/>
      <c r="M44184" s="10"/>
    </row>
    <row r="44185" spans="2:13" s="1" customFormat="1" ht="13.8" x14ac:dyDescent="0.3">
      <c r="B44185" s="10"/>
      <c r="L44185" s="10"/>
      <c r="M44185" s="10"/>
    </row>
    <row r="44186" spans="2:13" s="1" customFormat="1" ht="13.8" x14ac:dyDescent="0.3">
      <c r="B44186" s="10"/>
      <c r="L44186" s="10"/>
      <c r="M44186" s="10"/>
    </row>
    <row r="44187" spans="2:13" s="1" customFormat="1" ht="13.8" x14ac:dyDescent="0.3">
      <c r="B44187" s="10"/>
      <c r="L44187" s="10"/>
      <c r="M44187" s="10"/>
    </row>
    <row r="44188" spans="2:13" s="1" customFormat="1" ht="13.8" x14ac:dyDescent="0.3">
      <c r="B44188" s="10"/>
      <c r="L44188" s="10"/>
      <c r="M44188" s="10"/>
    </row>
    <row r="44189" spans="2:13" s="1" customFormat="1" ht="13.8" x14ac:dyDescent="0.3">
      <c r="B44189" s="10"/>
      <c r="L44189" s="10"/>
      <c r="M44189" s="10"/>
    </row>
    <row r="44190" spans="2:13" s="1" customFormat="1" ht="13.8" x14ac:dyDescent="0.3">
      <c r="B44190" s="10"/>
      <c r="L44190" s="10"/>
      <c r="M44190" s="10"/>
    </row>
    <row r="44191" spans="2:13" s="1" customFormat="1" ht="13.8" x14ac:dyDescent="0.3">
      <c r="B44191" s="10"/>
      <c r="L44191" s="10"/>
      <c r="M44191" s="10"/>
    </row>
    <row r="44192" spans="2:13" s="1" customFormat="1" ht="13.8" x14ac:dyDescent="0.3">
      <c r="B44192" s="10"/>
      <c r="L44192" s="10"/>
      <c r="M44192" s="10"/>
    </row>
    <row r="44193" spans="2:13" s="1" customFormat="1" ht="13.8" x14ac:dyDescent="0.3">
      <c r="B44193" s="10"/>
      <c r="L44193" s="10"/>
      <c r="M44193" s="10"/>
    </row>
    <row r="44194" spans="2:13" s="1" customFormat="1" ht="13.8" x14ac:dyDescent="0.3">
      <c r="B44194" s="10"/>
      <c r="L44194" s="10"/>
      <c r="M44194" s="10"/>
    </row>
    <row r="44195" spans="2:13" s="1" customFormat="1" ht="13.8" x14ac:dyDescent="0.3">
      <c r="B44195" s="10"/>
      <c r="L44195" s="10"/>
      <c r="M44195" s="10"/>
    </row>
    <row r="44196" spans="2:13" s="1" customFormat="1" ht="13.8" x14ac:dyDescent="0.3">
      <c r="B44196" s="10"/>
      <c r="L44196" s="10"/>
      <c r="M44196" s="10"/>
    </row>
    <row r="44197" spans="2:13" s="1" customFormat="1" ht="13.8" x14ac:dyDescent="0.3">
      <c r="B44197" s="10"/>
      <c r="L44197" s="10"/>
      <c r="M44197" s="10"/>
    </row>
    <row r="44198" spans="2:13" s="1" customFormat="1" ht="13.8" x14ac:dyDescent="0.3">
      <c r="B44198" s="10"/>
      <c r="L44198" s="10"/>
      <c r="M44198" s="10"/>
    </row>
    <row r="44199" spans="2:13" s="1" customFormat="1" ht="13.8" x14ac:dyDescent="0.3">
      <c r="B44199" s="10"/>
      <c r="L44199" s="10"/>
      <c r="M44199" s="10"/>
    </row>
    <row r="44200" spans="2:13" s="1" customFormat="1" ht="13.8" x14ac:dyDescent="0.3">
      <c r="B44200" s="10"/>
      <c r="L44200" s="10"/>
      <c r="M44200" s="10"/>
    </row>
    <row r="44201" spans="2:13" s="1" customFormat="1" ht="13.8" x14ac:dyDescent="0.3">
      <c r="B44201" s="10"/>
      <c r="L44201" s="10"/>
      <c r="M44201" s="10"/>
    </row>
    <row r="44202" spans="2:13" s="1" customFormat="1" ht="13.8" x14ac:dyDescent="0.3">
      <c r="B44202" s="10"/>
      <c r="L44202" s="10"/>
      <c r="M44202" s="10"/>
    </row>
    <row r="44203" spans="2:13" s="1" customFormat="1" ht="13.8" x14ac:dyDescent="0.3">
      <c r="B44203" s="10"/>
      <c r="L44203" s="10"/>
      <c r="M44203" s="10"/>
    </row>
    <row r="44204" spans="2:13" s="1" customFormat="1" ht="13.8" x14ac:dyDescent="0.3">
      <c r="B44204" s="10"/>
      <c r="L44204" s="10"/>
      <c r="M44204" s="10"/>
    </row>
    <row r="44205" spans="2:13" s="1" customFormat="1" ht="13.8" x14ac:dyDescent="0.3">
      <c r="B44205" s="10"/>
      <c r="L44205" s="10"/>
      <c r="M44205" s="10"/>
    </row>
    <row r="44206" spans="2:13" s="1" customFormat="1" ht="13.8" x14ac:dyDescent="0.3">
      <c r="B44206" s="10"/>
      <c r="L44206" s="10"/>
      <c r="M44206" s="10"/>
    </row>
    <row r="44207" spans="2:13" s="1" customFormat="1" ht="13.8" x14ac:dyDescent="0.3">
      <c r="B44207" s="10"/>
      <c r="L44207" s="10"/>
      <c r="M44207" s="10"/>
    </row>
    <row r="44208" spans="2:13" s="1" customFormat="1" ht="13.8" x14ac:dyDescent="0.3">
      <c r="B44208" s="10"/>
      <c r="L44208" s="10"/>
      <c r="M44208" s="10"/>
    </row>
    <row r="44209" spans="2:13" s="1" customFormat="1" ht="13.8" x14ac:dyDescent="0.3">
      <c r="B44209" s="10"/>
      <c r="L44209" s="10"/>
      <c r="M44209" s="10"/>
    </row>
    <row r="44210" spans="2:13" s="1" customFormat="1" ht="13.8" x14ac:dyDescent="0.3">
      <c r="B44210" s="10"/>
      <c r="L44210" s="10"/>
      <c r="M44210" s="10"/>
    </row>
    <row r="44211" spans="2:13" s="1" customFormat="1" ht="13.8" x14ac:dyDescent="0.3">
      <c r="B44211" s="10"/>
      <c r="L44211" s="10"/>
      <c r="M44211" s="10"/>
    </row>
    <row r="44212" spans="2:13" s="1" customFormat="1" ht="13.8" x14ac:dyDescent="0.3">
      <c r="B44212" s="10"/>
      <c r="L44212" s="10"/>
      <c r="M44212" s="10"/>
    </row>
    <row r="44213" spans="2:13" s="1" customFormat="1" ht="13.8" x14ac:dyDescent="0.3">
      <c r="B44213" s="10"/>
      <c r="L44213" s="10"/>
      <c r="M44213" s="10"/>
    </row>
    <row r="44214" spans="2:13" s="1" customFormat="1" ht="13.8" x14ac:dyDescent="0.3">
      <c r="B44214" s="10"/>
      <c r="L44214" s="10"/>
      <c r="M44214" s="10"/>
    </row>
    <row r="44215" spans="2:13" s="1" customFormat="1" ht="13.8" x14ac:dyDescent="0.3">
      <c r="B44215" s="10"/>
      <c r="L44215" s="10"/>
      <c r="M44215" s="10"/>
    </row>
    <row r="44216" spans="2:13" s="1" customFormat="1" ht="13.8" x14ac:dyDescent="0.3">
      <c r="B44216" s="10"/>
      <c r="L44216" s="10"/>
      <c r="M44216" s="10"/>
    </row>
    <row r="44217" spans="2:13" s="1" customFormat="1" ht="13.8" x14ac:dyDescent="0.3">
      <c r="B44217" s="10"/>
      <c r="L44217" s="10"/>
      <c r="M44217" s="10"/>
    </row>
    <row r="44218" spans="2:13" s="1" customFormat="1" ht="13.8" x14ac:dyDescent="0.3">
      <c r="B44218" s="10"/>
      <c r="L44218" s="10"/>
      <c r="M44218" s="10"/>
    </row>
    <row r="44219" spans="2:13" s="1" customFormat="1" ht="13.8" x14ac:dyDescent="0.3">
      <c r="B44219" s="10"/>
      <c r="L44219" s="10"/>
      <c r="M44219" s="10"/>
    </row>
    <row r="44220" spans="2:13" s="1" customFormat="1" ht="13.8" x14ac:dyDescent="0.3">
      <c r="B44220" s="10"/>
      <c r="L44220" s="10"/>
      <c r="M44220" s="10"/>
    </row>
    <row r="44221" spans="2:13" s="1" customFormat="1" ht="13.8" x14ac:dyDescent="0.3">
      <c r="B44221" s="10"/>
      <c r="L44221" s="10"/>
      <c r="M44221" s="10"/>
    </row>
    <row r="44222" spans="2:13" s="1" customFormat="1" ht="13.8" x14ac:dyDescent="0.3">
      <c r="B44222" s="10"/>
      <c r="L44222" s="10"/>
      <c r="M44222" s="10"/>
    </row>
    <row r="44223" spans="2:13" s="1" customFormat="1" ht="13.8" x14ac:dyDescent="0.3">
      <c r="B44223" s="10"/>
      <c r="L44223" s="10"/>
      <c r="M44223" s="10"/>
    </row>
    <row r="44224" spans="2:13" s="1" customFormat="1" ht="13.8" x14ac:dyDescent="0.3">
      <c r="B44224" s="10"/>
      <c r="L44224" s="10"/>
      <c r="M44224" s="10"/>
    </row>
    <row r="44225" spans="2:13" s="1" customFormat="1" ht="13.8" x14ac:dyDescent="0.3">
      <c r="B44225" s="10"/>
      <c r="L44225" s="10"/>
      <c r="M44225" s="10"/>
    </row>
    <row r="44226" spans="2:13" s="1" customFormat="1" ht="13.8" x14ac:dyDescent="0.3">
      <c r="B44226" s="10"/>
      <c r="L44226" s="10"/>
      <c r="M44226" s="10"/>
    </row>
    <row r="44227" spans="2:13" s="1" customFormat="1" ht="13.8" x14ac:dyDescent="0.3">
      <c r="B44227" s="10"/>
      <c r="L44227" s="10"/>
      <c r="M44227" s="10"/>
    </row>
    <row r="44228" spans="2:13" s="1" customFormat="1" ht="13.8" x14ac:dyDescent="0.3">
      <c r="B44228" s="10"/>
      <c r="L44228" s="10"/>
      <c r="M44228" s="10"/>
    </row>
    <row r="44229" spans="2:13" s="1" customFormat="1" ht="13.8" x14ac:dyDescent="0.3">
      <c r="B44229" s="10"/>
      <c r="L44229" s="10"/>
      <c r="M44229" s="10"/>
    </row>
    <row r="44230" spans="2:13" s="1" customFormat="1" ht="13.8" x14ac:dyDescent="0.3">
      <c r="B44230" s="10"/>
      <c r="L44230" s="10"/>
      <c r="M44230" s="10"/>
    </row>
    <row r="44231" spans="2:13" s="1" customFormat="1" ht="13.8" x14ac:dyDescent="0.3">
      <c r="B44231" s="10"/>
      <c r="L44231" s="10"/>
      <c r="M44231" s="10"/>
    </row>
    <row r="44232" spans="2:13" s="1" customFormat="1" ht="13.8" x14ac:dyDescent="0.3">
      <c r="B44232" s="10"/>
      <c r="L44232" s="10"/>
      <c r="M44232" s="10"/>
    </row>
    <row r="44233" spans="2:13" s="1" customFormat="1" ht="13.8" x14ac:dyDescent="0.3">
      <c r="B44233" s="10"/>
      <c r="L44233" s="10"/>
      <c r="M44233" s="10"/>
    </row>
    <row r="44234" spans="2:13" s="1" customFormat="1" ht="13.8" x14ac:dyDescent="0.3">
      <c r="B44234" s="10"/>
      <c r="L44234" s="10"/>
      <c r="M44234" s="10"/>
    </row>
    <row r="44235" spans="2:13" s="1" customFormat="1" ht="13.8" x14ac:dyDescent="0.3">
      <c r="B44235" s="10"/>
      <c r="L44235" s="10"/>
      <c r="M44235" s="10"/>
    </row>
    <row r="44236" spans="2:13" s="1" customFormat="1" ht="13.8" x14ac:dyDescent="0.3">
      <c r="B44236" s="10"/>
      <c r="L44236" s="10"/>
      <c r="M44236" s="10"/>
    </row>
    <row r="44237" spans="2:13" s="1" customFormat="1" ht="13.8" x14ac:dyDescent="0.3">
      <c r="B44237" s="10"/>
      <c r="L44237" s="10"/>
      <c r="M44237" s="10"/>
    </row>
    <row r="44238" spans="2:13" s="1" customFormat="1" ht="13.8" x14ac:dyDescent="0.3">
      <c r="B44238" s="10"/>
      <c r="L44238" s="10"/>
      <c r="M44238" s="10"/>
    </row>
    <row r="44239" spans="2:13" s="1" customFormat="1" ht="13.8" x14ac:dyDescent="0.3">
      <c r="B44239" s="10"/>
      <c r="L44239" s="10"/>
      <c r="M44239" s="10"/>
    </row>
    <row r="44240" spans="2:13" s="1" customFormat="1" ht="13.8" x14ac:dyDescent="0.3">
      <c r="B44240" s="10"/>
      <c r="L44240" s="10"/>
      <c r="M44240" s="10"/>
    </row>
    <row r="44241" spans="2:13" s="1" customFormat="1" ht="13.8" x14ac:dyDescent="0.3">
      <c r="B44241" s="10"/>
      <c r="L44241" s="10"/>
      <c r="M44241" s="10"/>
    </row>
    <row r="44242" spans="2:13" s="1" customFormat="1" ht="13.8" x14ac:dyDescent="0.3">
      <c r="B44242" s="10"/>
      <c r="L44242" s="10"/>
      <c r="M44242" s="10"/>
    </row>
    <row r="44243" spans="2:13" s="1" customFormat="1" ht="13.8" x14ac:dyDescent="0.3">
      <c r="B44243" s="10"/>
      <c r="L44243" s="10"/>
      <c r="M44243" s="10"/>
    </row>
    <row r="44244" spans="2:13" s="1" customFormat="1" ht="13.8" x14ac:dyDescent="0.3">
      <c r="B44244" s="10"/>
      <c r="L44244" s="10"/>
      <c r="M44244" s="10"/>
    </row>
    <row r="44245" spans="2:13" s="1" customFormat="1" ht="13.8" x14ac:dyDescent="0.3">
      <c r="B44245" s="10"/>
      <c r="L44245" s="10"/>
      <c r="M44245" s="10"/>
    </row>
    <row r="44246" spans="2:13" s="1" customFormat="1" ht="13.8" x14ac:dyDescent="0.3">
      <c r="B44246" s="10"/>
      <c r="L44246" s="10"/>
      <c r="M44246" s="10"/>
    </row>
    <row r="44247" spans="2:13" s="1" customFormat="1" ht="13.8" x14ac:dyDescent="0.3">
      <c r="B44247" s="10"/>
      <c r="L44247" s="10"/>
      <c r="M44247" s="10"/>
    </row>
    <row r="44248" spans="2:13" s="1" customFormat="1" ht="13.8" x14ac:dyDescent="0.3">
      <c r="B44248" s="10"/>
      <c r="L44248" s="10"/>
      <c r="M44248" s="10"/>
    </row>
    <row r="44249" spans="2:13" s="1" customFormat="1" ht="13.8" x14ac:dyDescent="0.3">
      <c r="B44249" s="10"/>
      <c r="L44249" s="10"/>
      <c r="M44249" s="10"/>
    </row>
    <row r="44250" spans="2:13" s="1" customFormat="1" ht="13.8" x14ac:dyDescent="0.3">
      <c r="B44250" s="10"/>
      <c r="L44250" s="10"/>
      <c r="M44250" s="10"/>
    </row>
    <row r="44251" spans="2:13" s="1" customFormat="1" ht="13.8" x14ac:dyDescent="0.3">
      <c r="B44251" s="10"/>
      <c r="L44251" s="10"/>
      <c r="M44251" s="10"/>
    </row>
    <row r="44252" spans="2:13" s="1" customFormat="1" ht="13.8" x14ac:dyDescent="0.3">
      <c r="B44252" s="10"/>
      <c r="L44252" s="10"/>
      <c r="M44252" s="10"/>
    </row>
    <row r="44253" spans="2:13" s="1" customFormat="1" ht="13.8" x14ac:dyDescent="0.3">
      <c r="B44253" s="10"/>
      <c r="L44253" s="10"/>
      <c r="M44253" s="10"/>
    </row>
    <row r="44254" spans="2:13" s="1" customFormat="1" ht="13.8" x14ac:dyDescent="0.3">
      <c r="B44254" s="10"/>
      <c r="L44254" s="10"/>
      <c r="M44254" s="10"/>
    </row>
    <row r="44255" spans="2:13" s="1" customFormat="1" ht="13.8" x14ac:dyDescent="0.3">
      <c r="B44255" s="10"/>
      <c r="L44255" s="10"/>
      <c r="M44255" s="10"/>
    </row>
    <row r="44256" spans="2:13" s="1" customFormat="1" ht="13.8" x14ac:dyDescent="0.3">
      <c r="B44256" s="10"/>
      <c r="L44256" s="10"/>
      <c r="M44256" s="10"/>
    </row>
    <row r="44257" spans="2:13" s="1" customFormat="1" ht="13.8" x14ac:dyDescent="0.3">
      <c r="B44257" s="10"/>
      <c r="L44257" s="10"/>
      <c r="M44257" s="10"/>
    </row>
    <row r="44258" spans="2:13" s="1" customFormat="1" ht="13.8" x14ac:dyDescent="0.3">
      <c r="B44258" s="10"/>
      <c r="L44258" s="10"/>
      <c r="M44258" s="10"/>
    </row>
    <row r="44259" spans="2:13" s="1" customFormat="1" ht="13.8" x14ac:dyDescent="0.3">
      <c r="B44259" s="10"/>
      <c r="L44259" s="10"/>
      <c r="M44259" s="10"/>
    </row>
    <row r="44260" spans="2:13" s="1" customFormat="1" ht="13.8" x14ac:dyDescent="0.3">
      <c r="B44260" s="10"/>
      <c r="L44260" s="10"/>
      <c r="M44260" s="10"/>
    </row>
    <row r="44261" spans="2:13" s="1" customFormat="1" ht="13.8" x14ac:dyDescent="0.3">
      <c r="B44261" s="10"/>
      <c r="L44261" s="10"/>
      <c r="M44261" s="10"/>
    </row>
    <row r="44262" spans="2:13" s="1" customFormat="1" ht="13.8" x14ac:dyDescent="0.3">
      <c r="B44262" s="10"/>
      <c r="L44262" s="10"/>
      <c r="M44262" s="10"/>
    </row>
    <row r="44263" spans="2:13" s="1" customFormat="1" ht="13.8" x14ac:dyDescent="0.3">
      <c r="B44263" s="10"/>
      <c r="L44263" s="10"/>
      <c r="M44263" s="10"/>
    </row>
    <row r="44264" spans="2:13" s="1" customFormat="1" ht="13.8" x14ac:dyDescent="0.3">
      <c r="B44264" s="10"/>
      <c r="L44264" s="10"/>
      <c r="M44264" s="10"/>
    </row>
    <row r="44265" spans="2:13" s="1" customFormat="1" ht="13.8" x14ac:dyDescent="0.3">
      <c r="B44265" s="10"/>
      <c r="L44265" s="10"/>
      <c r="M44265" s="10"/>
    </row>
    <row r="44266" spans="2:13" s="1" customFormat="1" ht="13.8" x14ac:dyDescent="0.3">
      <c r="B44266" s="10"/>
      <c r="L44266" s="10"/>
      <c r="M44266" s="10"/>
    </row>
    <row r="44267" spans="2:13" s="1" customFormat="1" ht="13.8" x14ac:dyDescent="0.3">
      <c r="B44267" s="10"/>
      <c r="L44267" s="10"/>
      <c r="M44267" s="10"/>
    </row>
    <row r="44268" spans="2:13" s="1" customFormat="1" ht="13.8" x14ac:dyDescent="0.3">
      <c r="B44268" s="10"/>
      <c r="L44268" s="10"/>
      <c r="M44268" s="10"/>
    </row>
    <row r="44269" spans="2:13" s="1" customFormat="1" ht="13.8" x14ac:dyDescent="0.3">
      <c r="B44269" s="10"/>
      <c r="L44269" s="10"/>
      <c r="M44269" s="10"/>
    </row>
    <row r="44270" spans="2:13" s="1" customFormat="1" ht="13.8" x14ac:dyDescent="0.3">
      <c r="B44270" s="10"/>
      <c r="L44270" s="10"/>
      <c r="M44270" s="10"/>
    </row>
    <row r="44271" spans="2:13" s="1" customFormat="1" ht="13.8" x14ac:dyDescent="0.3">
      <c r="B44271" s="10"/>
      <c r="L44271" s="10"/>
      <c r="M44271" s="10"/>
    </row>
    <row r="44272" spans="2:13" s="1" customFormat="1" ht="13.8" x14ac:dyDescent="0.3">
      <c r="B44272" s="10"/>
      <c r="L44272" s="10"/>
      <c r="M44272" s="10"/>
    </row>
    <row r="44273" spans="2:13" s="1" customFormat="1" ht="13.8" x14ac:dyDescent="0.3">
      <c r="B44273" s="10"/>
      <c r="L44273" s="10"/>
      <c r="M44273" s="10"/>
    </row>
    <row r="44274" spans="2:13" s="1" customFormat="1" ht="13.8" x14ac:dyDescent="0.3">
      <c r="B44274" s="10"/>
      <c r="L44274" s="10"/>
      <c r="M44274" s="10"/>
    </row>
    <row r="44275" spans="2:13" s="1" customFormat="1" ht="13.8" x14ac:dyDescent="0.3">
      <c r="B44275" s="10"/>
      <c r="L44275" s="10"/>
      <c r="M44275" s="10"/>
    </row>
    <row r="44276" spans="2:13" s="1" customFormat="1" ht="13.8" x14ac:dyDescent="0.3">
      <c r="B44276" s="10"/>
      <c r="L44276" s="10"/>
      <c r="M44276" s="10"/>
    </row>
    <row r="44277" spans="2:13" s="1" customFormat="1" ht="13.8" x14ac:dyDescent="0.3">
      <c r="B44277" s="10"/>
      <c r="L44277" s="10"/>
      <c r="M44277" s="10"/>
    </row>
    <row r="44278" spans="2:13" s="1" customFormat="1" ht="13.8" x14ac:dyDescent="0.3">
      <c r="B44278" s="10"/>
      <c r="L44278" s="10"/>
      <c r="M44278" s="10"/>
    </row>
    <row r="44279" spans="2:13" s="1" customFormat="1" ht="13.8" x14ac:dyDescent="0.3">
      <c r="B44279" s="10"/>
      <c r="L44279" s="10"/>
      <c r="M44279" s="10"/>
    </row>
    <row r="44280" spans="2:13" s="1" customFormat="1" ht="13.8" x14ac:dyDescent="0.3">
      <c r="B44280" s="10"/>
      <c r="L44280" s="10"/>
      <c r="M44280" s="10"/>
    </row>
    <row r="44281" spans="2:13" s="1" customFormat="1" ht="13.8" x14ac:dyDescent="0.3">
      <c r="B44281" s="10"/>
      <c r="L44281" s="10"/>
      <c r="M44281" s="10"/>
    </row>
    <row r="44282" spans="2:13" s="1" customFormat="1" ht="13.8" x14ac:dyDescent="0.3">
      <c r="B44282" s="10"/>
      <c r="L44282" s="10"/>
      <c r="M44282" s="10"/>
    </row>
    <row r="44283" spans="2:13" s="1" customFormat="1" ht="13.8" x14ac:dyDescent="0.3">
      <c r="B44283" s="10"/>
      <c r="L44283" s="10"/>
      <c r="M44283" s="10"/>
    </row>
    <row r="44284" spans="2:13" s="1" customFormat="1" ht="13.8" x14ac:dyDescent="0.3">
      <c r="B44284" s="10"/>
      <c r="L44284" s="10"/>
      <c r="M44284" s="10"/>
    </row>
    <row r="44285" spans="2:13" s="1" customFormat="1" ht="13.8" x14ac:dyDescent="0.3">
      <c r="B44285" s="10"/>
      <c r="L44285" s="10"/>
      <c r="M44285" s="10"/>
    </row>
    <row r="44286" spans="2:13" s="1" customFormat="1" ht="13.8" x14ac:dyDescent="0.3">
      <c r="B44286" s="10"/>
      <c r="L44286" s="10"/>
      <c r="M44286" s="10"/>
    </row>
    <row r="44287" spans="2:13" s="1" customFormat="1" ht="13.8" x14ac:dyDescent="0.3">
      <c r="B44287" s="10"/>
      <c r="L44287" s="10"/>
      <c r="M44287" s="10"/>
    </row>
    <row r="44288" spans="2:13" s="1" customFormat="1" ht="13.8" x14ac:dyDescent="0.3">
      <c r="B44288" s="10"/>
      <c r="L44288" s="10"/>
      <c r="M44288" s="10"/>
    </row>
    <row r="44289" spans="2:13" s="1" customFormat="1" ht="13.8" x14ac:dyDescent="0.3">
      <c r="B44289" s="10"/>
      <c r="L44289" s="10"/>
      <c r="M44289" s="10"/>
    </row>
    <row r="44290" spans="2:13" s="1" customFormat="1" ht="13.8" x14ac:dyDescent="0.3">
      <c r="B44290" s="10"/>
      <c r="L44290" s="10"/>
      <c r="M44290" s="10"/>
    </row>
    <row r="44291" spans="2:13" s="1" customFormat="1" ht="13.8" x14ac:dyDescent="0.3">
      <c r="B44291" s="10"/>
      <c r="L44291" s="10"/>
      <c r="M44291" s="10"/>
    </row>
    <row r="44292" spans="2:13" s="1" customFormat="1" ht="13.8" x14ac:dyDescent="0.3">
      <c r="B44292" s="10"/>
      <c r="L44292" s="10"/>
      <c r="M44292" s="10"/>
    </row>
    <row r="44293" spans="2:13" s="1" customFormat="1" ht="13.8" x14ac:dyDescent="0.3">
      <c r="B44293" s="10"/>
      <c r="L44293" s="10"/>
      <c r="M44293" s="10"/>
    </row>
    <row r="44294" spans="2:13" s="1" customFormat="1" ht="13.8" x14ac:dyDescent="0.3">
      <c r="B44294" s="10"/>
      <c r="L44294" s="10"/>
      <c r="M44294" s="10"/>
    </row>
    <row r="44295" spans="2:13" s="1" customFormat="1" ht="13.8" x14ac:dyDescent="0.3">
      <c r="B44295" s="10"/>
      <c r="L44295" s="10"/>
      <c r="M44295" s="10"/>
    </row>
    <row r="44296" spans="2:13" s="1" customFormat="1" ht="13.8" x14ac:dyDescent="0.3">
      <c r="B44296" s="10"/>
      <c r="L44296" s="10"/>
      <c r="M44296" s="10"/>
    </row>
    <row r="44297" spans="2:13" s="1" customFormat="1" ht="13.8" x14ac:dyDescent="0.3">
      <c r="B44297" s="10"/>
      <c r="L44297" s="10"/>
      <c r="M44297" s="10"/>
    </row>
    <row r="44298" spans="2:13" s="1" customFormat="1" ht="13.8" x14ac:dyDescent="0.3">
      <c r="B44298" s="10"/>
      <c r="L44298" s="10"/>
      <c r="M44298" s="10"/>
    </row>
    <row r="44299" spans="2:13" s="1" customFormat="1" ht="13.8" x14ac:dyDescent="0.3">
      <c r="B44299" s="10"/>
      <c r="L44299" s="10"/>
      <c r="M44299" s="10"/>
    </row>
    <row r="44300" spans="2:13" s="1" customFormat="1" ht="13.8" x14ac:dyDescent="0.3">
      <c r="B44300" s="10"/>
      <c r="L44300" s="10"/>
      <c r="M44300" s="10"/>
    </row>
    <row r="44301" spans="2:13" s="1" customFormat="1" ht="13.8" x14ac:dyDescent="0.3">
      <c r="B44301" s="10"/>
      <c r="L44301" s="10"/>
      <c r="M44301" s="10"/>
    </row>
    <row r="44302" spans="2:13" s="1" customFormat="1" ht="13.8" x14ac:dyDescent="0.3">
      <c r="B44302" s="10"/>
      <c r="L44302" s="10"/>
      <c r="M44302" s="10"/>
    </row>
    <row r="44303" spans="2:13" s="1" customFormat="1" ht="13.8" x14ac:dyDescent="0.3">
      <c r="B44303" s="10"/>
      <c r="L44303" s="10"/>
      <c r="M44303" s="10"/>
    </row>
    <row r="44304" spans="2:13" s="1" customFormat="1" ht="13.8" x14ac:dyDescent="0.3">
      <c r="B44304" s="10"/>
      <c r="L44304" s="10"/>
      <c r="M44304" s="10"/>
    </row>
    <row r="44305" spans="2:13" s="1" customFormat="1" ht="13.8" x14ac:dyDescent="0.3">
      <c r="B44305" s="10"/>
      <c r="L44305" s="10"/>
      <c r="M44305" s="10"/>
    </row>
    <row r="44306" spans="2:13" s="1" customFormat="1" ht="13.8" x14ac:dyDescent="0.3">
      <c r="B44306" s="10"/>
      <c r="L44306" s="10"/>
      <c r="M44306" s="10"/>
    </row>
    <row r="44307" spans="2:13" s="1" customFormat="1" ht="13.8" x14ac:dyDescent="0.3">
      <c r="B44307" s="10"/>
      <c r="L44307" s="10"/>
      <c r="M44307" s="10"/>
    </row>
    <row r="44308" spans="2:13" s="1" customFormat="1" ht="13.8" x14ac:dyDescent="0.3">
      <c r="B44308" s="10"/>
      <c r="L44308" s="10"/>
      <c r="M44308" s="10"/>
    </row>
    <row r="44309" spans="2:13" s="1" customFormat="1" ht="13.8" x14ac:dyDescent="0.3">
      <c r="B44309" s="10"/>
      <c r="L44309" s="10"/>
      <c r="M44309" s="10"/>
    </row>
    <row r="44310" spans="2:13" s="1" customFormat="1" ht="13.8" x14ac:dyDescent="0.3">
      <c r="B44310" s="10"/>
      <c r="L44310" s="10"/>
      <c r="M44310" s="10"/>
    </row>
    <row r="44311" spans="2:13" s="1" customFormat="1" ht="13.8" x14ac:dyDescent="0.3">
      <c r="B44311" s="10"/>
      <c r="L44311" s="10"/>
      <c r="M44311" s="10"/>
    </row>
    <row r="44312" spans="2:13" s="1" customFormat="1" ht="13.8" x14ac:dyDescent="0.3">
      <c r="B44312" s="10"/>
      <c r="L44312" s="10"/>
      <c r="M44312" s="10"/>
    </row>
    <row r="44313" spans="2:13" s="1" customFormat="1" ht="13.8" x14ac:dyDescent="0.3">
      <c r="B44313" s="10"/>
      <c r="L44313" s="10"/>
      <c r="M44313" s="10"/>
    </row>
    <row r="44314" spans="2:13" s="1" customFormat="1" ht="13.8" x14ac:dyDescent="0.3">
      <c r="B44314" s="10"/>
      <c r="L44314" s="10"/>
      <c r="M44314" s="10"/>
    </row>
    <row r="44315" spans="2:13" s="1" customFormat="1" ht="13.8" x14ac:dyDescent="0.3">
      <c r="B44315" s="10"/>
      <c r="L44315" s="10"/>
      <c r="M44315" s="10"/>
    </row>
    <row r="44316" spans="2:13" s="1" customFormat="1" ht="13.8" x14ac:dyDescent="0.3">
      <c r="B44316" s="10"/>
      <c r="L44316" s="10"/>
      <c r="M44316" s="10"/>
    </row>
    <row r="44317" spans="2:13" s="1" customFormat="1" ht="13.8" x14ac:dyDescent="0.3">
      <c r="B44317" s="10"/>
      <c r="L44317" s="10"/>
      <c r="M44317" s="10"/>
    </row>
    <row r="44318" spans="2:13" s="1" customFormat="1" ht="13.8" x14ac:dyDescent="0.3">
      <c r="B44318" s="10"/>
      <c r="L44318" s="10"/>
      <c r="M44318" s="10"/>
    </row>
    <row r="44319" spans="2:13" s="1" customFormat="1" ht="13.8" x14ac:dyDescent="0.3">
      <c r="B44319" s="10"/>
      <c r="L44319" s="10"/>
      <c r="M44319" s="10"/>
    </row>
    <row r="44320" spans="2:13" s="1" customFormat="1" ht="13.8" x14ac:dyDescent="0.3">
      <c r="B44320" s="10"/>
      <c r="L44320" s="10"/>
      <c r="M44320" s="10"/>
    </row>
    <row r="44321" spans="2:13" s="1" customFormat="1" ht="13.8" x14ac:dyDescent="0.3">
      <c r="B44321" s="10"/>
      <c r="L44321" s="10"/>
      <c r="M44321" s="10"/>
    </row>
    <row r="44322" spans="2:13" s="1" customFormat="1" ht="13.8" x14ac:dyDescent="0.3">
      <c r="B44322" s="10"/>
      <c r="L44322" s="10"/>
      <c r="M44322" s="10"/>
    </row>
    <row r="44323" spans="2:13" s="1" customFormat="1" ht="13.8" x14ac:dyDescent="0.3">
      <c r="B44323" s="10"/>
      <c r="L44323" s="10"/>
      <c r="M44323" s="10"/>
    </row>
    <row r="44324" spans="2:13" s="1" customFormat="1" ht="13.8" x14ac:dyDescent="0.3">
      <c r="B44324" s="10"/>
      <c r="L44324" s="10"/>
      <c r="M44324" s="10"/>
    </row>
    <row r="44325" spans="2:13" s="1" customFormat="1" ht="13.8" x14ac:dyDescent="0.3">
      <c r="B44325" s="10"/>
      <c r="L44325" s="10"/>
      <c r="M44325" s="10"/>
    </row>
    <row r="44326" spans="2:13" s="1" customFormat="1" ht="13.8" x14ac:dyDescent="0.3">
      <c r="B44326" s="10"/>
      <c r="L44326" s="10"/>
      <c r="M44326" s="10"/>
    </row>
    <row r="44327" spans="2:13" s="1" customFormat="1" ht="13.8" x14ac:dyDescent="0.3">
      <c r="B44327" s="10"/>
      <c r="L44327" s="10"/>
      <c r="M44327" s="10"/>
    </row>
    <row r="44328" spans="2:13" s="1" customFormat="1" ht="13.8" x14ac:dyDescent="0.3">
      <c r="B44328" s="10"/>
      <c r="L44328" s="10"/>
      <c r="M44328" s="10"/>
    </row>
    <row r="44329" spans="2:13" s="1" customFormat="1" ht="13.8" x14ac:dyDescent="0.3">
      <c r="B44329" s="10"/>
      <c r="L44329" s="10"/>
      <c r="M44329" s="10"/>
    </row>
    <row r="44330" spans="2:13" s="1" customFormat="1" ht="13.8" x14ac:dyDescent="0.3">
      <c r="B44330" s="10"/>
      <c r="L44330" s="10"/>
      <c r="M44330" s="10"/>
    </row>
    <row r="44331" spans="2:13" s="1" customFormat="1" ht="13.8" x14ac:dyDescent="0.3">
      <c r="B44331" s="10"/>
      <c r="L44331" s="10"/>
      <c r="M44331" s="10"/>
    </row>
    <row r="44332" spans="2:13" s="1" customFormat="1" ht="13.8" x14ac:dyDescent="0.3">
      <c r="B44332" s="10"/>
      <c r="L44332" s="10"/>
      <c r="M44332" s="10"/>
    </row>
    <row r="44333" spans="2:13" s="1" customFormat="1" ht="13.8" x14ac:dyDescent="0.3">
      <c r="B44333" s="10"/>
      <c r="L44333" s="10"/>
      <c r="M44333" s="10"/>
    </row>
    <row r="44334" spans="2:13" s="1" customFormat="1" ht="13.8" x14ac:dyDescent="0.3">
      <c r="B44334" s="10"/>
      <c r="L44334" s="10"/>
      <c r="M44334" s="10"/>
    </row>
    <row r="44335" spans="2:13" s="1" customFormat="1" ht="13.8" x14ac:dyDescent="0.3">
      <c r="B44335" s="10"/>
      <c r="L44335" s="10"/>
      <c r="M44335" s="10"/>
    </row>
    <row r="44336" spans="2:13" s="1" customFormat="1" ht="13.8" x14ac:dyDescent="0.3">
      <c r="B44336" s="10"/>
      <c r="L44336" s="10"/>
      <c r="M44336" s="10"/>
    </row>
    <row r="44337" spans="2:13" s="1" customFormat="1" ht="13.8" x14ac:dyDescent="0.3">
      <c r="B44337" s="10"/>
      <c r="L44337" s="10"/>
      <c r="M44337" s="10"/>
    </row>
    <row r="44338" spans="2:13" s="1" customFormat="1" ht="13.8" x14ac:dyDescent="0.3">
      <c r="B44338" s="10"/>
      <c r="L44338" s="10"/>
      <c r="M44338" s="10"/>
    </row>
    <row r="44339" spans="2:13" s="1" customFormat="1" ht="13.8" x14ac:dyDescent="0.3">
      <c r="B44339" s="10"/>
      <c r="L44339" s="10"/>
      <c r="M44339" s="10"/>
    </row>
    <row r="44340" spans="2:13" s="1" customFormat="1" ht="13.8" x14ac:dyDescent="0.3">
      <c r="B44340" s="10"/>
      <c r="L44340" s="10"/>
      <c r="M44340" s="10"/>
    </row>
    <row r="44341" spans="2:13" s="1" customFormat="1" ht="13.8" x14ac:dyDescent="0.3">
      <c r="B44341" s="10"/>
      <c r="L44341" s="10"/>
      <c r="M44341" s="10"/>
    </row>
    <row r="44342" spans="2:13" s="1" customFormat="1" ht="13.8" x14ac:dyDescent="0.3">
      <c r="B44342" s="10"/>
      <c r="L44342" s="10"/>
      <c r="M44342" s="10"/>
    </row>
    <row r="44343" spans="2:13" s="1" customFormat="1" ht="13.8" x14ac:dyDescent="0.3">
      <c r="B44343" s="10"/>
      <c r="L44343" s="10"/>
      <c r="M44343" s="10"/>
    </row>
    <row r="44344" spans="2:13" s="1" customFormat="1" ht="13.8" x14ac:dyDescent="0.3">
      <c r="B44344" s="10"/>
      <c r="L44344" s="10"/>
      <c r="M44344" s="10"/>
    </row>
    <row r="44345" spans="2:13" s="1" customFormat="1" ht="13.8" x14ac:dyDescent="0.3">
      <c r="B44345" s="10"/>
      <c r="L44345" s="10"/>
      <c r="M44345" s="10"/>
    </row>
    <row r="44346" spans="2:13" s="1" customFormat="1" ht="13.8" x14ac:dyDescent="0.3">
      <c r="B44346" s="10"/>
      <c r="L44346" s="10"/>
      <c r="M44346" s="10"/>
    </row>
    <row r="44347" spans="2:13" s="1" customFormat="1" ht="13.8" x14ac:dyDescent="0.3">
      <c r="B44347" s="10"/>
      <c r="L44347" s="10"/>
      <c r="M44347" s="10"/>
    </row>
    <row r="44348" spans="2:13" s="1" customFormat="1" ht="13.8" x14ac:dyDescent="0.3">
      <c r="B44348" s="10"/>
      <c r="L44348" s="10"/>
      <c r="M44348" s="10"/>
    </row>
    <row r="44349" spans="2:13" s="1" customFormat="1" ht="13.8" x14ac:dyDescent="0.3">
      <c r="B44349" s="10"/>
      <c r="L44349" s="10"/>
      <c r="M44349" s="10"/>
    </row>
    <row r="44350" spans="2:13" s="1" customFormat="1" ht="13.8" x14ac:dyDescent="0.3">
      <c r="B44350" s="10"/>
      <c r="L44350" s="10"/>
      <c r="M44350" s="10"/>
    </row>
    <row r="44351" spans="2:13" s="1" customFormat="1" ht="13.8" x14ac:dyDescent="0.3">
      <c r="B44351" s="10"/>
      <c r="L44351" s="10"/>
      <c r="M44351" s="10"/>
    </row>
    <row r="44352" spans="2:13" s="1" customFormat="1" ht="13.8" x14ac:dyDescent="0.3">
      <c r="B44352" s="10"/>
      <c r="L44352" s="10"/>
      <c r="M44352" s="10"/>
    </row>
    <row r="44353" spans="2:13" s="1" customFormat="1" ht="13.8" x14ac:dyDescent="0.3">
      <c r="B44353" s="10"/>
      <c r="L44353" s="10"/>
      <c r="M44353" s="10"/>
    </row>
    <row r="44354" spans="2:13" s="1" customFormat="1" ht="13.8" x14ac:dyDescent="0.3">
      <c r="B44354" s="10"/>
      <c r="L44354" s="10"/>
      <c r="M44354" s="10"/>
    </row>
    <row r="44355" spans="2:13" s="1" customFormat="1" ht="13.8" x14ac:dyDescent="0.3">
      <c r="B44355" s="10"/>
      <c r="L44355" s="10"/>
      <c r="M44355" s="10"/>
    </row>
    <row r="44356" spans="2:13" s="1" customFormat="1" ht="13.8" x14ac:dyDescent="0.3">
      <c r="B44356" s="10"/>
      <c r="L44356" s="10"/>
      <c r="M44356" s="10"/>
    </row>
    <row r="44357" spans="2:13" s="1" customFormat="1" ht="13.8" x14ac:dyDescent="0.3">
      <c r="B44357" s="10"/>
      <c r="L44357" s="10"/>
      <c r="M44357" s="10"/>
    </row>
    <row r="44358" spans="2:13" s="1" customFormat="1" ht="13.8" x14ac:dyDescent="0.3">
      <c r="B44358" s="10"/>
      <c r="L44358" s="10"/>
      <c r="M44358" s="10"/>
    </row>
    <row r="44359" spans="2:13" s="1" customFormat="1" ht="13.8" x14ac:dyDescent="0.3">
      <c r="B44359" s="10"/>
      <c r="L44359" s="10"/>
      <c r="M44359" s="10"/>
    </row>
    <row r="44360" spans="2:13" s="1" customFormat="1" ht="13.8" x14ac:dyDescent="0.3">
      <c r="B44360" s="10"/>
      <c r="L44360" s="10"/>
      <c r="M44360" s="10"/>
    </row>
    <row r="44361" spans="2:13" s="1" customFormat="1" ht="13.8" x14ac:dyDescent="0.3">
      <c r="B44361" s="10"/>
      <c r="L44361" s="10"/>
      <c r="M44361" s="10"/>
    </row>
    <row r="44362" spans="2:13" s="1" customFormat="1" ht="13.8" x14ac:dyDescent="0.3">
      <c r="B44362" s="10"/>
      <c r="L44362" s="10"/>
      <c r="M44362" s="10"/>
    </row>
    <row r="44363" spans="2:13" s="1" customFormat="1" ht="13.8" x14ac:dyDescent="0.3">
      <c r="B44363" s="10"/>
      <c r="L44363" s="10"/>
      <c r="M44363" s="10"/>
    </row>
    <row r="44364" spans="2:13" s="1" customFormat="1" ht="13.8" x14ac:dyDescent="0.3">
      <c r="B44364" s="10"/>
      <c r="L44364" s="10"/>
      <c r="M44364" s="10"/>
    </row>
    <row r="44365" spans="2:13" s="1" customFormat="1" ht="13.8" x14ac:dyDescent="0.3">
      <c r="B44365" s="10"/>
      <c r="L44365" s="10"/>
      <c r="M44365" s="10"/>
    </row>
    <row r="44366" spans="2:13" s="1" customFormat="1" ht="13.8" x14ac:dyDescent="0.3">
      <c r="B44366" s="10"/>
      <c r="L44366" s="10"/>
      <c r="M44366" s="10"/>
    </row>
    <row r="44367" spans="2:13" s="1" customFormat="1" ht="13.8" x14ac:dyDescent="0.3">
      <c r="B44367" s="10"/>
      <c r="L44367" s="10"/>
      <c r="M44367" s="10"/>
    </row>
    <row r="44368" spans="2:13" s="1" customFormat="1" ht="13.8" x14ac:dyDescent="0.3">
      <c r="B44368" s="10"/>
      <c r="L44368" s="10"/>
      <c r="M44368" s="10"/>
    </row>
    <row r="44369" spans="2:13" s="1" customFormat="1" ht="13.8" x14ac:dyDescent="0.3">
      <c r="B44369" s="10"/>
      <c r="L44369" s="10"/>
      <c r="M44369" s="10"/>
    </row>
    <row r="44370" spans="2:13" s="1" customFormat="1" ht="13.8" x14ac:dyDescent="0.3">
      <c r="B44370" s="10"/>
      <c r="L44370" s="10"/>
      <c r="M44370" s="10"/>
    </row>
    <row r="44371" spans="2:13" s="1" customFormat="1" ht="13.8" x14ac:dyDescent="0.3">
      <c r="B44371" s="10"/>
      <c r="L44371" s="10"/>
      <c r="M44371" s="10"/>
    </row>
    <row r="44372" spans="2:13" s="1" customFormat="1" ht="13.8" x14ac:dyDescent="0.3">
      <c r="B44372" s="10"/>
      <c r="L44372" s="10"/>
      <c r="M44372" s="10"/>
    </row>
    <row r="44373" spans="2:13" s="1" customFormat="1" ht="13.8" x14ac:dyDescent="0.3">
      <c r="B44373" s="10"/>
      <c r="L44373" s="10"/>
      <c r="M44373" s="10"/>
    </row>
    <row r="44374" spans="2:13" s="1" customFormat="1" ht="13.8" x14ac:dyDescent="0.3">
      <c r="B44374" s="10"/>
      <c r="L44374" s="10"/>
      <c r="M44374" s="10"/>
    </row>
    <row r="44375" spans="2:13" s="1" customFormat="1" ht="13.8" x14ac:dyDescent="0.3">
      <c r="B44375" s="10"/>
      <c r="L44375" s="10"/>
      <c r="M44375" s="10"/>
    </row>
    <row r="44376" spans="2:13" s="1" customFormat="1" ht="13.8" x14ac:dyDescent="0.3">
      <c r="B44376" s="10"/>
      <c r="L44376" s="10"/>
      <c r="M44376" s="10"/>
    </row>
    <row r="44377" spans="2:13" s="1" customFormat="1" ht="13.8" x14ac:dyDescent="0.3">
      <c r="B44377" s="10"/>
      <c r="L44377" s="10"/>
      <c r="M44377" s="10"/>
    </row>
    <row r="44378" spans="2:13" s="1" customFormat="1" ht="13.8" x14ac:dyDescent="0.3">
      <c r="B44378" s="10"/>
      <c r="L44378" s="10"/>
      <c r="M44378" s="10"/>
    </row>
    <row r="44379" spans="2:13" s="1" customFormat="1" ht="13.8" x14ac:dyDescent="0.3">
      <c r="B44379" s="10"/>
      <c r="L44379" s="10"/>
      <c r="M44379" s="10"/>
    </row>
    <row r="44380" spans="2:13" s="1" customFormat="1" ht="13.8" x14ac:dyDescent="0.3">
      <c r="B44380" s="10"/>
      <c r="L44380" s="10"/>
      <c r="M44380" s="10"/>
    </row>
    <row r="44381" spans="2:13" s="1" customFormat="1" ht="13.8" x14ac:dyDescent="0.3">
      <c r="B44381" s="10"/>
      <c r="L44381" s="10"/>
      <c r="M44381" s="10"/>
    </row>
    <row r="44382" spans="2:13" s="1" customFormat="1" ht="13.8" x14ac:dyDescent="0.3">
      <c r="B44382" s="10"/>
      <c r="L44382" s="10"/>
      <c r="M44382" s="10"/>
    </row>
    <row r="44383" spans="2:13" s="1" customFormat="1" ht="13.8" x14ac:dyDescent="0.3">
      <c r="B44383" s="10"/>
      <c r="L44383" s="10"/>
      <c r="M44383" s="10"/>
    </row>
    <row r="44384" spans="2:13" s="1" customFormat="1" ht="13.8" x14ac:dyDescent="0.3">
      <c r="B44384" s="10"/>
      <c r="L44384" s="10"/>
      <c r="M44384" s="10"/>
    </row>
    <row r="44385" spans="2:13" s="1" customFormat="1" ht="13.8" x14ac:dyDescent="0.3">
      <c r="B44385" s="10"/>
      <c r="L44385" s="10"/>
      <c r="M44385" s="10"/>
    </row>
    <row r="44386" spans="2:13" s="1" customFormat="1" ht="13.8" x14ac:dyDescent="0.3">
      <c r="B44386" s="10"/>
      <c r="L44386" s="10"/>
      <c r="M44386" s="10"/>
    </row>
    <row r="44387" spans="2:13" s="1" customFormat="1" ht="13.8" x14ac:dyDescent="0.3">
      <c r="B44387" s="10"/>
      <c r="L44387" s="10"/>
      <c r="M44387" s="10"/>
    </row>
    <row r="44388" spans="2:13" s="1" customFormat="1" ht="13.8" x14ac:dyDescent="0.3">
      <c r="B44388" s="10"/>
      <c r="L44388" s="10"/>
      <c r="M44388" s="10"/>
    </row>
    <row r="44389" spans="2:13" s="1" customFormat="1" ht="13.8" x14ac:dyDescent="0.3">
      <c r="B44389" s="10"/>
      <c r="L44389" s="10"/>
      <c r="M44389" s="10"/>
    </row>
    <row r="44390" spans="2:13" s="1" customFormat="1" ht="13.8" x14ac:dyDescent="0.3">
      <c r="B44390" s="10"/>
      <c r="L44390" s="10"/>
      <c r="M44390" s="10"/>
    </row>
    <row r="44391" spans="2:13" s="1" customFormat="1" ht="13.8" x14ac:dyDescent="0.3">
      <c r="B44391" s="10"/>
      <c r="L44391" s="10"/>
      <c r="M44391" s="10"/>
    </row>
    <row r="44392" spans="2:13" s="1" customFormat="1" ht="13.8" x14ac:dyDescent="0.3">
      <c r="B44392" s="10"/>
      <c r="L44392" s="10"/>
      <c r="M44392" s="10"/>
    </row>
    <row r="44393" spans="2:13" s="1" customFormat="1" ht="13.8" x14ac:dyDescent="0.3">
      <c r="B44393" s="10"/>
      <c r="L44393" s="10"/>
      <c r="M44393" s="10"/>
    </row>
    <row r="44394" spans="2:13" s="1" customFormat="1" ht="13.8" x14ac:dyDescent="0.3">
      <c r="B44394" s="10"/>
      <c r="L44394" s="10"/>
      <c r="M44394" s="10"/>
    </row>
    <row r="44395" spans="2:13" s="1" customFormat="1" ht="13.8" x14ac:dyDescent="0.3">
      <c r="B44395" s="10"/>
      <c r="L44395" s="10"/>
      <c r="M44395" s="10"/>
    </row>
    <row r="44396" spans="2:13" s="1" customFormat="1" ht="13.8" x14ac:dyDescent="0.3">
      <c r="B44396" s="10"/>
      <c r="L44396" s="10"/>
      <c r="M44396" s="10"/>
    </row>
    <row r="44397" spans="2:13" s="1" customFormat="1" ht="13.8" x14ac:dyDescent="0.3">
      <c r="B44397" s="10"/>
      <c r="L44397" s="10"/>
      <c r="M44397" s="10"/>
    </row>
    <row r="44398" spans="2:13" s="1" customFormat="1" ht="13.8" x14ac:dyDescent="0.3">
      <c r="B44398" s="10"/>
      <c r="L44398" s="10"/>
      <c r="M44398" s="10"/>
    </row>
    <row r="44399" spans="2:13" s="1" customFormat="1" ht="13.8" x14ac:dyDescent="0.3">
      <c r="B44399" s="10"/>
      <c r="L44399" s="10"/>
      <c r="M44399" s="10"/>
    </row>
    <row r="44400" spans="2:13" s="1" customFormat="1" ht="13.8" x14ac:dyDescent="0.3">
      <c r="B44400" s="10"/>
      <c r="L44400" s="10"/>
      <c r="M44400" s="10"/>
    </row>
    <row r="44401" spans="2:13" s="1" customFormat="1" ht="13.8" x14ac:dyDescent="0.3">
      <c r="B44401" s="10"/>
      <c r="L44401" s="10"/>
      <c r="M44401" s="10"/>
    </row>
    <row r="44402" spans="2:13" s="1" customFormat="1" ht="13.8" x14ac:dyDescent="0.3">
      <c r="B44402" s="10"/>
      <c r="L44402" s="10"/>
      <c r="M44402" s="10"/>
    </row>
    <row r="44403" spans="2:13" s="1" customFormat="1" ht="13.8" x14ac:dyDescent="0.3">
      <c r="B44403" s="10"/>
      <c r="L44403" s="10"/>
      <c r="M44403" s="10"/>
    </row>
    <row r="44404" spans="2:13" s="1" customFormat="1" ht="13.8" x14ac:dyDescent="0.3">
      <c r="B44404" s="10"/>
      <c r="L44404" s="10"/>
      <c r="M44404" s="10"/>
    </row>
    <row r="44405" spans="2:13" s="1" customFormat="1" ht="13.8" x14ac:dyDescent="0.3">
      <c r="B44405" s="10"/>
      <c r="L44405" s="10"/>
      <c r="M44405" s="10"/>
    </row>
    <row r="44406" spans="2:13" s="1" customFormat="1" ht="13.8" x14ac:dyDescent="0.3">
      <c r="B44406" s="10"/>
      <c r="L44406" s="10"/>
      <c r="M44406" s="10"/>
    </row>
    <row r="44407" spans="2:13" s="1" customFormat="1" ht="13.8" x14ac:dyDescent="0.3">
      <c r="B44407" s="10"/>
      <c r="L44407" s="10"/>
      <c r="M44407" s="10"/>
    </row>
    <row r="44408" spans="2:13" s="1" customFormat="1" ht="13.8" x14ac:dyDescent="0.3">
      <c r="B44408" s="10"/>
      <c r="L44408" s="10"/>
      <c r="M44408" s="10"/>
    </row>
    <row r="44409" spans="2:13" s="1" customFormat="1" ht="13.8" x14ac:dyDescent="0.3">
      <c r="B44409" s="10"/>
      <c r="L44409" s="10"/>
      <c r="M44409" s="10"/>
    </row>
    <row r="44410" spans="2:13" s="1" customFormat="1" ht="13.8" x14ac:dyDescent="0.3">
      <c r="B44410" s="10"/>
      <c r="L44410" s="10"/>
      <c r="M44410" s="10"/>
    </row>
    <row r="44411" spans="2:13" s="1" customFormat="1" ht="13.8" x14ac:dyDescent="0.3">
      <c r="B44411" s="10"/>
      <c r="L44411" s="10"/>
      <c r="M44411" s="10"/>
    </row>
    <row r="44412" spans="2:13" s="1" customFormat="1" ht="13.8" x14ac:dyDescent="0.3">
      <c r="B44412" s="10"/>
      <c r="L44412" s="10"/>
      <c r="M44412" s="10"/>
    </row>
    <row r="44413" spans="2:13" s="1" customFormat="1" ht="13.8" x14ac:dyDescent="0.3">
      <c r="B44413" s="10"/>
      <c r="L44413" s="10"/>
      <c r="M44413" s="10"/>
    </row>
    <row r="44414" spans="2:13" s="1" customFormat="1" ht="13.8" x14ac:dyDescent="0.3">
      <c r="B44414" s="10"/>
      <c r="L44414" s="10"/>
      <c r="M44414" s="10"/>
    </row>
    <row r="44415" spans="2:13" s="1" customFormat="1" ht="13.8" x14ac:dyDescent="0.3">
      <c r="B44415" s="10"/>
      <c r="L44415" s="10"/>
      <c r="M44415" s="10"/>
    </row>
    <row r="44416" spans="2:13" s="1" customFormat="1" ht="13.8" x14ac:dyDescent="0.3">
      <c r="B44416" s="10"/>
      <c r="L44416" s="10"/>
      <c r="M44416" s="10"/>
    </row>
    <row r="44417" spans="2:13" s="1" customFormat="1" ht="13.8" x14ac:dyDescent="0.3">
      <c r="B44417" s="10"/>
      <c r="L44417" s="10"/>
      <c r="M44417" s="10"/>
    </row>
    <row r="44418" spans="2:13" s="1" customFormat="1" ht="13.8" x14ac:dyDescent="0.3">
      <c r="B44418" s="10"/>
      <c r="L44418" s="10"/>
      <c r="M44418" s="10"/>
    </row>
    <row r="44419" spans="2:13" s="1" customFormat="1" ht="13.8" x14ac:dyDescent="0.3">
      <c r="B44419" s="10"/>
      <c r="L44419" s="10"/>
      <c r="M44419" s="10"/>
    </row>
    <row r="44420" spans="2:13" s="1" customFormat="1" ht="13.8" x14ac:dyDescent="0.3">
      <c r="B44420" s="10"/>
      <c r="L44420" s="10"/>
      <c r="M44420" s="10"/>
    </row>
    <row r="44421" spans="2:13" s="1" customFormat="1" ht="13.8" x14ac:dyDescent="0.3">
      <c r="B44421" s="10"/>
      <c r="L44421" s="10"/>
      <c r="M44421" s="10"/>
    </row>
    <row r="44422" spans="2:13" s="1" customFormat="1" ht="13.8" x14ac:dyDescent="0.3">
      <c r="B44422" s="10"/>
      <c r="L44422" s="10"/>
      <c r="M44422" s="10"/>
    </row>
    <row r="44423" spans="2:13" s="1" customFormat="1" ht="13.8" x14ac:dyDescent="0.3">
      <c r="B44423" s="10"/>
      <c r="L44423" s="10"/>
      <c r="M44423" s="10"/>
    </row>
    <row r="44424" spans="2:13" s="1" customFormat="1" ht="13.8" x14ac:dyDescent="0.3">
      <c r="B44424" s="10"/>
      <c r="L44424" s="10"/>
      <c r="M44424" s="10"/>
    </row>
    <row r="44425" spans="2:13" s="1" customFormat="1" ht="13.8" x14ac:dyDescent="0.3">
      <c r="B44425" s="10"/>
      <c r="L44425" s="10"/>
      <c r="M44425" s="10"/>
    </row>
    <row r="44426" spans="2:13" s="1" customFormat="1" ht="13.8" x14ac:dyDescent="0.3">
      <c r="B44426" s="10"/>
      <c r="L44426" s="10"/>
      <c r="M44426" s="10"/>
    </row>
    <row r="44427" spans="2:13" s="1" customFormat="1" ht="13.8" x14ac:dyDescent="0.3">
      <c r="B44427" s="10"/>
      <c r="L44427" s="10"/>
      <c r="M44427" s="10"/>
    </row>
    <row r="44428" spans="2:13" s="1" customFormat="1" ht="13.8" x14ac:dyDescent="0.3">
      <c r="B44428" s="10"/>
      <c r="L44428" s="10"/>
      <c r="M44428" s="10"/>
    </row>
    <row r="44429" spans="2:13" s="1" customFormat="1" ht="13.8" x14ac:dyDescent="0.3">
      <c r="B44429" s="10"/>
      <c r="L44429" s="10"/>
      <c r="M44429" s="10"/>
    </row>
    <row r="44430" spans="2:13" s="1" customFormat="1" ht="13.8" x14ac:dyDescent="0.3">
      <c r="B44430" s="10"/>
      <c r="L44430" s="10"/>
      <c r="M44430" s="10"/>
    </row>
    <row r="44431" spans="2:13" s="1" customFormat="1" ht="13.8" x14ac:dyDescent="0.3">
      <c r="B44431" s="10"/>
      <c r="L44431" s="10"/>
      <c r="M44431" s="10"/>
    </row>
    <row r="44432" spans="2:13" s="1" customFormat="1" ht="13.8" x14ac:dyDescent="0.3">
      <c r="B44432" s="10"/>
      <c r="L44432" s="10"/>
      <c r="M44432" s="10"/>
    </row>
    <row r="44433" spans="2:13" s="1" customFormat="1" ht="13.8" x14ac:dyDescent="0.3">
      <c r="B44433" s="10"/>
      <c r="L44433" s="10"/>
      <c r="M44433" s="10"/>
    </row>
    <row r="44434" spans="2:13" s="1" customFormat="1" ht="13.8" x14ac:dyDescent="0.3">
      <c r="B44434" s="10"/>
      <c r="L44434" s="10"/>
      <c r="M44434" s="10"/>
    </row>
    <row r="44435" spans="2:13" s="1" customFormat="1" ht="13.8" x14ac:dyDescent="0.3">
      <c r="B44435" s="10"/>
      <c r="L44435" s="10"/>
      <c r="M44435" s="10"/>
    </row>
    <row r="44436" spans="2:13" s="1" customFormat="1" ht="13.8" x14ac:dyDescent="0.3">
      <c r="B44436" s="10"/>
      <c r="L44436" s="10"/>
      <c r="M44436" s="10"/>
    </row>
    <row r="44437" spans="2:13" s="1" customFormat="1" ht="13.8" x14ac:dyDescent="0.3">
      <c r="B44437" s="10"/>
      <c r="L44437" s="10"/>
      <c r="M44437" s="10"/>
    </row>
    <row r="44438" spans="2:13" s="1" customFormat="1" ht="13.8" x14ac:dyDescent="0.3">
      <c r="B44438" s="10"/>
      <c r="L44438" s="10"/>
      <c r="M44438" s="10"/>
    </row>
    <row r="44439" spans="2:13" s="1" customFormat="1" ht="13.8" x14ac:dyDescent="0.3">
      <c r="B44439" s="10"/>
      <c r="L44439" s="10"/>
      <c r="M44439" s="10"/>
    </row>
    <row r="44440" spans="2:13" s="1" customFormat="1" ht="13.8" x14ac:dyDescent="0.3">
      <c r="B44440" s="10"/>
      <c r="L44440" s="10"/>
      <c r="M44440" s="10"/>
    </row>
    <row r="44441" spans="2:13" s="1" customFormat="1" ht="13.8" x14ac:dyDescent="0.3">
      <c r="B44441" s="10"/>
      <c r="L44441" s="10"/>
      <c r="M44441" s="10"/>
    </row>
    <row r="44442" spans="2:13" s="1" customFormat="1" ht="13.8" x14ac:dyDescent="0.3">
      <c r="B44442" s="10"/>
      <c r="L44442" s="10"/>
      <c r="M44442" s="10"/>
    </row>
    <row r="44443" spans="2:13" s="1" customFormat="1" ht="13.8" x14ac:dyDescent="0.3">
      <c r="B44443" s="10"/>
      <c r="L44443" s="10"/>
      <c r="M44443" s="10"/>
    </row>
    <row r="44444" spans="2:13" s="1" customFormat="1" ht="13.8" x14ac:dyDescent="0.3">
      <c r="B44444" s="10"/>
      <c r="L44444" s="10"/>
      <c r="M44444" s="10"/>
    </row>
    <row r="44445" spans="2:13" s="1" customFormat="1" ht="13.8" x14ac:dyDescent="0.3">
      <c r="B44445" s="10"/>
      <c r="L44445" s="10"/>
      <c r="M44445" s="10"/>
    </row>
    <row r="44446" spans="2:13" s="1" customFormat="1" ht="13.8" x14ac:dyDescent="0.3">
      <c r="B44446" s="10"/>
      <c r="L44446" s="10"/>
      <c r="M44446" s="10"/>
    </row>
    <row r="44447" spans="2:13" s="1" customFormat="1" ht="13.8" x14ac:dyDescent="0.3">
      <c r="B44447" s="10"/>
      <c r="L44447" s="10"/>
      <c r="M44447" s="10"/>
    </row>
    <row r="44448" spans="2:13" s="1" customFormat="1" ht="13.8" x14ac:dyDescent="0.3">
      <c r="B44448" s="10"/>
      <c r="L44448" s="10"/>
      <c r="M44448" s="10"/>
    </row>
    <row r="44449" spans="2:13" s="1" customFormat="1" ht="13.8" x14ac:dyDescent="0.3">
      <c r="B44449" s="10"/>
      <c r="L44449" s="10"/>
      <c r="M44449" s="10"/>
    </row>
    <row r="44450" spans="2:13" s="1" customFormat="1" ht="13.8" x14ac:dyDescent="0.3">
      <c r="B44450" s="10"/>
      <c r="L44450" s="10"/>
      <c r="M44450" s="10"/>
    </row>
    <row r="44451" spans="2:13" s="1" customFormat="1" ht="13.8" x14ac:dyDescent="0.3">
      <c r="B44451" s="10"/>
      <c r="L44451" s="10"/>
      <c r="M44451" s="10"/>
    </row>
    <row r="44452" spans="2:13" s="1" customFormat="1" ht="13.8" x14ac:dyDescent="0.3">
      <c r="B44452" s="10"/>
      <c r="L44452" s="10"/>
      <c r="M44452" s="10"/>
    </row>
    <row r="44453" spans="2:13" s="1" customFormat="1" ht="13.8" x14ac:dyDescent="0.3">
      <c r="B44453" s="10"/>
      <c r="L44453" s="10"/>
      <c r="M44453" s="10"/>
    </row>
    <row r="44454" spans="2:13" s="1" customFormat="1" ht="13.8" x14ac:dyDescent="0.3">
      <c r="B44454" s="10"/>
      <c r="L44454" s="10"/>
      <c r="M44454" s="10"/>
    </row>
    <row r="44455" spans="2:13" s="1" customFormat="1" ht="13.8" x14ac:dyDescent="0.3">
      <c r="B44455" s="10"/>
      <c r="L44455" s="10"/>
      <c r="M44455" s="10"/>
    </row>
    <row r="44456" spans="2:13" s="1" customFormat="1" ht="13.8" x14ac:dyDescent="0.3">
      <c r="B44456" s="10"/>
      <c r="L44456" s="10"/>
      <c r="M44456" s="10"/>
    </row>
    <row r="44457" spans="2:13" s="1" customFormat="1" ht="13.8" x14ac:dyDescent="0.3">
      <c r="B44457" s="10"/>
      <c r="L44457" s="10"/>
      <c r="M44457" s="10"/>
    </row>
    <row r="44458" spans="2:13" s="1" customFormat="1" ht="13.8" x14ac:dyDescent="0.3">
      <c r="B44458" s="10"/>
      <c r="L44458" s="10"/>
      <c r="M44458" s="10"/>
    </row>
    <row r="44459" spans="2:13" s="1" customFormat="1" ht="13.8" x14ac:dyDescent="0.3">
      <c r="B44459" s="10"/>
      <c r="L44459" s="10"/>
      <c r="M44459" s="10"/>
    </row>
    <row r="44460" spans="2:13" s="1" customFormat="1" ht="13.8" x14ac:dyDescent="0.3">
      <c r="B44460" s="10"/>
      <c r="L44460" s="10"/>
      <c r="M44460" s="10"/>
    </row>
    <row r="44461" spans="2:13" s="1" customFormat="1" ht="13.8" x14ac:dyDescent="0.3">
      <c r="B44461" s="10"/>
      <c r="L44461" s="10"/>
      <c r="M44461" s="10"/>
    </row>
    <row r="44462" spans="2:13" s="1" customFormat="1" ht="13.8" x14ac:dyDescent="0.3">
      <c r="B44462" s="10"/>
      <c r="L44462" s="10"/>
      <c r="M44462" s="10"/>
    </row>
    <row r="44463" spans="2:13" s="1" customFormat="1" ht="13.8" x14ac:dyDescent="0.3">
      <c r="B44463" s="10"/>
      <c r="L44463" s="10"/>
      <c r="M44463" s="10"/>
    </row>
    <row r="44464" spans="2:13" s="1" customFormat="1" ht="13.8" x14ac:dyDescent="0.3">
      <c r="B44464" s="10"/>
      <c r="L44464" s="10"/>
      <c r="M44464" s="10"/>
    </row>
    <row r="44465" spans="2:13" s="1" customFormat="1" ht="13.8" x14ac:dyDescent="0.3">
      <c r="B44465" s="10"/>
      <c r="L44465" s="10"/>
      <c r="M44465" s="10"/>
    </row>
    <row r="44466" spans="2:13" s="1" customFormat="1" ht="13.8" x14ac:dyDescent="0.3">
      <c r="B44466" s="10"/>
      <c r="L44466" s="10"/>
      <c r="M44466" s="10"/>
    </row>
    <row r="44467" spans="2:13" s="1" customFormat="1" ht="13.8" x14ac:dyDescent="0.3">
      <c r="B44467" s="10"/>
      <c r="L44467" s="10"/>
      <c r="M44467" s="10"/>
    </row>
    <row r="44468" spans="2:13" s="1" customFormat="1" ht="13.8" x14ac:dyDescent="0.3">
      <c r="B44468" s="10"/>
      <c r="L44468" s="10"/>
      <c r="M44468" s="10"/>
    </row>
    <row r="44469" spans="2:13" s="1" customFormat="1" ht="13.8" x14ac:dyDescent="0.3">
      <c r="B44469" s="10"/>
      <c r="L44469" s="10"/>
      <c r="M44469" s="10"/>
    </row>
    <row r="44470" spans="2:13" s="1" customFormat="1" ht="13.8" x14ac:dyDescent="0.3">
      <c r="B44470" s="10"/>
      <c r="L44470" s="10"/>
      <c r="M44470" s="10"/>
    </row>
    <row r="44471" spans="2:13" s="1" customFormat="1" ht="13.8" x14ac:dyDescent="0.3">
      <c r="B44471" s="10"/>
      <c r="L44471" s="10"/>
      <c r="M44471" s="10"/>
    </row>
    <row r="44472" spans="2:13" s="1" customFormat="1" ht="13.8" x14ac:dyDescent="0.3">
      <c r="B44472" s="10"/>
      <c r="L44472" s="10"/>
      <c r="M44472" s="10"/>
    </row>
    <row r="44473" spans="2:13" s="1" customFormat="1" ht="13.8" x14ac:dyDescent="0.3">
      <c r="B44473" s="10"/>
      <c r="L44473" s="10"/>
      <c r="M44473" s="10"/>
    </row>
    <row r="44474" spans="2:13" s="1" customFormat="1" ht="13.8" x14ac:dyDescent="0.3">
      <c r="B44474" s="10"/>
      <c r="L44474" s="10"/>
      <c r="M44474" s="10"/>
    </row>
    <row r="44475" spans="2:13" s="1" customFormat="1" ht="13.8" x14ac:dyDescent="0.3">
      <c r="B44475" s="10"/>
      <c r="L44475" s="10"/>
      <c r="M44475" s="10"/>
    </row>
    <row r="44476" spans="2:13" s="1" customFormat="1" ht="13.8" x14ac:dyDescent="0.3">
      <c r="B44476" s="10"/>
      <c r="L44476" s="10"/>
      <c r="M44476" s="10"/>
    </row>
    <row r="44477" spans="2:13" s="1" customFormat="1" ht="13.8" x14ac:dyDescent="0.3">
      <c r="B44477" s="10"/>
      <c r="L44477" s="10"/>
      <c r="M44477" s="10"/>
    </row>
    <row r="44478" spans="2:13" s="1" customFormat="1" ht="13.8" x14ac:dyDescent="0.3">
      <c r="B44478" s="10"/>
      <c r="L44478" s="10"/>
      <c r="M44478" s="10"/>
    </row>
    <row r="44479" spans="2:13" s="1" customFormat="1" ht="13.8" x14ac:dyDescent="0.3">
      <c r="B44479" s="10"/>
      <c r="L44479" s="10"/>
      <c r="M44479" s="10"/>
    </row>
    <row r="44480" spans="2:13" s="1" customFormat="1" ht="13.8" x14ac:dyDescent="0.3">
      <c r="B44480" s="10"/>
      <c r="L44480" s="10"/>
      <c r="M44480" s="10"/>
    </row>
    <row r="44481" spans="2:13" s="1" customFormat="1" ht="13.8" x14ac:dyDescent="0.3">
      <c r="B44481" s="10"/>
      <c r="L44481" s="10"/>
      <c r="M44481" s="10"/>
    </row>
    <row r="44482" spans="2:13" s="1" customFormat="1" ht="13.8" x14ac:dyDescent="0.3">
      <c r="B44482" s="10"/>
      <c r="L44482" s="10"/>
      <c r="M44482" s="10"/>
    </row>
    <row r="44483" spans="2:13" s="1" customFormat="1" ht="13.8" x14ac:dyDescent="0.3">
      <c r="B44483" s="10"/>
      <c r="L44483" s="10"/>
      <c r="M44483" s="10"/>
    </row>
    <row r="44484" spans="2:13" s="1" customFormat="1" ht="13.8" x14ac:dyDescent="0.3">
      <c r="B44484" s="10"/>
      <c r="L44484" s="10"/>
      <c r="M44484" s="10"/>
    </row>
    <row r="44485" spans="2:13" s="1" customFormat="1" ht="13.8" x14ac:dyDescent="0.3">
      <c r="B44485" s="10"/>
      <c r="L44485" s="10"/>
      <c r="M44485" s="10"/>
    </row>
    <row r="44486" spans="2:13" s="1" customFormat="1" ht="13.8" x14ac:dyDescent="0.3">
      <c r="B44486" s="10"/>
      <c r="L44486" s="10"/>
      <c r="M44486" s="10"/>
    </row>
    <row r="44487" spans="2:13" s="1" customFormat="1" ht="13.8" x14ac:dyDescent="0.3">
      <c r="B44487" s="10"/>
      <c r="L44487" s="10"/>
      <c r="M44487" s="10"/>
    </row>
    <row r="44488" spans="2:13" s="1" customFormat="1" ht="13.8" x14ac:dyDescent="0.3">
      <c r="B44488" s="10"/>
      <c r="L44488" s="10"/>
      <c r="M44488" s="10"/>
    </row>
    <row r="44489" spans="2:13" s="1" customFormat="1" ht="13.8" x14ac:dyDescent="0.3">
      <c r="B44489" s="10"/>
      <c r="L44489" s="10"/>
      <c r="M44489" s="10"/>
    </row>
    <row r="44490" spans="2:13" s="1" customFormat="1" ht="13.8" x14ac:dyDescent="0.3">
      <c r="B44490" s="10"/>
      <c r="L44490" s="10"/>
      <c r="M44490" s="10"/>
    </row>
    <row r="44491" spans="2:13" s="1" customFormat="1" ht="13.8" x14ac:dyDescent="0.3">
      <c r="B44491" s="10"/>
      <c r="L44491" s="10"/>
      <c r="M44491" s="10"/>
    </row>
    <row r="44492" spans="2:13" s="1" customFormat="1" ht="13.8" x14ac:dyDescent="0.3">
      <c r="B44492" s="10"/>
      <c r="L44492" s="10"/>
      <c r="M44492" s="10"/>
    </row>
    <row r="44493" spans="2:13" s="1" customFormat="1" ht="13.8" x14ac:dyDescent="0.3">
      <c r="B44493" s="10"/>
      <c r="L44493" s="10"/>
      <c r="M44493" s="10"/>
    </row>
    <row r="44494" spans="2:13" s="1" customFormat="1" ht="13.8" x14ac:dyDescent="0.3">
      <c r="B44494" s="10"/>
      <c r="L44494" s="10"/>
      <c r="M44494" s="10"/>
    </row>
    <row r="44495" spans="2:13" s="1" customFormat="1" ht="13.8" x14ac:dyDescent="0.3">
      <c r="B44495" s="10"/>
      <c r="L44495" s="10"/>
      <c r="M44495" s="10"/>
    </row>
    <row r="44496" spans="2:13" s="1" customFormat="1" ht="13.8" x14ac:dyDescent="0.3">
      <c r="B44496" s="10"/>
      <c r="L44496" s="10"/>
      <c r="M44496" s="10"/>
    </row>
    <row r="44497" spans="2:13" s="1" customFormat="1" ht="13.8" x14ac:dyDescent="0.3">
      <c r="B44497" s="10"/>
      <c r="L44497" s="10"/>
      <c r="M44497" s="10"/>
    </row>
    <row r="44498" spans="2:13" s="1" customFormat="1" ht="13.8" x14ac:dyDescent="0.3">
      <c r="B44498" s="10"/>
      <c r="L44498" s="10"/>
      <c r="M44498" s="10"/>
    </row>
    <row r="44499" spans="2:13" s="1" customFormat="1" ht="13.8" x14ac:dyDescent="0.3">
      <c r="B44499" s="10"/>
      <c r="L44499" s="10"/>
      <c r="M44499" s="10"/>
    </row>
    <row r="44500" spans="2:13" s="1" customFormat="1" ht="13.8" x14ac:dyDescent="0.3">
      <c r="B44500" s="10"/>
      <c r="L44500" s="10"/>
      <c r="M44500" s="10"/>
    </row>
    <row r="44501" spans="2:13" s="1" customFormat="1" ht="13.8" x14ac:dyDescent="0.3">
      <c r="B44501" s="10"/>
      <c r="L44501" s="10"/>
      <c r="M44501" s="10"/>
    </row>
    <row r="44502" spans="2:13" s="1" customFormat="1" ht="13.8" x14ac:dyDescent="0.3">
      <c r="B44502" s="10"/>
      <c r="L44502" s="10"/>
      <c r="M44502" s="10"/>
    </row>
    <row r="44503" spans="2:13" s="1" customFormat="1" ht="13.8" x14ac:dyDescent="0.3">
      <c r="B44503" s="10"/>
      <c r="L44503" s="10"/>
      <c r="M44503" s="10"/>
    </row>
    <row r="44504" spans="2:13" s="1" customFormat="1" ht="13.8" x14ac:dyDescent="0.3">
      <c r="B44504" s="10"/>
      <c r="L44504" s="10"/>
      <c r="M44504" s="10"/>
    </row>
    <row r="44505" spans="2:13" s="1" customFormat="1" ht="13.8" x14ac:dyDescent="0.3">
      <c r="B44505" s="10"/>
      <c r="L44505" s="10"/>
      <c r="M44505" s="10"/>
    </row>
    <row r="44506" spans="2:13" s="1" customFormat="1" ht="13.8" x14ac:dyDescent="0.3">
      <c r="B44506" s="10"/>
      <c r="L44506" s="10"/>
      <c r="M44506" s="10"/>
    </row>
    <row r="44507" spans="2:13" s="1" customFormat="1" ht="13.8" x14ac:dyDescent="0.3">
      <c r="B44507" s="10"/>
      <c r="L44507" s="10"/>
      <c r="M44507" s="10"/>
    </row>
    <row r="44508" spans="2:13" s="1" customFormat="1" ht="13.8" x14ac:dyDescent="0.3">
      <c r="B44508" s="10"/>
      <c r="L44508" s="10"/>
      <c r="M44508" s="10"/>
    </row>
    <row r="44509" spans="2:13" s="1" customFormat="1" ht="13.8" x14ac:dyDescent="0.3">
      <c r="B44509" s="10"/>
      <c r="L44509" s="10"/>
      <c r="M44509" s="10"/>
    </row>
    <row r="44510" spans="2:13" s="1" customFormat="1" ht="13.8" x14ac:dyDescent="0.3">
      <c r="B44510" s="10"/>
      <c r="L44510" s="10"/>
      <c r="M44510" s="10"/>
    </row>
    <row r="44511" spans="2:13" s="1" customFormat="1" ht="13.8" x14ac:dyDescent="0.3">
      <c r="B44511" s="10"/>
      <c r="L44511" s="10"/>
      <c r="M44511" s="10"/>
    </row>
    <row r="44512" spans="2:13" s="1" customFormat="1" ht="13.8" x14ac:dyDescent="0.3">
      <c r="B44512" s="10"/>
      <c r="L44512" s="10"/>
      <c r="M44512" s="10"/>
    </row>
    <row r="44513" spans="2:13" s="1" customFormat="1" ht="13.8" x14ac:dyDescent="0.3">
      <c r="B44513" s="10"/>
      <c r="L44513" s="10"/>
      <c r="M44513" s="10"/>
    </row>
    <row r="44514" spans="2:13" s="1" customFormat="1" ht="13.8" x14ac:dyDescent="0.3">
      <c r="B44514" s="10"/>
      <c r="L44514" s="10"/>
      <c r="M44514" s="10"/>
    </row>
    <row r="44515" spans="2:13" s="1" customFormat="1" ht="13.8" x14ac:dyDescent="0.3">
      <c r="B44515" s="10"/>
      <c r="L44515" s="10"/>
      <c r="M44515" s="10"/>
    </row>
    <row r="44516" spans="2:13" s="1" customFormat="1" ht="13.8" x14ac:dyDescent="0.3">
      <c r="B44516" s="10"/>
      <c r="L44516" s="10"/>
      <c r="M44516" s="10"/>
    </row>
    <row r="44517" spans="2:13" s="1" customFormat="1" ht="13.8" x14ac:dyDescent="0.3">
      <c r="B44517" s="10"/>
      <c r="L44517" s="10"/>
      <c r="M44517" s="10"/>
    </row>
    <row r="44518" spans="2:13" s="1" customFormat="1" ht="13.8" x14ac:dyDescent="0.3">
      <c r="B44518" s="10"/>
      <c r="L44518" s="10"/>
      <c r="M44518" s="10"/>
    </row>
    <row r="44519" spans="2:13" s="1" customFormat="1" ht="13.8" x14ac:dyDescent="0.3">
      <c r="B44519" s="10"/>
      <c r="L44519" s="10"/>
      <c r="M44519" s="10"/>
    </row>
    <row r="44520" spans="2:13" s="1" customFormat="1" ht="13.8" x14ac:dyDescent="0.3">
      <c r="B44520" s="10"/>
      <c r="L44520" s="10"/>
      <c r="M44520" s="10"/>
    </row>
    <row r="44521" spans="2:13" s="1" customFormat="1" ht="13.8" x14ac:dyDescent="0.3">
      <c r="B44521" s="10"/>
      <c r="L44521" s="10"/>
      <c r="M44521" s="10"/>
    </row>
    <row r="44522" spans="2:13" s="1" customFormat="1" ht="13.8" x14ac:dyDescent="0.3">
      <c r="B44522" s="10"/>
      <c r="L44522" s="10"/>
      <c r="M44522" s="10"/>
    </row>
    <row r="44523" spans="2:13" s="1" customFormat="1" ht="13.8" x14ac:dyDescent="0.3">
      <c r="B44523" s="10"/>
      <c r="L44523" s="10"/>
      <c r="M44523" s="10"/>
    </row>
    <row r="44524" spans="2:13" s="1" customFormat="1" ht="13.8" x14ac:dyDescent="0.3">
      <c r="B44524" s="10"/>
      <c r="L44524" s="10"/>
      <c r="M44524" s="10"/>
    </row>
    <row r="44525" spans="2:13" s="1" customFormat="1" ht="13.8" x14ac:dyDescent="0.3">
      <c r="B44525" s="10"/>
      <c r="L44525" s="10"/>
      <c r="M44525" s="10"/>
    </row>
    <row r="44526" spans="2:13" s="1" customFormat="1" ht="13.8" x14ac:dyDescent="0.3">
      <c r="B44526" s="10"/>
      <c r="L44526" s="10"/>
      <c r="M44526" s="10"/>
    </row>
    <row r="44527" spans="2:13" s="1" customFormat="1" ht="13.8" x14ac:dyDescent="0.3">
      <c r="B44527" s="10"/>
      <c r="L44527" s="10"/>
      <c r="M44527" s="10"/>
    </row>
    <row r="44528" spans="2:13" s="1" customFormat="1" ht="13.8" x14ac:dyDescent="0.3">
      <c r="B44528" s="10"/>
      <c r="L44528" s="10"/>
      <c r="M44528" s="10"/>
    </row>
    <row r="44529" spans="2:13" s="1" customFormat="1" ht="13.8" x14ac:dyDescent="0.3">
      <c r="B44529" s="10"/>
      <c r="L44529" s="10"/>
      <c r="M44529" s="10"/>
    </row>
    <row r="44530" spans="2:13" s="1" customFormat="1" ht="13.8" x14ac:dyDescent="0.3">
      <c r="B44530" s="10"/>
      <c r="L44530" s="10"/>
      <c r="M44530" s="10"/>
    </row>
    <row r="44531" spans="2:13" s="1" customFormat="1" ht="13.8" x14ac:dyDescent="0.3">
      <c r="B44531" s="10"/>
      <c r="L44531" s="10"/>
      <c r="M44531" s="10"/>
    </row>
    <row r="44532" spans="2:13" s="1" customFormat="1" ht="13.8" x14ac:dyDescent="0.3">
      <c r="B44532" s="10"/>
      <c r="L44532" s="10"/>
      <c r="M44532" s="10"/>
    </row>
    <row r="44533" spans="2:13" s="1" customFormat="1" ht="13.8" x14ac:dyDescent="0.3">
      <c r="B44533" s="10"/>
      <c r="L44533" s="10"/>
      <c r="M44533" s="10"/>
    </row>
    <row r="44534" spans="2:13" s="1" customFormat="1" ht="13.8" x14ac:dyDescent="0.3">
      <c r="B44534" s="10"/>
      <c r="L44534" s="10"/>
      <c r="M44534" s="10"/>
    </row>
    <row r="44535" spans="2:13" s="1" customFormat="1" ht="13.8" x14ac:dyDescent="0.3">
      <c r="B44535" s="10"/>
      <c r="L44535" s="10"/>
      <c r="M44535" s="10"/>
    </row>
    <row r="44536" spans="2:13" s="1" customFormat="1" ht="13.8" x14ac:dyDescent="0.3">
      <c r="B44536" s="10"/>
      <c r="L44536" s="10"/>
      <c r="M44536" s="10"/>
    </row>
    <row r="44537" spans="2:13" s="1" customFormat="1" ht="13.8" x14ac:dyDescent="0.3">
      <c r="B44537" s="10"/>
      <c r="L44537" s="10"/>
      <c r="M44537" s="10"/>
    </row>
    <row r="44538" spans="2:13" s="1" customFormat="1" ht="13.8" x14ac:dyDescent="0.3">
      <c r="B44538" s="10"/>
      <c r="L44538" s="10"/>
      <c r="M44538" s="10"/>
    </row>
    <row r="44539" spans="2:13" s="1" customFormat="1" ht="13.8" x14ac:dyDescent="0.3">
      <c r="B44539" s="10"/>
      <c r="L44539" s="10"/>
      <c r="M44539" s="10"/>
    </row>
    <row r="44540" spans="2:13" s="1" customFormat="1" ht="13.8" x14ac:dyDescent="0.3">
      <c r="B44540" s="10"/>
      <c r="L44540" s="10"/>
      <c r="M44540" s="10"/>
    </row>
    <row r="44541" spans="2:13" s="1" customFormat="1" ht="13.8" x14ac:dyDescent="0.3">
      <c r="B44541" s="10"/>
      <c r="L44541" s="10"/>
      <c r="M44541" s="10"/>
    </row>
    <row r="44542" spans="2:13" s="1" customFormat="1" ht="13.8" x14ac:dyDescent="0.3">
      <c r="B44542" s="10"/>
      <c r="L44542" s="10"/>
      <c r="M44542" s="10"/>
    </row>
    <row r="44543" spans="2:13" s="1" customFormat="1" ht="13.8" x14ac:dyDescent="0.3">
      <c r="B44543" s="10"/>
      <c r="L44543" s="10"/>
      <c r="M44543" s="10"/>
    </row>
    <row r="44544" spans="2:13" s="1" customFormat="1" ht="13.8" x14ac:dyDescent="0.3">
      <c r="B44544" s="10"/>
      <c r="L44544" s="10"/>
      <c r="M44544" s="10"/>
    </row>
    <row r="44545" spans="2:13" s="1" customFormat="1" ht="13.8" x14ac:dyDescent="0.3">
      <c r="B44545" s="10"/>
      <c r="L44545" s="10"/>
      <c r="M44545" s="10"/>
    </row>
    <row r="44546" spans="2:13" s="1" customFormat="1" ht="13.8" x14ac:dyDescent="0.3">
      <c r="B44546" s="10"/>
      <c r="L44546" s="10"/>
      <c r="M44546" s="10"/>
    </row>
    <row r="44547" spans="2:13" s="1" customFormat="1" ht="13.8" x14ac:dyDescent="0.3">
      <c r="B44547" s="10"/>
      <c r="L44547" s="10"/>
      <c r="M44547" s="10"/>
    </row>
    <row r="44548" spans="2:13" s="1" customFormat="1" ht="13.8" x14ac:dyDescent="0.3">
      <c r="B44548" s="10"/>
      <c r="L44548" s="10"/>
      <c r="M44548" s="10"/>
    </row>
    <row r="44549" spans="2:13" s="1" customFormat="1" ht="13.8" x14ac:dyDescent="0.3">
      <c r="B44549" s="10"/>
      <c r="L44549" s="10"/>
      <c r="M44549" s="10"/>
    </row>
    <row r="44550" spans="2:13" s="1" customFormat="1" ht="13.8" x14ac:dyDescent="0.3">
      <c r="B44550" s="10"/>
      <c r="L44550" s="10"/>
      <c r="M44550" s="10"/>
    </row>
    <row r="44551" spans="2:13" s="1" customFormat="1" ht="13.8" x14ac:dyDescent="0.3">
      <c r="B44551" s="10"/>
      <c r="L44551" s="10"/>
      <c r="M44551" s="10"/>
    </row>
    <row r="44552" spans="2:13" s="1" customFormat="1" ht="13.8" x14ac:dyDescent="0.3">
      <c r="B44552" s="10"/>
      <c r="L44552" s="10"/>
      <c r="M44552" s="10"/>
    </row>
    <row r="44553" spans="2:13" s="1" customFormat="1" ht="13.8" x14ac:dyDescent="0.3">
      <c r="B44553" s="10"/>
      <c r="L44553" s="10"/>
      <c r="M44553" s="10"/>
    </row>
    <row r="44554" spans="2:13" s="1" customFormat="1" ht="13.8" x14ac:dyDescent="0.3">
      <c r="B44554" s="10"/>
      <c r="L44554" s="10"/>
      <c r="M44554" s="10"/>
    </row>
    <row r="44555" spans="2:13" s="1" customFormat="1" ht="13.8" x14ac:dyDescent="0.3">
      <c r="B44555" s="10"/>
      <c r="L44555" s="10"/>
      <c r="M44555" s="10"/>
    </row>
    <row r="44556" spans="2:13" s="1" customFormat="1" ht="13.8" x14ac:dyDescent="0.3">
      <c r="B44556" s="10"/>
      <c r="L44556" s="10"/>
      <c r="M44556" s="10"/>
    </row>
    <row r="44557" spans="2:13" s="1" customFormat="1" ht="13.8" x14ac:dyDescent="0.3">
      <c r="B44557" s="10"/>
      <c r="L44557" s="10"/>
      <c r="M44557" s="10"/>
    </row>
    <row r="44558" spans="2:13" s="1" customFormat="1" ht="13.8" x14ac:dyDescent="0.3">
      <c r="B44558" s="10"/>
      <c r="L44558" s="10"/>
      <c r="M44558" s="10"/>
    </row>
    <row r="44559" spans="2:13" s="1" customFormat="1" ht="13.8" x14ac:dyDescent="0.3">
      <c r="B44559" s="10"/>
      <c r="L44559" s="10"/>
      <c r="M44559" s="10"/>
    </row>
    <row r="44560" spans="2:13" s="1" customFormat="1" ht="13.8" x14ac:dyDescent="0.3">
      <c r="B44560" s="10"/>
      <c r="L44560" s="10"/>
      <c r="M44560" s="10"/>
    </row>
    <row r="44561" spans="2:13" s="1" customFormat="1" ht="13.8" x14ac:dyDescent="0.3">
      <c r="B44561" s="10"/>
      <c r="L44561" s="10"/>
      <c r="M44561" s="10"/>
    </row>
    <row r="44562" spans="2:13" s="1" customFormat="1" ht="13.8" x14ac:dyDescent="0.3">
      <c r="B44562" s="10"/>
      <c r="L44562" s="10"/>
      <c r="M44562" s="10"/>
    </row>
    <row r="44563" spans="2:13" s="1" customFormat="1" ht="13.8" x14ac:dyDescent="0.3">
      <c r="B44563" s="10"/>
      <c r="L44563" s="10"/>
      <c r="M44563" s="10"/>
    </row>
    <row r="44564" spans="2:13" s="1" customFormat="1" ht="13.8" x14ac:dyDescent="0.3">
      <c r="B44564" s="10"/>
      <c r="L44564" s="10"/>
      <c r="M44564" s="10"/>
    </row>
    <row r="44565" spans="2:13" s="1" customFormat="1" ht="13.8" x14ac:dyDescent="0.3">
      <c r="B44565" s="10"/>
      <c r="L44565" s="10"/>
      <c r="M44565" s="10"/>
    </row>
    <row r="44566" spans="2:13" s="1" customFormat="1" ht="13.8" x14ac:dyDescent="0.3">
      <c r="B44566" s="10"/>
      <c r="L44566" s="10"/>
      <c r="M44566" s="10"/>
    </row>
    <row r="44567" spans="2:13" s="1" customFormat="1" ht="13.8" x14ac:dyDescent="0.3">
      <c r="B44567" s="10"/>
      <c r="L44567" s="10"/>
      <c r="M44567" s="10"/>
    </row>
    <row r="44568" spans="2:13" s="1" customFormat="1" ht="13.8" x14ac:dyDescent="0.3">
      <c r="B44568" s="10"/>
      <c r="L44568" s="10"/>
      <c r="M44568" s="10"/>
    </row>
    <row r="44569" spans="2:13" s="1" customFormat="1" ht="13.8" x14ac:dyDescent="0.3">
      <c r="B44569" s="10"/>
      <c r="L44569" s="10"/>
      <c r="M44569" s="10"/>
    </row>
    <row r="44570" spans="2:13" s="1" customFormat="1" ht="13.8" x14ac:dyDescent="0.3">
      <c r="B44570" s="10"/>
      <c r="L44570" s="10"/>
      <c r="M44570" s="10"/>
    </row>
    <row r="44571" spans="2:13" s="1" customFormat="1" ht="13.8" x14ac:dyDescent="0.3">
      <c r="B44571" s="10"/>
      <c r="L44571" s="10"/>
      <c r="M44571" s="10"/>
    </row>
    <row r="44572" spans="2:13" s="1" customFormat="1" ht="13.8" x14ac:dyDescent="0.3">
      <c r="B44572" s="10"/>
      <c r="L44572" s="10"/>
      <c r="M44572" s="10"/>
    </row>
    <row r="44573" spans="2:13" s="1" customFormat="1" ht="13.8" x14ac:dyDescent="0.3">
      <c r="B44573" s="10"/>
      <c r="L44573" s="10"/>
      <c r="M44573" s="10"/>
    </row>
    <row r="44574" spans="2:13" s="1" customFormat="1" ht="13.8" x14ac:dyDescent="0.3">
      <c r="B44574" s="10"/>
      <c r="L44574" s="10"/>
      <c r="M44574" s="10"/>
    </row>
    <row r="44575" spans="2:13" s="1" customFormat="1" ht="13.8" x14ac:dyDescent="0.3">
      <c r="B44575" s="10"/>
      <c r="L44575" s="10"/>
      <c r="M44575" s="10"/>
    </row>
    <row r="44576" spans="2:13" s="1" customFormat="1" ht="13.8" x14ac:dyDescent="0.3">
      <c r="B44576" s="10"/>
      <c r="L44576" s="10"/>
      <c r="M44576" s="10"/>
    </row>
    <row r="44577" spans="2:13" s="1" customFormat="1" ht="13.8" x14ac:dyDescent="0.3">
      <c r="B44577" s="10"/>
      <c r="L44577" s="10"/>
      <c r="M44577" s="10"/>
    </row>
    <row r="44578" spans="2:13" s="1" customFormat="1" ht="13.8" x14ac:dyDescent="0.3">
      <c r="B44578" s="10"/>
      <c r="L44578" s="10"/>
      <c r="M44578" s="10"/>
    </row>
    <row r="44579" spans="2:13" s="1" customFormat="1" ht="13.8" x14ac:dyDescent="0.3">
      <c r="B44579" s="10"/>
      <c r="L44579" s="10"/>
      <c r="M44579" s="10"/>
    </row>
    <row r="44580" spans="2:13" s="1" customFormat="1" ht="13.8" x14ac:dyDescent="0.3">
      <c r="B44580" s="10"/>
      <c r="L44580" s="10"/>
      <c r="M44580" s="10"/>
    </row>
    <row r="44581" spans="2:13" s="1" customFormat="1" ht="13.8" x14ac:dyDescent="0.3">
      <c r="B44581" s="10"/>
      <c r="L44581" s="10"/>
      <c r="M44581" s="10"/>
    </row>
    <row r="44582" spans="2:13" s="1" customFormat="1" ht="13.8" x14ac:dyDescent="0.3">
      <c r="B44582" s="10"/>
      <c r="L44582" s="10"/>
      <c r="M44582" s="10"/>
    </row>
    <row r="44583" spans="2:13" s="1" customFormat="1" ht="13.8" x14ac:dyDescent="0.3">
      <c r="B44583" s="10"/>
      <c r="L44583" s="10"/>
      <c r="M44583" s="10"/>
    </row>
    <row r="44584" spans="2:13" s="1" customFormat="1" ht="13.8" x14ac:dyDescent="0.3">
      <c r="B44584" s="10"/>
      <c r="L44584" s="10"/>
      <c r="M44584" s="10"/>
    </row>
    <row r="44585" spans="2:13" s="1" customFormat="1" ht="13.8" x14ac:dyDescent="0.3">
      <c r="B44585" s="10"/>
      <c r="L44585" s="10"/>
      <c r="M44585" s="10"/>
    </row>
    <row r="44586" spans="2:13" s="1" customFormat="1" ht="13.8" x14ac:dyDescent="0.3">
      <c r="B44586" s="10"/>
      <c r="L44586" s="10"/>
      <c r="M44586" s="10"/>
    </row>
    <row r="44587" spans="2:13" s="1" customFormat="1" ht="13.8" x14ac:dyDescent="0.3">
      <c r="B44587" s="10"/>
      <c r="L44587" s="10"/>
      <c r="M44587" s="10"/>
    </row>
    <row r="44588" spans="2:13" s="1" customFormat="1" ht="13.8" x14ac:dyDescent="0.3">
      <c r="B44588" s="10"/>
      <c r="L44588" s="10"/>
      <c r="M44588" s="10"/>
    </row>
    <row r="44589" spans="2:13" s="1" customFormat="1" ht="13.8" x14ac:dyDescent="0.3">
      <c r="B44589" s="10"/>
      <c r="L44589" s="10"/>
      <c r="M44589" s="10"/>
    </row>
    <row r="44590" spans="2:13" s="1" customFormat="1" ht="13.8" x14ac:dyDescent="0.3">
      <c r="B44590" s="10"/>
      <c r="L44590" s="10"/>
      <c r="M44590" s="10"/>
    </row>
    <row r="44591" spans="2:13" s="1" customFormat="1" ht="13.8" x14ac:dyDescent="0.3">
      <c r="B44591" s="10"/>
      <c r="L44591" s="10"/>
      <c r="M44591" s="10"/>
    </row>
    <row r="44592" spans="2:13" s="1" customFormat="1" ht="13.8" x14ac:dyDescent="0.3">
      <c r="B44592" s="10"/>
      <c r="L44592" s="10"/>
      <c r="M44592" s="10"/>
    </row>
    <row r="44593" spans="2:13" s="1" customFormat="1" ht="13.8" x14ac:dyDescent="0.3">
      <c r="B44593" s="10"/>
      <c r="L44593" s="10"/>
      <c r="M44593" s="10"/>
    </row>
    <row r="44594" spans="2:13" s="1" customFormat="1" ht="13.8" x14ac:dyDescent="0.3">
      <c r="B44594" s="10"/>
      <c r="L44594" s="10"/>
      <c r="M44594" s="10"/>
    </row>
    <row r="44595" spans="2:13" s="1" customFormat="1" ht="13.8" x14ac:dyDescent="0.3">
      <c r="B44595" s="10"/>
      <c r="L44595" s="10"/>
      <c r="M44595" s="10"/>
    </row>
    <row r="44596" spans="2:13" s="1" customFormat="1" ht="13.8" x14ac:dyDescent="0.3">
      <c r="B44596" s="10"/>
      <c r="L44596" s="10"/>
      <c r="M44596" s="10"/>
    </row>
    <row r="44597" spans="2:13" s="1" customFormat="1" ht="13.8" x14ac:dyDescent="0.3">
      <c r="B44597" s="10"/>
      <c r="L44597" s="10"/>
      <c r="M44597" s="10"/>
    </row>
    <row r="44598" spans="2:13" s="1" customFormat="1" ht="13.8" x14ac:dyDescent="0.3">
      <c r="B44598" s="10"/>
      <c r="L44598" s="10"/>
      <c r="M44598" s="10"/>
    </row>
    <row r="44599" spans="2:13" s="1" customFormat="1" ht="13.8" x14ac:dyDescent="0.3">
      <c r="B44599" s="10"/>
      <c r="L44599" s="10"/>
      <c r="M44599" s="10"/>
    </row>
    <row r="44600" spans="2:13" s="1" customFormat="1" ht="13.8" x14ac:dyDescent="0.3">
      <c r="B44600" s="10"/>
      <c r="L44600" s="10"/>
      <c r="M44600" s="10"/>
    </row>
    <row r="44601" spans="2:13" s="1" customFormat="1" ht="13.8" x14ac:dyDescent="0.3">
      <c r="B44601" s="10"/>
      <c r="L44601" s="10"/>
      <c r="M44601" s="10"/>
    </row>
    <row r="44602" spans="2:13" s="1" customFormat="1" ht="13.8" x14ac:dyDescent="0.3">
      <c r="B44602" s="10"/>
      <c r="L44602" s="10"/>
      <c r="M44602" s="10"/>
    </row>
    <row r="44603" spans="2:13" s="1" customFormat="1" ht="13.8" x14ac:dyDescent="0.3">
      <c r="B44603" s="10"/>
      <c r="L44603" s="10"/>
      <c r="M44603" s="10"/>
    </row>
    <row r="44604" spans="2:13" s="1" customFormat="1" ht="13.8" x14ac:dyDescent="0.3">
      <c r="B44604" s="10"/>
      <c r="L44604" s="10"/>
      <c r="M44604" s="10"/>
    </row>
    <row r="44605" spans="2:13" s="1" customFormat="1" ht="13.8" x14ac:dyDescent="0.3">
      <c r="B44605" s="10"/>
      <c r="L44605" s="10"/>
      <c r="M44605" s="10"/>
    </row>
    <row r="44606" spans="2:13" s="1" customFormat="1" ht="13.8" x14ac:dyDescent="0.3">
      <c r="B44606" s="10"/>
      <c r="L44606" s="10"/>
      <c r="M44606" s="10"/>
    </row>
    <row r="44607" spans="2:13" s="1" customFormat="1" ht="13.8" x14ac:dyDescent="0.3">
      <c r="B44607" s="10"/>
      <c r="L44607" s="10"/>
      <c r="M44607" s="10"/>
    </row>
    <row r="44608" spans="2:13" s="1" customFormat="1" ht="13.8" x14ac:dyDescent="0.3">
      <c r="B44608" s="10"/>
      <c r="L44608" s="10"/>
      <c r="M44608" s="10"/>
    </row>
    <row r="44609" spans="2:13" s="1" customFormat="1" ht="13.8" x14ac:dyDescent="0.3">
      <c r="B44609" s="10"/>
      <c r="L44609" s="10"/>
      <c r="M44609" s="10"/>
    </row>
    <row r="44610" spans="2:13" s="1" customFormat="1" ht="13.8" x14ac:dyDescent="0.3">
      <c r="B44610" s="10"/>
      <c r="L44610" s="10"/>
      <c r="M44610" s="10"/>
    </row>
    <row r="44611" spans="2:13" s="1" customFormat="1" ht="13.8" x14ac:dyDescent="0.3">
      <c r="B44611" s="10"/>
      <c r="L44611" s="10"/>
      <c r="M44611" s="10"/>
    </row>
    <row r="44612" spans="2:13" s="1" customFormat="1" ht="13.8" x14ac:dyDescent="0.3">
      <c r="B44612" s="10"/>
      <c r="L44612" s="10"/>
      <c r="M44612" s="10"/>
    </row>
    <row r="44613" spans="2:13" s="1" customFormat="1" ht="13.8" x14ac:dyDescent="0.3">
      <c r="B44613" s="10"/>
      <c r="L44613" s="10"/>
      <c r="M44613" s="10"/>
    </row>
    <row r="44614" spans="2:13" s="1" customFormat="1" ht="13.8" x14ac:dyDescent="0.3">
      <c r="B44614" s="10"/>
      <c r="L44614" s="10"/>
      <c r="M44614" s="10"/>
    </row>
    <row r="44615" spans="2:13" s="1" customFormat="1" ht="13.8" x14ac:dyDescent="0.3">
      <c r="B44615" s="10"/>
      <c r="L44615" s="10"/>
      <c r="M44615" s="10"/>
    </row>
    <row r="44616" spans="2:13" s="1" customFormat="1" ht="13.8" x14ac:dyDescent="0.3">
      <c r="B44616" s="10"/>
      <c r="L44616" s="10"/>
      <c r="M44616" s="10"/>
    </row>
    <row r="44617" spans="2:13" s="1" customFormat="1" ht="13.8" x14ac:dyDescent="0.3">
      <c r="B44617" s="10"/>
      <c r="L44617" s="10"/>
      <c r="M44617" s="10"/>
    </row>
    <row r="44618" spans="2:13" s="1" customFormat="1" ht="13.8" x14ac:dyDescent="0.3">
      <c r="B44618" s="10"/>
      <c r="L44618" s="10"/>
      <c r="M44618" s="10"/>
    </row>
    <row r="44619" spans="2:13" s="1" customFormat="1" ht="13.8" x14ac:dyDescent="0.3">
      <c r="B44619" s="10"/>
      <c r="L44619" s="10"/>
      <c r="M44619" s="10"/>
    </row>
    <row r="44620" spans="2:13" s="1" customFormat="1" ht="13.8" x14ac:dyDescent="0.3">
      <c r="B44620" s="10"/>
      <c r="L44620" s="10"/>
      <c r="M44620" s="10"/>
    </row>
    <row r="44621" spans="2:13" s="1" customFormat="1" ht="13.8" x14ac:dyDescent="0.3">
      <c r="B44621" s="10"/>
      <c r="L44621" s="10"/>
      <c r="M44621" s="10"/>
    </row>
    <row r="44622" spans="2:13" s="1" customFormat="1" ht="13.8" x14ac:dyDescent="0.3">
      <c r="B44622" s="10"/>
      <c r="L44622" s="10"/>
      <c r="M44622" s="10"/>
    </row>
    <row r="44623" spans="2:13" s="1" customFormat="1" ht="13.8" x14ac:dyDescent="0.3">
      <c r="B44623" s="10"/>
      <c r="L44623" s="10"/>
      <c r="M44623" s="10"/>
    </row>
    <row r="44624" spans="2:13" s="1" customFormat="1" ht="13.8" x14ac:dyDescent="0.3">
      <c r="B44624" s="10"/>
      <c r="L44624" s="10"/>
      <c r="M44624" s="10"/>
    </row>
    <row r="44625" spans="2:13" s="1" customFormat="1" ht="13.8" x14ac:dyDescent="0.3">
      <c r="B44625" s="10"/>
      <c r="L44625" s="10"/>
      <c r="M44625" s="10"/>
    </row>
    <row r="44626" spans="2:13" s="1" customFormat="1" ht="13.8" x14ac:dyDescent="0.3">
      <c r="B44626" s="10"/>
      <c r="L44626" s="10"/>
      <c r="M44626" s="10"/>
    </row>
    <row r="44627" spans="2:13" s="1" customFormat="1" ht="13.8" x14ac:dyDescent="0.3">
      <c r="B44627" s="10"/>
      <c r="L44627" s="10"/>
      <c r="M44627" s="10"/>
    </row>
    <row r="44628" spans="2:13" s="1" customFormat="1" ht="13.8" x14ac:dyDescent="0.3">
      <c r="B44628" s="10"/>
      <c r="L44628" s="10"/>
      <c r="M44628" s="10"/>
    </row>
    <row r="44629" spans="2:13" s="1" customFormat="1" ht="13.8" x14ac:dyDescent="0.3">
      <c r="B44629" s="10"/>
      <c r="L44629" s="10"/>
      <c r="M44629" s="10"/>
    </row>
    <row r="44630" spans="2:13" s="1" customFormat="1" ht="13.8" x14ac:dyDescent="0.3">
      <c r="B44630" s="10"/>
      <c r="L44630" s="10"/>
      <c r="M44630" s="10"/>
    </row>
    <row r="44631" spans="2:13" s="1" customFormat="1" ht="13.8" x14ac:dyDescent="0.3">
      <c r="B44631" s="10"/>
      <c r="L44631" s="10"/>
      <c r="M44631" s="10"/>
    </row>
    <row r="44632" spans="2:13" s="1" customFormat="1" ht="13.8" x14ac:dyDescent="0.3">
      <c r="B44632" s="10"/>
      <c r="L44632" s="10"/>
      <c r="M44632" s="10"/>
    </row>
    <row r="44633" spans="2:13" s="1" customFormat="1" ht="13.8" x14ac:dyDescent="0.3">
      <c r="B44633" s="10"/>
      <c r="L44633" s="10"/>
      <c r="M44633" s="10"/>
    </row>
    <row r="44634" spans="2:13" s="1" customFormat="1" ht="13.8" x14ac:dyDescent="0.3">
      <c r="B44634" s="10"/>
      <c r="L44634" s="10"/>
      <c r="M44634" s="10"/>
    </row>
    <row r="44635" spans="2:13" s="1" customFormat="1" ht="13.8" x14ac:dyDescent="0.3">
      <c r="B44635" s="10"/>
      <c r="L44635" s="10"/>
      <c r="M44635" s="10"/>
    </row>
    <row r="44636" spans="2:13" s="1" customFormat="1" ht="13.8" x14ac:dyDescent="0.3">
      <c r="B44636" s="10"/>
      <c r="L44636" s="10"/>
      <c r="M44636" s="10"/>
    </row>
    <row r="44637" spans="2:13" s="1" customFormat="1" ht="13.8" x14ac:dyDescent="0.3">
      <c r="B44637" s="10"/>
      <c r="L44637" s="10"/>
      <c r="M44637" s="10"/>
    </row>
    <row r="44638" spans="2:13" s="1" customFormat="1" ht="13.8" x14ac:dyDescent="0.3">
      <c r="B44638" s="10"/>
      <c r="L44638" s="10"/>
      <c r="M44638" s="10"/>
    </row>
    <row r="44639" spans="2:13" s="1" customFormat="1" ht="13.8" x14ac:dyDescent="0.3">
      <c r="B44639" s="10"/>
      <c r="L44639" s="10"/>
      <c r="M44639" s="10"/>
    </row>
    <row r="44640" spans="2:13" s="1" customFormat="1" ht="13.8" x14ac:dyDescent="0.3">
      <c r="B44640" s="10"/>
      <c r="L44640" s="10"/>
      <c r="M44640" s="10"/>
    </row>
    <row r="44641" spans="2:13" s="1" customFormat="1" ht="13.8" x14ac:dyDescent="0.3">
      <c r="B44641" s="10"/>
      <c r="L44641" s="10"/>
      <c r="M44641" s="10"/>
    </row>
    <row r="44642" spans="2:13" s="1" customFormat="1" ht="13.8" x14ac:dyDescent="0.3">
      <c r="B44642" s="10"/>
      <c r="L44642" s="10"/>
      <c r="M44642" s="10"/>
    </row>
    <row r="44643" spans="2:13" s="1" customFormat="1" ht="13.8" x14ac:dyDescent="0.3">
      <c r="B44643" s="10"/>
      <c r="L44643" s="10"/>
      <c r="M44643" s="10"/>
    </row>
    <row r="44644" spans="2:13" s="1" customFormat="1" ht="13.8" x14ac:dyDescent="0.3">
      <c r="B44644" s="10"/>
      <c r="L44644" s="10"/>
      <c r="M44644" s="10"/>
    </row>
    <row r="44645" spans="2:13" s="1" customFormat="1" ht="13.8" x14ac:dyDescent="0.3">
      <c r="B44645" s="10"/>
      <c r="L44645" s="10"/>
      <c r="M44645" s="10"/>
    </row>
    <row r="44646" spans="2:13" s="1" customFormat="1" ht="13.8" x14ac:dyDescent="0.3">
      <c r="B44646" s="10"/>
      <c r="L44646" s="10"/>
      <c r="M44646" s="10"/>
    </row>
    <row r="44647" spans="2:13" s="1" customFormat="1" ht="13.8" x14ac:dyDescent="0.3">
      <c r="B44647" s="10"/>
      <c r="L44647" s="10"/>
      <c r="M44647" s="10"/>
    </row>
    <row r="44648" spans="2:13" s="1" customFormat="1" ht="13.8" x14ac:dyDescent="0.3">
      <c r="B44648" s="10"/>
      <c r="L44648" s="10"/>
      <c r="M44648" s="10"/>
    </row>
    <row r="44649" spans="2:13" s="1" customFormat="1" ht="13.8" x14ac:dyDescent="0.3">
      <c r="B44649" s="10"/>
      <c r="L44649" s="10"/>
      <c r="M44649" s="10"/>
    </row>
    <row r="44650" spans="2:13" s="1" customFormat="1" ht="13.8" x14ac:dyDescent="0.3">
      <c r="B44650" s="10"/>
      <c r="L44650" s="10"/>
      <c r="M44650" s="10"/>
    </row>
    <row r="44651" spans="2:13" s="1" customFormat="1" ht="13.8" x14ac:dyDescent="0.3">
      <c r="B44651" s="10"/>
      <c r="L44651" s="10"/>
      <c r="M44651" s="10"/>
    </row>
    <row r="44652" spans="2:13" s="1" customFormat="1" ht="13.8" x14ac:dyDescent="0.3">
      <c r="B44652" s="10"/>
      <c r="L44652" s="10"/>
      <c r="M44652" s="10"/>
    </row>
    <row r="44653" spans="2:13" s="1" customFormat="1" ht="13.8" x14ac:dyDescent="0.3">
      <c r="B44653" s="10"/>
      <c r="L44653" s="10"/>
      <c r="M44653" s="10"/>
    </row>
    <row r="44654" spans="2:13" s="1" customFormat="1" ht="13.8" x14ac:dyDescent="0.3">
      <c r="B44654" s="10"/>
      <c r="L44654" s="10"/>
      <c r="M44654" s="10"/>
    </row>
    <row r="44655" spans="2:13" s="1" customFormat="1" ht="13.8" x14ac:dyDescent="0.3">
      <c r="B44655" s="10"/>
      <c r="L44655" s="10"/>
      <c r="M44655" s="10"/>
    </row>
    <row r="44656" spans="2:13" s="1" customFormat="1" ht="13.8" x14ac:dyDescent="0.3">
      <c r="B44656" s="10"/>
      <c r="L44656" s="10"/>
      <c r="M44656" s="10"/>
    </row>
    <row r="44657" spans="2:13" s="1" customFormat="1" ht="13.8" x14ac:dyDescent="0.3">
      <c r="B44657" s="10"/>
      <c r="L44657" s="10"/>
      <c r="M44657" s="10"/>
    </row>
    <row r="44658" spans="2:13" s="1" customFormat="1" ht="13.8" x14ac:dyDescent="0.3">
      <c r="B44658" s="10"/>
      <c r="L44658" s="10"/>
      <c r="M44658" s="10"/>
    </row>
    <row r="44659" spans="2:13" s="1" customFormat="1" ht="13.8" x14ac:dyDescent="0.3">
      <c r="B44659" s="10"/>
      <c r="L44659" s="10"/>
      <c r="M44659" s="10"/>
    </row>
    <row r="44660" spans="2:13" s="1" customFormat="1" ht="13.8" x14ac:dyDescent="0.3">
      <c r="B44660" s="10"/>
      <c r="L44660" s="10"/>
      <c r="M44660" s="10"/>
    </row>
    <row r="44661" spans="2:13" s="1" customFormat="1" ht="13.8" x14ac:dyDescent="0.3">
      <c r="B44661" s="10"/>
      <c r="L44661" s="10"/>
      <c r="M44661" s="10"/>
    </row>
    <row r="44662" spans="2:13" s="1" customFormat="1" ht="13.8" x14ac:dyDescent="0.3">
      <c r="B44662" s="10"/>
      <c r="L44662" s="10"/>
      <c r="M44662" s="10"/>
    </row>
    <row r="44663" spans="2:13" s="1" customFormat="1" ht="13.8" x14ac:dyDescent="0.3">
      <c r="B44663" s="10"/>
      <c r="L44663" s="10"/>
      <c r="M44663" s="10"/>
    </row>
    <row r="44664" spans="2:13" s="1" customFormat="1" ht="13.8" x14ac:dyDescent="0.3">
      <c r="B44664" s="10"/>
      <c r="L44664" s="10"/>
      <c r="M44664" s="10"/>
    </row>
    <row r="44665" spans="2:13" s="1" customFormat="1" ht="13.8" x14ac:dyDescent="0.3">
      <c r="B44665" s="10"/>
      <c r="L44665" s="10"/>
      <c r="M44665" s="10"/>
    </row>
    <row r="44666" spans="2:13" s="1" customFormat="1" ht="13.8" x14ac:dyDescent="0.3">
      <c r="B44666" s="10"/>
      <c r="L44666" s="10"/>
      <c r="M44666" s="10"/>
    </row>
    <row r="44667" spans="2:13" s="1" customFormat="1" ht="13.8" x14ac:dyDescent="0.3">
      <c r="B44667" s="10"/>
      <c r="L44667" s="10"/>
      <c r="M44667" s="10"/>
    </row>
    <row r="44668" spans="2:13" s="1" customFormat="1" ht="13.8" x14ac:dyDescent="0.3">
      <c r="B44668" s="10"/>
      <c r="L44668" s="10"/>
      <c r="M44668" s="10"/>
    </row>
    <row r="44669" spans="2:13" s="1" customFormat="1" ht="13.8" x14ac:dyDescent="0.3">
      <c r="B44669" s="10"/>
      <c r="L44669" s="10"/>
      <c r="M44669" s="10"/>
    </row>
    <row r="44670" spans="2:13" s="1" customFormat="1" ht="13.8" x14ac:dyDescent="0.3">
      <c r="B44670" s="10"/>
      <c r="L44670" s="10"/>
      <c r="M44670" s="10"/>
    </row>
    <row r="44671" spans="2:13" s="1" customFormat="1" ht="13.8" x14ac:dyDescent="0.3">
      <c r="B44671" s="10"/>
      <c r="L44671" s="10"/>
      <c r="M44671" s="10"/>
    </row>
    <row r="44672" spans="2:13" s="1" customFormat="1" ht="13.8" x14ac:dyDescent="0.3">
      <c r="B44672" s="10"/>
      <c r="L44672" s="10"/>
      <c r="M44672" s="10"/>
    </row>
    <row r="44673" spans="2:13" s="1" customFormat="1" ht="13.8" x14ac:dyDescent="0.3">
      <c r="B44673" s="10"/>
      <c r="L44673" s="10"/>
      <c r="M44673" s="10"/>
    </row>
    <row r="44674" spans="2:13" s="1" customFormat="1" ht="13.8" x14ac:dyDescent="0.3">
      <c r="B44674" s="10"/>
      <c r="L44674" s="10"/>
      <c r="M44674" s="10"/>
    </row>
    <row r="44675" spans="2:13" s="1" customFormat="1" ht="13.8" x14ac:dyDescent="0.3">
      <c r="B44675" s="10"/>
      <c r="L44675" s="10"/>
      <c r="M44675" s="10"/>
    </row>
    <row r="44676" spans="2:13" s="1" customFormat="1" ht="13.8" x14ac:dyDescent="0.3">
      <c r="B44676" s="10"/>
      <c r="L44676" s="10"/>
      <c r="M44676" s="10"/>
    </row>
    <row r="44677" spans="2:13" s="1" customFormat="1" ht="13.8" x14ac:dyDescent="0.3">
      <c r="B44677" s="10"/>
      <c r="L44677" s="10"/>
      <c r="M44677" s="10"/>
    </row>
    <row r="44678" spans="2:13" s="1" customFormat="1" ht="13.8" x14ac:dyDescent="0.3">
      <c r="B44678" s="10"/>
      <c r="L44678" s="10"/>
      <c r="M44678" s="10"/>
    </row>
    <row r="44679" spans="2:13" s="1" customFormat="1" ht="13.8" x14ac:dyDescent="0.3">
      <c r="B44679" s="10"/>
      <c r="L44679" s="10"/>
      <c r="M44679" s="10"/>
    </row>
    <row r="44680" spans="2:13" s="1" customFormat="1" ht="13.8" x14ac:dyDescent="0.3">
      <c r="B44680" s="10"/>
      <c r="L44680" s="10"/>
      <c r="M44680" s="10"/>
    </row>
    <row r="44681" spans="2:13" s="1" customFormat="1" ht="13.8" x14ac:dyDescent="0.3">
      <c r="B44681" s="10"/>
      <c r="L44681" s="10"/>
      <c r="M44681" s="10"/>
    </row>
    <row r="44682" spans="2:13" s="1" customFormat="1" ht="13.8" x14ac:dyDescent="0.3">
      <c r="B44682" s="10"/>
      <c r="L44682" s="10"/>
      <c r="M44682" s="10"/>
    </row>
    <row r="44683" spans="2:13" s="1" customFormat="1" ht="13.8" x14ac:dyDescent="0.3">
      <c r="B44683" s="10"/>
      <c r="L44683" s="10"/>
      <c r="M44683" s="10"/>
    </row>
    <row r="44684" spans="2:13" s="1" customFormat="1" ht="13.8" x14ac:dyDescent="0.3">
      <c r="B44684" s="10"/>
      <c r="L44684" s="10"/>
      <c r="M44684" s="10"/>
    </row>
    <row r="44685" spans="2:13" s="1" customFormat="1" ht="13.8" x14ac:dyDescent="0.3">
      <c r="B44685" s="10"/>
      <c r="L44685" s="10"/>
      <c r="M44685" s="10"/>
    </row>
    <row r="44686" spans="2:13" s="1" customFormat="1" ht="13.8" x14ac:dyDescent="0.3">
      <c r="B44686" s="10"/>
      <c r="L44686" s="10"/>
      <c r="M44686" s="10"/>
    </row>
    <row r="44687" spans="2:13" s="1" customFormat="1" ht="13.8" x14ac:dyDescent="0.3">
      <c r="B44687" s="10"/>
      <c r="L44687" s="10"/>
      <c r="M44687" s="10"/>
    </row>
    <row r="44688" spans="2:13" s="1" customFormat="1" ht="13.8" x14ac:dyDescent="0.3">
      <c r="B44688" s="10"/>
      <c r="L44688" s="10"/>
      <c r="M44688" s="10"/>
    </row>
    <row r="44689" spans="2:13" s="1" customFormat="1" ht="13.8" x14ac:dyDescent="0.3">
      <c r="B44689" s="10"/>
      <c r="L44689" s="10"/>
      <c r="M44689" s="10"/>
    </row>
    <row r="44690" spans="2:13" s="1" customFormat="1" ht="13.8" x14ac:dyDescent="0.3">
      <c r="B44690" s="10"/>
      <c r="L44690" s="10"/>
      <c r="M44690" s="10"/>
    </row>
    <row r="44691" spans="2:13" s="1" customFormat="1" ht="13.8" x14ac:dyDescent="0.3">
      <c r="B44691" s="10"/>
      <c r="L44691" s="10"/>
      <c r="M44691" s="10"/>
    </row>
    <row r="44692" spans="2:13" s="1" customFormat="1" ht="13.8" x14ac:dyDescent="0.3">
      <c r="B44692" s="10"/>
      <c r="L44692" s="10"/>
      <c r="M44692" s="10"/>
    </row>
    <row r="44693" spans="2:13" s="1" customFormat="1" ht="13.8" x14ac:dyDescent="0.3">
      <c r="B44693" s="10"/>
      <c r="L44693" s="10"/>
      <c r="M44693" s="10"/>
    </row>
    <row r="44694" spans="2:13" s="1" customFormat="1" ht="13.8" x14ac:dyDescent="0.3">
      <c r="B44694" s="10"/>
      <c r="L44694" s="10"/>
      <c r="M44694" s="10"/>
    </row>
    <row r="44695" spans="2:13" s="1" customFormat="1" ht="13.8" x14ac:dyDescent="0.3">
      <c r="B44695" s="10"/>
      <c r="L44695" s="10"/>
      <c r="M44695" s="10"/>
    </row>
    <row r="44696" spans="2:13" s="1" customFormat="1" ht="13.8" x14ac:dyDescent="0.3">
      <c r="B44696" s="10"/>
      <c r="L44696" s="10"/>
      <c r="M44696" s="10"/>
    </row>
    <row r="44697" spans="2:13" s="1" customFormat="1" ht="13.8" x14ac:dyDescent="0.3">
      <c r="B44697" s="10"/>
      <c r="L44697" s="10"/>
      <c r="M44697" s="10"/>
    </row>
    <row r="44698" spans="2:13" s="1" customFormat="1" ht="13.8" x14ac:dyDescent="0.3">
      <c r="B44698" s="10"/>
      <c r="L44698" s="10"/>
      <c r="M44698" s="10"/>
    </row>
    <row r="44699" spans="2:13" s="1" customFormat="1" ht="13.8" x14ac:dyDescent="0.3">
      <c r="B44699" s="10"/>
      <c r="L44699" s="10"/>
      <c r="M44699" s="10"/>
    </row>
    <row r="44700" spans="2:13" s="1" customFormat="1" ht="13.8" x14ac:dyDescent="0.3">
      <c r="B44700" s="10"/>
      <c r="L44700" s="10"/>
      <c r="M44700" s="10"/>
    </row>
    <row r="44701" spans="2:13" s="1" customFormat="1" ht="13.8" x14ac:dyDescent="0.3">
      <c r="B44701" s="10"/>
      <c r="L44701" s="10"/>
      <c r="M44701" s="10"/>
    </row>
    <row r="44702" spans="2:13" s="1" customFormat="1" ht="13.8" x14ac:dyDescent="0.3">
      <c r="B44702" s="10"/>
      <c r="L44702" s="10"/>
      <c r="M44702" s="10"/>
    </row>
    <row r="44703" spans="2:13" s="1" customFormat="1" ht="13.8" x14ac:dyDescent="0.3">
      <c r="B44703" s="10"/>
      <c r="L44703" s="10"/>
      <c r="M44703" s="10"/>
    </row>
    <row r="44704" spans="2:13" s="1" customFormat="1" ht="13.8" x14ac:dyDescent="0.3">
      <c r="B44704" s="10"/>
      <c r="L44704" s="10"/>
      <c r="M44704" s="10"/>
    </row>
    <row r="44705" spans="2:13" s="1" customFormat="1" ht="13.8" x14ac:dyDescent="0.3">
      <c r="B44705" s="10"/>
      <c r="L44705" s="10"/>
      <c r="M44705" s="10"/>
    </row>
    <row r="44706" spans="2:13" s="1" customFormat="1" ht="13.8" x14ac:dyDescent="0.3">
      <c r="B44706" s="10"/>
      <c r="L44706" s="10"/>
      <c r="M44706" s="10"/>
    </row>
    <row r="44707" spans="2:13" s="1" customFormat="1" ht="13.8" x14ac:dyDescent="0.3">
      <c r="B44707" s="10"/>
      <c r="L44707" s="10"/>
      <c r="M44707" s="10"/>
    </row>
    <row r="44708" spans="2:13" s="1" customFormat="1" ht="13.8" x14ac:dyDescent="0.3">
      <c r="B44708" s="10"/>
      <c r="L44708" s="10"/>
      <c r="M44708" s="10"/>
    </row>
    <row r="44709" spans="2:13" s="1" customFormat="1" ht="13.8" x14ac:dyDescent="0.3">
      <c r="B44709" s="10"/>
      <c r="L44709" s="10"/>
      <c r="M44709" s="10"/>
    </row>
    <row r="44710" spans="2:13" s="1" customFormat="1" ht="13.8" x14ac:dyDescent="0.3">
      <c r="B44710" s="10"/>
      <c r="L44710" s="10"/>
      <c r="M44710" s="10"/>
    </row>
    <row r="44711" spans="2:13" s="1" customFormat="1" ht="13.8" x14ac:dyDescent="0.3">
      <c r="B44711" s="10"/>
      <c r="L44711" s="10"/>
      <c r="M44711" s="10"/>
    </row>
    <row r="44712" spans="2:13" s="1" customFormat="1" ht="13.8" x14ac:dyDescent="0.3">
      <c r="B44712" s="10"/>
      <c r="L44712" s="10"/>
      <c r="M44712" s="10"/>
    </row>
    <row r="44713" spans="2:13" s="1" customFormat="1" ht="13.8" x14ac:dyDescent="0.3">
      <c r="B44713" s="10"/>
      <c r="L44713" s="10"/>
      <c r="M44713" s="10"/>
    </row>
    <row r="44714" spans="2:13" s="1" customFormat="1" ht="13.8" x14ac:dyDescent="0.3">
      <c r="B44714" s="10"/>
      <c r="L44714" s="10"/>
      <c r="M44714" s="10"/>
    </row>
    <row r="44715" spans="2:13" s="1" customFormat="1" ht="13.8" x14ac:dyDescent="0.3">
      <c r="B44715" s="10"/>
      <c r="L44715" s="10"/>
      <c r="M44715" s="10"/>
    </row>
    <row r="44716" spans="2:13" s="1" customFormat="1" ht="13.8" x14ac:dyDescent="0.3">
      <c r="B44716" s="10"/>
      <c r="L44716" s="10"/>
      <c r="M44716" s="10"/>
    </row>
    <row r="44717" spans="2:13" s="1" customFormat="1" ht="13.8" x14ac:dyDescent="0.3">
      <c r="B44717" s="10"/>
      <c r="L44717" s="10"/>
      <c r="M44717" s="10"/>
    </row>
    <row r="44718" spans="2:13" s="1" customFormat="1" ht="13.8" x14ac:dyDescent="0.3">
      <c r="B44718" s="10"/>
      <c r="L44718" s="10"/>
      <c r="M44718" s="10"/>
    </row>
    <row r="44719" spans="2:13" s="1" customFormat="1" ht="13.8" x14ac:dyDescent="0.3">
      <c r="B44719" s="10"/>
      <c r="L44719" s="10"/>
      <c r="M44719" s="10"/>
    </row>
    <row r="44720" spans="2:13" s="1" customFormat="1" ht="13.8" x14ac:dyDescent="0.3">
      <c r="B44720" s="10"/>
      <c r="L44720" s="10"/>
      <c r="M44720" s="10"/>
    </row>
    <row r="44721" spans="2:13" s="1" customFormat="1" ht="13.8" x14ac:dyDescent="0.3">
      <c r="B44721" s="10"/>
      <c r="L44721" s="10"/>
      <c r="M44721" s="10"/>
    </row>
    <row r="44722" spans="2:13" s="1" customFormat="1" ht="13.8" x14ac:dyDescent="0.3">
      <c r="B44722" s="10"/>
      <c r="L44722" s="10"/>
      <c r="M44722" s="10"/>
    </row>
    <row r="44723" spans="2:13" s="1" customFormat="1" ht="13.8" x14ac:dyDescent="0.3">
      <c r="B44723" s="10"/>
      <c r="L44723" s="10"/>
      <c r="M44723" s="10"/>
    </row>
    <row r="44724" spans="2:13" s="1" customFormat="1" ht="13.8" x14ac:dyDescent="0.3">
      <c r="B44724" s="10"/>
      <c r="L44724" s="10"/>
      <c r="M44724" s="10"/>
    </row>
    <row r="44725" spans="2:13" s="1" customFormat="1" ht="13.8" x14ac:dyDescent="0.3">
      <c r="B44725" s="10"/>
      <c r="L44725" s="10"/>
      <c r="M44725" s="10"/>
    </row>
    <row r="44726" spans="2:13" s="1" customFormat="1" ht="13.8" x14ac:dyDescent="0.3">
      <c r="B44726" s="10"/>
      <c r="L44726" s="10"/>
      <c r="M44726" s="10"/>
    </row>
    <row r="44727" spans="2:13" s="1" customFormat="1" ht="13.8" x14ac:dyDescent="0.3">
      <c r="B44727" s="10"/>
      <c r="L44727" s="10"/>
      <c r="M44727" s="10"/>
    </row>
    <row r="44728" spans="2:13" s="1" customFormat="1" ht="13.8" x14ac:dyDescent="0.3">
      <c r="B44728" s="10"/>
      <c r="L44728" s="10"/>
      <c r="M44728" s="10"/>
    </row>
    <row r="44729" spans="2:13" s="1" customFormat="1" ht="13.8" x14ac:dyDescent="0.3">
      <c r="B44729" s="10"/>
      <c r="L44729" s="10"/>
      <c r="M44729" s="10"/>
    </row>
    <row r="44730" spans="2:13" s="1" customFormat="1" ht="13.8" x14ac:dyDescent="0.3">
      <c r="B44730" s="10"/>
      <c r="L44730" s="10"/>
      <c r="M44730" s="10"/>
    </row>
    <row r="44731" spans="2:13" s="1" customFormat="1" ht="13.8" x14ac:dyDescent="0.3">
      <c r="B44731" s="10"/>
      <c r="L44731" s="10"/>
      <c r="M44731" s="10"/>
    </row>
    <row r="44732" spans="2:13" s="1" customFormat="1" ht="13.8" x14ac:dyDescent="0.3">
      <c r="B44732" s="10"/>
      <c r="L44732" s="10"/>
      <c r="M44732" s="10"/>
    </row>
    <row r="44733" spans="2:13" s="1" customFormat="1" ht="13.8" x14ac:dyDescent="0.3">
      <c r="B44733" s="10"/>
      <c r="L44733" s="10"/>
      <c r="M44733" s="10"/>
    </row>
    <row r="44734" spans="2:13" s="1" customFormat="1" ht="13.8" x14ac:dyDescent="0.3">
      <c r="B44734" s="10"/>
      <c r="L44734" s="10"/>
      <c r="M44734" s="10"/>
    </row>
    <row r="44735" spans="2:13" s="1" customFormat="1" ht="13.8" x14ac:dyDescent="0.3">
      <c r="B44735" s="10"/>
      <c r="L44735" s="10"/>
      <c r="M44735" s="10"/>
    </row>
    <row r="44736" spans="2:13" s="1" customFormat="1" ht="13.8" x14ac:dyDescent="0.3">
      <c r="B44736" s="10"/>
      <c r="L44736" s="10"/>
      <c r="M44736" s="10"/>
    </row>
    <row r="44737" spans="2:13" s="1" customFormat="1" ht="13.8" x14ac:dyDescent="0.3">
      <c r="B44737" s="10"/>
      <c r="L44737" s="10"/>
      <c r="M44737" s="10"/>
    </row>
    <row r="44738" spans="2:13" s="1" customFormat="1" ht="13.8" x14ac:dyDescent="0.3">
      <c r="B44738" s="10"/>
      <c r="L44738" s="10"/>
      <c r="M44738" s="10"/>
    </row>
    <row r="44739" spans="2:13" s="1" customFormat="1" ht="13.8" x14ac:dyDescent="0.3">
      <c r="B44739" s="10"/>
      <c r="L44739" s="10"/>
      <c r="M44739" s="10"/>
    </row>
    <row r="44740" spans="2:13" s="1" customFormat="1" ht="13.8" x14ac:dyDescent="0.3">
      <c r="B44740" s="10"/>
      <c r="L44740" s="10"/>
      <c r="M44740" s="10"/>
    </row>
    <row r="44741" spans="2:13" s="1" customFormat="1" ht="13.8" x14ac:dyDescent="0.3">
      <c r="B44741" s="10"/>
      <c r="L44741" s="10"/>
      <c r="M44741" s="10"/>
    </row>
    <row r="44742" spans="2:13" s="1" customFormat="1" ht="13.8" x14ac:dyDescent="0.3">
      <c r="B44742" s="10"/>
      <c r="L44742" s="10"/>
      <c r="M44742" s="10"/>
    </row>
    <row r="44743" spans="2:13" s="1" customFormat="1" ht="13.8" x14ac:dyDescent="0.3">
      <c r="B44743" s="10"/>
      <c r="L44743" s="10"/>
      <c r="M44743" s="10"/>
    </row>
    <row r="44744" spans="2:13" s="1" customFormat="1" ht="13.8" x14ac:dyDescent="0.3">
      <c r="B44744" s="10"/>
      <c r="L44744" s="10"/>
      <c r="M44744" s="10"/>
    </row>
    <row r="44745" spans="2:13" s="1" customFormat="1" ht="13.8" x14ac:dyDescent="0.3">
      <c r="B44745" s="10"/>
      <c r="L44745" s="10"/>
      <c r="M44745" s="10"/>
    </row>
    <row r="44746" spans="2:13" s="1" customFormat="1" ht="13.8" x14ac:dyDescent="0.3">
      <c r="B44746" s="10"/>
      <c r="L44746" s="10"/>
      <c r="M44746" s="10"/>
    </row>
    <row r="44747" spans="2:13" s="1" customFormat="1" ht="13.8" x14ac:dyDescent="0.3">
      <c r="B44747" s="10"/>
      <c r="L44747" s="10"/>
      <c r="M44747" s="10"/>
    </row>
    <row r="44748" spans="2:13" s="1" customFormat="1" ht="13.8" x14ac:dyDescent="0.3">
      <c r="B44748" s="10"/>
      <c r="L44748" s="10"/>
      <c r="M44748" s="10"/>
    </row>
    <row r="44749" spans="2:13" s="1" customFormat="1" ht="13.8" x14ac:dyDescent="0.3">
      <c r="B44749" s="10"/>
      <c r="L44749" s="10"/>
      <c r="M44749" s="10"/>
    </row>
    <row r="44750" spans="2:13" s="1" customFormat="1" ht="13.8" x14ac:dyDescent="0.3">
      <c r="B44750" s="10"/>
      <c r="L44750" s="10"/>
      <c r="M44750" s="10"/>
    </row>
    <row r="44751" spans="2:13" s="1" customFormat="1" ht="13.8" x14ac:dyDescent="0.3">
      <c r="B44751" s="10"/>
      <c r="L44751" s="10"/>
      <c r="M44751" s="10"/>
    </row>
    <row r="44752" spans="2:13" s="1" customFormat="1" ht="13.8" x14ac:dyDescent="0.3">
      <c r="B44752" s="10"/>
      <c r="L44752" s="10"/>
      <c r="M44752" s="10"/>
    </row>
    <row r="44753" spans="2:13" s="1" customFormat="1" ht="13.8" x14ac:dyDescent="0.3">
      <c r="B44753" s="10"/>
      <c r="L44753" s="10"/>
      <c r="M44753" s="10"/>
    </row>
    <row r="44754" spans="2:13" s="1" customFormat="1" ht="13.8" x14ac:dyDescent="0.3">
      <c r="B44754" s="10"/>
      <c r="L44754" s="10"/>
      <c r="M44754" s="10"/>
    </row>
    <row r="44755" spans="2:13" s="1" customFormat="1" ht="13.8" x14ac:dyDescent="0.3">
      <c r="B44755" s="10"/>
      <c r="L44755" s="10"/>
      <c r="M44755" s="10"/>
    </row>
    <row r="44756" spans="2:13" s="1" customFormat="1" ht="13.8" x14ac:dyDescent="0.3">
      <c r="B44756" s="10"/>
      <c r="L44756" s="10"/>
      <c r="M44756" s="10"/>
    </row>
    <row r="44757" spans="2:13" s="1" customFormat="1" ht="13.8" x14ac:dyDescent="0.3">
      <c r="B44757" s="10"/>
      <c r="L44757" s="10"/>
      <c r="M44757" s="10"/>
    </row>
    <row r="44758" spans="2:13" s="1" customFormat="1" ht="13.8" x14ac:dyDescent="0.3">
      <c r="B44758" s="10"/>
      <c r="L44758" s="10"/>
      <c r="M44758" s="10"/>
    </row>
    <row r="44759" spans="2:13" s="1" customFormat="1" ht="13.8" x14ac:dyDescent="0.3">
      <c r="B44759" s="10"/>
      <c r="L44759" s="10"/>
      <c r="M44759" s="10"/>
    </row>
    <row r="44760" spans="2:13" s="1" customFormat="1" ht="13.8" x14ac:dyDescent="0.3">
      <c r="B44760" s="10"/>
      <c r="L44760" s="10"/>
      <c r="M44760" s="10"/>
    </row>
    <row r="44761" spans="2:13" s="1" customFormat="1" ht="13.8" x14ac:dyDescent="0.3">
      <c r="B44761" s="10"/>
      <c r="L44761" s="10"/>
      <c r="M44761" s="10"/>
    </row>
    <row r="44762" spans="2:13" s="1" customFormat="1" ht="13.8" x14ac:dyDescent="0.3">
      <c r="B44762" s="10"/>
      <c r="L44762" s="10"/>
      <c r="M44762" s="10"/>
    </row>
    <row r="44763" spans="2:13" s="1" customFormat="1" ht="13.8" x14ac:dyDescent="0.3">
      <c r="B44763" s="10"/>
      <c r="L44763" s="10"/>
      <c r="M44763" s="10"/>
    </row>
    <row r="44764" spans="2:13" s="1" customFormat="1" ht="13.8" x14ac:dyDescent="0.3">
      <c r="B44764" s="10"/>
      <c r="L44764" s="10"/>
      <c r="M44764" s="10"/>
    </row>
    <row r="44765" spans="2:13" s="1" customFormat="1" ht="13.8" x14ac:dyDescent="0.3">
      <c r="B44765" s="10"/>
      <c r="L44765" s="10"/>
      <c r="M44765" s="10"/>
    </row>
    <row r="44766" spans="2:13" s="1" customFormat="1" ht="13.8" x14ac:dyDescent="0.3">
      <c r="B44766" s="10"/>
      <c r="L44766" s="10"/>
      <c r="M44766" s="10"/>
    </row>
    <row r="44767" spans="2:13" s="1" customFormat="1" ht="13.8" x14ac:dyDescent="0.3">
      <c r="B44767" s="10"/>
      <c r="L44767" s="10"/>
      <c r="M44767" s="10"/>
    </row>
    <row r="44768" spans="2:13" s="1" customFormat="1" ht="13.8" x14ac:dyDescent="0.3">
      <c r="B44768" s="10"/>
      <c r="L44768" s="10"/>
      <c r="M44768" s="10"/>
    </row>
    <row r="44769" spans="2:13" s="1" customFormat="1" ht="13.8" x14ac:dyDescent="0.3">
      <c r="B44769" s="10"/>
      <c r="L44769" s="10"/>
      <c r="M44769" s="10"/>
    </row>
    <row r="44770" spans="2:13" s="1" customFormat="1" ht="13.8" x14ac:dyDescent="0.3">
      <c r="B44770" s="10"/>
      <c r="L44770" s="10"/>
      <c r="M44770" s="10"/>
    </row>
    <row r="44771" spans="2:13" s="1" customFormat="1" ht="13.8" x14ac:dyDescent="0.3">
      <c r="B44771" s="10"/>
      <c r="L44771" s="10"/>
      <c r="M44771" s="10"/>
    </row>
    <row r="44772" spans="2:13" s="1" customFormat="1" ht="13.8" x14ac:dyDescent="0.3">
      <c r="B44772" s="10"/>
      <c r="L44772" s="10"/>
      <c r="M44772" s="10"/>
    </row>
    <row r="44773" spans="2:13" s="1" customFormat="1" ht="13.8" x14ac:dyDescent="0.3">
      <c r="B44773" s="10"/>
      <c r="L44773" s="10"/>
      <c r="M44773" s="10"/>
    </row>
    <row r="44774" spans="2:13" s="1" customFormat="1" ht="13.8" x14ac:dyDescent="0.3">
      <c r="B44774" s="10"/>
      <c r="L44774" s="10"/>
      <c r="M44774" s="10"/>
    </row>
    <row r="44775" spans="2:13" s="1" customFormat="1" ht="13.8" x14ac:dyDescent="0.3">
      <c r="B44775" s="10"/>
      <c r="L44775" s="10"/>
      <c r="M44775" s="10"/>
    </row>
    <row r="44776" spans="2:13" s="1" customFormat="1" ht="13.8" x14ac:dyDescent="0.3">
      <c r="B44776" s="10"/>
      <c r="L44776" s="10"/>
      <c r="M44776" s="10"/>
    </row>
    <row r="44777" spans="2:13" s="1" customFormat="1" ht="13.8" x14ac:dyDescent="0.3">
      <c r="B44777" s="10"/>
      <c r="L44777" s="10"/>
      <c r="M44777" s="10"/>
    </row>
    <row r="44778" spans="2:13" s="1" customFormat="1" ht="13.8" x14ac:dyDescent="0.3">
      <c r="B44778" s="10"/>
      <c r="L44778" s="10"/>
      <c r="M44778" s="10"/>
    </row>
    <row r="44779" spans="2:13" s="1" customFormat="1" ht="13.8" x14ac:dyDescent="0.3">
      <c r="B44779" s="10"/>
      <c r="L44779" s="10"/>
      <c r="M44779" s="10"/>
    </row>
    <row r="44780" spans="2:13" s="1" customFormat="1" ht="13.8" x14ac:dyDescent="0.3">
      <c r="B44780" s="10"/>
      <c r="L44780" s="10"/>
      <c r="M44780" s="10"/>
    </row>
    <row r="44781" spans="2:13" s="1" customFormat="1" ht="13.8" x14ac:dyDescent="0.3">
      <c r="B44781" s="10"/>
      <c r="L44781" s="10"/>
      <c r="M44781" s="10"/>
    </row>
    <row r="44782" spans="2:13" s="1" customFormat="1" ht="13.8" x14ac:dyDescent="0.3">
      <c r="B44782" s="10"/>
      <c r="L44782" s="10"/>
      <c r="M44782" s="10"/>
    </row>
    <row r="44783" spans="2:13" s="1" customFormat="1" ht="13.8" x14ac:dyDescent="0.3">
      <c r="B44783" s="10"/>
      <c r="L44783" s="10"/>
      <c r="M44783" s="10"/>
    </row>
    <row r="44784" spans="2:13" s="1" customFormat="1" ht="13.8" x14ac:dyDescent="0.3">
      <c r="B44784" s="10"/>
      <c r="L44784" s="10"/>
      <c r="M44784" s="10"/>
    </row>
    <row r="44785" spans="2:13" s="1" customFormat="1" ht="13.8" x14ac:dyDescent="0.3">
      <c r="B44785" s="10"/>
      <c r="L44785" s="10"/>
      <c r="M44785" s="10"/>
    </row>
    <row r="44786" spans="2:13" s="1" customFormat="1" ht="13.8" x14ac:dyDescent="0.3">
      <c r="B44786" s="10"/>
      <c r="L44786" s="10"/>
      <c r="M44786" s="10"/>
    </row>
    <row r="44787" spans="2:13" s="1" customFormat="1" ht="13.8" x14ac:dyDescent="0.3">
      <c r="B44787" s="10"/>
      <c r="L44787" s="10"/>
      <c r="M44787" s="10"/>
    </row>
    <row r="44788" spans="2:13" s="1" customFormat="1" ht="13.8" x14ac:dyDescent="0.3">
      <c r="B44788" s="10"/>
      <c r="L44788" s="10"/>
      <c r="M44788" s="10"/>
    </row>
    <row r="44789" spans="2:13" s="1" customFormat="1" ht="13.8" x14ac:dyDescent="0.3">
      <c r="B44789" s="10"/>
      <c r="L44789" s="10"/>
      <c r="M44789" s="10"/>
    </row>
    <row r="44790" spans="2:13" s="1" customFormat="1" ht="13.8" x14ac:dyDescent="0.3">
      <c r="B44790" s="10"/>
      <c r="L44790" s="10"/>
      <c r="M44790" s="10"/>
    </row>
    <row r="44791" spans="2:13" s="1" customFormat="1" ht="13.8" x14ac:dyDescent="0.3">
      <c r="B44791" s="10"/>
      <c r="L44791" s="10"/>
      <c r="M44791" s="10"/>
    </row>
    <row r="44792" spans="2:13" s="1" customFormat="1" ht="13.8" x14ac:dyDescent="0.3">
      <c r="B44792" s="10"/>
      <c r="L44792" s="10"/>
      <c r="M44792" s="10"/>
    </row>
    <row r="44793" spans="2:13" s="1" customFormat="1" ht="13.8" x14ac:dyDescent="0.3">
      <c r="B44793" s="10"/>
      <c r="L44793" s="10"/>
      <c r="M44793" s="10"/>
    </row>
    <row r="44794" spans="2:13" s="1" customFormat="1" ht="13.8" x14ac:dyDescent="0.3">
      <c r="B44794" s="10"/>
      <c r="L44794" s="10"/>
      <c r="M44794" s="10"/>
    </row>
    <row r="44795" spans="2:13" s="1" customFormat="1" ht="13.8" x14ac:dyDescent="0.3">
      <c r="B44795" s="10"/>
      <c r="L44795" s="10"/>
      <c r="M44795" s="10"/>
    </row>
    <row r="44796" spans="2:13" s="1" customFormat="1" ht="13.8" x14ac:dyDescent="0.3">
      <c r="B44796" s="10"/>
      <c r="L44796" s="10"/>
      <c r="M44796" s="10"/>
    </row>
    <row r="44797" spans="2:13" s="1" customFormat="1" ht="13.8" x14ac:dyDescent="0.3">
      <c r="B44797" s="10"/>
      <c r="L44797" s="10"/>
      <c r="M44797" s="10"/>
    </row>
    <row r="44798" spans="2:13" s="1" customFormat="1" ht="13.8" x14ac:dyDescent="0.3">
      <c r="B44798" s="10"/>
      <c r="L44798" s="10"/>
      <c r="M44798" s="10"/>
    </row>
    <row r="44799" spans="2:13" s="1" customFormat="1" ht="13.8" x14ac:dyDescent="0.3">
      <c r="B44799" s="10"/>
      <c r="L44799" s="10"/>
      <c r="M44799" s="10"/>
    </row>
    <row r="44800" spans="2:13" s="1" customFormat="1" ht="13.8" x14ac:dyDescent="0.3">
      <c r="B44800" s="10"/>
      <c r="L44800" s="10"/>
      <c r="M44800" s="10"/>
    </row>
    <row r="44801" spans="2:13" s="1" customFormat="1" ht="13.8" x14ac:dyDescent="0.3">
      <c r="B44801" s="10"/>
      <c r="L44801" s="10"/>
      <c r="M44801" s="10"/>
    </row>
    <row r="44802" spans="2:13" s="1" customFormat="1" ht="13.8" x14ac:dyDescent="0.3">
      <c r="B44802" s="10"/>
      <c r="L44802" s="10"/>
      <c r="M44802" s="10"/>
    </row>
    <row r="44803" spans="2:13" s="1" customFormat="1" ht="13.8" x14ac:dyDescent="0.3">
      <c r="B44803" s="10"/>
      <c r="L44803" s="10"/>
      <c r="M44803" s="10"/>
    </row>
    <row r="44804" spans="2:13" s="1" customFormat="1" ht="13.8" x14ac:dyDescent="0.3">
      <c r="B44804" s="10"/>
      <c r="L44804" s="10"/>
      <c r="M44804" s="10"/>
    </row>
    <row r="44805" spans="2:13" s="1" customFormat="1" ht="13.8" x14ac:dyDescent="0.3">
      <c r="B44805" s="10"/>
      <c r="L44805" s="10"/>
      <c r="M44805" s="10"/>
    </row>
    <row r="44806" spans="2:13" s="1" customFormat="1" ht="13.8" x14ac:dyDescent="0.3">
      <c r="B44806" s="10"/>
      <c r="L44806" s="10"/>
      <c r="M44806" s="10"/>
    </row>
    <row r="44807" spans="2:13" s="1" customFormat="1" ht="13.8" x14ac:dyDescent="0.3">
      <c r="B44807" s="10"/>
      <c r="L44807" s="10"/>
      <c r="M44807" s="10"/>
    </row>
    <row r="44808" spans="2:13" s="1" customFormat="1" ht="13.8" x14ac:dyDescent="0.3">
      <c r="B44808" s="10"/>
      <c r="L44808" s="10"/>
      <c r="M44808" s="10"/>
    </row>
    <row r="44809" spans="2:13" s="1" customFormat="1" ht="13.8" x14ac:dyDescent="0.3">
      <c r="B44809" s="10"/>
      <c r="L44809" s="10"/>
      <c r="M44809" s="10"/>
    </row>
    <row r="44810" spans="2:13" s="1" customFormat="1" ht="13.8" x14ac:dyDescent="0.3">
      <c r="B44810" s="10"/>
      <c r="L44810" s="10"/>
      <c r="M44810" s="10"/>
    </row>
    <row r="44811" spans="2:13" s="1" customFormat="1" ht="13.8" x14ac:dyDescent="0.3">
      <c r="B44811" s="10"/>
      <c r="L44811" s="10"/>
      <c r="M44811" s="10"/>
    </row>
    <row r="44812" spans="2:13" s="1" customFormat="1" ht="13.8" x14ac:dyDescent="0.3">
      <c r="B44812" s="10"/>
      <c r="L44812" s="10"/>
      <c r="M44812" s="10"/>
    </row>
    <row r="44813" spans="2:13" s="1" customFormat="1" ht="13.8" x14ac:dyDescent="0.3">
      <c r="B44813" s="10"/>
      <c r="L44813" s="10"/>
      <c r="M44813" s="10"/>
    </row>
    <row r="44814" spans="2:13" s="1" customFormat="1" ht="13.8" x14ac:dyDescent="0.3">
      <c r="B44814" s="10"/>
      <c r="L44814" s="10"/>
      <c r="M44814" s="10"/>
    </row>
    <row r="44815" spans="2:13" s="1" customFormat="1" ht="13.8" x14ac:dyDescent="0.3">
      <c r="B44815" s="10"/>
      <c r="L44815" s="10"/>
      <c r="M44815" s="10"/>
    </row>
    <row r="44816" spans="2:13" s="1" customFormat="1" ht="13.8" x14ac:dyDescent="0.3">
      <c r="B44816" s="10"/>
      <c r="L44816" s="10"/>
      <c r="M44816" s="10"/>
    </row>
    <row r="44817" spans="2:13" s="1" customFormat="1" ht="13.8" x14ac:dyDescent="0.3">
      <c r="B44817" s="10"/>
      <c r="L44817" s="10"/>
      <c r="M44817" s="10"/>
    </row>
    <row r="44818" spans="2:13" s="1" customFormat="1" ht="13.8" x14ac:dyDescent="0.3">
      <c r="B44818" s="10"/>
      <c r="L44818" s="10"/>
      <c r="M44818" s="10"/>
    </row>
    <row r="44819" spans="2:13" s="1" customFormat="1" ht="13.8" x14ac:dyDescent="0.3">
      <c r="B44819" s="10"/>
      <c r="L44819" s="10"/>
      <c r="M44819" s="10"/>
    </row>
    <row r="44820" spans="2:13" s="1" customFormat="1" ht="13.8" x14ac:dyDescent="0.3">
      <c r="B44820" s="10"/>
      <c r="L44820" s="10"/>
      <c r="M44820" s="10"/>
    </row>
    <row r="44821" spans="2:13" s="1" customFormat="1" ht="13.8" x14ac:dyDescent="0.3">
      <c r="B44821" s="10"/>
      <c r="L44821" s="10"/>
      <c r="M44821" s="10"/>
    </row>
    <row r="44822" spans="2:13" s="1" customFormat="1" ht="13.8" x14ac:dyDescent="0.3">
      <c r="B44822" s="10"/>
      <c r="L44822" s="10"/>
      <c r="M44822" s="10"/>
    </row>
    <row r="44823" spans="2:13" s="1" customFormat="1" ht="13.8" x14ac:dyDescent="0.3">
      <c r="B44823" s="10"/>
      <c r="L44823" s="10"/>
      <c r="M44823" s="10"/>
    </row>
    <row r="44824" spans="2:13" s="1" customFormat="1" ht="13.8" x14ac:dyDescent="0.3">
      <c r="B44824" s="10"/>
      <c r="L44824" s="10"/>
      <c r="M44824" s="10"/>
    </row>
    <row r="44825" spans="2:13" s="1" customFormat="1" ht="13.8" x14ac:dyDescent="0.3">
      <c r="B44825" s="10"/>
      <c r="L44825" s="10"/>
      <c r="M44825" s="10"/>
    </row>
    <row r="44826" spans="2:13" s="1" customFormat="1" ht="13.8" x14ac:dyDescent="0.3">
      <c r="B44826" s="10"/>
      <c r="L44826" s="10"/>
      <c r="M44826" s="10"/>
    </row>
    <row r="44827" spans="2:13" s="1" customFormat="1" ht="13.8" x14ac:dyDescent="0.3">
      <c r="B44827" s="10"/>
      <c r="L44827" s="10"/>
      <c r="M44827" s="10"/>
    </row>
    <row r="44828" spans="2:13" s="1" customFormat="1" ht="13.8" x14ac:dyDescent="0.3">
      <c r="B44828" s="10"/>
      <c r="L44828" s="10"/>
      <c r="M44828" s="10"/>
    </row>
    <row r="44829" spans="2:13" s="1" customFormat="1" ht="13.8" x14ac:dyDescent="0.3">
      <c r="B44829" s="10"/>
      <c r="L44829" s="10"/>
      <c r="M44829" s="10"/>
    </row>
    <row r="44830" spans="2:13" s="1" customFormat="1" ht="13.8" x14ac:dyDescent="0.3">
      <c r="B44830" s="10"/>
      <c r="L44830" s="10"/>
      <c r="M44830" s="10"/>
    </row>
    <row r="44831" spans="2:13" s="1" customFormat="1" ht="13.8" x14ac:dyDescent="0.3">
      <c r="B44831" s="10"/>
      <c r="L44831" s="10"/>
      <c r="M44831" s="10"/>
    </row>
    <row r="44832" spans="2:13" s="1" customFormat="1" ht="13.8" x14ac:dyDescent="0.3">
      <c r="B44832" s="10"/>
      <c r="L44832" s="10"/>
      <c r="M44832" s="10"/>
    </row>
    <row r="44833" spans="2:13" s="1" customFormat="1" ht="13.8" x14ac:dyDescent="0.3">
      <c r="B44833" s="10"/>
      <c r="L44833" s="10"/>
      <c r="M44833" s="10"/>
    </row>
    <row r="44834" spans="2:13" s="1" customFormat="1" ht="13.8" x14ac:dyDescent="0.3">
      <c r="B44834" s="10"/>
      <c r="L44834" s="10"/>
      <c r="M44834" s="10"/>
    </row>
    <row r="44835" spans="2:13" s="1" customFormat="1" ht="13.8" x14ac:dyDescent="0.3">
      <c r="B44835" s="10"/>
      <c r="L44835" s="10"/>
      <c r="M44835" s="10"/>
    </row>
    <row r="44836" spans="2:13" s="1" customFormat="1" ht="13.8" x14ac:dyDescent="0.3">
      <c r="B44836" s="10"/>
      <c r="L44836" s="10"/>
      <c r="M44836" s="10"/>
    </row>
    <row r="44837" spans="2:13" s="1" customFormat="1" ht="13.8" x14ac:dyDescent="0.3">
      <c r="B44837" s="10"/>
      <c r="L44837" s="10"/>
      <c r="M44837" s="10"/>
    </row>
    <row r="44838" spans="2:13" s="1" customFormat="1" ht="13.8" x14ac:dyDescent="0.3">
      <c r="B44838" s="10"/>
      <c r="L44838" s="10"/>
      <c r="M44838" s="10"/>
    </row>
    <row r="44839" spans="2:13" s="1" customFormat="1" ht="13.8" x14ac:dyDescent="0.3">
      <c r="B44839" s="10"/>
      <c r="L44839" s="10"/>
      <c r="M44839" s="10"/>
    </row>
    <row r="44840" spans="2:13" s="1" customFormat="1" ht="13.8" x14ac:dyDescent="0.3">
      <c r="B44840" s="10"/>
      <c r="L44840" s="10"/>
      <c r="M44840" s="10"/>
    </row>
    <row r="44841" spans="2:13" s="1" customFormat="1" ht="13.8" x14ac:dyDescent="0.3">
      <c r="B44841" s="10"/>
      <c r="L44841" s="10"/>
      <c r="M44841" s="10"/>
    </row>
    <row r="44842" spans="2:13" s="1" customFormat="1" ht="13.8" x14ac:dyDescent="0.3">
      <c r="B44842" s="10"/>
      <c r="L44842" s="10"/>
      <c r="M44842" s="10"/>
    </row>
    <row r="44843" spans="2:13" s="1" customFormat="1" ht="13.8" x14ac:dyDescent="0.3">
      <c r="B44843" s="10"/>
      <c r="L44843" s="10"/>
      <c r="M44843" s="10"/>
    </row>
    <row r="44844" spans="2:13" s="1" customFormat="1" ht="13.8" x14ac:dyDescent="0.3">
      <c r="B44844" s="10"/>
      <c r="L44844" s="10"/>
      <c r="M44844" s="10"/>
    </row>
    <row r="44845" spans="2:13" s="1" customFormat="1" ht="13.8" x14ac:dyDescent="0.3">
      <c r="B44845" s="10"/>
      <c r="L44845" s="10"/>
      <c r="M44845" s="10"/>
    </row>
    <row r="44846" spans="2:13" s="1" customFormat="1" ht="13.8" x14ac:dyDescent="0.3">
      <c r="B44846" s="10"/>
      <c r="L44846" s="10"/>
      <c r="M44846" s="10"/>
    </row>
    <row r="44847" spans="2:13" s="1" customFormat="1" ht="13.8" x14ac:dyDescent="0.3">
      <c r="B44847" s="10"/>
      <c r="L44847" s="10"/>
      <c r="M44847" s="10"/>
    </row>
    <row r="44848" spans="2:13" s="1" customFormat="1" ht="13.8" x14ac:dyDescent="0.3">
      <c r="B44848" s="10"/>
      <c r="L44848" s="10"/>
      <c r="M44848" s="10"/>
    </row>
    <row r="44849" spans="2:13" s="1" customFormat="1" ht="13.8" x14ac:dyDescent="0.3">
      <c r="B44849" s="10"/>
      <c r="L44849" s="10"/>
      <c r="M44849" s="10"/>
    </row>
    <row r="44850" spans="2:13" s="1" customFormat="1" ht="13.8" x14ac:dyDescent="0.3">
      <c r="B44850" s="10"/>
      <c r="L44850" s="10"/>
      <c r="M44850" s="10"/>
    </row>
    <row r="44851" spans="2:13" s="1" customFormat="1" ht="13.8" x14ac:dyDescent="0.3">
      <c r="B44851" s="10"/>
      <c r="L44851" s="10"/>
      <c r="M44851" s="10"/>
    </row>
    <row r="44852" spans="2:13" s="1" customFormat="1" ht="13.8" x14ac:dyDescent="0.3">
      <c r="B44852" s="10"/>
      <c r="L44852" s="10"/>
      <c r="M44852" s="10"/>
    </row>
    <row r="44853" spans="2:13" s="1" customFormat="1" ht="13.8" x14ac:dyDescent="0.3">
      <c r="B44853" s="10"/>
      <c r="L44853" s="10"/>
      <c r="M44853" s="10"/>
    </row>
    <row r="44854" spans="2:13" s="1" customFormat="1" ht="13.8" x14ac:dyDescent="0.3">
      <c r="B44854" s="10"/>
      <c r="L44854" s="10"/>
      <c r="M44854" s="10"/>
    </row>
    <row r="44855" spans="2:13" s="1" customFormat="1" ht="13.8" x14ac:dyDescent="0.3">
      <c r="B44855" s="10"/>
      <c r="L44855" s="10"/>
      <c r="M44855" s="10"/>
    </row>
    <row r="44856" spans="2:13" s="1" customFormat="1" ht="13.8" x14ac:dyDescent="0.3">
      <c r="B44856" s="10"/>
      <c r="L44856" s="10"/>
      <c r="M44856" s="10"/>
    </row>
    <row r="44857" spans="2:13" s="1" customFormat="1" ht="13.8" x14ac:dyDescent="0.3">
      <c r="B44857" s="10"/>
      <c r="L44857" s="10"/>
      <c r="M44857" s="10"/>
    </row>
    <row r="44858" spans="2:13" s="1" customFormat="1" ht="13.8" x14ac:dyDescent="0.3">
      <c r="B44858" s="10"/>
      <c r="L44858" s="10"/>
      <c r="M44858" s="10"/>
    </row>
    <row r="44859" spans="2:13" s="1" customFormat="1" ht="13.8" x14ac:dyDescent="0.3">
      <c r="B44859" s="10"/>
      <c r="L44859" s="10"/>
      <c r="M44859" s="10"/>
    </row>
    <row r="44860" spans="2:13" s="1" customFormat="1" ht="13.8" x14ac:dyDescent="0.3">
      <c r="B44860" s="10"/>
      <c r="L44860" s="10"/>
      <c r="M44860" s="10"/>
    </row>
    <row r="44861" spans="2:13" s="1" customFormat="1" ht="13.8" x14ac:dyDescent="0.3">
      <c r="B44861" s="10"/>
      <c r="L44861" s="10"/>
      <c r="M44861" s="10"/>
    </row>
    <row r="44862" spans="2:13" s="1" customFormat="1" ht="13.8" x14ac:dyDescent="0.3">
      <c r="B44862" s="10"/>
      <c r="L44862" s="10"/>
      <c r="M44862" s="10"/>
    </row>
    <row r="44863" spans="2:13" s="1" customFormat="1" ht="13.8" x14ac:dyDescent="0.3">
      <c r="B44863" s="10"/>
      <c r="L44863" s="10"/>
      <c r="M44863" s="10"/>
    </row>
    <row r="44864" spans="2:13" s="1" customFormat="1" ht="13.8" x14ac:dyDescent="0.3">
      <c r="B44864" s="10"/>
      <c r="L44864" s="10"/>
      <c r="M44864" s="10"/>
    </row>
    <row r="44865" spans="2:13" s="1" customFormat="1" ht="13.8" x14ac:dyDescent="0.3">
      <c r="B44865" s="10"/>
      <c r="L44865" s="10"/>
      <c r="M44865" s="10"/>
    </row>
    <row r="44866" spans="2:13" s="1" customFormat="1" ht="13.8" x14ac:dyDescent="0.3">
      <c r="B44866" s="10"/>
      <c r="L44866" s="10"/>
      <c r="M44866" s="10"/>
    </row>
    <row r="44867" spans="2:13" s="1" customFormat="1" ht="13.8" x14ac:dyDescent="0.3">
      <c r="B44867" s="10"/>
      <c r="L44867" s="10"/>
      <c r="M44867" s="10"/>
    </row>
    <row r="44868" spans="2:13" s="1" customFormat="1" ht="13.8" x14ac:dyDescent="0.3">
      <c r="B44868" s="10"/>
      <c r="L44868" s="10"/>
      <c r="M44868" s="10"/>
    </row>
    <row r="44869" spans="2:13" s="1" customFormat="1" ht="13.8" x14ac:dyDescent="0.3">
      <c r="B44869" s="10"/>
      <c r="L44869" s="10"/>
      <c r="M44869" s="10"/>
    </row>
    <row r="44870" spans="2:13" s="1" customFormat="1" ht="13.8" x14ac:dyDescent="0.3">
      <c r="B44870" s="10"/>
      <c r="L44870" s="10"/>
      <c r="M44870" s="10"/>
    </row>
    <row r="44871" spans="2:13" s="1" customFormat="1" ht="13.8" x14ac:dyDescent="0.3">
      <c r="B44871" s="10"/>
      <c r="L44871" s="10"/>
      <c r="M44871" s="10"/>
    </row>
    <row r="44872" spans="2:13" s="1" customFormat="1" ht="13.8" x14ac:dyDescent="0.3">
      <c r="B44872" s="10"/>
      <c r="L44872" s="10"/>
      <c r="M44872" s="10"/>
    </row>
    <row r="44873" spans="2:13" s="1" customFormat="1" ht="13.8" x14ac:dyDescent="0.3">
      <c r="B44873" s="10"/>
      <c r="L44873" s="10"/>
      <c r="M44873" s="10"/>
    </row>
    <row r="44874" spans="2:13" s="1" customFormat="1" ht="13.8" x14ac:dyDescent="0.3">
      <c r="B44874" s="10"/>
      <c r="L44874" s="10"/>
      <c r="M44874" s="10"/>
    </row>
    <row r="44875" spans="2:13" s="1" customFormat="1" ht="13.8" x14ac:dyDescent="0.3">
      <c r="B44875" s="10"/>
      <c r="L44875" s="10"/>
      <c r="M44875" s="10"/>
    </row>
    <row r="44876" spans="2:13" s="1" customFormat="1" ht="13.8" x14ac:dyDescent="0.3">
      <c r="B44876" s="10"/>
      <c r="L44876" s="10"/>
      <c r="M44876" s="10"/>
    </row>
    <row r="44877" spans="2:13" s="1" customFormat="1" ht="13.8" x14ac:dyDescent="0.3">
      <c r="B44877" s="10"/>
      <c r="L44877" s="10"/>
      <c r="M44877" s="10"/>
    </row>
    <row r="44878" spans="2:13" s="1" customFormat="1" ht="13.8" x14ac:dyDescent="0.3">
      <c r="B44878" s="10"/>
      <c r="L44878" s="10"/>
      <c r="M44878" s="10"/>
    </row>
    <row r="44879" spans="2:13" s="1" customFormat="1" ht="13.8" x14ac:dyDescent="0.3">
      <c r="B44879" s="10"/>
      <c r="L44879" s="10"/>
      <c r="M44879" s="10"/>
    </row>
    <row r="44880" spans="2:13" s="1" customFormat="1" ht="13.8" x14ac:dyDescent="0.3">
      <c r="B44880" s="10"/>
      <c r="L44880" s="10"/>
      <c r="M44880" s="10"/>
    </row>
    <row r="44881" spans="2:13" s="1" customFormat="1" ht="13.8" x14ac:dyDescent="0.3">
      <c r="B44881" s="10"/>
      <c r="L44881" s="10"/>
      <c r="M44881" s="10"/>
    </row>
    <row r="44882" spans="2:13" s="1" customFormat="1" ht="13.8" x14ac:dyDescent="0.3">
      <c r="B44882" s="10"/>
      <c r="L44882" s="10"/>
      <c r="M44882" s="10"/>
    </row>
    <row r="44883" spans="2:13" s="1" customFormat="1" ht="13.8" x14ac:dyDescent="0.3">
      <c r="B44883" s="10"/>
      <c r="L44883" s="10"/>
      <c r="M44883" s="10"/>
    </row>
    <row r="44884" spans="2:13" s="1" customFormat="1" ht="13.8" x14ac:dyDescent="0.3">
      <c r="B44884" s="10"/>
      <c r="L44884" s="10"/>
      <c r="M44884" s="10"/>
    </row>
    <row r="44885" spans="2:13" s="1" customFormat="1" ht="13.8" x14ac:dyDescent="0.3">
      <c r="B44885" s="10"/>
      <c r="L44885" s="10"/>
      <c r="M44885" s="10"/>
    </row>
    <row r="44886" spans="2:13" s="1" customFormat="1" ht="13.8" x14ac:dyDescent="0.3">
      <c r="B44886" s="10"/>
      <c r="L44886" s="10"/>
      <c r="M44886" s="10"/>
    </row>
    <row r="44887" spans="2:13" s="1" customFormat="1" ht="13.8" x14ac:dyDescent="0.3">
      <c r="B44887" s="10"/>
      <c r="L44887" s="10"/>
      <c r="M44887" s="10"/>
    </row>
    <row r="44888" spans="2:13" s="1" customFormat="1" ht="13.8" x14ac:dyDescent="0.3">
      <c r="B44888" s="10"/>
      <c r="L44888" s="10"/>
      <c r="M44888" s="10"/>
    </row>
    <row r="44889" spans="2:13" s="1" customFormat="1" ht="13.8" x14ac:dyDescent="0.3">
      <c r="B44889" s="10"/>
      <c r="L44889" s="10"/>
      <c r="M44889" s="10"/>
    </row>
    <row r="44890" spans="2:13" s="1" customFormat="1" ht="13.8" x14ac:dyDescent="0.3">
      <c r="B44890" s="10"/>
      <c r="L44890" s="10"/>
      <c r="M44890" s="10"/>
    </row>
    <row r="44891" spans="2:13" s="1" customFormat="1" ht="13.8" x14ac:dyDescent="0.3">
      <c r="B44891" s="10"/>
      <c r="L44891" s="10"/>
      <c r="M44891" s="10"/>
    </row>
    <row r="44892" spans="2:13" s="1" customFormat="1" ht="13.8" x14ac:dyDescent="0.3">
      <c r="B44892" s="10"/>
      <c r="L44892" s="10"/>
      <c r="M44892" s="10"/>
    </row>
    <row r="44893" spans="2:13" s="1" customFormat="1" ht="13.8" x14ac:dyDescent="0.3">
      <c r="B44893" s="10"/>
      <c r="L44893" s="10"/>
      <c r="M44893" s="10"/>
    </row>
    <row r="44894" spans="2:13" s="1" customFormat="1" ht="13.8" x14ac:dyDescent="0.3">
      <c r="B44894" s="10"/>
      <c r="L44894" s="10"/>
      <c r="M44894" s="10"/>
    </row>
    <row r="44895" spans="2:13" s="1" customFormat="1" ht="13.8" x14ac:dyDescent="0.3">
      <c r="B44895" s="10"/>
      <c r="L44895" s="10"/>
      <c r="M44895" s="10"/>
    </row>
    <row r="44896" spans="2:13" s="1" customFormat="1" ht="13.8" x14ac:dyDescent="0.3">
      <c r="B44896" s="10"/>
      <c r="L44896" s="10"/>
      <c r="M44896" s="10"/>
    </row>
    <row r="44897" spans="2:13" s="1" customFormat="1" ht="13.8" x14ac:dyDescent="0.3">
      <c r="B44897" s="10"/>
      <c r="L44897" s="10"/>
      <c r="M44897" s="10"/>
    </row>
    <row r="44898" spans="2:13" s="1" customFormat="1" ht="13.8" x14ac:dyDescent="0.3">
      <c r="B44898" s="10"/>
      <c r="L44898" s="10"/>
      <c r="M44898" s="10"/>
    </row>
    <row r="44899" spans="2:13" s="1" customFormat="1" ht="13.8" x14ac:dyDescent="0.3">
      <c r="B44899" s="10"/>
      <c r="L44899" s="10"/>
      <c r="M44899" s="10"/>
    </row>
    <row r="44900" spans="2:13" s="1" customFormat="1" ht="13.8" x14ac:dyDescent="0.3">
      <c r="B44900" s="10"/>
      <c r="L44900" s="10"/>
      <c r="M44900" s="10"/>
    </row>
    <row r="44901" spans="2:13" s="1" customFormat="1" ht="13.8" x14ac:dyDescent="0.3">
      <c r="B44901" s="10"/>
      <c r="L44901" s="10"/>
      <c r="M44901" s="10"/>
    </row>
    <row r="44902" spans="2:13" s="1" customFormat="1" ht="13.8" x14ac:dyDescent="0.3">
      <c r="B44902" s="10"/>
      <c r="L44902" s="10"/>
      <c r="M44902" s="10"/>
    </row>
    <row r="44903" spans="2:13" s="1" customFormat="1" ht="13.8" x14ac:dyDescent="0.3">
      <c r="B44903" s="10"/>
      <c r="L44903" s="10"/>
      <c r="M44903" s="10"/>
    </row>
    <row r="44904" spans="2:13" s="1" customFormat="1" ht="13.8" x14ac:dyDescent="0.3">
      <c r="B44904" s="10"/>
      <c r="L44904" s="10"/>
      <c r="M44904" s="10"/>
    </row>
    <row r="44905" spans="2:13" s="1" customFormat="1" ht="13.8" x14ac:dyDescent="0.3">
      <c r="B44905" s="10"/>
      <c r="L44905" s="10"/>
      <c r="M44905" s="10"/>
    </row>
    <row r="44906" spans="2:13" s="1" customFormat="1" ht="13.8" x14ac:dyDescent="0.3">
      <c r="B44906" s="10"/>
      <c r="L44906" s="10"/>
      <c r="M44906" s="10"/>
    </row>
    <row r="44907" spans="2:13" s="1" customFormat="1" ht="13.8" x14ac:dyDescent="0.3">
      <c r="B44907" s="10"/>
      <c r="L44907" s="10"/>
      <c r="M44907" s="10"/>
    </row>
    <row r="44908" spans="2:13" s="1" customFormat="1" ht="13.8" x14ac:dyDescent="0.3">
      <c r="B44908" s="10"/>
      <c r="L44908" s="10"/>
      <c r="M44908" s="10"/>
    </row>
    <row r="44909" spans="2:13" s="1" customFormat="1" ht="13.8" x14ac:dyDescent="0.3">
      <c r="B44909" s="10"/>
      <c r="L44909" s="10"/>
      <c r="M44909" s="10"/>
    </row>
    <row r="44910" spans="2:13" s="1" customFormat="1" ht="13.8" x14ac:dyDescent="0.3">
      <c r="B44910" s="10"/>
      <c r="L44910" s="10"/>
      <c r="M44910" s="10"/>
    </row>
    <row r="44911" spans="2:13" s="1" customFormat="1" ht="13.8" x14ac:dyDescent="0.3">
      <c r="B44911" s="10"/>
      <c r="L44911" s="10"/>
      <c r="M44911" s="10"/>
    </row>
    <row r="44912" spans="2:13" s="1" customFormat="1" ht="13.8" x14ac:dyDescent="0.3">
      <c r="B44912" s="10"/>
      <c r="L44912" s="10"/>
      <c r="M44912" s="10"/>
    </row>
    <row r="44913" spans="2:13" s="1" customFormat="1" ht="13.8" x14ac:dyDescent="0.3">
      <c r="B44913" s="10"/>
      <c r="L44913" s="10"/>
      <c r="M44913" s="10"/>
    </row>
    <row r="44914" spans="2:13" s="1" customFormat="1" ht="13.8" x14ac:dyDescent="0.3">
      <c r="B44914" s="10"/>
      <c r="L44914" s="10"/>
      <c r="M44914" s="10"/>
    </row>
    <row r="44915" spans="2:13" s="1" customFormat="1" ht="13.8" x14ac:dyDescent="0.3">
      <c r="B44915" s="10"/>
      <c r="L44915" s="10"/>
      <c r="M44915" s="10"/>
    </row>
    <row r="44916" spans="2:13" s="1" customFormat="1" ht="13.8" x14ac:dyDescent="0.3">
      <c r="B44916" s="10"/>
      <c r="L44916" s="10"/>
      <c r="M44916" s="10"/>
    </row>
    <row r="44917" spans="2:13" s="1" customFormat="1" ht="13.8" x14ac:dyDescent="0.3">
      <c r="B44917" s="10"/>
      <c r="L44917" s="10"/>
      <c r="M44917" s="10"/>
    </row>
    <row r="44918" spans="2:13" s="1" customFormat="1" ht="13.8" x14ac:dyDescent="0.3">
      <c r="B44918" s="10"/>
      <c r="L44918" s="10"/>
      <c r="M44918" s="10"/>
    </row>
    <row r="44919" spans="2:13" s="1" customFormat="1" ht="13.8" x14ac:dyDescent="0.3">
      <c r="B44919" s="10"/>
      <c r="L44919" s="10"/>
      <c r="M44919" s="10"/>
    </row>
    <row r="44920" spans="2:13" s="1" customFormat="1" ht="13.8" x14ac:dyDescent="0.3">
      <c r="B44920" s="10"/>
      <c r="L44920" s="10"/>
      <c r="M44920" s="10"/>
    </row>
    <row r="44921" spans="2:13" s="1" customFormat="1" ht="13.8" x14ac:dyDescent="0.3">
      <c r="B44921" s="10"/>
      <c r="L44921" s="10"/>
      <c r="M44921" s="10"/>
    </row>
    <row r="44922" spans="2:13" s="1" customFormat="1" ht="13.8" x14ac:dyDescent="0.3">
      <c r="B44922" s="10"/>
      <c r="L44922" s="10"/>
      <c r="M44922" s="10"/>
    </row>
    <row r="44923" spans="2:13" s="1" customFormat="1" ht="13.8" x14ac:dyDescent="0.3">
      <c r="B44923" s="10"/>
      <c r="L44923" s="10"/>
      <c r="M44923" s="10"/>
    </row>
    <row r="44924" spans="2:13" s="1" customFormat="1" ht="13.8" x14ac:dyDescent="0.3">
      <c r="B44924" s="10"/>
      <c r="L44924" s="10"/>
      <c r="M44924" s="10"/>
    </row>
    <row r="44925" spans="2:13" s="1" customFormat="1" ht="13.8" x14ac:dyDescent="0.3">
      <c r="B44925" s="10"/>
      <c r="L44925" s="10"/>
      <c r="M44925" s="10"/>
    </row>
    <row r="44926" spans="2:13" s="1" customFormat="1" ht="13.8" x14ac:dyDescent="0.3">
      <c r="B44926" s="10"/>
      <c r="L44926" s="10"/>
      <c r="M44926" s="10"/>
    </row>
    <row r="44927" spans="2:13" s="1" customFormat="1" ht="13.8" x14ac:dyDescent="0.3">
      <c r="B44927" s="10"/>
      <c r="L44927" s="10"/>
      <c r="M44927" s="10"/>
    </row>
    <row r="44928" spans="2:13" s="1" customFormat="1" ht="13.8" x14ac:dyDescent="0.3">
      <c r="B44928" s="10"/>
      <c r="L44928" s="10"/>
      <c r="M44928" s="10"/>
    </row>
    <row r="44929" spans="2:13" s="1" customFormat="1" ht="13.8" x14ac:dyDescent="0.3">
      <c r="B44929" s="10"/>
      <c r="L44929" s="10"/>
      <c r="M44929" s="10"/>
    </row>
    <row r="44930" spans="2:13" s="1" customFormat="1" ht="13.8" x14ac:dyDescent="0.3">
      <c r="B44930" s="10"/>
      <c r="L44930" s="10"/>
      <c r="M44930" s="10"/>
    </row>
    <row r="44931" spans="2:13" s="1" customFormat="1" ht="13.8" x14ac:dyDescent="0.3">
      <c r="B44931" s="10"/>
      <c r="L44931" s="10"/>
      <c r="M44931" s="10"/>
    </row>
    <row r="44932" spans="2:13" s="1" customFormat="1" ht="13.8" x14ac:dyDescent="0.3">
      <c r="B44932" s="10"/>
      <c r="L44932" s="10"/>
      <c r="M44932" s="10"/>
    </row>
    <row r="44933" spans="2:13" s="1" customFormat="1" ht="13.8" x14ac:dyDescent="0.3">
      <c r="B44933" s="10"/>
      <c r="L44933" s="10"/>
      <c r="M44933" s="10"/>
    </row>
    <row r="44934" spans="2:13" s="1" customFormat="1" ht="13.8" x14ac:dyDescent="0.3">
      <c r="B44934" s="10"/>
      <c r="L44934" s="10"/>
      <c r="M44934" s="10"/>
    </row>
    <row r="44935" spans="2:13" s="1" customFormat="1" ht="13.8" x14ac:dyDescent="0.3">
      <c r="B44935" s="10"/>
      <c r="L44935" s="10"/>
      <c r="M44935" s="10"/>
    </row>
    <row r="44936" spans="2:13" s="1" customFormat="1" ht="13.8" x14ac:dyDescent="0.3">
      <c r="B44936" s="10"/>
      <c r="L44936" s="10"/>
      <c r="M44936" s="10"/>
    </row>
    <row r="44937" spans="2:13" s="1" customFormat="1" ht="13.8" x14ac:dyDescent="0.3">
      <c r="B44937" s="10"/>
      <c r="L44937" s="10"/>
      <c r="M44937" s="10"/>
    </row>
    <row r="44938" spans="2:13" s="1" customFormat="1" ht="13.8" x14ac:dyDescent="0.3">
      <c r="B44938" s="10"/>
      <c r="L44938" s="10"/>
      <c r="M44938" s="10"/>
    </row>
    <row r="44939" spans="2:13" s="1" customFormat="1" ht="13.8" x14ac:dyDescent="0.3">
      <c r="B44939" s="10"/>
      <c r="L44939" s="10"/>
      <c r="M44939" s="10"/>
    </row>
    <row r="44940" spans="2:13" s="1" customFormat="1" ht="13.8" x14ac:dyDescent="0.3">
      <c r="B44940" s="10"/>
      <c r="L44940" s="10"/>
      <c r="M44940" s="10"/>
    </row>
    <row r="44941" spans="2:13" s="1" customFormat="1" ht="13.8" x14ac:dyDescent="0.3">
      <c r="B44941" s="10"/>
      <c r="L44941" s="10"/>
      <c r="M44941" s="10"/>
    </row>
    <row r="44942" spans="2:13" s="1" customFormat="1" ht="13.8" x14ac:dyDescent="0.3">
      <c r="B44942" s="10"/>
      <c r="L44942" s="10"/>
      <c r="M44942" s="10"/>
    </row>
    <row r="44943" spans="2:13" s="1" customFormat="1" ht="13.8" x14ac:dyDescent="0.3">
      <c r="B44943" s="10"/>
      <c r="L44943" s="10"/>
      <c r="M44943" s="10"/>
    </row>
    <row r="44944" spans="2:13" s="1" customFormat="1" ht="13.8" x14ac:dyDescent="0.3">
      <c r="B44944" s="10"/>
      <c r="L44944" s="10"/>
      <c r="M44944" s="10"/>
    </row>
    <row r="44945" spans="2:13" s="1" customFormat="1" ht="13.8" x14ac:dyDescent="0.3">
      <c r="B44945" s="10"/>
      <c r="L44945" s="10"/>
      <c r="M44945" s="10"/>
    </row>
    <row r="44946" spans="2:13" s="1" customFormat="1" ht="13.8" x14ac:dyDescent="0.3">
      <c r="B44946" s="10"/>
      <c r="L44946" s="10"/>
      <c r="M44946" s="10"/>
    </row>
    <row r="44947" spans="2:13" s="1" customFormat="1" ht="13.8" x14ac:dyDescent="0.3">
      <c r="B44947" s="10"/>
      <c r="L44947" s="10"/>
      <c r="M44947" s="10"/>
    </row>
    <row r="44948" spans="2:13" s="1" customFormat="1" ht="13.8" x14ac:dyDescent="0.3">
      <c r="B44948" s="10"/>
      <c r="L44948" s="10"/>
      <c r="M44948" s="10"/>
    </row>
    <row r="44949" spans="2:13" s="1" customFormat="1" ht="13.8" x14ac:dyDescent="0.3">
      <c r="B44949" s="10"/>
      <c r="L44949" s="10"/>
      <c r="M44949" s="10"/>
    </row>
    <row r="44950" spans="2:13" s="1" customFormat="1" ht="13.8" x14ac:dyDescent="0.3">
      <c r="B44950" s="10"/>
      <c r="L44950" s="10"/>
      <c r="M44950" s="10"/>
    </row>
    <row r="44951" spans="2:13" s="1" customFormat="1" ht="13.8" x14ac:dyDescent="0.3">
      <c r="B44951" s="10"/>
      <c r="L44951" s="10"/>
      <c r="M44951" s="10"/>
    </row>
    <row r="44952" spans="2:13" s="1" customFormat="1" ht="13.8" x14ac:dyDescent="0.3">
      <c r="B44952" s="10"/>
      <c r="L44952" s="10"/>
      <c r="M44952" s="10"/>
    </row>
    <row r="44953" spans="2:13" s="1" customFormat="1" ht="13.8" x14ac:dyDescent="0.3">
      <c r="B44953" s="10"/>
      <c r="L44953" s="10"/>
      <c r="M44953" s="10"/>
    </row>
    <row r="44954" spans="2:13" s="1" customFormat="1" ht="13.8" x14ac:dyDescent="0.3">
      <c r="B44954" s="10"/>
      <c r="L44954" s="10"/>
      <c r="M44954" s="10"/>
    </row>
    <row r="44955" spans="2:13" s="1" customFormat="1" ht="13.8" x14ac:dyDescent="0.3">
      <c r="B44955" s="10"/>
      <c r="L44955" s="10"/>
      <c r="M44955" s="10"/>
    </row>
    <row r="44956" spans="2:13" s="1" customFormat="1" ht="13.8" x14ac:dyDescent="0.3">
      <c r="B44956" s="10"/>
      <c r="L44956" s="10"/>
      <c r="M44956" s="10"/>
    </row>
    <row r="44957" spans="2:13" s="1" customFormat="1" ht="13.8" x14ac:dyDescent="0.3">
      <c r="B44957" s="10"/>
      <c r="L44957" s="10"/>
      <c r="M44957" s="10"/>
    </row>
    <row r="44958" spans="2:13" s="1" customFormat="1" ht="13.8" x14ac:dyDescent="0.3">
      <c r="B44958" s="10"/>
      <c r="L44958" s="10"/>
      <c r="M44958" s="10"/>
    </row>
    <row r="44959" spans="2:13" s="1" customFormat="1" ht="13.8" x14ac:dyDescent="0.3">
      <c r="B44959" s="10"/>
      <c r="L44959" s="10"/>
      <c r="M44959" s="10"/>
    </row>
    <row r="44960" spans="2:13" s="1" customFormat="1" ht="13.8" x14ac:dyDescent="0.3">
      <c r="B44960" s="10"/>
      <c r="L44960" s="10"/>
      <c r="M44960" s="10"/>
    </row>
    <row r="44961" spans="2:13" s="1" customFormat="1" ht="13.8" x14ac:dyDescent="0.3">
      <c r="B44961" s="10"/>
      <c r="L44961" s="10"/>
      <c r="M44961" s="10"/>
    </row>
    <row r="44962" spans="2:13" s="1" customFormat="1" ht="13.8" x14ac:dyDescent="0.3">
      <c r="B44962" s="10"/>
      <c r="L44962" s="10"/>
      <c r="M44962" s="10"/>
    </row>
    <row r="44963" spans="2:13" s="1" customFormat="1" ht="13.8" x14ac:dyDescent="0.3">
      <c r="B44963" s="10"/>
      <c r="L44963" s="10"/>
      <c r="M44963" s="10"/>
    </row>
    <row r="44964" spans="2:13" s="1" customFormat="1" ht="13.8" x14ac:dyDescent="0.3">
      <c r="B44964" s="10"/>
      <c r="L44964" s="10"/>
      <c r="M44964" s="10"/>
    </row>
    <row r="44965" spans="2:13" s="1" customFormat="1" ht="13.8" x14ac:dyDescent="0.3">
      <c r="B44965" s="10"/>
      <c r="L44965" s="10"/>
      <c r="M44965" s="10"/>
    </row>
    <row r="44966" spans="2:13" s="1" customFormat="1" ht="13.8" x14ac:dyDescent="0.3">
      <c r="B44966" s="10"/>
      <c r="L44966" s="10"/>
      <c r="M44966" s="10"/>
    </row>
    <row r="44967" spans="2:13" s="1" customFormat="1" ht="13.8" x14ac:dyDescent="0.3">
      <c r="B44967" s="10"/>
      <c r="L44967" s="10"/>
      <c r="M44967" s="10"/>
    </row>
    <row r="44968" spans="2:13" s="1" customFormat="1" ht="13.8" x14ac:dyDescent="0.3">
      <c r="B44968" s="10"/>
      <c r="L44968" s="10"/>
      <c r="M44968" s="10"/>
    </row>
    <row r="44969" spans="2:13" s="1" customFormat="1" ht="13.8" x14ac:dyDescent="0.3">
      <c r="B44969" s="10"/>
      <c r="L44969" s="10"/>
      <c r="M44969" s="10"/>
    </row>
    <row r="44970" spans="2:13" s="1" customFormat="1" ht="13.8" x14ac:dyDescent="0.3">
      <c r="B44970" s="10"/>
      <c r="L44970" s="10"/>
      <c r="M44970" s="10"/>
    </row>
    <row r="44971" spans="2:13" s="1" customFormat="1" ht="13.8" x14ac:dyDescent="0.3">
      <c r="B44971" s="10"/>
      <c r="L44971" s="10"/>
      <c r="M44971" s="10"/>
    </row>
    <row r="44972" spans="2:13" s="1" customFormat="1" ht="13.8" x14ac:dyDescent="0.3">
      <c r="B44972" s="10"/>
      <c r="L44972" s="10"/>
      <c r="M44972" s="10"/>
    </row>
    <row r="44973" spans="2:13" s="1" customFormat="1" ht="13.8" x14ac:dyDescent="0.3">
      <c r="B44973" s="10"/>
      <c r="L44973" s="10"/>
      <c r="M44973" s="10"/>
    </row>
    <row r="44974" spans="2:13" s="1" customFormat="1" ht="13.8" x14ac:dyDescent="0.3">
      <c r="B44974" s="10"/>
      <c r="L44974" s="10"/>
      <c r="M44974" s="10"/>
    </row>
    <row r="44975" spans="2:13" s="1" customFormat="1" ht="13.8" x14ac:dyDescent="0.3">
      <c r="B44975" s="10"/>
      <c r="L44975" s="10"/>
      <c r="M44975" s="10"/>
    </row>
    <row r="44976" spans="2:13" s="1" customFormat="1" ht="13.8" x14ac:dyDescent="0.3">
      <c r="B44976" s="10"/>
      <c r="L44976" s="10"/>
      <c r="M44976" s="10"/>
    </row>
    <row r="44977" spans="2:13" s="1" customFormat="1" ht="13.8" x14ac:dyDescent="0.3">
      <c r="B44977" s="10"/>
      <c r="L44977" s="10"/>
      <c r="M44977" s="10"/>
    </row>
    <row r="44978" spans="2:13" s="1" customFormat="1" ht="13.8" x14ac:dyDescent="0.3">
      <c r="B44978" s="10"/>
      <c r="L44978" s="10"/>
      <c r="M44978" s="10"/>
    </row>
    <row r="44979" spans="2:13" s="1" customFormat="1" ht="13.8" x14ac:dyDescent="0.3">
      <c r="B44979" s="10"/>
      <c r="L44979" s="10"/>
      <c r="M44979" s="10"/>
    </row>
    <row r="44980" spans="2:13" s="1" customFormat="1" ht="13.8" x14ac:dyDescent="0.3">
      <c r="B44980" s="10"/>
      <c r="L44980" s="10"/>
      <c r="M44980" s="10"/>
    </row>
    <row r="44981" spans="2:13" s="1" customFormat="1" ht="13.8" x14ac:dyDescent="0.3">
      <c r="B44981" s="10"/>
      <c r="L44981" s="10"/>
      <c r="M44981" s="10"/>
    </row>
    <row r="44982" spans="2:13" s="1" customFormat="1" ht="13.8" x14ac:dyDescent="0.3">
      <c r="B44982" s="10"/>
      <c r="L44982" s="10"/>
      <c r="M44982" s="10"/>
    </row>
    <row r="44983" spans="2:13" s="1" customFormat="1" ht="13.8" x14ac:dyDescent="0.3">
      <c r="B44983" s="10"/>
      <c r="L44983" s="10"/>
      <c r="M44983" s="10"/>
    </row>
    <row r="44984" spans="2:13" s="1" customFormat="1" ht="13.8" x14ac:dyDescent="0.3">
      <c r="B44984" s="10"/>
      <c r="L44984" s="10"/>
      <c r="M44984" s="10"/>
    </row>
    <row r="44985" spans="2:13" s="1" customFormat="1" ht="13.8" x14ac:dyDescent="0.3">
      <c r="B44985" s="10"/>
      <c r="L44985" s="10"/>
      <c r="M44985" s="10"/>
    </row>
    <row r="44986" spans="2:13" s="1" customFormat="1" ht="13.8" x14ac:dyDescent="0.3">
      <c r="B44986" s="10"/>
      <c r="L44986" s="10"/>
      <c r="M44986" s="10"/>
    </row>
    <row r="44987" spans="2:13" s="1" customFormat="1" ht="13.8" x14ac:dyDescent="0.3">
      <c r="B44987" s="10"/>
      <c r="L44987" s="10"/>
      <c r="M44987" s="10"/>
    </row>
    <row r="44988" spans="2:13" s="1" customFormat="1" ht="13.8" x14ac:dyDescent="0.3">
      <c r="B44988" s="10"/>
      <c r="L44988" s="10"/>
      <c r="M44988" s="10"/>
    </row>
    <row r="44989" spans="2:13" s="1" customFormat="1" ht="13.8" x14ac:dyDescent="0.3">
      <c r="B44989" s="10"/>
      <c r="L44989" s="10"/>
      <c r="M44989" s="10"/>
    </row>
    <row r="44990" spans="2:13" s="1" customFormat="1" ht="13.8" x14ac:dyDescent="0.3">
      <c r="B44990" s="10"/>
      <c r="L44990" s="10"/>
      <c r="M44990" s="10"/>
    </row>
    <row r="44991" spans="2:13" s="1" customFormat="1" ht="13.8" x14ac:dyDescent="0.3">
      <c r="B44991" s="10"/>
      <c r="L44991" s="10"/>
      <c r="M44991" s="10"/>
    </row>
    <row r="44992" spans="2:13" s="1" customFormat="1" ht="13.8" x14ac:dyDescent="0.3">
      <c r="B44992" s="10"/>
      <c r="L44992" s="10"/>
      <c r="M44992" s="10"/>
    </row>
    <row r="44993" spans="2:13" s="1" customFormat="1" ht="13.8" x14ac:dyDescent="0.3">
      <c r="B44993" s="10"/>
      <c r="L44993" s="10"/>
      <c r="M44993" s="10"/>
    </row>
    <row r="44994" spans="2:13" s="1" customFormat="1" ht="13.8" x14ac:dyDescent="0.3">
      <c r="B44994" s="10"/>
      <c r="L44994" s="10"/>
      <c r="M44994" s="10"/>
    </row>
    <row r="44995" spans="2:13" s="1" customFormat="1" ht="13.8" x14ac:dyDescent="0.3">
      <c r="B44995" s="10"/>
      <c r="L44995" s="10"/>
      <c r="M44995" s="10"/>
    </row>
    <row r="44996" spans="2:13" s="1" customFormat="1" ht="13.8" x14ac:dyDescent="0.3">
      <c r="B44996" s="10"/>
      <c r="L44996" s="10"/>
      <c r="M44996" s="10"/>
    </row>
    <row r="44997" spans="2:13" s="1" customFormat="1" ht="13.8" x14ac:dyDescent="0.3">
      <c r="B44997" s="10"/>
      <c r="L44997" s="10"/>
      <c r="M44997" s="10"/>
    </row>
    <row r="44998" spans="2:13" s="1" customFormat="1" ht="13.8" x14ac:dyDescent="0.3">
      <c r="B44998" s="10"/>
      <c r="L44998" s="10"/>
      <c r="M44998" s="10"/>
    </row>
    <row r="44999" spans="2:13" s="1" customFormat="1" ht="13.8" x14ac:dyDescent="0.3">
      <c r="B44999" s="10"/>
      <c r="L44999" s="10"/>
      <c r="M44999" s="10"/>
    </row>
    <row r="45000" spans="2:13" s="1" customFormat="1" ht="13.8" x14ac:dyDescent="0.3">
      <c r="B45000" s="10"/>
      <c r="L45000" s="10"/>
      <c r="M45000" s="10"/>
    </row>
    <row r="45001" spans="2:13" s="1" customFormat="1" ht="13.8" x14ac:dyDescent="0.3">
      <c r="B45001" s="10"/>
      <c r="L45001" s="10"/>
      <c r="M45001" s="10"/>
    </row>
    <row r="45002" spans="2:13" s="1" customFormat="1" ht="13.8" x14ac:dyDescent="0.3">
      <c r="B45002" s="10"/>
      <c r="L45002" s="10"/>
      <c r="M45002" s="10"/>
    </row>
    <row r="45003" spans="2:13" s="1" customFormat="1" ht="13.8" x14ac:dyDescent="0.3">
      <c r="B45003" s="10"/>
      <c r="L45003" s="10"/>
      <c r="M45003" s="10"/>
    </row>
    <row r="45004" spans="2:13" s="1" customFormat="1" ht="13.8" x14ac:dyDescent="0.3">
      <c r="B45004" s="10"/>
      <c r="L45004" s="10"/>
      <c r="M45004" s="10"/>
    </row>
    <row r="45005" spans="2:13" s="1" customFormat="1" ht="13.8" x14ac:dyDescent="0.3">
      <c r="B45005" s="10"/>
      <c r="L45005" s="10"/>
      <c r="M45005" s="10"/>
    </row>
    <row r="45006" spans="2:13" s="1" customFormat="1" ht="13.8" x14ac:dyDescent="0.3">
      <c r="B45006" s="10"/>
      <c r="L45006" s="10"/>
      <c r="M45006" s="10"/>
    </row>
    <row r="45007" spans="2:13" s="1" customFormat="1" ht="13.8" x14ac:dyDescent="0.3">
      <c r="B45007" s="10"/>
      <c r="L45007" s="10"/>
      <c r="M45007" s="10"/>
    </row>
    <row r="45008" spans="2:13" s="1" customFormat="1" ht="13.8" x14ac:dyDescent="0.3">
      <c r="B45008" s="10"/>
      <c r="L45008" s="10"/>
      <c r="M45008" s="10"/>
    </row>
    <row r="45009" spans="2:13" s="1" customFormat="1" ht="13.8" x14ac:dyDescent="0.3">
      <c r="B45009" s="10"/>
      <c r="L45009" s="10"/>
      <c r="M45009" s="10"/>
    </row>
    <row r="45010" spans="2:13" s="1" customFormat="1" ht="13.8" x14ac:dyDescent="0.3">
      <c r="B45010" s="10"/>
      <c r="L45010" s="10"/>
      <c r="M45010" s="10"/>
    </row>
    <row r="45011" spans="2:13" s="1" customFormat="1" ht="13.8" x14ac:dyDescent="0.3">
      <c r="B45011" s="10"/>
      <c r="L45011" s="10"/>
      <c r="M45011" s="10"/>
    </row>
    <row r="45012" spans="2:13" s="1" customFormat="1" ht="13.8" x14ac:dyDescent="0.3">
      <c r="B45012" s="10"/>
      <c r="L45012" s="10"/>
      <c r="M45012" s="10"/>
    </row>
    <row r="45013" spans="2:13" s="1" customFormat="1" ht="13.8" x14ac:dyDescent="0.3">
      <c r="B45013" s="10"/>
      <c r="L45013" s="10"/>
      <c r="M45013" s="10"/>
    </row>
    <row r="45014" spans="2:13" s="1" customFormat="1" ht="13.8" x14ac:dyDescent="0.3">
      <c r="B45014" s="10"/>
      <c r="L45014" s="10"/>
      <c r="M45014" s="10"/>
    </row>
    <row r="45015" spans="2:13" s="1" customFormat="1" ht="13.8" x14ac:dyDescent="0.3">
      <c r="B45015" s="10"/>
      <c r="L45015" s="10"/>
      <c r="M45015" s="10"/>
    </row>
    <row r="45016" spans="2:13" s="1" customFormat="1" ht="13.8" x14ac:dyDescent="0.3">
      <c r="B45016" s="10"/>
      <c r="L45016" s="10"/>
      <c r="M45016" s="10"/>
    </row>
    <row r="45017" spans="2:13" s="1" customFormat="1" ht="13.8" x14ac:dyDescent="0.3">
      <c r="B45017" s="10"/>
      <c r="L45017" s="10"/>
      <c r="M45017" s="10"/>
    </row>
    <row r="45018" spans="2:13" s="1" customFormat="1" ht="13.8" x14ac:dyDescent="0.3">
      <c r="B45018" s="10"/>
      <c r="L45018" s="10"/>
      <c r="M45018" s="10"/>
    </row>
    <row r="45019" spans="2:13" s="1" customFormat="1" ht="13.8" x14ac:dyDescent="0.3">
      <c r="B45019" s="10"/>
      <c r="L45019" s="10"/>
      <c r="M45019" s="10"/>
    </row>
    <row r="45020" spans="2:13" s="1" customFormat="1" ht="13.8" x14ac:dyDescent="0.3">
      <c r="B45020" s="10"/>
      <c r="L45020" s="10"/>
      <c r="M45020" s="10"/>
    </row>
    <row r="45021" spans="2:13" s="1" customFormat="1" ht="13.8" x14ac:dyDescent="0.3">
      <c r="B45021" s="10"/>
      <c r="L45021" s="10"/>
      <c r="M45021" s="10"/>
    </row>
    <row r="45022" spans="2:13" s="1" customFormat="1" ht="13.8" x14ac:dyDescent="0.3">
      <c r="B45022" s="10"/>
      <c r="L45022" s="10"/>
      <c r="M45022" s="10"/>
    </row>
    <row r="45023" spans="2:13" s="1" customFormat="1" ht="13.8" x14ac:dyDescent="0.3">
      <c r="B45023" s="10"/>
      <c r="L45023" s="10"/>
      <c r="M45023" s="10"/>
    </row>
    <row r="45024" spans="2:13" s="1" customFormat="1" ht="13.8" x14ac:dyDescent="0.3">
      <c r="B45024" s="10"/>
      <c r="L45024" s="10"/>
      <c r="M45024" s="10"/>
    </row>
    <row r="45025" spans="2:13" s="1" customFormat="1" ht="13.8" x14ac:dyDescent="0.3">
      <c r="B45025" s="10"/>
      <c r="L45025" s="10"/>
      <c r="M45025" s="10"/>
    </row>
    <row r="45026" spans="2:13" s="1" customFormat="1" ht="13.8" x14ac:dyDescent="0.3">
      <c r="B45026" s="10"/>
      <c r="L45026" s="10"/>
      <c r="M45026" s="10"/>
    </row>
    <row r="45027" spans="2:13" s="1" customFormat="1" ht="13.8" x14ac:dyDescent="0.3">
      <c r="B45027" s="10"/>
      <c r="L45027" s="10"/>
      <c r="M45027" s="10"/>
    </row>
    <row r="45028" spans="2:13" s="1" customFormat="1" ht="13.8" x14ac:dyDescent="0.3">
      <c r="B45028" s="10"/>
      <c r="L45028" s="10"/>
      <c r="M45028" s="10"/>
    </row>
    <row r="45029" spans="2:13" s="1" customFormat="1" ht="13.8" x14ac:dyDescent="0.3">
      <c r="B45029" s="10"/>
      <c r="L45029" s="10"/>
      <c r="M45029" s="10"/>
    </row>
    <row r="45030" spans="2:13" s="1" customFormat="1" ht="13.8" x14ac:dyDescent="0.3">
      <c r="B45030" s="10"/>
      <c r="L45030" s="10"/>
      <c r="M45030" s="10"/>
    </row>
    <row r="45031" spans="2:13" s="1" customFormat="1" ht="13.8" x14ac:dyDescent="0.3">
      <c r="B45031" s="10"/>
      <c r="L45031" s="10"/>
      <c r="M45031" s="10"/>
    </row>
    <row r="45032" spans="2:13" s="1" customFormat="1" ht="13.8" x14ac:dyDescent="0.3">
      <c r="B45032" s="10"/>
      <c r="L45032" s="10"/>
      <c r="M45032" s="10"/>
    </row>
    <row r="45033" spans="2:13" s="1" customFormat="1" ht="13.8" x14ac:dyDescent="0.3">
      <c r="B45033" s="10"/>
      <c r="L45033" s="10"/>
      <c r="M45033" s="10"/>
    </row>
    <row r="45034" spans="2:13" s="1" customFormat="1" ht="13.8" x14ac:dyDescent="0.3">
      <c r="B45034" s="10"/>
      <c r="L45034" s="10"/>
      <c r="M45034" s="10"/>
    </row>
    <row r="45035" spans="2:13" s="1" customFormat="1" ht="13.8" x14ac:dyDescent="0.3">
      <c r="B45035" s="10"/>
      <c r="L45035" s="10"/>
      <c r="M45035" s="10"/>
    </row>
    <row r="45036" spans="2:13" s="1" customFormat="1" ht="13.8" x14ac:dyDescent="0.3">
      <c r="B45036" s="10"/>
      <c r="L45036" s="10"/>
      <c r="M45036" s="10"/>
    </row>
    <row r="45037" spans="2:13" s="1" customFormat="1" ht="13.8" x14ac:dyDescent="0.3">
      <c r="B45037" s="10"/>
      <c r="L45037" s="10"/>
      <c r="M45037" s="10"/>
    </row>
    <row r="45038" spans="2:13" s="1" customFormat="1" ht="13.8" x14ac:dyDescent="0.3">
      <c r="B45038" s="10"/>
      <c r="L45038" s="10"/>
      <c r="M45038" s="10"/>
    </row>
    <row r="45039" spans="2:13" s="1" customFormat="1" ht="13.8" x14ac:dyDescent="0.3">
      <c r="B45039" s="10"/>
      <c r="L45039" s="10"/>
      <c r="M45039" s="10"/>
    </row>
    <row r="45040" spans="2:13" s="1" customFormat="1" ht="13.8" x14ac:dyDescent="0.3">
      <c r="B45040" s="10"/>
      <c r="L45040" s="10"/>
      <c r="M45040" s="10"/>
    </row>
    <row r="45041" spans="2:13" s="1" customFormat="1" ht="13.8" x14ac:dyDescent="0.3">
      <c r="B45041" s="10"/>
      <c r="L45041" s="10"/>
      <c r="M45041" s="10"/>
    </row>
    <row r="45042" spans="2:13" s="1" customFormat="1" ht="13.8" x14ac:dyDescent="0.3">
      <c r="B45042" s="10"/>
      <c r="L45042" s="10"/>
      <c r="M45042" s="10"/>
    </row>
    <row r="45043" spans="2:13" s="1" customFormat="1" ht="13.8" x14ac:dyDescent="0.3">
      <c r="B45043" s="10"/>
      <c r="L45043" s="10"/>
      <c r="M45043" s="10"/>
    </row>
    <row r="45044" spans="2:13" s="1" customFormat="1" ht="13.8" x14ac:dyDescent="0.3">
      <c r="B45044" s="10"/>
      <c r="L45044" s="10"/>
      <c r="M45044" s="10"/>
    </row>
    <row r="45045" spans="2:13" s="1" customFormat="1" ht="13.8" x14ac:dyDescent="0.3">
      <c r="B45045" s="10"/>
      <c r="L45045" s="10"/>
      <c r="M45045" s="10"/>
    </row>
    <row r="45046" spans="2:13" s="1" customFormat="1" ht="13.8" x14ac:dyDescent="0.3">
      <c r="B45046" s="10"/>
      <c r="L45046" s="10"/>
      <c r="M45046" s="10"/>
    </row>
    <row r="45047" spans="2:13" s="1" customFormat="1" ht="13.8" x14ac:dyDescent="0.3">
      <c r="B45047" s="10"/>
      <c r="L45047" s="10"/>
      <c r="M45047" s="10"/>
    </row>
    <row r="45048" spans="2:13" s="1" customFormat="1" ht="13.8" x14ac:dyDescent="0.3">
      <c r="B45048" s="10"/>
      <c r="L45048" s="10"/>
      <c r="M45048" s="10"/>
    </row>
    <row r="45049" spans="2:13" s="1" customFormat="1" ht="13.8" x14ac:dyDescent="0.3">
      <c r="B45049" s="10"/>
      <c r="L45049" s="10"/>
      <c r="M45049" s="10"/>
    </row>
    <row r="45050" spans="2:13" s="1" customFormat="1" ht="13.8" x14ac:dyDescent="0.3">
      <c r="B45050" s="10"/>
      <c r="L45050" s="10"/>
      <c r="M45050" s="10"/>
    </row>
    <row r="45051" spans="2:13" s="1" customFormat="1" ht="13.8" x14ac:dyDescent="0.3">
      <c r="B45051" s="10"/>
      <c r="L45051" s="10"/>
      <c r="M45051" s="10"/>
    </row>
    <row r="45052" spans="2:13" s="1" customFormat="1" ht="13.8" x14ac:dyDescent="0.3">
      <c r="B45052" s="10"/>
      <c r="L45052" s="10"/>
      <c r="M45052" s="10"/>
    </row>
    <row r="45053" spans="2:13" s="1" customFormat="1" ht="13.8" x14ac:dyDescent="0.3">
      <c r="B45053" s="10"/>
      <c r="L45053" s="10"/>
      <c r="M45053" s="10"/>
    </row>
    <row r="45054" spans="2:13" s="1" customFormat="1" ht="13.8" x14ac:dyDescent="0.3">
      <c r="B45054" s="10"/>
      <c r="L45054" s="10"/>
      <c r="M45054" s="10"/>
    </row>
    <row r="45055" spans="2:13" s="1" customFormat="1" ht="13.8" x14ac:dyDescent="0.3">
      <c r="B45055" s="10"/>
      <c r="L45055" s="10"/>
      <c r="M45055" s="10"/>
    </row>
    <row r="45056" spans="2:13" s="1" customFormat="1" ht="13.8" x14ac:dyDescent="0.3">
      <c r="B45056" s="10"/>
      <c r="L45056" s="10"/>
      <c r="M45056" s="10"/>
    </row>
    <row r="45057" spans="2:13" s="1" customFormat="1" ht="13.8" x14ac:dyDescent="0.3">
      <c r="B45057" s="10"/>
      <c r="L45057" s="10"/>
      <c r="M45057" s="10"/>
    </row>
    <row r="45058" spans="2:13" s="1" customFormat="1" ht="13.8" x14ac:dyDescent="0.3">
      <c r="B45058" s="10"/>
      <c r="L45058" s="10"/>
      <c r="M45058" s="10"/>
    </row>
    <row r="45059" spans="2:13" s="1" customFormat="1" ht="13.8" x14ac:dyDescent="0.3">
      <c r="B45059" s="10"/>
      <c r="L45059" s="10"/>
      <c r="M45059" s="10"/>
    </row>
    <row r="45060" spans="2:13" s="1" customFormat="1" ht="13.8" x14ac:dyDescent="0.3">
      <c r="B45060" s="10"/>
      <c r="L45060" s="10"/>
      <c r="M45060" s="10"/>
    </row>
    <row r="45061" spans="2:13" s="1" customFormat="1" ht="13.8" x14ac:dyDescent="0.3">
      <c r="B45061" s="10"/>
      <c r="L45061" s="10"/>
      <c r="M45061" s="10"/>
    </row>
    <row r="45062" spans="2:13" s="1" customFormat="1" ht="13.8" x14ac:dyDescent="0.3">
      <c r="B45062" s="10"/>
      <c r="L45062" s="10"/>
      <c r="M45062" s="10"/>
    </row>
    <row r="45063" spans="2:13" s="1" customFormat="1" ht="13.8" x14ac:dyDescent="0.3">
      <c r="B45063" s="10"/>
      <c r="L45063" s="10"/>
      <c r="M45063" s="10"/>
    </row>
    <row r="45064" spans="2:13" s="1" customFormat="1" ht="13.8" x14ac:dyDescent="0.3">
      <c r="B45064" s="10"/>
      <c r="L45064" s="10"/>
      <c r="M45064" s="10"/>
    </row>
    <row r="45065" spans="2:13" s="1" customFormat="1" ht="13.8" x14ac:dyDescent="0.3">
      <c r="B45065" s="10"/>
      <c r="L45065" s="10"/>
      <c r="M45065" s="10"/>
    </row>
    <row r="45066" spans="2:13" s="1" customFormat="1" ht="13.8" x14ac:dyDescent="0.3">
      <c r="B45066" s="10"/>
      <c r="L45066" s="10"/>
      <c r="M45066" s="10"/>
    </row>
    <row r="45067" spans="2:13" s="1" customFormat="1" ht="13.8" x14ac:dyDescent="0.3">
      <c r="B45067" s="10"/>
      <c r="L45067" s="10"/>
      <c r="M45067" s="10"/>
    </row>
    <row r="45068" spans="2:13" s="1" customFormat="1" ht="13.8" x14ac:dyDescent="0.3">
      <c r="B45068" s="10"/>
      <c r="L45068" s="10"/>
      <c r="M45068" s="10"/>
    </row>
    <row r="45069" spans="2:13" s="1" customFormat="1" ht="13.8" x14ac:dyDescent="0.3">
      <c r="B45069" s="10"/>
      <c r="L45069" s="10"/>
      <c r="M45069" s="10"/>
    </row>
    <row r="45070" spans="2:13" s="1" customFormat="1" ht="13.8" x14ac:dyDescent="0.3">
      <c r="B45070" s="10"/>
      <c r="L45070" s="10"/>
      <c r="M45070" s="10"/>
    </row>
    <row r="45071" spans="2:13" s="1" customFormat="1" ht="13.8" x14ac:dyDescent="0.3">
      <c r="B45071" s="10"/>
      <c r="L45071" s="10"/>
      <c r="M45071" s="10"/>
    </row>
    <row r="45072" spans="2:13" s="1" customFormat="1" ht="13.8" x14ac:dyDescent="0.3">
      <c r="B45072" s="10"/>
      <c r="L45072" s="10"/>
      <c r="M45072" s="10"/>
    </row>
    <row r="45073" spans="2:13" s="1" customFormat="1" ht="13.8" x14ac:dyDescent="0.3">
      <c r="B45073" s="10"/>
      <c r="L45073" s="10"/>
      <c r="M45073" s="10"/>
    </row>
    <row r="45074" spans="2:13" s="1" customFormat="1" ht="13.8" x14ac:dyDescent="0.3">
      <c r="B45074" s="10"/>
      <c r="L45074" s="10"/>
      <c r="M45074" s="10"/>
    </row>
    <row r="45075" spans="2:13" s="1" customFormat="1" ht="13.8" x14ac:dyDescent="0.3">
      <c r="B45075" s="10"/>
      <c r="L45075" s="10"/>
      <c r="M45075" s="10"/>
    </row>
    <row r="45076" spans="2:13" s="1" customFormat="1" ht="13.8" x14ac:dyDescent="0.3">
      <c r="B45076" s="10"/>
      <c r="L45076" s="10"/>
      <c r="M45076" s="10"/>
    </row>
    <row r="45077" spans="2:13" s="1" customFormat="1" ht="13.8" x14ac:dyDescent="0.3">
      <c r="B45077" s="10"/>
      <c r="L45077" s="10"/>
      <c r="M45077" s="10"/>
    </row>
    <row r="45078" spans="2:13" s="1" customFormat="1" ht="13.8" x14ac:dyDescent="0.3">
      <c r="B45078" s="10"/>
      <c r="L45078" s="10"/>
      <c r="M45078" s="10"/>
    </row>
    <row r="45079" spans="2:13" s="1" customFormat="1" ht="13.8" x14ac:dyDescent="0.3">
      <c r="B45079" s="10"/>
      <c r="L45079" s="10"/>
      <c r="M45079" s="10"/>
    </row>
    <row r="45080" spans="2:13" s="1" customFormat="1" ht="13.8" x14ac:dyDescent="0.3">
      <c r="B45080" s="10"/>
      <c r="L45080" s="10"/>
      <c r="M45080" s="10"/>
    </row>
    <row r="45081" spans="2:13" s="1" customFormat="1" ht="13.8" x14ac:dyDescent="0.3">
      <c r="B45081" s="10"/>
      <c r="L45081" s="10"/>
      <c r="M45081" s="10"/>
    </row>
    <row r="45082" spans="2:13" s="1" customFormat="1" ht="13.8" x14ac:dyDescent="0.3">
      <c r="B45082" s="10"/>
      <c r="L45082" s="10"/>
      <c r="M45082" s="10"/>
    </row>
    <row r="45083" spans="2:13" s="1" customFormat="1" ht="13.8" x14ac:dyDescent="0.3">
      <c r="B45083" s="10"/>
      <c r="L45083" s="10"/>
      <c r="M45083" s="10"/>
    </row>
    <row r="45084" spans="2:13" s="1" customFormat="1" ht="13.8" x14ac:dyDescent="0.3">
      <c r="B45084" s="10"/>
      <c r="L45084" s="10"/>
      <c r="M45084" s="10"/>
    </row>
    <row r="45085" spans="2:13" s="1" customFormat="1" ht="13.8" x14ac:dyDescent="0.3">
      <c r="B45085" s="10"/>
      <c r="L45085" s="10"/>
      <c r="M45085" s="10"/>
    </row>
    <row r="45086" spans="2:13" s="1" customFormat="1" ht="13.8" x14ac:dyDescent="0.3">
      <c r="B45086" s="10"/>
      <c r="L45086" s="10"/>
      <c r="M45086" s="10"/>
    </row>
    <row r="45087" spans="2:13" s="1" customFormat="1" ht="13.8" x14ac:dyDescent="0.3">
      <c r="B45087" s="10"/>
      <c r="L45087" s="10"/>
      <c r="M45087" s="10"/>
    </row>
    <row r="45088" spans="2:13" s="1" customFormat="1" ht="13.8" x14ac:dyDescent="0.3">
      <c r="B45088" s="10"/>
      <c r="L45088" s="10"/>
      <c r="M45088" s="10"/>
    </row>
    <row r="45089" spans="2:13" s="1" customFormat="1" ht="13.8" x14ac:dyDescent="0.3">
      <c r="B45089" s="10"/>
      <c r="L45089" s="10"/>
      <c r="M45089" s="10"/>
    </row>
    <row r="45090" spans="2:13" s="1" customFormat="1" ht="13.8" x14ac:dyDescent="0.3">
      <c r="B45090" s="10"/>
      <c r="L45090" s="10"/>
      <c r="M45090" s="10"/>
    </row>
    <row r="45091" spans="2:13" s="1" customFormat="1" ht="13.8" x14ac:dyDescent="0.3">
      <c r="B45091" s="10"/>
      <c r="L45091" s="10"/>
      <c r="M45091" s="10"/>
    </row>
    <row r="45092" spans="2:13" s="1" customFormat="1" ht="13.8" x14ac:dyDescent="0.3">
      <c r="B45092" s="10"/>
      <c r="L45092" s="10"/>
      <c r="M45092" s="10"/>
    </row>
    <row r="45093" spans="2:13" s="1" customFormat="1" ht="13.8" x14ac:dyDescent="0.3">
      <c r="B45093" s="10"/>
      <c r="L45093" s="10"/>
      <c r="M45093" s="10"/>
    </row>
    <row r="45094" spans="2:13" s="1" customFormat="1" ht="13.8" x14ac:dyDescent="0.3">
      <c r="B45094" s="10"/>
      <c r="L45094" s="10"/>
      <c r="M45094" s="10"/>
    </row>
    <row r="45095" spans="2:13" s="1" customFormat="1" ht="13.8" x14ac:dyDescent="0.3">
      <c r="B45095" s="10"/>
      <c r="L45095" s="10"/>
      <c r="M45095" s="10"/>
    </row>
    <row r="45096" spans="2:13" s="1" customFormat="1" ht="13.8" x14ac:dyDescent="0.3">
      <c r="B45096" s="10"/>
      <c r="L45096" s="10"/>
      <c r="M45096" s="10"/>
    </row>
    <row r="45097" spans="2:13" s="1" customFormat="1" ht="13.8" x14ac:dyDescent="0.3">
      <c r="B45097" s="10"/>
      <c r="L45097" s="10"/>
      <c r="M45097" s="10"/>
    </row>
    <row r="45098" spans="2:13" s="1" customFormat="1" ht="13.8" x14ac:dyDescent="0.3">
      <c r="B45098" s="10"/>
      <c r="L45098" s="10"/>
      <c r="M45098" s="10"/>
    </row>
    <row r="45099" spans="2:13" s="1" customFormat="1" ht="13.8" x14ac:dyDescent="0.3">
      <c r="B45099" s="10"/>
      <c r="L45099" s="10"/>
      <c r="M45099" s="10"/>
    </row>
    <row r="45100" spans="2:13" s="1" customFormat="1" ht="13.8" x14ac:dyDescent="0.3">
      <c r="B45100" s="10"/>
      <c r="L45100" s="10"/>
      <c r="M45100" s="10"/>
    </row>
    <row r="45101" spans="2:13" s="1" customFormat="1" ht="13.8" x14ac:dyDescent="0.3">
      <c r="B45101" s="10"/>
      <c r="L45101" s="10"/>
      <c r="M45101" s="10"/>
    </row>
    <row r="45102" spans="2:13" s="1" customFormat="1" ht="13.8" x14ac:dyDescent="0.3">
      <c r="B45102" s="10"/>
      <c r="L45102" s="10"/>
      <c r="M45102" s="10"/>
    </row>
    <row r="45103" spans="2:13" s="1" customFormat="1" ht="13.8" x14ac:dyDescent="0.3">
      <c r="B45103" s="10"/>
      <c r="L45103" s="10"/>
      <c r="M45103" s="10"/>
    </row>
    <row r="45104" spans="2:13" s="1" customFormat="1" ht="13.8" x14ac:dyDescent="0.3">
      <c r="B45104" s="10"/>
      <c r="L45104" s="10"/>
      <c r="M45104" s="10"/>
    </row>
    <row r="45105" spans="2:13" s="1" customFormat="1" ht="13.8" x14ac:dyDescent="0.3">
      <c r="B45105" s="10"/>
      <c r="L45105" s="10"/>
      <c r="M45105" s="10"/>
    </row>
    <row r="45106" spans="2:13" s="1" customFormat="1" ht="13.8" x14ac:dyDescent="0.3">
      <c r="B45106" s="10"/>
      <c r="L45106" s="10"/>
      <c r="M45106" s="10"/>
    </row>
    <row r="45107" spans="2:13" s="1" customFormat="1" ht="13.8" x14ac:dyDescent="0.3">
      <c r="B45107" s="10"/>
      <c r="L45107" s="10"/>
      <c r="M45107" s="10"/>
    </row>
    <row r="45108" spans="2:13" s="1" customFormat="1" ht="13.8" x14ac:dyDescent="0.3">
      <c r="B45108" s="10"/>
      <c r="L45108" s="10"/>
      <c r="M45108" s="10"/>
    </row>
    <row r="45109" spans="2:13" s="1" customFormat="1" ht="13.8" x14ac:dyDescent="0.3">
      <c r="B45109" s="10"/>
      <c r="L45109" s="10"/>
      <c r="M45109" s="10"/>
    </row>
    <row r="45110" spans="2:13" s="1" customFormat="1" ht="13.8" x14ac:dyDescent="0.3">
      <c r="B45110" s="10"/>
      <c r="L45110" s="10"/>
      <c r="M45110" s="10"/>
    </row>
    <row r="45111" spans="2:13" s="1" customFormat="1" ht="13.8" x14ac:dyDescent="0.3">
      <c r="B45111" s="10"/>
      <c r="L45111" s="10"/>
      <c r="M45111" s="10"/>
    </row>
    <row r="45112" spans="2:13" s="1" customFormat="1" ht="13.8" x14ac:dyDescent="0.3">
      <c r="B45112" s="10"/>
      <c r="L45112" s="10"/>
      <c r="M45112" s="10"/>
    </row>
    <row r="45113" spans="2:13" s="1" customFormat="1" ht="13.8" x14ac:dyDescent="0.3">
      <c r="B45113" s="10"/>
      <c r="L45113" s="10"/>
      <c r="M45113" s="10"/>
    </row>
    <row r="45114" spans="2:13" s="1" customFormat="1" ht="13.8" x14ac:dyDescent="0.3">
      <c r="B45114" s="10"/>
      <c r="L45114" s="10"/>
      <c r="M45114" s="10"/>
    </row>
    <row r="45115" spans="2:13" s="1" customFormat="1" ht="13.8" x14ac:dyDescent="0.3">
      <c r="B45115" s="10"/>
      <c r="L45115" s="10"/>
      <c r="M45115" s="10"/>
    </row>
    <row r="45116" spans="2:13" s="1" customFormat="1" ht="13.8" x14ac:dyDescent="0.3">
      <c r="B45116" s="10"/>
      <c r="L45116" s="10"/>
      <c r="M45116" s="10"/>
    </row>
    <row r="45117" spans="2:13" s="1" customFormat="1" ht="13.8" x14ac:dyDescent="0.3">
      <c r="B45117" s="10"/>
      <c r="L45117" s="10"/>
      <c r="M45117" s="10"/>
    </row>
    <row r="45118" spans="2:13" s="1" customFormat="1" ht="13.8" x14ac:dyDescent="0.3">
      <c r="B45118" s="10"/>
      <c r="L45118" s="10"/>
      <c r="M45118" s="10"/>
    </row>
    <row r="45119" spans="2:13" s="1" customFormat="1" ht="13.8" x14ac:dyDescent="0.3">
      <c r="B45119" s="10"/>
      <c r="L45119" s="10"/>
      <c r="M45119" s="10"/>
    </row>
    <row r="45120" spans="2:13" s="1" customFormat="1" ht="13.8" x14ac:dyDescent="0.3">
      <c r="B45120" s="10"/>
      <c r="L45120" s="10"/>
      <c r="M45120" s="10"/>
    </row>
    <row r="45121" spans="2:13" s="1" customFormat="1" ht="13.8" x14ac:dyDescent="0.3">
      <c r="B45121" s="10"/>
      <c r="L45121" s="10"/>
      <c r="M45121" s="10"/>
    </row>
    <row r="45122" spans="2:13" s="1" customFormat="1" ht="13.8" x14ac:dyDescent="0.3">
      <c r="B45122" s="10"/>
      <c r="L45122" s="10"/>
      <c r="M45122" s="10"/>
    </row>
    <row r="45123" spans="2:13" s="1" customFormat="1" ht="13.8" x14ac:dyDescent="0.3">
      <c r="B45123" s="10"/>
      <c r="L45123" s="10"/>
      <c r="M45123" s="10"/>
    </row>
    <row r="45124" spans="2:13" s="1" customFormat="1" ht="13.8" x14ac:dyDescent="0.3">
      <c r="B45124" s="10"/>
      <c r="L45124" s="10"/>
      <c r="M45124" s="10"/>
    </row>
    <row r="45125" spans="2:13" s="1" customFormat="1" ht="13.8" x14ac:dyDescent="0.3">
      <c r="B45125" s="10"/>
      <c r="L45125" s="10"/>
      <c r="M45125" s="10"/>
    </row>
    <row r="45126" spans="2:13" s="1" customFormat="1" ht="13.8" x14ac:dyDescent="0.3">
      <c r="B45126" s="10"/>
      <c r="L45126" s="10"/>
      <c r="M45126" s="10"/>
    </row>
    <row r="45127" spans="2:13" s="1" customFormat="1" ht="13.8" x14ac:dyDescent="0.3">
      <c r="B45127" s="10"/>
      <c r="L45127" s="10"/>
      <c r="M45127" s="10"/>
    </row>
    <row r="45128" spans="2:13" s="1" customFormat="1" ht="13.8" x14ac:dyDescent="0.3">
      <c r="B45128" s="10"/>
      <c r="L45128" s="10"/>
      <c r="M45128" s="10"/>
    </row>
    <row r="45129" spans="2:13" s="1" customFormat="1" ht="13.8" x14ac:dyDescent="0.3">
      <c r="B45129" s="10"/>
      <c r="L45129" s="10"/>
      <c r="M45129" s="10"/>
    </row>
    <row r="45130" spans="2:13" s="1" customFormat="1" ht="13.8" x14ac:dyDescent="0.3">
      <c r="B45130" s="10"/>
      <c r="L45130" s="10"/>
      <c r="M45130" s="10"/>
    </row>
    <row r="45131" spans="2:13" s="1" customFormat="1" ht="13.8" x14ac:dyDescent="0.3">
      <c r="B45131" s="10"/>
      <c r="L45131" s="10"/>
      <c r="M45131" s="10"/>
    </row>
    <row r="45132" spans="2:13" s="1" customFormat="1" ht="13.8" x14ac:dyDescent="0.3">
      <c r="B45132" s="10"/>
      <c r="L45132" s="10"/>
      <c r="M45132" s="10"/>
    </row>
    <row r="45133" spans="2:13" s="1" customFormat="1" ht="13.8" x14ac:dyDescent="0.3">
      <c r="B45133" s="10"/>
      <c r="L45133" s="10"/>
      <c r="M45133" s="10"/>
    </row>
    <row r="45134" spans="2:13" s="1" customFormat="1" ht="13.8" x14ac:dyDescent="0.3">
      <c r="B45134" s="10"/>
      <c r="L45134" s="10"/>
      <c r="M45134" s="10"/>
    </row>
    <row r="45135" spans="2:13" s="1" customFormat="1" ht="13.8" x14ac:dyDescent="0.3">
      <c r="B45135" s="10"/>
      <c r="L45135" s="10"/>
      <c r="M45135" s="10"/>
    </row>
    <row r="45136" spans="2:13" s="1" customFormat="1" ht="13.8" x14ac:dyDescent="0.3">
      <c r="B45136" s="10"/>
      <c r="L45136" s="10"/>
      <c r="M45136" s="10"/>
    </row>
    <row r="45137" spans="2:13" s="1" customFormat="1" ht="13.8" x14ac:dyDescent="0.3">
      <c r="B45137" s="10"/>
      <c r="L45137" s="10"/>
      <c r="M45137" s="10"/>
    </row>
    <row r="45138" spans="2:13" s="1" customFormat="1" ht="13.8" x14ac:dyDescent="0.3">
      <c r="B45138" s="10"/>
      <c r="L45138" s="10"/>
      <c r="M45138" s="10"/>
    </row>
    <row r="45139" spans="2:13" s="1" customFormat="1" ht="13.8" x14ac:dyDescent="0.3">
      <c r="B45139" s="10"/>
      <c r="L45139" s="10"/>
      <c r="M45139" s="10"/>
    </row>
    <row r="45140" spans="2:13" s="1" customFormat="1" ht="13.8" x14ac:dyDescent="0.3">
      <c r="B45140" s="10"/>
      <c r="L45140" s="10"/>
      <c r="M45140" s="10"/>
    </row>
    <row r="45141" spans="2:13" s="1" customFormat="1" ht="13.8" x14ac:dyDescent="0.3">
      <c r="B45141" s="10"/>
      <c r="L45141" s="10"/>
      <c r="M45141" s="10"/>
    </row>
    <row r="45142" spans="2:13" s="1" customFormat="1" ht="13.8" x14ac:dyDescent="0.3">
      <c r="B45142" s="10"/>
      <c r="L45142" s="10"/>
      <c r="M45142" s="10"/>
    </row>
    <row r="45143" spans="2:13" s="1" customFormat="1" ht="13.8" x14ac:dyDescent="0.3">
      <c r="B45143" s="10"/>
      <c r="L45143" s="10"/>
      <c r="M45143" s="10"/>
    </row>
    <row r="45144" spans="2:13" s="1" customFormat="1" ht="13.8" x14ac:dyDescent="0.3">
      <c r="B45144" s="10"/>
      <c r="L45144" s="10"/>
      <c r="M45144" s="10"/>
    </row>
    <row r="45145" spans="2:13" s="1" customFormat="1" ht="13.8" x14ac:dyDescent="0.3">
      <c r="B45145" s="10"/>
      <c r="L45145" s="10"/>
      <c r="M45145" s="10"/>
    </row>
    <row r="45146" spans="2:13" s="1" customFormat="1" ht="13.8" x14ac:dyDescent="0.3">
      <c r="B45146" s="10"/>
      <c r="L45146" s="10"/>
      <c r="M45146" s="10"/>
    </row>
    <row r="45147" spans="2:13" s="1" customFormat="1" ht="13.8" x14ac:dyDescent="0.3">
      <c r="B45147" s="10"/>
      <c r="L45147" s="10"/>
      <c r="M45147" s="10"/>
    </row>
    <row r="45148" spans="2:13" s="1" customFormat="1" ht="13.8" x14ac:dyDescent="0.3">
      <c r="B45148" s="10"/>
      <c r="L45148" s="10"/>
      <c r="M45148" s="10"/>
    </row>
    <row r="45149" spans="2:13" s="1" customFormat="1" ht="13.8" x14ac:dyDescent="0.3">
      <c r="B45149" s="10"/>
      <c r="L45149" s="10"/>
      <c r="M45149" s="10"/>
    </row>
    <row r="45150" spans="2:13" s="1" customFormat="1" ht="13.8" x14ac:dyDescent="0.3">
      <c r="B45150" s="10"/>
      <c r="L45150" s="10"/>
      <c r="M45150" s="10"/>
    </row>
    <row r="45151" spans="2:13" s="1" customFormat="1" ht="13.8" x14ac:dyDescent="0.3">
      <c r="B45151" s="10"/>
      <c r="L45151" s="10"/>
      <c r="M45151" s="10"/>
    </row>
    <row r="45152" spans="2:13" s="1" customFormat="1" ht="13.8" x14ac:dyDescent="0.3">
      <c r="B45152" s="10"/>
      <c r="L45152" s="10"/>
      <c r="M45152" s="10"/>
    </row>
    <row r="45153" spans="2:13" s="1" customFormat="1" ht="13.8" x14ac:dyDescent="0.3">
      <c r="B45153" s="10"/>
      <c r="L45153" s="10"/>
      <c r="M45153" s="10"/>
    </row>
    <row r="45154" spans="2:13" s="1" customFormat="1" ht="13.8" x14ac:dyDescent="0.3">
      <c r="B45154" s="10"/>
      <c r="L45154" s="10"/>
      <c r="M45154" s="10"/>
    </row>
    <row r="45155" spans="2:13" s="1" customFormat="1" ht="13.8" x14ac:dyDescent="0.3">
      <c r="B45155" s="10"/>
      <c r="L45155" s="10"/>
      <c r="M45155" s="10"/>
    </row>
    <row r="45156" spans="2:13" s="1" customFormat="1" ht="13.8" x14ac:dyDescent="0.3">
      <c r="B45156" s="10"/>
      <c r="L45156" s="10"/>
      <c r="M45156" s="10"/>
    </row>
    <row r="45157" spans="2:13" s="1" customFormat="1" ht="13.8" x14ac:dyDescent="0.3">
      <c r="B45157" s="10"/>
      <c r="L45157" s="10"/>
      <c r="M45157" s="10"/>
    </row>
    <row r="45158" spans="2:13" s="1" customFormat="1" ht="13.8" x14ac:dyDescent="0.3">
      <c r="B45158" s="10"/>
      <c r="L45158" s="10"/>
      <c r="M45158" s="10"/>
    </row>
    <row r="45159" spans="2:13" s="1" customFormat="1" ht="13.8" x14ac:dyDescent="0.3">
      <c r="B45159" s="10"/>
      <c r="L45159" s="10"/>
      <c r="M45159" s="10"/>
    </row>
    <row r="45160" spans="2:13" s="1" customFormat="1" ht="13.8" x14ac:dyDescent="0.3">
      <c r="B45160" s="10"/>
      <c r="L45160" s="10"/>
      <c r="M45160" s="10"/>
    </row>
    <row r="45161" spans="2:13" s="1" customFormat="1" ht="13.8" x14ac:dyDescent="0.3">
      <c r="B45161" s="10"/>
      <c r="L45161" s="10"/>
      <c r="M45161" s="10"/>
    </row>
    <row r="45162" spans="2:13" s="1" customFormat="1" ht="13.8" x14ac:dyDescent="0.3">
      <c r="B45162" s="10"/>
      <c r="L45162" s="10"/>
      <c r="M45162" s="10"/>
    </row>
    <row r="45163" spans="2:13" s="1" customFormat="1" ht="13.8" x14ac:dyDescent="0.3">
      <c r="B45163" s="10"/>
      <c r="L45163" s="10"/>
      <c r="M45163" s="10"/>
    </row>
    <row r="45164" spans="2:13" s="1" customFormat="1" ht="13.8" x14ac:dyDescent="0.3">
      <c r="B45164" s="10"/>
      <c r="L45164" s="10"/>
      <c r="M45164" s="10"/>
    </row>
    <row r="45165" spans="2:13" s="1" customFormat="1" ht="13.8" x14ac:dyDescent="0.3">
      <c r="B45165" s="10"/>
      <c r="L45165" s="10"/>
      <c r="M45165" s="10"/>
    </row>
    <row r="45166" spans="2:13" s="1" customFormat="1" ht="13.8" x14ac:dyDescent="0.3">
      <c r="B45166" s="10"/>
      <c r="L45166" s="10"/>
      <c r="M45166" s="10"/>
    </row>
    <row r="45167" spans="2:13" s="1" customFormat="1" ht="13.8" x14ac:dyDescent="0.3">
      <c r="B45167" s="10"/>
      <c r="L45167" s="10"/>
      <c r="M45167" s="10"/>
    </row>
    <row r="45168" spans="2:13" s="1" customFormat="1" ht="13.8" x14ac:dyDescent="0.3">
      <c r="B45168" s="10"/>
      <c r="L45168" s="10"/>
      <c r="M45168" s="10"/>
    </row>
    <row r="45169" spans="2:13" s="1" customFormat="1" ht="13.8" x14ac:dyDescent="0.3">
      <c r="B45169" s="10"/>
      <c r="L45169" s="10"/>
      <c r="M45169" s="10"/>
    </row>
    <row r="45170" spans="2:13" s="1" customFormat="1" ht="13.8" x14ac:dyDescent="0.3">
      <c r="B45170" s="10"/>
      <c r="L45170" s="10"/>
      <c r="M45170" s="10"/>
    </row>
    <row r="45171" spans="2:13" s="1" customFormat="1" ht="13.8" x14ac:dyDescent="0.3">
      <c r="B45171" s="10"/>
      <c r="L45171" s="10"/>
      <c r="M45171" s="10"/>
    </row>
    <row r="45172" spans="2:13" s="1" customFormat="1" ht="13.8" x14ac:dyDescent="0.3">
      <c r="B45172" s="10"/>
      <c r="L45172" s="10"/>
      <c r="M45172" s="10"/>
    </row>
    <row r="45173" spans="2:13" s="1" customFormat="1" ht="13.8" x14ac:dyDescent="0.3">
      <c r="B45173" s="10"/>
      <c r="L45173" s="10"/>
      <c r="M45173" s="10"/>
    </row>
    <row r="45174" spans="2:13" s="1" customFormat="1" ht="13.8" x14ac:dyDescent="0.3">
      <c r="B45174" s="10"/>
      <c r="L45174" s="10"/>
      <c r="M45174" s="10"/>
    </row>
    <row r="45175" spans="2:13" s="1" customFormat="1" ht="13.8" x14ac:dyDescent="0.3">
      <c r="B45175" s="10"/>
      <c r="L45175" s="10"/>
      <c r="M45175" s="10"/>
    </row>
    <row r="45176" spans="2:13" s="1" customFormat="1" ht="13.8" x14ac:dyDescent="0.3">
      <c r="B45176" s="10"/>
      <c r="L45176" s="10"/>
      <c r="M45176" s="10"/>
    </row>
    <row r="45177" spans="2:13" s="1" customFormat="1" ht="13.8" x14ac:dyDescent="0.3">
      <c r="B45177" s="10"/>
      <c r="L45177" s="10"/>
      <c r="M45177" s="10"/>
    </row>
    <row r="45178" spans="2:13" s="1" customFormat="1" ht="13.8" x14ac:dyDescent="0.3">
      <c r="B45178" s="10"/>
      <c r="L45178" s="10"/>
      <c r="M45178" s="10"/>
    </row>
    <row r="45179" spans="2:13" s="1" customFormat="1" ht="13.8" x14ac:dyDescent="0.3">
      <c r="B45179" s="10"/>
      <c r="L45179" s="10"/>
      <c r="M45179" s="10"/>
    </row>
    <row r="45180" spans="2:13" s="1" customFormat="1" ht="13.8" x14ac:dyDescent="0.3">
      <c r="B45180" s="10"/>
      <c r="L45180" s="10"/>
      <c r="M45180" s="10"/>
    </row>
    <row r="45181" spans="2:13" s="1" customFormat="1" ht="13.8" x14ac:dyDescent="0.3">
      <c r="B45181" s="10"/>
      <c r="L45181" s="10"/>
      <c r="M45181" s="10"/>
    </row>
    <row r="45182" spans="2:13" s="1" customFormat="1" ht="13.8" x14ac:dyDescent="0.3">
      <c r="B45182" s="10"/>
      <c r="L45182" s="10"/>
      <c r="M45182" s="10"/>
    </row>
    <row r="45183" spans="2:13" s="1" customFormat="1" ht="13.8" x14ac:dyDescent="0.3">
      <c r="B45183" s="10"/>
      <c r="L45183" s="10"/>
      <c r="M45183" s="10"/>
    </row>
    <row r="45184" spans="2:13" s="1" customFormat="1" ht="13.8" x14ac:dyDescent="0.3">
      <c r="B45184" s="10"/>
      <c r="L45184" s="10"/>
      <c r="M45184" s="10"/>
    </row>
    <row r="45185" spans="2:13" s="1" customFormat="1" ht="13.8" x14ac:dyDescent="0.3">
      <c r="B45185" s="10"/>
      <c r="L45185" s="10"/>
      <c r="M45185" s="10"/>
    </row>
    <row r="45186" spans="2:13" s="1" customFormat="1" ht="13.8" x14ac:dyDescent="0.3">
      <c r="B45186" s="10"/>
      <c r="L45186" s="10"/>
      <c r="M45186" s="10"/>
    </row>
    <row r="45187" spans="2:13" s="1" customFormat="1" ht="13.8" x14ac:dyDescent="0.3">
      <c r="B45187" s="10"/>
      <c r="L45187" s="10"/>
      <c r="M45187" s="10"/>
    </row>
    <row r="45188" spans="2:13" s="1" customFormat="1" ht="13.8" x14ac:dyDescent="0.3">
      <c r="B45188" s="10"/>
      <c r="L45188" s="10"/>
      <c r="M45188" s="10"/>
    </row>
    <row r="45189" spans="2:13" s="1" customFormat="1" ht="13.8" x14ac:dyDescent="0.3">
      <c r="B45189" s="10"/>
      <c r="L45189" s="10"/>
      <c r="M45189" s="10"/>
    </row>
    <row r="45190" spans="2:13" s="1" customFormat="1" ht="13.8" x14ac:dyDescent="0.3">
      <c r="B45190" s="10"/>
      <c r="L45190" s="10"/>
      <c r="M45190" s="10"/>
    </row>
    <row r="45191" spans="2:13" s="1" customFormat="1" ht="13.8" x14ac:dyDescent="0.3">
      <c r="B45191" s="10"/>
      <c r="L45191" s="10"/>
      <c r="M45191" s="10"/>
    </row>
    <row r="45192" spans="2:13" s="1" customFormat="1" ht="13.8" x14ac:dyDescent="0.3">
      <c r="B45192" s="10"/>
      <c r="L45192" s="10"/>
      <c r="M45192" s="10"/>
    </row>
    <row r="45193" spans="2:13" s="1" customFormat="1" ht="13.8" x14ac:dyDescent="0.3">
      <c r="B45193" s="10"/>
      <c r="L45193" s="10"/>
      <c r="M45193" s="10"/>
    </row>
    <row r="45194" spans="2:13" s="1" customFormat="1" ht="13.8" x14ac:dyDescent="0.3">
      <c r="B45194" s="10"/>
      <c r="L45194" s="10"/>
      <c r="M45194" s="10"/>
    </row>
    <row r="45195" spans="2:13" s="1" customFormat="1" ht="13.8" x14ac:dyDescent="0.3">
      <c r="B45195" s="10"/>
      <c r="L45195" s="10"/>
      <c r="M45195" s="10"/>
    </row>
    <row r="45196" spans="2:13" s="1" customFormat="1" ht="13.8" x14ac:dyDescent="0.3">
      <c r="B45196" s="10"/>
      <c r="L45196" s="10"/>
      <c r="M45196" s="10"/>
    </row>
    <row r="45197" spans="2:13" s="1" customFormat="1" ht="13.8" x14ac:dyDescent="0.3">
      <c r="B45197" s="10"/>
      <c r="L45197" s="10"/>
      <c r="M45197" s="10"/>
    </row>
    <row r="45198" spans="2:13" s="1" customFormat="1" ht="13.8" x14ac:dyDescent="0.3">
      <c r="B45198" s="10"/>
      <c r="L45198" s="10"/>
      <c r="M45198" s="10"/>
    </row>
    <row r="45199" spans="2:13" s="1" customFormat="1" ht="13.8" x14ac:dyDescent="0.3">
      <c r="B45199" s="10"/>
      <c r="L45199" s="10"/>
      <c r="M45199" s="10"/>
    </row>
    <row r="45200" spans="2:13" s="1" customFormat="1" ht="13.8" x14ac:dyDescent="0.3">
      <c r="B45200" s="10"/>
      <c r="L45200" s="10"/>
      <c r="M45200" s="10"/>
    </row>
    <row r="45201" spans="2:13" s="1" customFormat="1" ht="13.8" x14ac:dyDescent="0.3">
      <c r="B45201" s="10"/>
      <c r="L45201" s="10"/>
      <c r="M45201" s="10"/>
    </row>
    <row r="45202" spans="2:13" s="1" customFormat="1" ht="13.8" x14ac:dyDescent="0.3">
      <c r="B45202" s="10"/>
      <c r="L45202" s="10"/>
      <c r="M45202" s="10"/>
    </row>
    <row r="45203" spans="2:13" s="1" customFormat="1" ht="13.8" x14ac:dyDescent="0.3">
      <c r="B45203" s="10"/>
      <c r="L45203" s="10"/>
      <c r="M45203" s="10"/>
    </row>
    <row r="45204" spans="2:13" s="1" customFormat="1" ht="13.8" x14ac:dyDescent="0.3">
      <c r="B45204" s="10"/>
      <c r="L45204" s="10"/>
      <c r="M45204" s="10"/>
    </row>
    <row r="45205" spans="2:13" s="1" customFormat="1" ht="13.8" x14ac:dyDescent="0.3">
      <c r="B45205" s="10"/>
      <c r="L45205" s="10"/>
      <c r="M45205" s="10"/>
    </row>
    <row r="45206" spans="2:13" s="1" customFormat="1" ht="13.8" x14ac:dyDescent="0.3">
      <c r="B45206" s="10"/>
      <c r="L45206" s="10"/>
      <c r="M45206" s="10"/>
    </row>
    <row r="45207" spans="2:13" s="1" customFormat="1" ht="13.8" x14ac:dyDescent="0.3">
      <c r="B45207" s="10"/>
      <c r="L45207" s="10"/>
      <c r="M45207" s="10"/>
    </row>
    <row r="45208" spans="2:13" s="1" customFormat="1" ht="13.8" x14ac:dyDescent="0.3">
      <c r="B45208" s="10"/>
      <c r="L45208" s="10"/>
      <c r="M45208" s="10"/>
    </row>
    <row r="45209" spans="2:13" s="1" customFormat="1" ht="13.8" x14ac:dyDescent="0.3">
      <c r="B45209" s="10"/>
      <c r="L45209" s="10"/>
      <c r="M45209" s="10"/>
    </row>
    <row r="45210" spans="2:13" s="1" customFormat="1" ht="13.8" x14ac:dyDescent="0.3">
      <c r="B45210" s="10"/>
      <c r="L45210" s="10"/>
      <c r="M45210" s="10"/>
    </row>
    <row r="45211" spans="2:13" s="1" customFormat="1" ht="13.8" x14ac:dyDescent="0.3">
      <c r="B45211" s="10"/>
      <c r="L45211" s="10"/>
      <c r="M45211" s="10"/>
    </row>
    <row r="45212" spans="2:13" s="1" customFormat="1" ht="13.8" x14ac:dyDescent="0.3">
      <c r="B45212" s="10"/>
      <c r="L45212" s="10"/>
      <c r="M45212" s="10"/>
    </row>
    <row r="45213" spans="2:13" s="1" customFormat="1" ht="13.8" x14ac:dyDescent="0.3">
      <c r="B45213" s="10"/>
      <c r="L45213" s="10"/>
      <c r="M45213" s="10"/>
    </row>
    <row r="45214" spans="2:13" s="1" customFormat="1" ht="13.8" x14ac:dyDescent="0.3">
      <c r="B45214" s="10"/>
      <c r="L45214" s="10"/>
      <c r="M45214" s="10"/>
    </row>
    <row r="45215" spans="2:13" s="1" customFormat="1" ht="13.8" x14ac:dyDescent="0.3">
      <c r="B45215" s="10"/>
      <c r="L45215" s="10"/>
      <c r="M45215" s="10"/>
    </row>
    <row r="45216" spans="2:13" s="1" customFormat="1" ht="13.8" x14ac:dyDescent="0.3">
      <c r="B45216" s="10"/>
      <c r="L45216" s="10"/>
      <c r="M45216" s="10"/>
    </row>
    <row r="45217" spans="2:13" s="1" customFormat="1" ht="13.8" x14ac:dyDescent="0.3">
      <c r="B45217" s="10"/>
      <c r="L45217" s="10"/>
      <c r="M45217" s="10"/>
    </row>
    <row r="45218" spans="2:13" s="1" customFormat="1" ht="13.8" x14ac:dyDescent="0.3">
      <c r="B45218" s="10"/>
      <c r="L45218" s="10"/>
      <c r="M45218" s="10"/>
    </row>
    <row r="45219" spans="2:13" s="1" customFormat="1" ht="13.8" x14ac:dyDescent="0.3">
      <c r="B45219" s="10"/>
      <c r="L45219" s="10"/>
      <c r="M45219" s="10"/>
    </row>
    <row r="45220" spans="2:13" s="1" customFormat="1" ht="13.8" x14ac:dyDescent="0.3">
      <c r="B45220" s="10"/>
      <c r="L45220" s="10"/>
      <c r="M45220" s="10"/>
    </row>
    <row r="45221" spans="2:13" s="1" customFormat="1" ht="13.8" x14ac:dyDescent="0.3">
      <c r="B45221" s="10"/>
      <c r="L45221" s="10"/>
      <c r="M45221" s="10"/>
    </row>
    <row r="45222" spans="2:13" s="1" customFormat="1" ht="13.8" x14ac:dyDescent="0.3">
      <c r="B45222" s="10"/>
      <c r="L45222" s="10"/>
      <c r="M45222" s="10"/>
    </row>
    <row r="45223" spans="2:13" s="1" customFormat="1" ht="13.8" x14ac:dyDescent="0.3">
      <c r="B45223" s="10"/>
      <c r="L45223" s="10"/>
      <c r="M45223" s="10"/>
    </row>
    <row r="45224" spans="2:13" s="1" customFormat="1" ht="13.8" x14ac:dyDescent="0.3">
      <c r="B45224" s="10"/>
      <c r="L45224" s="10"/>
      <c r="M45224" s="10"/>
    </row>
    <row r="45225" spans="2:13" s="1" customFormat="1" ht="13.8" x14ac:dyDescent="0.3">
      <c r="B45225" s="10"/>
      <c r="L45225" s="10"/>
      <c r="M45225" s="10"/>
    </row>
    <row r="45226" spans="2:13" s="1" customFormat="1" ht="13.8" x14ac:dyDescent="0.3">
      <c r="B45226" s="10"/>
      <c r="L45226" s="10"/>
      <c r="M45226" s="10"/>
    </row>
    <row r="45227" spans="2:13" s="1" customFormat="1" ht="13.8" x14ac:dyDescent="0.3">
      <c r="B45227" s="10"/>
      <c r="L45227" s="10"/>
      <c r="M45227" s="10"/>
    </row>
    <row r="45228" spans="2:13" s="1" customFormat="1" ht="13.8" x14ac:dyDescent="0.3">
      <c r="B45228" s="10"/>
      <c r="L45228" s="10"/>
      <c r="M45228" s="10"/>
    </row>
    <row r="45229" spans="2:13" s="1" customFormat="1" ht="13.8" x14ac:dyDescent="0.3">
      <c r="B45229" s="10"/>
      <c r="L45229" s="10"/>
      <c r="M45229" s="10"/>
    </row>
    <row r="45230" spans="2:13" s="1" customFormat="1" ht="13.8" x14ac:dyDescent="0.3">
      <c r="B45230" s="10"/>
      <c r="L45230" s="10"/>
      <c r="M45230" s="10"/>
    </row>
    <row r="45231" spans="2:13" s="1" customFormat="1" ht="13.8" x14ac:dyDescent="0.3">
      <c r="B45231" s="10"/>
      <c r="L45231" s="10"/>
      <c r="M45231" s="10"/>
    </row>
    <row r="45232" spans="2:13" s="1" customFormat="1" ht="13.8" x14ac:dyDescent="0.3">
      <c r="B45232" s="10"/>
      <c r="L45232" s="10"/>
      <c r="M45232" s="10"/>
    </row>
    <row r="45233" spans="2:13" s="1" customFormat="1" ht="13.8" x14ac:dyDescent="0.3">
      <c r="B45233" s="10"/>
      <c r="L45233" s="10"/>
      <c r="M45233" s="10"/>
    </row>
    <row r="45234" spans="2:13" s="1" customFormat="1" ht="13.8" x14ac:dyDescent="0.3">
      <c r="B45234" s="10"/>
      <c r="L45234" s="10"/>
      <c r="M45234" s="10"/>
    </row>
    <row r="45235" spans="2:13" s="1" customFormat="1" ht="13.8" x14ac:dyDescent="0.3">
      <c r="B45235" s="10"/>
      <c r="L45235" s="10"/>
      <c r="M45235" s="10"/>
    </row>
    <row r="45236" spans="2:13" s="1" customFormat="1" ht="13.8" x14ac:dyDescent="0.3">
      <c r="B45236" s="10"/>
      <c r="L45236" s="10"/>
      <c r="M45236" s="10"/>
    </row>
    <row r="45237" spans="2:13" s="1" customFormat="1" ht="13.8" x14ac:dyDescent="0.3">
      <c r="B45237" s="10"/>
      <c r="L45237" s="10"/>
      <c r="M45237" s="10"/>
    </row>
    <row r="45238" spans="2:13" s="1" customFormat="1" ht="13.8" x14ac:dyDescent="0.3">
      <c r="B45238" s="10"/>
      <c r="L45238" s="10"/>
      <c r="M45238" s="10"/>
    </row>
    <row r="45239" spans="2:13" s="1" customFormat="1" ht="13.8" x14ac:dyDescent="0.3">
      <c r="B45239" s="10"/>
      <c r="L45239" s="10"/>
      <c r="M45239" s="10"/>
    </row>
    <row r="45240" spans="2:13" s="1" customFormat="1" ht="13.8" x14ac:dyDescent="0.3">
      <c r="B45240" s="10"/>
      <c r="L45240" s="10"/>
      <c r="M45240" s="10"/>
    </row>
    <row r="45241" spans="2:13" s="1" customFormat="1" ht="13.8" x14ac:dyDescent="0.3">
      <c r="B45241" s="10"/>
      <c r="L45241" s="10"/>
      <c r="M45241" s="10"/>
    </row>
    <row r="45242" spans="2:13" s="1" customFormat="1" ht="13.8" x14ac:dyDescent="0.3">
      <c r="B45242" s="10"/>
      <c r="L45242" s="10"/>
      <c r="M45242" s="10"/>
    </row>
    <row r="45243" spans="2:13" s="1" customFormat="1" ht="13.8" x14ac:dyDescent="0.3">
      <c r="B45243" s="10"/>
      <c r="L45243" s="10"/>
      <c r="M45243" s="10"/>
    </row>
    <row r="45244" spans="2:13" s="1" customFormat="1" ht="13.8" x14ac:dyDescent="0.3">
      <c r="B45244" s="10"/>
      <c r="L45244" s="10"/>
      <c r="M45244" s="10"/>
    </row>
    <row r="45245" spans="2:13" s="1" customFormat="1" ht="13.8" x14ac:dyDescent="0.3">
      <c r="B45245" s="10"/>
      <c r="L45245" s="10"/>
      <c r="M45245" s="10"/>
    </row>
    <row r="45246" spans="2:13" s="1" customFormat="1" ht="13.8" x14ac:dyDescent="0.3">
      <c r="B45246" s="10"/>
      <c r="L45246" s="10"/>
      <c r="M45246" s="10"/>
    </row>
    <row r="45247" spans="2:13" s="1" customFormat="1" ht="13.8" x14ac:dyDescent="0.3">
      <c r="B45247" s="10"/>
      <c r="L45247" s="10"/>
      <c r="M45247" s="10"/>
    </row>
    <row r="45248" spans="2:13" s="1" customFormat="1" ht="13.8" x14ac:dyDescent="0.3">
      <c r="B45248" s="10"/>
      <c r="L45248" s="10"/>
      <c r="M45248" s="10"/>
    </row>
    <row r="45249" spans="2:13" s="1" customFormat="1" ht="13.8" x14ac:dyDescent="0.3">
      <c r="B45249" s="10"/>
      <c r="L45249" s="10"/>
      <c r="M45249" s="10"/>
    </row>
    <row r="45250" spans="2:13" s="1" customFormat="1" ht="13.8" x14ac:dyDescent="0.3">
      <c r="B45250" s="10"/>
      <c r="L45250" s="10"/>
      <c r="M45250" s="10"/>
    </row>
    <row r="45251" spans="2:13" s="1" customFormat="1" ht="13.8" x14ac:dyDescent="0.3">
      <c r="B45251" s="10"/>
      <c r="L45251" s="10"/>
      <c r="M45251" s="10"/>
    </row>
    <row r="45252" spans="2:13" s="1" customFormat="1" ht="13.8" x14ac:dyDescent="0.3">
      <c r="B45252" s="10"/>
      <c r="L45252" s="10"/>
      <c r="M45252" s="10"/>
    </row>
    <row r="45253" spans="2:13" s="1" customFormat="1" ht="13.8" x14ac:dyDescent="0.3">
      <c r="B45253" s="10"/>
      <c r="L45253" s="10"/>
      <c r="M45253" s="10"/>
    </row>
    <row r="45254" spans="2:13" s="1" customFormat="1" ht="13.8" x14ac:dyDescent="0.3">
      <c r="B45254" s="10"/>
      <c r="L45254" s="10"/>
      <c r="M45254" s="10"/>
    </row>
    <row r="45255" spans="2:13" s="1" customFormat="1" ht="13.8" x14ac:dyDescent="0.3">
      <c r="B45255" s="10"/>
      <c r="L45255" s="10"/>
      <c r="M45255" s="10"/>
    </row>
    <row r="45256" spans="2:13" s="1" customFormat="1" ht="13.8" x14ac:dyDescent="0.3">
      <c r="B45256" s="10"/>
      <c r="L45256" s="10"/>
      <c r="M45256" s="10"/>
    </row>
    <row r="45257" spans="2:13" s="1" customFormat="1" ht="13.8" x14ac:dyDescent="0.3">
      <c r="B45257" s="10"/>
      <c r="L45257" s="10"/>
      <c r="M45257" s="10"/>
    </row>
    <row r="45258" spans="2:13" s="1" customFormat="1" ht="13.8" x14ac:dyDescent="0.3">
      <c r="B45258" s="10"/>
      <c r="L45258" s="10"/>
      <c r="M45258" s="10"/>
    </row>
    <row r="45259" spans="2:13" s="1" customFormat="1" ht="13.8" x14ac:dyDescent="0.3">
      <c r="B45259" s="10"/>
      <c r="L45259" s="10"/>
      <c r="M45259" s="10"/>
    </row>
    <row r="45260" spans="2:13" s="1" customFormat="1" ht="13.8" x14ac:dyDescent="0.3">
      <c r="B45260" s="10"/>
      <c r="L45260" s="10"/>
      <c r="M45260" s="10"/>
    </row>
    <row r="45261" spans="2:13" s="1" customFormat="1" ht="13.8" x14ac:dyDescent="0.3">
      <c r="B45261" s="10"/>
      <c r="L45261" s="10"/>
      <c r="M45261" s="10"/>
    </row>
    <row r="45262" spans="2:13" s="1" customFormat="1" ht="13.8" x14ac:dyDescent="0.3">
      <c r="B45262" s="10"/>
      <c r="L45262" s="10"/>
      <c r="M45262" s="10"/>
    </row>
    <row r="45263" spans="2:13" s="1" customFormat="1" ht="13.8" x14ac:dyDescent="0.3">
      <c r="B45263" s="10"/>
      <c r="L45263" s="10"/>
      <c r="M45263" s="10"/>
    </row>
    <row r="45264" spans="2:13" s="1" customFormat="1" ht="13.8" x14ac:dyDescent="0.3">
      <c r="B45264" s="10"/>
      <c r="L45264" s="10"/>
      <c r="M45264" s="10"/>
    </row>
    <row r="45265" spans="2:13" s="1" customFormat="1" ht="13.8" x14ac:dyDescent="0.3">
      <c r="B45265" s="10"/>
      <c r="L45265" s="10"/>
      <c r="M45265" s="10"/>
    </row>
    <row r="45266" spans="2:13" s="1" customFormat="1" ht="13.8" x14ac:dyDescent="0.3">
      <c r="B45266" s="10"/>
      <c r="L45266" s="10"/>
      <c r="M45266" s="10"/>
    </row>
    <row r="45267" spans="2:13" s="1" customFormat="1" ht="13.8" x14ac:dyDescent="0.3">
      <c r="B45267" s="10"/>
      <c r="L45267" s="10"/>
      <c r="M45267" s="10"/>
    </row>
    <row r="45268" spans="2:13" s="1" customFormat="1" ht="13.8" x14ac:dyDescent="0.3">
      <c r="B45268" s="10"/>
      <c r="L45268" s="10"/>
      <c r="M45268" s="10"/>
    </row>
    <row r="45269" spans="2:13" s="1" customFormat="1" ht="13.8" x14ac:dyDescent="0.3">
      <c r="B45269" s="10"/>
      <c r="L45269" s="10"/>
      <c r="M45269" s="10"/>
    </row>
    <row r="45270" spans="2:13" s="1" customFormat="1" ht="13.8" x14ac:dyDescent="0.3">
      <c r="B45270" s="10"/>
      <c r="L45270" s="10"/>
      <c r="M45270" s="10"/>
    </row>
    <row r="45271" spans="2:13" s="1" customFormat="1" ht="13.8" x14ac:dyDescent="0.3">
      <c r="B45271" s="10"/>
      <c r="L45271" s="10"/>
      <c r="M45271" s="10"/>
    </row>
    <row r="45272" spans="2:13" s="1" customFormat="1" ht="13.8" x14ac:dyDescent="0.3">
      <c r="B45272" s="10"/>
      <c r="L45272" s="10"/>
      <c r="M45272" s="10"/>
    </row>
    <row r="45273" spans="2:13" s="1" customFormat="1" ht="13.8" x14ac:dyDescent="0.3">
      <c r="B45273" s="10"/>
      <c r="L45273" s="10"/>
      <c r="M45273" s="10"/>
    </row>
    <row r="45274" spans="2:13" s="1" customFormat="1" ht="13.8" x14ac:dyDescent="0.3">
      <c r="B45274" s="10"/>
      <c r="L45274" s="10"/>
      <c r="M45274" s="10"/>
    </row>
    <row r="45275" spans="2:13" s="1" customFormat="1" ht="13.8" x14ac:dyDescent="0.3">
      <c r="B45275" s="10"/>
      <c r="L45275" s="10"/>
      <c r="M45275" s="10"/>
    </row>
    <row r="45276" spans="2:13" s="1" customFormat="1" ht="13.8" x14ac:dyDescent="0.3">
      <c r="B45276" s="10"/>
      <c r="L45276" s="10"/>
      <c r="M45276" s="10"/>
    </row>
    <row r="45277" spans="2:13" s="1" customFormat="1" ht="13.8" x14ac:dyDescent="0.3">
      <c r="B45277" s="10"/>
      <c r="L45277" s="10"/>
      <c r="M45277" s="10"/>
    </row>
    <row r="45278" spans="2:13" s="1" customFormat="1" ht="13.8" x14ac:dyDescent="0.3">
      <c r="B45278" s="10"/>
      <c r="L45278" s="10"/>
      <c r="M45278" s="10"/>
    </row>
    <row r="45279" spans="2:13" s="1" customFormat="1" ht="13.8" x14ac:dyDescent="0.3">
      <c r="B45279" s="10"/>
      <c r="L45279" s="10"/>
      <c r="M45279" s="10"/>
    </row>
    <row r="45280" spans="2:13" s="1" customFormat="1" ht="13.8" x14ac:dyDescent="0.3">
      <c r="B45280" s="10"/>
      <c r="L45280" s="10"/>
      <c r="M45280" s="10"/>
    </row>
    <row r="45281" spans="2:13" s="1" customFormat="1" ht="13.8" x14ac:dyDescent="0.3">
      <c r="B45281" s="10"/>
      <c r="L45281" s="10"/>
      <c r="M45281" s="10"/>
    </row>
    <row r="45282" spans="2:13" s="1" customFormat="1" ht="13.8" x14ac:dyDescent="0.3">
      <c r="B45282" s="10"/>
      <c r="L45282" s="10"/>
      <c r="M45282" s="10"/>
    </row>
    <row r="45283" spans="2:13" s="1" customFormat="1" ht="13.8" x14ac:dyDescent="0.3">
      <c r="B45283" s="10"/>
      <c r="L45283" s="10"/>
      <c r="M45283" s="10"/>
    </row>
    <row r="45284" spans="2:13" s="1" customFormat="1" ht="13.8" x14ac:dyDescent="0.3">
      <c r="B45284" s="10"/>
      <c r="L45284" s="10"/>
      <c r="M45284" s="10"/>
    </row>
    <row r="45285" spans="2:13" s="1" customFormat="1" ht="13.8" x14ac:dyDescent="0.3">
      <c r="B45285" s="10"/>
      <c r="L45285" s="10"/>
      <c r="M45285" s="10"/>
    </row>
    <row r="45286" spans="2:13" s="1" customFormat="1" ht="13.8" x14ac:dyDescent="0.3">
      <c r="B45286" s="10"/>
      <c r="L45286" s="10"/>
      <c r="M45286" s="10"/>
    </row>
    <row r="45287" spans="2:13" s="1" customFormat="1" ht="13.8" x14ac:dyDescent="0.3">
      <c r="B45287" s="10"/>
      <c r="L45287" s="10"/>
      <c r="M45287" s="10"/>
    </row>
    <row r="45288" spans="2:13" s="1" customFormat="1" ht="13.8" x14ac:dyDescent="0.3">
      <c r="B45288" s="10"/>
      <c r="L45288" s="10"/>
      <c r="M45288" s="10"/>
    </row>
    <row r="45289" spans="2:13" s="1" customFormat="1" ht="13.8" x14ac:dyDescent="0.3">
      <c r="B45289" s="10"/>
      <c r="L45289" s="10"/>
      <c r="M45289" s="10"/>
    </row>
    <row r="45290" spans="2:13" s="1" customFormat="1" ht="13.8" x14ac:dyDescent="0.3">
      <c r="B45290" s="10"/>
      <c r="L45290" s="10"/>
      <c r="M45290" s="10"/>
    </row>
    <row r="45291" spans="2:13" s="1" customFormat="1" ht="13.8" x14ac:dyDescent="0.3">
      <c r="B45291" s="10"/>
      <c r="L45291" s="10"/>
      <c r="M45291" s="10"/>
    </row>
    <row r="45292" spans="2:13" s="1" customFormat="1" ht="13.8" x14ac:dyDescent="0.3">
      <c r="B45292" s="10"/>
      <c r="L45292" s="10"/>
      <c r="M45292" s="10"/>
    </row>
    <row r="45293" spans="2:13" s="1" customFormat="1" ht="13.8" x14ac:dyDescent="0.3">
      <c r="B45293" s="10"/>
      <c r="L45293" s="10"/>
      <c r="M45293" s="10"/>
    </row>
    <row r="45294" spans="2:13" s="1" customFormat="1" ht="13.8" x14ac:dyDescent="0.3">
      <c r="B45294" s="10"/>
      <c r="L45294" s="10"/>
      <c r="M45294" s="10"/>
    </row>
    <row r="45295" spans="2:13" s="1" customFormat="1" ht="13.8" x14ac:dyDescent="0.3">
      <c r="B45295" s="10"/>
      <c r="L45295" s="10"/>
      <c r="M45295" s="10"/>
    </row>
    <row r="45296" spans="2:13" s="1" customFormat="1" ht="13.8" x14ac:dyDescent="0.3">
      <c r="B45296" s="10"/>
      <c r="L45296" s="10"/>
      <c r="M45296" s="10"/>
    </row>
    <row r="45297" spans="2:13" s="1" customFormat="1" ht="13.8" x14ac:dyDescent="0.3">
      <c r="B45297" s="10"/>
      <c r="L45297" s="10"/>
      <c r="M45297" s="10"/>
    </row>
    <row r="45298" spans="2:13" s="1" customFormat="1" ht="13.8" x14ac:dyDescent="0.3">
      <c r="B45298" s="10"/>
      <c r="L45298" s="10"/>
      <c r="M45298" s="10"/>
    </row>
    <row r="45299" spans="2:13" s="1" customFormat="1" ht="13.8" x14ac:dyDescent="0.3">
      <c r="B45299" s="10"/>
      <c r="L45299" s="10"/>
      <c r="M45299" s="10"/>
    </row>
    <row r="45300" spans="2:13" s="1" customFormat="1" ht="13.8" x14ac:dyDescent="0.3">
      <c r="B45300" s="10"/>
      <c r="L45300" s="10"/>
      <c r="M45300" s="10"/>
    </row>
    <row r="45301" spans="2:13" s="1" customFormat="1" ht="13.8" x14ac:dyDescent="0.3">
      <c r="B45301" s="10"/>
      <c r="L45301" s="10"/>
      <c r="M45301" s="10"/>
    </row>
    <row r="45302" spans="2:13" s="1" customFormat="1" ht="13.8" x14ac:dyDescent="0.3">
      <c r="B45302" s="10"/>
      <c r="L45302" s="10"/>
      <c r="M45302" s="10"/>
    </row>
    <row r="45303" spans="2:13" s="1" customFormat="1" ht="13.8" x14ac:dyDescent="0.3">
      <c r="B45303" s="10"/>
      <c r="L45303" s="10"/>
      <c r="M45303" s="10"/>
    </row>
    <row r="45304" spans="2:13" s="1" customFormat="1" ht="13.8" x14ac:dyDescent="0.3">
      <c r="B45304" s="10"/>
      <c r="L45304" s="10"/>
      <c r="M45304" s="10"/>
    </row>
    <row r="45305" spans="2:13" s="1" customFormat="1" ht="13.8" x14ac:dyDescent="0.3">
      <c r="B45305" s="10"/>
      <c r="L45305" s="10"/>
      <c r="M45305" s="10"/>
    </row>
    <row r="45306" spans="2:13" s="1" customFormat="1" ht="13.8" x14ac:dyDescent="0.3">
      <c r="B45306" s="10"/>
      <c r="L45306" s="10"/>
      <c r="M45306" s="10"/>
    </row>
    <row r="45307" spans="2:13" s="1" customFormat="1" ht="13.8" x14ac:dyDescent="0.3">
      <c r="B45307" s="10"/>
      <c r="L45307" s="10"/>
      <c r="M45307" s="10"/>
    </row>
    <row r="45308" spans="2:13" s="1" customFormat="1" ht="13.8" x14ac:dyDescent="0.3">
      <c r="B45308" s="10"/>
      <c r="L45308" s="10"/>
      <c r="M45308" s="10"/>
    </row>
    <row r="45309" spans="2:13" s="1" customFormat="1" ht="13.8" x14ac:dyDescent="0.3">
      <c r="B45309" s="10"/>
      <c r="L45309" s="10"/>
      <c r="M45309" s="10"/>
    </row>
    <row r="45310" spans="2:13" s="1" customFormat="1" ht="13.8" x14ac:dyDescent="0.3">
      <c r="B45310" s="10"/>
      <c r="L45310" s="10"/>
      <c r="M45310" s="10"/>
    </row>
    <row r="45311" spans="2:13" s="1" customFormat="1" ht="13.8" x14ac:dyDescent="0.3">
      <c r="B45311" s="10"/>
      <c r="L45311" s="10"/>
      <c r="M45311" s="10"/>
    </row>
    <row r="45312" spans="2:13" s="1" customFormat="1" ht="13.8" x14ac:dyDescent="0.3">
      <c r="B45312" s="10"/>
      <c r="L45312" s="10"/>
      <c r="M45312" s="10"/>
    </row>
    <row r="45313" spans="2:13" s="1" customFormat="1" ht="13.8" x14ac:dyDescent="0.3">
      <c r="B45313" s="10"/>
      <c r="L45313" s="10"/>
      <c r="M45313" s="10"/>
    </row>
    <row r="45314" spans="2:13" s="1" customFormat="1" ht="13.8" x14ac:dyDescent="0.3">
      <c r="B45314" s="10"/>
      <c r="L45314" s="10"/>
      <c r="M45314" s="10"/>
    </row>
    <row r="45315" spans="2:13" s="1" customFormat="1" ht="13.8" x14ac:dyDescent="0.3">
      <c r="B45315" s="10"/>
      <c r="L45315" s="10"/>
      <c r="M45315" s="10"/>
    </row>
    <row r="45316" spans="2:13" s="1" customFormat="1" ht="13.8" x14ac:dyDescent="0.3">
      <c r="B45316" s="10"/>
      <c r="L45316" s="10"/>
      <c r="M45316" s="10"/>
    </row>
    <row r="45317" spans="2:13" s="1" customFormat="1" ht="13.8" x14ac:dyDescent="0.3">
      <c r="B45317" s="10"/>
      <c r="L45317" s="10"/>
      <c r="M45317" s="10"/>
    </row>
    <row r="45318" spans="2:13" s="1" customFormat="1" ht="13.8" x14ac:dyDescent="0.3">
      <c r="B45318" s="10"/>
      <c r="L45318" s="10"/>
      <c r="M45318" s="10"/>
    </row>
    <row r="45319" spans="2:13" s="1" customFormat="1" ht="13.8" x14ac:dyDescent="0.3">
      <c r="B45319" s="10"/>
      <c r="L45319" s="10"/>
      <c r="M45319" s="10"/>
    </row>
    <row r="45320" spans="2:13" s="1" customFormat="1" ht="13.8" x14ac:dyDescent="0.3">
      <c r="B45320" s="10"/>
      <c r="L45320" s="10"/>
      <c r="M45320" s="10"/>
    </row>
    <row r="45321" spans="2:13" s="1" customFormat="1" ht="13.8" x14ac:dyDescent="0.3">
      <c r="B45321" s="10"/>
      <c r="L45321" s="10"/>
      <c r="M45321" s="10"/>
    </row>
    <row r="45322" spans="2:13" s="1" customFormat="1" ht="13.8" x14ac:dyDescent="0.3">
      <c r="B45322" s="10"/>
      <c r="L45322" s="10"/>
      <c r="M45322" s="10"/>
    </row>
    <row r="45323" spans="2:13" s="1" customFormat="1" ht="13.8" x14ac:dyDescent="0.3">
      <c r="B45323" s="10"/>
      <c r="L45323" s="10"/>
      <c r="M45323" s="10"/>
    </row>
    <row r="45324" spans="2:13" s="1" customFormat="1" ht="13.8" x14ac:dyDescent="0.3">
      <c r="B45324" s="10"/>
      <c r="L45324" s="10"/>
      <c r="M45324" s="10"/>
    </row>
    <row r="45325" spans="2:13" s="1" customFormat="1" ht="13.8" x14ac:dyDescent="0.3">
      <c r="B45325" s="10"/>
      <c r="L45325" s="10"/>
      <c r="M45325" s="10"/>
    </row>
    <row r="45326" spans="2:13" s="1" customFormat="1" ht="13.8" x14ac:dyDescent="0.3">
      <c r="B45326" s="10"/>
      <c r="L45326" s="10"/>
      <c r="M45326" s="10"/>
    </row>
    <row r="45327" spans="2:13" s="1" customFormat="1" ht="13.8" x14ac:dyDescent="0.3">
      <c r="B45327" s="10"/>
      <c r="L45327" s="10"/>
      <c r="M45327" s="10"/>
    </row>
    <row r="45328" spans="2:13" s="1" customFormat="1" ht="13.8" x14ac:dyDescent="0.3">
      <c r="B45328" s="10"/>
      <c r="L45328" s="10"/>
      <c r="M45328" s="10"/>
    </row>
    <row r="45329" spans="2:13" s="1" customFormat="1" ht="13.8" x14ac:dyDescent="0.3">
      <c r="B45329" s="10"/>
      <c r="L45329" s="10"/>
      <c r="M45329" s="10"/>
    </row>
    <row r="45330" spans="2:13" s="1" customFormat="1" ht="13.8" x14ac:dyDescent="0.3">
      <c r="B45330" s="10"/>
      <c r="L45330" s="10"/>
      <c r="M45330" s="10"/>
    </row>
    <row r="45331" spans="2:13" s="1" customFormat="1" ht="13.8" x14ac:dyDescent="0.3">
      <c r="B45331" s="10"/>
      <c r="L45331" s="10"/>
      <c r="M45331" s="10"/>
    </row>
    <row r="45332" spans="2:13" s="1" customFormat="1" ht="13.8" x14ac:dyDescent="0.3">
      <c r="B45332" s="10"/>
      <c r="L45332" s="10"/>
      <c r="M45332" s="10"/>
    </row>
    <row r="45333" spans="2:13" s="1" customFormat="1" ht="13.8" x14ac:dyDescent="0.3">
      <c r="B45333" s="10"/>
      <c r="L45333" s="10"/>
      <c r="M45333" s="10"/>
    </row>
    <row r="45334" spans="2:13" s="1" customFormat="1" ht="13.8" x14ac:dyDescent="0.3">
      <c r="B45334" s="10"/>
      <c r="L45334" s="10"/>
      <c r="M45334" s="10"/>
    </row>
    <row r="45335" spans="2:13" s="1" customFormat="1" ht="13.8" x14ac:dyDescent="0.3">
      <c r="B45335" s="10"/>
      <c r="L45335" s="10"/>
      <c r="M45335" s="10"/>
    </row>
    <row r="45336" spans="2:13" s="1" customFormat="1" ht="13.8" x14ac:dyDescent="0.3">
      <c r="B45336" s="10"/>
      <c r="L45336" s="10"/>
      <c r="M45336" s="10"/>
    </row>
    <row r="45337" spans="2:13" s="1" customFormat="1" ht="13.8" x14ac:dyDescent="0.3">
      <c r="B45337" s="10"/>
      <c r="L45337" s="10"/>
      <c r="M45337" s="10"/>
    </row>
    <row r="45338" spans="2:13" s="1" customFormat="1" ht="13.8" x14ac:dyDescent="0.3">
      <c r="B45338" s="10"/>
      <c r="L45338" s="10"/>
      <c r="M45338" s="10"/>
    </row>
    <row r="45339" spans="2:13" s="1" customFormat="1" ht="13.8" x14ac:dyDescent="0.3">
      <c r="B45339" s="10"/>
      <c r="L45339" s="10"/>
      <c r="M45339" s="10"/>
    </row>
    <row r="45340" spans="2:13" s="1" customFormat="1" ht="13.8" x14ac:dyDescent="0.3">
      <c r="B45340" s="10"/>
      <c r="L45340" s="10"/>
      <c r="M45340" s="10"/>
    </row>
    <row r="45341" spans="2:13" s="1" customFormat="1" ht="13.8" x14ac:dyDescent="0.3">
      <c r="B45341" s="10"/>
      <c r="L45341" s="10"/>
      <c r="M45341" s="10"/>
    </row>
    <row r="45342" spans="2:13" s="1" customFormat="1" ht="13.8" x14ac:dyDescent="0.3">
      <c r="B45342" s="10"/>
      <c r="L45342" s="10"/>
      <c r="M45342" s="10"/>
    </row>
    <row r="45343" spans="2:13" s="1" customFormat="1" ht="13.8" x14ac:dyDescent="0.3">
      <c r="B45343" s="10"/>
      <c r="L45343" s="10"/>
      <c r="M45343" s="10"/>
    </row>
    <row r="45344" spans="2:13" s="1" customFormat="1" ht="13.8" x14ac:dyDescent="0.3">
      <c r="B45344" s="10"/>
      <c r="L45344" s="10"/>
      <c r="M45344" s="10"/>
    </row>
    <row r="45345" spans="2:13" s="1" customFormat="1" ht="13.8" x14ac:dyDescent="0.3">
      <c r="B45345" s="10"/>
      <c r="L45345" s="10"/>
      <c r="M45345" s="10"/>
    </row>
    <row r="45346" spans="2:13" s="1" customFormat="1" ht="13.8" x14ac:dyDescent="0.3">
      <c r="B45346" s="10"/>
      <c r="L45346" s="10"/>
      <c r="M45346" s="10"/>
    </row>
    <row r="45347" spans="2:13" s="1" customFormat="1" ht="13.8" x14ac:dyDescent="0.3">
      <c r="B45347" s="10"/>
      <c r="L45347" s="10"/>
      <c r="M45347" s="10"/>
    </row>
    <row r="45348" spans="2:13" s="1" customFormat="1" ht="13.8" x14ac:dyDescent="0.3">
      <c r="B45348" s="10"/>
      <c r="L45348" s="10"/>
      <c r="M45348" s="10"/>
    </row>
    <row r="45349" spans="2:13" s="1" customFormat="1" ht="13.8" x14ac:dyDescent="0.3">
      <c r="B45349" s="10"/>
      <c r="L45349" s="10"/>
      <c r="M45349" s="10"/>
    </row>
    <row r="45350" spans="2:13" s="1" customFormat="1" ht="13.8" x14ac:dyDescent="0.3">
      <c r="B45350" s="10"/>
      <c r="L45350" s="10"/>
      <c r="M45350" s="10"/>
    </row>
    <row r="45351" spans="2:13" s="1" customFormat="1" ht="13.8" x14ac:dyDescent="0.3">
      <c r="B45351" s="10"/>
      <c r="L45351" s="10"/>
      <c r="M45351" s="10"/>
    </row>
    <row r="45352" spans="2:13" s="1" customFormat="1" ht="13.8" x14ac:dyDescent="0.3">
      <c r="B45352" s="10"/>
      <c r="L45352" s="10"/>
      <c r="M45352" s="10"/>
    </row>
    <row r="45353" spans="2:13" s="1" customFormat="1" ht="13.8" x14ac:dyDescent="0.3">
      <c r="B45353" s="10"/>
      <c r="L45353" s="10"/>
      <c r="M45353" s="10"/>
    </row>
    <row r="45354" spans="2:13" s="1" customFormat="1" ht="13.8" x14ac:dyDescent="0.3">
      <c r="B45354" s="10"/>
      <c r="L45354" s="10"/>
      <c r="M45354" s="10"/>
    </row>
    <row r="45355" spans="2:13" s="1" customFormat="1" ht="13.8" x14ac:dyDescent="0.3">
      <c r="B45355" s="10"/>
      <c r="L45355" s="10"/>
      <c r="M45355" s="10"/>
    </row>
    <row r="45356" spans="2:13" s="1" customFormat="1" ht="13.8" x14ac:dyDescent="0.3">
      <c r="B45356" s="10"/>
      <c r="L45356" s="10"/>
      <c r="M45356" s="10"/>
    </row>
    <row r="45357" spans="2:13" s="1" customFormat="1" ht="13.8" x14ac:dyDescent="0.3">
      <c r="B45357" s="10"/>
      <c r="L45357" s="10"/>
      <c r="M45357" s="10"/>
    </row>
    <row r="45358" spans="2:13" s="1" customFormat="1" ht="13.8" x14ac:dyDescent="0.3">
      <c r="B45358" s="10"/>
      <c r="L45358" s="10"/>
      <c r="M45358" s="10"/>
    </row>
    <row r="45359" spans="2:13" s="1" customFormat="1" ht="13.8" x14ac:dyDescent="0.3">
      <c r="B45359" s="10"/>
      <c r="L45359" s="10"/>
      <c r="M45359" s="10"/>
    </row>
    <row r="45360" spans="2:13" s="1" customFormat="1" ht="13.8" x14ac:dyDescent="0.3">
      <c r="B45360" s="10"/>
      <c r="L45360" s="10"/>
      <c r="M45360" s="10"/>
    </row>
    <row r="45361" spans="2:13" s="1" customFormat="1" ht="13.8" x14ac:dyDescent="0.3">
      <c r="B45361" s="10"/>
      <c r="L45361" s="10"/>
      <c r="M45361" s="10"/>
    </row>
    <row r="45362" spans="2:13" s="1" customFormat="1" ht="13.8" x14ac:dyDescent="0.3">
      <c r="B45362" s="10"/>
      <c r="L45362" s="10"/>
      <c r="M45362" s="10"/>
    </row>
    <row r="45363" spans="2:13" s="1" customFormat="1" ht="13.8" x14ac:dyDescent="0.3">
      <c r="B45363" s="10"/>
      <c r="L45363" s="10"/>
      <c r="M45363" s="10"/>
    </row>
    <row r="45364" spans="2:13" s="1" customFormat="1" ht="13.8" x14ac:dyDescent="0.3">
      <c r="B45364" s="10"/>
      <c r="L45364" s="10"/>
      <c r="M45364" s="10"/>
    </row>
    <row r="45365" spans="2:13" s="1" customFormat="1" ht="13.8" x14ac:dyDescent="0.3">
      <c r="B45365" s="10"/>
      <c r="L45365" s="10"/>
      <c r="M45365" s="10"/>
    </row>
    <row r="45366" spans="2:13" s="1" customFormat="1" ht="13.8" x14ac:dyDescent="0.3">
      <c r="B45366" s="10"/>
      <c r="L45366" s="10"/>
      <c r="M45366" s="10"/>
    </row>
    <row r="45367" spans="2:13" s="1" customFormat="1" ht="13.8" x14ac:dyDescent="0.3">
      <c r="B45367" s="10"/>
      <c r="L45367" s="10"/>
      <c r="M45367" s="10"/>
    </row>
    <row r="45368" spans="2:13" s="1" customFormat="1" ht="13.8" x14ac:dyDescent="0.3">
      <c r="B45368" s="10"/>
      <c r="L45368" s="10"/>
      <c r="M45368" s="10"/>
    </row>
    <row r="45369" spans="2:13" s="1" customFormat="1" ht="13.8" x14ac:dyDescent="0.3">
      <c r="B45369" s="10"/>
      <c r="L45369" s="10"/>
      <c r="M45369" s="10"/>
    </row>
    <row r="45370" spans="2:13" s="1" customFormat="1" ht="13.8" x14ac:dyDescent="0.3">
      <c r="B45370" s="10"/>
      <c r="L45370" s="10"/>
      <c r="M45370" s="10"/>
    </row>
    <row r="45371" spans="2:13" s="1" customFormat="1" ht="13.8" x14ac:dyDescent="0.3">
      <c r="B45371" s="10"/>
      <c r="L45371" s="10"/>
      <c r="M45371" s="10"/>
    </row>
    <row r="45372" spans="2:13" s="1" customFormat="1" ht="13.8" x14ac:dyDescent="0.3">
      <c r="B45372" s="10"/>
      <c r="L45372" s="10"/>
      <c r="M45372" s="10"/>
    </row>
    <row r="45373" spans="2:13" s="1" customFormat="1" ht="13.8" x14ac:dyDescent="0.3">
      <c r="B45373" s="10"/>
      <c r="L45373" s="10"/>
      <c r="M45373" s="10"/>
    </row>
    <row r="45374" spans="2:13" s="1" customFormat="1" ht="13.8" x14ac:dyDescent="0.3">
      <c r="B45374" s="10"/>
      <c r="L45374" s="10"/>
      <c r="M45374" s="10"/>
    </row>
    <row r="45375" spans="2:13" s="1" customFormat="1" ht="13.8" x14ac:dyDescent="0.3">
      <c r="B45375" s="10"/>
      <c r="L45375" s="10"/>
      <c r="M45375" s="10"/>
    </row>
    <row r="45376" spans="2:13" s="1" customFormat="1" ht="13.8" x14ac:dyDescent="0.3">
      <c r="B45376" s="10"/>
      <c r="L45376" s="10"/>
      <c r="M45376" s="10"/>
    </row>
    <row r="45377" spans="2:13" s="1" customFormat="1" ht="13.8" x14ac:dyDescent="0.3">
      <c r="B45377" s="10"/>
      <c r="L45377" s="10"/>
      <c r="M45377" s="10"/>
    </row>
    <row r="45378" spans="2:13" s="1" customFormat="1" ht="13.8" x14ac:dyDescent="0.3">
      <c r="B45378" s="10"/>
      <c r="L45378" s="10"/>
      <c r="M45378" s="10"/>
    </row>
    <row r="45379" spans="2:13" s="1" customFormat="1" ht="13.8" x14ac:dyDescent="0.3">
      <c r="B45379" s="10"/>
      <c r="L45379" s="10"/>
      <c r="M45379" s="10"/>
    </row>
    <row r="45380" spans="2:13" s="1" customFormat="1" ht="13.8" x14ac:dyDescent="0.3">
      <c r="B45380" s="10"/>
      <c r="L45380" s="10"/>
      <c r="M45380" s="10"/>
    </row>
    <row r="45381" spans="2:13" s="1" customFormat="1" ht="13.8" x14ac:dyDescent="0.3">
      <c r="B45381" s="10"/>
      <c r="L45381" s="10"/>
      <c r="M45381" s="10"/>
    </row>
    <row r="45382" spans="2:13" s="1" customFormat="1" ht="13.8" x14ac:dyDescent="0.3">
      <c r="B45382" s="10"/>
      <c r="L45382" s="10"/>
      <c r="M45382" s="10"/>
    </row>
    <row r="45383" spans="2:13" s="1" customFormat="1" ht="13.8" x14ac:dyDescent="0.3">
      <c r="B45383" s="10"/>
      <c r="L45383" s="10"/>
      <c r="M45383" s="10"/>
    </row>
    <row r="45384" spans="2:13" s="1" customFormat="1" ht="13.8" x14ac:dyDescent="0.3">
      <c r="B45384" s="10"/>
      <c r="L45384" s="10"/>
      <c r="M45384" s="10"/>
    </row>
    <row r="45385" spans="2:13" s="1" customFormat="1" ht="13.8" x14ac:dyDescent="0.3">
      <c r="B45385" s="10"/>
      <c r="L45385" s="10"/>
      <c r="M45385" s="10"/>
    </row>
    <row r="45386" spans="2:13" s="1" customFormat="1" ht="13.8" x14ac:dyDescent="0.3">
      <c r="B45386" s="10"/>
      <c r="L45386" s="10"/>
      <c r="M45386" s="10"/>
    </row>
    <row r="45387" spans="2:13" s="1" customFormat="1" ht="13.8" x14ac:dyDescent="0.3">
      <c r="B45387" s="10"/>
      <c r="L45387" s="10"/>
      <c r="M45387" s="10"/>
    </row>
    <row r="45388" spans="2:13" s="1" customFormat="1" ht="13.8" x14ac:dyDescent="0.3">
      <c r="B45388" s="10"/>
      <c r="L45388" s="10"/>
      <c r="M45388" s="10"/>
    </row>
    <row r="45389" spans="2:13" s="1" customFormat="1" ht="13.8" x14ac:dyDescent="0.3">
      <c r="B45389" s="10"/>
      <c r="L45389" s="10"/>
      <c r="M45389" s="10"/>
    </row>
    <row r="45390" spans="2:13" s="1" customFormat="1" ht="13.8" x14ac:dyDescent="0.3">
      <c r="B45390" s="10"/>
      <c r="L45390" s="10"/>
      <c r="M45390" s="10"/>
    </row>
    <row r="45391" spans="2:13" s="1" customFormat="1" ht="13.8" x14ac:dyDescent="0.3">
      <c r="B45391" s="10"/>
      <c r="L45391" s="10"/>
      <c r="M45391" s="10"/>
    </row>
    <row r="45392" spans="2:13" s="1" customFormat="1" ht="13.8" x14ac:dyDescent="0.3">
      <c r="B45392" s="10"/>
      <c r="L45392" s="10"/>
      <c r="M45392" s="10"/>
    </row>
    <row r="45393" spans="2:13" s="1" customFormat="1" ht="13.8" x14ac:dyDescent="0.3">
      <c r="B45393" s="10"/>
      <c r="L45393" s="10"/>
      <c r="M45393" s="10"/>
    </row>
    <row r="45394" spans="2:13" s="1" customFormat="1" ht="13.8" x14ac:dyDescent="0.3">
      <c r="B45394" s="10"/>
      <c r="L45394" s="10"/>
      <c r="M45394" s="10"/>
    </row>
    <row r="45395" spans="2:13" s="1" customFormat="1" ht="13.8" x14ac:dyDescent="0.3">
      <c r="B45395" s="10"/>
      <c r="L45395" s="10"/>
      <c r="M45395" s="10"/>
    </row>
    <row r="45396" spans="2:13" s="1" customFormat="1" ht="13.8" x14ac:dyDescent="0.3">
      <c r="B45396" s="10"/>
      <c r="L45396" s="10"/>
      <c r="M45396" s="10"/>
    </row>
    <row r="45397" spans="2:13" s="1" customFormat="1" ht="13.8" x14ac:dyDescent="0.3">
      <c r="B45397" s="10"/>
      <c r="L45397" s="10"/>
      <c r="M45397" s="10"/>
    </row>
    <row r="45398" spans="2:13" s="1" customFormat="1" ht="13.8" x14ac:dyDescent="0.3">
      <c r="B45398" s="10"/>
      <c r="L45398" s="10"/>
      <c r="M45398" s="10"/>
    </row>
    <row r="45399" spans="2:13" s="1" customFormat="1" ht="13.8" x14ac:dyDescent="0.3">
      <c r="B45399" s="10"/>
      <c r="L45399" s="10"/>
      <c r="M45399" s="10"/>
    </row>
    <row r="45400" spans="2:13" s="1" customFormat="1" ht="13.8" x14ac:dyDescent="0.3">
      <c r="B45400" s="10"/>
      <c r="L45400" s="10"/>
      <c r="M45400" s="10"/>
    </row>
    <row r="45401" spans="2:13" s="1" customFormat="1" ht="13.8" x14ac:dyDescent="0.3">
      <c r="B45401" s="10"/>
      <c r="L45401" s="10"/>
      <c r="M45401" s="10"/>
    </row>
    <row r="45402" spans="2:13" s="1" customFormat="1" ht="13.8" x14ac:dyDescent="0.3">
      <c r="B45402" s="10"/>
      <c r="L45402" s="10"/>
      <c r="M45402" s="10"/>
    </row>
    <row r="45403" spans="2:13" s="1" customFormat="1" ht="13.8" x14ac:dyDescent="0.3">
      <c r="B45403" s="10"/>
      <c r="L45403" s="10"/>
      <c r="M45403" s="10"/>
    </row>
    <row r="45404" spans="2:13" s="1" customFormat="1" ht="13.8" x14ac:dyDescent="0.3">
      <c r="B45404" s="10"/>
      <c r="L45404" s="10"/>
      <c r="M45404" s="10"/>
    </row>
    <row r="45405" spans="2:13" s="1" customFormat="1" ht="13.8" x14ac:dyDescent="0.3">
      <c r="B45405" s="10"/>
      <c r="L45405" s="10"/>
      <c r="M45405" s="10"/>
    </row>
    <row r="45406" spans="2:13" s="1" customFormat="1" ht="13.8" x14ac:dyDescent="0.3">
      <c r="B45406" s="10"/>
      <c r="L45406" s="10"/>
      <c r="M45406" s="10"/>
    </row>
    <row r="45407" spans="2:13" s="1" customFormat="1" ht="13.8" x14ac:dyDescent="0.3">
      <c r="B45407" s="10"/>
      <c r="L45407" s="10"/>
      <c r="M45407" s="10"/>
    </row>
    <row r="45408" spans="2:13" s="1" customFormat="1" ht="13.8" x14ac:dyDescent="0.3">
      <c r="B45408" s="10"/>
      <c r="L45408" s="10"/>
      <c r="M45408" s="10"/>
    </row>
    <row r="45409" spans="2:13" s="1" customFormat="1" ht="13.8" x14ac:dyDescent="0.3">
      <c r="B45409" s="10"/>
      <c r="L45409" s="10"/>
      <c r="M45409" s="10"/>
    </row>
    <row r="45410" spans="2:13" s="1" customFormat="1" ht="13.8" x14ac:dyDescent="0.3">
      <c r="B45410" s="10"/>
      <c r="L45410" s="10"/>
      <c r="M45410" s="10"/>
    </row>
    <row r="45411" spans="2:13" s="1" customFormat="1" ht="13.8" x14ac:dyDescent="0.3">
      <c r="B45411" s="10"/>
      <c r="L45411" s="10"/>
      <c r="M45411" s="10"/>
    </row>
    <row r="45412" spans="2:13" s="1" customFormat="1" ht="13.8" x14ac:dyDescent="0.3">
      <c r="B45412" s="10"/>
      <c r="L45412" s="10"/>
      <c r="M45412" s="10"/>
    </row>
    <row r="45413" spans="2:13" s="1" customFormat="1" ht="13.8" x14ac:dyDescent="0.3">
      <c r="B45413" s="10"/>
      <c r="L45413" s="10"/>
      <c r="M45413" s="10"/>
    </row>
    <row r="45414" spans="2:13" s="1" customFormat="1" ht="13.8" x14ac:dyDescent="0.3">
      <c r="B45414" s="10"/>
      <c r="L45414" s="10"/>
      <c r="M45414" s="10"/>
    </row>
    <row r="45415" spans="2:13" s="1" customFormat="1" ht="13.8" x14ac:dyDescent="0.3">
      <c r="B45415" s="10"/>
      <c r="L45415" s="10"/>
      <c r="M45415" s="10"/>
    </row>
    <row r="45416" spans="2:13" s="1" customFormat="1" ht="13.8" x14ac:dyDescent="0.3">
      <c r="B45416" s="10"/>
      <c r="L45416" s="10"/>
      <c r="M45416" s="10"/>
    </row>
    <row r="45417" spans="2:13" s="1" customFormat="1" ht="13.8" x14ac:dyDescent="0.3">
      <c r="B45417" s="10"/>
      <c r="L45417" s="10"/>
      <c r="M45417" s="10"/>
    </row>
    <row r="45418" spans="2:13" s="1" customFormat="1" ht="13.8" x14ac:dyDescent="0.3">
      <c r="B45418" s="10"/>
      <c r="L45418" s="10"/>
      <c r="M45418" s="10"/>
    </row>
    <row r="45419" spans="2:13" s="1" customFormat="1" ht="13.8" x14ac:dyDescent="0.3">
      <c r="B45419" s="10"/>
      <c r="L45419" s="10"/>
      <c r="M45419" s="10"/>
    </row>
    <row r="45420" spans="2:13" s="1" customFormat="1" ht="13.8" x14ac:dyDescent="0.3">
      <c r="B45420" s="10"/>
      <c r="L45420" s="10"/>
      <c r="M45420" s="10"/>
    </row>
    <row r="45421" spans="2:13" s="1" customFormat="1" ht="13.8" x14ac:dyDescent="0.3">
      <c r="B45421" s="10"/>
      <c r="L45421" s="10"/>
      <c r="M45421" s="10"/>
    </row>
    <row r="45422" spans="2:13" s="1" customFormat="1" ht="13.8" x14ac:dyDescent="0.3">
      <c r="B45422" s="10"/>
      <c r="L45422" s="10"/>
      <c r="M45422" s="10"/>
    </row>
    <row r="45423" spans="2:13" s="1" customFormat="1" ht="13.8" x14ac:dyDescent="0.3">
      <c r="B45423" s="10"/>
      <c r="L45423" s="10"/>
      <c r="M45423" s="10"/>
    </row>
    <row r="45424" spans="2:13" s="1" customFormat="1" ht="13.8" x14ac:dyDescent="0.3">
      <c r="B45424" s="10"/>
      <c r="L45424" s="10"/>
      <c r="M45424" s="10"/>
    </row>
    <row r="45425" spans="2:13" s="1" customFormat="1" ht="13.8" x14ac:dyDescent="0.3">
      <c r="B45425" s="10"/>
      <c r="L45425" s="10"/>
      <c r="M45425" s="10"/>
    </row>
    <row r="45426" spans="2:13" s="1" customFormat="1" ht="13.8" x14ac:dyDescent="0.3">
      <c r="B45426" s="10"/>
      <c r="L45426" s="10"/>
      <c r="M45426" s="10"/>
    </row>
    <row r="45427" spans="2:13" s="1" customFormat="1" ht="13.8" x14ac:dyDescent="0.3">
      <c r="B45427" s="10"/>
      <c r="L45427" s="10"/>
      <c r="M45427" s="10"/>
    </row>
    <row r="45428" spans="2:13" s="1" customFormat="1" ht="13.8" x14ac:dyDescent="0.3">
      <c r="B45428" s="10"/>
      <c r="L45428" s="10"/>
      <c r="M45428" s="10"/>
    </row>
    <row r="45429" spans="2:13" s="1" customFormat="1" ht="13.8" x14ac:dyDescent="0.3">
      <c r="B45429" s="10"/>
      <c r="L45429" s="10"/>
      <c r="M45429" s="10"/>
    </row>
    <row r="45430" spans="2:13" s="1" customFormat="1" ht="13.8" x14ac:dyDescent="0.3">
      <c r="B45430" s="10"/>
      <c r="L45430" s="10"/>
      <c r="M45430" s="10"/>
    </row>
    <row r="45431" spans="2:13" s="1" customFormat="1" ht="13.8" x14ac:dyDescent="0.3">
      <c r="B45431" s="10"/>
      <c r="L45431" s="10"/>
      <c r="M45431" s="10"/>
    </row>
    <row r="45432" spans="2:13" s="1" customFormat="1" ht="13.8" x14ac:dyDescent="0.3">
      <c r="B45432" s="10"/>
      <c r="L45432" s="10"/>
      <c r="M45432" s="10"/>
    </row>
    <row r="45433" spans="2:13" s="1" customFormat="1" ht="13.8" x14ac:dyDescent="0.3">
      <c r="B45433" s="10"/>
      <c r="L45433" s="10"/>
      <c r="M45433" s="10"/>
    </row>
    <row r="45434" spans="2:13" s="1" customFormat="1" ht="13.8" x14ac:dyDescent="0.3">
      <c r="B45434" s="10"/>
      <c r="L45434" s="10"/>
      <c r="M45434" s="10"/>
    </row>
    <row r="45435" spans="2:13" s="1" customFormat="1" ht="13.8" x14ac:dyDescent="0.3">
      <c r="B45435" s="10"/>
      <c r="L45435" s="10"/>
      <c r="M45435" s="10"/>
    </row>
    <row r="45436" spans="2:13" s="1" customFormat="1" ht="13.8" x14ac:dyDescent="0.3">
      <c r="B45436" s="10"/>
      <c r="L45436" s="10"/>
      <c r="M45436" s="10"/>
    </row>
    <row r="45437" spans="2:13" s="1" customFormat="1" ht="13.8" x14ac:dyDescent="0.3">
      <c r="B45437" s="10"/>
      <c r="L45437" s="10"/>
      <c r="M45437" s="10"/>
    </row>
    <row r="45438" spans="2:13" s="1" customFormat="1" ht="13.8" x14ac:dyDescent="0.3">
      <c r="B45438" s="10"/>
      <c r="L45438" s="10"/>
      <c r="M45438" s="10"/>
    </row>
    <row r="45439" spans="2:13" s="1" customFormat="1" ht="13.8" x14ac:dyDescent="0.3">
      <c r="B45439" s="10"/>
      <c r="L45439" s="10"/>
      <c r="M45439" s="10"/>
    </row>
    <row r="45440" spans="2:13" s="1" customFormat="1" ht="13.8" x14ac:dyDescent="0.3">
      <c r="B45440" s="10"/>
      <c r="L45440" s="10"/>
      <c r="M45440" s="10"/>
    </row>
    <row r="45441" spans="2:13" s="1" customFormat="1" ht="13.8" x14ac:dyDescent="0.3">
      <c r="B45441" s="10"/>
      <c r="L45441" s="10"/>
      <c r="M45441" s="10"/>
    </row>
    <row r="45442" spans="2:13" s="1" customFormat="1" ht="13.8" x14ac:dyDescent="0.3">
      <c r="B45442" s="10"/>
      <c r="L45442" s="10"/>
      <c r="M45442" s="10"/>
    </row>
    <row r="45443" spans="2:13" s="1" customFormat="1" ht="13.8" x14ac:dyDescent="0.3">
      <c r="B45443" s="10"/>
      <c r="L45443" s="10"/>
      <c r="M45443" s="10"/>
    </row>
    <row r="45444" spans="2:13" s="1" customFormat="1" ht="13.8" x14ac:dyDescent="0.3">
      <c r="B45444" s="10"/>
      <c r="L45444" s="10"/>
      <c r="M45444" s="10"/>
    </row>
    <row r="45445" spans="2:13" s="1" customFormat="1" ht="13.8" x14ac:dyDescent="0.3">
      <c r="B45445" s="10"/>
      <c r="L45445" s="10"/>
      <c r="M45445" s="10"/>
    </row>
    <row r="45446" spans="2:13" s="1" customFormat="1" ht="13.8" x14ac:dyDescent="0.3">
      <c r="B45446" s="10"/>
      <c r="L45446" s="10"/>
      <c r="M45446" s="10"/>
    </row>
    <row r="45447" spans="2:13" s="1" customFormat="1" ht="13.8" x14ac:dyDescent="0.3">
      <c r="B45447" s="10"/>
      <c r="L45447" s="10"/>
      <c r="M45447" s="10"/>
    </row>
    <row r="45448" spans="2:13" s="1" customFormat="1" ht="13.8" x14ac:dyDescent="0.3">
      <c r="B45448" s="10"/>
      <c r="L45448" s="10"/>
      <c r="M45448" s="10"/>
    </row>
    <row r="45449" spans="2:13" s="1" customFormat="1" ht="13.8" x14ac:dyDescent="0.3">
      <c r="B45449" s="10"/>
      <c r="L45449" s="10"/>
      <c r="M45449" s="10"/>
    </row>
    <row r="45450" spans="2:13" s="1" customFormat="1" ht="13.8" x14ac:dyDescent="0.3">
      <c r="B45450" s="10"/>
      <c r="L45450" s="10"/>
      <c r="M45450" s="10"/>
    </row>
    <row r="45451" spans="2:13" s="1" customFormat="1" ht="13.8" x14ac:dyDescent="0.3">
      <c r="B45451" s="10"/>
      <c r="L45451" s="10"/>
      <c r="M45451" s="10"/>
    </row>
    <row r="45452" spans="2:13" s="1" customFormat="1" ht="13.8" x14ac:dyDescent="0.3">
      <c r="B45452" s="10"/>
      <c r="L45452" s="10"/>
      <c r="M45452" s="10"/>
    </row>
    <row r="45453" spans="2:13" s="1" customFormat="1" ht="13.8" x14ac:dyDescent="0.3">
      <c r="B45453" s="10"/>
      <c r="L45453" s="10"/>
      <c r="M45453" s="10"/>
    </row>
    <row r="45454" spans="2:13" s="1" customFormat="1" ht="13.8" x14ac:dyDescent="0.3">
      <c r="B45454" s="10"/>
      <c r="L45454" s="10"/>
      <c r="M45454" s="10"/>
    </row>
    <row r="45455" spans="2:13" s="1" customFormat="1" ht="13.8" x14ac:dyDescent="0.3">
      <c r="B45455" s="10"/>
      <c r="L45455" s="10"/>
      <c r="M45455" s="10"/>
    </row>
    <row r="45456" spans="2:13" s="1" customFormat="1" ht="13.8" x14ac:dyDescent="0.3">
      <c r="B45456" s="10"/>
      <c r="L45456" s="10"/>
      <c r="M45456" s="10"/>
    </row>
    <row r="45457" spans="2:13" s="1" customFormat="1" ht="13.8" x14ac:dyDescent="0.3">
      <c r="B45457" s="10"/>
      <c r="L45457" s="10"/>
      <c r="M45457" s="10"/>
    </row>
    <row r="45458" spans="2:13" s="1" customFormat="1" ht="13.8" x14ac:dyDescent="0.3">
      <c r="B45458" s="10"/>
      <c r="L45458" s="10"/>
      <c r="M45458" s="10"/>
    </row>
    <row r="45459" spans="2:13" s="1" customFormat="1" ht="13.8" x14ac:dyDescent="0.3">
      <c r="B45459" s="10"/>
      <c r="L45459" s="10"/>
      <c r="M45459" s="10"/>
    </row>
    <row r="45460" spans="2:13" s="1" customFormat="1" ht="13.8" x14ac:dyDescent="0.3">
      <c r="B45460" s="10"/>
      <c r="L45460" s="10"/>
      <c r="M45460" s="10"/>
    </row>
    <row r="45461" spans="2:13" s="1" customFormat="1" ht="13.8" x14ac:dyDescent="0.3">
      <c r="B45461" s="10"/>
      <c r="L45461" s="10"/>
      <c r="M45461" s="10"/>
    </row>
    <row r="45462" spans="2:13" s="1" customFormat="1" ht="13.8" x14ac:dyDescent="0.3">
      <c r="B45462" s="10"/>
      <c r="L45462" s="10"/>
      <c r="M45462" s="10"/>
    </row>
    <row r="45463" spans="2:13" s="1" customFormat="1" ht="13.8" x14ac:dyDescent="0.3">
      <c r="B45463" s="10"/>
      <c r="L45463" s="10"/>
      <c r="M45463" s="10"/>
    </row>
    <row r="45464" spans="2:13" s="1" customFormat="1" ht="13.8" x14ac:dyDescent="0.3">
      <c r="B45464" s="10"/>
      <c r="L45464" s="10"/>
      <c r="M45464" s="10"/>
    </row>
    <row r="45465" spans="2:13" s="1" customFormat="1" ht="13.8" x14ac:dyDescent="0.3">
      <c r="B45465" s="10"/>
      <c r="L45465" s="10"/>
      <c r="M45465" s="10"/>
    </row>
    <row r="45466" spans="2:13" s="1" customFormat="1" ht="13.8" x14ac:dyDescent="0.3">
      <c r="B45466" s="10"/>
      <c r="L45466" s="10"/>
      <c r="M45466" s="10"/>
    </row>
    <row r="45467" spans="2:13" s="1" customFormat="1" ht="13.8" x14ac:dyDescent="0.3">
      <c r="B45467" s="10"/>
      <c r="L45467" s="10"/>
      <c r="M45467" s="10"/>
    </row>
    <row r="45468" spans="2:13" s="1" customFormat="1" ht="13.8" x14ac:dyDescent="0.3">
      <c r="B45468" s="10"/>
      <c r="L45468" s="10"/>
      <c r="M45468" s="10"/>
    </row>
    <row r="45469" spans="2:13" s="1" customFormat="1" ht="13.8" x14ac:dyDescent="0.3">
      <c r="B45469" s="10"/>
      <c r="L45469" s="10"/>
      <c r="M45469" s="10"/>
    </row>
    <row r="45470" spans="2:13" s="1" customFormat="1" ht="13.8" x14ac:dyDescent="0.3">
      <c r="B45470" s="10"/>
      <c r="L45470" s="10"/>
      <c r="M45470" s="10"/>
    </row>
    <row r="45471" spans="2:13" s="1" customFormat="1" ht="13.8" x14ac:dyDescent="0.3">
      <c r="B45471" s="10"/>
      <c r="L45471" s="10"/>
      <c r="M45471" s="10"/>
    </row>
    <row r="45472" spans="2:13" s="1" customFormat="1" ht="13.8" x14ac:dyDescent="0.3">
      <c r="B45472" s="10"/>
      <c r="L45472" s="10"/>
      <c r="M45472" s="10"/>
    </row>
    <row r="45473" spans="2:13" s="1" customFormat="1" ht="13.8" x14ac:dyDescent="0.3">
      <c r="B45473" s="10"/>
      <c r="L45473" s="10"/>
      <c r="M45473" s="10"/>
    </row>
    <row r="45474" spans="2:13" s="1" customFormat="1" ht="13.8" x14ac:dyDescent="0.3">
      <c r="B45474" s="10"/>
      <c r="L45474" s="10"/>
      <c r="M45474" s="10"/>
    </row>
    <row r="45475" spans="2:13" s="1" customFormat="1" ht="13.8" x14ac:dyDescent="0.3">
      <c r="B45475" s="10"/>
      <c r="L45475" s="10"/>
      <c r="M45475" s="10"/>
    </row>
    <row r="45476" spans="2:13" s="1" customFormat="1" ht="13.8" x14ac:dyDescent="0.3">
      <c r="B45476" s="10"/>
      <c r="L45476" s="10"/>
      <c r="M45476" s="10"/>
    </row>
    <row r="45477" spans="2:13" s="1" customFormat="1" ht="13.8" x14ac:dyDescent="0.3">
      <c r="B45477" s="10"/>
      <c r="L45477" s="10"/>
      <c r="M45477" s="10"/>
    </row>
    <row r="45478" spans="2:13" s="1" customFormat="1" ht="13.8" x14ac:dyDescent="0.3">
      <c r="B45478" s="10"/>
      <c r="L45478" s="10"/>
      <c r="M45478" s="10"/>
    </row>
    <row r="45479" spans="2:13" s="1" customFormat="1" ht="13.8" x14ac:dyDescent="0.3">
      <c r="B45479" s="10"/>
      <c r="L45479" s="10"/>
      <c r="M45479" s="10"/>
    </row>
    <row r="45480" spans="2:13" s="1" customFormat="1" ht="13.8" x14ac:dyDescent="0.3">
      <c r="B45480" s="10"/>
      <c r="L45480" s="10"/>
      <c r="M45480" s="10"/>
    </row>
    <row r="45481" spans="2:13" s="1" customFormat="1" ht="13.8" x14ac:dyDescent="0.3">
      <c r="B45481" s="10"/>
      <c r="L45481" s="10"/>
      <c r="M45481" s="10"/>
    </row>
    <row r="45482" spans="2:13" s="1" customFormat="1" ht="13.8" x14ac:dyDescent="0.3">
      <c r="B45482" s="10"/>
      <c r="L45482" s="10"/>
      <c r="M45482" s="10"/>
    </row>
    <row r="45483" spans="2:13" s="1" customFormat="1" ht="13.8" x14ac:dyDescent="0.3">
      <c r="B45483" s="10"/>
      <c r="L45483" s="10"/>
      <c r="M45483" s="10"/>
    </row>
    <row r="45484" spans="2:13" s="1" customFormat="1" ht="13.8" x14ac:dyDescent="0.3">
      <c r="B45484" s="10"/>
      <c r="L45484" s="10"/>
      <c r="M45484" s="10"/>
    </row>
    <row r="45485" spans="2:13" s="1" customFormat="1" ht="13.8" x14ac:dyDescent="0.3">
      <c r="B45485" s="10"/>
      <c r="L45485" s="10"/>
      <c r="M45485" s="10"/>
    </row>
    <row r="45486" spans="2:13" s="1" customFormat="1" ht="13.8" x14ac:dyDescent="0.3">
      <c r="B45486" s="10"/>
      <c r="L45486" s="10"/>
      <c r="M45486" s="10"/>
    </row>
    <row r="45487" spans="2:13" s="1" customFormat="1" ht="13.8" x14ac:dyDescent="0.3">
      <c r="B45487" s="10"/>
      <c r="L45487" s="10"/>
      <c r="M45487" s="10"/>
    </row>
    <row r="45488" spans="2:13" s="1" customFormat="1" ht="13.8" x14ac:dyDescent="0.3">
      <c r="B45488" s="10"/>
      <c r="L45488" s="10"/>
      <c r="M45488" s="10"/>
    </row>
    <row r="45489" spans="2:13" s="1" customFormat="1" ht="13.8" x14ac:dyDescent="0.3">
      <c r="B45489" s="10"/>
      <c r="L45489" s="10"/>
      <c r="M45489" s="10"/>
    </row>
    <row r="45490" spans="2:13" s="1" customFormat="1" ht="13.8" x14ac:dyDescent="0.3">
      <c r="B45490" s="10"/>
      <c r="L45490" s="10"/>
      <c r="M45490" s="10"/>
    </row>
    <row r="45491" spans="2:13" s="1" customFormat="1" ht="13.8" x14ac:dyDescent="0.3">
      <c r="B45491" s="10"/>
      <c r="L45491" s="10"/>
      <c r="M45491" s="10"/>
    </row>
    <row r="45492" spans="2:13" s="1" customFormat="1" ht="13.8" x14ac:dyDescent="0.3">
      <c r="B45492" s="10"/>
      <c r="L45492" s="10"/>
      <c r="M45492" s="10"/>
    </row>
    <row r="45493" spans="2:13" s="1" customFormat="1" ht="13.8" x14ac:dyDescent="0.3">
      <c r="B45493" s="10"/>
      <c r="L45493" s="10"/>
      <c r="M45493" s="10"/>
    </row>
    <row r="45494" spans="2:13" s="1" customFormat="1" ht="13.8" x14ac:dyDescent="0.3">
      <c r="B45494" s="10"/>
      <c r="L45494" s="10"/>
      <c r="M45494" s="10"/>
    </row>
    <row r="45495" spans="2:13" s="1" customFormat="1" ht="13.8" x14ac:dyDescent="0.3">
      <c r="B45495" s="10"/>
      <c r="L45495" s="10"/>
      <c r="M45495" s="10"/>
    </row>
    <row r="45496" spans="2:13" s="1" customFormat="1" ht="13.8" x14ac:dyDescent="0.3">
      <c r="B45496" s="10"/>
      <c r="L45496" s="10"/>
      <c r="M45496" s="10"/>
    </row>
    <row r="45497" spans="2:13" s="1" customFormat="1" ht="13.8" x14ac:dyDescent="0.3">
      <c r="B45497" s="10"/>
      <c r="L45497" s="10"/>
      <c r="M45497" s="10"/>
    </row>
    <row r="45498" spans="2:13" s="1" customFormat="1" ht="13.8" x14ac:dyDescent="0.3">
      <c r="B45498" s="10"/>
      <c r="L45498" s="10"/>
      <c r="M45498" s="10"/>
    </row>
    <row r="45499" spans="2:13" s="1" customFormat="1" ht="13.8" x14ac:dyDescent="0.3">
      <c r="B45499" s="10"/>
      <c r="L45499" s="10"/>
      <c r="M45499" s="10"/>
    </row>
    <row r="45500" spans="2:13" s="1" customFormat="1" ht="13.8" x14ac:dyDescent="0.3">
      <c r="B45500" s="10"/>
      <c r="L45500" s="10"/>
      <c r="M45500" s="10"/>
    </row>
    <row r="45501" spans="2:13" s="1" customFormat="1" ht="13.8" x14ac:dyDescent="0.3">
      <c r="B45501" s="10"/>
      <c r="L45501" s="10"/>
      <c r="M45501" s="10"/>
    </row>
    <row r="45502" spans="2:13" s="1" customFormat="1" ht="13.8" x14ac:dyDescent="0.3">
      <c r="B45502" s="10"/>
      <c r="L45502" s="10"/>
      <c r="M45502" s="10"/>
    </row>
    <row r="45503" spans="2:13" s="1" customFormat="1" ht="13.8" x14ac:dyDescent="0.3">
      <c r="B45503" s="10"/>
      <c r="L45503" s="10"/>
      <c r="M45503" s="10"/>
    </row>
    <row r="45504" spans="2:13" s="1" customFormat="1" ht="13.8" x14ac:dyDescent="0.3">
      <c r="B45504" s="10"/>
      <c r="L45504" s="10"/>
      <c r="M45504" s="10"/>
    </row>
    <row r="45505" spans="2:13" s="1" customFormat="1" ht="13.8" x14ac:dyDescent="0.3">
      <c r="B45505" s="10"/>
      <c r="L45505" s="10"/>
      <c r="M45505" s="10"/>
    </row>
    <row r="45506" spans="2:13" s="1" customFormat="1" ht="13.8" x14ac:dyDescent="0.3">
      <c r="B45506" s="10"/>
      <c r="L45506" s="10"/>
      <c r="M45506" s="10"/>
    </row>
    <row r="45507" spans="2:13" s="1" customFormat="1" ht="13.8" x14ac:dyDescent="0.3">
      <c r="B45507" s="10"/>
      <c r="L45507" s="10"/>
      <c r="M45507" s="10"/>
    </row>
    <row r="45508" spans="2:13" s="1" customFormat="1" ht="13.8" x14ac:dyDescent="0.3">
      <c r="B45508" s="10"/>
      <c r="L45508" s="10"/>
      <c r="M45508" s="10"/>
    </row>
    <row r="45509" spans="2:13" s="1" customFormat="1" ht="13.8" x14ac:dyDescent="0.3">
      <c r="B45509" s="10"/>
      <c r="L45509" s="10"/>
      <c r="M45509" s="10"/>
    </row>
    <row r="45510" spans="2:13" s="1" customFormat="1" ht="13.8" x14ac:dyDescent="0.3">
      <c r="B45510" s="10"/>
      <c r="L45510" s="10"/>
      <c r="M45510" s="10"/>
    </row>
    <row r="45511" spans="2:13" s="1" customFormat="1" ht="13.8" x14ac:dyDescent="0.3">
      <c r="B45511" s="10"/>
      <c r="L45511" s="10"/>
      <c r="M45511" s="10"/>
    </row>
    <row r="45512" spans="2:13" s="1" customFormat="1" ht="13.8" x14ac:dyDescent="0.3">
      <c r="B45512" s="10"/>
      <c r="L45512" s="10"/>
      <c r="M45512" s="10"/>
    </row>
    <row r="45513" spans="2:13" s="1" customFormat="1" ht="13.8" x14ac:dyDescent="0.3">
      <c r="B45513" s="10"/>
      <c r="L45513" s="10"/>
      <c r="M45513" s="10"/>
    </row>
    <row r="45514" spans="2:13" s="1" customFormat="1" ht="13.8" x14ac:dyDescent="0.3">
      <c r="B45514" s="10"/>
      <c r="L45514" s="10"/>
      <c r="M45514" s="10"/>
    </row>
    <row r="45515" spans="2:13" s="1" customFormat="1" ht="13.8" x14ac:dyDescent="0.3">
      <c r="B45515" s="10"/>
      <c r="L45515" s="10"/>
      <c r="M45515" s="10"/>
    </row>
    <row r="45516" spans="2:13" s="1" customFormat="1" ht="13.8" x14ac:dyDescent="0.3">
      <c r="B45516" s="10"/>
      <c r="L45516" s="10"/>
      <c r="M45516" s="10"/>
    </row>
    <row r="45517" spans="2:13" s="1" customFormat="1" ht="13.8" x14ac:dyDescent="0.3">
      <c r="B45517" s="10"/>
      <c r="L45517" s="10"/>
      <c r="M45517" s="10"/>
    </row>
    <row r="45518" spans="2:13" s="1" customFormat="1" ht="13.8" x14ac:dyDescent="0.3">
      <c r="B45518" s="10"/>
      <c r="L45518" s="10"/>
      <c r="M45518" s="10"/>
    </row>
    <row r="45519" spans="2:13" s="1" customFormat="1" ht="13.8" x14ac:dyDescent="0.3">
      <c r="B45519" s="10"/>
      <c r="L45519" s="10"/>
      <c r="M45519" s="10"/>
    </row>
    <row r="45520" spans="2:13" s="1" customFormat="1" ht="13.8" x14ac:dyDescent="0.3">
      <c r="B45520" s="10"/>
      <c r="L45520" s="10"/>
      <c r="M45520" s="10"/>
    </row>
    <row r="45521" spans="2:13" s="1" customFormat="1" ht="13.8" x14ac:dyDescent="0.3">
      <c r="B45521" s="10"/>
      <c r="L45521" s="10"/>
      <c r="M45521" s="10"/>
    </row>
    <row r="45522" spans="2:13" s="1" customFormat="1" ht="13.8" x14ac:dyDescent="0.3">
      <c r="B45522" s="10"/>
      <c r="L45522" s="10"/>
      <c r="M45522" s="10"/>
    </row>
    <row r="45523" spans="2:13" s="1" customFormat="1" ht="13.8" x14ac:dyDescent="0.3">
      <c r="B45523" s="10"/>
      <c r="L45523" s="10"/>
      <c r="M45523" s="10"/>
    </row>
    <row r="45524" spans="2:13" s="1" customFormat="1" ht="13.8" x14ac:dyDescent="0.3">
      <c r="B45524" s="10"/>
      <c r="L45524" s="10"/>
      <c r="M45524" s="10"/>
    </row>
    <row r="45525" spans="2:13" s="1" customFormat="1" ht="13.8" x14ac:dyDescent="0.3">
      <c r="B45525" s="10"/>
      <c r="L45525" s="10"/>
      <c r="M45525" s="10"/>
    </row>
    <row r="45526" spans="2:13" s="1" customFormat="1" ht="13.8" x14ac:dyDescent="0.3">
      <c r="B45526" s="10"/>
      <c r="L45526" s="10"/>
      <c r="M45526" s="10"/>
    </row>
    <row r="45527" spans="2:13" s="1" customFormat="1" ht="13.8" x14ac:dyDescent="0.3">
      <c r="B45527" s="10"/>
      <c r="L45527" s="10"/>
      <c r="M45527" s="10"/>
    </row>
    <row r="45528" spans="2:13" s="1" customFormat="1" ht="13.8" x14ac:dyDescent="0.3">
      <c r="B45528" s="10"/>
      <c r="L45528" s="10"/>
      <c r="M45528" s="10"/>
    </row>
    <row r="45529" spans="2:13" s="1" customFormat="1" ht="13.8" x14ac:dyDescent="0.3">
      <c r="B45529" s="10"/>
      <c r="L45529" s="10"/>
      <c r="M45529" s="10"/>
    </row>
    <row r="45530" spans="2:13" s="1" customFormat="1" ht="13.8" x14ac:dyDescent="0.3">
      <c r="B45530" s="10"/>
      <c r="L45530" s="10"/>
      <c r="M45530" s="10"/>
    </row>
    <row r="45531" spans="2:13" s="1" customFormat="1" ht="13.8" x14ac:dyDescent="0.3">
      <c r="B45531" s="10"/>
      <c r="L45531" s="10"/>
      <c r="M45531" s="10"/>
    </row>
    <row r="45532" spans="2:13" s="1" customFormat="1" ht="13.8" x14ac:dyDescent="0.3">
      <c r="B45532" s="10"/>
      <c r="L45532" s="10"/>
      <c r="M45532" s="10"/>
    </row>
    <row r="45533" spans="2:13" s="1" customFormat="1" ht="13.8" x14ac:dyDescent="0.3">
      <c r="B45533" s="10"/>
      <c r="L45533" s="10"/>
      <c r="M45533" s="10"/>
    </row>
    <row r="45534" spans="2:13" s="1" customFormat="1" ht="13.8" x14ac:dyDescent="0.3">
      <c r="B45534" s="10"/>
      <c r="L45534" s="10"/>
      <c r="M45534" s="10"/>
    </row>
    <row r="45535" spans="2:13" s="1" customFormat="1" ht="13.8" x14ac:dyDescent="0.3">
      <c r="B45535" s="10"/>
      <c r="L45535" s="10"/>
      <c r="M45535" s="10"/>
    </row>
    <row r="45536" spans="2:13" s="1" customFormat="1" ht="13.8" x14ac:dyDescent="0.3">
      <c r="B45536" s="10"/>
      <c r="L45536" s="10"/>
      <c r="M45536" s="10"/>
    </row>
    <row r="45537" spans="2:13" s="1" customFormat="1" ht="13.8" x14ac:dyDescent="0.3">
      <c r="B45537" s="10"/>
      <c r="L45537" s="10"/>
      <c r="M45537" s="10"/>
    </row>
    <row r="45538" spans="2:13" s="1" customFormat="1" ht="13.8" x14ac:dyDescent="0.3">
      <c r="B45538" s="10"/>
      <c r="L45538" s="10"/>
      <c r="M45538" s="10"/>
    </row>
    <row r="45539" spans="2:13" s="1" customFormat="1" ht="13.8" x14ac:dyDescent="0.3">
      <c r="B45539" s="10"/>
      <c r="L45539" s="10"/>
      <c r="M45539" s="10"/>
    </row>
    <row r="45540" spans="2:13" s="1" customFormat="1" ht="13.8" x14ac:dyDescent="0.3">
      <c r="B45540" s="10"/>
      <c r="L45540" s="10"/>
      <c r="M45540" s="10"/>
    </row>
    <row r="45541" spans="2:13" s="1" customFormat="1" ht="13.8" x14ac:dyDescent="0.3">
      <c r="B45541" s="10"/>
      <c r="L45541" s="10"/>
      <c r="M45541" s="10"/>
    </row>
    <row r="45542" spans="2:13" s="1" customFormat="1" ht="13.8" x14ac:dyDescent="0.3">
      <c r="B45542" s="10"/>
      <c r="L45542" s="10"/>
      <c r="M45542" s="10"/>
    </row>
    <row r="45543" spans="2:13" s="1" customFormat="1" ht="13.8" x14ac:dyDescent="0.3">
      <c r="B45543" s="10"/>
      <c r="L45543" s="10"/>
      <c r="M45543" s="10"/>
    </row>
    <row r="45544" spans="2:13" s="1" customFormat="1" ht="13.8" x14ac:dyDescent="0.3">
      <c r="B45544" s="10"/>
      <c r="L45544" s="10"/>
      <c r="M45544" s="10"/>
    </row>
    <row r="45545" spans="2:13" s="1" customFormat="1" ht="13.8" x14ac:dyDescent="0.3">
      <c r="B45545" s="10"/>
      <c r="L45545" s="10"/>
      <c r="M45545" s="10"/>
    </row>
    <row r="45546" spans="2:13" s="1" customFormat="1" ht="13.8" x14ac:dyDescent="0.3">
      <c r="B45546" s="10"/>
      <c r="L45546" s="10"/>
      <c r="M45546" s="10"/>
    </row>
    <row r="45547" spans="2:13" s="1" customFormat="1" ht="13.8" x14ac:dyDescent="0.3">
      <c r="B45547" s="10"/>
      <c r="L45547" s="10"/>
      <c r="M45547" s="10"/>
    </row>
    <row r="45548" spans="2:13" s="1" customFormat="1" ht="13.8" x14ac:dyDescent="0.3">
      <c r="B45548" s="10"/>
      <c r="L45548" s="10"/>
      <c r="M45548" s="10"/>
    </row>
    <row r="45549" spans="2:13" s="1" customFormat="1" ht="13.8" x14ac:dyDescent="0.3">
      <c r="B45549" s="10"/>
      <c r="L45549" s="10"/>
      <c r="M45549" s="10"/>
    </row>
    <row r="45550" spans="2:13" s="1" customFormat="1" ht="13.8" x14ac:dyDescent="0.3">
      <c r="B45550" s="10"/>
      <c r="L45550" s="10"/>
      <c r="M45550" s="10"/>
    </row>
    <row r="45551" spans="2:13" s="1" customFormat="1" ht="13.8" x14ac:dyDescent="0.3">
      <c r="B45551" s="10"/>
      <c r="L45551" s="10"/>
      <c r="M45551" s="10"/>
    </row>
    <row r="45552" spans="2:13" s="1" customFormat="1" ht="13.8" x14ac:dyDescent="0.3">
      <c r="B45552" s="10"/>
      <c r="L45552" s="10"/>
      <c r="M45552" s="10"/>
    </row>
    <row r="45553" spans="2:13" s="1" customFormat="1" ht="13.8" x14ac:dyDescent="0.3">
      <c r="B45553" s="10"/>
      <c r="L45553" s="10"/>
      <c r="M45553" s="10"/>
    </row>
    <row r="45554" spans="2:13" s="1" customFormat="1" ht="13.8" x14ac:dyDescent="0.3">
      <c r="B45554" s="10"/>
      <c r="L45554" s="10"/>
      <c r="M45554" s="10"/>
    </row>
    <row r="45555" spans="2:13" s="1" customFormat="1" ht="13.8" x14ac:dyDescent="0.3">
      <c r="B45555" s="10"/>
      <c r="L45555" s="10"/>
      <c r="M45555" s="10"/>
    </row>
    <row r="45556" spans="2:13" s="1" customFormat="1" ht="13.8" x14ac:dyDescent="0.3">
      <c r="B45556" s="10"/>
      <c r="L45556" s="10"/>
      <c r="M45556" s="10"/>
    </row>
    <row r="45557" spans="2:13" s="1" customFormat="1" ht="13.8" x14ac:dyDescent="0.3">
      <c r="B45557" s="10"/>
      <c r="L45557" s="10"/>
      <c r="M45557" s="10"/>
    </row>
    <row r="45558" spans="2:13" s="1" customFormat="1" ht="13.8" x14ac:dyDescent="0.3">
      <c r="B45558" s="10"/>
      <c r="L45558" s="10"/>
      <c r="M45558" s="10"/>
    </row>
    <row r="45559" spans="2:13" s="1" customFormat="1" ht="13.8" x14ac:dyDescent="0.3">
      <c r="B45559" s="10"/>
      <c r="L45559" s="10"/>
      <c r="M45559" s="10"/>
    </row>
    <row r="45560" spans="2:13" s="1" customFormat="1" ht="13.8" x14ac:dyDescent="0.3">
      <c r="B45560" s="10"/>
      <c r="L45560" s="10"/>
      <c r="M45560" s="10"/>
    </row>
    <row r="45561" spans="2:13" s="1" customFormat="1" ht="13.8" x14ac:dyDescent="0.3">
      <c r="B45561" s="10"/>
      <c r="L45561" s="10"/>
      <c r="M45561" s="10"/>
    </row>
    <row r="45562" spans="2:13" s="1" customFormat="1" ht="13.8" x14ac:dyDescent="0.3">
      <c r="B45562" s="10"/>
      <c r="L45562" s="10"/>
      <c r="M45562" s="10"/>
    </row>
    <row r="45563" spans="2:13" s="1" customFormat="1" ht="13.8" x14ac:dyDescent="0.3">
      <c r="B45563" s="10"/>
      <c r="L45563" s="10"/>
      <c r="M45563" s="10"/>
    </row>
    <row r="45564" spans="2:13" s="1" customFormat="1" ht="13.8" x14ac:dyDescent="0.3">
      <c r="B45564" s="10"/>
      <c r="L45564" s="10"/>
      <c r="M45564" s="10"/>
    </row>
    <row r="45565" spans="2:13" s="1" customFormat="1" ht="13.8" x14ac:dyDescent="0.3">
      <c r="B45565" s="10"/>
      <c r="L45565" s="10"/>
      <c r="M45565" s="10"/>
    </row>
    <row r="45566" spans="2:13" s="1" customFormat="1" ht="13.8" x14ac:dyDescent="0.3">
      <c r="B45566" s="10"/>
      <c r="L45566" s="10"/>
      <c r="M45566" s="10"/>
    </row>
    <row r="45567" spans="2:13" s="1" customFormat="1" ht="13.8" x14ac:dyDescent="0.3">
      <c r="B45567" s="10"/>
      <c r="L45567" s="10"/>
      <c r="M45567" s="10"/>
    </row>
    <row r="45568" spans="2:13" s="1" customFormat="1" ht="13.8" x14ac:dyDescent="0.3">
      <c r="B45568" s="10"/>
      <c r="L45568" s="10"/>
      <c r="M45568" s="10"/>
    </row>
    <row r="45569" spans="2:13" s="1" customFormat="1" ht="13.8" x14ac:dyDescent="0.3">
      <c r="B45569" s="10"/>
      <c r="L45569" s="10"/>
      <c r="M45569" s="10"/>
    </row>
    <row r="45570" spans="2:13" s="1" customFormat="1" ht="13.8" x14ac:dyDescent="0.3">
      <c r="B45570" s="10"/>
      <c r="L45570" s="10"/>
      <c r="M45570" s="10"/>
    </row>
    <row r="45571" spans="2:13" s="1" customFormat="1" ht="13.8" x14ac:dyDescent="0.3">
      <c r="B45571" s="10"/>
      <c r="L45571" s="10"/>
      <c r="M45571" s="10"/>
    </row>
    <row r="45572" spans="2:13" s="1" customFormat="1" ht="13.8" x14ac:dyDescent="0.3">
      <c r="B45572" s="10"/>
      <c r="L45572" s="10"/>
      <c r="M45572" s="10"/>
    </row>
    <row r="45573" spans="2:13" s="1" customFormat="1" ht="13.8" x14ac:dyDescent="0.3">
      <c r="B45573" s="10"/>
      <c r="L45573" s="10"/>
      <c r="M45573" s="10"/>
    </row>
    <row r="45574" spans="2:13" s="1" customFormat="1" ht="13.8" x14ac:dyDescent="0.3">
      <c r="B45574" s="10"/>
      <c r="L45574" s="10"/>
      <c r="M45574" s="10"/>
    </row>
    <row r="45575" spans="2:13" s="1" customFormat="1" ht="13.8" x14ac:dyDescent="0.3">
      <c r="B45575" s="10"/>
      <c r="L45575" s="10"/>
      <c r="M45575" s="10"/>
    </row>
    <row r="45576" spans="2:13" s="1" customFormat="1" ht="13.8" x14ac:dyDescent="0.3">
      <c r="B45576" s="10"/>
      <c r="L45576" s="10"/>
      <c r="M45576" s="10"/>
    </row>
    <row r="45577" spans="2:13" s="1" customFormat="1" ht="13.8" x14ac:dyDescent="0.3">
      <c r="B45577" s="10"/>
      <c r="L45577" s="10"/>
      <c r="M45577" s="10"/>
    </row>
    <row r="45578" spans="2:13" s="1" customFormat="1" ht="13.8" x14ac:dyDescent="0.3">
      <c r="B45578" s="10"/>
      <c r="L45578" s="10"/>
      <c r="M45578" s="10"/>
    </row>
    <row r="45579" spans="2:13" s="1" customFormat="1" ht="13.8" x14ac:dyDescent="0.3">
      <c r="B45579" s="10"/>
      <c r="L45579" s="10"/>
      <c r="M45579" s="10"/>
    </row>
    <row r="45580" spans="2:13" s="1" customFormat="1" ht="13.8" x14ac:dyDescent="0.3">
      <c r="B45580" s="10"/>
      <c r="L45580" s="10"/>
      <c r="M45580" s="10"/>
    </row>
    <row r="45581" spans="2:13" s="1" customFormat="1" ht="13.8" x14ac:dyDescent="0.3">
      <c r="B45581" s="10"/>
      <c r="L45581" s="10"/>
      <c r="M45581" s="10"/>
    </row>
    <row r="45582" spans="2:13" s="1" customFormat="1" ht="13.8" x14ac:dyDescent="0.3">
      <c r="B45582" s="10"/>
      <c r="L45582" s="10"/>
      <c r="M45582" s="10"/>
    </row>
    <row r="45583" spans="2:13" s="1" customFormat="1" ht="13.8" x14ac:dyDescent="0.3">
      <c r="B45583" s="10"/>
      <c r="L45583" s="10"/>
      <c r="M45583" s="10"/>
    </row>
    <row r="45584" spans="2:13" s="1" customFormat="1" ht="13.8" x14ac:dyDescent="0.3">
      <c r="B45584" s="10"/>
      <c r="L45584" s="10"/>
      <c r="M45584" s="10"/>
    </row>
    <row r="45585" spans="2:13" s="1" customFormat="1" ht="13.8" x14ac:dyDescent="0.3">
      <c r="B45585" s="10"/>
      <c r="L45585" s="10"/>
      <c r="M45585" s="10"/>
    </row>
    <row r="45586" spans="2:13" s="1" customFormat="1" ht="13.8" x14ac:dyDescent="0.3">
      <c r="B45586" s="10"/>
      <c r="L45586" s="10"/>
      <c r="M45586" s="10"/>
    </row>
    <row r="45587" spans="2:13" s="1" customFormat="1" ht="13.8" x14ac:dyDescent="0.3">
      <c r="B45587" s="10"/>
      <c r="L45587" s="10"/>
      <c r="M45587" s="10"/>
    </row>
    <row r="45588" spans="2:13" s="1" customFormat="1" ht="13.8" x14ac:dyDescent="0.3">
      <c r="B45588" s="10"/>
      <c r="L45588" s="10"/>
      <c r="M45588" s="10"/>
    </row>
    <row r="45589" spans="2:13" s="1" customFormat="1" ht="13.8" x14ac:dyDescent="0.3">
      <c r="B45589" s="10"/>
      <c r="L45589" s="10"/>
      <c r="M45589" s="10"/>
    </row>
    <row r="45590" spans="2:13" s="1" customFormat="1" ht="13.8" x14ac:dyDescent="0.3">
      <c r="B45590" s="10"/>
      <c r="L45590" s="10"/>
      <c r="M45590" s="10"/>
    </row>
    <row r="45591" spans="2:13" s="1" customFormat="1" ht="13.8" x14ac:dyDescent="0.3">
      <c r="B45591" s="10"/>
      <c r="L45591" s="10"/>
      <c r="M45591" s="10"/>
    </row>
    <row r="45592" spans="2:13" s="1" customFormat="1" ht="13.8" x14ac:dyDescent="0.3">
      <c r="B45592" s="10"/>
      <c r="L45592" s="10"/>
      <c r="M45592" s="10"/>
    </row>
    <row r="45593" spans="2:13" s="1" customFormat="1" ht="13.8" x14ac:dyDescent="0.3">
      <c r="B45593" s="10"/>
      <c r="L45593" s="10"/>
      <c r="M45593" s="10"/>
    </row>
    <row r="45594" spans="2:13" s="1" customFormat="1" ht="13.8" x14ac:dyDescent="0.3">
      <c r="B45594" s="10"/>
      <c r="L45594" s="10"/>
      <c r="M45594" s="10"/>
    </row>
    <row r="45595" spans="2:13" s="1" customFormat="1" ht="13.8" x14ac:dyDescent="0.3">
      <c r="B45595" s="10"/>
      <c r="L45595" s="10"/>
      <c r="M45595" s="10"/>
    </row>
    <row r="45596" spans="2:13" s="1" customFormat="1" ht="13.8" x14ac:dyDescent="0.3">
      <c r="B45596" s="10"/>
      <c r="L45596" s="10"/>
      <c r="M45596" s="10"/>
    </row>
    <row r="45597" spans="2:13" s="1" customFormat="1" ht="13.8" x14ac:dyDescent="0.3">
      <c r="B45597" s="10"/>
      <c r="L45597" s="10"/>
      <c r="M45597" s="10"/>
    </row>
    <row r="45598" spans="2:13" s="1" customFormat="1" ht="13.8" x14ac:dyDescent="0.3">
      <c r="B45598" s="10"/>
      <c r="L45598" s="10"/>
      <c r="M45598" s="10"/>
    </row>
    <row r="45599" spans="2:13" s="1" customFormat="1" ht="13.8" x14ac:dyDescent="0.3">
      <c r="B45599" s="10"/>
      <c r="L45599" s="10"/>
      <c r="M45599" s="10"/>
    </row>
    <row r="45600" spans="2:13" s="1" customFormat="1" ht="13.8" x14ac:dyDescent="0.3">
      <c r="B45600" s="10"/>
      <c r="L45600" s="10"/>
      <c r="M45600" s="10"/>
    </row>
    <row r="45601" spans="2:13" s="1" customFormat="1" ht="13.8" x14ac:dyDescent="0.3">
      <c r="B45601" s="10"/>
      <c r="L45601" s="10"/>
      <c r="M45601" s="10"/>
    </row>
    <row r="45602" spans="2:13" s="1" customFormat="1" ht="13.8" x14ac:dyDescent="0.3">
      <c r="B45602" s="10"/>
      <c r="L45602" s="10"/>
      <c r="M45602" s="10"/>
    </row>
    <row r="45603" spans="2:13" s="1" customFormat="1" ht="13.8" x14ac:dyDescent="0.3">
      <c r="B45603" s="10"/>
      <c r="L45603" s="10"/>
      <c r="M45603" s="10"/>
    </row>
    <row r="45604" spans="2:13" s="1" customFormat="1" ht="13.8" x14ac:dyDescent="0.3">
      <c r="B45604" s="10"/>
      <c r="L45604" s="10"/>
      <c r="M45604" s="10"/>
    </row>
    <row r="45605" spans="2:13" s="1" customFormat="1" ht="13.8" x14ac:dyDescent="0.3">
      <c r="B45605" s="10"/>
      <c r="L45605" s="10"/>
      <c r="M45605" s="10"/>
    </row>
    <row r="45606" spans="2:13" s="1" customFormat="1" ht="13.8" x14ac:dyDescent="0.3">
      <c r="B45606" s="10"/>
      <c r="L45606" s="10"/>
      <c r="M45606" s="10"/>
    </row>
    <row r="45607" spans="2:13" s="1" customFormat="1" ht="13.8" x14ac:dyDescent="0.3">
      <c r="B45607" s="10"/>
      <c r="L45607" s="10"/>
      <c r="M45607" s="10"/>
    </row>
    <row r="45608" spans="2:13" s="1" customFormat="1" ht="13.8" x14ac:dyDescent="0.3">
      <c r="B45608" s="10"/>
      <c r="L45608" s="10"/>
      <c r="M45608" s="10"/>
    </row>
    <row r="45609" spans="2:13" s="1" customFormat="1" ht="13.8" x14ac:dyDescent="0.3">
      <c r="B45609" s="10"/>
      <c r="L45609" s="10"/>
      <c r="M45609" s="10"/>
    </row>
    <row r="45610" spans="2:13" s="1" customFormat="1" ht="13.8" x14ac:dyDescent="0.3">
      <c r="B45610" s="10"/>
      <c r="L45610" s="10"/>
      <c r="M45610" s="10"/>
    </row>
    <row r="45611" spans="2:13" s="1" customFormat="1" ht="13.8" x14ac:dyDescent="0.3">
      <c r="B45611" s="10"/>
      <c r="L45611" s="10"/>
      <c r="M45611" s="10"/>
    </row>
    <row r="45612" spans="2:13" s="1" customFormat="1" ht="13.8" x14ac:dyDescent="0.3">
      <c r="B45612" s="10"/>
      <c r="L45612" s="10"/>
      <c r="M45612" s="10"/>
    </row>
    <row r="45613" spans="2:13" s="1" customFormat="1" ht="13.8" x14ac:dyDescent="0.3">
      <c r="B45613" s="10"/>
      <c r="L45613" s="10"/>
      <c r="M45613" s="10"/>
    </row>
    <row r="45614" spans="2:13" s="1" customFormat="1" ht="13.8" x14ac:dyDescent="0.3">
      <c r="B45614" s="10"/>
      <c r="L45614" s="10"/>
      <c r="M45614" s="10"/>
    </row>
    <row r="45615" spans="2:13" s="1" customFormat="1" ht="13.8" x14ac:dyDescent="0.3">
      <c r="B45615" s="10"/>
      <c r="L45615" s="10"/>
      <c r="M45615" s="10"/>
    </row>
    <row r="45616" spans="2:13" s="1" customFormat="1" ht="13.8" x14ac:dyDescent="0.3">
      <c r="B45616" s="10"/>
      <c r="L45616" s="10"/>
      <c r="M45616" s="10"/>
    </row>
    <row r="45617" spans="2:13" s="1" customFormat="1" ht="13.8" x14ac:dyDescent="0.3">
      <c r="B45617" s="10"/>
      <c r="L45617" s="10"/>
      <c r="M45617" s="10"/>
    </row>
    <row r="45618" spans="2:13" s="1" customFormat="1" ht="13.8" x14ac:dyDescent="0.3">
      <c r="B45618" s="10"/>
      <c r="L45618" s="10"/>
      <c r="M45618" s="10"/>
    </row>
    <row r="45619" spans="2:13" s="1" customFormat="1" ht="13.8" x14ac:dyDescent="0.3">
      <c r="B45619" s="10"/>
      <c r="L45619" s="10"/>
      <c r="M45619" s="10"/>
    </row>
    <row r="45620" spans="2:13" s="1" customFormat="1" ht="13.8" x14ac:dyDescent="0.3">
      <c r="B45620" s="10"/>
      <c r="L45620" s="10"/>
      <c r="M45620" s="10"/>
    </row>
    <row r="45621" spans="2:13" s="1" customFormat="1" ht="13.8" x14ac:dyDescent="0.3">
      <c r="B45621" s="10"/>
      <c r="L45621" s="10"/>
      <c r="M45621" s="10"/>
    </row>
    <row r="45622" spans="2:13" s="1" customFormat="1" ht="13.8" x14ac:dyDescent="0.3">
      <c r="B45622" s="10"/>
      <c r="L45622" s="10"/>
      <c r="M45622" s="10"/>
    </row>
    <row r="45623" spans="2:13" s="1" customFormat="1" ht="13.8" x14ac:dyDescent="0.3">
      <c r="B45623" s="10"/>
      <c r="L45623" s="10"/>
      <c r="M45623" s="10"/>
    </row>
    <row r="45624" spans="2:13" s="1" customFormat="1" ht="13.8" x14ac:dyDescent="0.3">
      <c r="B45624" s="10"/>
      <c r="L45624" s="10"/>
      <c r="M45624" s="10"/>
    </row>
    <row r="45625" spans="2:13" s="1" customFormat="1" ht="13.8" x14ac:dyDescent="0.3">
      <c r="B45625" s="10"/>
      <c r="L45625" s="10"/>
      <c r="M45625" s="10"/>
    </row>
    <row r="45626" spans="2:13" s="1" customFormat="1" ht="13.8" x14ac:dyDescent="0.3">
      <c r="B45626" s="10"/>
      <c r="L45626" s="10"/>
      <c r="M45626" s="10"/>
    </row>
    <row r="45627" spans="2:13" s="1" customFormat="1" ht="13.8" x14ac:dyDescent="0.3">
      <c r="B45627" s="10"/>
      <c r="L45627" s="10"/>
      <c r="M45627" s="10"/>
    </row>
    <row r="45628" spans="2:13" s="1" customFormat="1" ht="13.8" x14ac:dyDescent="0.3">
      <c r="B45628" s="10"/>
      <c r="L45628" s="10"/>
      <c r="M45628" s="10"/>
    </row>
    <row r="45629" spans="2:13" s="1" customFormat="1" ht="13.8" x14ac:dyDescent="0.3">
      <c r="B45629" s="10"/>
      <c r="L45629" s="10"/>
      <c r="M45629" s="10"/>
    </row>
    <row r="45630" spans="2:13" s="1" customFormat="1" ht="13.8" x14ac:dyDescent="0.3">
      <c r="B45630" s="10"/>
      <c r="L45630" s="10"/>
      <c r="M45630" s="10"/>
    </row>
    <row r="45631" spans="2:13" s="1" customFormat="1" ht="13.8" x14ac:dyDescent="0.3">
      <c r="B45631" s="10"/>
      <c r="L45631" s="10"/>
      <c r="M45631" s="10"/>
    </row>
    <row r="45632" spans="2:13" s="1" customFormat="1" ht="13.8" x14ac:dyDescent="0.3">
      <c r="B45632" s="10"/>
      <c r="L45632" s="10"/>
      <c r="M45632" s="10"/>
    </row>
    <row r="45633" spans="2:13" s="1" customFormat="1" ht="13.8" x14ac:dyDescent="0.3">
      <c r="B45633" s="10"/>
      <c r="L45633" s="10"/>
      <c r="M45633" s="10"/>
    </row>
    <row r="45634" spans="2:13" s="1" customFormat="1" ht="13.8" x14ac:dyDescent="0.3">
      <c r="B45634" s="10"/>
      <c r="L45634" s="10"/>
      <c r="M45634" s="10"/>
    </row>
    <row r="45635" spans="2:13" s="1" customFormat="1" ht="13.8" x14ac:dyDescent="0.3">
      <c r="B45635" s="10"/>
      <c r="L45635" s="10"/>
      <c r="M45635" s="10"/>
    </row>
    <row r="45636" spans="2:13" s="1" customFormat="1" ht="13.8" x14ac:dyDescent="0.3">
      <c r="B45636" s="10"/>
      <c r="L45636" s="10"/>
      <c r="M45636" s="10"/>
    </row>
    <row r="45637" spans="2:13" s="1" customFormat="1" ht="13.8" x14ac:dyDescent="0.3">
      <c r="B45637" s="10"/>
      <c r="L45637" s="10"/>
      <c r="M45637" s="10"/>
    </row>
    <row r="45638" spans="2:13" s="1" customFormat="1" ht="13.8" x14ac:dyDescent="0.3">
      <c r="B45638" s="10"/>
      <c r="L45638" s="10"/>
      <c r="M45638" s="10"/>
    </row>
    <row r="45639" spans="2:13" s="1" customFormat="1" ht="13.8" x14ac:dyDescent="0.3">
      <c r="B45639" s="10"/>
      <c r="L45639" s="10"/>
      <c r="M45639" s="10"/>
    </row>
    <row r="45640" spans="2:13" s="1" customFormat="1" ht="13.8" x14ac:dyDescent="0.3">
      <c r="B45640" s="10"/>
      <c r="L45640" s="10"/>
      <c r="M45640" s="10"/>
    </row>
    <row r="45641" spans="2:13" s="1" customFormat="1" ht="13.8" x14ac:dyDescent="0.3">
      <c r="B45641" s="10"/>
      <c r="L45641" s="10"/>
      <c r="M45641" s="10"/>
    </row>
    <row r="45642" spans="2:13" s="1" customFormat="1" ht="13.8" x14ac:dyDescent="0.3">
      <c r="B45642" s="10"/>
      <c r="L45642" s="10"/>
      <c r="M45642" s="10"/>
    </row>
    <row r="45643" spans="2:13" s="1" customFormat="1" ht="13.8" x14ac:dyDescent="0.3">
      <c r="B45643" s="10"/>
      <c r="L45643" s="10"/>
      <c r="M45643" s="10"/>
    </row>
    <row r="45644" spans="2:13" s="1" customFormat="1" ht="13.8" x14ac:dyDescent="0.3">
      <c r="B45644" s="10"/>
      <c r="L45644" s="10"/>
      <c r="M45644" s="10"/>
    </row>
    <row r="45645" spans="2:13" s="1" customFormat="1" ht="13.8" x14ac:dyDescent="0.3">
      <c r="B45645" s="10"/>
      <c r="L45645" s="10"/>
      <c r="M45645" s="10"/>
    </row>
    <row r="45646" spans="2:13" s="1" customFormat="1" ht="13.8" x14ac:dyDescent="0.3">
      <c r="B45646" s="10"/>
      <c r="L45646" s="10"/>
      <c r="M45646" s="10"/>
    </row>
    <row r="45647" spans="2:13" s="1" customFormat="1" ht="13.8" x14ac:dyDescent="0.3">
      <c r="B45647" s="10"/>
      <c r="L45647" s="10"/>
      <c r="M45647" s="10"/>
    </row>
    <row r="45648" spans="2:13" s="1" customFormat="1" ht="13.8" x14ac:dyDescent="0.3">
      <c r="B45648" s="10"/>
      <c r="L45648" s="10"/>
      <c r="M45648" s="10"/>
    </row>
    <row r="45649" spans="2:13" s="1" customFormat="1" ht="13.8" x14ac:dyDescent="0.3">
      <c r="B45649" s="10"/>
      <c r="L45649" s="10"/>
      <c r="M45649" s="10"/>
    </row>
    <row r="45650" spans="2:13" s="1" customFormat="1" ht="13.8" x14ac:dyDescent="0.3">
      <c r="B45650" s="10"/>
      <c r="L45650" s="10"/>
      <c r="M45650" s="10"/>
    </row>
    <row r="45651" spans="2:13" s="1" customFormat="1" ht="13.8" x14ac:dyDescent="0.3">
      <c r="B45651" s="10"/>
      <c r="L45651" s="10"/>
      <c r="M45651" s="10"/>
    </row>
    <row r="45652" spans="2:13" s="1" customFormat="1" ht="13.8" x14ac:dyDescent="0.3">
      <c r="B45652" s="10"/>
      <c r="L45652" s="10"/>
      <c r="M45652" s="10"/>
    </row>
    <row r="45653" spans="2:13" s="1" customFormat="1" ht="13.8" x14ac:dyDescent="0.3">
      <c r="B45653" s="10"/>
      <c r="L45653" s="10"/>
      <c r="M45653" s="10"/>
    </row>
    <row r="45654" spans="2:13" s="1" customFormat="1" ht="13.8" x14ac:dyDescent="0.3">
      <c r="B45654" s="10"/>
      <c r="L45654" s="10"/>
      <c r="M45654" s="10"/>
    </row>
    <row r="45655" spans="2:13" s="1" customFormat="1" ht="13.8" x14ac:dyDescent="0.3">
      <c r="B45655" s="10"/>
      <c r="L45655" s="10"/>
      <c r="M45655" s="10"/>
    </row>
    <row r="45656" spans="2:13" s="1" customFormat="1" ht="13.8" x14ac:dyDescent="0.3">
      <c r="B45656" s="10"/>
      <c r="L45656" s="10"/>
      <c r="M45656" s="10"/>
    </row>
    <row r="45657" spans="2:13" s="1" customFormat="1" ht="13.8" x14ac:dyDescent="0.3">
      <c r="B45657" s="10"/>
      <c r="L45657" s="10"/>
      <c r="M45657" s="10"/>
    </row>
    <row r="45658" spans="2:13" s="1" customFormat="1" ht="13.8" x14ac:dyDescent="0.3">
      <c r="B45658" s="10"/>
      <c r="L45658" s="10"/>
      <c r="M45658" s="10"/>
    </row>
    <row r="45659" spans="2:13" s="1" customFormat="1" ht="13.8" x14ac:dyDescent="0.3">
      <c r="B45659" s="10"/>
      <c r="L45659" s="10"/>
      <c r="M45659" s="10"/>
    </row>
    <row r="45660" spans="2:13" s="1" customFormat="1" ht="13.8" x14ac:dyDescent="0.3">
      <c r="B45660" s="10"/>
      <c r="L45660" s="10"/>
      <c r="M45660" s="10"/>
    </row>
    <row r="45661" spans="2:13" s="1" customFormat="1" ht="13.8" x14ac:dyDescent="0.3">
      <c r="B45661" s="10"/>
      <c r="L45661" s="10"/>
      <c r="M45661" s="10"/>
    </row>
    <row r="45662" spans="2:13" s="1" customFormat="1" ht="13.8" x14ac:dyDescent="0.3">
      <c r="B45662" s="10"/>
      <c r="L45662" s="10"/>
      <c r="M45662" s="10"/>
    </row>
    <row r="45663" spans="2:13" s="1" customFormat="1" ht="13.8" x14ac:dyDescent="0.3">
      <c r="B45663" s="10"/>
      <c r="L45663" s="10"/>
      <c r="M45663" s="10"/>
    </row>
    <row r="45664" spans="2:13" s="1" customFormat="1" ht="13.8" x14ac:dyDescent="0.3">
      <c r="B45664" s="10"/>
      <c r="L45664" s="10"/>
      <c r="M45664" s="10"/>
    </row>
    <row r="45665" spans="2:13" s="1" customFormat="1" ht="13.8" x14ac:dyDescent="0.3">
      <c r="B45665" s="10"/>
      <c r="L45665" s="10"/>
      <c r="M45665" s="10"/>
    </row>
    <row r="45666" spans="2:13" s="1" customFormat="1" ht="13.8" x14ac:dyDescent="0.3">
      <c r="B45666" s="10"/>
      <c r="L45666" s="10"/>
      <c r="M45666" s="10"/>
    </row>
    <row r="45667" spans="2:13" s="1" customFormat="1" ht="13.8" x14ac:dyDescent="0.3">
      <c r="B45667" s="10"/>
      <c r="L45667" s="10"/>
      <c r="M45667" s="10"/>
    </row>
    <row r="45668" spans="2:13" s="1" customFormat="1" ht="13.8" x14ac:dyDescent="0.3">
      <c r="B45668" s="10"/>
      <c r="L45668" s="10"/>
      <c r="M45668" s="10"/>
    </row>
    <row r="45669" spans="2:13" s="1" customFormat="1" ht="13.8" x14ac:dyDescent="0.3">
      <c r="B45669" s="10"/>
      <c r="L45669" s="10"/>
      <c r="M45669" s="10"/>
    </row>
    <row r="45670" spans="2:13" s="1" customFormat="1" ht="13.8" x14ac:dyDescent="0.3">
      <c r="B45670" s="10"/>
      <c r="L45670" s="10"/>
      <c r="M45670" s="10"/>
    </row>
    <row r="45671" spans="2:13" s="1" customFormat="1" ht="13.8" x14ac:dyDescent="0.3">
      <c r="B45671" s="10"/>
      <c r="L45671" s="10"/>
      <c r="M45671" s="10"/>
    </row>
    <row r="45672" spans="2:13" s="1" customFormat="1" ht="13.8" x14ac:dyDescent="0.3">
      <c r="B45672" s="10"/>
      <c r="L45672" s="10"/>
      <c r="M45672" s="10"/>
    </row>
    <row r="45673" spans="2:13" s="1" customFormat="1" ht="13.8" x14ac:dyDescent="0.3">
      <c r="B45673" s="10"/>
      <c r="L45673" s="10"/>
      <c r="M45673" s="10"/>
    </row>
    <row r="45674" spans="2:13" s="1" customFormat="1" ht="13.8" x14ac:dyDescent="0.3">
      <c r="B45674" s="10"/>
      <c r="L45674" s="10"/>
      <c r="M45674" s="10"/>
    </row>
    <row r="45675" spans="2:13" s="1" customFormat="1" ht="13.8" x14ac:dyDescent="0.3">
      <c r="B45675" s="10"/>
      <c r="L45675" s="10"/>
      <c r="M45675" s="10"/>
    </row>
    <row r="45676" spans="2:13" s="1" customFormat="1" ht="13.8" x14ac:dyDescent="0.3">
      <c r="B45676" s="10"/>
      <c r="L45676" s="10"/>
      <c r="M45676" s="10"/>
    </row>
    <row r="45677" spans="2:13" s="1" customFormat="1" ht="13.8" x14ac:dyDescent="0.3">
      <c r="B45677" s="10"/>
      <c r="L45677" s="10"/>
      <c r="M45677" s="10"/>
    </row>
    <row r="45678" spans="2:13" s="1" customFormat="1" ht="13.8" x14ac:dyDescent="0.3">
      <c r="B45678" s="10"/>
      <c r="L45678" s="10"/>
      <c r="M45678" s="10"/>
    </row>
    <row r="45679" spans="2:13" s="1" customFormat="1" ht="13.8" x14ac:dyDescent="0.3">
      <c r="B45679" s="10"/>
      <c r="L45679" s="10"/>
      <c r="M45679" s="10"/>
    </row>
    <row r="45680" spans="2:13" s="1" customFormat="1" ht="13.8" x14ac:dyDescent="0.3">
      <c r="B45680" s="10"/>
      <c r="L45680" s="10"/>
      <c r="M45680" s="10"/>
    </row>
    <row r="45681" spans="2:13" s="1" customFormat="1" ht="13.8" x14ac:dyDescent="0.3">
      <c r="B45681" s="10"/>
      <c r="L45681" s="10"/>
      <c r="M45681" s="10"/>
    </row>
    <row r="45682" spans="2:13" s="1" customFormat="1" ht="13.8" x14ac:dyDescent="0.3">
      <c r="B45682" s="10"/>
      <c r="L45682" s="10"/>
      <c r="M45682" s="10"/>
    </row>
    <row r="45683" spans="2:13" s="1" customFormat="1" ht="13.8" x14ac:dyDescent="0.3">
      <c r="B45683" s="10"/>
      <c r="L45683" s="10"/>
      <c r="M45683" s="10"/>
    </row>
    <row r="45684" spans="2:13" s="1" customFormat="1" ht="13.8" x14ac:dyDescent="0.3">
      <c r="B45684" s="10"/>
      <c r="L45684" s="10"/>
      <c r="M45684" s="10"/>
    </row>
    <row r="45685" spans="2:13" s="1" customFormat="1" ht="13.8" x14ac:dyDescent="0.3">
      <c r="B45685" s="10"/>
      <c r="L45685" s="10"/>
      <c r="M45685" s="10"/>
    </row>
    <row r="45686" spans="2:13" s="1" customFormat="1" ht="13.8" x14ac:dyDescent="0.3">
      <c r="B45686" s="10"/>
      <c r="L45686" s="10"/>
      <c r="M45686" s="10"/>
    </row>
    <row r="45687" spans="2:13" s="1" customFormat="1" ht="13.8" x14ac:dyDescent="0.3">
      <c r="B45687" s="10"/>
      <c r="L45687" s="10"/>
      <c r="M45687" s="10"/>
    </row>
    <row r="45688" spans="2:13" s="1" customFormat="1" ht="13.8" x14ac:dyDescent="0.3">
      <c r="B45688" s="10"/>
      <c r="L45688" s="10"/>
      <c r="M45688" s="10"/>
    </row>
    <row r="45689" spans="2:13" s="1" customFormat="1" ht="13.8" x14ac:dyDescent="0.3">
      <c r="B45689" s="10"/>
      <c r="L45689" s="10"/>
      <c r="M45689" s="10"/>
    </row>
    <row r="45690" spans="2:13" s="1" customFormat="1" ht="13.8" x14ac:dyDescent="0.3">
      <c r="B45690" s="10"/>
      <c r="L45690" s="10"/>
      <c r="M45690" s="10"/>
    </row>
    <row r="45691" spans="2:13" s="1" customFormat="1" ht="13.8" x14ac:dyDescent="0.3">
      <c r="B45691" s="10"/>
      <c r="L45691" s="10"/>
      <c r="M45691" s="10"/>
    </row>
    <row r="45692" spans="2:13" s="1" customFormat="1" ht="13.8" x14ac:dyDescent="0.3">
      <c r="B45692" s="10"/>
      <c r="L45692" s="10"/>
      <c r="M45692" s="10"/>
    </row>
    <row r="45693" spans="2:13" s="1" customFormat="1" ht="13.8" x14ac:dyDescent="0.3">
      <c r="B45693" s="10"/>
      <c r="L45693" s="10"/>
      <c r="M45693" s="10"/>
    </row>
    <row r="45694" spans="2:13" s="1" customFormat="1" ht="13.8" x14ac:dyDescent="0.3">
      <c r="B45694" s="10"/>
      <c r="L45694" s="10"/>
      <c r="M45694" s="10"/>
    </row>
    <row r="45695" spans="2:13" s="1" customFormat="1" ht="13.8" x14ac:dyDescent="0.3">
      <c r="B45695" s="10"/>
      <c r="L45695" s="10"/>
      <c r="M45695" s="10"/>
    </row>
    <row r="45696" spans="2:13" s="1" customFormat="1" ht="13.8" x14ac:dyDescent="0.3">
      <c r="B45696" s="10"/>
      <c r="L45696" s="10"/>
      <c r="M45696" s="10"/>
    </row>
    <row r="45697" spans="2:13" s="1" customFormat="1" ht="13.8" x14ac:dyDescent="0.3">
      <c r="B45697" s="10"/>
      <c r="L45697" s="10"/>
      <c r="M45697" s="10"/>
    </row>
    <row r="45698" spans="2:13" s="1" customFormat="1" ht="13.8" x14ac:dyDescent="0.3">
      <c r="B45698" s="10"/>
      <c r="L45698" s="10"/>
      <c r="M45698" s="10"/>
    </row>
    <row r="45699" spans="2:13" s="1" customFormat="1" ht="13.8" x14ac:dyDescent="0.3">
      <c r="B45699" s="10"/>
      <c r="L45699" s="10"/>
      <c r="M45699" s="10"/>
    </row>
    <row r="45700" spans="2:13" s="1" customFormat="1" ht="13.8" x14ac:dyDescent="0.3">
      <c r="B45700" s="10"/>
      <c r="L45700" s="10"/>
      <c r="M45700" s="10"/>
    </row>
    <row r="45701" spans="2:13" s="1" customFormat="1" ht="13.8" x14ac:dyDescent="0.3">
      <c r="B45701" s="10"/>
      <c r="L45701" s="10"/>
      <c r="M45701" s="10"/>
    </row>
    <row r="45702" spans="2:13" s="1" customFormat="1" ht="13.8" x14ac:dyDescent="0.3">
      <c r="B45702" s="10"/>
      <c r="L45702" s="10"/>
      <c r="M45702" s="10"/>
    </row>
    <row r="45703" spans="2:13" s="1" customFormat="1" ht="13.8" x14ac:dyDescent="0.3">
      <c r="B45703" s="10"/>
      <c r="L45703" s="10"/>
      <c r="M45703" s="10"/>
    </row>
    <row r="45704" spans="2:13" s="1" customFormat="1" ht="13.8" x14ac:dyDescent="0.3">
      <c r="B45704" s="10"/>
      <c r="L45704" s="10"/>
      <c r="M45704" s="10"/>
    </row>
    <row r="45705" spans="2:13" s="1" customFormat="1" ht="13.8" x14ac:dyDescent="0.3">
      <c r="B45705" s="10"/>
      <c r="L45705" s="10"/>
      <c r="M45705" s="10"/>
    </row>
    <row r="45706" spans="2:13" s="1" customFormat="1" ht="13.8" x14ac:dyDescent="0.3">
      <c r="B45706" s="10"/>
      <c r="L45706" s="10"/>
      <c r="M45706" s="10"/>
    </row>
    <row r="45707" spans="2:13" s="1" customFormat="1" ht="13.8" x14ac:dyDescent="0.3">
      <c r="B45707" s="10"/>
      <c r="L45707" s="10"/>
      <c r="M45707" s="10"/>
    </row>
    <row r="45708" spans="2:13" s="1" customFormat="1" ht="13.8" x14ac:dyDescent="0.3">
      <c r="B45708" s="10"/>
      <c r="L45708" s="10"/>
      <c r="M45708" s="10"/>
    </row>
    <row r="45709" spans="2:13" s="1" customFormat="1" ht="13.8" x14ac:dyDescent="0.3">
      <c r="B45709" s="10"/>
      <c r="L45709" s="10"/>
      <c r="M45709" s="10"/>
    </row>
    <row r="45710" spans="2:13" s="1" customFormat="1" ht="13.8" x14ac:dyDescent="0.3">
      <c r="B45710" s="10"/>
      <c r="L45710" s="10"/>
      <c r="M45710" s="10"/>
    </row>
    <row r="45711" spans="2:13" s="1" customFormat="1" ht="13.8" x14ac:dyDescent="0.3">
      <c r="B45711" s="10"/>
      <c r="L45711" s="10"/>
      <c r="M45711" s="10"/>
    </row>
    <row r="45712" spans="2:13" s="1" customFormat="1" ht="13.8" x14ac:dyDescent="0.3">
      <c r="B45712" s="10"/>
      <c r="L45712" s="10"/>
      <c r="M45712" s="10"/>
    </row>
    <row r="45713" spans="2:13" s="1" customFormat="1" ht="13.8" x14ac:dyDescent="0.3">
      <c r="B45713" s="10"/>
      <c r="L45713" s="10"/>
      <c r="M45713" s="10"/>
    </row>
    <row r="45714" spans="2:13" s="1" customFormat="1" ht="13.8" x14ac:dyDescent="0.3">
      <c r="B45714" s="10"/>
      <c r="L45714" s="10"/>
      <c r="M45714" s="10"/>
    </row>
    <row r="45715" spans="2:13" s="1" customFormat="1" ht="13.8" x14ac:dyDescent="0.3">
      <c r="B45715" s="10"/>
      <c r="L45715" s="10"/>
      <c r="M45715" s="10"/>
    </row>
    <row r="45716" spans="2:13" s="1" customFormat="1" ht="13.8" x14ac:dyDescent="0.3">
      <c r="B45716" s="10"/>
      <c r="L45716" s="10"/>
      <c r="M45716" s="10"/>
    </row>
    <row r="45717" spans="2:13" s="1" customFormat="1" ht="13.8" x14ac:dyDescent="0.3">
      <c r="B45717" s="10"/>
      <c r="L45717" s="10"/>
      <c r="M45717" s="10"/>
    </row>
    <row r="45718" spans="2:13" s="1" customFormat="1" ht="13.8" x14ac:dyDescent="0.3">
      <c r="B45718" s="10"/>
      <c r="L45718" s="10"/>
      <c r="M45718" s="10"/>
    </row>
    <row r="45719" spans="2:13" s="1" customFormat="1" ht="13.8" x14ac:dyDescent="0.3">
      <c r="B45719" s="10"/>
      <c r="L45719" s="10"/>
      <c r="M45719" s="10"/>
    </row>
    <row r="45720" spans="2:13" s="1" customFormat="1" ht="13.8" x14ac:dyDescent="0.3">
      <c r="B45720" s="10"/>
      <c r="L45720" s="10"/>
      <c r="M45720" s="10"/>
    </row>
    <row r="45721" spans="2:13" s="1" customFormat="1" ht="13.8" x14ac:dyDescent="0.3">
      <c r="B45721" s="10"/>
      <c r="L45721" s="10"/>
      <c r="M45721" s="10"/>
    </row>
    <row r="45722" spans="2:13" s="1" customFormat="1" ht="13.8" x14ac:dyDescent="0.3">
      <c r="B45722" s="10"/>
      <c r="L45722" s="10"/>
      <c r="M45722" s="10"/>
    </row>
    <row r="45723" spans="2:13" s="1" customFormat="1" ht="13.8" x14ac:dyDescent="0.3">
      <c r="B45723" s="10"/>
      <c r="L45723" s="10"/>
      <c r="M45723" s="10"/>
    </row>
    <row r="45724" spans="2:13" s="1" customFormat="1" ht="13.8" x14ac:dyDescent="0.3">
      <c r="B45724" s="10"/>
      <c r="L45724" s="10"/>
      <c r="M45724" s="10"/>
    </row>
    <row r="45725" spans="2:13" s="1" customFormat="1" ht="13.8" x14ac:dyDescent="0.3">
      <c r="B45725" s="10"/>
      <c r="L45725" s="10"/>
      <c r="M45725" s="10"/>
    </row>
    <row r="45726" spans="2:13" s="1" customFormat="1" ht="13.8" x14ac:dyDescent="0.3">
      <c r="B45726" s="10"/>
      <c r="L45726" s="10"/>
      <c r="M45726" s="10"/>
    </row>
    <row r="45727" spans="2:13" s="1" customFormat="1" ht="13.8" x14ac:dyDescent="0.3">
      <c r="B45727" s="10"/>
      <c r="L45727" s="10"/>
      <c r="M45727" s="10"/>
    </row>
    <row r="45728" spans="2:13" s="1" customFormat="1" ht="13.8" x14ac:dyDescent="0.3">
      <c r="B45728" s="10"/>
      <c r="L45728" s="10"/>
      <c r="M45728" s="10"/>
    </row>
    <row r="45729" spans="2:13" s="1" customFormat="1" ht="13.8" x14ac:dyDescent="0.3">
      <c r="B45729" s="10"/>
      <c r="L45729" s="10"/>
      <c r="M45729" s="10"/>
    </row>
    <row r="45730" spans="2:13" s="1" customFormat="1" ht="13.8" x14ac:dyDescent="0.3">
      <c r="B45730" s="10"/>
      <c r="L45730" s="10"/>
      <c r="M45730" s="10"/>
    </row>
    <row r="45731" spans="2:13" s="1" customFormat="1" ht="13.8" x14ac:dyDescent="0.3">
      <c r="B45731" s="10"/>
      <c r="L45731" s="10"/>
      <c r="M45731" s="10"/>
    </row>
    <row r="45732" spans="2:13" s="1" customFormat="1" ht="13.8" x14ac:dyDescent="0.3">
      <c r="B45732" s="10"/>
      <c r="L45732" s="10"/>
      <c r="M45732" s="10"/>
    </row>
    <row r="45733" spans="2:13" s="1" customFormat="1" ht="13.8" x14ac:dyDescent="0.3">
      <c r="B45733" s="10"/>
      <c r="L45733" s="10"/>
      <c r="M45733" s="10"/>
    </row>
    <row r="45734" spans="2:13" s="1" customFormat="1" ht="13.8" x14ac:dyDescent="0.3">
      <c r="B45734" s="10"/>
      <c r="L45734" s="10"/>
      <c r="M45734" s="10"/>
    </row>
    <row r="45735" spans="2:13" s="1" customFormat="1" ht="13.8" x14ac:dyDescent="0.3">
      <c r="B45735" s="10"/>
      <c r="L45735" s="10"/>
      <c r="M45735" s="10"/>
    </row>
    <row r="45736" spans="2:13" s="1" customFormat="1" ht="13.8" x14ac:dyDescent="0.3">
      <c r="B45736" s="10"/>
      <c r="L45736" s="10"/>
      <c r="M45736" s="10"/>
    </row>
    <row r="45737" spans="2:13" s="1" customFormat="1" ht="13.8" x14ac:dyDescent="0.3">
      <c r="B45737" s="10"/>
      <c r="L45737" s="10"/>
      <c r="M45737" s="10"/>
    </row>
    <row r="45738" spans="2:13" s="1" customFormat="1" ht="13.8" x14ac:dyDescent="0.3">
      <c r="B45738" s="10"/>
      <c r="L45738" s="10"/>
      <c r="M45738" s="10"/>
    </row>
    <row r="45739" spans="2:13" s="1" customFormat="1" ht="13.8" x14ac:dyDescent="0.3">
      <c r="B45739" s="10"/>
      <c r="L45739" s="10"/>
      <c r="M45739" s="10"/>
    </row>
    <row r="45740" spans="2:13" s="1" customFormat="1" ht="13.8" x14ac:dyDescent="0.3">
      <c r="B45740" s="10"/>
      <c r="L45740" s="10"/>
      <c r="M45740" s="10"/>
    </row>
    <row r="45741" spans="2:13" s="1" customFormat="1" ht="13.8" x14ac:dyDescent="0.3">
      <c r="B45741" s="10"/>
      <c r="L45741" s="10"/>
      <c r="M45741" s="10"/>
    </row>
    <row r="45742" spans="2:13" s="1" customFormat="1" ht="13.8" x14ac:dyDescent="0.3">
      <c r="B45742" s="10"/>
      <c r="L45742" s="10"/>
      <c r="M45742" s="10"/>
    </row>
    <row r="45743" spans="2:13" s="1" customFormat="1" ht="13.8" x14ac:dyDescent="0.3">
      <c r="B45743" s="10"/>
      <c r="L45743" s="10"/>
      <c r="M45743" s="10"/>
    </row>
    <row r="45744" spans="2:13" s="1" customFormat="1" ht="13.8" x14ac:dyDescent="0.3">
      <c r="B45744" s="10"/>
      <c r="L45744" s="10"/>
      <c r="M45744" s="10"/>
    </row>
    <row r="45745" spans="2:13" s="1" customFormat="1" ht="13.8" x14ac:dyDescent="0.3">
      <c r="B45745" s="10"/>
      <c r="L45745" s="10"/>
      <c r="M45745" s="10"/>
    </row>
    <row r="45746" spans="2:13" s="1" customFormat="1" ht="13.8" x14ac:dyDescent="0.3">
      <c r="B45746" s="10"/>
      <c r="L45746" s="10"/>
      <c r="M45746" s="10"/>
    </row>
    <row r="45747" spans="2:13" s="1" customFormat="1" ht="13.8" x14ac:dyDescent="0.3">
      <c r="B45747" s="10"/>
      <c r="L45747" s="10"/>
      <c r="M45747" s="10"/>
    </row>
    <row r="45748" spans="2:13" s="1" customFormat="1" ht="13.8" x14ac:dyDescent="0.3">
      <c r="B45748" s="10"/>
      <c r="L45748" s="10"/>
      <c r="M45748" s="10"/>
    </row>
    <row r="45749" spans="2:13" s="1" customFormat="1" ht="13.8" x14ac:dyDescent="0.3">
      <c r="B45749" s="10"/>
      <c r="L45749" s="10"/>
      <c r="M45749" s="10"/>
    </row>
    <row r="45750" spans="2:13" s="1" customFormat="1" ht="13.8" x14ac:dyDescent="0.3">
      <c r="B45750" s="10"/>
      <c r="L45750" s="10"/>
      <c r="M45750" s="10"/>
    </row>
    <row r="45751" spans="2:13" s="1" customFormat="1" ht="13.8" x14ac:dyDescent="0.3">
      <c r="B45751" s="10"/>
      <c r="L45751" s="10"/>
      <c r="M45751" s="10"/>
    </row>
    <row r="45752" spans="2:13" s="1" customFormat="1" ht="13.8" x14ac:dyDescent="0.3">
      <c r="B45752" s="10"/>
      <c r="L45752" s="10"/>
      <c r="M45752" s="10"/>
    </row>
    <row r="45753" spans="2:13" s="1" customFormat="1" ht="13.8" x14ac:dyDescent="0.3">
      <c r="B45753" s="10"/>
      <c r="L45753" s="10"/>
      <c r="M45753" s="10"/>
    </row>
    <row r="45754" spans="2:13" s="1" customFormat="1" ht="13.8" x14ac:dyDescent="0.3">
      <c r="B45754" s="10"/>
      <c r="L45754" s="10"/>
      <c r="M45754" s="10"/>
    </row>
    <row r="45755" spans="2:13" s="1" customFormat="1" ht="13.8" x14ac:dyDescent="0.3">
      <c r="B45755" s="10"/>
      <c r="L45755" s="10"/>
      <c r="M45755" s="10"/>
    </row>
    <row r="45756" spans="2:13" s="1" customFormat="1" ht="13.8" x14ac:dyDescent="0.3">
      <c r="B45756" s="10"/>
      <c r="L45756" s="10"/>
      <c r="M45756" s="10"/>
    </row>
    <row r="45757" spans="2:13" s="1" customFormat="1" ht="13.8" x14ac:dyDescent="0.3">
      <c r="B45757" s="10"/>
      <c r="L45757" s="10"/>
      <c r="M45757" s="10"/>
    </row>
    <row r="45758" spans="2:13" s="1" customFormat="1" ht="13.8" x14ac:dyDescent="0.3">
      <c r="B45758" s="10"/>
      <c r="L45758" s="10"/>
      <c r="M45758" s="10"/>
    </row>
    <row r="45759" spans="2:13" s="1" customFormat="1" ht="13.8" x14ac:dyDescent="0.3">
      <c r="B45759" s="10"/>
      <c r="L45759" s="10"/>
      <c r="M45759" s="10"/>
    </row>
    <row r="45760" spans="2:13" s="1" customFormat="1" ht="13.8" x14ac:dyDescent="0.3">
      <c r="B45760" s="10"/>
      <c r="L45760" s="10"/>
      <c r="M45760" s="10"/>
    </row>
    <row r="45761" spans="2:13" s="1" customFormat="1" ht="13.8" x14ac:dyDescent="0.3">
      <c r="B45761" s="10"/>
      <c r="L45761" s="10"/>
      <c r="M45761" s="10"/>
    </row>
    <row r="45762" spans="2:13" s="1" customFormat="1" ht="13.8" x14ac:dyDescent="0.3">
      <c r="B45762" s="10"/>
      <c r="L45762" s="10"/>
      <c r="M45762" s="10"/>
    </row>
    <row r="45763" spans="2:13" s="1" customFormat="1" ht="13.8" x14ac:dyDescent="0.3">
      <c r="B45763" s="10"/>
      <c r="L45763" s="10"/>
      <c r="M45763" s="10"/>
    </row>
    <row r="45764" spans="2:13" s="1" customFormat="1" ht="13.8" x14ac:dyDescent="0.3">
      <c r="B45764" s="10"/>
      <c r="L45764" s="10"/>
      <c r="M45764" s="10"/>
    </row>
    <row r="45765" spans="2:13" s="1" customFormat="1" ht="13.8" x14ac:dyDescent="0.3">
      <c r="B45765" s="10"/>
      <c r="L45765" s="10"/>
      <c r="M45765" s="10"/>
    </row>
    <row r="45766" spans="2:13" s="1" customFormat="1" ht="13.8" x14ac:dyDescent="0.3">
      <c r="B45766" s="10"/>
      <c r="L45766" s="10"/>
      <c r="M45766" s="10"/>
    </row>
    <row r="45767" spans="2:13" s="1" customFormat="1" ht="13.8" x14ac:dyDescent="0.3">
      <c r="B45767" s="10"/>
      <c r="L45767" s="10"/>
      <c r="M45767" s="10"/>
    </row>
    <row r="45768" spans="2:13" s="1" customFormat="1" ht="13.8" x14ac:dyDescent="0.3">
      <c r="B45768" s="10"/>
      <c r="L45768" s="10"/>
      <c r="M45768" s="10"/>
    </row>
    <row r="45769" spans="2:13" s="1" customFormat="1" ht="13.8" x14ac:dyDescent="0.3">
      <c r="B45769" s="10"/>
      <c r="L45769" s="10"/>
      <c r="M45769" s="10"/>
    </row>
    <row r="45770" spans="2:13" s="1" customFormat="1" ht="13.8" x14ac:dyDescent="0.3">
      <c r="B45770" s="10"/>
      <c r="L45770" s="10"/>
      <c r="M45770" s="10"/>
    </row>
    <row r="45771" spans="2:13" s="1" customFormat="1" ht="13.8" x14ac:dyDescent="0.3">
      <c r="B45771" s="10"/>
      <c r="L45771" s="10"/>
      <c r="M45771" s="10"/>
    </row>
    <row r="45772" spans="2:13" s="1" customFormat="1" ht="13.8" x14ac:dyDescent="0.3">
      <c r="B45772" s="10"/>
      <c r="L45772" s="10"/>
      <c r="M45772" s="10"/>
    </row>
    <row r="45773" spans="2:13" s="1" customFormat="1" ht="13.8" x14ac:dyDescent="0.3">
      <c r="B45773" s="10"/>
      <c r="L45773" s="10"/>
      <c r="M45773" s="10"/>
    </row>
    <row r="45774" spans="2:13" s="1" customFormat="1" ht="13.8" x14ac:dyDescent="0.3">
      <c r="B45774" s="10"/>
      <c r="L45774" s="10"/>
      <c r="M45774" s="10"/>
    </row>
    <row r="45775" spans="2:13" s="1" customFormat="1" ht="13.8" x14ac:dyDescent="0.3">
      <c r="B45775" s="10"/>
      <c r="L45775" s="10"/>
      <c r="M45775" s="10"/>
    </row>
    <row r="45776" spans="2:13" s="1" customFormat="1" ht="13.8" x14ac:dyDescent="0.3">
      <c r="B45776" s="10"/>
      <c r="L45776" s="10"/>
      <c r="M45776" s="10"/>
    </row>
    <row r="45777" spans="2:13" s="1" customFormat="1" ht="13.8" x14ac:dyDescent="0.3">
      <c r="B45777" s="10"/>
      <c r="L45777" s="10"/>
      <c r="M45777" s="10"/>
    </row>
    <row r="45778" spans="2:13" s="1" customFormat="1" ht="13.8" x14ac:dyDescent="0.3">
      <c r="B45778" s="10"/>
      <c r="L45778" s="10"/>
      <c r="M45778" s="10"/>
    </row>
    <row r="45779" spans="2:13" s="1" customFormat="1" ht="13.8" x14ac:dyDescent="0.3">
      <c r="B45779" s="10"/>
      <c r="L45779" s="10"/>
      <c r="M45779" s="10"/>
    </row>
    <row r="45780" spans="2:13" s="1" customFormat="1" ht="13.8" x14ac:dyDescent="0.3">
      <c r="B45780" s="10"/>
      <c r="L45780" s="10"/>
      <c r="M45780" s="10"/>
    </row>
    <row r="45781" spans="2:13" s="1" customFormat="1" ht="13.8" x14ac:dyDescent="0.3">
      <c r="B45781" s="10"/>
      <c r="L45781" s="10"/>
      <c r="M45781" s="10"/>
    </row>
    <row r="45782" spans="2:13" s="1" customFormat="1" ht="13.8" x14ac:dyDescent="0.3">
      <c r="B45782" s="10"/>
      <c r="L45782" s="10"/>
      <c r="M45782" s="10"/>
    </row>
    <row r="45783" spans="2:13" s="1" customFormat="1" ht="13.8" x14ac:dyDescent="0.3">
      <c r="B45783" s="10"/>
      <c r="L45783" s="10"/>
      <c r="M45783" s="10"/>
    </row>
    <row r="45784" spans="2:13" s="1" customFormat="1" ht="13.8" x14ac:dyDescent="0.3">
      <c r="B45784" s="10"/>
      <c r="L45784" s="10"/>
      <c r="M45784" s="10"/>
    </row>
    <row r="45785" spans="2:13" s="1" customFormat="1" ht="13.8" x14ac:dyDescent="0.3">
      <c r="B45785" s="10"/>
      <c r="L45785" s="10"/>
      <c r="M45785" s="10"/>
    </row>
    <row r="45786" spans="2:13" s="1" customFormat="1" ht="13.8" x14ac:dyDescent="0.3">
      <c r="B45786" s="10"/>
      <c r="L45786" s="10"/>
      <c r="M45786" s="10"/>
    </row>
    <row r="45787" spans="2:13" s="1" customFormat="1" ht="13.8" x14ac:dyDescent="0.3">
      <c r="B45787" s="10"/>
      <c r="L45787" s="10"/>
      <c r="M45787" s="10"/>
    </row>
    <row r="45788" spans="2:13" s="1" customFormat="1" ht="13.8" x14ac:dyDescent="0.3">
      <c r="B45788" s="10"/>
      <c r="L45788" s="10"/>
      <c r="M45788" s="10"/>
    </row>
    <row r="45789" spans="2:13" s="1" customFormat="1" ht="13.8" x14ac:dyDescent="0.3">
      <c r="B45789" s="10"/>
      <c r="L45789" s="10"/>
      <c r="M45789" s="10"/>
    </row>
    <row r="45790" spans="2:13" s="1" customFormat="1" ht="13.8" x14ac:dyDescent="0.3">
      <c r="B45790" s="10"/>
      <c r="L45790" s="10"/>
      <c r="M45790" s="10"/>
    </row>
    <row r="45791" spans="2:13" s="1" customFormat="1" ht="13.8" x14ac:dyDescent="0.3">
      <c r="B45791" s="10"/>
      <c r="L45791" s="10"/>
      <c r="M45791" s="10"/>
    </row>
    <row r="45792" spans="2:13" s="1" customFormat="1" ht="13.8" x14ac:dyDescent="0.3">
      <c r="B45792" s="10"/>
      <c r="L45792" s="10"/>
      <c r="M45792" s="10"/>
    </row>
    <row r="45793" spans="2:13" s="1" customFormat="1" ht="13.8" x14ac:dyDescent="0.3">
      <c r="B45793" s="10"/>
      <c r="L45793" s="10"/>
      <c r="M45793" s="10"/>
    </row>
    <row r="45794" spans="2:13" s="1" customFormat="1" ht="13.8" x14ac:dyDescent="0.3">
      <c r="B45794" s="10"/>
      <c r="L45794" s="10"/>
      <c r="M45794" s="10"/>
    </row>
    <row r="45795" spans="2:13" s="1" customFormat="1" ht="13.8" x14ac:dyDescent="0.3">
      <c r="B45795" s="10"/>
      <c r="L45795" s="10"/>
      <c r="M45795" s="10"/>
    </row>
    <row r="45796" spans="2:13" s="1" customFormat="1" ht="13.8" x14ac:dyDescent="0.3">
      <c r="B45796" s="10"/>
      <c r="L45796" s="10"/>
      <c r="M45796" s="10"/>
    </row>
    <row r="45797" spans="2:13" s="1" customFormat="1" ht="13.8" x14ac:dyDescent="0.3">
      <c r="B45797" s="10"/>
      <c r="L45797" s="10"/>
      <c r="M45797" s="10"/>
    </row>
    <row r="45798" spans="2:13" s="1" customFormat="1" ht="13.8" x14ac:dyDescent="0.3">
      <c r="B45798" s="10"/>
      <c r="L45798" s="10"/>
      <c r="M45798" s="10"/>
    </row>
    <row r="45799" spans="2:13" s="1" customFormat="1" ht="13.8" x14ac:dyDescent="0.3">
      <c r="B45799" s="10"/>
      <c r="L45799" s="10"/>
      <c r="M45799" s="10"/>
    </row>
    <row r="45800" spans="2:13" s="1" customFormat="1" ht="13.8" x14ac:dyDescent="0.3">
      <c r="B45800" s="10"/>
      <c r="L45800" s="10"/>
      <c r="M45800" s="10"/>
    </row>
    <row r="45801" spans="2:13" s="1" customFormat="1" ht="13.8" x14ac:dyDescent="0.3">
      <c r="B45801" s="10"/>
      <c r="L45801" s="10"/>
      <c r="M45801" s="10"/>
    </row>
    <row r="45802" spans="2:13" s="1" customFormat="1" ht="13.8" x14ac:dyDescent="0.3">
      <c r="B45802" s="10"/>
      <c r="L45802" s="10"/>
      <c r="M45802" s="10"/>
    </row>
    <row r="45803" spans="2:13" s="1" customFormat="1" ht="13.8" x14ac:dyDescent="0.3">
      <c r="B45803" s="10"/>
      <c r="L45803" s="10"/>
      <c r="M45803" s="10"/>
    </row>
    <row r="45804" spans="2:13" s="1" customFormat="1" ht="13.8" x14ac:dyDescent="0.3">
      <c r="B45804" s="10"/>
      <c r="L45804" s="10"/>
      <c r="M45804" s="10"/>
    </row>
    <row r="45805" spans="2:13" s="1" customFormat="1" ht="13.8" x14ac:dyDescent="0.3">
      <c r="B45805" s="10"/>
      <c r="L45805" s="10"/>
      <c r="M45805" s="10"/>
    </row>
    <row r="45806" spans="2:13" s="1" customFormat="1" ht="13.8" x14ac:dyDescent="0.3">
      <c r="B45806" s="10"/>
      <c r="L45806" s="10"/>
      <c r="M45806" s="10"/>
    </row>
    <row r="45807" spans="2:13" s="1" customFormat="1" ht="13.8" x14ac:dyDescent="0.3">
      <c r="B45807" s="10"/>
      <c r="L45807" s="10"/>
      <c r="M45807" s="10"/>
    </row>
    <row r="45808" spans="2:13" s="1" customFormat="1" ht="13.8" x14ac:dyDescent="0.3">
      <c r="B45808" s="10"/>
      <c r="L45808" s="10"/>
      <c r="M45808" s="10"/>
    </row>
    <row r="45809" spans="2:13" s="1" customFormat="1" ht="13.8" x14ac:dyDescent="0.3">
      <c r="B45809" s="10"/>
      <c r="L45809" s="10"/>
      <c r="M45809" s="10"/>
    </row>
    <row r="45810" spans="2:13" s="1" customFormat="1" ht="13.8" x14ac:dyDescent="0.3">
      <c r="B45810" s="10"/>
      <c r="L45810" s="10"/>
      <c r="M45810" s="10"/>
    </row>
    <row r="45811" spans="2:13" s="1" customFormat="1" ht="13.8" x14ac:dyDescent="0.3">
      <c r="B45811" s="10"/>
      <c r="L45811" s="10"/>
      <c r="M45811" s="10"/>
    </row>
    <row r="45812" spans="2:13" s="1" customFormat="1" ht="13.8" x14ac:dyDescent="0.3">
      <c r="B45812" s="10"/>
      <c r="L45812" s="10"/>
      <c r="M45812" s="10"/>
    </row>
    <row r="45813" spans="2:13" s="1" customFormat="1" ht="13.8" x14ac:dyDescent="0.3">
      <c r="B45813" s="10"/>
      <c r="L45813" s="10"/>
      <c r="M45813" s="10"/>
    </row>
    <row r="45814" spans="2:13" s="1" customFormat="1" ht="13.8" x14ac:dyDescent="0.3">
      <c r="B45814" s="10"/>
      <c r="L45814" s="10"/>
      <c r="M45814" s="10"/>
    </row>
    <row r="45815" spans="2:13" s="1" customFormat="1" ht="13.8" x14ac:dyDescent="0.3">
      <c r="B45815" s="10"/>
      <c r="L45815" s="10"/>
      <c r="M45815" s="10"/>
    </row>
    <row r="45816" spans="2:13" s="1" customFormat="1" ht="13.8" x14ac:dyDescent="0.3">
      <c r="B45816" s="10"/>
      <c r="L45816" s="10"/>
      <c r="M45816" s="10"/>
    </row>
    <row r="45817" spans="2:13" s="1" customFormat="1" ht="13.8" x14ac:dyDescent="0.3">
      <c r="B45817" s="10"/>
      <c r="L45817" s="10"/>
      <c r="M45817" s="10"/>
    </row>
    <row r="45818" spans="2:13" s="1" customFormat="1" ht="13.8" x14ac:dyDescent="0.3">
      <c r="B45818" s="10"/>
      <c r="L45818" s="10"/>
      <c r="M45818" s="10"/>
    </row>
    <row r="45819" spans="2:13" s="1" customFormat="1" ht="13.8" x14ac:dyDescent="0.3">
      <c r="B45819" s="10"/>
      <c r="L45819" s="10"/>
      <c r="M45819" s="10"/>
    </row>
    <row r="45820" spans="2:13" s="1" customFormat="1" ht="13.8" x14ac:dyDescent="0.3">
      <c r="B45820" s="10"/>
      <c r="L45820" s="10"/>
      <c r="M45820" s="10"/>
    </row>
    <row r="45821" spans="2:13" s="1" customFormat="1" ht="13.8" x14ac:dyDescent="0.3">
      <c r="B45821" s="10"/>
      <c r="L45821" s="10"/>
      <c r="M45821" s="10"/>
    </row>
    <row r="45822" spans="2:13" s="1" customFormat="1" ht="13.8" x14ac:dyDescent="0.3">
      <c r="B45822" s="10"/>
      <c r="L45822" s="10"/>
      <c r="M45822" s="10"/>
    </row>
    <row r="45823" spans="2:13" s="1" customFormat="1" ht="13.8" x14ac:dyDescent="0.3">
      <c r="B45823" s="10"/>
      <c r="L45823" s="10"/>
      <c r="M45823" s="10"/>
    </row>
    <row r="45824" spans="2:13" s="1" customFormat="1" ht="13.8" x14ac:dyDescent="0.3">
      <c r="B45824" s="10"/>
      <c r="L45824" s="10"/>
      <c r="M45824" s="10"/>
    </row>
    <row r="45825" spans="2:13" s="1" customFormat="1" ht="13.8" x14ac:dyDescent="0.3">
      <c r="B45825" s="10"/>
      <c r="L45825" s="10"/>
      <c r="M45825" s="10"/>
    </row>
    <row r="45826" spans="2:13" s="1" customFormat="1" ht="13.8" x14ac:dyDescent="0.3">
      <c r="B45826" s="10"/>
      <c r="L45826" s="10"/>
      <c r="M45826" s="10"/>
    </row>
    <row r="45827" spans="2:13" s="1" customFormat="1" ht="13.8" x14ac:dyDescent="0.3">
      <c r="B45827" s="10"/>
      <c r="L45827" s="10"/>
      <c r="M45827" s="10"/>
    </row>
    <row r="45828" spans="2:13" s="1" customFormat="1" ht="13.8" x14ac:dyDescent="0.3">
      <c r="B45828" s="10"/>
      <c r="L45828" s="10"/>
      <c r="M45828" s="10"/>
    </row>
    <row r="45829" spans="2:13" s="1" customFormat="1" ht="13.8" x14ac:dyDescent="0.3">
      <c r="B45829" s="10"/>
      <c r="L45829" s="10"/>
      <c r="M45829" s="10"/>
    </row>
    <row r="45830" spans="2:13" s="1" customFormat="1" ht="13.8" x14ac:dyDescent="0.3">
      <c r="B45830" s="10"/>
      <c r="L45830" s="10"/>
      <c r="M45830" s="10"/>
    </row>
    <row r="45831" spans="2:13" s="1" customFormat="1" ht="13.8" x14ac:dyDescent="0.3">
      <c r="B45831" s="10"/>
      <c r="L45831" s="10"/>
      <c r="M45831" s="10"/>
    </row>
    <row r="45832" spans="2:13" s="1" customFormat="1" ht="13.8" x14ac:dyDescent="0.3">
      <c r="B45832" s="10"/>
      <c r="L45832" s="10"/>
      <c r="M45832" s="10"/>
    </row>
    <row r="45833" spans="2:13" s="1" customFormat="1" ht="13.8" x14ac:dyDescent="0.3">
      <c r="B45833" s="10"/>
      <c r="L45833" s="10"/>
      <c r="M45833" s="10"/>
    </row>
    <row r="45834" spans="2:13" s="1" customFormat="1" ht="13.8" x14ac:dyDescent="0.3">
      <c r="B45834" s="10"/>
      <c r="L45834" s="10"/>
      <c r="M45834" s="10"/>
    </row>
    <row r="45835" spans="2:13" s="1" customFormat="1" ht="13.8" x14ac:dyDescent="0.3">
      <c r="B45835" s="10"/>
      <c r="L45835" s="10"/>
      <c r="M45835" s="10"/>
    </row>
    <row r="45836" spans="2:13" s="1" customFormat="1" ht="13.8" x14ac:dyDescent="0.3">
      <c r="B45836" s="10"/>
      <c r="L45836" s="10"/>
      <c r="M45836" s="10"/>
    </row>
    <row r="45837" spans="2:13" s="1" customFormat="1" ht="13.8" x14ac:dyDescent="0.3">
      <c r="B45837" s="10"/>
      <c r="L45837" s="10"/>
      <c r="M45837" s="10"/>
    </row>
    <row r="45838" spans="2:13" s="1" customFormat="1" ht="13.8" x14ac:dyDescent="0.3">
      <c r="B45838" s="10"/>
      <c r="L45838" s="10"/>
      <c r="M45838" s="10"/>
    </row>
    <row r="45839" spans="2:13" s="1" customFormat="1" ht="13.8" x14ac:dyDescent="0.3">
      <c r="B45839" s="10"/>
      <c r="L45839" s="10"/>
      <c r="M45839" s="10"/>
    </row>
    <row r="45840" spans="2:13" s="1" customFormat="1" ht="13.8" x14ac:dyDescent="0.3">
      <c r="B45840" s="10"/>
      <c r="L45840" s="10"/>
      <c r="M45840" s="10"/>
    </row>
    <row r="45841" spans="2:13" s="1" customFormat="1" ht="13.8" x14ac:dyDescent="0.3">
      <c r="B45841" s="10"/>
      <c r="L45841" s="10"/>
      <c r="M45841" s="10"/>
    </row>
    <row r="45842" spans="2:13" s="1" customFormat="1" ht="13.8" x14ac:dyDescent="0.3">
      <c r="B45842" s="10"/>
      <c r="L45842" s="10"/>
      <c r="M45842" s="10"/>
    </row>
    <row r="45843" spans="2:13" s="1" customFormat="1" ht="13.8" x14ac:dyDescent="0.3">
      <c r="B45843" s="10"/>
      <c r="L45843" s="10"/>
      <c r="M45843" s="10"/>
    </row>
    <row r="45844" spans="2:13" s="1" customFormat="1" ht="13.8" x14ac:dyDescent="0.3">
      <c r="B45844" s="10"/>
      <c r="L45844" s="10"/>
      <c r="M45844" s="10"/>
    </row>
    <row r="45845" spans="2:13" s="1" customFormat="1" ht="13.8" x14ac:dyDescent="0.3">
      <c r="B45845" s="10"/>
      <c r="L45845" s="10"/>
      <c r="M45845" s="10"/>
    </row>
    <row r="45846" spans="2:13" s="1" customFormat="1" ht="13.8" x14ac:dyDescent="0.3">
      <c r="B45846" s="10"/>
      <c r="L45846" s="10"/>
      <c r="M45846" s="10"/>
    </row>
    <row r="45847" spans="2:13" s="1" customFormat="1" ht="13.8" x14ac:dyDescent="0.3">
      <c r="B45847" s="10"/>
      <c r="L45847" s="10"/>
      <c r="M45847" s="10"/>
    </row>
    <row r="45848" spans="2:13" s="1" customFormat="1" ht="13.8" x14ac:dyDescent="0.3">
      <c r="B45848" s="10"/>
      <c r="L45848" s="10"/>
      <c r="M45848" s="10"/>
    </row>
    <row r="45849" spans="2:13" s="1" customFormat="1" ht="13.8" x14ac:dyDescent="0.3">
      <c r="B45849" s="10"/>
      <c r="L45849" s="10"/>
      <c r="M45849" s="10"/>
    </row>
    <row r="45850" spans="2:13" s="1" customFormat="1" ht="13.8" x14ac:dyDescent="0.3">
      <c r="B45850" s="10"/>
      <c r="L45850" s="10"/>
      <c r="M45850" s="10"/>
    </row>
    <row r="45851" spans="2:13" s="1" customFormat="1" ht="13.8" x14ac:dyDescent="0.3">
      <c r="B45851" s="10"/>
      <c r="L45851" s="10"/>
      <c r="M45851" s="10"/>
    </row>
    <row r="45852" spans="2:13" s="1" customFormat="1" ht="13.8" x14ac:dyDescent="0.3">
      <c r="B45852" s="10"/>
      <c r="L45852" s="10"/>
      <c r="M45852" s="10"/>
    </row>
    <row r="45853" spans="2:13" s="1" customFormat="1" ht="13.8" x14ac:dyDescent="0.3">
      <c r="B45853" s="10"/>
      <c r="L45853" s="10"/>
      <c r="M45853" s="10"/>
    </row>
    <row r="45854" spans="2:13" s="1" customFormat="1" ht="13.8" x14ac:dyDescent="0.3">
      <c r="B45854" s="10"/>
      <c r="L45854" s="10"/>
      <c r="M45854" s="10"/>
    </row>
    <row r="45855" spans="2:13" s="1" customFormat="1" ht="13.8" x14ac:dyDescent="0.3">
      <c r="B45855" s="10"/>
      <c r="L45855" s="10"/>
      <c r="M45855" s="10"/>
    </row>
    <row r="45856" spans="2:13" s="1" customFormat="1" ht="13.8" x14ac:dyDescent="0.3">
      <c r="B45856" s="10"/>
      <c r="L45856" s="10"/>
      <c r="M45856" s="10"/>
    </row>
    <row r="45857" spans="2:13" s="1" customFormat="1" ht="13.8" x14ac:dyDescent="0.3">
      <c r="B45857" s="10"/>
      <c r="L45857" s="10"/>
      <c r="M45857" s="10"/>
    </row>
    <row r="45858" spans="2:13" s="1" customFormat="1" ht="13.8" x14ac:dyDescent="0.3">
      <c r="B45858" s="10"/>
      <c r="L45858" s="10"/>
      <c r="M45858" s="10"/>
    </row>
    <row r="45859" spans="2:13" s="1" customFormat="1" ht="13.8" x14ac:dyDescent="0.3">
      <c r="B45859" s="10"/>
      <c r="L45859" s="10"/>
      <c r="M45859" s="10"/>
    </row>
    <row r="45860" spans="2:13" s="1" customFormat="1" ht="13.8" x14ac:dyDescent="0.3">
      <c r="B45860" s="10"/>
      <c r="L45860" s="10"/>
      <c r="M45860" s="10"/>
    </row>
    <row r="45861" spans="2:13" s="1" customFormat="1" ht="13.8" x14ac:dyDescent="0.3">
      <c r="B45861" s="10"/>
      <c r="L45861" s="10"/>
      <c r="M45861" s="10"/>
    </row>
    <row r="45862" spans="2:13" s="1" customFormat="1" ht="13.8" x14ac:dyDescent="0.3">
      <c r="B45862" s="10"/>
      <c r="L45862" s="10"/>
      <c r="M45862" s="10"/>
    </row>
    <row r="45863" spans="2:13" s="1" customFormat="1" ht="13.8" x14ac:dyDescent="0.3">
      <c r="B45863" s="10"/>
      <c r="L45863" s="10"/>
      <c r="M45863" s="10"/>
    </row>
    <row r="45864" spans="2:13" s="1" customFormat="1" ht="13.8" x14ac:dyDescent="0.3">
      <c r="B45864" s="10"/>
      <c r="L45864" s="10"/>
      <c r="M45864" s="10"/>
    </row>
    <row r="45865" spans="2:13" s="1" customFormat="1" ht="13.8" x14ac:dyDescent="0.3">
      <c r="B45865" s="10"/>
      <c r="L45865" s="10"/>
      <c r="M45865" s="10"/>
    </row>
    <row r="45866" spans="2:13" s="1" customFormat="1" ht="13.8" x14ac:dyDescent="0.3">
      <c r="B45866" s="10"/>
      <c r="L45866" s="10"/>
      <c r="M45866" s="10"/>
    </row>
    <row r="45867" spans="2:13" s="1" customFormat="1" ht="13.8" x14ac:dyDescent="0.3">
      <c r="B45867" s="10"/>
      <c r="L45867" s="10"/>
      <c r="M45867" s="10"/>
    </row>
    <row r="45868" spans="2:13" s="1" customFormat="1" ht="13.8" x14ac:dyDescent="0.3">
      <c r="B45868" s="10"/>
      <c r="L45868" s="10"/>
      <c r="M45868" s="10"/>
    </row>
    <row r="45869" spans="2:13" s="1" customFormat="1" ht="13.8" x14ac:dyDescent="0.3">
      <c r="B45869" s="10"/>
      <c r="L45869" s="10"/>
      <c r="M45869" s="10"/>
    </row>
    <row r="45870" spans="2:13" s="1" customFormat="1" ht="13.8" x14ac:dyDescent="0.3">
      <c r="B45870" s="10"/>
      <c r="L45870" s="10"/>
      <c r="M45870" s="10"/>
    </row>
    <row r="45871" spans="2:13" s="1" customFormat="1" ht="13.8" x14ac:dyDescent="0.3">
      <c r="B45871" s="10"/>
      <c r="L45871" s="10"/>
      <c r="M45871" s="10"/>
    </row>
    <row r="45872" spans="2:13" s="1" customFormat="1" ht="13.8" x14ac:dyDescent="0.3">
      <c r="B45872" s="10"/>
      <c r="L45872" s="10"/>
      <c r="M45872" s="10"/>
    </row>
    <row r="45873" spans="2:13" s="1" customFormat="1" ht="13.8" x14ac:dyDescent="0.3">
      <c r="B45873" s="10"/>
      <c r="L45873" s="10"/>
      <c r="M45873" s="10"/>
    </row>
    <row r="45874" spans="2:13" s="1" customFormat="1" ht="13.8" x14ac:dyDescent="0.3">
      <c r="B45874" s="10"/>
      <c r="L45874" s="10"/>
      <c r="M45874" s="10"/>
    </row>
    <row r="45875" spans="2:13" s="1" customFormat="1" ht="13.8" x14ac:dyDescent="0.3">
      <c r="B45875" s="10"/>
      <c r="L45875" s="10"/>
      <c r="M45875" s="10"/>
    </row>
    <row r="45876" spans="2:13" s="1" customFormat="1" ht="13.8" x14ac:dyDescent="0.3">
      <c r="B45876" s="10"/>
      <c r="L45876" s="10"/>
      <c r="M45876" s="10"/>
    </row>
    <row r="45877" spans="2:13" s="1" customFormat="1" ht="13.8" x14ac:dyDescent="0.3">
      <c r="B45877" s="10"/>
      <c r="L45877" s="10"/>
      <c r="M45877" s="10"/>
    </row>
    <row r="45878" spans="2:13" s="1" customFormat="1" ht="13.8" x14ac:dyDescent="0.3">
      <c r="B45878" s="10"/>
      <c r="L45878" s="10"/>
      <c r="M45878" s="10"/>
    </row>
    <row r="45879" spans="2:13" s="1" customFormat="1" ht="13.8" x14ac:dyDescent="0.3">
      <c r="B45879" s="10"/>
      <c r="L45879" s="10"/>
      <c r="M45879" s="10"/>
    </row>
    <row r="45880" spans="2:13" s="1" customFormat="1" ht="13.8" x14ac:dyDescent="0.3">
      <c r="B45880" s="10"/>
      <c r="L45880" s="10"/>
      <c r="M45880" s="10"/>
    </row>
    <row r="45881" spans="2:13" s="1" customFormat="1" ht="13.8" x14ac:dyDescent="0.3">
      <c r="B45881" s="10"/>
      <c r="L45881" s="10"/>
      <c r="M45881" s="10"/>
    </row>
    <row r="45882" spans="2:13" s="1" customFormat="1" ht="13.8" x14ac:dyDescent="0.3">
      <c r="B45882" s="10"/>
      <c r="L45882" s="10"/>
      <c r="M45882" s="10"/>
    </row>
    <row r="45883" spans="2:13" s="1" customFormat="1" ht="13.8" x14ac:dyDescent="0.3">
      <c r="B45883" s="10"/>
      <c r="L45883" s="10"/>
      <c r="M45883" s="10"/>
    </row>
    <row r="45884" spans="2:13" s="1" customFormat="1" ht="13.8" x14ac:dyDescent="0.3">
      <c r="B45884" s="10"/>
      <c r="L45884" s="10"/>
      <c r="M45884" s="10"/>
    </row>
    <row r="45885" spans="2:13" s="1" customFormat="1" ht="13.8" x14ac:dyDescent="0.3">
      <c r="B45885" s="10"/>
      <c r="L45885" s="10"/>
      <c r="M45885" s="10"/>
    </row>
    <row r="45886" spans="2:13" s="1" customFormat="1" ht="13.8" x14ac:dyDescent="0.3">
      <c r="B45886" s="10"/>
      <c r="L45886" s="10"/>
      <c r="M45886" s="10"/>
    </row>
    <row r="45887" spans="2:13" s="1" customFormat="1" ht="13.8" x14ac:dyDescent="0.3">
      <c r="B45887" s="10"/>
      <c r="L45887" s="10"/>
      <c r="M45887" s="10"/>
    </row>
    <row r="45888" spans="2:13" s="1" customFormat="1" ht="13.8" x14ac:dyDescent="0.3">
      <c r="B45888" s="10"/>
      <c r="L45888" s="10"/>
      <c r="M45888" s="10"/>
    </row>
    <row r="45889" spans="2:13" s="1" customFormat="1" ht="13.8" x14ac:dyDescent="0.3">
      <c r="B45889" s="10"/>
      <c r="L45889" s="10"/>
      <c r="M45889" s="10"/>
    </row>
    <row r="45890" spans="2:13" s="1" customFormat="1" ht="13.8" x14ac:dyDescent="0.3">
      <c r="B45890" s="10"/>
      <c r="L45890" s="10"/>
      <c r="M45890" s="10"/>
    </row>
    <row r="45891" spans="2:13" s="1" customFormat="1" ht="13.8" x14ac:dyDescent="0.3">
      <c r="B45891" s="10"/>
      <c r="L45891" s="10"/>
      <c r="M45891" s="10"/>
    </row>
    <row r="45892" spans="2:13" s="1" customFormat="1" ht="13.8" x14ac:dyDescent="0.3">
      <c r="B45892" s="10"/>
      <c r="L45892" s="10"/>
      <c r="M45892" s="10"/>
    </row>
    <row r="45893" spans="2:13" s="1" customFormat="1" ht="13.8" x14ac:dyDescent="0.3">
      <c r="B45893" s="10"/>
      <c r="L45893" s="10"/>
      <c r="M45893" s="10"/>
    </row>
    <row r="45894" spans="2:13" s="1" customFormat="1" ht="13.8" x14ac:dyDescent="0.3">
      <c r="B45894" s="10"/>
      <c r="L45894" s="10"/>
      <c r="M45894" s="10"/>
    </row>
    <row r="45895" spans="2:13" s="1" customFormat="1" ht="13.8" x14ac:dyDescent="0.3">
      <c r="B45895" s="10"/>
      <c r="L45895" s="10"/>
      <c r="M45895" s="10"/>
    </row>
    <row r="45896" spans="2:13" s="1" customFormat="1" ht="13.8" x14ac:dyDescent="0.3">
      <c r="B45896" s="10"/>
      <c r="L45896" s="10"/>
      <c r="M45896" s="10"/>
    </row>
    <row r="45897" spans="2:13" s="1" customFormat="1" ht="13.8" x14ac:dyDescent="0.3">
      <c r="B45897" s="10"/>
      <c r="L45897" s="10"/>
      <c r="M45897" s="10"/>
    </row>
    <row r="45898" spans="2:13" s="1" customFormat="1" ht="13.8" x14ac:dyDescent="0.3">
      <c r="B45898" s="10"/>
      <c r="L45898" s="10"/>
      <c r="M45898" s="10"/>
    </row>
    <row r="45899" spans="2:13" s="1" customFormat="1" ht="13.8" x14ac:dyDescent="0.3">
      <c r="B45899" s="10"/>
      <c r="L45899" s="10"/>
      <c r="M45899" s="10"/>
    </row>
    <row r="45900" spans="2:13" s="1" customFormat="1" ht="13.8" x14ac:dyDescent="0.3">
      <c r="B45900" s="10"/>
      <c r="L45900" s="10"/>
      <c r="M45900" s="10"/>
    </row>
    <row r="45901" spans="2:13" s="1" customFormat="1" ht="13.8" x14ac:dyDescent="0.3">
      <c r="B45901" s="10"/>
      <c r="L45901" s="10"/>
      <c r="M45901" s="10"/>
    </row>
    <row r="45902" spans="2:13" s="1" customFormat="1" ht="13.8" x14ac:dyDescent="0.3">
      <c r="B45902" s="10"/>
      <c r="L45902" s="10"/>
      <c r="M45902" s="10"/>
    </row>
    <row r="45903" spans="2:13" s="1" customFormat="1" ht="13.8" x14ac:dyDescent="0.3">
      <c r="B45903" s="10"/>
      <c r="L45903" s="10"/>
      <c r="M45903" s="10"/>
    </row>
    <row r="45904" spans="2:13" s="1" customFormat="1" ht="13.8" x14ac:dyDescent="0.3">
      <c r="B45904" s="10"/>
      <c r="L45904" s="10"/>
      <c r="M45904" s="10"/>
    </row>
    <row r="45905" spans="2:13" s="1" customFormat="1" ht="13.8" x14ac:dyDescent="0.3">
      <c r="B45905" s="10"/>
      <c r="L45905" s="10"/>
      <c r="M45905" s="10"/>
    </row>
    <row r="45906" spans="2:13" s="1" customFormat="1" ht="13.8" x14ac:dyDescent="0.3">
      <c r="B45906" s="10"/>
      <c r="L45906" s="10"/>
      <c r="M45906" s="10"/>
    </row>
    <row r="45907" spans="2:13" s="1" customFormat="1" ht="13.8" x14ac:dyDescent="0.3">
      <c r="B45907" s="10"/>
      <c r="L45907" s="10"/>
      <c r="M45907" s="10"/>
    </row>
    <row r="45908" spans="2:13" s="1" customFormat="1" ht="13.8" x14ac:dyDescent="0.3">
      <c r="B45908" s="10"/>
      <c r="L45908" s="10"/>
      <c r="M45908" s="10"/>
    </row>
    <row r="45909" spans="2:13" s="1" customFormat="1" ht="13.8" x14ac:dyDescent="0.3">
      <c r="B45909" s="10"/>
      <c r="L45909" s="10"/>
      <c r="M45909" s="10"/>
    </row>
    <row r="45910" spans="2:13" s="1" customFormat="1" ht="13.8" x14ac:dyDescent="0.3">
      <c r="B45910" s="10"/>
      <c r="L45910" s="10"/>
      <c r="M45910" s="10"/>
    </row>
    <row r="45911" spans="2:13" s="1" customFormat="1" ht="13.8" x14ac:dyDescent="0.3">
      <c r="B45911" s="10"/>
      <c r="L45911" s="10"/>
      <c r="M45911" s="10"/>
    </row>
    <row r="45912" spans="2:13" s="1" customFormat="1" ht="13.8" x14ac:dyDescent="0.3">
      <c r="B45912" s="10"/>
      <c r="L45912" s="10"/>
      <c r="M45912" s="10"/>
    </row>
    <row r="45913" spans="2:13" s="1" customFormat="1" ht="13.8" x14ac:dyDescent="0.3">
      <c r="B45913" s="10"/>
      <c r="L45913" s="10"/>
      <c r="M45913" s="10"/>
    </row>
    <row r="45914" spans="2:13" s="1" customFormat="1" ht="13.8" x14ac:dyDescent="0.3">
      <c r="B45914" s="10"/>
      <c r="L45914" s="10"/>
      <c r="M45914" s="10"/>
    </row>
    <row r="45915" spans="2:13" s="1" customFormat="1" ht="13.8" x14ac:dyDescent="0.3">
      <c r="B45915" s="10"/>
      <c r="L45915" s="10"/>
      <c r="M45915" s="10"/>
    </row>
    <row r="45916" spans="2:13" s="1" customFormat="1" ht="13.8" x14ac:dyDescent="0.3">
      <c r="B45916" s="10"/>
      <c r="L45916" s="10"/>
      <c r="M45916" s="10"/>
    </row>
    <row r="45917" spans="2:13" s="1" customFormat="1" ht="13.8" x14ac:dyDescent="0.3">
      <c r="B45917" s="10"/>
      <c r="L45917" s="10"/>
      <c r="M45917" s="10"/>
    </row>
    <row r="45918" spans="2:13" s="1" customFormat="1" ht="13.8" x14ac:dyDescent="0.3">
      <c r="B45918" s="10"/>
      <c r="L45918" s="10"/>
      <c r="M45918" s="10"/>
    </row>
    <row r="45919" spans="2:13" s="1" customFormat="1" ht="13.8" x14ac:dyDescent="0.3">
      <c r="B45919" s="10"/>
      <c r="L45919" s="10"/>
      <c r="M45919" s="10"/>
    </row>
    <row r="45920" spans="2:13" s="1" customFormat="1" ht="13.8" x14ac:dyDescent="0.3">
      <c r="B45920" s="10"/>
      <c r="L45920" s="10"/>
      <c r="M45920" s="10"/>
    </row>
    <row r="45921" spans="2:13" s="1" customFormat="1" ht="13.8" x14ac:dyDescent="0.3">
      <c r="B45921" s="10"/>
      <c r="L45921" s="10"/>
      <c r="M45921" s="10"/>
    </row>
    <row r="45922" spans="2:13" s="1" customFormat="1" ht="13.8" x14ac:dyDescent="0.3">
      <c r="B45922" s="10"/>
      <c r="L45922" s="10"/>
      <c r="M45922" s="10"/>
    </row>
    <row r="45923" spans="2:13" s="1" customFormat="1" ht="13.8" x14ac:dyDescent="0.3">
      <c r="B45923" s="10"/>
      <c r="L45923" s="10"/>
      <c r="M45923" s="10"/>
    </row>
    <row r="45924" spans="2:13" s="1" customFormat="1" ht="13.8" x14ac:dyDescent="0.3">
      <c r="B45924" s="10"/>
      <c r="L45924" s="10"/>
      <c r="M45924" s="10"/>
    </row>
    <row r="45925" spans="2:13" s="1" customFormat="1" ht="13.8" x14ac:dyDescent="0.3">
      <c r="B45925" s="10"/>
      <c r="L45925" s="10"/>
      <c r="M45925" s="10"/>
    </row>
    <row r="45926" spans="2:13" s="1" customFormat="1" ht="13.8" x14ac:dyDescent="0.3">
      <c r="B45926" s="10"/>
      <c r="L45926" s="10"/>
      <c r="M45926" s="10"/>
    </row>
    <row r="45927" spans="2:13" s="1" customFormat="1" ht="13.8" x14ac:dyDescent="0.3">
      <c r="B45927" s="10"/>
      <c r="L45927" s="10"/>
      <c r="M45927" s="10"/>
    </row>
    <row r="45928" spans="2:13" s="1" customFormat="1" ht="13.8" x14ac:dyDescent="0.3">
      <c r="B45928" s="10"/>
      <c r="L45928" s="10"/>
      <c r="M45928" s="10"/>
    </row>
    <row r="45929" spans="2:13" s="1" customFormat="1" ht="13.8" x14ac:dyDescent="0.3">
      <c r="B45929" s="10"/>
      <c r="L45929" s="10"/>
      <c r="M45929" s="10"/>
    </row>
    <row r="45930" spans="2:13" s="1" customFormat="1" ht="13.8" x14ac:dyDescent="0.3">
      <c r="B45930" s="10"/>
      <c r="L45930" s="10"/>
      <c r="M45930" s="10"/>
    </row>
    <row r="45931" spans="2:13" s="1" customFormat="1" ht="13.8" x14ac:dyDescent="0.3">
      <c r="B45931" s="10"/>
      <c r="L45931" s="10"/>
      <c r="M45931" s="10"/>
    </row>
    <row r="45932" spans="2:13" s="1" customFormat="1" ht="13.8" x14ac:dyDescent="0.3">
      <c r="B45932" s="10"/>
      <c r="L45932" s="10"/>
      <c r="M45932" s="10"/>
    </row>
    <row r="45933" spans="2:13" s="1" customFormat="1" ht="13.8" x14ac:dyDescent="0.3">
      <c r="B45933" s="10"/>
      <c r="L45933" s="10"/>
      <c r="M45933" s="10"/>
    </row>
    <row r="45934" spans="2:13" s="1" customFormat="1" ht="13.8" x14ac:dyDescent="0.3">
      <c r="B45934" s="10"/>
      <c r="L45934" s="10"/>
      <c r="M45934" s="10"/>
    </row>
    <row r="45935" spans="2:13" s="1" customFormat="1" ht="13.8" x14ac:dyDescent="0.3">
      <c r="B45935" s="10"/>
      <c r="L45935" s="10"/>
      <c r="M45935" s="10"/>
    </row>
    <row r="45936" spans="2:13" s="1" customFormat="1" ht="13.8" x14ac:dyDescent="0.3">
      <c r="B45936" s="10"/>
      <c r="L45936" s="10"/>
      <c r="M45936" s="10"/>
    </row>
    <row r="45937" spans="2:13" s="1" customFormat="1" ht="13.8" x14ac:dyDescent="0.3">
      <c r="B45937" s="10"/>
      <c r="L45937" s="10"/>
      <c r="M45937" s="10"/>
    </row>
    <row r="45938" spans="2:13" s="1" customFormat="1" ht="13.8" x14ac:dyDescent="0.3">
      <c r="B45938" s="10"/>
      <c r="L45938" s="10"/>
      <c r="M45938" s="10"/>
    </row>
    <row r="45939" spans="2:13" s="1" customFormat="1" ht="13.8" x14ac:dyDescent="0.3">
      <c r="B45939" s="10"/>
      <c r="L45939" s="10"/>
      <c r="M45939" s="10"/>
    </row>
    <row r="45940" spans="2:13" s="1" customFormat="1" ht="13.8" x14ac:dyDescent="0.3">
      <c r="B45940" s="10"/>
      <c r="L45940" s="10"/>
      <c r="M45940" s="10"/>
    </row>
    <row r="45941" spans="2:13" s="1" customFormat="1" ht="13.8" x14ac:dyDescent="0.3">
      <c r="B45941" s="10"/>
      <c r="L45941" s="10"/>
      <c r="M45941" s="10"/>
    </row>
    <row r="45942" spans="2:13" s="1" customFormat="1" ht="13.8" x14ac:dyDescent="0.3">
      <c r="B45942" s="10"/>
      <c r="L45942" s="10"/>
      <c r="M45942" s="10"/>
    </row>
    <row r="45943" spans="2:13" s="1" customFormat="1" ht="13.8" x14ac:dyDescent="0.3">
      <c r="B45943" s="10"/>
      <c r="L45943" s="10"/>
      <c r="M45943" s="10"/>
    </row>
    <row r="45944" spans="2:13" s="1" customFormat="1" ht="13.8" x14ac:dyDescent="0.3">
      <c r="B45944" s="10"/>
      <c r="L45944" s="10"/>
      <c r="M45944" s="10"/>
    </row>
    <row r="45945" spans="2:13" s="1" customFormat="1" ht="13.8" x14ac:dyDescent="0.3">
      <c r="B45945" s="10"/>
      <c r="L45945" s="10"/>
      <c r="M45945" s="10"/>
    </row>
    <row r="45946" spans="2:13" s="1" customFormat="1" ht="13.8" x14ac:dyDescent="0.3">
      <c r="B45946" s="10"/>
      <c r="L45946" s="10"/>
      <c r="M45946" s="10"/>
    </row>
    <row r="45947" spans="2:13" s="1" customFormat="1" ht="13.8" x14ac:dyDescent="0.3">
      <c r="B45947" s="10"/>
      <c r="L45947" s="10"/>
      <c r="M45947" s="10"/>
    </row>
    <row r="45948" spans="2:13" s="1" customFormat="1" ht="13.8" x14ac:dyDescent="0.3">
      <c r="B45948" s="10"/>
      <c r="L45948" s="10"/>
      <c r="M45948" s="10"/>
    </row>
    <row r="45949" spans="2:13" s="1" customFormat="1" ht="13.8" x14ac:dyDescent="0.3">
      <c r="B45949" s="10"/>
      <c r="L45949" s="10"/>
      <c r="M45949" s="10"/>
    </row>
    <row r="45950" spans="2:13" s="1" customFormat="1" ht="13.8" x14ac:dyDescent="0.3">
      <c r="B45950" s="10"/>
      <c r="L45950" s="10"/>
      <c r="M45950" s="10"/>
    </row>
    <row r="45951" spans="2:13" s="1" customFormat="1" ht="13.8" x14ac:dyDescent="0.3">
      <c r="B45951" s="10"/>
      <c r="L45951" s="10"/>
      <c r="M45951" s="10"/>
    </row>
    <row r="45952" spans="2:13" s="1" customFormat="1" ht="13.8" x14ac:dyDescent="0.3">
      <c r="B45952" s="10"/>
      <c r="L45952" s="10"/>
      <c r="M45952" s="10"/>
    </row>
    <row r="45953" spans="2:13" s="1" customFormat="1" ht="13.8" x14ac:dyDescent="0.3">
      <c r="B45953" s="10"/>
      <c r="L45953" s="10"/>
      <c r="M45953" s="10"/>
    </row>
    <row r="45954" spans="2:13" s="1" customFormat="1" ht="13.8" x14ac:dyDescent="0.3">
      <c r="B45954" s="10"/>
      <c r="L45954" s="10"/>
      <c r="M45954" s="10"/>
    </row>
    <row r="45955" spans="2:13" s="1" customFormat="1" ht="13.8" x14ac:dyDescent="0.3">
      <c r="B45955" s="10"/>
      <c r="L45955" s="10"/>
      <c r="M45955" s="10"/>
    </row>
    <row r="45956" spans="2:13" s="1" customFormat="1" ht="13.8" x14ac:dyDescent="0.3">
      <c r="B45956" s="10"/>
      <c r="L45956" s="10"/>
      <c r="M45956" s="10"/>
    </row>
    <row r="45957" spans="2:13" s="1" customFormat="1" ht="13.8" x14ac:dyDescent="0.3">
      <c r="B45957" s="10"/>
      <c r="L45957" s="10"/>
      <c r="M45957" s="10"/>
    </row>
    <row r="45958" spans="2:13" s="1" customFormat="1" ht="13.8" x14ac:dyDescent="0.3">
      <c r="B45958" s="10"/>
      <c r="L45958" s="10"/>
      <c r="M45958" s="10"/>
    </row>
    <row r="45959" spans="2:13" s="1" customFormat="1" ht="13.8" x14ac:dyDescent="0.3">
      <c r="B45959" s="10"/>
      <c r="L45959" s="10"/>
      <c r="M45959" s="10"/>
    </row>
    <row r="45960" spans="2:13" s="1" customFormat="1" ht="13.8" x14ac:dyDescent="0.3">
      <c r="B45960" s="10"/>
      <c r="L45960" s="10"/>
      <c r="M45960" s="10"/>
    </row>
    <row r="45961" spans="2:13" s="1" customFormat="1" ht="13.8" x14ac:dyDescent="0.3">
      <c r="B45961" s="10"/>
      <c r="L45961" s="10"/>
      <c r="M45961" s="10"/>
    </row>
    <row r="45962" spans="2:13" s="1" customFormat="1" ht="13.8" x14ac:dyDescent="0.3">
      <c r="B45962" s="10"/>
      <c r="L45962" s="10"/>
      <c r="M45962" s="10"/>
    </row>
    <row r="45963" spans="2:13" s="1" customFormat="1" ht="13.8" x14ac:dyDescent="0.3">
      <c r="B45963" s="10"/>
      <c r="L45963" s="10"/>
      <c r="M45963" s="10"/>
    </row>
    <row r="45964" spans="2:13" s="1" customFormat="1" ht="13.8" x14ac:dyDescent="0.3">
      <c r="B45964" s="10"/>
      <c r="L45964" s="10"/>
      <c r="M45964" s="10"/>
    </row>
    <row r="45965" spans="2:13" s="1" customFormat="1" ht="13.8" x14ac:dyDescent="0.3">
      <c r="B45965" s="10"/>
      <c r="L45965" s="10"/>
      <c r="M45965" s="10"/>
    </row>
    <row r="45966" spans="2:13" s="1" customFormat="1" ht="13.8" x14ac:dyDescent="0.3">
      <c r="B45966" s="10"/>
      <c r="L45966" s="10"/>
      <c r="M45966" s="10"/>
    </row>
    <row r="45967" spans="2:13" s="1" customFormat="1" ht="13.8" x14ac:dyDescent="0.3">
      <c r="B45967" s="10"/>
      <c r="L45967" s="10"/>
      <c r="M45967" s="10"/>
    </row>
    <row r="45968" spans="2:13" s="1" customFormat="1" ht="13.8" x14ac:dyDescent="0.3">
      <c r="B45968" s="10"/>
      <c r="L45968" s="10"/>
      <c r="M45968" s="10"/>
    </row>
    <row r="45969" spans="2:13" s="1" customFormat="1" ht="13.8" x14ac:dyDescent="0.3">
      <c r="B45969" s="10"/>
      <c r="L45969" s="10"/>
      <c r="M45969" s="10"/>
    </row>
    <row r="45970" spans="2:13" s="1" customFormat="1" ht="13.8" x14ac:dyDescent="0.3">
      <c r="B45970" s="10"/>
      <c r="L45970" s="10"/>
      <c r="M45970" s="10"/>
    </row>
    <row r="45971" spans="2:13" s="1" customFormat="1" ht="13.8" x14ac:dyDescent="0.3">
      <c r="B45971" s="10"/>
      <c r="L45971" s="10"/>
      <c r="M45971" s="10"/>
    </row>
    <row r="45972" spans="2:13" s="1" customFormat="1" ht="13.8" x14ac:dyDescent="0.3">
      <c r="B45972" s="10"/>
      <c r="L45972" s="10"/>
      <c r="M45972" s="10"/>
    </row>
    <row r="45973" spans="2:13" s="1" customFormat="1" ht="13.8" x14ac:dyDescent="0.3">
      <c r="B45973" s="10"/>
      <c r="L45973" s="10"/>
      <c r="M45973" s="10"/>
    </row>
    <row r="45974" spans="2:13" s="1" customFormat="1" ht="13.8" x14ac:dyDescent="0.3">
      <c r="B45974" s="10"/>
      <c r="L45974" s="10"/>
      <c r="M45974" s="10"/>
    </row>
    <row r="45975" spans="2:13" s="1" customFormat="1" ht="13.8" x14ac:dyDescent="0.3">
      <c r="B45975" s="10"/>
      <c r="L45975" s="10"/>
      <c r="M45975" s="10"/>
    </row>
    <row r="45976" spans="2:13" s="1" customFormat="1" ht="13.8" x14ac:dyDescent="0.3">
      <c r="B45976" s="10"/>
      <c r="L45976" s="10"/>
      <c r="M45976" s="10"/>
    </row>
    <row r="45977" spans="2:13" s="1" customFormat="1" ht="13.8" x14ac:dyDescent="0.3">
      <c r="B45977" s="10"/>
      <c r="L45977" s="10"/>
      <c r="M45977" s="10"/>
    </row>
    <row r="45978" spans="2:13" s="1" customFormat="1" ht="13.8" x14ac:dyDescent="0.3">
      <c r="B45978" s="10"/>
      <c r="L45978" s="10"/>
      <c r="M45978" s="10"/>
    </row>
    <row r="45979" spans="2:13" s="1" customFormat="1" ht="13.8" x14ac:dyDescent="0.3">
      <c r="B45979" s="10"/>
      <c r="L45979" s="10"/>
      <c r="M45979" s="10"/>
    </row>
    <row r="45980" spans="2:13" s="1" customFormat="1" ht="13.8" x14ac:dyDescent="0.3">
      <c r="B45980" s="10"/>
      <c r="L45980" s="10"/>
      <c r="M45980" s="10"/>
    </row>
    <row r="45981" spans="2:13" s="1" customFormat="1" ht="13.8" x14ac:dyDescent="0.3">
      <c r="B45981" s="10"/>
      <c r="L45981" s="10"/>
      <c r="M45981" s="10"/>
    </row>
    <row r="45982" spans="2:13" s="1" customFormat="1" ht="13.8" x14ac:dyDescent="0.3">
      <c r="B45982" s="10"/>
      <c r="L45982" s="10"/>
      <c r="M45982" s="10"/>
    </row>
    <row r="45983" spans="2:13" s="1" customFormat="1" ht="13.8" x14ac:dyDescent="0.3">
      <c r="B45983" s="10"/>
      <c r="L45983" s="10"/>
      <c r="M45983" s="10"/>
    </row>
    <row r="45984" spans="2:13" s="1" customFormat="1" ht="13.8" x14ac:dyDescent="0.3">
      <c r="B45984" s="10"/>
      <c r="L45984" s="10"/>
      <c r="M45984" s="10"/>
    </row>
    <row r="45985" spans="2:13" s="1" customFormat="1" ht="13.8" x14ac:dyDescent="0.3">
      <c r="B45985" s="10"/>
      <c r="L45985" s="10"/>
      <c r="M45985" s="10"/>
    </row>
    <row r="45986" spans="2:13" s="1" customFormat="1" ht="13.8" x14ac:dyDescent="0.3">
      <c r="B45986" s="10"/>
      <c r="L45986" s="10"/>
      <c r="M45986" s="10"/>
    </row>
    <row r="45987" spans="2:13" s="1" customFormat="1" ht="13.8" x14ac:dyDescent="0.3">
      <c r="B45987" s="10"/>
      <c r="L45987" s="10"/>
      <c r="M45987" s="10"/>
    </row>
    <row r="45988" spans="2:13" s="1" customFormat="1" ht="13.8" x14ac:dyDescent="0.3">
      <c r="B45988" s="10"/>
      <c r="L45988" s="10"/>
      <c r="M45988" s="10"/>
    </row>
    <row r="45989" spans="2:13" s="1" customFormat="1" ht="13.8" x14ac:dyDescent="0.3">
      <c r="B45989" s="10"/>
      <c r="L45989" s="10"/>
      <c r="M45989" s="10"/>
    </row>
    <row r="45990" spans="2:13" s="1" customFormat="1" ht="13.8" x14ac:dyDescent="0.3">
      <c r="B45990" s="10"/>
      <c r="L45990" s="10"/>
      <c r="M45990" s="10"/>
    </row>
    <row r="45991" spans="2:13" s="1" customFormat="1" ht="13.8" x14ac:dyDescent="0.3">
      <c r="B45991" s="10"/>
      <c r="L45991" s="10"/>
      <c r="M45991" s="10"/>
    </row>
    <row r="45992" spans="2:13" s="1" customFormat="1" ht="13.8" x14ac:dyDescent="0.3">
      <c r="B45992" s="10"/>
      <c r="L45992" s="10"/>
      <c r="M45992" s="10"/>
    </row>
    <row r="45993" spans="2:13" s="1" customFormat="1" ht="13.8" x14ac:dyDescent="0.3">
      <c r="B45993" s="10"/>
      <c r="L45993" s="10"/>
      <c r="M45993" s="10"/>
    </row>
    <row r="45994" spans="2:13" s="1" customFormat="1" ht="13.8" x14ac:dyDescent="0.3">
      <c r="B45994" s="10"/>
      <c r="L45994" s="10"/>
      <c r="M45994" s="10"/>
    </row>
    <row r="45995" spans="2:13" s="1" customFormat="1" ht="13.8" x14ac:dyDescent="0.3">
      <c r="B45995" s="10"/>
      <c r="L45995" s="10"/>
      <c r="M45995" s="10"/>
    </row>
    <row r="45996" spans="2:13" s="1" customFormat="1" ht="13.8" x14ac:dyDescent="0.3">
      <c r="B45996" s="10"/>
      <c r="L45996" s="10"/>
      <c r="M45996" s="10"/>
    </row>
    <row r="45997" spans="2:13" s="1" customFormat="1" ht="13.8" x14ac:dyDescent="0.3">
      <c r="B45997" s="10"/>
      <c r="L45997" s="10"/>
      <c r="M45997" s="10"/>
    </row>
    <row r="45998" spans="2:13" s="1" customFormat="1" ht="13.8" x14ac:dyDescent="0.3">
      <c r="B45998" s="10"/>
      <c r="L45998" s="10"/>
      <c r="M45998" s="10"/>
    </row>
    <row r="45999" spans="2:13" s="1" customFormat="1" ht="13.8" x14ac:dyDescent="0.3">
      <c r="B45999" s="10"/>
      <c r="L45999" s="10"/>
      <c r="M45999" s="10"/>
    </row>
    <row r="46000" spans="2:13" s="1" customFormat="1" ht="13.8" x14ac:dyDescent="0.3">
      <c r="B46000" s="10"/>
      <c r="L46000" s="10"/>
      <c r="M46000" s="10"/>
    </row>
    <row r="46001" spans="2:13" s="1" customFormat="1" ht="13.8" x14ac:dyDescent="0.3">
      <c r="B46001" s="10"/>
      <c r="L46001" s="10"/>
      <c r="M46001" s="10"/>
    </row>
    <row r="46002" spans="2:13" s="1" customFormat="1" ht="13.8" x14ac:dyDescent="0.3">
      <c r="B46002" s="10"/>
      <c r="L46002" s="10"/>
      <c r="M46002" s="10"/>
    </row>
    <row r="46003" spans="2:13" s="1" customFormat="1" ht="13.8" x14ac:dyDescent="0.3">
      <c r="B46003" s="10"/>
      <c r="L46003" s="10"/>
      <c r="M46003" s="10"/>
    </row>
    <row r="46004" spans="2:13" s="1" customFormat="1" ht="13.8" x14ac:dyDescent="0.3">
      <c r="B46004" s="10"/>
      <c r="L46004" s="10"/>
      <c r="M46004" s="10"/>
    </row>
    <row r="46005" spans="2:13" s="1" customFormat="1" ht="13.8" x14ac:dyDescent="0.3">
      <c r="B46005" s="10"/>
      <c r="L46005" s="10"/>
      <c r="M46005" s="10"/>
    </row>
    <row r="46006" spans="2:13" s="1" customFormat="1" ht="13.8" x14ac:dyDescent="0.3">
      <c r="B46006" s="10"/>
      <c r="L46006" s="10"/>
      <c r="M46006" s="10"/>
    </row>
    <row r="46007" spans="2:13" s="1" customFormat="1" ht="13.8" x14ac:dyDescent="0.3">
      <c r="B46007" s="10"/>
      <c r="L46007" s="10"/>
      <c r="M46007" s="10"/>
    </row>
    <row r="46008" spans="2:13" s="1" customFormat="1" ht="13.8" x14ac:dyDescent="0.3">
      <c r="B46008" s="10"/>
      <c r="L46008" s="10"/>
      <c r="M46008" s="10"/>
    </row>
    <row r="46009" spans="2:13" s="1" customFormat="1" ht="13.8" x14ac:dyDescent="0.3">
      <c r="B46009" s="10"/>
      <c r="L46009" s="10"/>
      <c r="M46009" s="10"/>
    </row>
    <row r="46010" spans="2:13" s="1" customFormat="1" ht="13.8" x14ac:dyDescent="0.3">
      <c r="B46010" s="10"/>
      <c r="L46010" s="10"/>
      <c r="M46010" s="10"/>
    </row>
    <row r="46011" spans="2:13" s="1" customFormat="1" ht="13.8" x14ac:dyDescent="0.3">
      <c r="B46011" s="10"/>
      <c r="L46011" s="10"/>
      <c r="M46011" s="10"/>
    </row>
    <row r="46012" spans="2:13" s="1" customFormat="1" ht="13.8" x14ac:dyDescent="0.3">
      <c r="B46012" s="10"/>
      <c r="L46012" s="10"/>
      <c r="M46012" s="10"/>
    </row>
    <row r="46013" spans="2:13" s="1" customFormat="1" ht="13.8" x14ac:dyDescent="0.3">
      <c r="B46013" s="10"/>
      <c r="L46013" s="10"/>
      <c r="M46013" s="10"/>
    </row>
    <row r="46014" spans="2:13" s="1" customFormat="1" ht="13.8" x14ac:dyDescent="0.3">
      <c r="B46014" s="10"/>
      <c r="L46014" s="10"/>
      <c r="M46014" s="10"/>
    </row>
    <row r="46015" spans="2:13" s="1" customFormat="1" ht="13.8" x14ac:dyDescent="0.3">
      <c r="B46015" s="10"/>
      <c r="L46015" s="10"/>
      <c r="M46015" s="10"/>
    </row>
    <row r="46016" spans="2:13" s="1" customFormat="1" ht="13.8" x14ac:dyDescent="0.3">
      <c r="B46016" s="10"/>
      <c r="L46016" s="10"/>
      <c r="M46016" s="10"/>
    </row>
    <row r="46017" spans="2:13" s="1" customFormat="1" ht="13.8" x14ac:dyDescent="0.3">
      <c r="B46017" s="10"/>
      <c r="L46017" s="10"/>
      <c r="M46017" s="10"/>
    </row>
    <row r="46018" spans="2:13" s="1" customFormat="1" ht="13.8" x14ac:dyDescent="0.3">
      <c r="B46018" s="10"/>
      <c r="L46018" s="10"/>
      <c r="M46018" s="10"/>
    </row>
    <row r="46019" spans="2:13" s="1" customFormat="1" ht="13.8" x14ac:dyDescent="0.3">
      <c r="B46019" s="10"/>
      <c r="L46019" s="10"/>
      <c r="M46019" s="10"/>
    </row>
    <row r="46020" spans="2:13" s="1" customFormat="1" ht="13.8" x14ac:dyDescent="0.3">
      <c r="B46020" s="10"/>
      <c r="L46020" s="10"/>
      <c r="M46020" s="10"/>
    </row>
    <row r="46021" spans="2:13" s="1" customFormat="1" ht="13.8" x14ac:dyDescent="0.3">
      <c r="B46021" s="10"/>
      <c r="L46021" s="10"/>
      <c r="M46021" s="10"/>
    </row>
    <row r="46022" spans="2:13" s="1" customFormat="1" ht="13.8" x14ac:dyDescent="0.3">
      <c r="B46022" s="10"/>
      <c r="L46022" s="10"/>
      <c r="M46022" s="10"/>
    </row>
    <row r="46023" spans="2:13" s="1" customFormat="1" ht="13.8" x14ac:dyDescent="0.3">
      <c r="B46023" s="10"/>
      <c r="L46023" s="10"/>
      <c r="M46023" s="10"/>
    </row>
    <row r="46024" spans="2:13" s="1" customFormat="1" ht="13.8" x14ac:dyDescent="0.3">
      <c r="B46024" s="10"/>
      <c r="L46024" s="10"/>
      <c r="M46024" s="10"/>
    </row>
    <row r="46025" spans="2:13" s="1" customFormat="1" ht="13.8" x14ac:dyDescent="0.3">
      <c r="B46025" s="10"/>
      <c r="L46025" s="10"/>
      <c r="M46025" s="10"/>
    </row>
    <row r="46026" spans="2:13" s="1" customFormat="1" ht="13.8" x14ac:dyDescent="0.3">
      <c r="B46026" s="10"/>
      <c r="L46026" s="10"/>
      <c r="M46026" s="10"/>
    </row>
    <row r="46027" spans="2:13" s="1" customFormat="1" ht="13.8" x14ac:dyDescent="0.3">
      <c r="B46027" s="10"/>
      <c r="L46027" s="10"/>
      <c r="M46027" s="10"/>
    </row>
    <row r="46028" spans="2:13" s="1" customFormat="1" ht="13.8" x14ac:dyDescent="0.3">
      <c r="B46028" s="10"/>
      <c r="L46028" s="10"/>
      <c r="M46028" s="10"/>
    </row>
    <row r="46029" spans="2:13" s="1" customFormat="1" ht="13.8" x14ac:dyDescent="0.3">
      <c r="B46029" s="10"/>
      <c r="L46029" s="10"/>
      <c r="M46029" s="10"/>
    </row>
    <row r="46030" spans="2:13" s="1" customFormat="1" ht="13.8" x14ac:dyDescent="0.3">
      <c r="B46030" s="10"/>
      <c r="L46030" s="10"/>
      <c r="M46030" s="10"/>
    </row>
    <row r="46031" spans="2:13" s="1" customFormat="1" ht="13.8" x14ac:dyDescent="0.3">
      <c r="B46031" s="10"/>
      <c r="L46031" s="10"/>
      <c r="M46031" s="10"/>
    </row>
    <row r="46032" spans="2:13" s="1" customFormat="1" ht="13.8" x14ac:dyDescent="0.3">
      <c r="B46032" s="10"/>
      <c r="L46032" s="10"/>
      <c r="M46032" s="10"/>
    </row>
    <row r="46033" spans="2:13" s="1" customFormat="1" ht="13.8" x14ac:dyDescent="0.3">
      <c r="B46033" s="10"/>
      <c r="L46033" s="10"/>
      <c r="M46033" s="10"/>
    </row>
    <row r="46034" spans="2:13" s="1" customFormat="1" ht="13.8" x14ac:dyDescent="0.3">
      <c r="B46034" s="10"/>
      <c r="L46034" s="10"/>
      <c r="M46034" s="10"/>
    </row>
    <row r="46035" spans="2:13" s="1" customFormat="1" ht="13.8" x14ac:dyDescent="0.3">
      <c r="B46035" s="10"/>
      <c r="L46035" s="10"/>
      <c r="M46035" s="10"/>
    </row>
    <row r="46036" spans="2:13" s="1" customFormat="1" ht="13.8" x14ac:dyDescent="0.3">
      <c r="B46036" s="10"/>
      <c r="L46036" s="10"/>
      <c r="M46036" s="10"/>
    </row>
    <row r="46037" spans="2:13" s="1" customFormat="1" ht="13.8" x14ac:dyDescent="0.3">
      <c r="B46037" s="10"/>
      <c r="L46037" s="10"/>
      <c r="M46037" s="10"/>
    </row>
    <row r="46038" spans="2:13" s="1" customFormat="1" ht="13.8" x14ac:dyDescent="0.3">
      <c r="B46038" s="10"/>
      <c r="L46038" s="10"/>
      <c r="M46038" s="10"/>
    </row>
    <row r="46039" spans="2:13" s="1" customFormat="1" ht="13.8" x14ac:dyDescent="0.3">
      <c r="B46039" s="10"/>
      <c r="L46039" s="10"/>
      <c r="M46039" s="10"/>
    </row>
    <row r="46040" spans="2:13" s="1" customFormat="1" ht="13.8" x14ac:dyDescent="0.3">
      <c r="B46040" s="10"/>
      <c r="L46040" s="10"/>
      <c r="M46040" s="10"/>
    </row>
    <row r="46041" spans="2:13" s="1" customFormat="1" ht="13.8" x14ac:dyDescent="0.3">
      <c r="B46041" s="10"/>
      <c r="L46041" s="10"/>
      <c r="M46041" s="10"/>
    </row>
    <row r="46042" spans="2:13" s="1" customFormat="1" ht="13.8" x14ac:dyDescent="0.3">
      <c r="B46042" s="10"/>
      <c r="L46042" s="10"/>
      <c r="M46042" s="10"/>
    </row>
    <row r="46043" spans="2:13" s="1" customFormat="1" ht="13.8" x14ac:dyDescent="0.3">
      <c r="B46043" s="10"/>
      <c r="L46043" s="10"/>
      <c r="M46043" s="10"/>
    </row>
    <row r="46044" spans="2:13" s="1" customFormat="1" ht="13.8" x14ac:dyDescent="0.3">
      <c r="B46044" s="10"/>
      <c r="L46044" s="10"/>
      <c r="M46044" s="10"/>
    </row>
    <row r="46045" spans="2:13" s="1" customFormat="1" ht="13.8" x14ac:dyDescent="0.3">
      <c r="B46045" s="10"/>
      <c r="L46045" s="10"/>
      <c r="M46045" s="10"/>
    </row>
    <row r="46046" spans="2:13" s="1" customFormat="1" ht="13.8" x14ac:dyDescent="0.3">
      <c r="B46046" s="10"/>
      <c r="L46046" s="10"/>
      <c r="M46046" s="10"/>
    </row>
    <row r="46047" spans="2:13" s="1" customFormat="1" ht="13.8" x14ac:dyDescent="0.3">
      <c r="B46047" s="10"/>
      <c r="L46047" s="10"/>
      <c r="M46047" s="10"/>
    </row>
    <row r="46048" spans="2:13" s="1" customFormat="1" ht="13.8" x14ac:dyDescent="0.3">
      <c r="B46048" s="10"/>
      <c r="L46048" s="10"/>
      <c r="M46048" s="10"/>
    </row>
    <row r="46049" spans="2:13" s="1" customFormat="1" ht="13.8" x14ac:dyDescent="0.3">
      <c r="B46049" s="10"/>
      <c r="L46049" s="10"/>
      <c r="M46049" s="10"/>
    </row>
    <row r="46050" spans="2:13" s="1" customFormat="1" ht="13.8" x14ac:dyDescent="0.3">
      <c r="B46050" s="10"/>
      <c r="L46050" s="10"/>
      <c r="M46050" s="10"/>
    </row>
    <row r="46051" spans="2:13" s="1" customFormat="1" ht="13.8" x14ac:dyDescent="0.3">
      <c r="B46051" s="10"/>
      <c r="L46051" s="10"/>
      <c r="M46051" s="10"/>
    </row>
    <row r="46052" spans="2:13" s="1" customFormat="1" ht="13.8" x14ac:dyDescent="0.3">
      <c r="B46052" s="10"/>
      <c r="L46052" s="10"/>
      <c r="M46052" s="10"/>
    </row>
    <row r="46053" spans="2:13" s="1" customFormat="1" ht="13.8" x14ac:dyDescent="0.3">
      <c r="B46053" s="10"/>
      <c r="L46053" s="10"/>
      <c r="M46053" s="10"/>
    </row>
    <row r="46054" spans="2:13" s="1" customFormat="1" ht="13.8" x14ac:dyDescent="0.3">
      <c r="B46054" s="10"/>
      <c r="L46054" s="10"/>
      <c r="M46054" s="10"/>
    </row>
    <row r="46055" spans="2:13" s="1" customFormat="1" ht="13.8" x14ac:dyDescent="0.3">
      <c r="B46055" s="10"/>
      <c r="L46055" s="10"/>
      <c r="M46055" s="10"/>
    </row>
    <row r="46056" spans="2:13" s="1" customFormat="1" ht="13.8" x14ac:dyDescent="0.3">
      <c r="B46056" s="10"/>
      <c r="L46056" s="10"/>
      <c r="M46056" s="10"/>
    </row>
    <row r="46057" spans="2:13" s="1" customFormat="1" ht="13.8" x14ac:dyDescent="0.3">
      <c r="B46057" s="10"/>
      <c r="L46057" s="10"/>
      <c r="M46057" s="10"/>
    </row>
    <row r="46058" spans="2:13" s="1" customFormat="1" ht="13.8" x14ac:dyDescent="0.3">
      <c r="B46058" s="10"/>
      <c r="L46058" s="10"/>
      <c r="M46058" s="10"/>
    </row>
    <row r="46059" spans="2:13" s="1" customFormat="1" ht="13.8" x14ac:dyDescent="0.3">
      <c r="B46059" s="10"/>
      <c r="L46059" s="10"/>
      <c r="M46059" s="10"/>
    </row>
    <row r="46060" spans="2:13" s="1" customFormat="1" ht="13.8" x14ac:dyDescent="0.3">
      <c r="B46060" s="10"/>
      <c r="L46060" s="10"/>
      <c r="M46060" s="10"/>
    </row>
    <row r="46061" spans="2:13" s="1" customFormat="1" ht="13.8" x14ac:dyDescent="0.3">
      <c r="B46061" s="10"/>
      <c r="L46061" s="10"/>
      <c r="M46061" s="10"/>
    </row>
    <row r="46062" spans="2:13" s="1" customFormat="1" ht="13.8" x14ac:dyDescent="0.3">
      <c r="B46062" s="10"/>
      <c r="L46062" s="10"/>
      <c r="M46062" s="10"/>
    </row>
    <row r="46063" spans="2:13" s="1" customFormat="1" ht="13.8" x14ac:dyDescent="0.3">
      <c r="B46063" s="10"/>
      <c r="L46063" s="10"/>
      <c r="M46063" s="10"/>
    </row>
    <row r="46064" spans="2:13" s="1" customFormat="1" ht="13.8" x14ac:dyDescent="0.3">
      <c r="B46064" s="10"/>
      <c r="L46064" s="10"/>
      <c r="M46064" s="10"/>
    </row>
    <row r="46065" spans="2:13" s="1" customFormat="1" ht="13.8" x14ac:dyDescent="0.3">
      <c r="B46065" s="10"/>
      <c r="L46065" s="10"/>
      <c r="M46065" s="10"/>
    </row>
    <row r="46066" spans="2:13" s="1" customFormat="1" ht="13.8" x14ac:dyDescent="0.3">
      <c r="B46066" s="10"/>
      <c r="L46066" s="10"/>
      <c r="M46066" s="10"/>
    </row>
    <row r="46067" spans="2:13" s="1" customFormat="1" ht="13.8" x14ac:dyDescent="0.3">
      <c r="B46067" s="10"/>
      <c r="L46067" s="10"/>
      <c r="M46067" s="10"/>
    </row>
    <row r="46068" spans="2:13" s="1" customFormat="1" ht="13.8" x14ac:dyDescent="0.3">
      <c r="B46068" s="10"/>
      <c r="L46068" s="10"/>
      <c r="M46068" s="10"/>
    </row>
    <row r="46069" spans="2:13" s="1" customFormat="1" ht="13.8" x14ac:dyDescent="0.3">
      <c r="B46069" s="10"/>
      <c r="L46069" s="10"/>
      <c r="M46069" s="10"/>
    </row>
    <row r="46070" spans="2:13" s="1" customFormat="1" ht="13.8" x14ac:dyDescent="0.3">
      <c r="B46070" s="10"/>
      <c r="L46070" s="10"/>
      <c r="M46070" s="10"/>
    </row>
    <row r="46071" spans="2:13" s="1" customFormat="1" ht="13.8" x14ac:dyDescent="0.3">
      <c r="B46071" s="10"/>
      <c r="L46071" s="10"/>
      <c r="M46071" s="10"/>
    </row>
    <row r="46072" spans="2:13" s="1" customFormat="1" ht="13.8" x14ac:dyDescent="0.3">
      <c r="B46072" s="10"/>
      <c r="L46072" s="10"/>
      <c r="M46072" s="10"/>
    </row>
    <row r="46073" spans="2:13" s="1" customFormat="1" ht="13.8" x14ac:dyDescent="0.3">
      <c r="B46073" s="10"/>
      <c r="L46073" s="10"/>
      <c r="M46073" s="10"/>
    </row>
    <row r="46074" spans="2:13" s="1" customFormat="1" ht="13.8" x14ac:dyDescent="0.3">
      <c r="B46074" s="10"/>
      <c r="L46074" s="10"/>
      <c r="M46074" s="10"/>
    </row>
    <row r="46075" spans="2:13" s="1" customFormat="1" ht="13.8" x14ac:dyDescent="0.3">
      <c r="B46075" s="10"/>
      <c r="L46075" s="10"/>
      <c r="M46075" s="10"/>
    </row>
    <row r="46076" spans="2:13" s="1" customFormat="1" ht="13.8" x14ac:dyDescent="0.3">
      <c r="B46076" s="10"/>
      <c r="L46076" s="10"/>
      <c r="M46076" s="10"/>
    </row>
    <row r="46077" spans="2:13" s="1" customFormat="1" ht="13.8" x14ac:dyDescent="0.3">
      <c r="B46077" s="10"/>
      <c r="L46077" s="10"/>
      <c r="M46077" s="10"/>
    </row>
    <row r="46078" spans="2:13" s="1" customFormat="1" ht="13.8" x14ac:dyDescent="0.3">
      <c r="B46078" s="10"/>
      <c r="L46078" s="10"/>
      <c r="M46078" s="10"/>
    </row>
    <row r="46079" spans="2:13" s="1" customFormat="1" ht="13.8" x14ac:dyDescent="0.3">
      <c r="B46079" s="10"/>
      <c r="L46079" s="10"/>
      <c r="M46079" s="10"/>
    </row>
    <row r="46080" spans="2:13" s="1" customFormat="1" ht="13.8" x14ac:dyDescent="0.3">
      <c r="B46080" s="10"/>
      <c r="L46080" s="10"/>
      <c r="M46080" s="10"/>
    </row>
    <row r="46081" spans="2:13" s="1" customFormat="1" ht="13.8" x14ac:dyDescent="0.3">
      <c r="B46081" s="10"/>
      <c r="L46081" s="10"/>
      <c r="M46081" s="10"/>
    </row>
    <row r="46082" spans="2:13" s="1" customFormat="1" ht="13.8" x14ac:dyDescent="0.3">
      <c r="B46082" s="10"/>
      <c r="L46082" s="10"/>
      <c r="M46082" s="10"/>
    </row>
    <row r="46083" spans="2:13" s="1" customFormat="1" ht="13.8" x14ac:dyDescent="0.3">
      <c r="B46083" s="10"/>
      <c r="L46083" s="10"/>
      <c r="M46083" s="10"/>
    </row>
    <row r="46084" spans="2:13" s="1" customFormat="1" ht="13.8" x14ac:dyDescent="0.3">
      <c r="B46084" s="10"/>
      <c r="L46084" s="10"/>
      <c r="M46084" s="10"/>
    </row>
    <row r="46085" spans="2:13" s="1" customFormat="1" ht="13.8" x14ac:dyDescent="0.3">
      <c r="B46085" s="10"/>
      <c r="L46085" s="10"/>
      <c r="M46085" s="10"/>
    </row>
    <row r="46086" spans="2:13" s="1" customFormat="1" ht="13.8" x14ac:dyDescent="0.3">
      <c r="B46086" s="10"/>
      <c r="L46086" s="10"/>
      <c r="M46086" s="10"/>
    </row>
    <row r="46087" spans="2:13" s="1" customFormat="1" ht="13.8" x14ac:dyDescent="0.3">
      <c r="B46087" s="10"/>
      <c r="L46087" s="10"/>
      <c r="M46087" s="10"/>
    </row>
    <row r="46088" spans="2:13" s="1" customFormat="1" ht="13.8" x14ac:dyDescent="0.3">
      <c r="B46088" s="10"/>
      <c r="L46088" s="10"/>
      <c r="M46088" s="10"/>
    </row>
    <row r="46089" spans="2:13" s="1" customFormat="1" ht="13.8" x14ac:dyDescent="0.3">
      <c r="B46089" s="10"/>
      <c r="L46089" s="10"/>
      <c r="M46089" s="10"/>
    </row>
    <row r="46090" spans="2:13" s="1" customFormat="1" ht="13.8" x14ac:dyDescent="0.3">
      <c r="B46090" s="10"/>
      <c r="L46090" s="10"/>
      <c r="M46090" s="10"/>
    </row>
    <row r="46091" spans="2:13" s="1" customFormat="1" ht="13.8" x14ac:dyDescent="0.3">
      <c r="B46091" s="10"/>
      <c r="L46091" s="10"/>
      <c r="M46091" s="10"/>
    </row>
    <row r="46092" spans="2:13" s="1" customFormat="1" ht="13.8" x14ac:dyDescent="0.3">
      <c r="B46092" s="10"/>
      <c r="L46092" s="10"/>
      <c r="M46092" s="10"/>
    </row>
    <row r="46093" spans="2:13" s="1" customFormat="1" ht="13.8" x14ac:dyDescent="0.3">
      <c r="B46093" s="10"/>
      <c r="L46093" s="10"/>
      <c r="M46093" s="10"/>
    </row>
    <row r="46094" spans="2:13" s="1" customFormat="1" ht="13.8" x14ac:dyDescent="0.3">
      <c r="B46094" s="10"/>
      <c r="L46094" s="10"/>
      <c r="M46094" s="10"/>
    </row>
    <row r="46095" spans="2:13" s="1" customFormat="1" ht="13.8" x14ac:dyDescent="0.3">
      <c r="B46095" s="10"/>
      <c r="L46095" s="10"/>
      <c r="M46095" s="10"/>
    </row>
    <row r="46096" spans="2:13" s="1" customFormat="1" ht="13.8" x14ac:dyDescent="0.3">
      <c r="B46096" s="10"/>
      <c r="L46096" s="10"/>
      <c r="M46096" s="10"/>
    </row>
    <row r="46097" spans="2:13" s="1" customFormat="1" ht="13.8" x14ac:dyDescent="0.3">
      <c r="B46097" s="10"/>
      <c r="L46097" s="10"/>
      <c r="M46097" s="10"/>
    </row>
    <row r="46098" spans="2:13" s="1" customFormat="1" ht="13.8" x14ac:dyDescent="0.3">
      <c r="B46098" s="10"/>
      <c r="L46098" s="10"/>
      <c r="M46098" s="10"/>
    </row>
    <row r="46099" spans="2:13" s="1" customFormat="1" ht="13.8" x14ac:dyDescent="0.3">
      <c r="B46099" s="10"/>
      <c r="L46099" s="10"/>
      <c r="M46099" s="10"/>
    </row>
    <row r="46100" spans="2:13" s="1" customFormat="1" ht="13.8" x14ac:dyDescent="0.3">
      <c r="B46100" s="10"/>
      <c r="L46100" s="10"/>
      <c r="M46100" s="10"/>
    </row>
    <row r="46101" spans="2:13" s="1" customFormat="1" ht="13.8" x14ac:dyDescent="0.3">
      <c r="B46101" s="10"/>
      <c r="L46101" s="10"/>
      <c r="M46101" s="10"/>
    </row>
    <row r="46102" spans="2:13" s="1" customFormat="1" ht="13.8" x14ac:dyDescent="0.3">
      <c r="B46102" s="10"/>
      <c r="L46102" s="10"/>
      <c r="M46102" s="10"/>
    </row>
    <row r="46103" spans="2:13" s="1" customFormat="1" ht="13.8" x14ac:dyDescent="0.3">
      <c r="B46103" s="10"/>
      <c r="L46103" s="10"/>
      <c r="M46103" s="10"/>
    </row>
    <row r="46104" spans="2:13" s="1" customFormat="1" ht="13.8" x14ac:dyDescent="0.3">
      <c r="B46104" s="10"/>
      <c r="L46104" s="10"/>
      <c r="M46104" s="10"/>
    </row>
    <row r="46105" spans="2:13" s="1" customFormat="1" ht="13.8" x14ac:dyDescent="0.3">
      <c r="B46105" s="10"/>
      <c r="L46105" s="10"/>
      <c r="M46105" s="10"/>
    </row>
    <row r="46106" spans="2:13" s="1" customFormat="1" ht="13.8" x14ac:dyDescent="0.3">
      <c r="B46106" s="10"/>
      <c r="L46106" s="10"/>
      <c r="M46106" s="10"/>
    </row>
    <row r="46107" spans="2:13" s="1" customFormat="1" ht="13.8" x14ac:dyDescent="0.3">
      <c r="B46107" s="10"/>
      <c r="L46107" s="10"/>
      <c r="M46107" s="10"/>
    </row>
    <row r="46108" spans="2:13" s="1" customFormat="1" ht="13.8" x14ac:dyDescent="0.3">
      <c r="B46108" s="10"/>
      <c r="L46108" s="10"/>
      <c r="M46108" s="10"/>
    </row>
    <row r="46109" spans="2:13" s="1" customFormat="1" ht="13.8" x14ac:dyDescent="0.3">
      <c r="B46109" s="10"/>
      <c r="L46109" s="10"/>
      <c r="M46109" s="10"/>
    </row>
    <row r="46110" spans="2:13" s="1" customFormat="1" ht="13.8" x14ac:dyDescent="0.3">
      <c r="B46110" s="10"/>
      <c r="L46110" s="10"/>
      <c r="M46110" s="10"/>
    </row>
    <row r="46111" spans="2:13" s="1" customFormat="1" ht="13.8" x14ac:dyDescent="0.3">
      <c r="B46111" s="10"/>
      <c r="L46111" s="10"/>
      <c r="M46111" s="10"/>
    </row>
    <row r="46112" spans="2:13" s="1" customFormat="1" ht="13.8" x14ac:dyDescent="0.3">
      <c r="B46112" s="10"/>
      <c r="L46112" s="10"/>
      <c r="M46112" s="10"/>
    </row>
    <row r="46113" spans="2:13" s="1" customFormat="1" ht="13.8" x14ac:dyDescent="0.3">
      <c r="B46113" s="10"/>
      <c r="L46113" s="10"/>
      <c r="M46113" s="10"/>
    </row>
    <row r="46114" spans="2:13" s="1" customFormat="1" ht="13.8" x14ac:dyDescent="0.3">
      <c r="B46114" s="10"/>
      <c r="L46114" s="10"/>
      <c r="M46114" s="10"/>
    </row>
    <row r="46115" spans="2:13" s="1" customFormat="1" ht="13.8" x14ac:dyDescent="0.3">
      <c r="B46115" s="10"/>
      <c r="L46115" s="10"/>
      <c r="M46115" s="10"/>
    </row>
    <row r="46116" spans="2:13" s="1" customFormat="1" ht="13.8" x14ac:dyDescent="0.3">
      <c r="B46116" s="10"/>
      <c r="L46116" s="10"/>
      <c r="M46116" s="10"/>
    </row>
    <row r="46117" spans="2:13" s="1" customFormat="1" ht="13.8" x14ac:dyDescent="0.3">
      <c r="B46117" s="10"/>
      <c r="L46117" s="10"/>
      <c r="M46117" s="10"/>
    </row>
    <row r="46118" spans="2:13" s="1" customFormat="1" ht="13.8" x14ac:dyDescent="0.3">
      <c r="B46118" s="10"/>
      <c r="L46118" s="10"/>
      <c r="M46118" s="10"/>
    </row>
    <row r="46119" spans="2:13" s="1" customFormat="1" ht="13.8" x14ac:dyDescent="0.3">
      <c r="B46119" s="10"/>
      <c r="L46119" s="10"/>
      <c r="M46119" s="10"/>
    </row>
    <row r="46120" spans="2:13" s="1" customFormat="1" ht="13.8" x14ac:dyDescent="0.3">
      <c r="B46120" s="10"/>
      <c r="L46120" s="10"/>
      <c r="M46120" s="10"/>
    </row>
    <row r="46121" spans="2:13" s="1" customFormat="1" ht="13.8" x14ac:dyDescent="0.3">
      <c r="B46121" s="10"/>
      <c r="L46121" s="10"/>
      <c r="M46121" s="10"/>
    </row>
    <row r="46122" spans="2:13" s="1" customFormat="1" ht="13.8" x14ac:dyDescent="0.3">
      <c r="B46122" s="10"/>
      <c r="L46122" s="10"/>
      <c r="M46122" s="10"/>
    </row>
    <row r="46123" spans="2:13" s="1" customFormat="1" ht="13.8" x14ac:dyDescent="0.3">
      <c r="B46123" s="10"/>
      <c r="L46123" s="10"/>
      <c r="M46123" s="10"/>
    </row>
    <row r="46124" spans="2:13" s="1" customFormat="1" ht="13.8" x14ac:dyDescent="0.3">
      <c r="B46124" s="10"/>
      <c r="L46124" s="10"/>
      <c r="M46124" s="10"/>
    </row>
    <row r="46125" spans="2:13" s="1" customFormat="1" ht="13.8" x14ac:dyDescent="0.3">
      <c r="B46125" s="10"/>
      <c r="L46125" s="10"/>
      <c r="M46125" s="10"/>
    </row>
    <row r="46126" spans="2:13" s="1" customFormat="1" ht="13.8" x14ac:dyDescent="0.3">
      <c r="B46126" s="10"/>
      <c r="L46126" s="10"/>
      <c r="M46126" s="10"/>
    </row>
    <row r="46127" spans="2:13" s="1" customFormat="1" ht="13.8" x14ac:dyDescent="0.3">
      <c r="B46127" s="10"/>
      <c r="L46127" s="10"/>
      <c r="M46127" s="10"/>
    </row>
    <row r="46128" spans="2:13" s="1" customFormat="1" ht="13.8" x14ac:dyDescent="0.3">
      <c r="B46128" s="10"/>
      <c r="L46128" s="10"/>
      <c r="M46128" s="10"/>
    </row>
    <row r="46129" spans="2:13" s="1" customFormat="1" ht="13.8" x14ac:dyDescent="0.3">
      <c r="B46129" s="10"/>
      <c r="L46129" s="10"/>
      <c r="M46129" s="10"/>
    </row>
    <row r="46130" spans="2:13" s="1" customFormat="1" ht="13.8" x14ac:dyDescent="0.3">
      <c r="B46130" s="10"/>
      <c r="L46130" s="10"/>
      <c r="M46130" s="10"/>
    </row>
    <row r="46131" spans="2:13" s="1" customFormat="1" ht="13.8" x14ac:dyDescent="0.3">
      <c r="B46131" s="10"/>
      <c r="L46131" s="10"/>
      <c r="M46131" s="10"/>
    </row>
    <row r="46132" spans="2:13" s="1" customFormat="1" ht="13.8" x14ac:dyDescent="0.3">
      <c r="B46132" s="10"/>
      <c r="L46132" s="10"/>
      <c r="M46132" s="10"/>
    </row>
    <row r="46133" spans="2:13" s="1" customFormat="1" ht="13.8" x14ac:dyDescent="0.3">
      <c r="B46133" s="10"/>
      <c r="L46133" s="10"/>
      <c r="M46133" s="10"/>
    </row>
    <row r="46134" spans="2:13" s="1" customFormat="1" ht="13.8" x14ac:dyDescent="0.3">
      <c r="B46134" s="10"/>
      <c r="L46134" s="10"/>
      <c r="M46134" s="10"/>
    </row>
    <row r="46135" spans="2:13" s="1" customFormat="1" ht="13.8" x14ac:dyDescent="0.3">
      <c r="B46135" s="10"/>
      <c r="L46135" s="10"/>
      <c r="M46135" s="10"/>
    </row>
    <row r="46136" spans="2:13" s="1" customFormat="1" ht="13.8" x14ac:dyDescent="0.3">
      <c r="B46136" s="10"/>
      <c r="L46136" s="10"/>
      <c r="M46136" s="10"/>
    </row>
    <row r="46137" spans="2:13" s="1" customFormat="1" ht="13.8" x14ac:dyDescent="0.3">
      <c r="B46137" s="10"/>
      <c r="L46137" s="10"/>
      <c r="M46137" s="10"/>
    </row>
    <row r="46138" spans="2:13" s="1" customFormat="1" ht="13.8" x14ac:dyDescent="0.3">
      <c r="B46138" s="10"/>
      <c r="L46138" s="10"/>
      <c r="M46138" s="10"/>
    </row>
    <row r="46139" spans="2:13" s="1" customFormat="1" ht="13.8" x14ac:dyDescent="0.3">
      <c r="B46139" s="10"/>
      <c r="L46139" s="10"/>
      <c r="M46139" s="10"/>
    </row>
    <row r="46140" spans="2:13" s="1" customFormat="1" ht="13.8" x14ac:dyDescent="0.3">
      <c r="B46140" s="10"/>
      <c r="L46140" s="10"/>
      <c r="M46140" s="10"/>
    </row>
    <row r="46141" spans="2:13" s="1" customFormat="1" ht="13.8" x14ac:dyDescent="0.3">
      <c r="B46141" s="10"/>
      <c r="L46141" s="10"/>
      <c r="M46141" s="10"/>
    </row>
    <row r="46142" spans="2:13" s="1" customFormat="1" ht="13.8" x14ac:dyDescent="0.3">
      <c r="B46142" s="10"/>
      <c r="L46142" s="10"/>
      <c r="M46142" s="10"/>
    </row>
    <row r="46143" spans="2:13" s="1" customFormat="1" ht="13.8" x14ac:dyDescent="0.3">
      <c r="B46143" s="10"/>
      <c r="L46143" s="10"/>
      <c r="M46143" s="10"/>
    </row>
    <row r="46144" spans="2:13" s="1" customFormat="1" ht="13.8" x14ac:dyDescent="0.3">
      <c r="B46144" s="10"/>
      <c r="L46144" s="10"/>
      <c r="M46144" s="10"/>
    </row>
    <row r="46145" spans="2:13" s="1" customFormat="1" ht="13.8" x14ac:dyDescent="0.3">
      <c r="B46145" s="10"/>
      <c r="L46145" s="10"/>
      <c r="M46145" s="10"/>
    </row>
    <row r="46146" spans="2:13" s="1" customFormat="1" ht="13.8" x14ac:dyDescent="0.3">
      <c r="B46146" s="10"/>
      <c r="L46146" s="10"/>
      <c r="M46146" s="10"/>
    </row>
    <row r="46147" spans="2:13" s="1" customFormat="1" ht="13.8" x14ac:dyDescent="0.3">
      <c r="B46147" s="10"/>
      <c r="L46147" s="10"/>
      <c r="M46147" s="10"/>
    </row>
    <row r="46148" spans="2:13" s="1" customFormat="1" ht="13.8" x14ac:dyDescent="0.3">
      <c r="B46148" s="10"/>
      <c r="L46148" s="10"/>
      <c r="M46148" s="10"/>
    </row>
    <row r="46149" spans="2:13" s="1" customFormat="1" ht="13.8" x14ac:dyDescent="0.3">
      <c r="B46149" s="10"/>
      <c r="L46149" s="10"/>
      <c r="M46149" s="10"/>
    </row>
    <row r="46150" spans="2:13" s="1" customFormat="1" ht="13.8" x14ac:dyDescent="0.3">
      <c r="B46150" s="10"/>
      <c r="L46150" s="10"/>
      <c r="M46150" s="10"/>
    </row>
    <row r="46151" spans="2:13" s="1" customFormat="1" ht="13.8" x14ac:dyDescent="0.3">
      <c r="B46151" s="10"/>
      <c r="L46151" s="10"/>
      <c r="M46151" s="10"/>
    </row>
    <row r="46152" spans="2:13" s="1" customFormat="1" ht="13.8" x14ac:dyDescent="0.3">
      <c r="B46152" s="10"/>
      <c r="L46152" s="10"/>
      <c r="M46152" s="10"/>
    </row>
    <row r="46153" spans="2:13" s="1" customFormat="1" ht="13.8" x14ac:dyDescent="0.3">
      <c r="B46153" s="10"/>
      <c r="L46153" s="10"/>
      <c r="M46153" s="10"/>
    </row>
    <row r="46154" spans="2:13" s="1" customFormat="1" ht="13.8" x14ac:dyDescent="0.3">
      <c r="B46154" s="10"/>
      <c r="L46154" s="10"/>
      <c r="M46154" s="10"/>
    </row>
    <row r="46155" spans="2:13" s="1" customFormat="1" ht="13.8" x14ac:dyDescent="0.3">
      <c r="B46155" s="10"/>
      <c r="L46155" s="10"/>
      <c r="M46155" s="10"/>
    </row>
    <row r="46156" spans="2:13" s="1" customFormat="1" ht="13.8" x14ac:dyDescent="0.3">
      <c r="B46156" s="10"/>
      <c r="L46156" s="10"/>
      <c r="M46156" s="10"/>
    </row>
    <row r="46157" spans="2:13" s="1" customFormat="1" ht="13.8" x14ac:dyDescent="0.3">
      <c r="B46157" s="10"/>
      <c r="L46157" s="10"/>
      <c r="M46157" s="10"/>
    </row>
    <row r="46158" spans="2:13" s="1" customFormat="1" ht="13.8" x14ac:dyDescent="0.3">
      <c r="B46158" s="10"/>
      <c r="L46158" s="10"/>
      <c r="M46158" s="10"/>
    </row>
    <row r="46159" spans="2:13" s="1" customFormat="1" ht="13.8" x14ac:dyDescent="0.3">
      <c r="B46159" s="10"/>
      <c r="L46159" s="10"/>
      <c r="M46159" s="10"/>
    </row>
    <row r="46160" spans="2:13" s="1" customFormat="1" ht="13.8" x14ac:dyDescent="0.3">
      <c r="B46160" s="10"/>
      <c r="L46160" s="10"/>
      <c r="M46160" s="10"/>
    </row>
    <row r="46161" spans="2:13" s="1" customFormat="1" ht="13.8" x14ac:dyDescent="0.3">
      <c r="B46161" s="10"/>
      <c r="L46161" s="10"/>
      <c r="M46161" s="10"/>
    </row>
    <row r="46162" spans="2:13" s="1" customFormat="1" ht="13.8" x14ac:dyDescent="0.3">
      <c r="B46162" s="10"/>
      <c r="L46162" s="10"/>
      <c r="M46162" s="10"/>
    </row>
    <row r="46163" spans="2:13" s="1" customFormat="1" ht="13.8" x14ac:dyDescent="0.3">
      <c r="B46163" s="10"/>
      <c r="L46163" s="10"/>
      <c r="M46163" s="10"/>
    </row>
    <row r="46164" spans="2:13" s="1" customFormat="1" ht="13.8" x14ac:dyDescent="0.3">
      <c r="B46164" s="10"/>
      <c r="L46164" s="10"/>
      <c r="M46164" s="10"/>
    </row>
    <row r="46165" spans="2:13" s="1" customFormat="1" ht="13.8" x14ac:dyDescent="0.3">
      <c r="B46165" s="10"/>
      <c r="L46165" s="10"/>
      <c r="M46165" s="10"/>
    </row>
    <row r="46166" spans="2:13" s="1" customFormat="1" ht="13.8" x14ac:dyDescent="0.3">
      <c r="B46166" s="10"/>
      <c r="L46166" s="10"/>
      <c r="M46166" s="10"/>
    </row>
    <row r="46167" spans="2:13" s="1" customFormat="1" ht="13.8" x14ac:dyDescent="0.3">
      <c r="B46167" s="10"/>
      <c r="L46167" s="10"/>
      <c r="M46167" s="10"/>
    </row>
    <row r="46168" spans="2:13" s="1" customFormat="1" ht="13.8" x14ac:dyDescent="0.3">
      <c r="B46168" s="10"/>
      <c r="L46168" s="10"/>
      <c r="M46168" s="10"/>
    </row>
    <row r="46169" spans="2:13" s="1" customFormat="1" ht="13.8" x14ac:dyDescent="0.3">
      <c r="B46169" s="10"/>
      <c r="L46169" s="10"/>
      <c r="M46169" s="10"/>
    </row>
    <row r="46170" spans="2:13" s="1" customFormat="1" ht="13.8" x14ac:dyDescent="0.3">
      <c r="B46170" s="10"/>
      <c r="L46170" s="10"/>
      <c r="M46170" s="10"/>
    </row>
    <row r="46171" spans="2:13" s="1" customFormat="1" ht="13.8" x14ac:dyDescent="0.3">
      <c r="B46171" s="10"/>
      <c r="L46171" s="10"/>
      <c r="M46171" s="10"/>
    </row>
    <row r="46172" spans="2:13" s="1" customFormat="1" ht="13.8" x14ac:dyDescent="0.3">
      <c r="B46172" s="10"/>
      <c r="L46172" s="10"/>
      <c r="M46172" s="10"/>
    </row>
    <row r="46173" spans="2:13" s="1" customFormat="1" ht="13.8" x14ac:dyDescent="0.3">
      <c r="B46173" s="10"/>
      <c r="L46173" s="10"/>
      <c r="M46173" s="10"/>
    </row>
    <row r="46174" spans="2:13" s="1" customFormat="1" ht="13.8" x14ac:dyDescent="0.3">
      <c r="B46174" s="10"/>
      <c r="L46174" s="10"/>
      <c r="M46174" s="10"/>
    </row>
    <row r="46175" spans="2:13" s="1" customFormat="1" ht="13.8" x14ac:dyDescent="0.3">
      <c r="B46175" s="10"/>
      <c r="L46175" s="10"/>
      <c r="M46175" s="10"/>
    </row>
    <row r="46176" spans="2:13" s="1" customFormat="1" ht="13.8" x14ac:dyDescent="0.3">
      <c r="B46176" s="10"/>
      <c r="L46176" s="10"/>
      <c r="M46176" s="10"/>
    </row>
    <row r="46177" spans="2:13" s="1" customFormat="1" ht="13.8" x14ac:dyDescent="0.3">
      <c r="B46177" s="10"/>
      <c r="L46177" s="10"/>
      <c r="M46177" s="10"/>
    </row>
    <row r="46178" spans="2:13" s="1" customFormat="1" ht="13.8" x14ac:dyDescent="0.3">
      <c r="B46178" s="10"/>
      <c r="L46178" s="10"/>
      <c r="M46178" s="10"/>
    </row>
    <row r="46179" spans="2:13" s="1" customFormat="1" ht="13.8" x14ac:dyDescent="0.3">
      <c r="B46179" s="10"/>
      <c r="L46179" s="10"/>
      <c r="M46179" s="10"/>
    </row>
    <row r="46180" spans="2:13" s="1" customFormat="1" ht="13.8" x14ac:dyDescent="0.3">
      <c r="B46180" s="10"/>
      <c r="L46180" s="10"/>
      <c r="M46180" s="10"/>
    </row>
    <row r="46181" spans="2:13" s="1" customFormat="1" ht="13.8" x14ac:dyDescent="0.3">
      <c r="B46181" s="10"/>
      <c r="L46181" s="10"/>
      <c r="M46181" s="10"/>
    </row>
    <row r="46182" spans="2:13" s="1" customFormat="1" ht="13.8" x14ac:dyDescent="0.3">
      <c r="B46182" s="10"/>
      <c r="L46182" s="10"/>
      <c r="M46182" s="10"/>
    </row>
    <row r="46183" spans="2:13" s="1" customFormat="1" ht="13.8" x14ac:dyDescent="0.3">
      <c r="B46183" s="10"/>
      <c r="L46183" s="10"/>
      <c r="M46183" s="10"/>
    </row>
    <row r="46184" spans="2:13" s="1" customFormat="1" ht="13.8" x14ac:dyDescent="0.3">
      <c r="B46184" s="10"/>
      <c r="L46184" s="10"/>
      <c r="M46184" s="10"/>
    </row>
    <row r="46185" spans="2:13" s="1" customFormat="1" ht="13.8" x14ac:dyDescent="0.3">
      <c r="B46185" s="10"/>
      <c r="L46185" s="10"/>
      <c r="M46185" s="10"/>
    </row>
    <row r="46186" spans="2:13" s="1" customFormat="1" ht="13.8" x14ac:dyDescent="0.3">
      <c r="B46186" s="10"/>
      <c r="L46186" s="10"/>
      <c r="M46186" s="10"/>
    </row>
    <row r="46187" spans="2:13" s="1" customFormat="1" ht="13.8" x14ac:dyDescent="0.3">
      <c r="B46187" s="10"/>
      <c r="L46187" s="10"/>
      <c r="M46187" s="10"/>
    </row>
    <row r="46188" spans="2:13" s="1" customFormat="1" ht="13.8" x14ac:dyDescent="0.3">
      <c r="B46188" s="10"/>
      <c r="L46188" s="10"/>
      <c r="M46188" s="10"/>
    </row>
    <row r="46189" spans="2:13" s="1" customFormat="1" ht="13.8" x14ac:dyDescent="0.3">
      <c r="B46189" s="10"/>
      <c r="L46189" s="10"/>
      <c r="M46189" s="10"/>
    </row>
    <row r="46190" spans="2:13" s="1" customFormat="1" ht="13.8" x14ac:dyDescent="0.3">
      <c r="B46190" s="10"/>
      <c r="L46190" s="10"/>
      <c r="M46190" s="10"/>
    </row>
    <row r="46191" spans="2:13" s="1" customFormat="1" ht="13.8" x14ac:dyDescent="0.3">
      <c r="B46191" s="10"/>
      <c r="L46191" s="10"/>
      <c r="M46191" s="10"/>
    </row>
    <row r="46192" spans="2:13" s="1" customFormat="1" ht="13.8" x14ac:dyDescent="0.3">
      <c r="B46192" s="10"/>
      <c r="L46192" s="10"/>
      <c r="M46192" s="10"/>
    </row>
    <row r="46193" spans="2:13" s="1" customFormat="1" ht="13.8" x14ac:dyDescent="0.3">
      <c r="B46193" s="10"/>
      <c r="L46193" s="10"/>
      <c r="M46193" s="10"/>
    </row>
    <row r="46194" spans="2:13" s="1" customFormat="1" ht="13.8" x14ac:dyDescent="0.3">
      <c r="B46194" s="10"/>
      <c r="L46194" s="10"/>
      <c r="M46194" s="10"/>
    </row>
    <row r="46195" spans="2:13" s="1" customFormat="1" ht="13.8" x14ac:dyDescent="0.3">
      <c r="B46195" s="10"/>
      <c r="L46195" s="10"/>
      <c r="M46195" s="10"/>
    </row>
    <row r="46196" spans="2:13" s="1" customFormat="1" ht="13.8" x14ac:dyDescent="0.3">
      <c r="B46196" s="10"/>
      <c r="L46196" s="10"/>
      <c r="M46196" s="10"/>
    </row>
    <row r="46197" spans="2:13" s="1" customFormat="1" ht="13.8" x14ac:dyDescent="0.3">
      <c r="B46197" s="10"/>
      <c r="L46197" s="10"/>
      <c r="M46197" s="10"/>
    </row>
    <row r="46198" spans="2:13" s="1" customFormat="1" ht="13.8" x14ac:dyDescent="0.3">
      <c r="B46198" s="10"/>
      <c r="L46198" s="10"/>
      <c r="M46198" s="10"/>
    </row>
    <row r="46199" spans="2:13" s="1" customFormat="1" ht="13.8" x14ac:dyDescent="0.3">
      <c r="B46199" s="10"/>
      <c r="L46199" s="10"/>
      <c r="M46199" s="10"/>
    </row>
    <row r="46200" spans="2:13" s="1" customFormat="1" ht="13.8" x14ac:dyDescent="0.3">
      <c r="B46200" s="10"/>
      <c r="L46200" s="10"/>
      <c r="M46200" s="10"/>
    </row>
    <row r="46201" spans="2:13" s="1" customFormat="1" ht="13.8" x14ac:dyDescent="0.3">
      <c r="B46201" s="10"/>
      <c r="L46201" s="10"/>
      <c r="M46201" s="10"/>
    </row>
    <row r="46202" spans="2:13" s="1" customFormat="1" ht="13.8" x14ac:dyDescent="0.3">
      <c r="B46202" s="10"/>
      <c r="L46202" s="10"/>
      <c r="M46202" s="10"/>
    </row>
    <row r="46203" spans="2:13" s="1" customFormat="1" ht="13.8" x14ac:dyDescent="0.3">
      <c r="B46203" s="10"/>
      <c r="L46203" s="10"/>
      <c r="M46203" s="10"/>
    </row>
    <row r="46204" spans="2:13" s="1" customFormat="1" ht="13.8" x14ac:dyDescent="0.3">
      <c r="B46204" s="10"/>
      <c r="L46204" s="10"/>
      <c r="M46204" s="10"/>
    </row>
    <row r="46205" spans="2:13" s="1" customFormat="1" ht="13.8" x14ac:dyDescent="0.3">
      <c r="B46205" s="10"/>
      <c r="L46205" s="10"/>
      <c r="M46205" s="10"/>
    </row>
    <row r="46206" spans="2:13" s="1" customFormat="1" ht="13.8" x14ac:dyDescent="0.3">
      <c r="B46206" s="10"/>
      <c r="L46206" s="10"/>
      <c r="M46206" s="10"/>
    </row>
    <row r="46207" spans="2:13" s="1" customFormat="1" ht="13.8" x14ac:dyDescent="0.3">
      <c r="B46207" s="10"/>
      <c r="L46207" s="10"/>
      <c r="M46207" s="10"/>
    </row>
    <row r="46208" spans="2:13" s="1" customFormat="1" ht="13.8" x14ac:dyDescent="0.3">
      <c r="B46208" s="10"/>
      <c r="L46208" s="10"/>
      <c r="M46208" s="10"/>
    </row>
    <row r="46209" spans="2:13" s="1" customFormat="1" ht="13.8" x14ac:dyDescent="0.3">
      <c r="B46209" s="10"/>
      <c r="L46209" s="10"/>
      <c r="M46209" s="10"/>
    </row>
    <row r="46210" spans="2:13" s="1" customFormat="1" ht="13.8" x14ac:dyDescent="0.3">
      <c r="B46210" s="10"/>
      <c r="L46210" s="10"/>
      <c r="M46210" s="10"/>
    </row>
    <row r="46211" spans="2:13" s="1" customFormat="1" ht="13.8" x14ac:dyDescent="0.3">
      <c r="B46211" s="10"/>
      <c r="L46211" s="10"/>
      <c r="M46211" s="10"/>
    </row>
    <row r="46212" spans="2:13" s="1" customFormat="1" ht="13.8" x14ac:dyDescent="0.3">
      <c r="B46212" s="10"/>
      <c r="L46212" s="10"/>
      <c r="M46212" s="10"/>
    </row>
    <row r="46213" spans="2:13" s="1" customFormat="1" ht="13.8" x14ac:dyDescent="0.3">
      <c r="B46213" s="10"/>
      <c r="L46213" s="10"/>
      <c r="M46213" s="10"/>
    </row>
    <row r="46214" spans="2:13" s="1" customFormat="1" ht="13.8" x14ac:dyDescent="0.3">
      <c r="B46214" s="10"/>
      <c r="L46214" s="10"/>
      <c r="M46214" s="10"/>
    </row>
    <row r="46215" spans="2:13" s="1" customFormat="1" ht="13.8" x14ac:dyDescent="0.3">
      <c r="B46215" s="10"/>
      <c r="L46215" s="10"/>
      <c r="M46215" s="10"/>
    </row>
    <row r="46216" spans="2:13" s="1" customFormat="1" ht="13.8" x14ac:dyDescent="0.3">
      <c r="B46216" s="10"/>
      <c r="L46216" s="10"/>
      <c r="M46216" s="10"/>
    </row>
    <row r="46217" spans="2:13" s="1" customFormat="1" ht="13.8" x14ac:dyDescent="0.3">
      <c r="B46217" s="10"/>
      <c r="L46217" s="10"/>
      <c r="M46217" s="10"/>
    </row>
    <row r="46218" spans="2:13" s="1" customFormat="1" ht="13.8" x14ac:dyDescent="0.3">
      <c r="B46218" s="10"/>
      <c r="L46218" s="10"/>
      <c r="M46218" s="10"/>
    </row>
    <row r="46219" spans="2:13" s="1" customFormat="1" ht="13.8" x14ac:dyDescent="0.3">
      <c r="B46219" s="10"/>
      <c r="L46219" s="10"/>
      <c r="M46219" s="10"/>
    </row>
    <row r="46220" spans="2:13" s="1" customFormat="1" ht="13.8" x14ac:dyDescent="0.3">
      <c r="B46220" s="10"/>
      <c r="L46220" s="10"/>
      <c r="M46220" s="10"/>
    </row>
    <row r="46221" spans="2:13" s="1" customFormat="1" ht="13.8" x14ac:dyDescent="0.3">
      <c r="B46221" s="10"/>
      <c r="L46221" s="10"/>
      <c r="M46221" s="10"/>
    </row>
    <row r="46222" spans="2:13" s="1" customFormat="1" ht="13.8" x14ac:dyDescent="0.3">
      <c r="B46222" s="10"/>
      <c r="L46222" s="10"/>
      <c r="M46222" s="10"/>
    </row>
    <row r="46223" spans="2:13" s="1" customFormat="1" ht="13.8" x14ac:dyDescent="0.3">
      <c r="B46223" s="10"/>
      <c r="L46223" s="10"/>
      <c r="M46223" s="10"/>
    </row>
    <row r="46224" spans="2:13" s="1" customFormat="1" ht="13.8" x14ac:dyDescent="0.3">
      <c r="B46224" s="10"/>
      <c r="L46224" s="10"/>
      <c r="M46224" s="10"/>
    </row>
    <row r="46225" spans="2:13" s="1" customFormat="1" ht="13.8" x14ac:dyDescent="0.3">
      <c r="B46225" s="10"/>
      <c r="L46225" s="10"/>
      <c r="M46225" s="10"/>
    </row>
    <row r="46226" spans="2:13" s="1" customFormat="1" ht="13.8" x14ac:dyDescent="0.3">
      <c r="B46226" s="10"/>
      <c r="L46226" s="10"/>
      <c r="M46226" s="10"/>
    </row>
    <row r="46227" spans="2:13" s="1" customFormat="1" ht="13.8" x14ac:dyDescent="0.3">
      <c r="B46227" s="10"/>
      <c r="L46227" s="10"/>
      <c r="M46227" s="10"/>
    </row>
    <row r="46228" spans="2:13" s="1" customFormat="1" ht="13.8" x14ac:dyDescent="0.3">
      <c r="B46228" s="10"/>
      <c r="L46228" s="10"/>
      <c r="M46228" s="10"/>
    </row>
    <row r="46229" spans="2:13" s="1" customFormat="1" ht="13.8" x14ac:dyDescent="0.3">
      <c r="B46229" s="10"/>
      <c r="L46229" s="10"/>
      <c r="M46229" s="10"/>
    </row>
    <row r="46230" spans="2:13" s="1" customFormat="1" ht="13.8" x14ac:dyDescent="0.3">
      <c r="B46230" s="10"/>
      <c r="L46230" s="10"/>
      <c r="M46230" s="10"/>
    </row>
    <row r="46231" spans="2:13" s="1" customFormat="1" ht="13.8" x14ac:dyDescent="0.3">
      <c r="B46231" s="10"/>
      <c r="L46231" s="10"/>
      <c r="M46231" s="10"/>
    </row>
    <row r="46232" spans="2:13" s="1" customFormat="1" ht="13.8" x14ac:dyDescent="0.3">
      <c r="B46232" s="10"/>
      <c r="L46232" s="10"/>
      <c r="M46232" s="10"/>
    </row>
    <row r="46233" spans="2:13" s="1" customFormat="1" ht="13.8" x14ac:dyDescent="0.3">
      <c r="B46233" s="10"/>
      <c r="L46233" s="10"/>
      <c r="M46233" s="10"/>
    </row>
    <row r="46234" spans="2:13" s="1" customFormat="1" ht="13.8" x14ac:dyDescent="0.3">
      <c r="B46234" s="10"/>
      <c r="L46234" s="10"/>
      <c r="M46234" s="10"/>
    </row>
    <row r="46235" spans="2:13" s="1" customFormat="1" ht="13.8" x14ac:dyDescent="0.3">
      <c r="B46235" s="10"/>
      <c r="L46235" s="10"/>
      <c r="M46235" s="10"/>
    </row>
    <row r="46236" spans="2:13" s="1" customFormat="1" ht="13.8" x14ac:dyDescent="0.3">
      <c r="B46236" s="10"/>
      <c r="L46236" s="10"/>
      <c r="M46236" s="10"/>
    </row>
    <row r="46237" spans="2:13" s="1" customFormat="1" ht="13.8" x14ac:dyDescent="0.3">
      <c r="B46237" s="10"/>
      <c r="L46237" s="10"/>
      <c r="M46237" s="10"/>
    </row>
    <row r="46238" spans="2:13" s="1" customFormat="1" ht="13.8" x14ac:dyDescent="0.3">
      <c r="B46238" s="10"/>
      <c r="L46238" s="10"/>
      <c r="M46238" s="10"/>
    </row>
    <row r="46239" spans="2:13" s="1" customFormat="1" ht="13.8" x14ac:dyDescent="0.3">
      <c r="B46239" s="10"/>
      <c r="L46239" s="10"/>
      <c r="M46239" s="10"/>
    </row>
    <row r="46240" spans="2:13" s="1" customFormat="1" ht="13.8" x14ac:dyDescent="0.3">
      <c r="B46240" s="10"/>
      <c r="L46240" s="10"/>
      <c r="M46240" s="10"/>
    </row>
    <row r="46241" spans="2:13" s="1" customFormat="1" ht="13.8" x14ac:dyDescent="0.3">
      <c r="B46241" s="10"/>
      <c r="L46241" s="10"/>
      <c r="M46241" s="10"/>
    </row>
    <row r="46242" spans="2:13" s="1" customFormat="1" ht="13.8" x14ac:dyDescent="0.3">
      <c r="B46242" s="10"/>
      <c r="L46242" s="10"/>
      <c r="M46242" s="10"/>
    </row>
    <row r="46243" spans="2:13" s="1" customFormat="1" ht="13.8" x14ac:dyDescent="0.3">
      <c r="B46243" s="10"/>
      <c r="L46243" s="10"/>
      <c r="M46243" s="10"/>
    </row>
    <row r="46244" spans="2:13" s="1" customFormat="1" ht="13.8" x14ac:dyDescent="0.3">
      <c r="B46244" s="10"/>
      <c r="L46244" s="10"/>
      <c r="M46244" s="10"/>
    </row>
    <row r="46245" spans="2:13" s="1" customFormat="1" ht="13.8" x14ac:dyDescent="0.3">
      <c r="B46245" s="10"/>
      <c r="L46245" s="10"/>
      <c r="M46245" s="10"/>
    </row>
    <row r="46246" spans="2:13" s="1" customFormat="1" ht="13.8" x14ac:dyDescent="0.3">
      <c r="B46246" s="10"/>
      <c r="L46246" s="10"/>
      <c r="M46246" s="10"/>
    </row>
    <row r="46247" spans="2:13" s="1" customFormat="1" ht="13.8" x14ac:dyDescent="0.3">
      <c r="B46247" s="10"/>
      <c r="L46247" s="10"/>
      <c r="M46247" s="10"/>
    </row>
    <row r="46248" spans="2:13" s="1" customFormat="1" ht="13.8" x14ac:dyDescent="0.3">
      <c r="B46248" s="10"/>
      <c r="L46248" s="10"/>
      <c r="M46248" s="10"/>
    </row>
    <row r="46249" spans="2:13" s="1" customFormat="1" ht="13.8" x14ac:dyDescent="0.3">
      <c r="B46249" s="10"/>
      <c r="L46249" s="10"/>
      <c r="M46249" s="10"/>
    </row>
    <row r="46250" spans="2:13" s="1" customFormat="1" ht="13.8" x14ac:dyDescent="0.3">
      <c r="B46250" s="10"/>
      <c r="L46250" s="10"/>
      <c r="M46250" s="10"/>
    </row>
    <row r="46251" spans="2:13" s="1" customFormat="1" ht="13.8" x14ac:dyDescent="0.3">
      <c r="B46251" s="10"/>
      <c r="L46251" s="10"/>
      <c r="M46251" s="10"/>
    </row>
    <row r="46252" spans="2:13" s="1" customFormat="1" ht="13.8" x14ac:dyDescent="0.3">
      <c r="B46252" s="10"/>
      <c r="L46252" s="10"/>
      <c r="M46252" s="10"/>
    </row>
    <row r="46253" spans="2:13" s="1" customFormat="1" ht="13.8" x14ac:dyDescent="0.3">
      <c r="B46253" s="10"/>
      <c r="L46253" s="10"/>
      <c r="M46253" s="10"/>
    </row>
    <row r="46254" spans="2:13" s="1" customFormat="1" ht="13.8" x14ac:dyDescent="0.3">
      <c r="B46254" s="10"/>
      <c r="L46254" s="10"/>
      <c r="M46254" s="10"/>
    </row>
    <row r="46255" spans="2:13" s="1" customFormat="1" ht="13.8" x14ac:dyDescent="0.3">
      <c r="B46255" s="10"/>
      <c r="L46255" s="10"/>
      <c r="M46255" s="10"/>
    </row>
    <row r="46256" spans="2:13" s="1" customFormat="1" ht="13.8" x14ac:dyDescent="0.3">
      <c r="B46256" s="10"/>
      <c r="L46256" s="10"/>
      <c r="M46256" s="10"/>
    </row>
    <row r="46257" spans="2:13" s="1" customFormat="1" ht="13.8" x14ac:dyDescent="0.3">
      <c r="B46257" s="10"/>
      <c r="L46257" s="10"/>
      <c r="M46257" s="10"/>
    </row>
    <row r="46258" spans="2:13" s="1" customFormat="1" ht="13.8" x14ac:dyDescent="0.3">
      <c r="B46258" s="10"/>
      <c r="L46258" s="10"/>
      <c r="M46258" s="10"/>
    </row>
    <row r="46259" spans="2:13" s="1" customFormat="1" ht="13.8" x14ac:dyDescent="0.3">
      <c r="B46259" s="10"/>
      <c r="L46259" s="10"/>
      <c r="M46259" s="10"/>
    </row>
    <row r="46260" spans="2:13" s="1" customFormat="1" ht="13.8" x14ac:dyDescent="0.3">
      <c r="B46260" s="10"/>
      <c r="L46260" s="10"/>
      <c r="M46260" s="10"/>
    </row>
    <row r="46261" spans="2:13" s="1" customFormat="1" ht="13.8" x14ac:dyDescent="0.3">
      <c r="B46261" s="10"/>
      <c r="L46261" s="10"/>
      <c r="M46261" s="10"/>
    </row>
    <row r="46262" spans="2:13" s="1" customFormat="1" ht="13.8" x14ac:dyDescent="0.3">
      <c r="B46262" s="10"/>
      <c r="L46262" s="10"/>
      <c r="M46262" s="10"/>
    </row>
    <row r="46263" spans="2:13" s="1" customFormat="1" ht="13.8" x14ac:dyDescent="0.3">
      <c r="B46263" s="10"/>
      <c r="L46263" s="10"/>
      <c r="M46263" s="10"/>
    </row>
    <row r="46264" spans="2:13" s="1" customFormat="1" ht="13.8" x14ac:dyDescent="0.3">
      <c r="B46264" s="10"/>
      <c r="L46264" s="10"/>
      <c r="M46264" s="10"/>
    </row>
    <row r="46265" spans="2:13" s="1" customFormat="1" ht="13.8" x14ac:dyDescent="0.3">
      <c r="B46265" s="10"/>
      <c r="L46265" s="10"/>
      <c r="M46265" s="10"/>
    </row>
    <row r="46266" spans="2:13" s="1" customFormat="1" ht="13.8" x14ac:dyDescent="0.3">
      <c r="B46266" s="10"/>
      <c r="L46266" s="10"/>
      <c r="M46266" s="10"/>
    </row>
    <row r="46267" spans="2:13" s="1" customFormat="1" ht="13.8" x14ac:dyDescent="0.3">
      <c r="B46267" s="10"/>
      <c r="L46267" s="10"/>
      <c r="M46267" s="10"/>
    </row>
    <row r="46268" spans="2:13" s="1" customFormat="1" ht="13.8" x14ac:dyDescent="0.3">
      <c r="B46268" s="10"/>
      <c r="L46268" s="10"/>
      <c r="M46268" s="10"/>
    </row>
    <row r="46269" spans="2:13" s="1" customFormat="1" ht="13.8" x14ac:dyDescent="0.3">
      <c r="B46269" s="10"/>
      <c r="L46269" s="10"/>
      <c r="M46269" s="10"/>
    </row>
    <row r="46270" spans="2:13" s="1" customFormat="1" ht="13.8" x14ac:dyDescent="0.3">
      <c r="B46270" s="10"/>
      <c r="L46270" s="10"/>
      <c r="M46270" s="10"/>
    </row>
    <row r="46271" spans="2:13" s="1" customFormat="1" ht="13.8" x14ac:dyDescent="0.3">
      <c r="B46271" s="10"/>
      <c r="L46271" s="10"/>
      <c r="M46271" s="10"/>
    </row>
    <row r="46272" spans="2:13" s="1" customFormat="1" ht="13.8" x14ac:dyDescent="0.3">
      <c r="B46272" s="10"/>
      <c r="L46272" s="10"/>
      <c r="M46272" s="10"/>
    </row>
    <row r="46273" spans="2:13" s="1" customFormat="1" ht="13.8" x14ac:dyDescent="0.3">
      <c r="B46273" s="10"/>
      <c r="L46273" s="10"/>
      <c r="M46273" s="10"/>
    </row>
    <row r="46274" spans="2:13" s="1" customFormat="1" ht="13.8" x14ac:dyDescent="0.3">
      <c r="B46274" s="10"/>
      <c r="L46274" s="10"/>
      <c r="M46274" s="10"/>
    </row>
    <row r="46275" spans="2:13" s="1" customFormat="1" ht="13.8" x14ac:dyDescent="0.3">
      <c r="B46275" s="10"/>
      <c r="L46275" s="10"/>
      <c r="M46275" s="10"/>
    </row>
    <row r="46276" spans="2:13" s="1" customFormat="1" ht="13.8" x14ac:dyDescent="0.3">
      <c r="B46276" s="10"/>
      <c r="L46276" s="10"/>
      <c r="M46276" s="10"/>
    </row>
    <row r="46277" spans="2:13" s="1" customFormat="1" ht="13.8" x14ac:dyDescent="0.3">
      <c r="B46277" s="10"/>
      <c r="L46277" s="10"/>
      <c r="M46277" s="10"/>
    </row>
    <row r="46278" spans="2:13" s="1" customFormat="1" ht="13.8" x14ac:dyDescent="0.3">
      <c r="B46278" s="10"/>
      <c r="L46278" s="10"/>
      <c r="M46278" s="10"/>
    </row>
    <row r="46279" spans="2:13" s="1" customFormat="1" ht="13.8" x14ac:dyDescent="0.3">
      <c r="B46279" s="10"/>
      <c r="L46279" s="10"/>
      <c r="M46279" s="10"/>
    </row>
    <row r="46280" spans="2:13" s="1" customFormat="1" ht="13.8" x14ac:dyDescent="0.3">
      <c r="B46280" s="10"/>
      <c r="L46280" s="10"/>
      <c r="M46280" s="10"/>
    </row>
    <row r="46281" spans="2:13" s="1" customFormat="1" ht="13.8" x14ac:dyDescent="0.3">
      <c r="B46281" s="10"/>
      <c r="L46281" s="10"/>
      <c r="M46281" s="10"/>
    </row>
    <row r="46282" spans="2:13" s="1" customFormat="1" ht="13.8" x14ac:dyDescent="0.3">
      <c r="B46282" s="10"/>
      <c r="L46282" s="10"/>
      <c r="M46282" s="10"/>
    </row>
    <row r="46283" spans="2:13" s="1" customFormat="1" ht="13.8" x14ac:dyDescent="0.3">
      <c r="B46283" s="10"/>
      <c r="L46283" s="10"/>
      <c r="M46283" s="10"/>
    </row>
    <row r="46284" spans="2:13" s="1" customFormat="1" ht="13.8" x14ac:dyDescent="0.3">
      <c r="B46284" s="10"/>
      <c r="L46284" s="10"/>
      <c r="M46284" s="10"/>
    </row>
    <row r="46285" spans="2:13" s="1" customFormat="1" ht="13.8" x14ac:dyDescent="0.3">
      <c r="B46285" s="10"/>
      <c r="L46285" s="10"/>
      <c r="M46285" s="10"/>
    </row>
    <row r="46286" spans="2:13" s="1" customFormat="1" ht="13.8" x14ac:dyDescent="0.3">
      <c r="B46286" s="10"/>
      <c r="L46286" s="10"/>
      <c r="M46286" s="10"/>
    </row>
    <row r="46287" spans="2:13" s="1" customFormat="1" ht="13.8" x14ac:dyDescent="0.3">
      <c r="B46287" s="10"/>
      <c r="L46287" s="10"/>
      <c r="M46287" s="10"/>
    </row>
    <row r="46288" spans="2:13" s="1" customFormat="1" ht="13.8" x14ac:dyDescent="0.3">
      <c r="B46288" s="10"/>
      <c r="L46288" s="10"/>
      <c r="M46288" s="10"/>
    </row>
    <row r="46289" spans="2:13" s="1" customFormat="1" ht="13.8" x14ac:dyDescent="0.3">
      <c r="B46289" s="10"/>
      <c r="L46289" s="10"/>
      <c r="M46289" s="10"/>
    </row>
    <row r="46290" spans="2:13" s="1" customFormat="1" ht="13.8" x14ac:dyDescent="0.3">
      <c r="B46290" s="10"/>
      <c r="L46290" s="10"/>
      <c r="M46290" s="10"/>
    </row>
    <row r="46291" spans="2:13" s="1" customFormat="1" ht="13.8" x14ac:dyDescent="0.3">
      <c r="B46291" s="10"/>
      <c r="L46291" s="10"/>
      <c r="M46291" s="10"/>
    </row>
    <row r="46292" spans="2:13" s="1" customFormat="1" ht="13.8" x14ac:dyDescent="0.3">
      <c r="B46292" s="10"/>
      <c r="L46292" s="10"/>
      <c r="M46292" s="10"/>
    </row>
    <row r="46293" spans="2:13" s="1" customFormat="1" ht="13.8" x14ac:dyDescent="0.3">
      <c r="B46293" s="10"/>
      <c r="L46293" s="10"/>
      <c r="M46293" s="10"/>
    </row>
    <row r="46294" spans="2:13" s="1" customFormat="1" ht="13.8" x14ac:dyDescent="0.3">
      <c r="B46294" s="10"/>
      <c r="L46294" s="10"/>
      <c r="M46294" s="10"/>
    </row>
    <row r="46295" spans="2:13" s="1" customFormat="1" ht="13.8" x14ac:dyDescent="0.3">
      <c r="B46295" s="10"/>
      <c r="L46295" s="10"/>
      <c r="M46295" s="10"/>
    </row>
    <row r="46296" spans="2:13" s="1" customFormat="1" ht="13.8" x14ac:dyDescent="0.3">
      <c r="B46296" s="10"/>
      <c r="L46296" s="10"/>
      <c r="M46296" s="10"/>
    </row>
    <row r="46297" spans="2:13" s="1" customFormat="1" ht="13.8" x14ac:dyDescent="0.3">
      <c r="B46297" s="10"/>
      <c r="L46297" s="10"/>
      <c r="M46297" s="10"/>
    </row>
    <row r="46298" spans="2:13" s="1" customFormat="1" ht="13.8" x14ac:dyDescent="0.3">
      <c r="B46298" s="10"/>
      <c r="L46298" s="10"/>
      <c r="M46298" s="10"/>
    </row>
    <row r="46299" spans="2:13" s="1" customFormat="1" ht="13.8" x14ac:dyDescent="0.3">
      <c r="B46299" s="10"/>
      <c r="L46299" s="10"/>
      <c r="M46299" s="10"/>
    </row>
    <row r="46300" spans="2:13" s="1" customFormat="1" ht="13.8" x14ac:dyDescent="0.3">
      <c r="B46300" s="10"/>
      <c r="L46300" s="10"/>
      <c r="M46300" s="10"/>
    </row>
    <row r="46301" spans="2:13" s="1" customFormat="1" ht="13.8" x14ac:dyDescent="0.3">
      <c r="B46301" s="10"/>
      <c r="L46301" s="10"/>
      <c r="M46301" s="10"/>
    </row>
    <row r="46302" spans="2:13" s="1" customFormat="1" ht="13.8" x14ac:dyDescent="0.3">
      <c r="B46302" s="10"/>
      <c r="L46302" s="10"/>
      <c r="M46302" s="10"/>
    </row>
    <row r="46303" spans="2:13" s="1" customFormat="1" ht="13.8" x14ac:dyDescent="0.3">
      <c r="B46303" s="10"/>
      <c r="L46303" s="10"/>
      <c r="M46303" s="10"/>
    </row>
    <row r="46304" spans="2:13" s="1" customFormat="1" ht="13.8" x14ac:dyDescent="0.3">
      <c r="B46304" s="10"/>
      <c r="L46304" s="10"/>
      <c r="M46304" s="10"/>
    </row>
    <row r="46305" spans="2:13" s="1" customFormat="1" ht="13.8" x14ac:dyDescent="0.3">
      <c r="B46305" s="10"/>
      <c r="L46305" s="10"/>
      <c r="M46305" s="10"/>
    </row>
    <row r="46306" spans="2:13" s="1" customFormat="1" ht="13.8" x14ac:dyDescent="0.3">
      <c r="B46306" s="10"/>
      <c r="L46306" s="10"/>
      <c r="M46306" s="10"/>
    </row>
    <row r="46307" spans="2:13" s="1" customFormat="1" ht="13.8" x14ac:dyDescent="0.3">
      <c r="B46307" s="10"/>
      <c r="L46307" s="10"/>
      <c r="M46307" s="10"/>
    </row>
    <row r="46308" spans="2:13" s="1" customFormat="1" ht="13.8" x14ac:dyDescent="0.3">
      <c r="B46308" s="10"/>
      <c r="L46308" s="10"/>
      <c r="M46308" s="10"/>
    </row>
    <row r="46309" spans="2:13" s="1" customFormat="1" ht="13.8" x14ac:dyDescent="0.3">
      <c r="B46309" s="10"/>
      <c r="L46309" s="10"/>
      <c r="M46309" s="10"/>
    </row>
    <row r="46310" spans="2:13" s="1" customFormat="1" ht="13.8" x14ac:dyDescent="0.3">
      <c r="B46310" s="10"/>
      <c r="L46310" s="10"/>
      <c r="M46310" s="10"/>
    </row>
    <row r="46311" spans="2:13" s="1" customFormat="1" ht="13.8" x14ac:dyDescent="0.3">
      <c r="B46311" s="10"/>
      <c r="L46311" s="10"/>
      <c r="M46311" s="10"/>
    </row>
    <row r="46312" spans="2:13" s="1" customFormat="1" ht="13.8" x14ac:dyDescent="0.3">
      <c r="B46312" s="10"/>
      <c r="L46312" s="10"/>
      <c r="M46312" s="10"/>
    </row>
    <row r="46313" spans="2:13" s="1" customFormat="1" ht="13.8" x14ac:dyDescent="0.3">
      <c r="B46313" s="10"/>
      <c r="L46313" s="10"/>
      <c r="M46313" s="10"/>
    </row>
    <row r="46314" spans="2:13" s="1" customFormat="1" ht="13.8" x14ac:dyDescent="0.3">
      <c r="B46314" s="10"/>
      <c r="L46314" s="10"/>
      <c r="M46314" s="10"/>
    </row>
    <row r="46315" spans="2:13" s="1" customFormat="1" ht="13.8" x14ac:dyDescent="0.3">
      <c r="B46315" s="10"/>
      <c r="L46315" s="10"/>
      <c r="M46315" s="10"/>
    </row>
    <row r="46316" spans="2:13" s="1" customFormat="1" ht="13.8" x14ac:dyDescent="0.3">
      <c r="B46316" s="10"/>
      <c r="L46316" s="10"/>
      <c r="M46316" s="10"/>
    </row>
    <row r="46317" spans="2:13" s="1" customFormat="1" ht="13.8" x14ac:dyDescent="0.3">
      <c r="B46317" s="10"/>
      <c r="L46317" s="10"/>
      <c r="M46317" s="10"/>
    </row>
    <row r="46318" spans="2:13" s="1" customFormat="1" ht="13.8" x14ac:dyDescent="0.3">
      <c r="B46318" s="10"/>
      <c r="L46318" s="10"/>
      <c r="M46318" s="10"/>
    </row>
    <row r="46319" spans="2:13" s="1" customFormat="1" ht="13.8" x14ac:dyDescent="0.3">
      <c r="B46319" s="10"/>
      <c r="L46319" s="10"/>
      <c r="M46319" s="10"/>
    </row>
    <row r="46320" spans="2:13" s="1" customFormat="1" ht="13.8" x14ac:dyDescent="0.3">
      <c r="B46320" s="10"/>
      <c r="L46320" s="10"/>
      <c r="M46320" s="10"/>
    </row>
    <row r="46321" spans="2:13" s="1" customFormat="1" ht="13.8" x14ac:dyDescent="0.3">
      <c r="B46321" s="10"/>
      <c r="L46321" s="10"/>
      <c r="M46321" s="10"/>
    </row>
    <row r="46322" spans="2:13" s="1" customFormat="1" ht="13.8" x14ac:dyDescent="0.3">
      <c r="B46322" s="10"/>
      <c r="L46322" s="10"/>
      <c r="M46322" s="10"/>
    </row>
    <row r="46323" spans="2:13" s="1" customFormat="1" ht="13.8" x14ac:dyDescent="0.3">
      <c r="B46323" s="10"/>
      <c r="L46323" s="10"/>
      <c r="M46323" s="10"/>
    </row>
    <row r="46324" spans="2:13" s="1" customFormat="1" ht="13.8" x14ac:dyDescent="0.3">
      <c r="B46324" s="10"/>
      <c r="L46324" s="10"/>
      <c r="M46324" s="10"/>
    </row>
    <row r="46325" spans="2:13" s="1" customFormat="1" ht="13.8" x14ac:dyDescent="0.3">
      <c r="B46325" s="10"/>
      <c r="L46325" s="10"/>
      <c r="M46325" s="10"/>
    </row>
    <row r="46326" spans="2:13" s="1" customFormat="1" ht="13.8" x14ac:dyDescent="0.3">
      <c r="B46326" s="10"/>
      <c r="L46326" s="10"/>
      <c r="M46326" s="10"/>
    </row>
    <row r="46327" spans="2:13" s="1" customFormat="1" ht="13.8" x14ac:dyDescent="0.3">
      <c r="B46327" s="10"/>
      <c r="L46327" s="10"/>
      <c r="M46327" s="10"/>
    </row>
    <row r="46328" spans="2:13" s="1" customFormat="1" ht="13.8" x14ac:dyDescent="0.3">
      <c r="B46328" s="10"/>
      <c r="L46328" s="10"/>
      <c r="M46328" s="10"/>
    </row>
    <row r="46329" spans="2:13" s="1" customFormat="1" ht="13.8" x14ac:dyDescent="0.3">
      <c r="B46329" s="10"/>
      <c r="L46329" s="10"/>
      <c r="M46329" s="10"/>
    </row>
    <row r="46330" spans="2:13" s="1" customFormat="1" ht="13.8" x14ac:dyDescent="0.3">
      <c r="B46330" s="10"/>
      <c r="L46330" s="10"/>
      <c r="M46330" s="10"/>
    </row>
    <row r="46331" spans="2:13" s="1" customFormat="1" ht="13.8" x14ac:dyDescent="0.3">
      <c r="B46331" s="10"/>
      <c r="L46331" s="10"/>
      <c r="M46331" s="10"/>
    </row>
    <row r="46332" spans="2:13" s="1" customFormat="1" ht="13.8" x14ac:dyDescent="0.3">
      <c r="B46332" s="10"/>
      <c r="L46332" s="10"/>
      <c r="M46332" s="10"/>
    </row>
    <row r="46333" spans="2:13" s="1" customFormat="1" ht="13.8" x14ac:dyDescent="0.3">
      <c r="B46333" s="10"/>
      <c r="L46333" s="10"/>
      <c r="M46333" s="10"/>
    </row>
    <row r="46334" spans="2:13" s="1" customFormat="1" ht="13.8" x14ac:dyDescent="0.3">
      <c r="B46334" s="10"/>
      <c r="L46334" s="10"/>
      <c r="M46334" s="10"/>
    </row>
    <row r="46335" spans="2:13" s="1" customFormat="1" ht="13.8" x14ac:dyDescent="0.3">
      <c r="B46335" s="10"/>
      <c r="L46335" s="10"/>
      <c r="M46335" s="10"/>
    </row>
    <row r="46336" spans="2:13" s="1" customFormat="1" ht="13.8" x14ac:dyDescent="0.3">
      <c r="B46336" s="10"/>
      <c r="L46336" s="10"/>
      <c r="M46336" s="10"/>
    </row>
    <row r="46337" spans="2:13" s="1" customFormat="1" ht="13.8" x14ac:dyDescent="0.3">
      <c r="B46337" s="10"/>
      <c r="L46337" s="10"/>
      <c r="M46337" s="10"/>
    </row>
    <row r="46338" spans="2:13" s="1" customFormat="1" ht="13.8" x14ac:dyDescent="0.3">
      <c r="B46338" s="10"/>
      <c r="L46338" s="10"/>
      <c r="M46338" s="10"/>
    </row>
    <row r="46339" spans="2:13" s="1" customFormat="1" ht="13.8" x14ac:dyDescent="0.3">
      <c r="B46339" s="10"/>
      <c r="L46339" s="10"/>
      <c r="M46339" s="10"/>
    </row>
    <row r="46340" spans="2:13" s="1" customFormat="1" ht="13.8" x14ac:dyDescent="0.3">
      <c r="B46340" s="10"/>
      <c r="L46340" s="10"/>
      <c r="M46340" s="10"/>
    </row>
    <row r="46341" spans="2:13" s="1" customFormat="1" ht="13.8" x14ac:dyDescent="0.3">
      <c r="B46341" s="10"/>
      <c r="L46341" s="10"/>
      <c r="M46341" s="10"/>
    </row>
    <row r="46342" spans="2:13" s="1" customFormat="1" ht="13.8" x14ac:dyDescent="0.3">
      <c r="B46342" s="10"/>
      <c r="L46342" s="10"/>
      <c r="M46342" s="10"/>
    </row>
    <row r="46343" spans="2:13" s="1" customFormat="1" ht="13.8" x14ac:dyDescent="0.3">
      <c r="B46343" s="10"/>
      <c r="L46343" s="10"/>
      <c r="M46343" s="10"/>
    </row>
    <row r="46344" spans="2:13" s="1" customFormat="1" ht="13.8" x14ac:dyDescent="0.3">
      <c r="B46344" s="10"/>
      <c r="L46344" s="10"/>
      <c r="M46344" s="10"/>
    </row>
    <row r="46345" spans="2:13" s="1" customFormat="1" ht="13.8" x14ac:dyDescent="0.3">
      <c r="B46345" s="10"/>
      <c r="L46345" s="10"/>
      <c r="M46345" s="10"/>
    </row>
    <row r="46346" spans="2:13" s="1" customFormat="1" ht="13.8" x14ac:dyDescent="0.3">
      <c r="B46346" s="10"/>
      <c r="L46346" s="10"/>
      <c r="M46346" s="10"/>
    </row>
    <row r="46347" spans="2:13" s="1" customFormat="1" ht="13.8" x14ac:dyDescent="0.3">
      <c r="B46347" s="10"/>
      <c r="L46347" s="10"/>
      <c r="M46347" s="10"/>
    </row>
    <row r="46348" spans="2:13" s="1" customFormat="1" ht="13.8" x14ac:dyDescent="0.3">
      <c r="B46348" s="10"/>
      <c r="L46348" s="10"/>
      <c r="M46348" s="10"/>
    </row>
    <row r="46349" spans="2:13" s="1" customFormat="1" ht="13.8" x14ac:dyDescent="0.3">
      <c r="B46349" s="10"/>
      <c r="L46349" s="10"/>
      <c r="M46349" s="10"/>
    </row>
    <row r="46350" spans="2:13" s="1" customFormat="1" ht="13.8" x14ac:dyDescent="0.3">
      <c r="B46350" s="10"/>
      <c r="L46350" s="10"/>
      <c r="M46350" s="10"/>
    </row>
    <row r="46351" spans="2:13" s="1" customFormat="1" ht="13.8" x14ac:dyDescent="0.3">
      <c r="B46351" s="10"/>
      <c r="L46351" s="10"/>
      <c r="M46351" s="10"/>
    </row>
    <row r="46352" spans="2:13" s="1" customFormat="1" ht="13.8" x14ac:dyDescent="0.3">
      <c r="B46352" s="10"/>
      <c r="L46352" s="10"/>
      <c r="M46352" s="10"/>
    </row>
    <row r="46353" spans="2:13" s="1" customFormat="1" ht="13.8" x14ac:dyDescent="0.3">
      <c r="B46353" s="10"/>
      <c r="L46353" s="10"/>
      <c r="M46353" s="10"/>
    </row>
    <row r="46354" spans="2:13" s="1" customFormat="1" ht="13.8" x14ac:dyDescent="0.3">
      <c r="B46354" s="10"/>
      <c r="L46354" s="10"/>
      <c r="M46354" s="10"/>
    </row>
    <row r="46355" spans="2:13" s="1" customFormat="1" ht="13.8" x14ac:dyDescent="0.3">
      <c r="B46355" s="10"/>
      <c r="L46355" s="10"/>
      <c r="M46355" s="10"/>
    </row>
    <row r="46356" spans="2:13" s="1" customFormat="1" ht="13.8" x14ac:dyDescent="0.3">
      <c r="B46356" s="10"/>
      <c r="L46356" s="10"/>
      <c r="M46356" s="10"/>
    </row>
    <row r="46357" spans="2:13" s="1" customFormat="1" ht="13.8" x14ac:dyDescent="0.3">
      <c r="B46357" s="10"/>
      <c r="L46357" s="10"/>
      <c r="M46357" s="10"/>
    </row>
    <row r="46358" spans="2:13" s="1" customFormat="1" ht="13.8" x14ac:dyDescent="0.3">
      <c r="B46358" s="10"/>
      <c r="L46358" s="10"/>
      <c r="M46358" s="10"/>
    </row>
    <row r="46359" spans="2:13" s="1" customFormat="1" ht="13.8" x14ac:dyDescent="0.3">
      <c r="B46359" s="10"/>
      <c r="L46359" s="10"/>
      <c r="M46359" s="10"/>
    </row>
    <row r="46360" spans="2:13" s="1" customFormat="1" ht="13.8" x14ac:dyDescent="0.3">
      <c r="B46360" s="10"/>
      <c r="L46360" s="10"/>
      <c r="M46360" s="10"/>
    </row>
    <row r="46361" spans="2:13" s="1" customFormat="1" ht="13.8" x14ac:dyDescent="0.3">
      <c r="B46361" s="10"/>
      <c r="L46361" s="10"/>
      <c r="M46361" s="10"/>
    </row>
    <row r="46362" spans="2:13" s="1" customFormat="1" ht="13.8" x14ac:dyDescent="0.3">
      <c r="B46362" s="10"/>
      <c r="L46362" s="10"/>
      <c r="M46362" s="10"/>
    </row>
    <row r="46363" spans="2:13" s="1" customFormat="1" ht="13.8" x14ac:dyDescent="0.3">
      <c r="B46363" s="10"/>
      <c r="L46363" s="10"/>
      <c r="M46363" s="10"/>
    </row>
    <row r="46364" spans="2:13" s="1" customFormat="1" ht="13.8" x14ac:dyDescent="0.3">
      <c r="B46364" s="10"/>
      <c r="L46364" s="10"/>
      <c r="M46364" s="10"/>
    </row>
    <row r="46365" spans="2:13" s="1" customFormat="1" ht="13.8" x14ac:dyDescent="0.3">
      <c r="B46365" s="10"/>
      <c r="L46365" s="10"/>
      <c r="M46365" s="10"/>
    </row>
    <row r="46366" spans="2:13" s="1" customFormat="1" ht="13.8" x14ac:dyDescent="0.3">
      <c r="B46366" s="10"/>
      <c r="L46366" s="10"/>
      <c r="M46366" s="10"/>
    </row>
    <row r="46367" spans="2:13" s="1" customFormat="1" ht="13.8" x14ac:dyDescent="0.3">
      <c r="B46367" s="10"/>
      <c r="L46367" s="10"/>
      <c r="M46367" s="10"/>
    </row>
    <row r="46368" spans="2:13" s="1" customFormat="1" ht="13.8" x14ac:dyDescent="0.3">
      <c r="B46368" s="10"/>
      <c r="L46368" s="10"/>
      <c r="M46368" s="10"/>
    </row>
    <row r="46369" spans="2:13" s="1" customFormat="1" ht="13.8" x14ac:dyDescent="0.3">
      <c r="B46369" s="10"/>
      <c r="L46369" s="10"/>
      <c r="M46369" s="10"/>
    </row>
    <row r="46370" spans="2:13" s="1" customFormat="1" ht="13.8" x14ac:dyDescent="0.3">
      <c r="B46370" s="10"/>
      <c r="L46370" s="10"/>
      <c r="M46370" s="10"/>
    </row>
    <row r="46371" spans="2:13" s="1" customFormat="1" ht="13.8" x14ac:dyDescent="0.3">
      <c r="B46371" s="10"/>
      <c r="L46371" s="10"/>
      <c r="M46371" s="10"/>
    </row>
    <row r="46372" spans="2:13" s="1" customFormat="1" ht="13.8" x14ac:dyDescent="0.3">
      <c r="B46372" s="10"/>
      <c r="L46372" s="10"/>
      <c r="M46372" s="10"/>
    </row>
    <row r="46373" spans="2:13" s="1" customFormat="1" ht="13.8" x14ac:dyDescent="0.3">
      <c r="B46373" s="10"/>
      <c r="L46373" s="10"/>
      <c r="M46373" s="10"/>
    </row>
    <row r="46374" spans="2:13" s="1" customFormat="1" ht="13.8" x14ac:dyDescent="0.3">
      <c r="B46374" s="10"/>
      <c r="L46374" s="10"/>
      <c r="M46374" s="10"/>
    </row>
    <row r="46375" spans="2:13" s="1" customFormat="1" ht="13.8" x14ac:dyDescent="0.3">
      <c r="B46375" s="10"/>
      <c r="L46375" s="10"/>
      <c r="M46375" s="10"/>
    </row>
    <row r="46376" spans="2:13" s="1" customFormat="1" ht="13.8" x14ac:dyDescent="0.3">
      <c r="B46376" s="10"/>
      <c r="L46376" s="10"/>
      <c r="M46376" s="10"/>
    </row>
    <row r="46377" spans="2:13" s="1" customFormat="1" ht="13.8" x14ac:dyDescent="0.3">
      <c r="B46377" s="10"/>
      <c r="L46377" s="10"/>
      <c r="M46377" s="10"/>
    </row>
    <row r="46378" spans="2:13" s="1" customFormat="1" ht="13.8" x14ac:dyDescent="0.3">
      <c r="B46378" s="10"/>
      <c r="L46378" s="10"/>
      <c r="M46378" s="10"/>
    </row>
    <row r="46379" spans="2:13" s="1" customFormat="1" ht="13.8" x14ac:dyDescent="0.3">
      <c r="B46379" s="10"/>
      <c r="L46379" s="10"/>
      <c r="M46379" s="10"/>
    </row>
    <row r="46380" spans="2:13" s="1" customFormat="1" ht="13.8" x14ac:dyDescent="0.3">
      <c r="B46380" s="10"/>
      <c r="L46380" s="10"/>
      <c r="M46380" s="10"/>
    </row>
    <row r="46381" spans="2:13" s="1" customFormat="1" ht="13.8" x14ac:dyDescent="0.3">
      <c r="B46381" s="10"/>
      <c r="L46381" s="10"/>
      <c r="M46381" s="10"/>
    </row>
    <row r="46382" spans="2:13" s="1" customFormat="1" ht="13.8" x14ac:dyDescent="0.3">
      <c r="B46382" s="10"/>
      <c r="L46382" s="10"/>
      <c r="M46382" s="10"/>
    </row>
    <row r="46383" spans="2:13" s="1" customFormat="1" ht="13.8" x14ac:dyDescent="0.3">
      <c r="B46383" s="10"/>
      <c r="L46383" s="10"/>
      <c r="M46383" s="10"/>
    </row>
    <row r="46384" spans="2:13" s="1" customFormat="1" ht="13.8" x14ac:dyDescent="0.3">
      <c r="B46384" s="10"/>
      <c r="L46384" s="10"/>
      <c r="M46384" s="10"/>
    </row>
    <row r="46385" spans="2:13" s="1" customFormat="1" ht="13.8" x14ac:dyDescent="0.3">
      <c r="B46385" s="10"/>
      <c r="L46385" s="10"/>
      <c r="M46385" s="10"/>
    </row>
    <row r="46386" spans="2:13" s="1" customFormat="1" ht="13.8" x14ac:dyDescent="0.3">
      <c r="B46386" s="10"/>
      <c r="L46386" s="10"/>
      <c r="M46386" s="10"/>
    </row>
    <row r="46387" spans="2:13" s="1" customFormat="1" ht="13.8" x14ac:dyDescent="0.3">
      <c r="B46387" s="10"/>
      <c r="L46387" s="10"/>
      <c r="M46387" s="10"/>
    </row>
    <row r="46388" spans="2:13" s="1" customFormat="1" ht="13.8" x14ac:dyDescent="0.3">
      <c r="B46388" s="10"/>
      <c r="L46388" s="10"/>
      <c r="M46388" s="10"/>
    </row>
    <row r="46389" spans="2:13" s="1" customFormat="1" ht="13.8" x14ac:dyDescent="0.3">
      <c r="B46389" s="10"/>
      <c r="L46389" s="10"/>
      <c r="M46389" s="10"/>
    </row>
    <row r="46390" spans="2:13" s="1" customFormat="1" ht="13.8" x14ac:dyDescent="0.3">
      <c r="B46390" s="10"/>
      <c r="L46390" s="10"/>
      <c r="M46390" s="10"/>
    </row>
    <row r="46391" spans="2:13" s="1" customFormat="1" ht="13.8" x14ac:dyDescent="0.3">
      <c r="B46391" s="10"/>
      <c r="L46391" s="10"/>
      <c r="M46391" s="10"/>
    </row>
    <row r="46392" spans="2:13" s="1" customFormat="1" ht="13.8" x14ac:dyDescent="0.3">
      <c r="B46392" s="10"/>
      <c r="L46392" s="10"/>
      <c r="M46392" s="10"/>
    </row>
    <row r="46393" spans="2:13" s="1" customFormat="1" ht="13.8" x14ac:dyDescent="0.3">
      <c r="B46393" s="10"/>
      <c r="L46393" s="10"/>
      <c r="M46393" s="10"/>
    </row>
    <row r="46394" spans="2:13" s="1" customFormat="1" ht="13.8" x14ac:dyDescent="0.3">
      <c r="B46394" s="10"/>
      <c r="L46394" s="10"/>
      <c r="M46394" s="10"/>
    </row>
    <row r="46395" spans="2:13" s="1" customFormat="1" ht="13.8" x14ac:dyDescent="0.3">
      <c r="B46395" s="10"/>
      <c r="L46395" s="10"/>
      <c r="M46395" s="10"/>
    </row>
    <row r="46396" spans="2:13" s="1" customFormat="1" ht="13.8" x14ac:dyDescent="0.3">
      <c r="B46396" s="10"/>
      <c r="L46396" s="10"/>
      <c r="M46396" s="10"/>
    </row>
    <row r="46397" spans="2:13" s="1" customFormat="1" ht="13.8" x14ac:dyDescent="0.3">
      <c r="B46397" s="10"/>
      <c r="L46397" s="10"/>
      <c r="M46397" s="10"/>
    </row>
    <row r="46398" spans="2:13" s="1" customFormat="1" ht="13.8" x14ac:dyDescent="0.3">
      <c r="B46398" s="10"/>
      <c r="L46398" s="10"/>
      <c r="M46398" s="10"/>
    </row>
    <row r="46399" spans="2:13" s="1" customFormat="1" ht="13.8" x14ac:dyDescent="0.3">
      <c r="B46399" s="10"/>
      <c r="L46399" s="10"/>
      <c r="M46399" s="10"/>
    </row>
    <row r="46400" spans="2:13" s="1" customFormat="1" ht="13.8" x14ac:dyDescent="0.3">
      <c r="B46400" s="10"/>
      <c r="L46400" s="10"/>
      <c r="M46400" s="10"/>
    </row>
    <row r="46401" spans="2:13" s="1" customFormat="1" ht="13.8" x14ac:dyDescent="0.3">
      <c r="B46401" s="10"/>
      <c r="L46401" s="10"/>
      <c r="M46401" s="10"/>
    </row>
    <row r="46402" spans="2:13" s="1" customFormat="1" ht="13.8" x14ac:dyDescent="0.3">
      <c r="B46402" s="10"/>
      <c r="L46402" s="10"/>
      <c r="M46402" s="10"/>
    </row>
    <row r="46403" spans="2:13" s="1" customFormat="1" ht="13.8" x14ac:dyDescent="0.3">
      <c r="B46403" s="10"/>
      <c r="L46403" s="10"/>
      <c r="M46403" s="10"/>
    </row>
    <row r="46404" spans="2:13" s="1" customFormat="1" ht="13.8" x14ac:dyDescent="0.3">
      <c r="B46404" s="10"/>
      <c r="L46404" s="10"/>
      <c r="M46404" s="10"/>
    </row>
    <row r="46405" spans="2:13" s="1" customFormat="1" ht="13.8" x14ac:dyDescent="0.3">
      <c r="B46405" s="10"/>
      <c r="L46405" s="10"/>
      <c r="M46405" s="10"/>
    </row>
    <row r="46406" spans="2:13" s="1" customFormat="1" ht="13.8" x14ac:dyDescent="0.3">
      <c r="B46406" s="10"/>
      <c r="L46406" s="10"/>
      <c r="M46406" s="10"/>
    </row>
    <row r="46407" spans="2:13" s="1" customFormat="1" ht="13.8" x14ac:dyDescent="0.3">
      <c r="B46407" s="10"/>
      <c r="L46407" s="10"/>
      <c r="M46407" s="10"/>
    </row>
    <row r="46408" spans="2:13" s="1" customFormat="1" ht="13.8" x14ac:dyDescent="0.3">
      <c r="B46408" s="10"/>
      <c r="L46408" s="10"/>
      <c r="M46408" s="10"/>
    </row>
    <row r="46409" spans="2:13" s="1" customFormat="1" ht="13.8" x14ac:dyDescent="0.3">
      <c r="B46409" s="10"/>
      <c r="L46409" s="10"/>
      <c r="M46409" s="10"/>
    </row>
    <row r="46410" spans="2:13" s="1" customFormat="1" ht="13.8" x14ac:dyDescent="0.3">
      <c r="B46410" s="10"/>
      <c r="L46410" s="10"/>
      <c r="M46410" s="10"/>
    </row>
    <row r="46411" spans="2:13" s="1" customFormat="1" ht="13.8" x14ac:dyDescent="0.3">
      <c r="B46411" s="10"/>
      <c r="L46411" s="10"/>
      <c r="M46411" s="10"/>
    </row>
    <row r="46412" spans="2:13" s="1" customFormat="1" ht="13.8" x14ac:dyDescent="0.3">
      <c r="B46412" s="10"/>
      <c r="L46412" s="10"/>
      <c r="M46412" s="10"/>
    </row>
    <row r="46413" spans="2:13" s="1" customFormat="1" ht="13.8" x14ac:dyDescent="0.3">
      <c r="B46413" s="10"/>
      <c r="L46413" s="10"/>
      <c r="M46413" s="10"/>
    </row>
    <row r="46414" spans="2:13" s="1" customFormat="1" ht="13.8" x14ac:dyDescent="0.3">
      <c r="B46414" s="10"/>
      <c r="L46414" s="10"/>
      <c r="M46414" s="10"/>
    </row>
    <row r="46415" spans="2:13" s="1" customFormat="1" ht="13.8" x14ac:dyDescent="0.3">
      <c r="B46415" s="10"/>
      <c r="L46415" s="10"/>
      <c r="M46415" s="10"/>
    </row>
    <row r="46416" spans="2:13" s="1" customFormat="1" ht="13.8" x14ac:dyDescent="0.3">
      <c r="B46416" s="10"/>
      <c r="L46416" s="10"/>
      <c r="M46416" s="10"/>
    </row>
    <row r="46417" spans="2:13" s="1" customFormat="1" ht="13.8" x14ac:dyDescent="0.3">
      <c r="B46417" s="10"/>
      <c r="L46417" s="10"/>
      <c r="M46417" s="10"/>
    </row>
    <row r="46418" spans="2:13" s="1" customFormat="1" ht="13.8" x14ac:dyDescent="0.3">
      <c r="B46418" s="10"/>
      <c r="L46418" s="10"/>
      <c r="M46418" s="10"/>
    </row>
    <row r="46419" spans="2:13" s="1" customFormat="1" ht="13.8" x14ac:dyDescent="0.3">
      <c r="B46419" s="10"/>
      <c r="L46419" s="10"/>
      <c r="M46419" s="10"/>
    </row>
    <row r="46420" spans="2:13" s="1" customFormat="1" ht="13.8" x14ac:dyDescent="0.3">
      <c r="B46420" s="10"/>
      <c r="L46420" s="10"/>
      <c r="M46420" s="10"/>
    </row>
    <row r="46421" spans="2:13" s="1" customFormat="1" ht="13.8" x14ac:dyDescent="0.3">
      <c r="B46421" s="10"/>
      <c r="L46421" s="10"/>
      <c r="M46421" s="10"/>
    </row>
    <row r="46422" spans="2:13" s="1" customFormat="1" ht="13.8" x14ac:dyDescent="0.3">
      <c r="B46422" s="10"/>
      <c r="L46422" s="10"/>
      <c r="M46422" s="10"/>
    </row>
    <row r="46423" spans="2:13" s="1" customFormat="1" ht="13.8" x14ac:dyDescent="0.3">
      <c r="B46423" s="10"/>
      <c r="L46423" s="10"/>
      <c r="M46423" s="10"/>
    </row>
    <row r="46424" spans="2:13" s="1" customFormat="1" ht="13.8" x14ac:dyDescent="0.3">
      <c r="B46424" s="10"/>
      <c r="L46424" s="10"/>
      <c r="M46424" s="10"/>
    </row>
    <row r="46425" spans="2:13" s="1" customFormat="1" ht="13.8" x14ac:dyDescent="0.3">
      <c r="B46425" s="10"/>
      <c r="L46425" s="10"/>
      <c r="M46425" s="10"/>
    </row>
    <row r="46426" spans="2:13" s="1" customFormat="1" ht="13.8" x14ac:dyDescent="0.3">
      <c r="B46426" s="10"/>
      <c r="L46426" s="10"/>
      <c r="M46426" s="10"/>
    </row>
    <row r="46427" spans="2:13" s="1" customFormat="1" ht="13.8" x14ac:dyDescent="0.3">
      <c r="B46427" s="10"/>
      <c r="L46427" s="10"/>
      <c r="M46427" s="10"/>
    </row>
    <row r="46428" spans="2:13" s="1" customFormat="1" ht="13.8" x14ac:dyDescent="0.3">
      <c r="B46428" s="10"/>
      <c r="L46428" s="10"/>
      <c r="M46428" s="10"/>
    </row>
    <row r="46429" spans="2:13" s="1" customFormat="1" ht="13.8" x14ac:dyDescent="0.3">
      <c r="B46429" s="10"/>
      <c r="L46429" s="10"/>
      <c r="M46429" s="10"/>
    </row>
    <row r="46430" spans="2:13" s="1" customFormat="1" ht="13.8" x14ac:dyDescent="0.3">
      <c r="B46430" s="10"/>
      <c r="L46430" s="10"/>
      <c r="M46430" s="10"/>
    </row>
    <row r="46431" spans="2:13" s="1" customFormat="1" ht="13.8" x14ac:dyDescent="0.3">
      <c r="B46431" s="10"/>
      <c r="L46431" s="10"/>
      <c r="M46431" s="10"/>
    </row>
    <row r="46432" spans="2:13" s="1" customFormat="1" ht="13.8" x14ac:dyDescent="0.3">
      <c r="B46432" s="10"/>
      <c r="L46432" s="10"/>
      <c r="M46432" s="10"/>
    </row>
    <row r="46433" spans="2:13" s="1" customFormat="1" ht="13.8" x14ac:dyDescent="0.3">
      <c r="B46433" s="10"/>
      <c r="L46433" s="10"/>
      <c r="M46433" s="10"/>
    </row>
    <row r="46434" spans="2:13" s="1" customFormat="1" ht="13.8" x14ac:dyDescent="0.3">
      <c r="B46434" s="10"/>
      <c r="L46434" s="10"/>
      <c r="M46434" s="10"/>
    </row>
    <row r="46435" spans="2:13" s="1" customFormat="1" ht="13.8" x14ac:dyDescent="0.3">
      <c r="B46435" s="10"/>
      <c r="L46435" s="10"/>
      <c r="M46435" s="10"/>
    </row>
    <row r="46436" spans="2:13" s="1" customFormat="1" ht="13.8" x14ac:dyDescent="0.3">
      <c r="B46436" s="10"/>
      <c r="L46436" s="10"/>
      <c r="M46436" s="10"/>
    </row>
    <row r="46437" spans="2:13" s="1" customFormat="1" ht="13.8" x14ac:dyDescent="0.3">
      <c r="B46437" s="10"/>
      <c r="L46437" s="10"/>
      <c r="M46437" s="10"/>
    </row>
    <row r="46438" spans="2:13" s="1" customFormat="1" ht="13.8" x14ac:dyDescent="0.3">
      <c r="B46438" s="10"/>
      <c r="L46438" s="10"/>
      <c r="M46438" s="10"/>
    </row>
    <row r="46439" spans="2:13" s="1" customFormat="1" ht="13.8" x14ac:dyDescent="0.3">
      <c r="B46439" s="10"/>
      <c r="L46439" s="10"/>
      <c r="M46439" s="10"/>
    </row>
    <row r="46440" spans="2:13" s="1" customFormat="1" ht="13.8" x14ac:dyDescent="0.3">
      <c r="B46440" s="10"/>
      <c r="L46440" s="10"/>
      <c r="M46440" s="10"/>
    </row>
    <row r="46441" spans="2:13" s="1" customFormat="1" ht="13.8" x14ac:dyDescent="0.3">
      <c r="B46441" s="10"/>
      <c r="L46441" s="10"/>
      <c r="M46441" s="10"/>
    </row>
    <row r="46442" spans="2:13" s="1" customFormat="1" ht="13.8" x14ac:dyDescent="0.3">
      <c r="B46442" s="10"/>
      <c r="L46442" s="10"/>
      <c r="M46442" s="10"/>
    </row>
    <row r="46443" spans="2:13" s="1" customFormat="1" ht="13.8" x14ac:dyDescent="0.3">
      <c r="B46443" s="10"/>
      <c r="L46443" s="10"/>
      <c r="M46443" s="10"/>
    </row>
    <row r="46444" spans="2:13" s="1" customFormat="1" ht="13.8" x14ac:dyDescent="0.3">
      <c r="B46444" s="10"/>
      <c r="L46444" s="10"/>
      <c r="M46444" s="10"/>
    </row>
    <row r="46445" spans="2:13" s="1" customFormat="1" ht="13.8" x14ac:dyDescent="0.3">
      <c r="B46445" s="10"/>
      <c r="L46445" s="10"/>
      <c r="M46445" s="10"/>
    </row>
    <row r="46446" spans="2:13" s="1" customFormat="1" ht="13.8" x14ac:dyDescent="0.3">
      <c r="B46446" s="10"/>
      <c r="L46446" s="10"/>
      <c r="M46446" s="10"/>
    </row>
    <row r="46447" spans="2:13" s="1" customFormat="1" ht="13.8" x14ac:dyDescent="0.3">
      <c r="B46447" s="10"/>
      <c r="L46447" s="10"/>
      <c r="M46447" s="10"/>
    </row>
    <row r="46448" spans="2:13" s="1" customFormat="1" ht="13.8" x14ac:dyDescent="0.3">
      <c r="B46448" s="10"/>
      <c r="L46448" s="10"/>
      <c r="M46448" s="10"/>
    </row>
    <row r="46449" spans="2:13" s="1" customFormat="1" ht="13.8" x14ac:dyDescent="0.3">
      <c r="B46449" s="10"/>
      <c r="L46449" s="10"/>
      <c r="M46449" s="10"/>
    </row>
    <row r="46450" spans="2:13" s="1" customFormat="1" ht="13.8" x14ac:dyDescent="0.3">
      <c r="B46450" s="10"/>
      <c r="L46450" s="10"/>
      <c r="M46450" s="10"/>
    </row>
    <row r="46451" spans="2:13" s="1" customFormat="1" ht="13.8" x14ac:dyDescent="0.3">
      <c r="B46451" s="10"/>
      <c r="L46451" s="10"/>
      <c r="M46451" s="10"/>
    </row>
    <row r="46452" spans="2:13" s="1" customFormat="1" ht="13.8" x14ac:dyDescent="0.3">
      <c r="B46452" s="10"/>
      <c r="L46452" s="10"/>
      <c r="M46452" s="10"/>
    </row>
    <row r="46453" spans="2:13" s="1" customFormat="1" ht="13.8" x14ac:dyDescent="0.3">
      <c r="B46453" s="10"/>
      <c r="L46453" s="10"/>
      <c r="M46453" s="10"/>
    </row>
    <row r="46454" spans="2:13" s="1" customFormat="1" ht="13.8" x14ac:dyDescent="0.3">
      <c r="B46454" s="10"/>
      <c r="L46454" s="10"/>
      <c r="M46454" s="10"/>
    </row>
    <row r="46455" spans="2:13" s="1" customFormat="1" ht="13.8" x14ac:dyDescent="0.3">
      <c r="B46455" s="10"/>
      <c r="L46455" s="10"/>
      <c r="M46455" s="10"/>
    </row>
    <row r="46456" spans="2:13" s="1" customFormat="1" ht="13.8" x14ac:dyDescent="0.3">
      <c r="B46456" s="10"/>
      <c r="L46456" s="10"/>
      <c r="M46456" s="10"/>
    </row>
    <row r="46457" spans="2:13" s="1" customFormat="1" ht="13.8" x14ac:dyDescent="0.3">
      <c r="B46457" s="10"/>
      <c r="L46457" s="10"/>
      <c r="M46457" s="10"/>
    </row>
    <row r="46458" spans="2:13" s="1" customFormat="1" ht="13.8" x14ac:dyDescent="0.3">
      <c r="B46458" s="10"/>
      <c r="L46458" s="10"/>
      <c r="M46458" s="10"/>
    </row>
    <row r="46459" spans="2:13" s="1" customFormat="1" ht="13.8" x14ac:dyDescent="0.3">
      <c r="B46459" s="10"/>
      <c r="L46459" s="10"/>
      <c r="M46459" s="10"/>
    </row>
    <row r="46460" spans="2:13" s="1" customFormat="1" ht="13.8" x14ac:dyDescent="0.3">
      <c r="B46460" s="10"/>
      <c r="L46460" s="10"/>
      <c r="M46460" s="10"/>
    </row>
    <row r="46461" spans="2:13" s="1" customFormat="1" ht="13.8" x14ac:dyDescent="0.3">
      <c r="B46461" s="10"/>
      <c r="L46461" s="10"/>
      <c r="M46461" s="10"/>
    </row>
    <row r="46462" spans="2:13" s="1" customFormat="1" ht="13.8" x14ac:dyDescent="0.3">
      <c r="B46462" s="10"/>
      <c r="L46462" s="10"/>
      <c r="M46462" s="10"/>
    </row>
    <row r="46463" spans="2:13" s="1" customFormat="1" ht="13.8" x14ac:dyDescent="0.3">
      <c r="B46463" s="10"/>
      <c r="L46463" s="10"/>
      <c r="M46463" s="10"/>
    </row>
    <row r="46464" spans="2:13" s="1" customFormat="1" ht="13.8" x14ac:dyDescent="0.3">
      <c r="B46464" s="10"/>
      <c r="L46464" s="10"/>
      <c r="M46464" s="10"/>
    </row>
    <row r="46465" spans="2:13" s="1" customFormat="1" ht="13.8" x14ac:dyDescent="0.3">
      <c r="B46465" s="10"/>
      <c r="L46465" s="10"/>
      <c r="M46465" s="10"/>
    </row>
    <row r="46466" spans="2:13" s="1" customFormat="1" ht="13.8" x14ac:dyDescent="0.3">
      <c r="B46466" s="10"/>
      <c r="L46466" s="10"/>
      <c r="M46466" s="10"/>
    </row>
    <row r="46467" spans="2:13" s="1" customFormat="1" ht="13.8" x14ac:dyDescent="0.3">
      <c r="B46467" s="10"/>
      <c r="L46467" s="10"/>
      <c r="M46467" s="10"/>
    </row>
    <row r="46468" spans="2:13" s="1" customFormat="1" ht="13.8" x14ac:dyDescent="0.3">
      <c r="B46468" s="10"/>
      <c r="L46468" s="10"/>
      <c r="M46468" s="10"/>
    </row>
    <row r="46469" spans="2:13" s="1" customFormat="1" ht="13.8" x14ac:dyDescent="0.3">
      <c r="B46469" s="10"/>
      <c r="L46469" s="10"/>
      <c r="M46469" s="10"/>
    </row>
    <row r="46470" spans="2:13" s="1" customFormat="1" ht="13.8" x14ac:dyDescent="0.3">
      <c r="B46470" s="10"/>
      <c r="L46470" s="10"/>
      <c r="M46470" s="10"/>
    </row>
    <row r="46471" spans="2:13" s="1" customFormat="1" ht="13.8" x14ac:dyDescent="0.3">
      <c r="B46471" s="10"/>
      <c r="L46471" s="10"/>
      <c r="M46471" s="10"/>
    </row>
    <row r="46472" spans="2:13" s="1" customFormat="1" ht="13.8" x14ac:dyDescent="0.3">
      <c r="B46472" s="10"/>
      <c r="L46472" s="10"/>
      <c r="M46472" s="10"/>
    </row>
    <row r="46473" spans="2:13" s="1" customFormat="1" ht="13.8" x14ac:dyDescent="0.3">
      <c r="B46473" s="10"/>
      <c r="L46473" s="10"/>
      <c r="M46473" s="10"/>
    </row>
    <row r="46474" spans="2:13" s="1" customFormat="1" ht="13.8" x14ac:dyDescent="0.3">
      <c r="B46474" s="10"/>
      <c r="L46474" s="10"/>
      <c r="M46474" s="10"/>
    </row>
    <row r="46475" spans="2:13" s="1" customFormat="1" ht="13.8" x14ac:dyDescent="0.3">
      <c r="B46475" s="10"/>
      <c r="L46475" s="10"/>
      <c r="M46475" s="10"/>
    </row>
    <row r="46476" spans="2:13" s="1" customFormat="1" ht="13.8" x14ac:dyDescent="0.3">
      <c r="B46476" s="10"/>
      <c r="L46476" s="10"/>
      <c r="M46476" s="10"/>
    </row>
    <row r="46477" spans="2:13" s="1" customFormat="1" ht="13.8" x14ac:dyDescent="0.3">
      <c r="B46477" s="10"/>
      <c r="L46477" s="10"/>
      <c r="M46477" s="10"/>
    </row>
    <row r="46478" spans="2:13" s="1" customFormat="1" ht="13.8" x14ac:dyDescent="0.3">
      <c r="B46478" s="10"/>
      <c r="L46478" s="10"/>
      <c r="M46478" s="10"/>
    </row>
    <row r="46479" spans="2:13" s="1" customFormat="1" ht="13.8" x14ac:dyDescent="0.3">
      <c r="B46479" s="10"/>
      <c r="L46479" s="10"/>
      <c r="M46479" s="10"/>
    </row>
    <row r="46480" spans="2:13" s="1" customFormat="1" ht="13.8" x14ac:dyDescent="0.3">
      <c r="B46480" s="10"/>
      <c r="L46480" s="10"/>
      <c r="M46480" s="10"/>
    </row>
    <row r="46481" spans="2:13" s="1" customFormat="1" ht="13.8" x14ac:dyDescent="0.3">
      <c r="B46481" s="10"/>
      <c r="L46481" s="10"/>
      <c r="M46481" s="10"/>
    </row>
    <row r="46482" spans="2:13" s="1" customFormat="1" ht="13.8" x14ac:dyDescent="0.3">
      <c r="B46482" s="10"/>
      <c r="L46482" s="10"/>
      <c r="M46482" s="10"/>
    </row>
    <row r="46483" spans="2:13" s="1" customFormat="1" ht="13.8" x14ac:dyDescent="0.3">
      <c r="B46483" s="10"/>
      <c r="L46483" s="10"/>
      <c r="M46483" s="10"/>
    </row>
    <row r="46484" spans="2:13" s="1" customFormat="1" ht="13.8" x14ac:dyDescent="0.3">
      <c r="B46484" s="10"/>
      <c r="L46484" s="10"/>
      <c r="M46484" s="10"/>
    </row>
    <row r="46485" spans="2:13" s="1" customFormat="1" ht="13.8" x14ac:dyDescent="0.3">
      <c r="B46485" s="10"/>
      <c r="L46485" s="10"/>
      <c r="M46485" s="10"/>
    </row>
    <row r="46486" spans="2:13" s="1" customFormat="1" ht="13.8" x14ac:dyDescent="0.3">
      <c r="B46486" s="10"/>
      <c r="L46486" s="10"/>
      <c r="M46486" s="10"/>
    </row>
    <row r="46487" spans="2:13" s="1" customFormat="1" ht="13.8" x14ac:dyDescent="0.3">
      <c r="B46487" s="10"/>
      <c r="L46487" s="10"/>
      <c r="M46487" s="10"/>
    </row>
    <row r="46488" spans="2:13" s="1" customFormat="1" ht="13.8" x14ac:dyDescent="0.3">
      <c r="B46488" s="10"/>
      <c r="L46488" s="10"/>
      <c r="M46488" s="10"/>
    </row>
    <row r="46489" spans="2:13" s="1" customFormat="1" ht="13.8" x14ac:dyDescent="0.3">
      <c r="B46489" s="10"/>
      <c r="L46489" s="10"/>
      <c r="M46489" s="10"/>
    </row>
    <row r="46490" spans="2:13" s="1" customFormat="1" ht="13.8" x14ac:dyDescent="0.3">
      <c r="B46490" s="10"/>
      <c r="L46490" s="10"/>
      <c r="M46490" s="10"/>
    </row>
    <row r="46491" spans="2:13" s="1" customFormat="1" ht="13.8" x14ac:dyDescent="0.3">
      <c r="B46491" s="10"/>
      <c r="L46491" s="10"/>
      <c r="M46491" s="10"/>
    </row>
    <row r="46492" spans="2:13" s="1" customFormat="1" ht="13.8" x14ac:dyDescent="0.3">
      <c r="B46492" s="10"/>
      <c r="L46492" s="10"/>
      <c r="M46492" s="10"/>
    </row>
    <row r="46493" spans="2:13" s="1" customFormat="1" ht="13.8" x14ac:dyDescent="0.3">
      <c r="B46493" s="10"/>
      <c r="L46493" s="10"/>
      <c r="M46493" s="10"/>
    </row>
    <row r="46494" spans="2:13" s="1" customFormat="1" ht="13.8" x14ac:dyDescent="0.3">
      <c r="B46494" s="10"/>
      <c r="L46494" s="10"/>
      <c r="M46494" s="10"/>
    </row>
    <row r="46495" spans="2:13" s="1" customFormat="1" ht="13.8" x14ac:dyDescent="0.3">
      <c r="B46495" s="10"/>
      <c r="L46495" s="10"/>
      <c r="M46495" s="10"/>
    </row>
    <row r="46496" spans="2:13" s="1" customFormat="1" ht="13.8" x14ac:dyDescent="0.3">
      <c r="B46496" s="10"/>
      <c r="L46496" s="10"/>
      <c r="M46496" s="10"/>
    </row>
    <row r="46497" spans="2:13" s="1" customFormat="1" ht="13.8" x14ac:dyDescent="0.3">
      <c r="B46497" s="10"/>
      <c r="L46497" s="10"/>
      <c r="M46497" s="10"/>
    </row>
    <row r="46498" spans="2:13" s="1" customFormat="1" ht="13.8" x14ac:dyDescent="0.3">
      <c r="B46498" s="10"/>
      <c r="L46498" s="10"/>
      <c r="M46498" s="10"/>
    </row>
    <row r="46499" spans="2:13" s="1" customFormat="1" ht="13.8" x14ac:dyDescent="0.3">
      <c r="B46499" s="10"/>
      <c r="L46499" s="10"/>
      <c r="M46499" s="10"/>
    </row>
    <row r="46500" spans="2:13" s="1" customFormat="1" ht="13.8" x14ac:dyDescent="0.3">
      <c r="B46500" s="10"/>
      <c r="L46500" s="10"/>
      <c r="M46500" s="10"/>
    </row>
    <row r="46501" spans="2:13" s="1" customFormat="1" ht="13.8" x14ac:dyDescent="0.3">
      <c r="B46501" s="10"/>
      <c r="L46501" s="10"/>
      <c r="M46501" s="10"/>
    </row>
    <row r="46502" spans="2:13" s="1" customFormat="1" ht="13.8" x14ac:dyDescent="0.3">
      <c r="B46502" s="10"/>
      <c r="L46502" s="10"/>
      <c r="M46502" s="10"/>
    </row>
    <row r="46503" spans="2:13" s="1" customFormat="1" ht="13.8" x14ac:dyDescent="0.3">
      <c r="B46503" s="10"/>
      <c r="L46503" s="10"/>
      <c r="M46503" s="10"/>
    </row>
    <row r="46504" spans="2:13" s="1" customFormat="1" ht="13.8" x14ac:dyDescent="0.3">
      <c r="B46504" s="10"/>
      <c r="L46504" s="10"/>
      <c r="M46504" s="10"/>
    </row>
    <row r="46505" spans="2:13" s="1" customFormat="1" ht="13.8" x14ac:dyDescent="0.3">
      <c r="B46505" s="10"/>
      <c r="L46505" s="10"/>
      <c r="M46505" s="10"/>
    </row>
    <row r="46506" spans="2:13" s="1" customFormat="1" ht="13.8" x14ac:dyDescent="0.3">
      <c r="B46506" s="10"/>
      <c r="L46506" s="10"/>
      <c r="M46506" s="10"/>
    </row>
    <row r="46507" spans="2:13" s="1" customFormat="1" ht="13.8" x14ac:dyDescent="0.3">
      <c r="B46507" s="10"/>
      <c r="L46507" s="10"/>
      <c r="M46507" s="10"/>
    </row>
    <row r="46508" spans="2:13" s="1" customFormat="1" ht="13.8" x14ac:dyDescent="0.3">
      <c r="B46508" s="10"/>
      <c r="L46508" s="10"/>
      <c r="M46508" s="10"/>
    </row>
    <row r="46509" spans="2:13" s="1" customFormat="1" ht="13.8" x14ac:dyDescent="0.3">
      <c r="B46509" s="10"/>
      <c r="L46509" s="10"/>
      <c r="M46509" s="10"/>
    </row>
    <row r="46510" spans="2:13" s="1" customFormat="1" ht="13.8" x14ac:dyDescent="0.3">
      <c r="B46510" s="10"/>
      <c r="L46510" s="10"/>
      <c r="M46510" s="10"/>
    </row>
    <row r="46511" spans="2:13" s="1" customFormat="1" ht="13.8" x14ac:dyDescent="0.3">
      <c r="B46511" s="10"/>
      <c r="L46511" s="10"/>
      <c r="M46511" s="10"/>
    </row>
    <row r="46512" spans="2:13" s="1" customFormat="1" ht="13.8" x14ac:dyDescent="0.3">
      <c r="B46512" s="10"/>
      <c r="L46512" s="10"/>
      <c r="M46512" s="10"/>
    </row>
    <row r="46513" spans="2:13" s="1" customFormat="1" ht="13.8" x14ac:dyDescent="0.3">
      <c r="B46513" s="10"/>
      <c r="L46513" s="10"/>
      <c r="M46513" s="10"/>
    </row>
    <row r="46514" spans="2:13" s="1" customFormat="1" ht="13.8" x14ac:dyDescent="0.3">
      <c r="B46514" s="10"/>
      <c r="L46514" s="10"/>
      <c r="M46514" s="10"/>
    </row>
    <row r="46515" spans="2:13" s="1" customFormat="1" ht="13.8" x14ac:dyDescent="0.3">
      <c r="B46515" s="10"/>
      <c r="L46515" s="10"/>
      <c r="M46515" s="10"/>
    </row>
    <row r="46516" spans="2:13" s="1" customFormat="1" ht="13.8" x14ac:dyDescent="0.3">
      <c r="B46516" s="10"/>
      <c r="L46516" s="10"/>
      <c r="M46516" s="10"/>
    </row>
    <row r="46517" spans="2:13" s="1" customFormat="1" ht="13.8" x14ac:dyDescent="0.3">
      <c r="B46517" s="10"/>
      <c r="L46517" s="10"/>
      <c r="M46517" s="10"/>
    </row>
    <row r="46518" spans="2:13" s="1" customFormat="1" ht="13.8" x14ac:dyDescent="0.3">
      <c r="B46518" s="10"/>
      <c r="L46518" s="10"/>
      <c r="M46518" s="10"/>
    </row>
    <row r="46519" spans="2:13" s="1" customFormat="1" ht="13.8" x14ac:dyDescent="0.3">
      <c r="B46519" s="10"/>
      <c r="L46519" s="10"/>
      <c r="M46519" s="10"/>
    </row>
    <row r="46520" spans="2:13" s="1" customFormat="1" ht="13.8" x14ac:dyDescent="0.3">
      <c r="B46520" s="10"/>
      <c r="L46520" s="10"/>
      <c r="M46520" s="10"/>
    </row>
    <row r="46521" spans="2:13" s="1" customFormat="1" ht="13.8" x14ac:dyDescent="0.3">
      <c r="B46521" s="10"/>
      <c r="L46521" s="10"/>
      <c r="M46521" s="10"/>
    </row>
    <row r="46522" spans="2:13" s="1" customFormat="1" ht="13.8" x14ac:dyDescent="0.3">
      <c r="B46522" s="10"/>
      <c r="L46522" s="10"/>
      <c r="M46522" s="10"/>
    </row>
    <row r="46523" spans="2:13" s="1" customFormat="1" ht="13.8" x14ac:dyDescent="0.3">
      <c r="B46523" s="10"/>
      <c r="L46523" s="10"/>
      <c r="M46523" s="10"/>
    </row>
    <row r="46524" spans="2:13" s="1" customFormat="1" ht="13.8" x14ac:dyDescent="0.3">
      <c r="B46524" s="10"/>
      <c r="L46524" s="10"/>
      <c r="M46524" s="10"/>
    </row>
    <row r="46525" spans="2:13" s="1" customFormat="1" ht="13.8" x14ac:dyDescent="0.3">
      <c r="B46525" s="10"/>
      <c r="L46525" s="10"/>
      <c r="M46525" s="10"/>
    </row>
    <row r="46526" spans="2:13" s="1" customFormat="1" ht="13.8" x14ac:dyDescent="0.3">
      <c r="B46526" s="10"/>
      <c r="L46526" s="10"/>
      <c r="M46526" s="10"/>
    </row>
    <row r="46527" spans="2:13" s="1" customFormat="1" ht="13.8" x14ac:dyDescent="0.3">
      <c r="B46527" s="10"/>
      <c r="L46527" s="10"/>
      <c r="M46527" s="10"/>
    </row>
    <row r="46528" spans="2:13" s="1" customFormat="1" ht="13.8" x14ac:dyDescent="0.3">
      <c r="B46528" s="10"/>
      <c r="L46528" s="10"/>
      <c r="M46528" s="10"/>
    </row>
    <row r="46529" spans="2:13" s="1" customFormat="1" ht="13.8" x14ac:dyDescent="0.3">
      <c r="B46529" s="10"/>
      <c r="L46529" s="10"/>
      <c r="M46529" s="10"/>
    </row>
    <row r="46530" spans="2:13" s="1" customFormat="1" ht="13.8" x14ac:dyDescent="0.3">
      <c r="B46530" s="10"/>
      <c r="L46530" s="10"/>
      <c r="M46530" s="10"/>
    </row>
    <row r="46531" spans="2:13" s="1" customFormat="1" ht="13.8" x14ac:dyDescent="0.3">
      <c r="B46531" s="10"/>
      <c r="L46531" s="10"/>
      <c r="M46531" s="10"/>
    </row>
    <row r="46532" spans="2:13" s="1" customFormat="1" ht="13.8" x14ac:dyDescent="0.3">
      <c r="B46532" s="10"/>
      <c r="L46532" s="10"/>
      <c r="M46532" s="10"/>
    </row>
    <row r="46533" spans="2:13" s="1" customFormat="1" ht="13.8" x14ac:dyDescent="0.3">
      <c r="B46533" s="10"/>
      <c r="L46533" s="10"/>
      <c r="M46533" s="10"/>
    </row>
    <row r="46534" spans="2:13" s="1" customFormat="1" ht="13.8" x14ac:dyDescent="0.3">
      <c r="B46534" s="10"/>
      <c r="L46534" s="10"/>
      <c r="M46534" s="10"/>
    </row>
    <row r="46535" spans="2:13" s="1" customFormat="1" ht="13.8" x14ac:dyDescent="0.3">
      <c r="B46535" s="10"/>
      <c r="L46535" s="10"/>
      <c r="M46535" s="10"/>
    </row>
    <row r="46536" spans="2:13" s="1" customFormat="1" ht="13.8" x14ac:dyDescent="0.3">
      <c r="B46536" s="10"/>
      <c r="L46536" s="10"/>
      <c r="M46536" s="10"/>
    </row>
    <row r="46537" spans="2:13" s="1" customFormat="1" ht="13.8" x14ac:dyDescent="0.3">
      <c r="B46537" s="10"/>
      <c r="L46537" s="10"/>
      <c r="M46537" s="10"/>
    </row>
    <row r="46538" spans="2:13" s="1" customFormat="1" ht="13.8" x14ac:dyDescent="0.3">
      <c r="B46538" s="10"/>
      <c r="L46538" s="10"/>
      <c r="M46538" s="10"/>
    </row>
    <row r="46539" spans="2:13" s="1" customFormat="1" ht="13.8" x14ac:dyDescent="0.3">
      <c r="B46539" s="10"/>
      <c r="L46539" s="10"/>
      <c r="M46539" s="10"/>
    </row>
    <row r="46540" spans="2:13" s="1" customFormat="1" ht="13.8" x14ac:dyDescent="0.3">
      <c r="B46540" s="10"/>
      <c r="L46540" s="10"/>
      <c r="M46540" s="10"/>
    </row>
    <row r="46541" spans="2:13" s="1" customFormat="1" ht="13.8" x14ac:dyDescent="0.3">
      <c r="B46541" s="10"/>
      <c r="L46541" s="10"/>
      <c r="M46541" s="10"/>
    </row>
    <row r="46542" spans="2:13" s="1" customFormat="1" ht="13.8" x14ac:dyDescent="0.3">
      <c r="B46542" s="10"/>
      <c r="L46542" s="10"/>
      <c r="M46542" s="10"/>
    </row>
    <row r="46543" spans="2:13" s="1" customFormat="1" ht="13.8" x14ac:dyDescent="0.3">
      <c r="B46543" s="10"/>
      <c r="L46543" s="10"/>
      <c r="M46543" s="10"/>
    </row>
    <row r="46544" spans="2:13" s="1" customFormat="1" ht="13.8" x14ac:dyDescent="0.3">
      <c r="B46544" s="10"/>
      <c r="L46544" s="10"/>
      <c r="M46544" s="10"/>
    </row>
    <row r="46545" spans="2:13" s="1" customFormat="1" ht="13.8" x14ac:dyDescent="0.3">
      <c r="B46545" s="10"/>
      <c r="L46545" s="10"/>
      <c r="M46545" s="10"/>
    </row>
    <row r="46546" spans="2:13" s="1" customFormat="1" ht="13.8" x14ac:dyDescent="0.3">
      <c r="B46546" s="10"/>
      <c r="L46546" s="10"/>
      <c r="M46546" s="10"/>
    </row>
    <row r="46547" spans="2:13" s="1" customFormat="1" ht="13.8" x14ac:dyDescent="0.3">
      <c r="B46547" s="10"/>
      <c r="L46547" s="10"/>
      <c r="M46547" s="10"/>
    </row>
    <row r="46548" spans="2:13" s="1" customFormat="1" ht="13.8" x14ac:dyDescent="0.3">
      <c r="B46548" s="10"/>
      <c r="L46548" s="10"/>
      <c r="M46548" s="10"/>
    </row>
    <row r="46549" spans="2:13" s="1" customFormat="1" ht="13.8" x14ac:dyDescent="0.3">
      <c r="B46549" s="10"/>
      <c r="L46549" s="10"/>
      <c r="M46549" s="10"/>
    </row>
    <row r="46550" spans="2:13" s="1" customFormat="1" ht="13.8" x14ac:dyDescent="0.3">
      <c r="B46550" s="10"/>
      <c r="L46550" s="10"/>
      <c r="M46550" s="10"/>
    </row>
    <row r="46551" spans="2:13" s="1" customFormat="1" ht="13.8" x14ac:dyDescent="0.3">
      <c r="B46551" s="10"/>
      <c r="L46551" s="10"/>
      <c r="M46551" s="10"/>
    </row>
    <row r="46552" spans="2:13" s="1" customFormat="1" ht="13.8" x14ac:dyDescent="0.3">
      <c r="B46552" s="10"/>
      <c r="L46552" s="10"/>
      <c r="M46552" s="10"/>
    </row>
    <row r="46553" spans="2:13" s="1" customFormat="1" ht="13.8" x14ac:dyDescent="0.3">
      <c r="B46553" s="10"/>
      <c r="L46553" s="10"/>
      <c r="M46553" s="10"/>
    </row>
    <row r="46554" spans="2:13" s="1" customFormat="1" ht="13.8" x14ac:dyDescent="0.3">
      <c r="B46554" s="10"/>
      <c r="L46554" s="10"/>
      <c r="M46554" s="10"/>
    </row>
    <row r="46555" spans="2:13" s="1" customFormat="1" ht="13.8" x14ac:dyDescent="0.3">
      <c r="B46555" s="10"/>
      <c r="L46555" s="10"/>
      <c r="M46555" s="10"/>
    </row>
    <row r="46556" spans="2:13" s="1" customFormat="1" ht="13.8" x14ac:dyDescent="0.3">
      <c r="B46556" s="10"/>
      <c r="L46556" s="10"/>
      <c r="M46556" s="10"/>
    </row>
    <row r="46557" spans="2:13" s="1" customFormat="1" ht="13.8" x14ac:dyDescent="0.3">
      <c r="B46557" s="10"/>
      <c r="L46557" s="10"/>
      <c r="M46557" s="10"/>
    </row>
    <row r="46558" spans="2:13" s="1" customFormat="1" ht="13.8" x14ac:dyDescent="0.3">
      <c r="B46558" s="10"/>
      <c r="L46558" s="10"/>
      <c r="M46558" s="10"/>
    </row>
    <row r="46559" spans="2:13" s="1" customFormat="1" ht="13.8" x14ac:dyDescent="0.3">
      <c r="B46559" s="10"/>
      <c r="L46559" s="10"/>
      <c r="M46559" s="10"/>
    </row>
    <row r="46560" spans="2:13" s="1" customFormat="1" ht="13.8" x14ac:dyDescent="0.3">
      <c r="B46560" s="10"/>
      <c r="L46560" s="10"/>
      <c r="M46560" s="10"/>
    </row>
    <row r="46561" spans="2:13" s="1" customFormat="1" ht="13.8" x14ac:dyDescent="0.3">
      <c r="B46561" s="10"/>
      <c r="L46561" s="10"/>
      <c r="M46561" s="10"/>
    </row>
    <row r="46562" spans="2:13" s="1" customFormat="1" ht="13.8" x14ac:dyDescent="0.3">
      <c r="B46562" s="10"/>
      <c r="L46562" s="10"/>
      <c r="M46562" s="10"/>
    </row>
    <row r="46563" spans="2:13" s="1" customFormat="1" ht="13.8" x14ac:dyDescent="0.3">
      <c r="B46563" s="10"/>
      <c r="L46563" s="10"/>
      <c r="M46563" s="10"/>
    </row>
    <row r="46564" spans="2:13" s="1" customFormat="1" ht="13.8" x14ac:dyDescent="0.3">
      <c r="B46564" s="10"/>
      <c r="L46564" s="10"/>
      <c r="M46564" s="10"/>
    </row>
    <row r="46565" spans="2:13" s="1" customFormat="1" ht="13.8" x14ac:dyDescent="0.3">
      <c r="B46565" s="10"/>
      <c r="L46565" s="10"/>
      <c r="M46565" s="10"/>
    </row>
    <row r="46566" spans="2:13" s="1" customFormat="1" ht="13.8" x14ac:dyDescent="0.3">
      <c r="B46566" s="10"/>
      <c r="L46566" s="10"/>
      <c r="M46566" s="10"/>
    </row>
    <row r="46567" spans="2:13" s="1" customFormat="1" ht="13.8" x14ac:dyDescent="0.3">
      <c r="B46567" s="10"/>
      <c r="L46567" s="10"/>
      <c r="M46567" s="10"/>
    </row>
    <row r="46568" spans="2:13" s="1" customFormat="1" ht="13.8" x14ac:dyDescent="0.3">
      <c r="B46568" s="10"/>
      <c r="L46568" s="10"/>
      <c r="M46568" s="10"/>
    </row>
    <row r="46569" spans="2:13" s="1" customFormat="1" ht="13.8" x14ac:dyDescent="0.3">
      <c r="B46569" s="10"/>
      <c r="L46569" s="10"/>
      <c r="M46569" s="10"/>
    </row>
    <row r="46570" spans="2:13" s="1" customFormat="1" ht="13.8" x14ac:dyDescent="0.3">
      <c r="B46570" s="10"/>
      <c r="L46570" s="10"/>
      <c r="M46570" s="10"/>
    </row>
    <row r="46571" spans="2:13" s="1" customFormat="1" ht="13.8" x14ac:dyDescent="0.3">
      <c r="B46571" s="10"/>
      <c r="L46571" s="10"/>
      <c r="M46571" s="10"/>
    </row>
    <row r="46572" spans="2:13" s="1" customFormat="1" ht="13.8" x14ac:dyDescent="0.3">
      <c r="B46572" s="10"/>
      <c r="L46572" s="10"/>
      <c r="M46572" s="10"/>
    </row>
    <row r="46573" spans="2:13" s="1" customFormat="1" ht="13.8" x14ac:dyDescent="0.3">
      <c r="B46573" s="10"/>
      <c r="L46573" s="10"/>
      <c r="M46573" s="10"/>
    </row>
    <row r="46574" spans="2:13" s="1" customFormat="1" ht="13.8" x14ac:dyDescent="0.3">
      <c r="B46574" s="10"/>
      <c r="L46574" s="10"/>
      <c r="M46574" s="10"/>
    </row>
    <row r="46575" spans="2:13" s="1" customFormat="1" ht="13.8" x14ac:dyDescent="0.3">
      <c r="B46575" s="10"/>
      <c r="L46575" s="10"/>
      <c r="M46575" s="10"/>
    </row>
    <row r="46576" spans="2:13" s="1" customFormat="1" ht="13.8" x14ac:dyDescent="0.3">
      <c r="B46576" s="10"/>
      <c r="L46576" s="10"/>
      <c r="M46576" s="10"/>
    </row>
    <row r="46577" spans="2:13" s="1" customFormat="1" ht="13.8" x14ac:dyDescent="0.3">
      <c r="B46577" s="10"/>
      <c r="L46577" s="10"/>
      <c r="M46577" s="10"/>
    </row>
    <row r="46578" spans="2:13" s="1" customFormat="1" ht="13.8" x14ac:dyDescent="0.3">
      <c r="B46578" s="10"/>
      <c r="L46578" s="10"/>
      <c r="M46578" s="10"/>
    </row>
    <row r="46579" spans="2:13" s="1" customFormat="1" ht="13.8" x14ac:dyDescent="0.3">
      <c r="B46579" s="10"/>
      <c r="L46579" s="10"/>
      <c r="M46579" s="10"/>
    </row>
    <row r="46580" spans="2:13" s="1" customFormat="1" ht="13.8" x14ac:dyDescent="0.3">
      <c r="B46580" s="10"/>
      <c r="L46580" s="10"/>
      <c r="M46580" s="10"/>
    </row>
    <row r="46581" spans="2:13" s="1" customFormat="1" ht="13.8" x14ac:dyDescent="0.3">
      <c r="B46581" s="10"/>
      <c r="L46581" s="10"/>
      <c r="M46581" s="10"/>
    </row>
    <row r="46582" spans="2:13" s="1" customFormat="1" ht="13.8" x14ac:dyDescent="0.3">
      <c r="B46582" s="10"/>
      <c r="L46582" s="10"/>
      <c r="M46582" s="10"/>
    </row>
    <row r="46583" spans="2:13" s="1" customFormat="1" ht="13.8" x14ac:dyDescent="0.3">
      <c r="B46583" s="10"/>
      <c r="L46583" s="10"/>
      <c r="M46583" s="10"/>
    </row>
    <row r="46584" spans="2:13" s="1" customFormat="1" ht="13.8" x14ac:dyDescent="0.3">
      <c r="B46584" s="10"/>
      <c r="L46584" s="10"/>
      <c r="M46584" s="10"/>
    </row>
    <row r="46585" spans="2:13" s="1" customFormat="1" ht="13.8" x14ac:dyDescent="0.3">
      <c r="B46585" s="10"/>
      <c r="L46585" s="10"/>
      <c r="M46585" s="10"/>
    </row>
    <row r="46586" spans="2:13" s="1" customFormat="1" ht="13.8" x14ac:dyDescent="0.3">
      <c r="B46586" s="10"/>
      <c r="L46586" s="10"/>
      <c r="M46586" s="10"/>
    </row>
    <row r="46587" spans="2:13" s="1" customFormat="1" ht="13.8" x14ac:dyDescent="0.3">
      <c r="B46587" s="10"/>
      <c r="L46587" s="10"/>
      <c r="M46587" s="10"/>
    </row>
    <row r="46588" spans="2:13" s="1" customFormat="1" ht="13.8" x14ac:dyDescent="0.3">
      <c r="B46588" s="10"/>
      <c r="L46588" s="10"/>
      <c r="M46588" s="10"/>
    </row>
    <row r="46589" spans="2:13" s="1" customFormat="1" ht="13.8" x14ac:dyDescent="0.3">
      <c r="B46589" s="10"/>
      <c r="L46589" s="10"/>
      <c r="M46589" s="10"/>
    </row>
    <row r="46590" spans="2:13" s="1" customFormat="1" ht="13.8" x14ac:dyDescent="0.3">
      <c r="B46590" s="10"/>
      <c r="L46590" s="10"/>
      <c r="M46590" s="10"/>
    </row>
    <row r="46591" spans="2:13" s="1" customFormat="1" ht="13.8" x14ac:dyDescent="0.3">
      <c r="B46591" s="10"/>
      <c r="L46591" s="10"/>
      <c r="M46591" s="10"/>
    </row>
    <row r="46592" spans="2:13" s="1" customFormat="1" ht="13.8" x14ac:dyDescent="0.3">
      <c r="B46592" s="10"/>
      <c r="L46592" s="10"/>
      <c r="M46592" s="10"/>
    </row>
    <row r="46593" spans="2:13" s="1" customFormat="1" ht="13.8" x14ac:dyDescent="0.3">
      <c r="B46593" s="10"/>
      <c r="L46593" s="10"/>
      <c r="M46593" s="10"/>
    </row>
    <row r="46594" spans="2:13" s="1" customFormat="1" ht="13.8" x14ac:dyDescent="0.3">
      <c r="B46594" s="10"/>
      <c r="L46594" s="10"/>
      <c r="M46594" s="10"/>
    </row>
    <row r="46595" spans="2:13" s="1" customFormat="1" ht="13.8" x14ac:dyDescent="0.3">
      <c r="B46595" s="10"/>
      <c r="L46595" s="10"/>
      <c r="M46595" s="10"/>
    </row>
    <row r="46596" spans="2:13" s="1" customFormat="1" ht="13.8" x14ac:dyDescent="0.3">
      <c r="B46596" s="10"/>
      <c r="L46596" s="10"/>
      <c r="M46596" s="10"/>
    </row>
    <row r="46597" spans="2:13" s="1" customFormat="1" ht="13.8" x14ac:dyDescent="0.3">
      <c r="B46597" s="10"/>
      <c r="L46597" s="10"/>
      <c r="M46597" s="10"/>
    </row>
    <row r="46598" spans="2:13" s="1" customFormat="1" ht="13.8" x14ac:dyDescent="0.3">
      <c r="B46598" s="10"/>
      <c r="L46598" s="10"/>
      <c r="M46598" s="10"/>
    </row>
    <row r="46599" spans="2:13" s="1" customFormat="1" ht="13.8" x14ac:dyDescent="0.3">
      <c r="B46599" s="10"/>
      <c r="L46599" s="10"/>
      <c r="M46599" s="10"/>
    </row>
    <row r="46600" spans="2:13" s="1" customFormat="1" ht="13.8" x14ac:dyDescent="0.3">
      <c r="B46600" s="10"/>
      <c r="L46600" s="10"/>
      <c r="M46600" s="10"/>
    </row>
    <row r="46601" spans="2:13" s="1" customFormat="1" ht="13.8" x14ac:dyDescent="0.3">
      <c r="B46601" s="10"/>
      <c r="L46601" s="10"/>
      <c r="M46601" s="10"/>
    </row>
    <row r="46602" spans="2:13" s="1" customFormat="1" ht="13.8" x14ac:dyDescent="0.3">
      <c r="B46602" s="10"/>
      <c r="L46602" s="10"/>
      <c r="M46602" s="10"/>
    </row>
    <row r="46603" spans="2:13" s="1" customFormat="1" ht="13.8" x14ac:dyDescent="0.3">
      <c r="B46603" s="10"/>
      <c r="L46603" s="10"/>
      <c r="M46603" s="10"/>
    </row>
    <row r="46604" spans="2:13" s="1" customFormat="1" ht="13.8" x14ac:dyDescent="0.3">
      <c r="B46604" s="10"/>
      <c r="L46604" s="10"/>
      <c r="M46604" s="10"/>
    </row>
    <row r="46605" spans="2:13" s="1" customFormat="1" ht="13.8" x14ac:dyDescent="0.3">
      <c r="B46605" s="10"/>
      <c r="L46605" s="10"/>
      <c r="M46605" s="10"/>
    </row>
    <row r="46606" spans="2:13" s="1" customFormat="1" ht="13.8" x14ac:dyDescent="0.3">
      <c r="B46606" s="10"/>
      <c r="L46606" s="10"/>
      <c r="M46606" s="10"/>
    </row>
    <row r="46607" spans="2:13" s="1" customFormat="1" ht="13.8" x14ac:dyDescent="0.3">
      <c r="B46607" s="10"/>
      <c r="L46607" s="10"/>
      <c r="M46607" s="10"/>
    </row>
    <row r="46608" spans="2:13" s="1" customFormat="1" ht="13.8" x14ac:dyDescent="0.3">
      <c r="B46608" s="10"/>
      <c r="L46608" s="10"/>
      <c r="M46608" s="10"/>
    </row>
    <row r="46609" spans="2:13" s="1" customFormat="1" ht="13.8" x14ac:dyDescent="0.3">
      <c r="B46609" s="10"/>
      <c r="L46609" s="10"/>
      <c r="M46609" s="10"/>
    </row>
    <row r="46610" spans="2:13" s="1" customFormat="1" ht="13.8" x14ac:dyDescent="0.3">
      <c r="B46610" s="10"/>
      <c r="L46610" s="10"/>
      <c r="M46610" s="10"/>
    </row>
    <row r="46611" spans="2:13" s="1" customFormat="1" ht="13.8" x14ac:dyDescent="0.3">
      <c r="B46611" s="10"/>
      <c r="L46611" s="10"/>
      <c r="M46611" s="10"/>
    </row>
    <row r="46612" spans="2:13" s="1" customFormat="1" ht="13.8" x14ac:dyDescent="0.3">
      <c r="B46612" s="10"/>
      <c r="L46612" s="10"/>
      <c r="M46612" s="10"/>
    </row>
    <row r="46613" spans="2:13" s="1" customFormat="1" ht="13.8" x14ac:dyDescent="0.3">
      <c r="B46613" s="10"/>
      <c r="L46613" s="10"/>
      <c r="M46613" s="10"/>
    </row>
    <row r="46614" spans="2:13" s="1" customFormat="1" ht="13.8" x14ac:dyDescent="0.3">
      <c r="B46614" s="10"/>
      <c r="L46614" s="10"/>
      <c r="M46614" s="10"/>
    </row>
    <row r="46615" spans="2:13" s="1" customFormat="1" ht="13.8" x14ac:dyDescent="0.3">
      <c r="B46615" s="10"/>
      <c r="L46615" s="10"/>
      <c r="M46615" s="10"/>
    </row>
    <row r="46616" spans="2:13" s="1" customFormat="1" ht="13.8" x14ac:dyDescent="0.3">
      <c r="B46616" s="10"/>
      <c r="L46616" s="10"/>
      <c r="M46616" s="10"/>
    </row>
    <row r="46617" spans="2:13" s="1" customFormat="1" ht="13.8" x14ac:dyDescent="0.3">
      <c r="B46617" s="10"/>
      <c r="L46617" s="10"/>
      <c r="M46617" s="10"/>
    </row>
    <row r="46618" spans="2:13" s="1" customFormat="1" ht="13.8" x14ac:dyDescent="0.3">
      <c r="B46618" s="10"/>
      <c r="L46618" s="10"/>
      <c r="M46618" s="10"/>
    </row>
    <row r="46619" spans="2:13" s="1" customFormat="1" ht="13.8" x14ac:dyDescent="0.3">
      <c r="B46619" s="10"/>
      <c r="L46619" s="10"/>
      <c r="M46619" s="10"/>
    </row>
    <row r="46620" spans="2:13" s="1" customFormat="1" ht="13.8" x14ac:dyDescent="0.3">
      <c r="B46620" s="10"/>
      <c r="L46620" s="10"/>
      <c r="M46620" s="10"/>
    </row>
    <row r="46621" spans="2:13" s="1" customFormat="1" ht="13.8" x14ac:dyDescent="0.3">
      <c r="B46621" s="10"/>
      <c r="L46621" s="10"/>
      <c r="M46621" s="10"/>
    </row>
    <row r="46622" spans="2:13" s="1" customFormat="1" ht="13.8" x14ac:dyDescent="0.3">
      <c r="B46622" s="10"/>
      <c r="L46622" s="10"/>
      <c r="M46622" s="10"/>
    </row>
    <row r="46623" spans="2:13" s="1" customFormat="1" ht="13.8" x14ac:dyDescent="0.3">
      <c r="B46623" s="10"/>
      <c r="L46623" s="10"/>
      <c r="M46623" s="10"/>
    </row>
    <row r="46624" spans="2:13" s="1" customFormat="1" ht="13.8" x14ac:dyDescent="0.3">
      <c r="B46624" s="10"/>
      <c r="L46624" s="10"/>
      <c r="M46624" s="10"/>
    </row>
    <row r="46625" spans="2:13" s="1" customFormat="1" ht="13.8" x14ac:dyDescent="0.3">
      <c r="B46625" s="10"/>
      <c r="L46625" s="10"/>
      <c r="M46625" s="10"/>
    </row>
    <row r="46626" spans="2:13" s="1" customFormat="1" ht="13.8" x14ac:dyDescent="0.3">
      <c r="B46626" s="10"/>
      <c r="L46626" s="10"/>
      <c r="M46626" s="10"/>
    </row>
    <row r="46627" spans="2:13" s="1" customFormat="1" ht="13.8" x14ac:dyDescent="0.3">
      <c r="B46627" s="10"/>
      <c r="L46627" s="10"/>
      <c r="M46627" s="10"/>
    </row>
    <row r="46628" spans="2:13" s="1" customFormat="1" ht="13.8" x14ac:dyDescent="0.3">
      <c r="B46628" s="10"/>
      <c r="L46628" s="10"/>
      <c r="M46628" s="10"/>
    </row>
    <row r="46629" spans="2:13" s="1" customFormat="1" ht="13.8" x14ac:dyDescent="0.3">
      <c r="B46629" s="10"/>
      <c r="L46629" s="10"/>
      <c r="M46629" s="10"/>
    </row>
    <row r="46630" spans="2:13" s="1" customFormat="1" ht="13.8" x14ac:dyDescent="0.3">
      <c r="B46630" s="10"/>
      <c r="L46630" s="10"/>
      <c r="M46630" s="10"/>
    </row>
    <row r="46631" spans="2:13" s="1" customFormat="1" ht="13.8" x14ac:dyDescent="0.3">
      <c r="B46631" s="10"/>
      <c r="L46631" s="10"/>
      <c r="M46631" s="10"/>
    </row>
    <row r="46632" spans="2:13" s="1" customFormat="1" ht="13.8" x14ac:dyDescent="0.3">
      <c r="B46632" s="10"/>
      <c r="L46632" s="10"/>
      <c r="M46632" s="10"/>
    </row>
    <row r="46633" spans="2:13" s="1" customFormat="1" ht="13.8" x14ac:dyDescent="0.3">
      <c r="B46633" s="10"/>
      <c r="L46633" s="10"/>
      <c r="M46633" s="10"/>
    </row>
    <row r="46634" spans="2:13" s="1" customFormat="1" ht="13.8" x14ac:dyDescent="0.3">
      <c r="B46634" s="10"/>
      <c r="L46634" s="10"/>
      <c r="M46634" s="10"/>
    </row>
    <row r="46635" spans="2:13" s="1" customFormat="1" ht="13.8" x14ac:dyDescent="0.3">
      <c r="B46635" s="10"/>
      <c r="L46635" s="10"/>
      <c r="M46635" s="10"/>
    </row>
    <row r="46636" spans="2:13" s="1" customFormat="1" ht="13.8" x14ac:dyDescent="0.3">
      <c r="B46636" s="10"/>
      <c r="L46636" s="10"/>
      <c r="M46636" s="10"/>
    </row>
    <row r="46637" spans="2:13" s="1" customFormat="1" ht="13.8" x14ac:dyDescent="0.3">
      <c r="B46637" s="10"/>
      <c r="L46637" s="10"/>
      <c r="M46637" s="10"/>
    </row>
    <row r="46638" spans="2:13" s="1" customFormat="1" ht="13.8" x14ac:dyDescent="0.3">
      <c r="B46638" s="10"/>
      <c r="L46638" s="10"/>
      <c r="M46638" s="10"/>
    </row>
    <row r="46639" spans="2:13" s="1" customFormat="1" ht="13.8" x14ac:dyDescent="0.3">
      <c r="B46639" s="10"/>
      <c r="L46639" s="10"/>
      <c r="M46639" s="10"/>
    </row>
    <row r="46640" spans="2:13" s="1" customFormat="1" ht="13.8" x14ac:dyDescent="0.3">
      <c r="B46640" s="10"/>
      <c r="L46640" s="10"/>
      <c r="M46640" s="10"/>
    </row>
    <row r="46641" spans="2:13" s="1" customFormat="1" ht="13.8" x14ac:dyDescent="0.3">
      <c r="B46641" s="10"/>
      <c r="L46641" s="10"/>
      <c r="M46641" s="10"/>
    </row>
    <row r="46642" spans="2:13" s="1" customFormat="1" ht="13.8" x14ac:dyDescent="0.3">
      <c r="B46642" s="10"/>
      <c r="L46642" s="10"/>
      <c r="M46642" s="10"/>
    </row>
    <row r="46643" spans="2:13" s="1" customFormat="1" ht="13.8" x14ac:dyDescent="0.3">
      <c r="B46643" s="10"/>
      <c r="L46643" s="10"/>
      <c r="M46643" s="10"/>
    </row>
    <row r="46644" spans="2:13" s="1" customFormat="1" ht="13.8" x14ac:dyDescent="0.3">
      <c r="B46644" s="10"/>
      <c r="L46644" s="10"/>
      <c r="M46644" s="10"/>
    </row>
    <row r="46645" spans="2:13" s="1" customFormat="1" ht="13.8" x14ac:dyDescent="0.3">
      <c r="B46645" s="10"/>
      <c r="L46645" s="10"/>
      <c r="M46645" s="10"/>
    </row>
    <row r="46646" spans="2:13" s="1" customFormat="1" ht="13.8" x14ac:dyDescent="0.3">
      <c r="B46646" s="10"/>
      <c r="L46646" s="10"/>
      <c r="M46646" s="10"/>
    </row>
    <row r="46647" spans="2:13" s="1" customFormat="1" ht="13.8" x14ac:dyDescent="0.3">
      <c r="B46647" s="10"/>
      <c r="L46647" s="10"/>
      <c r="M46647" s="10"/>
    </row>
    <row r="46648" spans="2:13" s="1" customFormat="1" ht="13.8" x14ac:dyDescent="0.3">
      <c r="B46648" s="10"/>
      <c r="L46648" s="10"/>
      <c r="M46648" s="10"/>
    </row>
    <row r="46649" spans="2:13" s="1" customFormat="1" ht="13.8" x14ac:dyDescent="0.3">
      <c r="B46649" s="10"/>
      <c r="L46649" s="10"/>
      <c r="M46649" s="10"/>
    </row>
    <row r="46650" spans="2:13" s="1" customFormat="1" ht="13.8" x14ac:dyDescent="0.3">
      <c r="B46650" s="10"/>
      <c r="L46650" s="10"/>
      <c r="M46650" s="10"/>
    </row>
    <row r="46651" spans="2:13" s="1" customFormat="1" ht="13.8" x14ac:dyDescent="0.3">
      <c r="B46651" s="10"/>
      <c r="L46651" s="10"/>
      <c r="M46651" s="10"/>
    </row>
    <row r="46652" spans="2:13" s="1" customFormat="1" ht="13.8" x14ac:dyDescent="0.3">
      <c r="B46652" s="10"/>
      <c r="L46652" s="10"/>
      <c r="M46652" s="10"/>
    </row>
    <row r="46653" spans="2:13" s="1" customFormat="1" ht="13.8" x14ac:dyDescent="0.3">
      <c r="B46653" s="10"/>
      <c r="L46653" s="10"/>
      <c r="M46653" s="10"/>
    </row>
    <row r="46654" spans="2:13" s="1" customFormat="1" ht="13.8" x14ac:dyDescent="0.3">
      <c r="B46654" s="10"/>
      <c r="L46654" s="10"/>
      <c r="M46654" s="10"/>
    </row>
    <row r="46655" spans="2:13" s="1" customFormat="1" ht="13.8" x14ac:dyDescent="0.3">
      <c r="B46655" s="10"/>
      <c r="L46655" s="10"/>
      <c r="M46655" s="10"/>
    </row>
    <row r="46656" spans="2:13" s="1" customFormat="1" ht="13.8" x14ac:dyDescent="0.3">
      <c r="B46656" s="10"/>
      <c r="L46656" s="10"/>
      <c r="M46656" s="10"/>
    </row>
    <row r="46657" spans="2:13" s="1" customFormat="1" ht="13.8" x14ac:dyDescent="0.3">
      <c r="B46657" s="10"/>
      <c r="L46657" s="10"/>
      <c r="M46657" s="10"/>
    </row>
    <row r="46658" spans="2:13" s="1" customFormat="1" ht="13.8" x14ac:dyDescent="0.3">
      <c r="B46658" s="10"/>
      <c r="L46658" s="10"/>
      <c r="M46658" s="10"/>
    </row>
    <row r="46659" spans="2:13" s="1" customFormat="1" ht="13.8" x14ac:dyDescent="0.3">
      <c r="B46659" s="10"/>
      <c r="L46659" s="10"/>
      <c r="M46659" s="10"/>
    </row>
    <row r="46660" spans="2:13" s="1" customFormat="1" ht="13.8" x14ac:dyDescent="0.3">
      <c r="B46660" s="10"/>
      <c r="L46660" s="10"/>
      <c r="M46660" s="10"/>
    </row>
    <row r="46661" spans="2:13" s="1" customFormat="1" ht="13.8" x14ac:dyDescent="0.3">
      <c r="B46661" s="10"/>
      <c r="L46661" s="10"/>
      <c r="M46661" s="10"/>
    </row>
    <row r="46662" spans="2:13" s="1" customFormat="1" ht="13.8" x14ac:dyDescent="0.3">
      <c r="B46662" s="10"/>
      <c r="L46662" s="10"/>
      <c r="M46662" s="10"/>
    </row>
    <row r="46663" spans="2:13" s="1" customFormat="1" ht="13.8" x14ac:dyDescent="0.3">
      <c r="B46663" s="10"/>
      <c r="L46663" s="10"/>
      <c r="M46663" s="10"/>
    </row>
    <row r="46664" spans="2:13" s="1" customFormat="1" ht="13.8" x14ac:dyDescent="0.3">
      <c r="B46664" s="10"/>
      <c r="L46664" s="10"/>
      <c r="M46664" s="10"/>
    </row>
    <row r="46665" spans="2:13" s="1" customFormat="1" ht="13.8" x14ac:dyDescent="0.3">
      <c r="B46665" s="10"/>
      <c r="L46665" s="10"/>
      <c r="M46665" s="10"/>
    </row>
    <row r="46666" spans="2:13" s="1" customFormat="1" ht="13.8" x14ac:dyDescent="0.3">
      <c r="B46666" s="10"/>
      <c r="L46666" s="10"/>
      <c r="M46666" s="10"/>
    </row>
    <row r="46667" spans="2:13" s="1" customFormat="1" ht="13.8" x14ac:dyDescent="0.3">
      <c r="B46667" s="10"/>
      <c r="L46667" s="10"/>
      <c r="M46667" s="10"/>
    </row>
    <row r="46668" spans="2:13" s="1" customFormat="1" ht="13.8" x14ac:dyDescent="0.3">
      <c r="B46668" s="10"/>
      <c r="L46668" s="10"/>
      <c r="M46668" s="10"/>
    </row>
    <row r="46669" spans="2:13" s="1" customFormat="1" ht="13.8" x14ac:dyDescent="0.3">
      <c r="B46669" s="10"/>
      <c r="L46669" s="10"/>
      <c r="M46669" s="10"/>
    </row>
    <row r="46670" spans="2:13" s="1" customFormat="1" ht="13.8" x14ac:dyDescent="0.3">
      <c r="B46670" s="10"/>
      <c r="L46670" s="10"/>
      <c r="M46670" s="10"/>
    </row>
    <row r="46671" spans="2:13" s="1" customFormat="1" ht="13.8" x14ac:dyDescent="0.3">
      <c r="B46671" s="10"/>
      <c r="L46671" s="10"/>
      <c r="M46671" s="10"/>
    </row>
    <row r="46672" spans="2:13" s="1" customFormat="1" ht="13.8" x14ac:dyDescent="0.3">
      <c r="B46672" s="10"/>
      <c r="L46672" s="10"/>
      <c r="M46672" s="10"/>
    </row>
    <row r="46673" spans="2:13" s="1" customFormat="1" ht="13.8" x14ac:dyDescent="0.3">
      <c r="B46673" s="10"/>
      <c r="L46673" s="10"/>
      <c r="M46673" s="10"/>
    </row>
    <row r="46674" spans="2:13" s="1" customFormat="1" ht="13.8" x14ac:dyDescent="0.3">
      <c r="B46674" s="10"/>
      <c r="L46674" s="10"/>
      <c r="M46674" s="10"/>
    </row>
    <row r="46675" spans="2:13" s="1" customFormat="1" ht="13.8" x14ac:dyDescent="0.3">
      <c r="B46675" s="10"/>
      <c r="L46675" s="10"/>
      <c r="M46675" s="10"/>
    </row>
    <row r="46676" spans="2:13" s="1" customFormat="1" ht="13.8" x14ac:dyDescent="0.3">
      <c r="B46676" s="10"/>
      <c r="L46676" s="10"/>
      <c r="M46676" s="10"/>
    </row>
    <row r="46677" spans="2:13" s="1" customFormat="1" ht="13.8" x14ac:dyDescent="0.3">
      <c r="B46677" s="10"/>
      <c r="L46677" s="10"/>
      <c r="M46677" s="10"/>
    </row>
    <row r="46678" spans="2:13" s="1" customFormat="1" ht="13.8" x14ac:dyDescent="0.3">
      <c r="B46678" s="10"/>
      <c r="L46678" s="10"/>
      <c r="M46678" s="10"/>
    </row>
    <row r="46679" spans="2:13" s="1" customFormat="1" ht="13.8" x14ac:dyDescent="0.3">
      <c r="B46679" s="10"/>
      <c r="L46679" s="10"/>
      <c r="M46679" s="10"/>
    </row>
    <row r="46680" spans="2:13" s="1" customFormat="1" ht="13.8" x14ac:dyDescent="0.3">
      <c r="B46680" s="10"/>
      <c r="L46680" s="10"/>
      <c r="M46680" s="10"/>
    </row>
    <row r="46681" spans="2:13" s="1" customFormat="1" ht="13.8" x14ac:dyDescent="0.3">
      <c r="B46681" s="10"/>
      <c r="L46681" s="10"/>
      <c r="M46681" s="10"/>
    </row>
    <row r="46682" spans="2:13" s="1" customFormat="1" ht="13.8" x14ac:dyDescent="0.3">
      <c r="B46682" s="10"/>
      <c r="L46682" s="10"/>
      <c r="M46682" s="10"/>
    </row>
    <row r="46683" spans="2:13" s="1" customFormat="1" ht="13.8" x14ac:dyDescent="0.3">
      <c r="B46683" s="10"/>
      <c r="L46683" s="10"/>
      <c r="M46683" s="10"/>
    </row>
    <row r="46684" spans="2:13" s="1" customFormat="1" ht="13.8" x14ac:dyDescent="0.3">
      <c r="B46684" s="10"/>
      <c r="L46684" s="10"/>
      <c r="M46684" s="10"/>
    </row>
    <row r="46685" spans="2:13" s="1" customFormat="1" ht="13.8" x14ac:dyDescent="0.3">
      <c r="B46685" s="10"/>
      <c r="L46685" s="10"/>
      <c r="M46685" s="10"/>
    </row>
    <row r="46686" spans="2:13" s="1" customFormat="1" ht="13.8" x14ac:dyDescent="0.3">
      <c r="B46686" s="10"/>
      <c r="L46686" s="10"/>
      <c r="M46686" s="10"/>
    </row>
    <row r="46687" spans="2:13" s="1" customFormat="1" ht="13.8" x14ac:dyDescent="0.3">
      <c r="B46687" s="10"/>
      <c r="L46687" s="10"/>
      <c r="M46687" s="10"/>
    </row>
    <row r="46688" spans="2:13" s="1" customFormat="1" ht="13.8" x14ac:dyDescent="0.3">
      <c r="B46688" s="10"/>
      <c r="L46688" s="10"/>
      <c r="M46688" s="10"/>
    </row>
    <row r="46689" spans="2:13" s="1" customFormat="1" ht="13.8" x14ac:dyDescent="0.3">
      <c r="B46689" s="10"/>
      <c r="L46689" s="10"/>
      <c r="M46689" s="10"/>
    </row>
    <row r="46690" spans="2:13" s="1" customFormat="1" ht="13.8" x14ac:dyDescent="0.3">
      <c r="B46690" s="10"/>
      <c r="L46690" s="10"/>
      <c r="M46690" s="10"/>
    </row>
    <row r="46691" spans="2:13" s="1" customFormat="1" ht="13.8" x14ac:dyDescent="0.3">
      <c r="B46691" s="10"/>
      <c r="L46691" s="10"/>
      <c r="M46691" s="10"/>
    </row>
    <row r="46692" spans="2:13" s="1" customFormat="1" ht="13.8" x14ac:dyDescent="0.3">
      <c r="B46692" s="10"/>
      <c r="L46692" s="10"/>
      <c r="M46692" s="10"/>
    </row>
    <row r="46693" spans="2:13" s="1" customFormat="1" ht="13.8" x14ac:dyDescent="0.3">
      <c r="B46693" s="10"/>
      <c r="L46693" s="10"/>
      <c r="M46693" s="10"/>
    </row>
    <row r="46694" spans="2:13" s="1" customFormat="1" ht="13.8" x14ac:dyDescent="0.3">
      <c r="B46694" s="10"/>
      <c r="L46694" s="10"/>
      <c r="M46694" s="10"/>
    </row>
    <row r="46695" spans="2:13" s="1" customFormat="1" ht="13.8" x14ac:dyDescent="0.3">
      <c r="B46695" s="10"/>
      <c r="L46695" s="10"/>
      <c r="M46695" s="10"/>
    </row>
    <row r="46696" spans="2:13" s="1" customFormat="1" ht="13.8" x14ac:dyDescent="0.3">
      <c r="B46696" s="10"/>
      <c r="L46696" s="10"/>
      <c r="M46696" s="10"/>
    </row>
    <row r="46697" spans="2:13" s="1" customFormat="1" ht="13.8" x14ac:dyDescent="0.3">
      <c r="B46697" s="10"/>
      <c r="L46697" s="10"/>
      <c r="M46697" s="10"/>
    </row>
    <row r="46698" spans="2:13" s="1" customFormat="1" ht="13.8" x14ac:dyDescent="0.3">
      <c r="B46698" s="10"/>
      <c r="L46698" s="10"/>
      <c r="M46698" s="10"/>
    </row>
    <row r="46699" spans="2:13" s="1" customFormat="1" ht="13.8" x14ac:dyDescent="0.3">
      <c r="B46699" s="10"/>
      <c r="L46699" s="10"/>
      <c r="M46699" s="10"/>
    </row>
    <row r="46700" spans="2:13" s="1" customFormat="1" ht="13.8" x14ac:dyDescent="0.3">
      <c r="B46700" s="10"/>
      <c r="L46700" s="10"/>
      <c r="M46700" s="10"/>
    </row>
    <row r="46701" spans="2:13" s="1" customFormat="1" ht="13.8" x14ac:dyDescent="0.3">
      <c r="B46701" s="10"/>
      <c r="L46701" s="10"/>
      <c r="M46701" s="10"/>
    </row>
    <row r="46702" spans="2:13" s="1" customFormat="1" ht="13.8" x14ac:dyDescent="0.3">
      <c r="B46702" s="10"/>
      <c r="L46702" s="10"/>
      <c r="M46702" s="10"/>
    </row>
    <row r="46703" spans="2:13" s="1" customFormat="1" ht="13.8" x14ac:dyDescent="0.3">
      <c r="B46703" s="10"/>
      <c r="L46703" s="10"/>
      <c r="M46703" s="10"/>
    </row>
    <row r="46704" spans="2:13" s="1" customFormat="1" ht="13.8" x14ac:dyDescent="0.3">
      <c r="B46704" s="10"/>
      <c r="L46704" s="10"/>
      <c r="M46704" s="10"/>
    </row>
    <row r="46705" spans="2:13" s="1" customFormat="1" ht="13.8" x14ac:dyDescent="0.3">
      <c r="B46705" s="10"/>
      <c r="L46705" s="10"/>
      <c r="M46705" s="10"/>
    </row>
    <row r="46706" spans="2:13" s="1" customFormat="1" ht="13.8" x14ac:dyDescent="0.3">
      <c r="B46706" s="10"/>
      <c r="L46706" s="10"/>
      <c r="M46706" s="10"/>
    </row>
    <row r="46707" spans="2:13" s="1" customFormat="1" ht="13.8" x14ac:dyDescent="0.3">
      <c r="B46707" s="10"/>
      <c r="L46707" s="10"/>
      <c r="M46707" s="10"/>
    </row>
    <row r="46708" spans="2:13" s="1" customFormat="1" ht="13.8" x14ac:dyDescent="0.3">
      <c r="B46708" s="10"/>
      <c r="L46708" s="10"/>
      <c r="M46708" s="10"/>
    </row>
    <row r="46709" spans="2:13" s="1" customFormat="1" ht="13.8" x14ac:dyDescent="0.3">
      <c r="B46709" s="10"/>
      <c r="L46709" s="10"/>
      <c r="M46709" s="10"/>
    </row>
    <row r="46710" spans="2:13" s="1" customFormat="1" ht="13.8" x14ac:dyDescent="0.3">
      <c r="B46710" s="10"/>
      <c r="L46710" s="10"/>
      <c r="M46710" s="10"/>
    </row>
    <row r="46711" spans="2:13" s="1" customFormat="1" ht="13.8" x14ac:dyDescent="0.3">
      <c r="B46711" s="10"/>
      <c r="L46711" s="10"/>
      <c r="M46711" s="10"/>
    </row>
    <row r="46712" spans="2:13" s="1" customFormat="1" ht="13.8" x14ac:dyDescent="0.3">
      <c r="B46712" s="10"/>
      <c r="L46712" s="10"/>
      <c r="M46712" s="10"/>
    </row>
    <row r="46713" spans="2:13" s="1" customFormat="1" ht="13.8" x14ac:dyDescent="0.3">
      <c r="B46713" s="10"/>
      <c r="L46713" s="10"/>
      <c r="M46713" s="10"/>
    </row>
    <row r="46714" spans="2:13" s="1" customFormat="1" ht="13.8" x14ac:dyDescent="0.3">
      <c r="B46714" s="10"/>
      <c r="L46714" s="10"/>
      <c r="M46714" s="10"/>
    </row>
    <row r="46715" spans="2:13" s="1" customFormat="1" ht="13.8" x14ac:dyDescent="0.3">
      <c r="B46715" s="10"/>
      <c r="L46715" s="10"/>
      <c r="M46715" s="10"/>
    </row>
    <row r="46716" spans="2:13" s="1" customFormat="1" ht="13.8" x14ac:dyDescent="0.3">
      <c r="B46716" s="10"/>
      <c r="L46716" s="10"/>
      <c r="M46716" s="10"/>
    </row>
    <row r="46717" spans="2:13" s="1" customFormat="1" ht="13.8" x14ac:dyDescent="0.3">
      <c r="B46717" s="10"/>
      <c r="L46717" s="10"/>
      <c r="M46717" s="10"/>
    </row>
    <row r="46718" spans="2:13" s="1" customFormat="1" ht="13.8" x14ac:dyDescent="0.3">
      <c r="B46718" s="10"/>
      <c r="L46718" s="10"/>
      <c r="M46718" s="10"/>
    </row>
    <row r="46719" spans="2:13" s="1" customFormat="1" ht="13.8" x14ac:dyDescent="0.3">
      <c r="B46719" s="10"/>
      <c r="L46719" s="10"/>
      <c r="M46719" s="10"/>
    </row>
    <row r="46720" spans="2:13" s="1" customFormat="1" ht="13.8" x14ac:dyDescent="0.3">
      <c r="B46720" s="10"/>
      <c r="L46720" s="10"/>
      <c r="M46720" s="10"/>
    </row>
    <row r="46721" spans="2:13" s="1" customFormat="1" ht="13.8" x14ac:dyDescent="0.3">
      <c r="B46721" s="10"/>
      <c r="L46721" s="10"/>
      <c r="M46721" s="10"/>
    </row>
    <row r="46722" spans="2:13" s="1" customFormat="1" ht="13.8" x14ac:dyDescent="0.3">
      <c r="B46722" s="10"/>
      <c r="L46722" s="10"/>
      <c r="M46722" s="10"/>
    </row>
    <row r="46723" spans="2:13" s="1" customFormat="1" ht="13.8" x14ac:dyDescent="0.3">
      <c r="B46723" s="10"/>
      <c r="L46723" s="10"/>
      <c r="M46723" s="10"/>
    </row>
    <row r="46724" spans="2:13" s="1" customFormat="1" ht="13.8" x14ac:dyDescent="0.3">
      <c r="B46724" s="10"/>
      <c r="L46724" s="10"/>
      <c r="M46724" s="10"/>
    </row>
    <row r="46725" spans="2:13" s="1" customFormat="1" ht="13.8" x14ac:dyDescent="0.3">
      <c r="B46725" s="10"/>
      <c r="L46725" s="10"/>
      <c r="M46725" s="10"/>
    </row>
    <row r="46726" spans="2:13" s="1" customFormat="1" ht="13.8" x14ac:dyDescent="0.3">
      <c r="B46726" s="10"/>
      <c r="L46726" s="10"/>
      <c r="M46726" s="10"/>
    </row>
    <row r="46727" spans="2:13" s="1" customFormat="1" ht="13.8" x14ac:dyDescent="0.3">
      <c r="B46727" s="10"/>
      <c r="L46727" s="10"/>
      <c r="M46727" s="10"/>
    </row>
    <row r="46728" spans="2:13" s="1" customFormat="1" ht="13.8" x14ac:dyDescent="0.3">
      <c r="B46728" s="10"/>
      <c r="L46728" s="10"/>
      <c r="M46728" s="10"/>
    </row>
    <row r="46729" spans="2:13" s="1" customFormat="1" ht="13.8" x14ac:dyDescent="0.3">
      <c r="B46729" s="10"/>
      <c r="L46729" s="10"/>
      <c r="M46729" s="10"/>
    </row>
    <row r="46730" spans="2:13" s="1" customFormat="1" ht="13.8" x14ac:dyDescent="0.3">
      <c r="B46730" s="10"/>
      <c r="L46730" s="10"/>
      <c r="M46730" s="10"/>
    </row>
    <row r="46731" spans="2:13" s="1" customFormat="1" ht="13.8" x14ac:dyDescent="0.3">
      <c r="B46731" s="10"/>
      <c r="L46731" s="10"/>
      <c r="M46731" s="10"/>
    </row>
    <row r="46732" spans="2:13" s="1" customFormat="1" ht="13.8" x14ac:dyDescent="0.3">
      <c r="B46732" s="10"/>
      <c r="L46732" s="10"/>
      <c r="M46732" s="10"/>
    </row>
    <row r="46733" spans="2:13" s="1" customFormat="1" ht="13.8" x14ac:dyDescent="0.3">
      <c r="B46733" s="10"/>
      <c r="L46733" s="10"/>
      <c r="M46733" s="10"/>
    </row>
    <row r="46734" spans="2:13" s="1" customFormat="1" ht="13.8" x14ac:dyDescent="0.3">
      <c r="B46734" s="10"/>
      <c r="L46734" s="10"/>
      <c r="M46734" s="10"/>
    </row>
    <row r="46735" spans="2:13" s="1" customFormat="1" ht="13.8" x14ac:dyDescent="0.3">
      <c r="B46735" s="10"/>
      <c r="L46735" s="10"/>
      <c r="M46735" s="10"/>
    </row>
    <row r="46736" spans="2:13" s="1" customFormat="1" ht="13.8" x14ac:dyDescent="0.3">
      <c r="B46736" s="10"/>
      <c r="L46736" s="10"/>
      <c r="M46736" s="10"/>
    </row>
    <row r="46737" spans="2:13" s="1" customFormat="1" ht="13.8" x14ac:dyDescent="0.3">
      <c r="B46737" s="10"/>
      <c r="L46737" s="10"/>
      <c r="M46737" s="10"/>
    </row>
    <row r="46738" spans="2:13" s="1" customFormat="1" ht="13.8" x14ac:dyDescent="0.3">
      <c r="B46738" s="10"/>
      <c r="L46738" s="10"/>
      <c r="M46738" s="10"/>
    </row>
    <row r="46739" spans="2:13" s="1" customFormat="1" ht="13.8" x14ac:dyDescent="0.3">
      <c r="B46739" s="10"/>
      <c r="L46739" s="10"/>
      <c r="M46739" s="10"/>
    </row>
    <row r="46740" spans="2:13" s="1" customFormat="1" ht="13.8" x14ac:dyDescent="0.3">
      <c r="B46740" s="10"/>
      <c r="L46740" s="10"/>
      <c r="M46740" s="10"/>
    </row>
    <row r="46741" spans="2:13" s="1" customFormat="1" ht="13.8" x14ac:dyDescent="0.3">
      <c r="B46741" s="10"/>
      <c r="L46741" s="10"/>
      <c r="M46741" s="10"/>
    </row>
    <row r="46742" spans="2:13" s="1" customFormat="1" ht="13.8" x14ac:dyDescent="0.3">
      <c r="B46742" s="10"/>
      <c r="L46742" s="10"/>
      <c r="M46742" s="10"/>
    </row>
    <row r="46743" spans="2:13" s="1" customFormat="1" ht="13.8" x14ac:dyDescent="0.3">
      <c r="B46743" s="10"/>
      <c r="L46743" s="10"/>
      <c r="M46743" s="10"/>
    </row>
    <row r="46744" spans="2:13" s="1" customFormat="1" ht="13.8" x14ac:dyDescent="0.3">
      <c r="B46744" s="10"/>
      <c r="L46744" s="10"/>
      <c r="M46744" s="10"/>
    </row>
    <row r="46745" spans="2:13" s="1" customFormat="1" ht="13.8" x14ac:dyDescent="0.3">
      <c r="B46745" s="10"/>
      <c r="L46745" s="10"/>
      <c r="M46745" s="10"/>
    </row>
    <row r="46746" spans="2:13" s="1" customFormat="1" ht="13.8" x14ac:dyDescent="0.3">
      <c r="B46746" s="10"/>
      <c r="L46746" s="10"/>
      <c r="M46746" s="10"/>
    </row>
    <row r="46747" spans="2:13" s="1" customFormat="1" ht="13.8" x14ac:dyDescent="0.3">
      <c r="B46747" s="10"/>
      <c r="L46747" s="10"/>
      <c r="M46747" s="10"/>
    </row>
    <row r="46748" spans="2:13" s="1" customFormat="1" ht="13.8" x14ac:dyDescent="0.3">
      <c r="B46748" s="10"/>
      <c r="L46748" s="10"/>
      <c r="M46748" s="10"/>
    </row>
    <row r="46749" spans="2:13" s="1" customFormat="1" ht="13.8" x14ac:dyDescent="0.3">
      <c r="B46749" s="10"/>
      <c r="L46749" s="10"/>
      <c r="M46749" s="10"/>
    </row>
    <row r="46750" spans="2:13" s="1" customFormat="1" ht="13.8" x14ac:dyDescent="0.3">
      <c r="B46750" s="10"/>
      <c r="L46750" s="10"/>
      <c r="M46750" s="10"/>
    </row>
    <row r="46751" spans="2:13" s="1" customFormat="1" ht="13.8" x14ac:dyDescent="0.3">
      <c r="B46751" s="10"/>
      <c r="L46751" s="10"/>
      <c r="M46751" s="10"/>
    </row>
    <row r="46752" spans="2:13" s="1" customFormat="1" ht="13.8" x14ac:dyDescent="0.3">
      <c r="B46752" s="10"/>
      <c r="L46752" s="10"/>
      <c r="M46752" s="10"/>
    </row>
    <row r="46753" spans="2:13" s="1" customFormat="1" ht="13.8" x14ac:dyDescent="0.3">
      <c r="B46753" s="10"/>
      <c r="L46753" s="10"/>
      <c r="M46753" s="10"/>
    </row>
    <row r="46754" spans="2:13" s="1" customFormat="1" ht="13.8" x14ac:dyDescent="0.3">
      <c r="B46754" s="10"/>
      <c r="L46754" s="10"/>
      <c r="M46754" s="10"/>
    </row>
    <row r="46755" spans="2:13" s="1" customFormat="1" ht="13.8" x14ac:dyDescent="0.3">
      <c r="B46755" s="10"/>
      <c r="L46755" s="10"/>
      <c r="M46755" s="10"/>
    </row>
    <row r="46756" spans="2:13" s="1" customFormat="1" ht="13.8" x14ac:dyDescent="0.3">
      <c r="B46756" s="10"/>
      <c r="L46756" s="10"/>
      <c r="M46756" s="10"/>
    </row>
    <row r="46757" spans="2:13" s="1" customFormat="1" ht="13.8" x14ac:dyDescent="0.3">
      <c r="B46757" s="10"/>
      <c r="L46757" s="10"/>
      <c r="M46757" s="10"/>
    </row>
    <row r="46758" spans="2:13" s="1" customFormat="1" ht="13.8" x14ac:dyDescent="0.3">
      <c r="B46758" s="10"/>
      <c r="L46758" s="10"/>
      <c r="M46758" s="10"/>
    </row>
    <row r="46759" spans="2:13" s="1" customFormat="1" ht="13.8" x14ac:dyDescent="0.3">
      <c r="B46759" s="10"/>
      <c r="L46759" s="10"/>
      <c r="M46759" s="10"/>
    </row>
    <row r="46760" spans="2:13" s="1" customFormat="1" ht="13.8" x14ac:dyDescent="0.3">
      <c r="B46760" s="10"/>
      <c r="L46760" s="10"/>
      <c r="M46760" s="10"/>
    </row>
    <row r="46761" spans="2:13" s="1" customFormat="1" ht="13.8" x14ac:dyDescent="0.3">
      <c r="B46761" s="10"/>
      <c r="L46761" s="10"/>
      <c r="M46761" s="10"/>
    </row>
    <row r="46762" spans="2:13" s="1" customFormat="1" ht="13.8" x14ac:dyDescent="0.3">
      <c r="B46762" s="10"/>
      <c r="L46762" s="10"/>
      <c r="M46762" s="10"/>
    </row>
    <row r="46763" spans="2:13" s="1" customFormat="1" ht="13.8" x14ac:dyDescent="0.3">
      <c r="B46763" s="10"/>
      <c r="L46763" s="10"/>
      <c r="M46763" s="10"/>
    </row>
    <row r="46764" spans="2:13" s="1" customFormat="1" ht="13.8" x14ac:dyDescent="0.3">
      <c r="B46764" s="10"/>
      <c r="L46764" s="10"/>
      <c r="M46764" s="10"/>
    </row>
    <row r="46765" spans="2:13" s="1" customFormat="1" ht="13.8" x14ac:dyDescent="0.3">
      <c r="B46765" s="10"/>
      <c r="L46765" s="10"/>
      <c r="M46765" s="10"/>
    </row>
    <row r="46766" spans="2:13" s="1" customFormat="1" ht="13.8" x14ac:dyDescent="0.3">
      <c r="B46766" s="10"/>
      <c r="L46766" s="10"/>
      <c r="M46766" s="10"/>
    </row>
    <row r="46767" spans="2:13" s="1" customFormat="1" ht="13.8" x14ac:dyDescent="0.3">
      <c r="B46767" s="10"/>
      <c r="L46767" s="10"/>
      <c r="M46767" s="10"/>
    </row>
    <row r="46768" spans="2:13" s="1" customFormat="1" ht="13.8" x14ac:dyDescent="0.3">
      <c r="B46768" s="10"/>
      <c r="L46768" s="10"/>
      <c r="M46768" s="10"/>
    </row>
    <row r="46769" spans="2:13" s="1" customFormat="1" ht="13.8" x14ac:dyDescent="0.3">
      <c r="B46769" s="10"/>
      <c r="L46769" s="10"/>
      <c r="M46769" s="10"/>
    </row>
    <row r="46770" spans="2:13" s="1" customFormat="1" ht="13.8" x14ac:dyDescent="0.3">
      <c r="B46770" s="10"/>
      <c r="L46770" s="10"/>
      <c r="M46770" s="10"/>
    </row>
    <row r="46771" spans="2:13" s="1" customFormat="1" ht="13.8" x14ac:dyDescent="0.3">
      <c r="B46771" s="10"/>
      <c r="L46771" s="10"/>
      <c r="M46771" s="10"/>
    </row>
    <row r="46772" spans="2:13" s="1" customFormat="1" ht="13.8" x14ac:dyDescent="0.3">
      <c r="B46772" s="10"/>
      <c r="L46772" s="10"/>
      <c r="M46772" s="10"/>
    </row>
    <row r="46773" spans="2:13" s="1" customFormat="1" ht="13.8" x14ac:dyDescent="0.3">
      <c r="B46773" s="10"/>
      <c r="L46773" s="10"/>
      <c r="M46773" s="10"/>
    </row>
    <row r="46774" spans="2:13" s="1" customFormat="1" ht="13.8" x14ac:dyDescent="0.3">
      <c r="B46774" s="10"/>
      <c r="L46774" s="10"/>
      <c r="M46774" s="10"/>
    </row>
    <row r="46775" spans="2:13" s="1" customFormat="1" ht="13.8" x14ac:dyDescent="0.3">
      <c r="B46775" s="10"/>
      <c r="L46775" s="10"/>
      <c r="M46775" s="10"/>
    </row>
    <row r="46776" spans="2:13" s="1" customFormat="1" ht="13.8" x14ac:dyDescent="0.3">
      <c r="B46776" s="10"/>
      <c r="L46776" s="10"/>
      <c r="M46776" s="10"/>
    </row>
    <row r="46777" spans="2:13" s="1" customFormat="1" ht="13.8" x14ac:dyDescent="0.3">
      <c r="B46777" s="10"/>
      <c r="L46777" s="10"/>
      <c r="M46777" s="10"/>
    </row>
    <row r="46778" spans="2:13" s="1" customFormat="1" ht="13.8" x14ac:dyDescent="0.3">
      <c r="B46778" s="10"/>
      <c r="L46778" s="10"/>
      <c r="M46778" s="10"/>
    </row>
    <row r="46779" spans="2:13" s="1" customFormat="1" ht="13.8" x14ac:dyDescent="0.3">
      <c r="B46779" s="10"/>
      <c r="L46779" s="10"/>
      <c r="M46779" s="10"/>
    </row>
    <row r="46780" spans="2:13" s="1" customFormat="1" ht="13.8" x14ac:dyDescent="0.3">
      <c r="B46780" s="10"/>
      <c r="L46780" s="10"/>
      <c r="M46780" s="10"/>
    </row>
    <row r="46781" spans="2:13" s="1" customFormat="1" ht="13.8" x14ac:dyDescent="0.3">
      <c r="B46781" s="10"/>
      <c r="L46781" s="10"/>
      <c r="M46781" s="10"/>
    </row>
    <row r="46782" spans="2:13" s="1" customFormat="1" ht="13.8" x14ac:dyDescent="0.3">
      <c r="B46782" s="10"/>
      <c r="L46782" s="10"/>
      <c r="M46782" s="10"/>
    </row>
    <row r="46783" spans="2:13" s="1" customFormat="1" ht="13.8" x14ac:dyDescent="0.3">
      <c r="B46783" s="10"/>
      <c r="L46783" s="10"/>
      <c r="M46783" s="10"/>
    </row>
    <row r="46784" spans="2:13" s="1" customFormat="1" ht="13.8" x14ac:dyDescent="0.3">
      <c r="B46784" s="10"/>
      <c r="L46784" s="10"/>
      <c r="M46784" s="10"/>
    </row>
    <row r="46785" spans="2:13" s="1" customFormat="1" ht="13.8" x14ac:dyDescent="0.3">
      <c r="B46785" s="10"/>
      <c r="L46785" s="10"/>
      <c r="M46785" s="10"/>
    </row>
    <row r="46786" spans="2:13" s="1" customFormat="1" ht="13.8" x14ac:dyDescent="0.3">
      <c r="B46786" s="10"/>
      <c r="L46786" s="10"/>
      <c r="M46786" s="10"/>
    </row>
    <row r="46787" spans="2:13" s="1" customFormat="1" ht="13.8" x14ac:dyDescent="0.3">
      <c r="B46787" s="10"/>
      <c r="L46787" s="10"/>
      <c r="M46787" s="10"/>
    </row>
    <row r="46788" spans="2:13" s="1" customFormat="1" ht="13.8" x14ac:dyDescent="0.3">
      <c r="B46788" s="10"/>
      <c r="L46788" s="10"/>
      <c r="M46788" s="10"/>
    </row>
    <row r="46789" spans="2:13" s="1" customFormat="1" ht="13.8" x14ac:dyDescent="0.3">
      <c r="B46789" s="10"/>
      <c r="L46789" s="10"/>
      <c r="M46789" s="10"/>
    </row>
    <row r="46790" spans="2:13" s="1" customFormat="1" ht="13.8" x14ac:dyDescent="0.3">
      <c r="B46790" s="10"/>
      <c r="L46790" s="10"/>
      <c r="M46790" s="10"/>
    </row>
    <row r="46791" spans="2:13" s="1" customFormat="1" ht="13.8" x14ac:dyDescent="0.3">
      <c r="B46791" s="10"/>
      <c r="L46791" s="10"/>
      <c r="M46791" s="10"/>
    </row>
    <row r="46792" spans="2:13" s="1" customFormat="1" ht="13.8" x14ac:dyDescent="0.3">
      <c r="B46792" s="10"/>
      <c r="L46792" s="10"/>
      <c r="M46792" s="10"/>
    </row>
    <row r="46793" spans="2:13" s="1" customFormat="1" ht="13.8" x14ac:dyDescent="0.3">
      <c r="B46793" s="10"/>
      <c r="L46793" s="10"/>
      <c r="M46793" s="10"/>
    </row>
    <row r="46794" spans="2:13" s="1" customFormat="1" ht="13.8" x14ac:dyDescent="0.3">
      <c r="B46794" s="10"/>
      <c r="L46794" s="10"/>
      <c r="M46794" s="10"/>
    </row>
    <row r="46795" spans="2:13" s="1" customFormat="1" ht="13.8" x14ac:dyDescent="0.3">
      <c r="B46795" s="10"/>
      <c r="L46795" s="10"/>
      <c r="M46795" s="10"/>
    </row>
    <row r="46796" spans="2:13" s="1" customFormat="1" ht="13.8" x14ac:dyDescent="0.3">
      <c r="B46796" s="10"/>
      <c r="L46796" s="10"/>
      <c r="M46796" s="10"/>
    </row>
    <row r="46797" spans="2:13" s="1" customFormat="1" ht="13.8" x14ac:dyDescent="0.3">
      <c r="B46797" s="10"/>
      <c r="L46797" s="10"/>
      <c r="M46797" s="10"/>
    </row>
    <row r="46798" spans="2:13" s="1" customFormat="1" ht="13.8" x14ac:dyDescent="0.3">
      <c r="B46798" s="10"/>
      <c r="L46798" s="10"/>
      <c r="M46798" s="10"/>
    </row>
    <row r="46799" spans="2:13" s="1" customFormat="1" ht="13.8" x14ac:dyDescent="0.3">
      <c r="B46799" s="10"/>
      <c r="L46799" s="10"/>
      <c r="M46799" s="10"/>
    </row>
    <row r="46800" spans="2:13" s="1" customFormat="1" ht="13.8" x14ac:dyDescent="0.3">
      <c r="B46800" s="10"/>
      <c r="L46800" s="10"/>
      <c r="M46800" s="10"/>
    </row>
    <row r="46801" spans="2:13" s="1" customFormat="1" ht="13.8" x14ac:dyDescent="0.3">
      <c r="B46801" s="10"/>
      <c r="L46801" s="10"/>
      <c r="M46801" s="10"/>
    </row>
    <row r="46802" spans="2:13" s="1" customFormat="1" ht="13.8" x14ac:dyDescent="0.3">
      <c r="B46802" s="10"/>
      <c r="L46802" s="10"/>
      <c r="M46802" s="10"/>
    </row>
    <row r="46803" spans="2:13" s="1" customFormat="1" ht="13.8" x14ac:dyDescent="0.3">
      <c r="B46803" s="10"/>
      <c r="L46803" s="10"/>
      <c r="M46803" s="10"/>
    </row>
    <row r="46804" spans="2:13" s="1" customFormat="1" ht="13.8" x14ac:dyDescent="0.3">
      <c r="B46804" s="10"/>
      <c r="L46804" s="10"/>
      <c r="M46804" s="10"/>
    </row>
    <row r="46805" spans="2:13" s="1" customFormat="1" ht="13.8" x14ac:dyDescent="0.3">
      <c r="B46805" s="10"/>
      <c r="L46805" s="10"/>
      <c r="M46805" s="10"/>
    </row>
    <row r="46806" spans="2:13" s="1" customFormat="1" ht="13.8" x14ac:dyDescent="0.3">
      <c r="B46806" s="10"/>
      <c r="L46806" s="10"/>
      <c r="M46806" s="10"/>
    </row>
    <row r="46807" spans="2:13" s="1" customFormat="1" ht="13.8" x14ac:dyDescent="0.3">
      <c r="B46807" s="10"/>
      <c r="L46807" s="10"/>
      <c r="M46807" s="10"/>
    </row>
    <row r="46808" spans="2:13" s="1" customFormat="1" ht="13.8" x14ac:dyDescent="0.3">
      <c r="B46808" s="10"/>
      <c r="L46808" s="10"/>
      <c r="M46808" s="10"/>
    </row>
    <row r="46809" spans="2:13" s="1" customFormat="1" ht="13.8" x14ac:dyDescent="0.3">
      <c r="B46809" s="10"/>
      <c r="L46809" s="10"/>
      <c r="M46809" s="10"/>
    </row>
    <row r="46810" spans="2:13" s="1" customFormat="1" ht="13.8" x14ac:dyDescent="0.3">
      <c r="B46810" s="10"/>
      <c r="L46810" s="10"/>
      <c r="M46810" s="10"/>
    </row>
    <row r="46811" spans="2:13" s="1" customFormat="1" ht="13.8" x14ac:dyDescent="0.3">
      <c r="B46811" s="10"/>
      <c r="L46811" s="10"/>
      <c r="M46811" s="10"/>
    </row>
    <row r="46812" spans="2:13" s="1" customFormat="1" ht="13.8" x14ac:dyDescent="0.3">
      <c r="B46812" s="10"/>
      <c r="L46812" s="10"/>
      <c r="M46812" s="10"/>
    </row>
    <row r="46813" spans="2:13" s="1" customFormat="1" ht="13.8" x14ac:dyDescent="0.3">
      <c r="B46813" s="10"/>
      <c r="L46813" s="10"/>
      <c r="M46813" s="10"/>
    </row>
    <row r="46814" spans="2:13" s="1" customFormat="1" ht="13.8" x14ac:dyDescent="0.3">
      <c r="B46814" s="10"/>
      <c r="L46814" s="10"/>
      <c r="M46814" s="10"/>
    </row>
    <row r="46815" spans="2:13" s="1" customFormat="1" ht="13.8" x14ac:dyDescent="0.3">
      <c r="B46815" s="10"/>
      <c r="L46815" s="10"/>
      <c r="M46815" s="10"/>
    </row>
    <row r="46816" spans="2:13" s="1" customFormat="1" ht="13.8" x14ac:dyDescent="0.3">
      <c r="B46816" s="10"/>
      <c r="L46816" s="10"/>
      <c r="M46816" s="10"/>
    </row>
    <row r="46817" spans="2:13" s="1" customFormat="1" ht="13.8" x14ac:dyDescent="0.3">
      <c r="B46817" s="10"/>
      <c r="L46817" s="10"/>
      <c r="M46817" s="10"/>
    </row>
    <row r="46818" spans="2:13" s="1" customFormat="1" ht="13.8" x14ac:dyDescent="0.3">
      <c r="B46818" s="10"/>
      <c r="L46818" s="10"/>
      <c r="M46818" s="10"/>
    </row>
    <row r="46819" spans="2:13" s="1" customFormat="1" ht="13.8" x14ac:dyDescent="0.3">
      <c r="B46819" s="10"/>
      <c r="L46819" s="10"/>
      <c r="M46819" s="10"/>
    </row>
    <row r="46820" spans="2:13" s="1" customFormat="1" ht="13.8" x14ac:dyDescent="0.3">
      <c r="B46820" s="10"/>
      <c r="L46820" s="10"/>
      <c r="M46820" s="10"/>
    </row>
    <row r="46821" spans="2:13" s="1" customFormat="1" ht="13.8" x14ac:dyDescent="0.3">
      <c r="B46821" s="10"/>
      <c r="L46821" s="10"/>
      <c r="M46821" s="10"/>
    </row>
    <row r="46822" spans="2:13" s="1" customFormat="1" ht="13.8" x14ac:dyDescent="0.3">
      <c r="B46822" s="10"/>
      <c r="L46822" s="10"/>
      <c r="M46822" s="10"/>
    </row>
    <row r="46823" spans="2:13" s="1" customFormat="1" ht="13.8" x14ac:dyDescent="0.3">
      <c r="B46823" s="10"/>
      <c r="L46823" s="10"/>
      <c r="M46823" s="10"/>
    </row>
    <row r="46824" spans="2:13" s="1" customFormat="1" ht="13.8" x14ac:dyDescent="0.3">
      <c r="B46824" s="10"/>
      <c r="L46824" s="10"/>
      <c r="M46824" s="10"/>
    </row>
    <row r="46825" spans="2:13" s="1" customFormat="1" ht="13.8" x14ac:dyDescent="0.3">
      <c r="B46825" s="10"/>
      <c r="L46825" s="10"/>
      <c r="M46825" s="10"/>
    </row>
    <row r="46826" spans="2:13" s="1" customFormat="1" ht="13.8" x14ac:dyDescent="0.3">
      <c r="B46826" s="10"/>
      <c r="L46826" s="10"/>
      <c r="M46826" s="10"/>
    </row>
    <row r="46827" spans="2:13" s="1" customFormat="1" ht="13.8" x14ac:dyDescent="0.3">
      <c r="B46827" s="10"/>
      <c r="L46827" s="10"/>
      <c r="M46827" s="10"/>
    </row>
    <row r="46828" spans="2:13" s="1" customFormat="1" ht="13.8" x14ac:dyDescent="0.3">
      <c r="B46828" s="10"/>
      <c r="L46828" s="10"/>
      <c r="M46828" s="10"/>
    </row>
    <row r="46829" spans="2:13" s="1" customFormat="1" ht="13.8" x14ac:dyDescent="0.3">
      <c r="B46829" s="10"/>
      <c r="L46829" s="10"/>
      <c r="M46829" s="10"/>
    </row>
    <row r="46830" spans="2:13" s="1" customFormat="1" ht="13.8" x14ac:dyDescent="0.3">
      <c r="B46830" s="10"/>
      <c r="L46830" s="10"/>
      <c r="M46830" s="10"/>
    </row>
    <row r="46831" spans="2:13" s="1" customFormat="1" ht="13.8" x14ac:dyDescent="0.3">
      <c r="B46831" s="10"/>
      <c r="L46831" s="10"/>
      <c r="M46831" s="10"/>
    </row>
    <row r="46832" spans="2:13" s="1" customFormat="1" ht="13.8" x14ac:dyDescent="0.3">
      <c r="B46832" s="10"/>
      <c r="L46832" s="10"/>
      <c r="M46832" s="10"/>
    </row>
    <row r="46833" spans="2:13" s="1" customFormat="1" ht="13.8" x14ac:dyDescent="0.3">
      <c r="B46833" s="10"/>
      <c r="L46833" s="10"/>
      <c r="M46833" s="10"/>
    </row>
    <row r="46834" spans="2:13" s="1" customFormat="1" ht="13.8" x14ac:dyDescent="0.3">
      <c r="B46834" s="10"/>
      <c r="L46834" s="10"/>
      <c r="M46834" s="10"/>
    </row>
    <row r="46835" spans="2:13" s="1" customFormat="1" ht="13.8" x14ac:dyDescent="0.3">
      <c r="B46835" s="10"/>
      <c r="L46835" s="10"/>
      <c r="M46835" s="10"/>
    </row>
    <row r="46836" spans="2:13" s="1" customFormat="1" ht="13.8" x14ac:dyDescent="0.3">
      <c r="B46836" s="10"/>
      <c r="L46836" s="10"/>
      <c r="M46836" s="10"/>
    </row>
    <row r="46837" spans="2:13" s="1" customFormat="1" ht="13.8" x14ac:dyDescent="0.3">
      <c r="B46837" s="10"/>
      <c r="L46837" s="10"/>
      <c r="M46837" s="10"/>
    </row>
    <row r="46838" spans="2:13" s="1" customFormat="1" ht="13.8" x14ac:dyDescent="0.3">
      <c r="B46838" s="10"/>
      <c r="L46838" s="10"/>
      <c r="M46838" s="10"/>
    </row>
    <row r="46839" spans="2:13" s="1" customFormat="1" ht="13.8" x14ac:dyDescent="0.3">
      <c r="B46839" s="10"/>
      <c r="L46839" s="10"/>
      <c r="M46839" s="10"/>
    </row>
    <row r="46840" spans="2:13" s="1" customFormat="1" ht="13.8" x14ac:dyDescent="0.3">
      <c r="B46840" s="10"/>
      <c r="L46840" s="10"/>
      <c r="M46840" s="10"/>
    </row>
    <row r="46841" spans="2:13" s="1" customFormat="1" ht="13.8" x14ac:dyDescent="0.3">
      <c r="B46841" s="10"/>
      <c r="L46841" s="10"/>
      <c r="M46841" s="10"/>
    </row>
    <row r="46842" spans="2:13" s="1" customFormat="1" ht="13.8" x14ac:dyDescent="0.3">
      <c r="B46842" s="10"/>
      <c r="L46842" s="10"/>
      <c r="M46842" s="10"/>
    </row>
    <row r="46843" spans="2:13" s="1" customFormat="1" ht="13.8" x14ac:dyDescent="0.3">
      <c r="B46843" s="10"/>
      <c r="L46843" s="10"/>
      <c r="M46843" s="10"/>
    </row>
    <row r="46844" spans="2:13" s="1" customFormat="1" ht="13.8" x14ac:dyDescent="0.3">
      <c r="B46844" s="10"/>
      <c r="L46844" s="10"/>
      <c r="M46844" s="10"/>
    </row>
    <row r="46845" spans="2:13" s="1" customFormat="1" ht="13.8" x14ac:dyDescent="0.3">
      <c r="B46845" s="10"/>
      <c r="L46845" s="10"/>
      <c r="M46845" s="10"/>
    </row>
    <row r="46846" spans="2:13" s="1" customFormat="1" ht="13.8" x14ac:dyDescent="0.3">
      <c r="B46846" s="10"/>
      <c r="L46846" s="10"/>
      <c r="M46846" s="10"/>
    </row>
    <row r="46847" spans="2:13" s="1" customFormat="1" ht="13.8" x14ac:dyDescent="0.3">
      <c r="B46847" s="10"/>
      <c r="L46847" s="10"/>
      <c r="M46847" s="10"/>
    </row>
    <row r="46848" spans="2:13" s="1" customFormat="1" ht="13.8" x14ac:dyDescent="0.3">
      <c r="B46848" s="10"/>
      <c r="L46848" s="10"/>
      <c r="M46848" s="10"/>
    </row>
    <row r="46849" spans="2:13" s="1" customFormat="1" ht="13.8" x14ac:dyDescent="0.3">
      <c r="B46849" s="10"/>
      <c r="L46849" s="10"/>
      <c r="M46849" s="10"/>
    </row>
    <row r="46850" spans="2:13" s="1" customFormat="1" ht="13.8" x14ac:dyDescent="0.3">
      <c r="B46850" s="10"/>
      <c r="L46850" s="10"/>
      <c r="M46850" s="10"/>
    </row>
    <row r="46851" spans="2:13" s="1" customFormat="1" ht="13.8" x14ac:dyDescent="0.3">
      <c r="B46851" s="10"/>
      <c r="L46851" s="10"/>
      <c r="M46851" s="10"/>
    </row>
    <row r="46852" spans="2:13" s="1" customFormat="1" ht="13.8" x14ac:dyDescent="0.3">
      <c r="B46852" s="10"/>
      <c r="L46852" s="10"/>
      <c r="M46852" s="10"/>
    </row>
    <row r="46853" spans="2:13" s="1" customFormat="1" ht="13.8" x14ac:dyDescent="0.3">
      <c r="B46853" s="10"/>
      <c r="L46853" s="10"/>
      <c r="M46853" s="10"/>
    </row>
    <row r="46854" spans="2:13" s="1" customFormat="1" ht="13.8" x14ac:dyDescent="0.3">
      <c r="B46854" s="10"/>
      <c r="L46854" s="10"/>
      <c r="M46854" s="10"/>
    </row>
    <row r="46855" spans="2:13" s="1" customFormat="1" ht="13.8" x14ac:dyDescent="0.3">
      <c r="B46855" s="10"/>
      <c r="L46855" s="10"/>
      <c r="M46855" s="10"/>
    </row>
    <row r="46856" spans="2:13" s="1" customFormat="1" ht="13.8" x14ac:dyDescent="0.3">
      <c r="B46856" s="10"/>
      <c r="L46856" s="10"/>
      <c r="M46856" s="10"/>
    </row>
    <row r="46857" spans="2:13" s="1" customFormat="1" ht="13.8" x14ac:dyDescent="0.3">
      <c r="B46857" s="10"/>
      <c r="L46857" s="10"/>
      <c r="M46857" s="10"/>
    </row>
    <row r="46858" spans="2:13" s="1" customFormat="1" ht="13.8" x14ac:dyDescent="0.3">
      <c r="B46858" s="10"/>
      <c r="L46858" s="10"/>
      <c r="M46858" s="10"/>
    </row>
    <row r="46859" spans="2:13" s="1" customFormat="1" ht="13.8" x14ac:dyDescent="0.3">
      <c r="B46859" s="10"/>
      <c r="L46859" s="10"/>
      <c r="M46859" s="10"/>
    </row>
    <row r="46860" spans="2:13" s="1" customFormat="1" ht="13.8" x14ac:dyDescent="0.3">
      <c r="B46860" s="10"/>
      <c r="L46860" s="10"/>
      <c r="M46860" s="10"/>
    </row>
    <row r="46861" spans="2:13" s="1" customFormat="1" ht="13.8" x14ac:dyDescent="0.3">
      <c r="B46861" s="10"/>
      <c r="L46861" s="10"/>
      <c r="M46861" s="10"/>
    </row>
    <row r="46862" spans="2:13" s="1" customFormat="1" ht="13.8" x14ac:dyDescent="0.3">
      <c r="B46862" s="10"/>
      <c r="L46862" s="10"/>
      <c r="M46862" s="10"/>
    </row>
    <row r="46863" spans="2:13" s="1" customFormat="1" ht="13.8" x14ac:dyDescent="0.3">
      <c r="B46863" s="10"/>
      <c r="L46863" s="10"/>
      <c r="M46863" s="10"/>
    </row>
    <row r="46864" spans="2:13" s="1" customFormat="1" ht="13.8" x14ac:dyDescent="0.3">
      <c r="B46864" s="10"/>
      <c r="L46864" s="10"/>
      <c r="M46864" s="10"/>
    </row>
    <row r="46865" spans="2:13" s="1" customFormat="1" ht="13.8" x14ac:dyDescent="0.3">
      <c r="B46865" s="10"/>
      <c r="L46865" s="10"/>
      <c r="M46865" s="10"/>
    </row>
    <row r="46866" spans="2:13" s="1" customFormat="1" ht="13.8" x14ac:dyDescent="0.3">
      <c r="B46866" s="10"/>
      <c r="L46866" s="10"/>
      <c r="M46866" s="10"/>
    </row>
    <row r="46867" spans="2:13" s="1" customFormat="1" ht="13.8" x14ac:dyDescent="0.3">
      <c r="B46867" s="10"/>
      <c r="L46867" s="10"/>
      <c r="M46867" s="10"/>
    </row>
    <row r="46868" spans="2:13" s="1" customFormat="1" ht="13.8" x14ac:dyDescent="0.3">
      <c r="B46868" s="10"/>
      <c r="L46868" s="10"/>
      <c r="M46868" s="10"/>
    </row>
    <row r="46869" spans="2:13" s="1" customFormat="1" ht="13.8" x14ac:dyDescent="0.3">
      <c r="B46869" s="10"/>
      <c r="L46869" s="10"/>
      <c r="M46869" s="10"/>
    </row>
    <row r="46870" spans="2:13" s="1" customFormat="1" ht="13.8" x14ac:dyDescent="0.3">
      <c r="B46870" s="10"/>
      <c r="L46870" s="10"/>
      <c r="M46870" s="10"/>
    </row>
    <row r="46871" spans="2:13" s="1" customFormat="1" ht="13.8" x14ac:dyDescent="0.3">
      <c r="B46871" s="10"/>
      <c r="L46871" s="10"/>
      <c r="M46871" s="10"/>
    </row>
    <row r="46872" spans="2:13" s="1" customFormat="1" ht="13.8" x14ac:dyDescent="0.3">
      <c r="B46872" s="10"/>
      <c r="L46872" s="10"/>
      <c r="M46872" s="10"/>
    </row>
    <row r="46873" spans="2:13" s="1" customFormat="1" ht="13.8" x14ac:dyDescent="0.3">
      <c r="B46873" s="10"/>
      <c r="L46873" s="10"/>
      <c r="M46873" s="10"/>
    </row>
    <row r="46874" spans="2:13" s="1" customFormat="1" ht="13.8" x14ac:dyDescent="0.3">
      <c r="B46874" s="10"/>
      <c r="L46874" s="10"/>
      <c r="M46874" s="10"/>
    </row>
    <row r="46875" spans="2:13" s="1" customFormat="1" ht="13.8" x14ac:dyDescent="0.3">
      <c r="B46875" s="10"/>
      <c r="L46875" s="10"/>
      <c r="M46875" s="10"/>
    </row>
    <row r="46876" spans="2:13" s="1" customFormat="1" ht="13.8" x14ac:dyDescent="0.3">
      <c r="B46876" s="10"/>
      <c r="L46876" s="10"/>
      <c r="M46876" s="10"/>
    </row>
    <row r="46877" spans="2:13" s="1" customFormat="1" ht="13.8" x14ac:dyDescent="0.3">
      <c r="B46877" s="10"/>
      <c r="L46877" s="10"/>
      <c r="M46877" s="10"/>
    </row>
    <row r="46878" spans="2:13" s="1" customFormat="1" ht="13.8" x14ac:dyDescent="0.3">
      <c r="B46878" s="10"/>
      <c r="L46878" s="10"/>
      <c r="M46878" s="10"/>
    </row>
    <row r="46879" spans="2:13" s="1" customFormat="1" ht="13.8" x14ac:dyDescent="0.3">
      <c r="B46879" s="10"/>
      <c r="L46879" s="10"/>
      <c r="M46879" s="10"/>
    </row>
    <row r="46880" spans="2:13" s="1" customFormat="1" ht="13.8" x14ac:dyDescent="0.3">
      <c r="B46880" s="10"/>
      <c r="L46880" s="10"/>
      <c r="M46880" s="10"/>
    </row>
    <row r="46881" spans="2:13" s="1" customFormat="1" ht="13.8" x14ac:dyDescent="0.3">
      <c r="B46881" s="10"/>
      <c r="L46881" s="10"/>
      <c r="M46881" s="10"/>
    </row>
    <row r="46882" spans="2:13" s="1" customFormat="1" ht="13.8" x14ac:dyDescent="0.3">
      <c r="B46882" s="10"/>
      <c r="L46882" s="10"/>
      <c r="M46882" s="10"/>
    </row>
    <row r="46883" spans="2:13" s="1" customFormat="1" ht="13.8" x14ac:dyDescent="0.3">
      <c r="B46883" s="10"/>
      <c r="L46883" s="10"/>
      <c r="M46883" s="10"/>
    </row>
    <row r="46884" spans="2:13" s="1" customFormat="1" ht="13.8" x14ac:dyDescent="0.3">
      <c r="B46884" s="10"/>
      <c r="L46884" s="10"/>
      <c r="M46884" s="10"/>
    </row>
    <row r="46885" spans="2:13" s="1" customFormat="1" ht="13.8" x14ac:dyDescent="0.3">
      <c r="B46885" s="10"/>
      <c r="L46885" s="10"/>
      <c r="M46885" s="10"/>
    </row>
    <row r="46886" spans="2:13" s="1" customFormat="1" ht="13.8" x14ac:dyDescent="0.3">
      <c r="B46886" s="10"/>
      <c r="L46886" s="10"/>
      <c r="M46886" s="10"/>
    </row>
    <row r="46887" spans="2:13" s="1" customFormat="1" ht="13.8" x14ac:dyDescent="0.3">
      <c r="B46887" s="10"/>
      <c r="L46887" s="10"/>
      <c r="M46887" s="10"/>
    </row>
    <row r="46888" spans="2:13" s="1" customFormat="1" ht="13.8" x14ac:dyDescent="0.3">
      <c r="B46888" s="10"/>
      <c r="L46888" s="10"/>
      <c r="M46888" s="10"/>
    </row>
    <row r="46889" spans="2:13" s="1" customFormat="1" ht="13.8" x14ac:dyDescent="0.3">
      <c r="B46889" s="10"/>
      <c r="L46889" s="10"/>
      <c r="M46889" s="10"/>
    </row>
    <row r="46890" spans="2:13" s="1" customFormat="1" ht="13.8" x14ac:dyDescent="0.3">
      <c r="B46890" s="10"/>
      <c r="L46890" s="10"/>
      <c r="M46890" s="10"/>
    </row>
    <row r="46891" spans="2:13" s="1" customFormat="1" ht="13.8" x14ac:dyDescent="0.3">
      <c r="B46891" s="10"/>
      <c r="L46891" s="10"/>
      <c r="M46891" s="10"/>
    </row>
    <row r="46892" spans="2:13" s="1" customFormat="1" ht="13.8" x14ac:dyDescent="0.3">
      <c r="B46892" s="10"/>
      <c r="L46892" s="10"/>
      <c r="M46892" s="10"/>
    </row>
    <row r="46893" spans="2:13" s="1" customFormat="1" ht="13.8" x14ac:dyDescent="0.3">
      <c r="B46893" s="10"/>
      <c r="L46893" s="10"/>
      <c r="M46893" s="10"/>
    </row>
    <row r="46894" spans="2:13" s="1" customFormat="1" ht="13.8" x14ac:dyDescent="0.3">
      <c r="B46894" s="10"/>
      <c r="L46894" s="10"/>
      <c r="M46894" s="10"/>
    </row>
    <row r="46895" spans="2:13" s="1" customFormat="1" ht="13.8" x14ac:dyDescent="0.3">
      <c r="B46895" s="10"/>
      <c r="L46895" s="10"/>
      <c r="M46895" s="10"/>
    </row>
    <row r="46896" spans="2:13" s="1" customFormat="1" ht="13.8" x14ac:dyDescent="0.3">
      <c r="B46896" s="10"/>
      <c r="L46896" s="10"/>
      <c r="M46896" s="10"/>
    </row>
    <row r="46897" spans="2:13" s="1" customFormat="1" ht="13.8" x14ac:dyDescent="0.3">
      <c r="B46897" s="10"/>
      <c r="L46897" s="10"/>
      <c r="M46897" s="10"/>
    </row>
    <row r="46898" spans="2:13" s="1" customFormat="1" ht="13.8" x14ac:dyDescent="0.3">
      <c r="B46898" s="10"/>
      <c r="L46898" s="10"/>
      <c r="M46898" s="10"/>
    </row>
    <row r="46899" spans="2:13" s="1" customFormat="1" ht="13.8" x14ac:dyDescent="0.3">
      <c r="B46899" s="10"/>
      <c r="L46899" s="10"/>
      <c r="M46899" s="10"/>
    </row>
    <row r="46900" spans="2:13" s="1" customFormat="1" ht="13.8" x14ac:dyDescent="0.3">
      <c r="B46900" s="10"/>
      <c r="L46900" s="10"/>
      <c r="M46900" s="10"/>
    </row>
    <row r="46901" spans="2:13" s="1" customFormat="1" ht="13.8" x14ac:dyDescent="0.3">
      <c r="B46901" s="10"/>
      <c r="L46901" s="10"/>
      <c r="M46901" s="10"/>
    </row>
    <row r="46902" spans="2:13" s="1" customFormat="1" ht="13.8" x14ac:dyDescent="0.3">
      <c r="B46902" s="10"/>
      <c r="L46902" s="10"/>
      <c r="M46902" s="10"/>
    </row>
    <row r="46903" spans="2:13" s="1" customFormat="1" ht="13.8" x14ac:dyDescent="0.3">
      <c r="B46903" s="10"/>
      <c r="L46903" s="10"/>
      <c r="M46903" s="10"/>
    </row>
    <row r="46904" spans="2:13" s="1" customFormat="1" ht="13.8" x14ac:dyDescent="0.3">
      <c r="B46904" s="10"/>
      <c r="L46904" s="10"/>
      <c r="M46904" s="10"/>
    </row>
    <row r="46905" spans="2:13" s="1" customFormat="1" ht="13.8" x14ac:dyDescent="0.3">
      <c r="B46905" s="10"/>
      <c r="L46905" s="10"/>
      <c r="M46905" s="10"/>
    </row>
    <row r="46906" spans="2:13" s="1" customFormat="1" ht="13.8" x14ac:dyDescent="0.3">
      <c r="B46906" s="10"/>
      <c r="L46906" s="10"/>
      <c r="M46906" s="10"/>
    </row>
    <row r="46907" spans="2:13" s="1" customFormat="1" ht="13.8" x14ac:dyDescent="0.3">
      <c r="B46907" s="10"/>
      <c r="L46907" s="10"/>
      <c r="M46907" s="10"/>
    </row>
    <row r="46908" spans="2:13" s="1" customFormat="1" ht="13.8" x14ac:dyDescent="0.3">
      <c r="B46908" s="10"/>
      <c r="L46908" s="10"/>
      <c r="M46908" s="10"/>
    </row>
    <row r="46909" spans="2:13" s="1" customFormat="1" ht="13.8" x14ac:dyDescent="0.3">
      <c r="B46909" s="10"/>
      <c r="L46909" s="10"/>
      <c r="M46909" s="10"/>
    </row>
    <row r="46910" spans="2:13" s="1" customFormat="1" ht="13.8" x14ac:dyDescent="0.3">
      <c r="B46910" s="10"/>
      <c r="L46910" s="10"/>
      <c r="M46910" s="10"/>
    </row>
    <row r="46911" spans="2:13" s="1" customFormat="1" ht="13.8" x14ac:dyDescent="0.3">
      <c r="B46911" s="10"/>
      <c r="L46911" s="10"/>
      <c r="M46911" s="10"/>
    </row>
    <row r="46912" spans="2:13" s="1" customFormat="1" ht="13.8" x14ac:dyDescent="0.3">
      <c r="B46912" s="10"/>
      <c r="L46912" s="10"/>
      <c r="M46912" s="10"/>
    </row>
    <row r="46913" spans="2:13" s="1" customFormat="1" ht="13.8" x14ac:dyDescent="0.3">
      <c r="B46913" s="10"/>
      <c r="L46913" s="10"/>
      <c r="M46913" s="10"/>
    </row>
    <row r="46914" spans="2:13" s="1" customFormat="1" ht="13.8" x14ac:dyDescent="0.3">
      <c r="B46914" s="10"/>
      <c r="L46914" s="10"/>
      <c r="M46914" s="10"/>
    </row>
    <row r="46915" spans="2:13" s="1" customFormat="1" ht="13.8" x14ac:dyDescent="0.3">
      <c r="B46915" s="10"/>
      <c r="L46915" s="10"/>
      <c r="M46915" s="10"/>
    </row>
    <row r="46916" spans="2:13" s="1" customFormat="1" ht="13.8" x14ac:dyDescent="0.3">
      <c r="B46916" s="10"/>
      <c r="L46916" s="10"/>
      <c r="M46916" s="10"/>
    </row>
    <row r="46917" spans="2:13" s="1" customFormat="1" ht="13.8" x14ac:dyDescent="0.3">
      <c r="B46917" s="10"/>
      <c r="L46917" s="10"/>
      <c r="M46917" s="10"/>
    </row>
    <row r="46918" spans="2:13" s="1" customFormat="1" ht="13.8" x14ac:dyDescent="0.3">
      <c r="B46918" s="10"/>
      <c r="L46918" s="10"/>
      <c r="M46918" s="10"/>
    </row>
    <row r="46919" spans="2:13" s="1" customFormat="1" ht="13.8" x14ac:dyDescent="0.3">
      <c r="B46919" s="10"/>
      <c r="L46919" s="10"/>
      <c r="M46919" s="10"/>
    </row>
    <row r="46920" spans="2:13" s="1" customFormat="1" ht="13.8" x14ac:dyDescent="0.3">
      <c r="B46920" s="10"/>
      <c r="L46920" s="10"/>
      <c r="M46920" s="10"/>
    </row>
    <row r="46921" spans="2:13" s="1" customFormat="1" ht="13.8" x14ac:dyDescent="0.3">
      <c r="B46921" s="10"/>
      <c r="L46921" s="10"/>
      <c r="M46921" s="10"/>
    </row>
    <row r="46922" spans="2:13" s="1" customFormat="1" ht="13.8" x14ac:dyDescent="0.3">
      <c r="B46922" s="10"/>
      <c r="L46922" s="10"/>
      <c r="M46922" s="10"/>
    </row>
    <row r="46923" spans="2:13" s="1" customFormat="1" ht="13.8" x14ac:dyDescent="0.3">
      <c r="B46923" s="10"/>
      <c r="L46923" s="10"/>
      <c r="M46923" s="10"/>
    </row>
    <row r="46924" spans="2:13" s="1" customFormat="1" ht="13.8" x14ac:dyDescent="0.3">
      <c r="B46924" s="10"/>
      <c r="L46924" s="10"/>
      <c r="M46924" s="10"/>
    </row>
    <row r="46925" spans="2:13" s="1" customFormat="1" ht="13.8" x14ac:dyDescent="0.3">
      <c r="B46925" s="10"/>
      <c r="L46925" s="10"/>
      <c r="M46925" s="10"/>
    </row>
    <row r="46926" spans="2:13" s="1" customFormat="1" ht="13.8" x14ac:dyDescent="0.3">
      <c r="B46926" s="10"/>
      <c r="L46926" s="10"/>
      <c r="M46926" s="10"/>
    </row>
    <row r="46927" spans="2:13" s="1" customFormat="1" ht="13.8" x14ac:dyDescent="0.3">
      <c r="B46927" s="10"/>
      <c r="L46927" s="10"/>
      <c r="M46927" s="10"/>
    </row>
    <row r="46928" spans="2:13" s="1" customFormat="1" ht="13.8" x14ac:dyDescent="0.3">
      <c r="B46928" s="10"/>
      <c r="L46928" s="10"/>
      <c r="M46928" s="10"/>
    </row>
    <row r="46929" spans="2:13" s="1" customFormat="1" ht="13.8" x14ac:dyDescent="0.3">
      <c r="B46929" s="10"/>
      <c r="L46929" s="10"/>
      <c r="M46929" s="10"/>
    </row>
    <row r="46930" spans="2:13" s="1" customFormat="1" ht="13.8" x14ac:dyDescent="0.3">
      <c r="B46930" s="10"/>
      <c r="L46930" s="10"/>
      <c r="M46930" s="10"/>
    </row>
    <row r="46931" spans="2:13" s="1" customFormat="1" ht="13.8" x14ac:dyDescent="0.3">
      <c r="B46931" s="10"/>
      <c r="L46931" s="10"/>
      <c r="M46931" s="10"/>
    </row>
    <row r="46932" spans="2:13" s="1" customFormat="1" ht="13.8" x14ac:dyDescent="0.3">
      <c r="B46932" s="10"/>
      <c r="L46932" s="10"/>
      <c r="M46932" s="10"/>
    </row>
    <row r="46933" spans="2:13" s="1" customFormat="1" ht="13.8" x14ac:dyDescent="0.3">
      <c r="B46933" s="10"/>
      <c r="L46933" s="10"/>
      <c r="M46933" s="10"/>
    </row>
    <row r="46934" spans="2:13" s="1" customFormat="1" ht="13.8" x14ac:dyDescent="0.3">
      <c r="B46934" s="10"/>
      <c r="L46934" s="10"/>
      <c r="M46934" s="10"/>
    </row>
    <row r="46935" spans="2:13" s="1" customFormat="1" ht="13.8" x14ac:dyDescent="0.3">
      <c r="B46935" s="10"/>
      <c r="L46935" s="10"/>
      <c r="M46935" s="10"/>
    </row>
    <row r="46936" spans="2:13" s="1" customFormat="1" ht="13.8" x14ac:dyDescent="0.3">
      <c r="B46936" s="10"/>
      <c r="L46936" s="10"/>
      <c r="M46936" s="10"/>
    </row>
    <row r="46937" spans="2:13" s="1" customFormat="1" ht="13.8" x14ac:dyDescent="0.3">
      <c r="B46937" s="10"/>
      <c r="L46937" s="10"/>
      <c r="M46937" s="10"/>
    </row>
    <row r="46938" spans="2:13" s="1" customFormat="1" ht="13.8" x14ac:dyDescent="0.3">
      <c r="B46938" s="10"/>
      <c r="L46938" s="10"/>
      <c r="M46938" s="10"/>
    </row>
    <row r="46939" spans="2:13" s="1" customFormat="1" ht="13.8" x14ac:dyDescent="0.3">
      <c r="B46939" s="10"/>
      <c r="L46939" s="10"/>
      <c r="M46939" s="10"/>
    </row>
    <row r="46940" spans="2:13" s="1" customFormat="1" ht="13.8" x14ac:dyDescent="0.3">
      <c r="B46940" s="10"/>
      <c r="L46940" s="10"/>
      <c r="M46940" s="10"/>
    </row>
    <row r="46941" spans="2:13" s="1" customFormat="1" ht="13.8" x14ac:dyDescent="0.3">
      <c r="B46941" s="10"/>
      <c r="L46941" s="10"/>
      <c r="M46941" s="10"/>
    </row>
    <row r="46942" spans="2:13" s="1" customFormat="1" ht="13.8" x14ac:dyDescent="0.3">
      <c r="B46942" s="10"/>
      <c r="L46942" s="10"/>
      <c r="M46942" s="10"/>
    </row>
    <row r="46943" spans="2:13" s="1" customFormat="1" ht="13.8" x14ac:dyDescent="0.3">
      <c r="B46943" s="10"/>
      <c r="L46943" s="10"/>
      <c r="M46943" s="10"/>
    </row>
    <row r="46944" spans="2:13" s="1" customFormat="1" ht="13.8" x14ac:dyDescent="0.3">
      <c r="B46944" s="10"/>
      <c r="L46944" s="10"/>
      <c r="M46944" s="10"/>
    </row>
    <row r="46945" spans="2:13" s="1" customFormat="1" ht="13.8" x14ac:dyDescent="0.3">
      <c r="B46945" s="10"/>
      <c r="L46945" s="10"/>
      <c r="M46945" s="10"/>
    </row>
    <row r="46946" spans="2:13" s="1" customFormat="1" ht="13.8" x14ac:dyDescent="0.3">
      <c r="B46946" s="10"/>
      <c r="L46946" s="10"/>
      <c r="M46946" s="10"/>
    </row>
    <row r="46947" spans="2:13" s="1" customFormat="1" ht="13.8" x14ac:dyDescent="0.3">
      <c r="B46947" s="10"/>
      <c r="L46947" s="10"/>
      <c r="M46947" s="10"/>
    </row>
    <row r="46948" spans="2:13" s="1" customFormat="1" ht="13.8" x14ac:dyDescent="0.3">
      <c r="B46948" s="10"/>
      <c r="L46948" s="10"/>
      <c r="M46948" s="10"/>
    </row>
    <row r="46949" spans="2:13" s="1" customFormat="1" ht="13.8" x14ac:dyDescent="0.3">
      <c r="B46949" s="10"/>
      <c r="L46949" s="10"/>
      <c r="M46949" s="10"/>
    </row>
    <row r="46950" spans="2:13" s="1" customFormat="1" ht="13.8" x14ac:dyDescent="0.3">
      <c r="B46950" s="10"/>
      <c r="L46950" s="10"/>
      <c r="M46950" s="10"/>
    </row>
    <row r="46951" spans="2:13" s="1" customFormat="1" ht="13.8" x14ac:dyDescent="0.3">
      <c r="B46951" s="10"/>
      <c r="L46951" s="10"/>
      <c r="M46951" s="10"/>
    </row>
    <row r="46952" spans="2:13" s="1" customFormat="1" ht="13.8" x14ac:dyDescent="0.3">
      <c r="B46952" s="10"/>
      <c r="L46952" s="10"/>
      <c r="M46952" s="10"/>
    </row>
    <row r="46953" spans="2:13" s="1" customFormat="1" ht="13.8" x14ac:dyDescent="0.3">
      <c r="B46953" s="10"/>
      <c r="L46953" s="10"/>
      <c r="M46953" s="10"/>
    </row>
    <row r="46954" spans="2:13" s="1" customFormat="1" ht="13.8" x14ac:dyDescent="0.3">
      <c r="B46954" s="10"/>
      <c r="L46954" s="10"/>
      <c r="M46954" s="10"/>
    </row>
    <row r="46955" spans="2:13" s="1" customFormat="1" ht="13.8" x14ac:dyDescent="0.3">
      <c r="B46955" s="10"/>
      <c r="L46955" s="10"/>
      <c r="M46955" s="10"/>
    </row>
    <row r="46956" spans="2:13" s="1" customFormat="1" ht="13.8" x14ac:dyDescent="0.3">
      <c r="B46956" s="10"/>
      <c r="L46956" s="10"/>
      <c r="M46956" s="10"/>
    </row>
    <row r="46957" spans="2:13" s="1" customFormat="1" ht="13.8" x14ac:dyDescent="0.3">
      <c r="B46957" s="10"/>
      <c r="L46957" s="10"/>
      <c r="M46957" s="10"/>
    </row>
    <row r="46958" spans="2:13" s="1" customFormat="1" ht="13.8" x14ac:dyDescent="0.3">
      <c r="B46958" s="10"/>
      <c r="L46958" s="10"/>
      <c r="M46958" s="10"/>
    </row>
    <row r="46959" spans="2:13" s="1" customFormat="1" ht="13.8" x14ac:dyDescent="0.3">
      <c r="B46959" s="10"/>
      <c r="L46959" s="10"/>
      <c r="M46959" s="10"/>
    </row>
    <row r="46960" spans="2:13" s="1" customFormat="1" ht="13.8" x14ac:dyDescent="0.3">
      <c r="B46960" s="10"/>
      <c r="L46960" s="10"/>
      <c r="M46960" s="10"/>
    </row>
    <row r="46961" spans="2:13" s="1" customFormat="1" ht="13.8" x14ac:dyDescent="0.3">
      <c r="B46961" s="10"/>
      <c r="L46961" s="10"/>
      <c r="M46961" s="10"/>
    </row>
    <row r="46962" spans="2:13" s="1" customFormat="1" ht="13.8" x14ac:dyDescent="0.3">
      <c r="B46962" s="10"/>
      <c r="L46962" s="10"/>
      <c r="M46962" s="10"/>
    </row>
    <row r="46963" spans="2:13" s="1" customFormat="1" ht="13.8" x14ac:dyDescent="0.3">
      <c r="B46963" s="10"/>
      <c r="L46963" s="10"/>
      <c r="M46963" s="10"/>
    </row>
    <row r="46964" spans="2:13" s="1" customFormat="1" ht="13.8" x14ac:dyDescent="0.3">
      <c r="B46964" s="10"/>
      <c r="L46964" s="10"/>
      <c r="M46964" s="10"/>
    </row>
    <row r="46965" spans="2:13" s="1" customFormat="1" ht="13.8" x14ac:dyDescent="0.3">
      <c r="B46965" s="10"/>
      <c r="L46965" s="10"/>
      <c r="M46965" s="10"/>
    </row>
    <row r="46966" spans="2:13" s="1" customFormat="1" ht="13.8" x14ac:dyDescent="0.3">
      <c r="B46966" s="10"/>
      <c r="L46966" s="10"/>
      <c r="M46966" s="10"/>
    </row>
    <row r="46967" spans="2:13" s="1" customFormat="1" ht="13.8" x14ac:dyDescent="0.3">
      <c r="B46967" s="10"/>
      <c r="L46967" s="10"/>
      <c r="M46967" s="10"/>
    </row>
    <row r="46968" spans="2:13" s="1" customFormat="1" ht="13.8" x14ac:dyDescent="0.3">
      <c r="B46968" s="10"/>
      <c r="L46968" s="10"/>
      <c r="M46968" s="10"/>
    </row>
    <row r="46969" spans="2:13" s="1" customFormat="1" ht="13.8" x14ac:dyDescent="0.3">
      <c r="B46969" s="10"/>
      <c r="L46969" s="10"/>
      <c r="M46969" s="10"/>
    </row>
    <row r="46970" spans="2:13" s="1" customFormat="1" ht="13.8" x14ac:dyDescent="0.3">
      <c r="B46970" s="10"/>
      <c r="L46970" s="10"/>
      <c r="M46970" s="10"/>
    </row>
    <row r="46971" spans="2:13" s="1" customFormat="1" ht="13.8" x14ac:dyDescent="0.3">
      <c r="B46971" s="10"/>
      <c r="L46971" s="10"/>
      <c r="M46971" s="10"/>
    </row>
    <row r="46972" spans="2:13" s="1" customFormat="1" ht="13.8" x14ac:dyDescent="0.3">
      <c r="B46972" s="10"/>
      <c r="L46972" s="10"/>
      <c r="M46972" s="10"/>
    </row>
    <row r="46973" spans="2:13" s="1" customFormat="1" ht="13.8" x14ac:dyDescent="0.3">
      <c r="B46973" s="10"/>
      <c r="L46973" s="10"/>
      <c r="M46973" s="10"/>
    </row>
    <row r="46974" spans="2:13" s="1" customFormat="1" ht="13.8" x14ac:dyDescent="0.3">
      <c r="B46974" s="10"/>
      <c r="L46974" s="10"/>
      <c r="M46974" s="10"/>
    </row>
    <row r="46975" spans="2:13" s="1" customFormat="1" ht="13.8" x14ac:dyDescent="0.3">
      <c r="B46975" s="10"/>
      <c r="L46975" s="10"/>
      <c r="M46975" s="10"/>
    </row>
    <row r="46976" spans="2:13" s="1" customFormat="1" ht="13.8" x14ac:dyDescent="0.3">
      <c r="B46976" s="10"/>
      <c r="L46976" s="10"/>
      <c r="M46976" s="10"/>
    </row>
    <row r="46977" spans="2:13" s="1" customFormat="1" ht="13.8" x14ac:dyDescent="0.3">
      <c r="B46977" s="10"/>
      <c r="L46977" s="10"/>
      <c r="M46977" s="10"/>
    </row>
    <row r="46978" spans="2:13" s="1" customFormat="1" ht="13.8" x14ac:dyDescent="0.3">
      <c r="B46978" s="10"/>
      <c r="L46978" s="10"/>
      <c r="M46978" s="10"/>
    </row>
    <row r="46979" spans="2:13" s="1" customFormat="1" ht="13.8" x14ac:dyDescent="0.3">
      <c r="B46979" s="10"/>
      <c r="L46979" s="10"/>
      <c r="M46979" s="10"/>
    </row>
    <row r="46980" spans="2:13" s="1" customFormat="1" ht="13.8" x14ac:dyDescent="0.3">
      <c r="B46980" s="10"/>
      <c r="L46980" s="10"/>
      <c r="M46980" s="10"/>
    </row>
    <row r="46981" spans="2:13" s="1" customFormat="1" ht="13.8" x14ac:dyDescent="0.3">
      <c r="B46981" s="10"/>
      <c r="L46981" s="10"/>
      <c r="M46981" s="10"/>
    </row>
    <row r="46982" spans="2:13" s="1" customFormat="1" ht="13.8" x14ac:dyDescent="0.3">
      <c r="B46982" s="10"/>
      <c r="L46982" s="10"/>
      <c r="M46982" s="10"/>
    </row>
    <row r="46983" spans="2:13" s="1" customFormat="1" ht="13.8" x14ac:dyDescent="0.3">
      <c r="B46983" s="10"/>
      <c r="L46983" s="10"/>
      <c r="M46983" s="10"/>
    </row>
    <row r="46984" spans="2:13" s="1" customFormat="1" ht="13.8" x14ac:dyDescent="0.3">
      <c r="B46984" s="10"/>
      <c r="L46984" s="10"/>
      <c r="M46984" s="10"/>
    </row>
    <row r="46985" spans="2:13" s="1" customFormat="1" ht="13.8" x14ac:dyDescent="0.3">
      <c r="B46985" s="10"/>
      <c r="L46985" s="10"/>
      <c r="M46985" s="10"/>
    </row>
    <row r="46986" spans="2:13" s="1" customFormat="1" ht="13.8" x14ac:dyDescent="0.3">
      <c r="B46986" s="10"/>
      <c r="L46986" s="10"/>
      <c r="M46986" s="10"/>
    </row>
    <row r="46987" spans="2:13" s="1" customFormat="1" ht="13.8" x14ac:dyDescent="0.3">
      <c r="B46987" s="10"/>
      <c r="L46987" s="10"/>
      <c r="M46987" s="10"/>
    </row>
    <row r="46988" spans="2:13" s="1" customFormat="1" ht="13.8" x14ac:dyDescent="0.3">
      <c r="B46988" s="10"/>
      <c r="L46988" s="10"/>
      <c r="M46988" s="10"/>
    </row>
    <row r="46989" spans="2:13" s="1" customFormat="1" ht="13.8" x14ac:dyDescent="0.3">
      <c r="B46989" s="10"/>
      <c r="L46989" s="10"/>
      <c r="M46989" s="10"/>
    </row>
    <row r="46990" spans="2:13" s="1" customFormat="1" ht="13.8" x14ac:dyDescent="0.3">
      <c r="B46990" s="10"/>
      <c r="L46990" s="10"/>
      <c r="M46990" s="10"/>
    </row>
    <row r="46991" spans="2:13" s="1" customFormat="1" ht="13.8" x14ac:dyDescent="0.3">
      <c r="B46991" s="10"/>
      <c r="L46991" s="10"/>
      <c r="M46991" s="10"/>
    </row>
    <row r="46992" spans="2:13" s="1" customFormat="1" ht="13.8" x14ac:dyDescent="0.3">
      <c r="B46992" s="10"/>
      <c r="L46992" s="10"/>
      <c r="M46992" s="10"/>
    </row>
    <row r="46993" spans="2:13" s="1" customFormat="1" ht="13.8" x14ac:dyDescent="0.3">
      <c r="B46993" s="10"/>
      <c r="L46993" s="10"/>
      <c r="M46993" s="10"/>
    </row>
    <row r="46994" spans="2:13" s="1" customFormat="1" ht="13.8" x14ac:dyDescent="0.3">
      <c r="B46994" s="10"/>
      <c r="L46994" s="10"/>
      <c r="M46994" s="10"/>
    </row>
    <row r="46995" spans="2:13" s="1" customFormat="1" ht="13.8" x14ac:dyDescent="0.3">
      <c r="B46995" s="10"/>
      <c r="L46995" s="10"/>
      <c r="M46995" s="10"/>
    </row>
    <row r="46996" spans="2:13" s="1" customFormat="1" ht="13.8" x14ac:dyDescent="0.3">
      <c r="B46996" s="10"/>
      <c r="L46996" s="10"/>
      <c r="M46996" s="10"/>
    </row>
    <row r="46997" spans="2:13" s="1" customFormat="1" ht="13.8" x14ac:dyDescent="0.3">
      <c r="B46997" s="10"/>
      <c r="L46997" s="10"/>
      <c r="M46997" s="10"/>
    </row>
    <row r="46998" spans="2:13" s="1" customFormat="1" ht="13.8" x14ac:dyDescent="0.3">
      <c r="B46998" s="10"/>
      <c r="L46998" s="10"/>
      <c r="M46998" s="10"/>
    </row>
    <row r="46999" spans="2:13" s="1" customFormat="1" ht="13.8" x14ac:dyDescent="0.3">
      <c r="B46999" s="10"/>
      <c r="L46999" s="10"/>
      <c r="M46999" s="10"/>
    </row>
    <row r="47000" spans="2:13" s="1" customFormat="1" ht="13.8" x14ac:dyDescent="0.3">
      <c r="B47000" s="10"/>
      <c r="L47000" s="10"/>
      <c r="M47000" s="10"/>
    </row>
    <row r="47001" spans="2:13" s="1" customFormat="1" ht="13.8" x14ac:dyDescent="0.3">
      <c r="B47001" s="10"/>
      <c r="L47001" s="10"/>
      <c r="M47001" s="10"/>
    </row>
    <row r="47002" spans="2:13" s="1" customFormat="1" ht="13.8" x14ac:dyDescent="0.3">
      <c r="B47002" s="10"/>
      <c r="L47002" s="10"/>
      <c r="M47002" s="10"/>
    </row>
    <row r="47003" spans="2:13" s="1" customFormat="1" ht="13.8" x14ac:dyDescent="0.3">
      <c r="B47003" s="10"/>
      <c r="L47003" s="10"/>
      <c r="M47003" s="10"/>
    </row>
    <row r="47004" spans="2:13" s="1" customFormat="1" ht="13.8" x14ac:dyDescent="0.3">
      <c r="B47004" s="10"/>
      <c r="L47004" s="10"/>
      <c r="M47004" s="10"/>
    </row>
    <row r="47005" spans="2:13" s="1" customFormat="1" ht="13.8" x14ac:dyDescent="0.3">
      <c r="B47005" s="10"/>
      <c r="L47005" s="10"/>
      <c r="M47005" s="10"/>
    </row>
    <row r="47006" spans="2:13" s="1" customFormat="1" ht="13.8" x14ac:dyDescent="0.3">
      <c r="B47006" s="10"/>
      <c r="L47006" s="10"/>
      <c r="M47006" s="10"/>
    </row>
    <row r="47007" spans="2:13" s="1" customFormat="1" ht="13.8" x14ac:dyDescent="0.3">
      <c r="B47007" s="10"/>
      <c r="L47007" s="10"/>
      <c r="M47007" s="10"/>
    </row>
    <row r="47008" spans="2:13" s="1" customFormat="1" ht="13.8" x14ac:dyDescent="0.3">
      <c r="B47008" s="10"/>
      <c r="L47008" s="10"/>
      <c r="M47008" s="10"/>
    </row>
    <row r="47009" spans="2:13" s="1" customFormat="1" ht="13.8" x14ac:dyDescent="0.3">
      <c r="B47009" s="10"/>
      <c r="L47009" s="10"/>
      <c r="M47009" s="10"/>
    </row>
    <row r="47010" spans="2:13" s="1" customFormat="1" ht="13.8" x14ac:dyDescent="0.3">
      <c r="B47010" s="10"/>
      <c r="L47010" s="10"/>
      <c r="M47010" s="10"/>
    </row>
    <row r="47011" spans="2:13" s="1" customFormat="1" ht="13.8" x14ac:dyDescent="0.3">
      <c r="B47011" s="10"/>
      <c r="L47011" s="10"/>
      <c r="M47011" s="10"/>
    </row>
    <row r="47012" spans="2:13" s="1" customFormat="1" ht="13.8" x14ac:dyDescent="0.3">
      <c r="B47012" s="10"/>
      <c r="L47012" s="10"/>
      <c r="M47012" s="10"/>
    </row>
    <row r="47013" spans="2:13" s="1" customFormat="1" ht="13.8" x14ac:dyDescent="0.3">
      <c r="B47013" s="10"/>
      <c r="L47013" s="10"/>
      <c r="M47013" s="10"/>
    </row>
    <row r="47014" spans="2:13" s="1" customFormat="1" ht="13.8" x14ac:dyDescent="0.3">
      <c r="B47014" s="10"/>
      <c r="L47014" s="10"/>
      <c r="M47014" s="10"/>
    </row>
    <row r="47015" spans="2:13" s="1" customFormat="1" ht="13.8" x14ac:dyDescent="0.3">
      <c r="B47015" s="10"/>
      <c r="L47015" s="10"/>
      <c r="M47015" s="10"/>
    </row>
    <row r="47016" spans="2:13" s="1" customFormat="1" ht="13.8" x14ac:dyDescent="0.3">
      <c r="B47016" s="10"/>
      <c r="L47016" s="10"/>
      <c r="M47016" s="10"/>
    </row>
    <row r="47017" spans="2:13" s="1" customFormat="1" ht="13.8" x14ac:dyDescent="0.3">
      <c r="B47017" s="10"/>
      <c r="L47017" s="10"/>
      <c r="M47017" s="10"/>
    </row>
    <row r="47018" spans="2:13" s="1" customFormat="1" ht="13.8" x14ac:dyDescent="0.3">
      <c r="B47018" s="10"/>
      <c r="L47018" s="10"/>
      <c r="M47018" s="10"/>
    </row>
    <row r="47019" spans="2:13" s="1" customFormat="1" ht="13.8" x14ac:dyDescent="0.3">
      <c r="B47019" s="10"/>
      <c r="L47019" s="10"/>
      <c r="M47019" s="10"/>
    </row>
    <row r="47020" spans="2:13" s="1" customFormat="1" ht="13.8" x14ac:dyDescent="0.3">
      <c r="B47020" s="10"/>
      <c r="L47020" s="10"/>
      <c r="M47020" s="10"/>
    </row>
    <row r="47021" spans="2:13" s="1" customFormat="1" ht="13.8" x14ac:dyDescent="0.3">
      <c r="B47021" s="10"/>
      <c r="L47021" s="10"/>
      <c r="M47021" s="10"/>
    </row>
    <row r="47022" spans="2:13" s="1" customFormat="1" ht="13.8" x14ac:dyDescent="0.3">
      <c r="B47022" s="10"/>
      <c r="L47022" s="10"/>
      <c r="M47022" s="10"/>
    </row>
    <row r="47023" spans="2:13" s="1" customFormat="1" ht="13.8" x14ac:dyDescent="0.3">
      <c r="B47023" s="10"/>
      <c r="L47023" s="10"/>
      <c r="M47023" s="10"/>
    </row>
    <row r="47024" spans="2:13" s="1" customFormat="1" ht="13.8" x14ac:dyDescent="0.3">
      <c r="B47024" s="10"/>
      <c r="L47024" s="10"/>
      <c r="M47024" s="10"/>
    </row>
    <row r="47025" spans="2:13" s="1" customFormat="1" ht="13.8" x14ac:dyDescent="0.3">
      <c r="B47025" s="10"/>
      <c r="L47025" s="10"/>
      <c r="M47025" s="10"/>
    </row>
    <row r="47026" spans="2:13" s="1" customFormat="1" ht="13.8" x14ac:dyDescent="0.3">
      <c r="B47026" s="10"/>
      <c r="L47026" s="10"/>
      <c r="M47026" s="10"/>
    </row>
    <row r="47027" spans="2:13" s="1" customFormat="1" ht="13.8" x14ac:dyDescent="0.3">
      <c r="B47027" s="10"/>
      <c r="L47027" s="10"/>
      <c r="M47027" s="10"/>
    </row>
    <row r="47028" spans="2:13" s="1" customFormat="1" ht="13.8" x14ac:dyDescent="0.3">
      <c r="B47028" s="10"/>
      <c r="L47028" s="10"/>
      <c r="M47028" s="10"/>
    </row>
    <row r="47029" spans="2:13" s="1" customFormat="1" ht="13.8" x14ac:dyDescent="0.3">
      <c r="B47029" s="10"/>
      <c r="L47029" s="10"/>
      <c r="M47029" s="10"/>
    </row>
    <row r="47030" spans="2:13" s="1" customFormat="1" ht="13.8" x14ac:dyDescent="0.3">
      <c r="B47030" s="10"/>
      <c r="L47030" s="10"/>
      <c r="M47030" s="10"/>
    </row>
    <row r="47031" spans="2:13" s="1" customFormat="1" ht="13.8" x14ac:dyDescent="0.3">
      <c r="B47031" s="10"/>
      <c r="L47031" s="10"/>
      <c r="M47031" s="10"/>
    </row>
    <row r="47032" spans="2:13" s="1" customFormat="1" ht="13.8" x14ac:dyDescent="0.3">
      <c r="B47032" s="10"/>
      <c r="L47032" s="10"/>
      <c r="M47032" s="10"/>
    </row>
    <row r="47033" spans="2:13" s="1" customFormat="1" ht="13.8" x14ac:dyDescent="0.3">
      <c r="B47033" s="10"/>
      <c r="L47033" s="10"/>
      <c r="M47033" s="10"/>
    </row>
    <row r="47034" spans="2:13" s="1" customFormat="1" ht="13.8" x14ac:dyDescent="0.3">
      <c r="B47034" s="10"/>
      <c r="L47034" s="10"/>
      <c r="M47034" s="10"/>
    </row>
    <row r="47035" spans="2:13" s="1" customFormat="1" ht="13.8" x14ac:dyDescent="0.3">
      <c r="B47035" s="10"/>
      <c r="L47035" s="10"/>
      <c r="M47035" s="10"/>
    </row>
    <row r="47036" spans="2:13" s="1" customFormat="1" ht="13.8" x14ac:dyDescent="0.3">
      <c r="B47036" s="10"/>
      <c r="L47036" s="10"/>
      <c r="M47036" s="10"/>
    </row>
    <row r="47037" spans="2:13" s="1" customFormat="1" ht="13.8" x14ac:dyDescent="0.3">
      <c r="B47037" s="10"/>
      <c r="L47037" s="10"/>
      <c r="M47037" s="10"/>
    </row>
    <row r="47038" spans="2:13" s="1" customFormat="1" ht="13.8" x14ac:dyDescent="0.3">
      <c r="B47038" s="10"/>
      <c r="L47038" s="10"/>
      <c r="M47038" s="10"/>
    </row>
    <row r="47039" spans="2:13" s="1" customFormat="1" ht="13.8" x14ac:dyDescent="0.3">
      <c r="B47039" s="10"/>
      <c r="L47039" s="10"/>
      <c r="M47039" s="10"/>
    </row>
    <row r="47040" spans="2:13" s="1" customFormat="1" ht="13.8" x14ac:dyDescent="0.3">
      <c r="B47040" s="10"/>
      <c r="L47040" s="10"/>
      <c r="M47040" s="10"/>
    </row>
    <row r="47041" spans="2:13" s="1" customFormat="1" ht="13.8" x14ac:dyDescent="0.3">
      <c r="B47041" s="10"/>
      <c r="L47041" s="10"/>
      <c r="M47041" s="10"/>
    </row>
    <row r="47042" spans="2:13" s="1" customFormat="1" ht="13.8" x14ac:dyDescent="0.3">
      <c r="B47042" s="10"/>
      <c r="L47042" s="10"/>
      <c r="M47042" s="10"/>
    </row>
    <row r="47043" spans="2:13" s="1" customFormat="1" ht="13.8" x14ac:dyDescent="0.3">
      <c r="B47043" s="10"/>
      <c r="L47043" s="10"/>
      <c r="M47043" s="10"/>
    </row>
    <row r="47044" spans="2:13" s="1" customFormat="1" ht="13.8" x14ac:dyDescent="0.3">
      <c r="B47044" s="10"/>
      <c r="L47044" s="10"/>
      <c r="M47044" s="10"/>
    </row>
    <row r="47045" spans="2:13" s="1" customFormat="1" ht="13.8" x14ac:dyDescent="0.3">
      <c r="B47045" s="10"/>
      <c r="L47045" s="10"/>
      <c r="M47045" s="10"/>
    </row>
    <row r="47046" spans="2:13" s="1" customFormat="1" ht="13.8" x14ac:dyDescent="0.3">
      <c r="B47046" s="10"/>
      <c r="L47046" s="10"/>
      <c r="M47046" s="10"/>
    </row>
    <row r="47047" spans="2:13" s="1" customFormat="1" ht="13.8" x14ac:dyDescent="0.3">
      <c r="B47047" s="10"/>
      <c r="L47047" s="10"/>
      <c r="M47047" s="10"/>
    </row>
    <row r="47048" spans="2:13" s="1" customFormat="1" ht="13.8" x14ac:dyDescent="0.3">
      <c r="B47048" s="10"/>
      <c r="L47048" s="10"/>
      <c r="M47048" s="10"/>
    </row>
    <row r="47049" spans="2:13" s="1" customFormat="1" ht="13.8" x14ac:dyDescent="0.3">
      <c r="B47049" s="10"/>
      <c r="L47049" s="10"/>
      <c r="M47049" s="10"/>
    </row>
    <row r="47050" spans="2:13" s="1" customFormat="1" ht="13.8" x14ac:dyDescent="0.3">
      <c r="B47050" s="10"/>
      <c r="L47050" s="10"/>
      <c r="M47050" s="10"/>
    </row>
    <row r="47051" spans="2:13" s="1" customFormat="1" ht="13.8" x14ac:dyDescent="0.3">
      <c r="B47051" s="10"/>
      <c r="L47051" s="10"/>
      <c r="M47051" s="10"/>
    </row>
    <row r="47052" spans="2:13" s="1" customFormat="1" ht="13.8" x14ac:dyDescent="0.3">
      <c r="B47052" s="10"/>
      <c r="L47052" s="10"/>
      <c r="M47052" s="10"/>
    </row>
    <row r="47053" spans="2:13" s="1" customFormat="1" ht="13.8" x14ac:dyDescent="0.3">
      <c r="B47053" s="10"/>
      <c r="L47053" s="10"/>
      <c r="M47053" s="10"/>
    </row>
    <row r="47054" spans="2:13" s="1" customFormat="1" ht="13.8" x14ac:dyDescent="0.3">
      <c r="B47054" s="10"/>
      <c r="L47054" s="10"/>
      <c r="M47054" s="10"/>
    </row>
    <row r="47055" spans="2:13" s="1" customFormat="1" ht="13.8" x14ac:dyDescent="0.3">
      <c r="B47055" s="10"/>
      <c r="L47055" s="10"/>
      <c r="M47055" s="10"/>
    </row>
    <row r="47056" spans="2:13" s="1" customFormat="1" ht="13.8" x14ac:dyDescent="0.3">
      <c r="B47056" s="10"/>
      <c r="L47056" s="10"/>
      <c r="M47056" s="10"/>
    </row>
    <row r="47057" spans="2:13" s="1" customFormat="1" ht="13.8" x14ac:dyDescent="0.3">
      <c r="B47057" s="10"/>
      <c r="L47057" s="10"/>
      <c r="M47057" s="10"/>
    </row>
    <row r="47058" spans="2:13" s="1" customFormat="1" ht="13.8" x14ac:dyDescent="0.3">
      <c r="B47058" s="10"/>
      <c r="L47058" s="10"/>
      <c r="M47058" s="10"/>
    </row>
    <row r="47059" spans="2:13" s="1" customFormat="1" ht="13.8" x14ac:dyDescent="0.3">
      <c r="B47059" s="10"/>
      <c r="L47059" s="10"/>
      <c r="M47059" s="10"/>
    </row>
    <row r="47060" spans="2:13" s="1" customFormat="1" ht="13.8" x14ac:dyDescent="0.3">
      <c r="B47060" s="10"/>
      <c r="L47060" s="10"/>
      <c r="M47060" s="10"/>
    </row>
    <row r="47061" spans="2:13" s="1" customFormat="1" ht="13.8" x14ac:dyDescent="0.3">
      <c r="B47061" s="10"/>
      <c r="L47061" s="10"/>
      <c r="M47061" s="10"/>
    </row>
    <row r="47062" spans="2:13" s="1" customFormat="1" ht="13.8" x14ac:dyDescent="0.3">
      <c r="B47062" s="10"/>
      <c r="L47062" s="10"/>
      <c r="M47062" s="10"/>
    </row>
    <row r="47063" spans="2:13" s="1" customFormat="1" ht="13.8" x14ac:dyDescent="0.3">
      <c r="B47063" s="10"/>
      <c r="L47063" s="10"/>
      <c r="M47063" s="10"/>
    </row>
    <row r="47064" spans="2:13" s="1" customFormat="1" ht="13.8" x14ac:dyDescent="0.3">
      <c r="B47064" s="10"/>
      <c r="L47064" s="10"/>
      <c r="M47064" s="10"/>
    </row>
    <row r="47065" spans="2:13" s="1" customFormat="1" ht="13.8" x14ac:dyDescent="0.3">
      <c r="B47065" s="10"/>
      <c r="L47065" s="10"/>
      <c r="M47065" s="10"/>
    </row>
    <row r="47066" spans="2:13" s="1" customFormat="1" ht="13.8" x14ac:dyDescent="0.3">
      <c r="B47066" s="10"/>
      <c r="L47066" s="10"/>
      <c r="M47066" s="10"/>
    </row>
    <row r="47067" spans="2:13" s="1" customFormat="1" ht="13.8" x14ac:dyDescent="0.3">
      <c r="B47067" s="10"/>
      <c r="L47067" s="10"/>
      <c r="M47067" s="10"/>
    </row>
    <row r="47068" spans="2:13" s="1" customFormat="1" ht="13.8" x14ac:dyDescent="0.3">
      <c r="B47068" s="10"/>
      <c r="L47068" s="10"/>
      <c r="M47068" s="10"/>
    </row>
    <row r="47069" spans="2:13" s="1" customFormat="1" ht="13.8" x14ac:dyDescent="0.3">
      <c r="B47069" s="10"/>
      <c r="L47069" s="10"/>
      <c r="M47069" s="10"/>
    </row>
    <row r="47070" spans="2:13" s="1" customFormat="1" ht="13.8" x14ac:dyDescent="0.3">
      <c r="B47070" s="10"/>
      <c r="L47070" s="10"/>
      <c r="M47070" s="10"/>
    </row>
    <row r="47071" spans="2:13" s="1" customFormat="1" ht="13.8" x14ac:dyDescent="0.3">
      <c r="B47071" s="10"/>
      <c r="L47071" s="10"/>
      <c r="M47071" s="10"/>
    </row>
    <row r="47072" spans="2:13" s="1" customFormat="1" ht="13.8" x14ac:dyDescent="0.3">
      <c r="B47072" s="10"/>
      <c r="L47072" s="10"/>
      <c r="M47072" s="10"/>
    </row>
    <row r="47073" spans="2:13" s="1" customFormat="1" ht="13.8" x14ac:dyDescent="0.3">
      <c r="B47073" s="10"/>
      <c r="L47073" s="10"/>
      <c r="M47073" s="10"/>
    </row>
    <row r="47074" spans="2:13" s="1" customFormat="1" ht="13.8" x14ac:dyDescent="0.3">
      <c r="B47074" s="10"/>
      <c r="L47074" s="10"/>
      <c r="M47074" s="10"/>
    </row>
    <row r="47075" spans="2:13" s="1" customFormat="1" ht="13.8" x14ac:dyDescent="0.3">
      <c r="B47075" s="10"/>
      <c r="L47075" s="10"/>
      <c r="M47075" s="10"/>
    </row>
    <row r="47076" spans="2:13" s="1" customFormat="1" ht="13.8" x14ac:dyDescent="0.3">
      <c r="B47076" s="10"/>
      <c r="L47076" s="10"/>
      <c r="M47076" s="10"/>
    </row>
    <row r="47077" spans="2:13" s="1" customFormat="1" ht="13.8" x14ac:dyDescent="0.3">
      <c r="B47077" s="10"/>
      <c r="L47077" s="10"/>
      <c r="M47077" s="10"/>
    </row>
    <row r="47078" spans="2:13" s="1" customFormat="1" ht="13.8" x14ac:dyDescent="0.3">
      <c r="B47078" s="10"/>
      <c r="L47078" s="10"/>
      <c r="M47078" s="10"/>
    </row>
    <row r="47079" spans="2:13" s="1" customFormat="1" ht="13.8" x14ac:dyDescent="0.3">
      <c r="B47079" s="10"/>
      <c r="L47079" s="10"/>
      <c r="M47079" s="10"/>
    </row>
    <row r="47080" spans="2:13" s="1" customFormat="1" ht="13.8" x14ac:dyDescent="0.3">
      <c r="B47080" s="10"/>
      <c r="L47080" s="10"/>
      <c r="M47080" s="10"/>
    </row>
    <row r="47081" spans="2:13" s="1" customFormat="1" ht="13.8" x14ac:dyDescent="0.3">
      <c r="B47081" s="10"/>
      <c r="L47081" s="10"/>
      <c r="M47081" s="10"/>
    </row>
    <row r="47082" spans="2:13" s="1" customFormat="1" ht="13.8" x14ac:dyDescent="0.3">
      <c r="B47082" s="10"/>
      <c r="L47082" s="10"/>
      <c r="M47082" s="10"/>
    </row>
    <row r="47083" spans="2:13" s="1" customFormat="1" ht="13.8" x14ac:dyDescent="0.3">
      <c r="B47083" s="10"/>
      <c r="L47083" s="10"/>
      <c r="M47083" s="10"/>
    </row>
    <row r="47084" spans="2:13" s="1" customFormat="1" ht="13.8" x14ac:dyDescent="0.3">
      <c r="B47084" s="10"/>
      <c r="L47084" s="10"/>
      <c r="M47084" s="10"/>
    </row>
    <row r="47085" spans="2:13" s="1" customFormat="1" ht="13.8" x14ac:dyDescent="0.3">
      <c r="B47085" s="10"/>
      <c r="L47085" s="10"/>
      <c r="M47085" s="10"/>
    </row>
    <row r="47086" spans="2:13" s="1" customFormat="1" ht="13.8" x14ac:dyDescent="0.3">
      <c r="B47086" s="10"/>
      <c r="L47086" s="10"/>
      <c r="M47086" s="10"/>
    </row>
    <row r="47087" spans="2:13" s="1" customFormat="1" ht="13.8" x14ac:dyDescent="0.3">
      <c r="B47087" s="10"/>
      <c r="L47087" s="10"/>
      <c r="M47087" s="10"/>
    </row>
    <row r="47088" spans="2:13" s="1" customFormat="1" ht="13.8" x14ac:dyDescent="0.3">
      <c r="B47088" s="10"/>
      <c r="L47088" s="10"/>
      <c r="M47088" s="10"/>
    </row>
    <row r="47089" spans="2:13" s="1" customFormat="1" ht="13.8" x14ac:dyDescent="0.3">
      <c r="B47089" s="10"/>
      <c r="L47089" s="10"/>
      <c r="M47089" s="10"/>
    </row>
    <row r="47090" spans="2:13" s="1" customFormat="1" ht="13.8" x14ac:dyDescent="0.3">
      <c r="B47090" s="10"/>
      <c r="L47090" s="10"/>
      <c r="M47090" s="10"/>
    </row>
    <row r="47091" spans="2:13" s="1" customFormat="1" ht="13.8" x14ac:dyDescent="0.3">
      <c r="B47091" s="10"/>
      <c r="L47091" s="10"/>
      <c r="M47091" s="10"/>
    </row>
    <row r="47092" spans="2:13" s="1" customFormat="1" ht="13.8" x14ac:dyDescent="0.3">
      <c r="B47092" s="10"/>
      <c r="L47092" s="10"/>
      <c r="M47092" s="10"/>
    </row>
    <row r="47093" spans="2:13" s="1" customFormat="1" ht="13.8" x14ac:dyDescent="0.3">
      <c r="B47093" s="10"/>
      <c r="L47093" s="10"/>
      <c r="M47093" s="10"/>
    </row>
    <row r="47094" spans="2:13" s="1" customFormat="1" ht="13.8" x14ac:dyDescent="0.3">
      <c r="B47094" s="10"/>
      <c r="L47094" s="10"/>
      <c r="M47094" s="10"/>
    </row>
    <row r="47095" spans="2:13" s="1" customFormat="1" ht="13.8" x14ac:dyDescent="0.3">
      <c r="B47095" s="10"/>
      <c r="L47095" s="10"/>
      <c r="M47095" s="10"/>
    </row>
    <row r="47096" spans="2:13" s="1" customFormat="1" ht="13.8" x14ac:dyDescent="0.3">
      <c r="B47096" s="10"/>
      <c r="L47096" s="10"/>
      <c r="M47096" s="10"/>
    </row>
    <row r="47097" spans="2:13" s="1" customFormat="1" ht="13.8" x14ac:dyDescent="0.3">
      <c r="B47097" s="10"/>
      <c r="L47097" s="10"/>
      <c r="M47097" s="10"/>
    </row>
    <row r="47098" spans="2:13" s="1" customFormat="1" ht="13.8" x14ac:dyDescent="0.3">
      <c r="B47098" s="10"/>
      <c r="L47098" s="10"/>
      <c r="M47098" s="10"/>
    </row>
    <row r="47099" spans="2:13" s="1" customFormat="1" ht="13.8" x14ac:dyDescent="0.3">
      <c r="B47099" s="10"/>
      <c r="L47099" s="10"/>
      <c r="M47099" s="10"/>
    </row>
    <row r="47100" spans="2:13" s="1" customFormat="1" ht="13.8" x14ac:dyDescent="0.3">
      <c r="B47100" s="10"/>
      <c r="L47100" s="10"/>
      <c r="M47100" s="10"/>
    </row>
    <row r="47101" spans="2:13" s="1" customFormat="1" ht="13.8" x14ac:dyDescent="0.3">
      <c r="B47101" s="10"/>
      <c r="L47101" s="10"/>
      <c r="M47101" s="10"/>
    </row>
    <row r="47102" spans="2:13" s="1" customFormat="1" ht="13.8" x14ac:dyDescent="0.3">
      <c r="B47102" s="10"/>
      <c r="L47102" s="10"/>
      <c r="M47102" s="10"/>
    </row>
    <row r="47103" spans="2:13" s="1" customFormat="1" ht="13.8" x14ac:dyDescent="0.3">
      <c r="B47103" s="10"/>
      <c r="L47103" s="10"/>
      <c r="M47103" s="10"/>
    </row>
    <row r="47104" spans="2:13" s="1" customFormat="1" ht="13.8" x14ac:dyDescent="0.3">
      <c r="B47104" s="10"/>
      <c r="L47104" s="10"/>
      <c r="M47104" s="10"/>
    </row>
    <row r="47105" spans="2:13" s="1" customFormat="1" ht="13.8" x14ac:dyDescent="0.3">
      <c r="B47105" s="10"/>
      <c r="L47105" s="10"/>
      <c r="M47105" s="10"/>
    </row>
    <row r="47106" spans="2:13" s="1" customFormat="1" ht="13.8" x14ac:dyDescent="0.3">
      <c r="B47106" s="10"/>
      <c r="L47106" s="10"/>
      <c r="M47106" s="10"/>
    </row>
    <row r="47107" spans="2:13" s="1" customFormat="1" ht="13.8" x14ac:dyDescent="0.3">
      <c r="B47107" s="10"/>
      <c r="L47107" s="10"/>
      <c r="M47107" s="10"/>
    </row>
    <row r="47108" spans="2:13" s="1" customFormat="1" ht="13.8" x14ac:dyDescent="0.3">
      <c r="B47108" s="10"/>
      <c r="L47108" s="10"/>
      <c r="M47108" s="10"/>
    </row>
    <row r="47109" spans="2:13" s="1" customFormat="1" ht="13.8" x14ac:dyDescent="0.3">
      <c r="B47109" s="10"/>
      <c r="L47109" s="10"/>
      <c r="M47109" s="10"/>
    </row>
    <row r="47110" spans="2:13" s="1" customFormat="1" ht="13.8" x14ac:dyDescent="0.3">
      <c r="B47110" s="10"/>
      <c r="L47110" s="10"/>
      <c r="M47110" s="10"/>
    </row>
    <row r="47111" spans="2:13" s="1" customFormat="1" ht="13.8" x14ac:dyDescent="0.3">
      <c r="B47111" s="10"/>
      <c r="L47111" s="10"/>
      <c r="M47111" s="10"/>
    </row>
    <row r="47112" spans="2:13" s="1" customFormat="1" ht="13.8" x14ac:dyDescent="0.3">
      <c r="B47112" s="10"/>
      <c r="L47112" s="10"/>
      <c r="M47112" s="10"/>
    </row>
    <row r="47113" spans="2:13" s="1" customFormat="1" ht="13.8" x14ac:dyDescent="0.3">
      <c r="B47113" s="10"/>
      <c r="L47113" s="10"/>
      <c r="M47113" s="10"/>
    </row>
    <row r="47114" spans="2:13" s="1" customFormat="1" ht="13.8" x14ac:dyDescent="0.3">
      <c r="B47114" s="10"/>
      <c r="L47114" s="10"/>
      <c r="M47114" s="10"/>
    </row>
    <row r="47115" spans="2:13" s="1" customFormat="1" ht="13.8" x14ac:dyDescent="0.3">
      <c r="B47115" s="10"/>
      <c r="L47115" s="10"/>
      <c r="M47115" s="10"/>
    </row>
    <row r="47116" spans="2:13" s="1" customFormat="1" ht="13.8" x14ac:dyDescent="0.3">
      <c r="B47116" s="10"/>
      <c r="L47116" s="10"/>
      <c r="M47116" s="10"/>
    </row>
    <row r="47117" spans="2:13" s="1" customFormat="1" ht="13.8" x14ac:dyDescent="0.3">
      <c r="B47117" s="10"/>
      <c r="L47117" s="10"/>
      <c r="M47117" s="10"/>
    </row>
    <row r="47118" spans="2:13" s="1" customFormat="1" ht="13.8" x14ac:dyDescent="0.3">
      <c r="B47118" s="10"/>
      <c r="L47118" s="10"/>
      <c r="M47118" s="10"/>
    </row>
    <row r="47119" spans="2:13" s="1" customFormat="1" ht="13.8" x14ac:dyDescent="0.3">
      <c r="B47119" s="10"/>
      <c r="L47119" s="10"/>
      <c r="M47119" s="10"/>
    </row>
    <row r="47120" spans="2:13" s="1" customFormat="1" ht="13.8" x14ac:dyDescent="0.3">
      <c r="B47120" s="10"/>
      <c r="L47120" s="10"/>
      <c r="M47120" s="10"/>
    </row>
    <row r="47121" spans="2:13" s="1" customFormat="1" ht="13.8" x14ac:dyDescent="0.3">
      <c r="B47121" s="10"/>
      <c r="L47121" s="10"/>
      <c r="M47121" s="10"/>
    </row>
    <row r="47122" spans="2:13" s="1" customFormat="1" ht="13.8" x14ac:dyDescent="0.3">
      <c r="B47122" s="10"/>
      <c r="L47122" s="10"/>
      <c r="M47122" s="10"/>
    </row>
    <row r="47123" spans="2:13" s="1" customFormat="1" ht="13.8" x14ac:dyDescent="0.3">
      <c r="B47123" s="10"/>
      <c r="L47123" s="10"/>
      <c r="M47123" s="10"/>
    </row>
    <row r="47124" spans="2:13" s="1" customFormat="1" ht="13.8" x14ac:dyDescent="0.3">
      <c r="B47124" s="10"/>
      <c r="L47124" s="10"/>
      <c r="M47124" s="10"/>
    </row>
    <row r="47125" spans="2:13" s="1" customFormat="1" ht="13.8" x14ac:dyDescent="0.3">
      <c r="B47125" s="10"/>
      <c r="L47125" s="10"/>
      <c r="M47125" s="10"/>
    </row>
    <row r="47126" spans="2:13" s="1" customFormat="1" ht="13.8" x14ac:dyDescent="0.3">
      <c r="B47126" s="10"/>
      <c r="L47126" s="10"/>
      <c r="M47126" s="10"/>
    </row>
    <row r="47127" spans="2:13" s="1" customFormat="1" ht="13.8" x14ac:dyDescent="0.3">
      <c r="B47127" s="10"/>
      <c r="L47127" s="10"/>
      <c r="M47127" s="10"/>
    </row>
    <row r="47128" spans="2:13" s="1" customFormat="1" ht="13.8" x14ac:dyDescent="0.3">
      <c r="B47128" s="10"/>
      <c r="L47128" s="10"/>
      <c r="M47128" s="10"/>
    </row>
    <row r="47129" spans="2:13" s="1" customFormat="1" ht="13.8" x14ac:dyDescent="0.3">
      <c r="B47129" s="10"/>
      <c r="L47129" s="10"/>
      <c r="M47129" s="10"/>
    </row>
    <row r="47130" spans="2:13" s="1" customFormat="1" ht="13.8" x14ac:dyDescent="0.3">
      <c r="B47130" s="10"/>
      <c r="L47130" s="10"/>
      <c r="M47130" s="10"/>
    </row>
    <row r="47131" spans="2:13" s="1" customFormat="1" ht="13.8" x14ac:dyDescent="0.3">
      <c r="B47131" s="10"/>
      <c r="L47131" s="10"/>
      <c r="M47131" s="10"/>
    </row>
    <row r="47132" spans="2:13" s="1" customFormat="1" ht="13.8" x14ac:dyDescent="0.3">
      <c r="B47132" s="10"/>
      <c r="L47132" s="10"/>
      <c r="M47132" s="10"/>
    </row>
    <row r="47133" spans="2:13" s="1" customFormat="1" ht="13.8" x14ac:dyDescent="0.3">
      <c r="B47133" s="10"/>
      <c r="L47133" s="10"/>
      <c r="M47133" s="10"/>
    </row>
    <row r="47134" spans="2:13" s="1" customFormat="1" ht="13.8" x14ac:dyDescent="0.3">
      <c r="B47134" s="10"/>
      <c r="L47134" s="10"/>
      <c r="M47134" s="10"/>
    </row>
    <row r="47135" spans="2:13" s="1" customFormat="1" ht="13.8" x14ac:dyDescent="0.3">
      <c r="B47135" s="10"/>
      <c r="L47135" s="10"/>
      <c r="M47135" s="10"/>
    </row>
    <row r="47136" spans="2:13" s="1" customFormat="1" ht="13.8" x14ac:dyDescent="0.3">
      <c r="B47136" s="10"/>
      <c r="L47136" s="10"/>
      <c r="M47136" s="10"/>
    </row>
    <row r="47137" spans="2:13" s="1" customFormat="1" ht="13.8" x14ac:dyDescent="0.3">
      <c r="B47137" s="10"/>
      <c r="L47137" s="10"/>
      <c r="M47137" s="10"/>
    </row>
    <row r="47138" spans="2:13" s="1" customFormat="1" ht="13.8" x14ac:dyDescent="0.3">
      <c r="B47138" s="10"/>
      <c r="L47138" s="10"/>
      <c r="M47138" s="10"/>
    </row>
    <row r="47139" spans="2:13" s="1" customFormat="1" ht="13.8" x14ac:dyDescent="0.3">
      <c r="B47139" s="10"/>
      <c r="L47139" s="10"/>
      <c r="M47139" s="10"/>
    </row>
    <row r="47140" spans="2:13" s="1" customFormat="1" ht="13.8" x14ac:dyDescent="0.3">
      <c r="B47140" s="10"/>
      <c r="L47140" s="10"/>
      <c r="M47140" s="10"/>
    </row>
    <row r="47141" spans="2:13" s="1" customFormat="1" ht="13.8" x14ac:dyDescent="0.3">
      <c r="B47141" s="10"/>
      <c r="L47141" s="10"/>
      <c r="M47141" s="10"/>
    </row>
    <row r="47142" spans="2:13" s="1" customFormat="1" ht="13.8" x14ac:dyDescent="0.3">
      <c r="B47142" s="10"/>
      <c r="L47142" s="10"/>
      <c r="M47142" s="10"/>
    </row>
    <row r="47143" spans="2:13" s="1" customFormat="1" ht="13.8" x14ac:dyDescent="0.3">
      <c r="B47143" s="10"/>
      <c r="L47143" s="10"/>
      <c r="M47143" s="10"/>
    </row>
    <row r="47144" spans="2:13" s="1" customFormat="1" ht="13.8" x14ac:dyDescent="0.3">
      <c r="B47144" s="10"/>
      <c r="L47144" s="10"/>
      <c r="M47144" s="10"/>
    </row>
    <row r="47145" spans="2:13" s="1" customFormat="1" ht="13.8" x14ac:dyDescent="0.3">
      <c r="B47145" s="10"/>
      <c r="L47145" s="10"/>
      <c r="M47145" s="10"/>
    </row>
    <row r="47146" spans="2:13" s="1" customFormat="1" ht="13.8" x14ac:dyDescent="0.3">
      <c r="B47146" s="10"/>
      <c r="L47146" s="10"/>
      <c r="M47146" s="10"/>
    </row>
    <row r="47147" spans="2:13" s="1" customFormat="1" ht="13.8" x14ac:dyDescent="0.3">
      <c r="B47147" s="10"/>
      <c r="L47147" s="10"/>
      <c r="M47147" s="10"/>
    </row>
    <row r="47148" spans="2:13" s="1" customFormat="1" ht="13.8" x14ac:dyDescent="0.3">
      <c r="B47148" s="10"/>
      <c r="L47148" s="10"/>
      <c r="M47148" s="10"/>
    </row>
    <row r="47149" spans="2:13" s="1" customFormat="1" ht="13.8" x14ac:dyDescent="0.3">
      <c r="B47149" s="10"/>
      <c r="L47149" s="10"/>
      <c r="M47149" s="10"/>
    </row>
    <row r="47150" spans="2:13" s="1" customFormat="1" ht="13.8" x14ac:dyDescent="0.3">
      <c r="B47150" s="10"/>
      <c r="L47150" s="10"/>
      <c r="M47150" s="10"/>
    </row>
    <row r="47151" spans="2:13" s="1" customFormat="1" ht="13.8" x14ac:dyDescent="0.3">
      <c r="B47151" s="10"/>
      <c r="L47151" s="10"/>
      <c r="M47151" s="10"/>
    </row>
    <row r="47152" spans="2:13" s="1" customFormat="1" ht="13.8" x14ac:dyDescent="0.3">
      <c r="B47152" s="10"/>
      <c r="L47152" s="10"/>
      <c r="M47152" s="10"/>
    </row>
    <row r="47153" spans="2:13" s="1" customFormat="1" ht="13.8" x14ac:dyDescent="0.3">
      <c r="B47153" s="10"/>
      <c r="L47153" s="10"/>
      <c r="M47153" s="10"/>
    </row>
    <row r="47154" spans="2:13" s="1" customFormat="1" ht="13.8" x14ac:dyDescent="0.3">
      <c r="B47154" s="10"/>
      <c r="L47154" s="10"/>
      <c r="M47154" s="10"/>
    </row>
    <row r="47155" spans="2:13" s="1" customFormat="1" ht="13.8" x14ac:dyDescent="0.3">
      <c r="B47155" s="10"/>
      <c r="L47155" s="10"/>
      <c r="M47155" s="10"/>
    </row>
    <row r="47156" spans="2:13" s="1" customFormat="1" ht="13.8" x14ac:dyDescent="0.3">
      <c r="B47156" s="10"/>
      <c r="L47156" s="10"/>
      <c r="M47156" s="10"/>
    </row>
    <row r="47157" spans="2:13" s="1" customFormat="1" ht="13.8" x14ac:dyDescent="0.3">
      <c r="B47157" s="10"/>
      <c r="L47157" s="10"/>
      <c r="M47157" s="10"/>
    </row>
    <row r="47158" spans="2:13" s="1" customFormat="1" ht="13.8" x14ac:dyDescent="0.3">
      <c r="B47158" s="10"/>
      <c r="L47158" s="10"/>
      <c r="M47158" s="10"/>
    </row>
    <row r="47159" spans="2:13" s="1" customFormat="1" ht="13.8" x14ac:dyDescent="0.3">
      <c r="B47159" s="10"/>
      <c r="L47159" s="10"/>
      <c r="M47159" s="10"/>
    </row>
    <row r="47160" spans="2:13" s="1" customFormat="1" ht="13.8" x14ac:dyDescent="0.3">
      <c r="B47160" s="10"/>
      <c r="L47160" s="10"/>
      <c r="M47160" s="10"/>
    </row>
    <row r="47161" spans="2:13" s="1" customFormat="1" ht="13.8" x14ac:dyDescent="0.3">
      <c r="B47161" s="10"/>
      <c r="L47161" s="10"/>
      <c r="M47161" s="10"/>
    </row>
    <row r="47162" spans="2:13" s="1" customFormat="1" ht="13.8" x14ac:dyDescent="0.3">
      <c r="B47162" s="10"/>
      <c r="L47162" s="10"/>
      <c r="M47162" s="10"/>
    </row>
    <row r="47163" spans="2:13" s="1" customFormat="1" ht="13.8" x14ac:dyDescent="0.3">
      <c r="B47163" s="10"/>
      <c r="L47163" s="10"/>
      <c r="M47163" s="10"/>
    </row>
    <row r="47164" spans="2:13" s="1" customFormat="1" ht="13.8" x14ac:dyDescent="0.3">
      <c r="B47164" s="10"/>
      <c r="L47164" s="10"/>
      <c r="M47164" s="10"/>
    </row>
    <row r="47165" spans="2:13" s="1" customFormat="1" ht="13.8" x14ac:dyDescent="0.3">
      <c r="B47165" s="10"/>
      <c r="L47165" s="10"/>
      <c r="M47165" s="10"/>
    </row>
    <row r="47166" spans="2:13" s="1" customFormat="1" ht="13.8" x14ac:dyDescent="0.3">
      <c r="B47166" s="10"/>
      <c r="L47166" s="10"/>
      <c r="M47166" s="10"/>
    </row>
    <row r="47167" spans="2:13" s="1" customFormat="1" ht="13.8" x14ac:dyDescent="0.3">
      <c r="B47167" s="10"/>
      <c r="L47167" s="10"/>
      <c r="M47167" s="10"/>
    </row>
    <row r="47168" spans="2:13" s="1" customFormat="1" ht="13.8" x14ac:dyDescent="0.3">
      <c r="B47168" s="10"/>
      <c r="L47168" s="10"/>
      <c r="M47168" s="10"/>
    </row>
    <row r="47169" spans="2:13" s="1" customFormat="1" ht="13.8" x14ac:dyDescent="0.3">
      <c r="B47169" s="10"/>
      <c r="L47169" s="10"/>
      <c r="M47169" s="10"/>
    </row>
    <row r="47170" spans="2:13" s="1" customFormat="1" ht="13.8" x14ac:dyDescent="0.3">
      <c r="B47170" s="10"/>
      <c r="L47170" s="10"/>
      <c r="M47170" s="10"/>
    </row>
    <row r="47171" spans="2:13" s="1" customFormat="1" ht="13.8" x14ac:dyDescent="0.3">
      <c r="B47171" s="10"/>
      <c r="L47171" s="10"/>
      <c r="M47171" s="10"/>
    </row>
    <row r="47172" spans="2:13" s="1" customFormat="1" ht="13.8" x14ac:dyDescent="0.3">
      <c r="B47172" s="10"/>
      <c r="L47172" s="10"/>
      <c r="M47172" s="10"/>
    </row>
    <row r="47173" spans="2:13" s="1" customFormat="1" ht="13.8" x14ac:dyDescent="0.3">
      <c r="B47173" s="10"/>
      <c r="L47173" s="10"/>
      <c r="M47173" s="10"/>
    </row>
    <row r="47174" spans="2:13" s="1" customFormat="1" ht="13.8" x14ac:dyDescent="0.3">
      <c r="B47174" s="10"/>
      <c r="L47174" s="10"/>
      <c r="M47174" s="10"/>
    </row>
    <row r="47175" spans="2:13" s="1" customFormat="1" ht="13.8" x14ac:dyDescent="0.3">
      <c r="B47175" s="10"/>
      <c r="L47175" s="10"/>
      <c r="M47175" s="10"/>
    </row>
    <row r="47176" spans="2:13" s="1" customFormat="1" ht="13.8" x14ac:dyDescent="0.3">
      <c r="B47176" s="10"/>
      <c r="L47176" s="10"/>
      <c r="M47176" s="10"/>
    </row>
    <row r="47177" spans="2:13" s="1" customFormat="1" ht="13.8" x14ac:dyDescent="0.3">
      <c r="B47177" s="10"/>
      <c r="L47177" s="10"/>
      <c r="M47177" s="10"/>
    </row>
    <row r="47178" spans="2:13" s="1" customFormat="1" ht="13.8" x14ac:dyDescent="0.3">
      <c r="B47178" s="10"/>
      <c r="L47178" s="10"/>
      <c r="M47178" s="10"/>
    </row>
    <row r="47179" spans="2:13" s="1" customFormat="1" ht="13.8" x14ac:dyDescent="0.3">
      <c r="B47179" s="10"/>
      <c r="L47179" s="10"/>
      <c r="M47179" s="10"/>
    </row>
    <row r="47180" spans="2:13" s="1" customFormat="1" ht="13.8" x14ac:dyDescent="0.3">
      <c r="B47180" s="10"/>
      <c r="L47180" s="10"/>
      <c r="M47180" s="10"/>
    </row>
    <row r="47181" spans="2:13" s="1" customFormat="1" ht="13.8" x14ac:dyDescent="0.3">
      <c r="B47181" s="10"/>
      <c r="L47181" s="10"/>
      <c r="M47181" s="10"/>
    </row>
    <row r="47182" spans="2:13" s="1" customFormat="1" ht="13.8" x14ac:dyDescent="0.3">
      <c r="B47182" s="10"/>
      <c r="L47182" s="10"/>
      <c r="M47182" s="10"/>
    </row>
    <row r="47183" spans="2:13" s="1" customFormat="1" ht="13.8" x14ac:dyDescent="0.3">
      <c r="B47183" s="10"/>
      <c r="L47183" s="10"/>
      <c r="M47183" s="10"/>
    </row>
    <row r="47184" spans="2:13" s="1" customFormat="1" ht="13.8" x14ac:dyDescent="0.3">
      <c r="B47184" s="10"/>
      <c r="L47184" s="10"/>
      <c r="M47184" s="10"/>
    </row>
    <row r="47185" spans="2:13" s="1" customFormat="1" ht="13.8" x14ac:dyDescent="0.3">
      <c r="B47185" s="10"/>
      <c r="L47185" s="10"/>
      <c r="M47185" s="10"/>
    </row>
    <row r="47186" spans="2:13" s="1" customFormat="1" ht="13.8" x14ac:dyDescent="0.3">
      <c r="B47186" s="10"/>
      <c r="L47186" s="10"/>
      <c r="M47186" s="10"/>
    </row>
    <row r="47187" spans="2:13" s="1" customFormat="1" ht="13.8" x14ac:dyDescent="0.3">
      <c r="B47187" s="10"/>
      <c r="L47187" s="10"/>
      <c r="M47187" s="10"/>
    </row>
    <row r="47188" spans="2:13" s="1" customFormat="1" ht="13.8" x14ac:dyDescent="0.3">
      <c r="B47188" s="10"/>
      <c r="L47188" s="10"/>
      <c r="M47188" s="10"/>
    </row>
    <row r="47189" spans="2:13" s="1" customFormat="1" ht="13.8" x14ac:dyDescent="0.3">
      <c r="B47189" s="10"/>
      <c r="L47189" s="10"/>
      <c r="M47189" s="10"/>
    </row>
    <row r="47190" spans="2:13" s="1" customFormat="1" ht="13.8" x14ac:dyDescent="0.3">
      <c r="B47190" s="10"/>
      <c r="L47190" s="10"/>
      <c r="M47190" s="10"/>
    </row>
    <row r="47191" spans="2:13" s="1" customFormat="1" ht="13.8" x14ac:dyDescent="0.3">
      <c r="B47191" s="10"/>
      <c r="L47191" s="10"/>
      <c r="M47191" s="10"/>
    </row>
    <row r="47192" spans="2:13" s="1" customFormat="1" ht="13.8" x14ac:dyDescent="0.3">
      <c r="B47192" s="10"/>
      <c r="L47192" s="10"/>
      <c r="M47192" s="10"/>
    </row>
    <row r="47193" spans="2:13" s="1" customFormat="1" ht="13.8" x14ac:dyDescent="0.3">
      <c r="B47193" s="10"/>
      <c r="L47193" s="10"/>
      <c r="M47193" s="10"/>
    </row>
    <row r="47194" spans="2:13" s="1" customFormat="1" ht="13.8" x14ac:dyDescent="0.3">
      <c r="B47194" s="10"/>
      <c r="L47194" s="10"/>
      <c r="M47194" s="10"/>
    </row>
    <row r="47195" spans="2:13" s="1" customFormat="1" ht="13.8" x14ac:dyDescent="0.3">
      <c r="B47195" s="10"/>
      <c r="L47195" s="10"/>
      <c r="M47195" s="10"/>
    </row>
    <row r="47196" spans="2:13" s="1" customFormat="1" ht="13.8" x14ac:dyDescent="0.3">
      <c r="B47196" s="10"/>
      <c r="L47196" s="10"/>
      <c r="M47196" s="10"/>
    </row>
    <row r="47197" spans="2:13" s="1" customFormat="1" ht="13.8" x14ac:dyDescent="0.3">
      <c r="B47197" s="10"/>
      <c r="L47197" s="10"/>
      <c r="M47197" s="10"/>
    </row>
    <row r="47198" spans="2:13" s="1" customFormat="1" ht="13.8" x14ac:dyDescent="0.3">
      <c r="B47198" s="10"/>
      <c r="L47198" s="10"/>
      <c r="M47198" s="10"/>
    </row>
    <row r="47199" spans="2:13" s="1" customFormat="1" ht="13.8" x14ac:dyDescent="0.3">
      <c r="B47199" s="10"/>
      <c r="L47199" s="10"/>
      <c r="M47199" s="10"/>
    </row>
    <row r="47200" spans="2:13" s="1" customFormat="1" ht="13.8" x14ac:dyDescent="0.3">
      <c r="B47200" s="10"/>
      <c r="L47200" s="10"/>
      <c r="M47200" s="10"/>
    </row>
    <row r="47201" spans="2:13" s="1" customFormat="1" ht="13.8" x14ac:dyDescent="0.3">
      <c r="B47201" s="10"/>
      <c r="L47201" s="10"/>
      <c r="M47201" s="10"/>
    </row>
    <row r="47202" spans="2:13" s="1" customFormat="1" ht="13.8" x14ac:dyDescent="0.3">
      <c r="B47202" s="10"/>
      <c r="L47202" s="10"/>
      <c r="M47202" s="10"/>
    </row>
    <row r="47203" spans="2:13" s="1" customFormat="1" ht="13.8" x14ac:dyDescent="0.3">
      <c r="B47203" s="10"/>
      <c r="L47203" s="10"/>
      <c r="M47203" s="10"/>
    </row>
    <row r="47204" spans="2:13" s="1" customFormat="1" ht="13.8" x14ac:dyDescent="0.3">
      <c r="B47204" s="10"/>
      <c r="L47204" s="10"/>
      <c r="M47204" s="10"/>
    </row>
    <row r="47205" spans="2:13" s="1" customFormat="1" ht="13.8" x14ac:dyDescent="0.3">
      <c r="B47205" s="10"/>
      <c r="L47205" s="10"/>
      <c r="M47205" s="10"/>
    </row>
    <row r="47206" spans="2:13" s="1" customFormat="1" ht="13.8" x14ac:dyDescent="0.3">
      <c r="B47206" s="10"/>
      <c r="L47206" s="10"/>
      <c r="M47206" s="10"/>
    </row>
    <row r="47207" spans="2:13" s="1" customFormat="1" ht="13.8" x14ac:dyDescent="0.3">
      <c r="B47207" s="10"/>
      <c r="L47207" s="10"/>
      <c r="M47207" s="10"/>
    </row>
    <row r="47208" spans="2:13" s="1" customFormat="1" ht="13.8" x14ac:dyDescent="0.3">
      <c r="B47208" s="10"/>
      <c r="L47208" s="10"/>
      <c r="M47208" s="10"/>
    </row>
    <row r="47209" spans="2:13" s="1" customFormat="1" ht="13.8" x14ac:dyDescent="0.3">
      <c r="B47209" s="10"/>
      <c r="L47209" s="10"/>
      <c r="M47209" s="10"/>
    </row>
    <row r="47210" spans="2:13" s="1" customFormat="1" ht="13.8" x14ac:dyDescent="0.3">
      <c r="B47210" s="10"/>
      <c r="L47210" s="10"/>
      <c r="M47210" s="10"/>
    </row>
    <row r="47211" spans="2:13" s="1" customFormat="1" ht="13.8" x14ac:dyDescent="0.3">
      <c r="B47211" s="10"/>
      <c r="L47211" s="10"/>
      <c r="M47211" s="10"/>
    </row>
    <row r="47212" spans="2:13" s="1" customFormat="1" ht="13.8" x14ac:dyDescent="0.3">
      <c r="B47212" s="10"/>
      <c r="L47212" s="10"/>
      <c r="M47212" s="10"/>
    </row>
    <row r="47213" spans="2:13" s="1" customFormat="1" ht="13.8" x14ac:dyDescent="0.3">
      <c r="B47213" s="10"/>
      <c r="L47213" s="10"/>
      <c r="M47213" s="10"/>
    </row>
    <row r="47214" spans="2:13" s="1" customFormat="1" ht="13.8" x14ac:dyDescent="0.3">
      <c r="B47214" s="10"/>
      <c r="L47214" s="10"/>
      <c r="M47214" s="10"/>
    </row>
    <row r="47215" spans="2:13" s="1" customFormat="1" ht="13.8" x14ac:dyDescent="0.3">
      <c r="B47215" s="10"/>
      <c r="L47215" s="10"/>
      <c r="M47215" s="10"/>
    </row>
    <row r="47216" spans="2:13" s="1" customFormat="1" ht="13.8" x14ac:dyDescent="0.3">
      <c r="B47216" s="10"/>
      <c r="L47216" s="10"/>
      <c r="M47216" s="10"/>
    </row>
    <row r="47217" spans="2:13" s="1" customFormat="1" ht="13.8" x14ac:dyDescent="0.3">
      <c r="B47217" s="10"/>
      <c r="L47217" s="10"/>
      <c r="M47217" s="10"/>
    </row>
    <row r="47218" spans="2:13" s="1" customFormat="1" ht="13.8" x14ac:dyDescent="0.3">
      <c r="B47218" s="10"/>
      <c r="L47218" s="10"/>
      <c r="M47218" s="10"/>
    </row>
    <row r="47219" spans="2:13" s="1" customFormat="1" ht="13.8" x14ac:dyDescent="0.3">
      <c r="B47219" s="10"/>
      <c r="L47219" s="10"/>
      <c r="M47219" s="10"/>
    </row>
    <row r="47220" spans="2:13" s="1" customFormat="1" ht="13.8" x14ac:dyDescent="0.3">
      <c r="B47220" s="10"/>
      <c r="L47220" s="10"/>
      <c r="M47220" s="10"/>
    </row>
    <row r="47221" spans="2:13" s="1" customFormat="1" ht="13.8" x14ac:dyDescent="0.3">
      <c r="B47221" s="10"/>
      <c r="L47221" s="10"/>
      <c r="M47221" s="10"/>
    </row>
    <row r="47222" spans="2:13" s="1" customFormat="1" ht="13.8" x14ac:dyDescent="0.3">
      <c r="B47222" s="10"/>
      <c r="L47222" s="10"/>
      <c r="M47222" s="10"/>
    </row>
    <row r="47223" spans="2:13" s="1" customFormat="1" ht="13.8" x14ac:dyDescent="0.3">
      <c r="B47223" s="10"/>
      <c r="L47223" s="10"/>
      <c r="M47223" s="10"/>
    </row>
    <row r="47224" spans="2:13" s="1" customFormat="1" ht="13.8" x14ac:dyDescent="0.3">
      <c r="B47224" s="10"/>
      <c r="L47224" s="10"/>
      <c r="M47224" s="10"/>
    </row>
    <row r="47225" spans="2:13" s="1" customFormat="1" ht="13.8" x14ac:dyDescent="0.3">
      <c r="B47225" s="10"/>
      <c r="L47225" s="10"/>
      <c r="M47225" s="10"/>
    </row>
    <row r="47226" spans="2:13" s="1" customFormat="1" ht="13.8" x14ac:dyDescent="0.3">
      <c r="B47226" s="10"/>
      <c r="L47226" s="10"/>
      <c r="M47226" s="10"/>
    </row>
    <row r="47227" spans="2:13" s="1" customFormat="1" ht="13.8" x14ac:dyDescent="0.3">
      <c r="B47227" s="10"/>
      <c r="L47227" s="10"/>
      <c r="M47227" s="10"/>
    </row>
    <row r="47228" spans="2:13" s="1" customFormat="1" ht="13.8" x14ac:dyDescent="0.3">
      <c r="B47228" s="10"/>
      <c r="L47228" s="10"/>
      <c r="M47228" s="10"/>
    </row>
    <row r="47229" spans="2:13" s="1" customFormat="1" ht="13.8" x14ac:dyDescent="0.3">
      <c r="B47229" s="10"/>
      <c r="L47229" s="10"/>
      <c r="M47229" s="10"/>
    </row>
    <row r="47230" spans="2:13" s="1" customFormat="1" ht="13.8" x14ac:dyDescent="0.3">
      <c r="B47230" s="10"/>
      <c r="L47230" s="10"/>
      <c r="M47230" s="10"/>
    </row>
    <row r="47231" spans="2:13" s="1" customFormat="1" ht="13.8" x14ac:dyDescent="0.3">
      <c r="B47231" s="10"/>
      <c r="L47231" s="10"/>
      <c r="M47231" s="10"/>
    </row>
    <row r="47232" spans="2:13" s="1" customFormat="1" ht="13.8" x14ac:dyDescent="0.3">
      <c r="B47232" s="10"/>
      <c r="L47232" s="10"/>
      <c r="M47232" s="10"/>
    </row>
    <row r="47233" spans="2:13" s="1" customFormat="1" ht="13.8" x14ac:dyDescent="0.3">
      <c r="B47233" s="10"/>
      <c r="L47233" s="10"/>
      <c r="M47233" s="10"/>
    </row>
    <row r="47234" spans="2:13" s="1" customFormat="1" ht="13.8" x14ac:dyDescent="0.3">
      <c r="B47234" s="10"/>
      <c r="L47234" s="10"/>
      <c r="M47234" s="10"/>
    </row>
    <row r="47235" spans="2:13" s="1" customFormat="1" ht="13.8" x14ac:dyDescent="0.3">
      <c r="B47235" s="10"/>
      <c r="L47235" s="10"/>
      <c r="M47235" s="10"/>
    </row>
    <row r="47236" spans="2:13" s="1" customFormat="1" ht="13.8" x14ac:dyDescent="0.3">
      <c r="B47236" s="10"/>
      <c r="L47236" s="10"/>
      <c r="M47236" s="10"/>
    </row>
    <row r="47237" spans="2:13" s="1" customFormat="1" ht="13.8" x14ac:dyDescent="0.3">
      <c r="B47237" s="10"/>
      <c r="L47237" s="10"/>
      <c r="M47237" s="10"/>
    </row>
    <row r="47238" spans="2:13" s="1" customFormat="1" ht="13.8" x14ac:dyDescent="0.3">
      <c r="B47238" s="10"/>
      <c r="L47238" s="10"/>
      <c r="M47238" s="10"/>
    </row>
    <row r="47239" spans="2:13" s="1" customFormat="1" ht="13.8" x14ac:dyDescent="0.3">
      <c r="B47239" s="10"/>
      <c r="L47239" s="10"/>
      <c r="M47239" s="10"/>
    </row>
    <row r="47240" spans="2:13" s="1" customFormat="1" ht="13.8" x14ac:dyDescent="0.3">
      <c r="B47240" s="10"/>
      <c r="L47240" s="10"/>
      <c r="M47240" s="10"/>
    </row>
    <row r="47241" spans="2:13" s="1" customFormat="1" ht="13.8" x14ac:dyDescent="0.3">
      <c r="B47241" s="10"/>
      <c r="L47241" s="10"/>
      <c r="M47241" s="10"/>
    </row>
    <row r="47242" spans="2:13" s="1" customFormat="1" ht="13.8" x14ac:dyDescent="0.3">
      <c r="B47242" s="10"/>
      <c r="L47242" s="10"/>
      <c r="M47242" s="10"/>
    </row>
    <row r="47243" spans="2:13" s="1" customFormat="1" ht="13.8" x14ac:dyDescent="0.3">
      <c r="B47243" s="10"/>
      <c r="L47243" s="10"/>
      <c r="M47243" s="10"/>
    </row>
    <row r="47244" spans="2:13" s="1" customFormat="1" ht="13.8" x14ac:dyDescent="0.3">
      <c r="B47244" s="10"/>
      <c r="L47244" s="10"/>
      <c r="M47244" s="10"/>
    </row>
    <row r="47245" spans="2:13" s="1" customFormat="1" ht="13.8" x14ac:dyDescent="0.3">
      <c r="B47245" s="10"/>
      <c r="L47245" s="10"/>
      <c r="M47245" s="10"/>
    </row>
    <row r="47246" spans="2:13" s="1" customFormat="1" ht="13.8" x14ac:dyDescent="0.3">
      <c r="B47246" s="10"/>
      <c r="L47246" s="10"/>
      <c r="M47246" s="10"/>
    </row>
    <row r="47247" spans="2:13" s="1" customFormat="1" ht="13.8" x14ac:dyDescent="0.3">
      <c r="B47247" s="10"/>
      <c r="L47247" s="10"/>
      <c r="M47247" s="10"/>
    </row>
    <row r="47248" spans="2:13" s="1" customFormat="1" ht="13.8" x14ac:dyDescent="0.3">
      <c r="B47248" s="10"/>
      <c r="L47248" s="10"/>
      <c r="M47248" s="10"/>
    </row>
    <row r="47249" spans="2:13" s="1" customFormat="1" ht="13.8" x14ac:dyDescent="0.3">
      <c r="B47249" s="10"/>
      <c r="L47249" s="10"/>
      <c r="M47249" s="10"/>
    </row>
    <row r="47250" spans="2:13" s="1" customFormat="1" ht="13.8" x14ac:dyDescent="0.3">
      <c r="B47250" s="10"/>
      <c r="L47250" s="10"/>
      <c r="M47250" s="10"/>
    </row>
    <row r="47251" spans="2:13" s="1" customFormat="1" ht="13.8" x14ac:dyDescent="0.3">
      <c r="B47251" s="10"/>
      <c r="L47251" s="10"/>
      <c r="M47251" s="10"/>
    </row>
    <row r="47252" spans="2:13" s="1" customFormat="1" ht="13.8" x14ac:dyDescent="0.3">
      <c r="B47252" s="10"/>
      <c r="L47252" s="10"/>
      <c r="M47252" s="10"/>
    </row>
    <row r="47253" spans="2:13" s="1" customFormat="1" ht="13.8" x14ac:dyDescent="0.3">
      <c r="B47253" s="10"/>
      <c r="L47253" s="10"/>
      <c r="M47253" s="10"/>
    </row>
    <row r="47254" spans="2:13" s="1" customFormat="1" ht="13.8" x14ac:dyDescent="0.3">
      <c r="B47254" s="10"/>
      <c r="L47254" s="10"/>
      <c r="M47254" s="10"/>
    </row>
    <row r="47255" spans="2:13" s="1" customFormat="1" ht="13.8" x14ac:dyDescent="0.3">
      <c r="B47255" s="10"/>
      <c r="L47255" s="10"/>
      <c r="M47255" s="10"/>
    </row>
    <row r="47256" spans="2:13" s="1" customFormat="1" ht="13.8" x14ac:dyDescent="0.3">
      <c r="B47256" s="10"/>
      <c r="L47256" s="10"/>
      <c r="M47256" s="10"/>
    </row>
    <row r="47257" spans="2:13" s="1" customFormat="1" ht="13.8" x14ac:dyDescent="0.3">
      <c r="B47257" s="10"/>
      <c r="L47257" s="10"/>
      <c r="M47257" s="10"/>
    </row>
    <row r="47258" spans="2:13" s="1" customFormat="1" ht="13.8" x14ac:dyDescent="0.3">
      <c r="B47258" s="10"/>
      <c r="L47258" s="10"/>
      <c r="M47258" s="10"/>
    </row>
    <row r="47259" spans="2:13" s="1" customFormat="1" ht="13.8" x14ac:dyDescent="0.3">
      <c r="B47259" s="10"/>
      <c r="L47259" s="10"/>
      <c r="M47259" s="10"/>
    </row>
    <row r="47260" spans="2:13" s="1" customFormat="1" ht="13.8" x14ac:dyDescent="0.3">
      <c r="B47260" s="10"/>
      <c r="L47260" s="10"/>
      <c r="M47260" s="10"/>
    </row>
    <row r="47261" spans="2:13" s="1" customFormat="1" ht="13.8" x14ac:dyDescent="0.3">
      <c r="B47261" s="10"/>
      <c r="L47261" s="10"/>
      <c r="M47261" s="10"/>
    </row>
    <row r="47262" spans="2:13" s="1" customFormat="1" ht="13.8" x14ac:dyDescent="0.3">
      <c r="B47262" s="10"/>
      <c r="L47262" s="10"/>
      <c r="M47262" s="10"/>
    </row>
    <row r="47263" spans="2:13" s="1" customFormat="1" ht="13.8" x14ac:dyDescent="0.3">
      <c r="B47263" s="10"/>
      <c r="L47263" s="10"/>
      <c r="M47263" s="10"/>
    </row>
    <row r="47264" spans="2:13" s="1" customFormat="1" ht="13.8" x14ac:dyDescent="0.3">
      <c r="B47264" s="10"/>
      <c r="L47264" s="10"/>
      <c r="M47264" s="10"/>
    </row>
    <row r="47265" spans="2:13" s="1" customFormat="1" ht="13.8" x14ac:dyDescent="0.3">
      <c r="B47265" s="10"/>
      <c r="L47265" s="10"/>
      <c r="M47265" s="10"/>
    </row>
    <row r="47266" spans="2:13" s="1" customFormat="1" ht="13.8" x14ac:dyDescent="0.3">
      <c r="B47266" s="10"/>
      <c r="L47266" s="10"/>
      <c r="M47266" s="10"/>
    </row>
    <row r="47267" spans="2:13" s="1" customFormat="1" ht="13.8" x14ac:dyDescent="0.3">
      <c r="B47267" s="10"/>
      <c r="L47267" s="10"/>
      <c r="M47267" s="10"/>
    </row>
    <row r="47268" spans="2:13" s="1" customFormat="1" ht="13.8" x14ac:dyDescent="0.3">
      <c r="B47268" s="10"/>
      <c r="L47268" s="10"/>
      <c r="M47268" s="10"/>
    </row>
    <row r="47269" spans="2:13" s="1" customFormat="1" ht="13.8" x14ac:dyDescent="0.3">
      <c r="B47269" s="10"/>
      <c r="L47269" s="10"/>
      <c r="M47269" s="10"/>
    </row>
    <row r="47270" spans="2:13" s="1" customFormat="1" ht="13.8" x14ac:dyDescent="0.3">
      <c r="B47270" s="10"/>
      <c r="L47270" s="10"/>
      <c r="M47270" s="10"/>
    </row>
    <row r="47271" spans="2:13" s="1" customFormat="1" ht="13.8" x14ac:dyDescent="0.3">
      <c r="B47271" s="10"/>
      <c r="L47271" s="10"/>
      <c r="M47271" s="10"/>
    </row>
    <row r="47272" spans="2:13" s="1" customFormat="1" ht="13.8" x14ac:dyDescent="0.3">
      <c r="B47272" s="10"/>
      <c r="L47272" s="10"/>
      <c r="M47272" s="10"/>
    </row>
    <row r="47273" spans="2:13" s="1" customFormat="1" ht="13.8" x14ac:dyDescent="0.3">
      <c r="B47273" s="10"/>
      <c r="L47273" s="10"/>
      <c r="M47273" s="10"/>
    </row>
    <row r="47274" spans="2:13" s="1" customFormat="1" ht="13.8" x14ac:dyDescent="0.3">
      <c r="B47274" s="10"/>
      <c r="L47274" s="10"/>
      <c r="M47274" s="10"/>
    </row>
    <row r="47275" spans="2:13" s="1" customFormat="1" ht="13.8" x14ac:dyDescent="0.3">
      <c r="B47275" s="10"/>
      <c r="L47275" s="10"/>
      <c r="M47275" s="10"/>
    </row>
    <row r="47276" spans="2:13" s="1" customFormat="1" ht="13.8" x14ac:dyDescent="0.3">
      <c r="B47276" s="10"/>
      <c r="L47276" s="10"/>
      <c r="M47276" s="10"/>
    </row>
    <row r="47277" spans="2:13" s="1" customFormat="1" ht="13.8" x14ac:dyDescent="0.3">
      <c r="B47277" s="10"/>
      <c r="L47277" s="10"/>
      <c r="M47277" s="10"/>
    </row>
    <row r="47278" spans="2:13" s="1" customFormat="1" ht="13.8" x14ac:dyDescent="0.3">
      <c r="B47278" s="10"/>
      <c r="L47278" s="10"/>
      <c r="M47278" s="10"/>
    </row>
    <row r="47279" spans="2:13" s="1" customFormat="1" ht="13.8" x14ac:dyDescent="0.3">
      <c r="B47279" s="10"/>
      <c r="L47279" s="10"/>
      <c r="M47279" s="10"/>
    </row>
    <row r="47280" spans="2:13" s="1" customFormat="1" ht="13.8" x14ac:dyDescent="0.3">
      <c r="B47280" s="10"/>
      <c r="L47280" s="10"/>
      <c r="M47280" s="10"/>
    </row>
    <row r="47281" spans="2:13" s="1" customFormat="1" ht="13.8" x14ac:dyDescent="0.3">
      <c r="B47281" s="10"/>
      <c r="L47281" s="10"/>
      <c r="M47281" s="10"/>
    </row>
    <row r="47282" spans="2:13" s="1" customFormat="1" ht="13.8" x14ac:dyDescent="0.3">
      <c r="B47282" s="10"/>
      <c r="L47282" s="10"/>
      <c r="M47282" s="10"/>
    </row>
    <row r="47283" spans="2:13" s="1" customFormat="1" ht="13.8" x14ac:dyDescent="0.3">
      <c r="B47283" s="10"/>
      <c r="L47283" s="10"/>
      <c r="M47283" s="10"/>
    </row>
    <row r="47284" spans="2:13" s="1" customFormat="1" ht="13.8" x14ac:dyDescent="0.3">
      <c r="B47284" s="10"/>
      <c r="L47284" s="10"/>
      <c r="M47284" s="10"/>
    </row>
    <row r="47285" spans="2:13" s="1" customFormat="1" ht="13.8" x14ac:dyDescent="0.3">
      <c r="B47285" s="10"/>
      <c r="L47285" s="10"/>
      <c r="M47285" s="10"/>
    </row>
    <row r="47286" spans="2:13" s="1" customFormat="1" ht="13.8" x14ac:dyDescent="0.3">
      <c r="B47286" s="10"/>
      <c r="L47286" s="10"/>
      <c r="M47286" s="10"/>
    </row>
    <row r="47287" spans="2:13" s="1" customFormat="1" ht="13.8" x14ac:dyDescent="0.3">
      <c r="B47287" s="10"/>
      <c r="L47287" s="10"/>
      <c r="M47287" s="10"/>
    </row>
    <row r="47288" spans="2:13" s="1" customFormat="1" ht="13.8" x14ac:dyDescent="0.3">
      <c r="B47288" s="10"/>
      <c r="L47288" s="10"/>
      <c r="M47288" s="10"/>
    </row>
    <row r="47289" spans="2:13" s="1" customFormat="1" ht="13.8" x14ac:dyDescent="0.3">
      <c r="B47289" s="10"/>
      <c r="L47289" s="10"/>
      <c r="M47289" s="10"/>
    </row>
    <row r="47290" spans="2:13" s="1" customFormat="1" ht="13.8" x14ac:dyDescent="0.3">
      <c r="B47290" s="10"/>
      <c r="L47290" s="10"/>
      <c r="M47290" s="10"/>
    </row>
    <row r="47291" spans="2:13" s="1" customFormat="1" ht="13.8" x14ac:dyDescent="0.3">
      <c r="B47291" s="10"/>
      <c r="L47291" s="10"/>
      <c r="M47291" s="10"/>
    </row>
    <row r="47292" spans="2:13" s="1" customFormat="1" ht="13.8" x14ac:dyDescent="0.3">
      <c r="B47292" s="10"/>
      <c r="L47292" s="10"/>
      <c r="M47292" s="10"/>
    </row>
    <row r="47293" spans="2:13" s="1" customFormat="1" ht="13.8" x14ac:dyDescent="0.3">
      <c r="B47293" s="10"/>
      <c r="L47293" s="10"/>
      <c r="M47293" s="10"/>
    </row>
    <row r="47294" spans="2:13" s="1" customFormat="1" ht="13.8" x14ac:dyDescent="0.3">
      <c r="B47294" s="10"/>
      <c r="L47294" s="10"/>
      <c r="M47294" s="10"/>
    </row>
    <row r="47295" spans="2:13" s="1" customFormat="1" ht="13.8" x14ac:dyDescent="0.3">
      <c r="B47295" s="10"/>
      <c r="L47295" s="10"/>
      <c r="M47295" s="10"/>
    </row>
    <row r="47296" spans="2:13" s="1" customFormat="1" ht="13.8" x14ac:dyDescent="0.3">
      <c r="B47296" s="10"/>
      <c r="L47296" s="10"/>
      <c r="M47296" s="10"/>
    </row>
    <row r="47297" spans="2:13" s="1" customFormat="1" ht="13.8" x14ac:dyDescent="0.3">
      <c r="B47297" s="10"/>
      <c r="L47297" s="10"/>
      <c r="M47297" s="10"/>
    </row>
    <row r="47298" spans="2:13" s="1" customFormat="1" ht="13.8" x14ac:dyDescent="0.3">
      <c r="B47298" s="10"/>
      <c r="L47298" s="10"/>
      <c r="M47298" s="10"/>
    </row>
    <row r="47299" spans="2:13" s="1" customFormat="1" ht="13.8" x14ac:dyDescent="0.3">
      <c r="B47299" s="10"/>
      <c r="L47299" s="10"/>
      <c r="M47299" s="10"/>
    </row>
    <row r="47300" spans="2:13" s="1" customFormat="1" ht="13.8" x14ac:dyDescent="0.3">
      <c r="B47300" s="10"/>
      <c r="L47300" s="10"/>
      <c r="M47300" s="10"/>
    </row>
    <row r="47301" spans="2:13" s="1" customFormat="1" ht="13.8" x14ac:dyDescent="0.3">
      <c r="B47301" s="10"/>
      <c r="L47301" s="10"/>
      <c r="M47301" s="10"/>
    </row>
    <row r="47302" spans="2:13" s="1" customFormat="1" ht="13.8" x14ac:dyDescent="0.3">
      <c r="B47302" s="10"/>
      <c r="L47302" s="10"/>
      <c r="M47302" s="10"/>
    </row>
    <row r="47303" spans="2:13" s="1" customFormat="1" ht="13.8" x14ac:dyDescent="0.3">
      <c r="B47303" s="10"/>
      <c r="L47303" s="10"/>
      <c r="M47303" s="10"/>
    </row>
    <row r="47304" spans="2:13" s="1" customFormat="1" ht="13.8" x14ac:dyDescent="0.3">
      <c r="B47304" s="10"/>
      <c r="L47304" s="10"/>
      <c r="M47304" s="10"/>
    </row>
    <row r="47305" spans="2:13" s="1" customFormat="1" ht="13.8" x14ac:dyDescent="0.3">
      <c r="B47305" s="10"/>
      <c r="L47305" s="10"/>
      <c r="M47305" s="10"/>
    </row>
    <row r="47306" spans="2:13" s="1" customFormat="1" ht="13.8" x14ac:dyDescent="0.3">
      <c r="B47306" s="10"/>
      <c r="L47306" s="10"/>
      <c r="M47306" s="10"/>
    </row>
    <row r="47307" spans="2:13" s="1" customFormat="1" ht="13.8" x14ac:dyDescent="0.3">
      <c r="B47307" s="10"/>
      <c r="L47307" s="10"/>
      <c r="M47307" s="10"/>
    </row>
    <row r="47308" spans="2:13" s="1" customFormat="1" ht="13.8" x14ac:dyDescent="0.3">
      <c r="B47308" s="10"/>
      <c r="L47308" s="10"/>
      <c r="M47308" s="10"/>
    </row>
    <row r="47309" spans="2:13" s="1" customFormat="1" ht="13.8" x14ac:dyDescent="0.3">
      <c r="B47309" s="10"/>
      <c r="L47309" s="10"/>
      <c r="M47309" s="10"/>
    </row>
    <row r="47310" spans="2:13" s="1" customFormat="1" ht="13.8" x14ac:dyDescent="0.3">
      <c r="B47310" s="10"/>
      <c r="L47310" s="10"/>
      <c r="M47310" s="10"/>
    </row>
    <row r="47311" spans="2:13" s="1" customFormat="1" ht="13.8" x14ac:dyDescent="0.3">
      <c r="B47311" s="10"/>
      <c r="L47311" s="10"/>
      <c r="M47311" s="10"/>
    </row>
    <row r="47312" spans="2:13" s="1" customFormat="1" ht="13.8" x14ac:dyDescent="0.3">
      <c r="B47312" s="10"/>
      <c r="L47312" s="10"/>
      <c r="M47312" s="10"/>
    </row>
    <row r="47313" spans="2:13" s="1" customFormat="1" ht="13.8" x14ac:dyDescent="0.3">
      <c r="B47313" s="10"/>
      <c r="L47313" s="10"/>
      <c r="M47313" s="10"/>
    </row>
    <row r="47314" spans="2:13" s="1" customFormat="1" ht="13.8" x14ac:dyDescent="0.3">
      <c r="B47314" s="10"/>
      <c r="L47314" s="10"/>
      <c r="M47314" s="10"/>
    </row>
    <row r="47315" spans="2:13" s="1" customFormat="1" ht="13.8" x14ac:dyDescent="0.3">
      <c r="B47315" s="10"/>
      <c r="L47315" s="10"/>
      <c r="M47315" s="10"/>
    </row>
    <row r="47316" spans="2:13" s="1" customFormat="1" ht="13.8" x14ac:dyDescent="0.3">
      <c r="B47316" s="10"/>
      <c r="L47316" s="10"/>
      <c r="M47316" s="10"/>
    </row>
    <row r="47317" spans="2:13" s="1" customFormat="1" ht="13.8" x14ac:dyDescent="0.3">
      <c r="B47317" s="10"/>
      <c r="L47317" s="10"/>
      <c r="M47317" s="10"/>
    </row>
    <row r="47318" spans="2:13" s="1" customFormat="1" ht="13.8" x14ac:dyDescent="0.3">
      <c r="B47318" s="10"/>
      <c r="L47318" s="10"/>
      <c r="M47318" s="10"/>
    </row>
    <row r="47319" spans="2:13" s="1" customFormat="1" ht="13.8" x14ac:dyDescent="0.3">
      <c r="B47319" s="10"/>
      <c r="L47319" s="10"/>
      <c r="M47319" s="10"/>
    </row>
    <row r="47320" spans="2:13" s="1" customFormat="1" ht="13.8" x14ac:dyDescent="0.3">
      <c r="B47320" s="10"/>
      <c r="L47320" s="10"/>
      <c r="M47320" s="10"/>
    </row>
    <row r="47321" spans="2:13" s="1" customFormat="1" ht="13.8" x14ac:dyDescent="0.3">
      <c r="B47321" s="10"/>
      <c r="L47321" s="10"/>
      <c r="M47321" s="10"/>
    </row>
    <row r="47322" spans="2:13" s="1" customFormat="1" ht="13.8" x14ac:dyDescent="0.3">
      <c r="B47322" s="10"/>
      <c r="L47322" s="10"/>
      <c r="M47322" s="10"/>
    </row>
    <row r="47323" spans="2:13" s="1" customFormat="1" ht="13.8" x14ac:dyDescent="0.3">
      <c r="B47323" s="10"/>
      <c r="L47323" s="10"/>
      <c r="M47323" s="10"/>
    </row>
    <row r="47324" spans="2:13" s="1" customFormat="1" ht="13.8" x14ac:dyDescent="0.3">
      <c r="B47324" s="10"/>
      <c r="L47324" s="10"/>
      <c r="M47324" s="10"/>
    </row>
    <row r="47325" spans="2:13" s="1" customFormat="1" ht="13.8" x14ac:dyDescent="0.3">
      <c r="B47325" s="10"/>
      <c r="L47325" s="10"/>
      <c r="M47325" s="10"/>
    </row>
    <row r="47326" spans="2:13" s="1" customFormat="1" ht="13.8" x14ac:dyDescent="0.3">
      <c r="B47326" s="10"/>
      <c r="L47326" s="10"/>
      <c r="M47326" s="10"/>
    </row>
    <row r="47327" spans="2:13" s="1" customFormat="1" ht="13.8" x14ac:dyDescent="0.3">
      <c r="B47327" s="10"/>
      <c r="L47327" s="10"/>
      <c r="M47327" s="10"/>
    </row>
    <row r="47328" spans="2:13" s="1" customFormat="1" ht="13.8" x14ac:dyDescent="0.3">
      <c r="B47328" s="10"/>
      <c r="L47328" s="10"/>
      <c r="M47328" s="10"/>
    </row>
    <row r="47329" spans="2:13" s="1" customFormat="1" ht="13.8" x14ac:dyDescent="0.3">
      <c r="B47329" s="10"/>
      <c r="L47329" s="10"/>
      <c r="M47329" s="10"/>
    </row>
    <row r="47330" spans="2:13" s="1" customFormat="1" ht="13.8" x14ac:dyDescent="0.3">
      <c r="B47330" s="10"/>
      <c r="L47330" s="10"/>
      <c r="M47330" s="10"/>
    </row>
    <row r="47331" spans="2:13" s="1" customFormat="1" ht="13.8" x14ac:dyDescent="0.3">
      <c r="B47331" s="10"/>
      <c r="L47331" s="10"/>
      <c r="M47331" s="10"/>
    </row>
    <row r="47332" spans="2:13" s="1" customFormat="1" ht="13.8" x14ac:dyDescent="0.3">
      <c r="B47332" s="10"/>
      <c r="L47332" s="10"/>
      <c r="M47332" s="10"/>
    </row>
    <row r="47333" spans="2:13" s="1" customFormat="1" ht="13.8" x14ac:dyDescent="0.3">
      <c r="B47333" s="10"/>
      <c r="L47333" s="10"/>
      <c r="M47333" s="10"/>
    </row>
    <row r="47334" spans="2:13" s="1" customFormat="1" ht="13.8" x14ac:dyDescent="0.3">
      <c r="B47334" s="10"/>
      <c r="L47334" s="10"/>
      <c r="M47334" s="10"/>
    </row>
    <row r="47335" spans="2:13" s="1" customFormat="1" ht="13.8" x14ac:dyDescent="0.3">
      <c r="B47335" s="10"/>
      <c r="L47335" s="10"/>
      <c r="M47335" s="10"/>
    </row>
    <row r="47336" spans="2:13" s="1" customFormat="1" ht="13.8" x14ac:dyDescent="0.3">
      <c r="B47336" s="10"/>
      <c r="L47336" s="10"/>
      <c r="M47336" s="10"/>
    </row>
    <row r="47337" spans="2:13" s="1" customFormat="1" ht="13.8" x14ac:dyDescent="0.3">
      <c r="B47337" s="10"/>
      <c r="L47337" s="10"/>
      <c r="M47337" s="10"/>
    </row>
    <row r="47338" spans="2:13" s="1" customFormat="1" ht="13.8" x14ac:dyDescent="0.3">
      <c r="B47338" s="10"/>
      <c r="L47338" s="10"/>
      <c r="M47338" s="10"/>
    </row>
    <row r="47339" spans="2:13" s="1" customFormat="1" ht="13.8" x14ac:dyDescent="0.3">
      <c r="B47339" s="10"/>
      <c r="L47339" s="10"/>
      <c r="M47339" s="10"/>
    </row>
    <row r="47340" spans="2:13" s="1" customFormat="1" ht="13.8" x14ac:dyDescent="0.3">
      <c r="B47340" s="10"/>
      <c r="L47340" s="10"/>
      <c r="M47340" s="10"/>
    </row>
    <row r="47341" spans="2:13" s="1" customFormat="1" ht="13.8" x14ac:dyDescent="0.3">
      <c r="B47341" s="10"/>
      <c r="L47341" s="10"/>
      <c r="M47341" s="10"/>
    </row>
    <row r="47342" spans="2:13" s="1" customFormat="1" ht="13.8" x14ac:dyDescent="0.3">
      <c r="B47342" s="10"/>
      <c r="L47342" s="10"/>
      <c r="M47342" s="10"/>
    </row>
    <row r="47343" spans="2:13" s="1" customFormat="1" ht="13.8" x14ac:dyDescent="0.3">
      <c r="B47343" s="10"/>
      <c r="L47343" s="10"/>
      <c r="M47343" s="10"/>
    </row>
    <row r="47344" spans="2:13" s="1" customFormat="1" ht="13.8" x14ac:dyDescent="0.3">
      <c r="B47344" s="10"/>
      <c r="L47344" s="10"/>
      <c r="M47344" s="10"/>
    </row>
    <row r="47345" spans="2:13" s="1" customFormat="1" ht="13.8" x14ac:dyDescent="0.3">
      <c r="B47345" s="10"/>
      <c r="L47345" s="10"/>
      <c r="M47345" s="10"/>
    </row>
    <row r="47346" spans="2:13" s="1" customFormat="1" ht="13.8" x14ac:dyDescent="0.3">
      <c r="B47346" s="10"/>
      <c r="L47346" s="10"/>
      <c r="M47346" s="10"/>
    </row>
    <row r="47347" spans="2:13" s="1" customFormat="1" ht="13.8" x14ac:dyDescent="0.3">
      <c r="B47347" s="10"/>
      <c r="L47347" s="10"/>
      <c r="M47347" s="10"/>
    </row>
    <row r="47348" spans="2:13" s="1" customFormat="1" ht="13.8" x14ac:dyDescent="0.3">
      <c r="B47348" s="10"/>
      <c r="L47348" s="10"/>
      <c r="M47348" s="10"/>
    </row>
    <row r="47349" spans="2:13" s="1" customFormat="1" ht="13.8" x14ac:dyDescent="0.3">
      <c r="B47349" s="10"/>
      <c r="L47349" s="10"/>
      <c r="M47349" s="10"/>
    </row>
    <row r="47350" spans="2:13" s="1" customFormat="1" ht="13.8" x14ac:dyDescent="0.3">
      <c r="B47350" s="10"/>
      <c r="L47350" s="10"/>
      <c r="M47350" s="10"/>
    </row>
    <row r="47351" spans="2:13" s="1" customFormat="1" ht="13.8" x14ac:dyDescent="0.3">
      <c r="B47351" s="10"/>
      <c r="L47351" s="10"/>
      <c r="M47351" s="10"/>
    </row>
    <row r="47352" spans="2:13" s="1" customFormat="1" ht="13.8" x14ac:dyDescent="0.3">
      <c r="B47352" s="10"/>
      <c r="L47352" s="10"/>
      <c r="M47352" s="10"/>
    </row>
    <row r="47353" spans="2:13" s="1" customFormat="1" ht="13.8" x14ac:dyDescent="0.3">
      <c r="B47353" s="10"/>
      <c r="L47353" s="10"/>
      <c r="M47353" s="10"/>
    </row>
    <row r="47354" spans="2:13" s="1" customFormat="1" ht="13.8" x14ac:dyDescent="0.3">
      <c r="B47354" s="10"/>
      <c r="L47354" s="10"/>
      <c r="M47354" s="10"/>
    </row>
    <row r="47355" spans="2:13" s="1" customFormat="1" ht="13.8" x14ac:dyDescent="0.3">
      <c r="B47355" s="10"/>
      <c r="L47355" s="10"/>
      <c r="M47355" s="10"/>
    </row>
    <row r="47356" spans="2:13" s="1" customFormat="1" ht="13.8" x14ac:dyDescent="0.3">
      <c r="B47356" s="10"/>
      <c r="L47356" s="10"/>
      <c r="M47356" s="10"/>
    </row>
    <row r="47357" spans="2:13" s="1" customFormat="1" ht="13.8" x14ac:dyDescent="0.3">
      <c r="B47357" s="10"/>
      <c r="L47357" s="10"/>
      <c r="M47357" s="10"/>
    </row>
    <row r="47358" spans="2:13" s="1" customFormat="1" ht="13.8" x14ac:dyDescent="0.3">
      <c r="B47358" s="10"/>
      <c r="L47358" s="10"/>
      <c r="M47358" s="10"/>
    </row>
    <row r="47359" spans="2:13" s="1" customFormat="1" ht="13.8" x14ac:dyDescent="0.3">
      <c r="B47359" s="10"/>
      <c r="L47359" s="10"/>
      <c r="M47359" s="10"/>
    </row>
    <row r="47360" spans="2:13" s="1" customFormat="1" ht="13.8" x14ac:dyDescent="0.3">
      <c r="B47360" s="10"/>
      <c r="L47360" s="10"/>
      <c r="M47360" s="10"/>
    </row>
    <row r="47361" spans="2:13" s="1" customFormat="1" ht="13.8" x14ac:dyDescent="0.3">
      <c r="B47361" s="10"/>
      <c r="L47361" s="10"/>
      <c r="M47361" s="10"/>
    </row>
    <row r="47362" spans="2:13" s="1" customFormat="1" ht="13.8" x14ac:dyDescent="0.3">
      <c r="B47362" s="10"/>
      <c r="L47362" s="10"/>
      <c r="M47362" s="10"/>
    </row>
    <row r="47363" spans="2:13" s="1" customFormat="1" ht="13.8" x14ac:dyDescent="0.3">
      <c r="B47363" s="10"/>
      <c r="L47363" s="10"/>
      <c r="M47363" s="10"/>
    </row>
    <row r="47364" spans="2:13" s="1" customFormat="1" ht="13.8" x14ac:dyDescent="0.3">
      <c r="B47364" s="10"/>
      <c r="L47364" s="10"/>
      <c r="M47364" s="10"/>
    </row>
    <row r="47365" spans="2:13" s="1" customFormat="1" ht="13.8" x14ac:dyDescent="0.3">
      <c r="B47365" s="10"/>
      <c r="L47365" s="10"/>
      <c r="M47365" s="10"/>
    </row>
    <row r="47366" spans="2:13" s="1" customFormat="1" ht="13.8" x14ac:dyDescent="0.3">
      <c r="B47366" s="10"/>
      <c r="L47366" s="10"/>
      <c r="M47366" s="10"/>
    </row>
    <row r="47367" spans="2:13" s="1" customFormat="1" ht="13.8" x14ac:dyDescent="0.3">
      <c r="B47367" s="10"/>
      <c r="L47367" s="10"/>
      <c r="M47367" s="10"/>
    </row>
    <row r="47368" spans="2:13" s="1" customFormat="1" ht="13.8" x14ac:dyDescent="0.3">
      <c r="B47368" s="10"/>
      <c r="L47368" s="10"/>
      <c r="M47368" s="10"/>
    </row>
    <row r="47369" spans="2:13" s="1" customFormat="1" ht="13.8" x14ac:dyDescent="0.3">
      <c r="B47369" s="10"/>
      <c r="L47369" s="10"/>
      <c r="M47369" s="10"/>
    </row>
    <row r="47370" spans="2:13" s="1" customFormat="1" ht="13.8" x14ac:dyDescent="0.3">
      <c r="B47370" s="10"/>
      <c r="L47370" s="10"/>
      <c r="M47370" s="10"/>
    </row>
    <row r="47371" spans="2:13" s="1" customFormat="1" ht="13.8" x14ac:dyDescent="0.3">
      <c r="B47371" s="10"/>
      <c r="L47371" s="10"/>
      <c r="M47371" s="10"/>
    </row>
    <row r="47372" spans="2:13" s="1" customFormat="1" ht="13.8" x14ac:dyDescent="0.3">
      <c r="B47372" s="10"/>
      <c r="L47372" s="10"/>
      <c r="M47372" s="10"/>
    </row>
    <row r="47373" spans="2:13" s="1" customFormat="1" ht="13.8" x14ac:dyDescent="0.3">
      <c r="B47373" s="10"/>
      <c r="L47373" s="10"/>
      <c r="M47373" s="10"/>
    </row>
    <row r="47374" spans="2:13" s="1" customFormat="1" ht="13.8" x14ac:dyDescent="0.3">
      <c r="B47374" s="10"/>
      <c r="L47374" s="10"/>
      <c r="M47374" s="10"/>
    </row>
    <row r="47375" spans="2:13" s="1" customFormat="1" ht="13.8" x14ac:dyDescent="0.3">
      <c r="B47375" s="10"/>
      <c r="L47375" s="10"/>
      <c r="M47375" s="10"/>
    </row>
    <row r="47376" spans="2:13" s="1" customFormat="1" ht="13.8" x14ac:dyDescent="0.3">
      <c r="B47376" s="10"/>
      <c r="L47376" s="10"/>
      <c r="M47376" s="10"/>
    </row>
    <row r="47377" spans="2:13" s="1" customFormat="1" ht="13.8" x14ac:dyDescent="0.3">
      <c r="B47377" s="10"/>
      <c r="L47377" s="10"/>
      <c r="M47377" s="10"/>
    </row>
    <row r="47378" spans="2:13" s="1" customFormat="1" ht="13.8" x14ac:dyDescent="0.3">
      <c r="B47378" s="10"/>
      <c r="L47378" s="10"/>
      <c r="M47378" s="10"/>
    </row>
    <row r="47379" spans="2:13" s="1" customFormat="1" ht="13.8" x14ac:dyDescent="0.3">
      <c r="B47379" s="10"/>
      <c r="L47379" s="10"/>
      <c r="M47379" s="10"/>
    </row>
    <row r="47380" spans="2:13" s="1" customFormat="1" ht="13.8" x14ac:dyDescent="0.3">
      <c r="B47380" s="10"/>
      <c r="L47380" s="10"/>
      <c r="M47380" s="10"/>
    </row>
    <row r="47381" spans="2:13" s="1" customFormat="1" ht="13.8" x14ac:dyDescent="0.3">
      <c r="B47381" s="10"/>
      <c r="L47381" s="10"/>
      <c r="M47381" s="10"/>
    </row>
    <row r="47382" spans="2:13" s="1" customFormat="1" ht="13.8" x14ac:dyDescent="0.3">
      <c r="B47382" s="10"/>
      <c r="L47382" s="10"/>
      <c r="M47382" s="10"/>
    </row>
    <row r="47383" spans="2:13" s="1" customFormat="1" ht="13.8" x14ac:dyDescent="0.3">
      <c r="B47383" s="10"/>
      <c r="L47383" s="10"/>
      <c r="M47383" s="10"/>
    </row>
    <row r="47384" spans="2:13" s="1" customFormat="1" ht="13.8" x14ac:dyDescent="0.3">
      <c r="B47384" s="10"/>
      <c r="L47384" s="10"/>
      <c r="M47384" s="10"/>
    </row>
    <row r="47385" spans="2:13" s="1" customFormat="1" ht="13.8" x14ac:dyDescent="0.3">
      <c r="B47385" s="10"/>
      <c r="L47385" s="10"/>
      <c r="M47385" s="10"/>
    </row>
    <row r="47386" spans="2:13" s="1" customFormat="1" ht="13.8" x14ac:dyDescent="0.3">
      <c r="B47386" s="10"/>
      <c r="L47386" s="10"/>
      <c r="M47386" s="10"/>
    </row>
    <row r="47387" spans="2:13" s="1" customFormat="1" ht="13.8" x14ac:dyDescent="0.3">
      <c r="B47387" s="10"/>
      <c r="L47387" s="10"/>
      <c r="M47387" s="10"/>
    </row>
    <row r="47388" spans="2:13" s="1" customFormat="1" ht="13.8" x14ac:dyDescent="0.3">
      <c r="B47388" s="10"/>
      <c r="L47388" s="10"/>
      <c r="M47388" s="10"/>
    </row>
    <row r="47389" spans="2:13" s="1" customFormat="1" ht="13.8" x14ac:dyDescent="0.3">
      <c r="B47389" s="10"/>
      <c r="L47389" s="10"/>
      <c r="M47389" s="10"/>
    </row>
    <row r="47390" spans="2:13" s="1" customFormat="1" ht="13.8" x14ac:dyDescent="0.3">
      <c r="B47390" s="10"/>
      <c r="L47390" s="10"/>
      <c r="M47390" s="10"/>
    </row>
    <row r="47391" spans="2:13" s="1" customFormat="1" ht="13.8" x14ac:dyDescent="0.3">
      <c r="B47391" s="10"/>
      <c r="L47391" s="10"/>
      <c r="M47391" s="10"/>
    </row>
    <row r="47392" spans="2:13" s="1" customFormat="1" ht="13.8" x14ac:dyDescent="0.3">
      <c r="B47392" s="10"/>
      <c r="L47392" s="10"/>
      <c r="M47392" s="10"/>
    </row>
    <row r="47393" spans="2:13" s="1" customFormat="1" ht="13.8" x14ac:dyDescent="0.3">
      <c r="B47393" s="10"/>
      <c r="L47393" s="10"/>
      <c r="M47393" s="10"/>
    </row>
    <row r="47394" spans="2:13" s="1" customFormat="1" ht="13.8" x14ac:dyDescent="0.3">
      <c r="B47394" s="10"/>
      <c r="L47394" s="10"/>
      <c r="M47394" s="10"/>
    </row>
    <row r="47395" spans="2:13" s="1" customFormat="1" ht="13.8" x14ac:dyDescent="0.3">
      <c r="B47395" s="10"/>
      <c r="L47395" s="10"/>
      <c r="M47395" s="10"/>
    </row>
    <row r="47396" spans="2:13" s="1" customFormat="1" ht="13.8" x14ac:dyDescent="0.3">
      <c r="B47396" s="10"/>
      <c r="L47396" s="10"/>
      <c r="M47396" s="10"/>
    </row>
    <row r="47397" spans="2:13" s="1" customFormat="1" ht="13.8" x14ac:dyDescent="0.3">
      <c r="B47397" s="10"/>
      <c r="L47397" s="10"/>
      <c r="M47397" s="10"/>
    </row>
    <row r="47398" spans="2:13" s="1" customFormat="1" ht="13.8" x14ac:dyDescent="0.3">
      <c r="B47398" s="10"/>
      <c r="L47398" s="10"/>
      <c r="M47398" s="10"/>
    </row>
    <row r="47399" spans="2:13" s="1" customFormat="1" ht="13.8" x14ac:dyDescent="0.3">
      <c r="B47399" s="10"/>
      <c r="L47399" s="10"/>
      <c r="M47399" s="10"/>
    </row>
    <row r="47400" spans="2:13" s="1" customFormat="1" ht="13.8" x14ac:dyDescent="0.3">
      <c r="B47400" s="10"/>
      <c r="L47400" s="10"/>
      <c r="M47400" s="10"/>
    </row>
    <row r="47401" spans="2:13" s="1" customFormat="1" ht="13.8" x14ac:dyDescent="0.3">
      <c r="B47401" s="10"/>
      <c r="L47401" s="10"/>
      <c r="M47401" s="10"/>
    </row>
    <row r="47402" spans="2:13" s="1" customFormat="1" ht="13.8" x14ac:dyDescent="0.3">
      <c r="B47402" s="10"/>
      <c r="L47402" s="10"/>
      <c r="M47402" s="10"/>
    </row>
    <row r="47403" spans="2:13" s="1" customFormat="1" ht="13.8" x14ac:dyDescent="0.3">
      <c r="B47403" s="10"/>
      <c r="L47403" s="10"/>
      <c r="M47403" s="10"/>
    </row>
    <row r="47404" spans="2:13" s="1" customFormat="1" ht="13.8" x14ac:dyDescent="0.3">
      <c r="B47404" s="10"/>
      <c r="L47404" s="10"/>
      <c r="M47404" s="10"/>
    </row>
    <row r="47405" spans="2:13" s="1" customFormat="1" ht="13.8" x14ac:dyDescent="0.3">
      <c r="B47405" s="10"/>
      <c r="L47405" s="10"/>
      <c r="M47405" s="10"/>
    </row>
    <row r="47406" spans="2:13" s="1" customFormat="1" ht="13.8" x14ac:dyDescent="0.3">
      <c r="B47406" s="10"/>
      <c r="L47406" s="10"/>
      <c r="M47406" s="10"/>
    </row>
    <row r="47407" spans="2:13" s="1" customFormat="1" ht="13.8" x14ac:dyDescent="0.3">
      <c r="B47407" s="10"/>
      <c r="L47407" s="10"/>
      <c r="M47407" s="10"/>
    </row>
    <row r="47408" spans="2:13" s="1" customFormat="1" ht="13.8" x14ac:dyDescent="0.3">
      <c r="B47408" s="10"/>
      <c r="L47408" s="10"/>
      <c r="M47408" s="10"/>
    </row>
    <row r="47409" spans="2:13" s="1" customFormat="1" ht="13.8" x14ac:dyDescent="0.3">
      <c r="B47409" s="10"/>
      <c r="L47409" s="10"/>
      <c r="M47409" s="10"/>
    </row>
    <row r="47410" spans="2:13" s="1" customFormat="1" ht="13.8" x14ac:dyDescent="0.3">
      <c r="B47410" s="10"/>
      <c r="L47410" s="10"/>
      <c r="M47410" s="10"/>
    </row>
    <row r="47411" spans="2:13" s="1" customFormat="1" ht="13.8" x14ac:dyDescent="0.3">
      <c r="B47411" s="10"/>
      <c r="L47411" s="10"/>
      <c r="M47411" s="10"/>
    </row>
    <row r="47412" spans="2:13" s="1" customFormat="1" ht="13.8" x14ac:dyDescent="0.3">
      <c r="B47412" s="10"/>
      <c r="L47412" s="10"/>
      <c r="M47412" s="10"/>
    </row>
    <row r="47413" spans="2:13" s="1" customFormat="1" ht="13.8" x14ac:dyDescent="0.3">
      <c r="B47413" s="10"/>
      <c r="L47413" s="10"/>
      <c r="M47413" s="10"/>
    </row>
    <row r="47414" spans="2:13" s="1" customFormat="1" ht="13.8" x14ac:dyDescent="0.3">
      <c r="B47414" s="10"/>
      <c r="L47414" s="10"/>
      <c r="M47414" s="10"/>
    </row>
    <row r="47415" spans="2:13" s="1" customFormat="1" ht="13.8" x14ac:dyDescent="0.3">
      <c r="B47415" s="10"/>
      <c r="L47415" s="10"/>
      <c r="M47415" s="10"/>
    </row>
    <row r="47416" spans="2:13" s="1" customFormat="1" ht="13.8" x14ac:dyDescent="0.3">
      <c r="B47416" s="10"/>
      <c r="L47416" s="10"/>
      <c r="M47416" s="10"/>
    </row>
    <row r="47417" spans="2:13" s="1" customFormat="1" ht="13.8" x14ac:dyDescent="0.3">
      <c r="B47417" s="10"/>
      <c r="L47417" s="10"/>
      <c r="M47417" s="10"/>
    </row>
    <row r="47418" spans="2:13" s="1" customFormat="1" ht="13.8" x14ac:dyDescent="0.3">
      <c r="B47418" s="10"/>
      <c r="L47418" s="10"/>
      <c r="M47418" s="10"/>
    </row>
    <row r="47419" spans="2:13" s="1" customFormat="1" ht="13.8" x14ac:dyDescent="0.3">
      <c r="B47419" s="10"/>
      <c r="L47419" s="10"/>
      <c r="M47419" s="10"/>
    </row>
    <row r="47420" spans="2:13" s="1" customFormat="1" ht="13.8" x14ac:dyDescent="0.3">
      <c r="B47420" s="10"/>
      <c r="L47420" s="10"/>
      <c r="M47420" s="10"/>
    </row>
    <row r="47421" spans="2:13" s="1" customFormat="1" ht="13.8" x14ac:dyDescent="0.3">
      <c r="B47421" s="10"/>
      <c r="L47421" s="10"/>
      <c r="M47421" s="10"/>
    </row>
    <row r="47422" spans="2:13" s="1" customFormat="1" ht="13.8" x14ac:dyDescent="0.3">
      <c r="B47422" s="10"/>
      <c r="L47422" s="10"/>
      <c r="M47422" s="10"/>
    </row>
    <row r="47423" spans="2:13" s="1" customFormat="1" ht="13.8" x14ac:dyDescent="0.3">
      <c r="B47423" s="10"/>
      <c r="L47423" s="10"/>
      <c r="M47423" s="10"/>
    </row>
    <row r="47424" spans="2:13" s="1" customFormat="1" ht="13.8" x14ac:dyDescent="0.3">
      <c r="B47424" s="10"/>
      <c r="L47424" s="10"/>
      <c r="M47424" s="10"/>
    </row>
    <row r="47425" spans="2:13" s="1" customFormat="1" ht="13.8" x14ac:dyDescent="0.3">
      <c r="B47425" s="10"/>
      <c r="L47425" s="10"/>
      <c r="M47425" s="10"/>
    </row>
    <row r="47426" spans="2:13" s="1" customFormat="1" ht="13.8" x14ac:dyDescent="0.3">
      <c r="B47426" s="10"/>
      <c r="L47426" s="10"/>
      <c r="M47426" s="10"/>
    </row>
    <row r="47427" spans="2:13" s="1" customFormat="1" ht="13.8" x14ac:dyDescent="0.3">
      <c r="B47427" s="10"/>
      <c r="L47427" s="10"/>
      <c r="M47427" s="10"/>
    </row>
    <row r="47428" spans="2:13" s="1" customFormat="1" ht="13.8" x14ac:dyDescent="0.3">
      <c r="B47428" s="10"/>
      <c r="L47428" s="10"/>
      <c r="M47428" s="10"/>
    </row>
    <row r="47429" spans="2:13" s="1" customFormat="1" ht="13.8" x14ac:dyDescent="0.3">
      <c r="B47429" s="10"/>
      <c r="L47429" s="10"/>
      <c r="M47429" s="10"/>
    </row>
    <row r="47430" spans="2:13" s="1" customFormat="1" ht="13.8" x14ac:dyDescent="0.3">
      <c r="B47430" s="10"/>
      <c r="L47430" s="10"/>
      <c r="M47430" s="10"/>
    </row>
    <row r="47431" spans="2:13" s="1" customFormat="1" ht="13.8" x14ac:dyDescent="0.3">
      <c r="B47431" s="10"/>
      <c r="L47431" s="10"/>
      <c r="M47431" s="10"/>
    </row>
    <row r="47432" spans="2:13" s="1" customFormat="1" ht="13.8" x14ac:dyDescent="0.3">
      <c r="B47432" s="10"/>
      <c r="L47432" s="10"/>
      <c r="M47432" s="10"/>
    </row>
    <row r="47433" spans="2:13" s="1" customFormat="1" ht="13.8" x14ac:dyDescent="0.3">
      <c r="B47433" s="10"/>
      <c r="L47433" s="10"/>
      <c r="M47433" s="10"/>
    </row>
    <row r="47434" spans="2:13" s="1" customFormat="1" ht="13.8" x14ac:dyDescent="0.3">
      <c r="B47434" s="10"/>
      <c r="L47434" s="10"/>
      <c r="M47434" s="10"/>
    </row>
    <row r="47435" spans="2:13" s="1" customFormat="1" ht="13.8" x14ac:dyDescent="0.3">
      <c r="B47435" s="10"/>
      <c r="L47435" s="10"/>
      <c r="M47435" s="10"/>
    </row>
    <row r="47436" spans="2:13" s="1" customFormat="1" ht="13.8" x14ac:dyDescent="0.3">
      <c r="B47436" s="10"/>
      <c r="L47436" s="10"/>
      <c r="M47436" s="10"/>
    </row>
    <row r="47437" spans="2:13" s="1" customFormat="1" ht="13.8" x14ac:dyDescent="0.3">
      <c r="B47437" s="10"/>
      <c r="L47437" s="10"/>
      <c r="M47437" s="10"/>
    </row>
    <row r="47438" spans="2:13" s="1" customFormat="1" ht="13.8" x14ac:dyDescent="0.3">
      <c r="B47438" s="10"/>
      <c r="L47438" s="10"/>
      <c r="M47438" s="10"/>
    </row>
    <row r="47439" spans="2:13" s="1" customFormat="1" ht="13.8" x14ac:dyDescent="0.3">
      <c r="B47439" s="10"/>
      <c r="L47439" s="10"/>
      <c r="M47439" s="10"/>
    </row>
    <row r="47440" spans="2:13" s="1" customFormat="1" ht="13.8" x14ac:dyDescent="0.3">
      <c r="B47440" s="10"/>
      <c r="L47440" s="10"/>
      <c r="M47440" s="10"/>
    </row>
    <row r="47441" spans="2:13" s="1" customFormat="1" ht="13.8" x14ac:dyDescent="0.3">
      <c r="B47441" s="10"/>
      <c r="L47441" s="10"/>
      <c r="M47441" s="10"/>
    </row>
    <row r="47442" spans="2:13" s="1" customFormat="1" ht="13.8" x14ac:dyDescent="0.3">
      <c r="B47442" s="10"/>
      <c r="L47442" s="10"/>
      <c r="M47442" s="10"/>
    </row>
    <row r="47443" spans="2:13" s="1" customFormat="1" ht="13.8" x14ac:dyDescent="0.3">
      <c r="B47443" s="10"/>
      <c r="L47443" s="10"/>
      <c r="M47443" s="10"/>
    </row>
    <row r="47444" spans="2:13" s="1" customFormat="1" ht="13.8" x14ac:dyDescent="0.3">
      <c r="B47444" s="10"/>
      <c r="L47444" s="10"/>
      <c r="M47444" s="10"/>
    </row>
    <row r="47445" spans="2:13" s="1" customFormat="1" ht="13.8" x14ac:dyDescent="0.3">
      <c r="B47445" s="10"/>
      <c r="L47445" s="10"/>
      <c r="M47445" s="10"/>
    </row>
    <row r="47446" spans="2:13" s="1" customFormat="1" ht="13.8" x14ac:dyDescent="0.3">
      <c r="B47446" s="10"/>
      <c r="L47446" s="10"/>
      <c r="M47446" s="10"/>
    </row>
    <row r="47447" spans="2:13" s="1" customFormat="1" ht="13.8" x14ac:dyDescent="0.3">
      <c r="B47447" s="10"/>
      <c r="L47447" s="10"/>
      <c r="M47447" s="10"/>
    </row>
    <row r="47448" spans="2:13" s="1" customFormat="1" ht="13.8" x14ac:dyDescent="0.3">
      <c r="B47448" s="10"/>
      <c r="L47448" s="10"/>
      <c r="M47448" s="10"/>
    </row>
    <row r="47449" spans="2:13" s="1" customFormat="1" ht="13.8" x14ac:dyDescent="0.3">
      <c r="B47449" s="10"/>
      <c r="L47449" s="10"/>
      <c r="M47449" s="10"/>
    </row>
    <row r="47450" spans="2:13" s="1" customFormat="1" ht="13.8" x14ac:dyDescent="0.3">
      <c r="B47450" s="10"/>
      <c r="L47450" s="10"/>
      <c r="M47450" s="10"/>
    </row>
    <row r="47451" spans="2:13" s="1" customFormat="1" ht="13.8" x14ac:dyDescent="0.3">
      <c r="B47451" s="10"/>
      <c r="L47451" s="10"/>
      <c r="M47451" s="10"/>
    </row>
    <row r="47452" spans="2:13" s="1" customFormat="1" ht="13.8" x14ac:dyDescent="0.3">
      <c r="B47452" s="10"/>
      <c r="L47452" s="10"/>
      <c r="M47452" s="10"/>
    </row>
    <row r="47453" spans="2:13" s="1" customFormat="1" ht="13.8" x14ac:dyDescent="0.3">
      <c r="B47453" s="10"/>
      <c r="L47453" s="10"/>
      <c r="M47453" s="10"/>
    </row>
    <row r="47454" spans="2:13" s="1" customFormat="1" ht="13.8" x14ac:dyDescent="0.3">
      <c r="B47454" s="10"/>
      <c r="L47454" s="10"/>
      <c r="M47454" s="10"/>
    </row>
    <row r="47455" spans="2:13" s="1" customFormat="1" ht="13.8" x14ac:dyDescent="0.3">
      <c r="B47455" s="10"/>
      <c r="L47455" s="10"/>
      <c r="M47455" s="10"/>
    </row>
    <row r="47456" spans="2:13" s="1" customFormat="1" ht="13.8" x14ac:dyDescent="0.3">
      <c r="B47456" s="10"/>
      <c r="L47456" s="10"/>
      <c r="M47456" s="10"/>
    </row>
    <row r="47457" spans="2:13" s="1" customFormat="1" ht="13.8" x14ac:dyDescent="0.3">
      <c r="B47457" s="10"/>
      <c r="L47457" s="10"/>
      <c r="M47457" s="10"/>
    </row>
    <row r="47458" spans="2:13" s="1" customFormat="1" ht="13.8" x14ac:dyDescent="0.3">
      <c r="B47458" s="10"/>
      <c r="L47458" s="10"/>
      <c r="M47458" s="10"/>
    </row>
    <row r="47459" spans="2:13" s="1" customFormat="1" ht="13.8" x14ac:dyDescent="0.3">
      <c r="B47459" s="10"/>
      <c r="L47459" s="10"/>
      <c r="M47459" s="10"/>
    </row>
    <row r="47460" spans="2:13" s="1" customFormat="1" ht="13.8" x14ac:dyDescent="0.3">
      <c r="B47460" s="10"/>
      <c r="L47460" s="10"/>
      <c r="M47460" s="10"/>
    </row>
    <row r="47461" spans="2:13" s="1" customFormat="1" ht="13.8" x14ac:dyDescent="0.3">
      <c r="B47461" s="10"/>
      <c r="L47461" s="10"/>
      <c r="M47461" s="10"/>
    </row>
    <row r="47462" spans="2:13" s="1" customFormat="1" ht="13.8" x14ac:dyDescent="0.3">
      <c r="B47462" s="10"/>
      <c r="L47462" s="10"/>
      <c r="M47462" s="10"/>
    </row>
    <row r="47463" spans="2:13" s="1" customFormat="1" ht="13.8" x14ac:dyDescent="0.3">
      <c r="B47463" s="10"/>
      <c r="L47463" s="10"/>
      <c r="M47463" s="10"/>
    </row>
    <row r="47464" spans="2:13" s="1" customFormat="1" ht="13.8" x14ac:dyDescent="0.3">
      <c r="B47464" s="10"/>
      <c r="L47464" s="10"/>
      <c r="M47464" s="10"/>
    </row>
    <row r="47465" spans="2:13" s="1" customFormat="1" ht="13.8" x14ac:dyDescent="0.3">
      <c r="B47465" s="10"/>
      <c r="L47465" s="10"/>
      <c r="M47465" s="10"/>
    </row>
    <row r="47466" spans="2:13" s="1" customFormat="1" ht="13.8" x14ac:dyDescent="0.3">
      <c r="B47466" s="10"/>
      <c r="L47466" s="10"/>
      <c r="M47466" s="10"/>
    </row>
    <row r="47467" spans="2:13" s="1" customFormat="1" ht="13.8" x14ac:dyDescent="0.3">
      <c r="B47467" s="10"/>
      <c r="L47467" s="10"/>
      <c r="M47467" s="10"/>
    </row>
    <row r="47468" spans="2:13" s="1" customFormat="1" ht="13.8" x14ac:dyDescent="0.3">
      <c r="B47468" s="10"/>
      <c r="L47468" s="10"/>
      <c r="M47468" s="10"/>
    </row>
    <row r="47469" spans="2:13" s="1" customFormat="1" ht="13.8" x14ac:dyDescent="0.3">
      <c r="B47469" s="10"/>
      <c r="L47469" s="10"/>
      <c r="M47469" s="10"/>
    </row>
    <row r="47470" spans="2:13" s="1" customFormat="1" ht="13.8" x14ac:dyDescent="0.3">
      <c r="B47470" s="10"/>
      <c r="L47470" s="10"/>
      <c r="M47470" s="10"/>
    </row>
    <row r="47471" spans="2:13" s="1" customFormat="1" ht="13.8" x14ac:dyDescent="0.3">
      <c r="B47471" s="10"/>
      <c r="L47471" s="10"/>
      <c r="M47471" s="10"/>
    </row>
    <row r="47472" spans="2:13" s="1" customFormat="1" ht="13.8" x14ac:dyDescent="0.3">
      <c r="B47472" s="10"/>
      <c r="L47472" s="10"/>
      <c r="M47472" s="10"/>
    </row>
    <row r="47473" spans="2:13" s="1" customFormat="1" ht="13.8" x14ac:dyDescent="0.3">
      <c r="B47473" s="10"/>
      <c r="L47473" s="10"/>
      <c r="M47473" s="10"/>
    </row>
    <row r="47474" spans="2:13" s="1" customFormat="1" ht="13.8" x14ac:dyDescent="0.3">
      <c r="B47474" s="10"/>
      <c r="L47474" s="10"/>
      <c r="M47474" s="10"/>
    </row>
    <row r="47475" spans="2:13" s="1" customFormat="1" ht="13.8" x14ac:dyDescent="0.3">
      <c r="B47475" s="10"/>
      <c r="L47475" s="10"/>
      <c r="M47475" s="10"/>
    </row>
    <row r="47476" spans="2:13" s="1" customFormat="1" ht="13.8" x14ac:dyDescent="0.3">
      <c r="B47476" s="10"/>
      <c r="L47476" s="10"/>
      <c r="M47476" s="10"/>
    </row>
    <row r="47477" spans="2:13" s="1" customFormat="1" ht="13.8" x14ac:dyDescent="0.3">
      <c r="B47477" s="10"/>
      <c r="L47477" s="10"/>
      <c r="M47477" s="10"/>
    </row>
    <row r="47478" spans="2:13" s="1" customFormat="1" ht="13.8" x14ac:dyDescent="0.3">
      <c r="B47478" s="10"/>
      <c r="L47478" s="10"/>
      <c r="M47478" s="10"/>
    </row>
    <row r="47479" spans="2:13" s="1" customFormat="1" ht="13.8" x14ac:dyDescent="0.3">
      <c r="B47479" s="10"/>
      <c r="L47479" s="10"/>
      <c r="M47479" s="10"/>
    </row>
    <row r="47480" spans="2:13" s="1" customFormat="1" ht="13.8" x14ac:dyDescent="0.3">
      <c r="B47480" s="10"/>
      <c r="L47480" s="10"/>
      <c r="M47480" s="10"/>
    </row>
    <row r="47481" spans="2:13" s="1" customFormat="1" ht="13.8" x14ac:dyDescent="0.3">
      <c r="B47481" s="10"/>
      <c r="L47481" s="10"/>
      <c r="M47481" s="10"/>
    </row>
    <row r="47482" spans="2:13" s="1" customFormat="1" ht="13.8" x14ac:dyDescent="0.3">
      <c r="B47482" s="10"/>
      <c r="L47482" s="10"/>
      <c r="M47482" s="10"/>
    </row>
    <row r="47483" spans="2:13" s="1" customFormat="1" ht="13.8" x14ac:dyDescent="0.3">
      <c r="B47483" s="10"/>
      <c r="L47483" s="10"/>
      <c r="M47483" s="10"/>
    </row>
    <row r="47484" spans="2:13" s="1" customFormat="1" ht="13.8" x14ac:dyDescent="0.3">
      <c r="B47484" s="10"/>
      <c r="L47484" s="10"/>
      <c r="M47484" s="10"/>
    </row>
    <row r="47485" spans="2:13" s="1" customFormat="1" ht="13.8" x14ac:dyDescent="0.3">
      <c r="B47485" s="10"/>
      <c r="L47485" s="10"/>
      <c r="M47485" s="10"/>
    </row>
    <row r="47486" spans="2:13" s="1" customFormat="1" ht="13.8" x14ac:dyDescent="0.3">
      <c r="B47486" s="10"/>
      <c r="L47486" s="10"/>
      <c r="M47486" s="10"/>
    </row>
    <row r="47487" spans="2:13" s="1" customFormat="1" ht="13.8" x14ac:dyDescent="0.3">
      <c r="B47487" s="10"/>
      <c r="L47487" s="10"/>
      <c r="M47487" s="10"/>
    </row>
    <row r="47488" spans="2:13" s="1" customFormat="1" ht="13.8" x14ac:dyDescent="0.3">
      <c r="B47488" s="10"/>
      <c r="L47488" s="10"/>
      <c r="M47488" s="10"/>
    </row>
    <row r="47489" spans="2:13" s="1" customFormat="1" ht="13.8" x14ac:dyDescent="0.3">
      <c r="B47489" s="10"/>
      <c r="L47489" s="10"/>
      <c r="M47489" s="10"/>
    </row>
    <row r="47490" spans="2:13" s="1" customFormat="1" ht="13.8" x14ac:dyDescent="0.3">
      <c r="B47490" s="10"/>
      <c r="L47490" s="10"/>
      <c r="M47490" s="10"/>
    </row>
    <row r="47491" spans="2:13" s="1" customFormat="1" ht="13.8" x14ac:dyDescent="0.3">
      <c r="B47491" s="10"/>
      <c r="L47491" s="10"/>
      <c r="M47491" s="10"/>
    </row>
    <row r="47492" spans="2:13" s="1" customFormat="1" ht="13.8" x14ac:dyDescent="0.3">
      <c r="B47492" s="10"/>
      <c r="L47492" s="10"/>
      <c r="M47492" s="10"/>
    </row>
    <row r="47493" spans="2:13" s="1" customFormat="1" ht="13.8" x14ac:dyDescent="0.3">
      <c r="B47493" s="10"/>
      <c r="L47493" s="10"/>
      <c r="M47493" s="10"/>
    </row>
    <row r="47494" spans="2:13" s="1" customFormat="1" ht="13.8" x14ac:dyDescent="0.3">
      <c r="B47494" s="10"/>
      <c r="L47494" s="10"/>
      <c r="M47494" s="10"/>
    </row>
    <row r="47495" spans="2:13" s="1" customFormat="1" ht="13.8" x14ac:dyDescent="0.3">
      <c r="B47495" s="10"/>
      <c r="L47495" s="10"/>
      <c r="M47495" s="10"/>
    </row>
    <row r="47496" spans="2:13" s="1" customFormat="1" ht="13.8" x14ac:dyDescent="0.3">
      <c r="B47496" s="10"/>
      <c r="L47496" s="10"/>
      <c r="M47496" s="10"/>
    </row>
    <row r="47497" spans="2:13" s="1" customFormat="1" ht="13.8" x14ac:dyDescent="0.3">
      <c r="B47497" s="10"/>
      <c r="L47497" s="10"/>
      <c r="M47497" s="10"/>
    </row>
    <row r="47498" spans="2:13" s="1" customFormat="1" ht="13.8" x14ac:dyDescent="0.3">
      <c r="B47498" s="10"/>
      <c r="L47498" s="10"/>
      <c r="M47498" s="10"/>
    </row>
    <row r="47499" spans="2:13" s="1" customFormat="1" ht="13.8" x14ac:dyDescent="0.3">
      <c r="B47499" s="10"/>
      <c r="L47499" s="10"/>
      <c r="M47499" s="10"/>
    </row>
    <row r="47500" spans="2:13" s="1" customFormat="1" ht="13.8" x14ac:dyDescent="0.3">
      <c r="B47500" s="10"/>
      <c r="L47500" s="10"/>
      <c r="M47500" s="10"/>
    </row>
    <row r="47501" spans="2:13" s="1" customFormat="1" ht="13.8" x14ac:dyDescent="0.3">
      <c r="B47501" s="10"/>
      <c r="L47501" s="10"/>
      <c r="M47501" s="10"/>
    </row>
    <row r="47502" spans="2:13" s="1" customFormat="1" ht="13.8" x14ac:dyDescent="0.3">
      <c r="B47502" s="10"/>
      <c r="L47502" s="10"/>
      <c r="M47502" s="10"/>
    </row>
    <row r="47503" spans="2:13" s="1" customFormat="1" ht="13.8" x14ac:dyDescent="0.3">
      <c r="B47503" s="10"/>
      <c r="L47503" s="10"/>
      <c r="M47503" s="10"/>
    </row>
    <row r="47504" spans="2:13" s="1" customFormat="1" ht="13.8" x14ac:dyDescent="0.3">
      <c r="B47504" s="10"/>
      <c r="L47504" s="10"/>
      <c r="M47504" s="10"/>
    </row>
    <row r="47505" spans="2:13" s="1" customFormat="1" ht="13.8" x14ac:dyDescent="0.3">
      <c r="B47505" s="10"/>
      <c r="L47505" s="10"/>
      <c r="M47505" s="10"/>
    </row>
    <row r="47506" spans="2:13" s="1" customFormat="1" ht="13.8" x14ac:dyDescent="0.3">
      <c r="B47506" s="10"/>
      <c r="L47506" s="10"/>
      <c r="M47506" s="10"/>
    </row>
    <row r="47507" spans="2:13" s="1" customFormat="1" ht="13.8" x14ac:dyDescent="0.3">
      <c r="B47507" s="10"/>
      <c r="L47507" s="10"/>
      <c r="M47507" s="10"/>
    </row>
    <row r="47508" spans="2:13" s="1" customFormat="1" ht="13.8" x14ac:dyDescent="0.3">
      <c r="B47508" s="10"/>
      <c r="L47508" s="10"/>
      <c r="M47508" s="10"/>
    </row>
    <row r="47509" spans="2:13" s="1" customFormat="1" ht="13.8" x14ac:dyDescent="0.3">
      <c r="B47509" s="10"/>
      <c r="L47509" s="10"/>
      <c r="M47509" s="10"/>
    </row>
    <row r="47510" spans="2:13" s="1" customFormat="1" ht="13.8" x14ac:dyDescent="0.3">
      <c r="B47510" s="10"/>
      <c r="L47510" s="10"/>
      <c r="M47510" s="10"/>
    </row>
    <row r="47511" spans="2:13" s="1" customFormat="1" ht="13.8" x14ac:dyDescent="0.3">
      <c r="B47511" s="10"/>
      <c r="L47511" s="10"/>
      <c r="M47511" s="10"/>
    </row>
    <row r="47512" spans="2:13" s="1" customFormat="1" ht="13.8" x14ac:dyDescent="0.3">
      <c r="B47512" s="10"/>
      <c r="L47512" s="10"/>
      <c r="M47512" s="10"/>
    </row>
    <row r="47513" spans="2:13" s="1" customFormat="1" ht="13.8" x14ac:dyDescent="0.3">
      <c r="B47513" s="10"/>
      <c r="L47513" s="10"/>
      <c r="M47513" s="10"/>
    </row>
    <row r="47514" spans="2:13" s="1" customFormat="1" ht="13.8" x14ac:dyDescent="0.3">
      <c r="B47514" s="10"/>
      <c r="L47514" s="10"/>
      <c r="M47514" s="10"/>
    </row>
    <row r="47515" spans="2:13" s="1" customFormat="1" ht="13.8" x14ac:dyDescent="0.3">
      <c r="B47515" s="10"/>
      <c r="L47515" s="10"/>
      <c r="M47515" s="10"/>
    </row>
    <row r="47516" spans="2:13" s="1" customFormat="1" ht="13.8" x14ac:dyDescent="0.3">
      <c r="B47516" s="10"/>
      <c r="L47516" s="10"/>
      <c r="M47516" s="10"/>
    </row>
    <row r="47517" spans="2:13" s="1" customFormat="1" ht="13.8" x14ac:dyDescent="0.3">
      <c r="B47517" s="10"/>
      <c r="L47517" s="10"/>
      <c r="M47517" s="10"/>
    </row>
    <row r="47518" spans="2:13" s="1" customFormat="1" ht="13.8" x14ac:dyDescent="0.3">
      <c r="B47518" s="10"/>
      <c r="L47518" s="10"/>
      <c r="M47518" s="10"/>
    </row>
    <row r="47519" spans="2:13" s="1" customFormat="1" ht="13.8" x14ac:dyDescent="0.3">
      <c r="B47519" s="10"/>
      <c r="L47519" s="10"/>
      <c r="M47519" s="10"/>
    </row>
    <row r="47520" spans="2:13" s="1" customFormat="1" ht="13.8" x14ac:dyDescent="0.3">
      <c r="B47520" s="10"/>
      <c r="L47520" s="10"/>
      <c r="M47520" s="10"/>
    </row>
    <row r="47521" spans="2:13" s="1" customFormat="1" ht="13.8" x14ac:dyDescent="0.3">
      <c r="B47521" s="10"/>
      <c r="L47521" s="10"/>
      <c r="M47521" s="10"/>
    </row>
    <row r="47522" spans="2:13" s="1" customFormat="1" ht="13.8" x14ac:dyDescent="0.3">
      <c r="B47522" s="10"/>
      <c r="L47522" s="10"/>
      <c r="M47522" s="10"/>
    </row>
    <row r="47523" spans="2:13" s="1" customFormat="1" ht="13.8" x14ac:dyDescent="0.3">
      <c r="B47523" s="10"/>
      <c r="L47523" s="10"/>
      <c r="M47523" s="10"/>
    </row>
    <row r="47524" spans="2:13" s="1" customFormat="1" ht="13.8" x14ac:dyDescent="0.3">
      <c r="B47524" s="10"/>
      <c r="L47524" s="10"/>
      <c r="M47524" s="10"/>
    </row>
    <row r="47525" spans="2:13" s="1" customFormat="1" ht="13.8" x14ac:dyDescent="0.3">
      <c r="B47525" s="10"/>
      <c r="L47525" s="10"/>
      <c r="M47525" s="10"/>
    </row>
    <row r="47526" spans="2:13" s="1" customFormat="1" ht="13.8" x14ac:dyDescent="0.3">
      <c r="B47526" s="10"/>
      <c r="L47526" s="10"/>
      <c r="M47526" s="10"/>
    </row>
    <row r="47527" spans="2:13" s="1" customFormat="1" ht="13.8" x14ac:dyDescent="0.3">
      <c r="B47527" s="10"/>
      <c r="L47527" s="10"/>
      <c r="M47527" s="10"/>
    </row>
    <row r="47528" spans="2:13" s="1" customFormat="1" ht="13.8" x14ac:dyDescent="0.3">
      <c r="B47528" s="10"/>
      <c r="L47528" s="10"/>
      <c r="M47528" s="10"/>
    </row>
    <row r="47529" spans="2:13" s="1" customFormat="1" ht="13.8" x14ac:dyDescent="0.3">
      <c r="B47529" s="10"/>
      <c r="L47529" s="10"/>
      <c r="M47529" s="10"/>
    </row>
    <row r="47530" spans="2:13" s="1" customFormat="1" ht="13.8" x14ac:dyDescent="0.3">
      <c r="B47530" s="10"/>
      <c r="L47530" s="10"/>
      <c r="M47530" s="10"/>
    </row>
    <row r="47531" spans="2:13" s="1" customFormat="1" ht="13.8" x14ac:dyDescent="0.3">
      <c r="B47531" s="10"/>
      <c r="L47531" s="10"/>
      <c r="M47531" s="10"/>
    </row>
    <row r="47532" spans="2:13" s="1" customFormat="1" ht="13.8" x14ac:dyDescent="0.3">
      <c r="B47532" s="10"/>
      <c r="L47532" s="10"/>
      <c r="M47532" s="10"/>
    </row>
    <row r="47533" spans="2:13" s="1" customFormat="1" ht="13.8" x14ac:dyDescent="0.3">
      <c r="B47533" s="10"/>
      <c r="L47533" s="10"/>
      <c r="M47533" s="10"/>
    </row>
    <row r="47534" spans="2:13" s="1" customFormat="1" ht="13.8" x14ac:dyDescent="0.3">
      <c r="B47534" s="10"/>
      <c r="L47534" s="10"/>
      <c r="M47534" s="10"/>
    </row>
    <row r="47535" spans="2:13" s="1" customFormat="1" ht="13.8" x14ac:dyDescent="0.3">
      <c r="B47535" s="10"/>
      <c r="L47535" s="10"/>
      <c r="M47535" s="10"/>
    </row>
    <row r="47536" spans="2:13" s="1" customFormat="1" ht="13.8" x14ac:dyDescent="0.3">
      <c r="B47536" s="10"/>
      <c r="L47536" s="10"/>
      <c r="M47536" s="10"/>
    </row>
    <row r="47537" spans="2:13" s="1" customFormat="1" ht="13.8" x14ac:dyDescent="0.3">
      <c r="B47537" s="10"/>
      <c r="L47537" s="10"/>
      <c r="M47537" s="10"/>
    </row>
    <row r="47538" spans="2:13" s="1" customFormat="1" ht="13.8" x14ac:dyDescent="0.3">
      <c r="B47538" s="10"/>
      <c r="L47538" s="10"/>
      <c r="M47538" s="10"/>
    </row>
    <row r="47539" spans="2:13" s="1" customFormat="1" ht="13.8" x14ac:dyDescent="0.3">
      <c r="B47539" s="10"/>
      <c r="L47539" s="10"/>
      <c r="M47539" s="10"/>
    </row>
    <row r="47540" spans="2:13" s="1" customFormat="1" ht="13.8" x14ac:dyDescent="0.3">
      <c r="B47540" s="10"/>
      <c r="L47540" s="10"/>
      <c r="M47540" s="10"/>
    </row>
    <row r="47541" spans="2:13" s="1" customFormat="1" ht="13.8" x14ac:dyDescent="0.3">
      <c r="B47541" s="10"/>
      <c r="L47541" s="10"/>
      <c r="M47541" s="10"/>
    </row>
    <row r="47542" spans="2:13" s="1" customFormat="1" ht="13.8" x14ac:dyDescent="0.3">
      <c r="B47542" s="10"/>
      <c r="L47542" s="10"/>
      <c r="M47542" s="10"/>
    </row>
    <row r="47543" spans="2:13" s="1" customFormat="1" ht="13.8" x14ac:dyDescent="0.3">
      <c r="B47543" s="10"/>
      <c r="L47543" s="10"/>
      <c r="M47543" s="10"/>
    </row>
    <row r="47544" spans="2:13" s="1" customFormat="1" ht="13.8" x14ac:dyDescent="0.3">
      <c r="B47544" s="10"/>
      <c r="L47544" s="10"/>
      <c r="M47544" s="10"/>
    </row>
    <row r="47545" spans="2:13" s="1" customFormat="1" ht="13.8" x14ac:dyDescent="0.3">
      <c r="B47545" s="10"/>
      <c r="L47545" s="10"/>
      <c r="M47545" s="10"/>
    </row>
    <row r="47546" spans="2:13" s="1" customFormat="1" ht="13.8" x14ac:dyDescent="0.3">
      <c r="B47546" s="10"/>
      <c r="L47546" s="10"/>
      <c r="M47546" s="10"/>
    </row>
    <row r="47547" spans="2:13" s="1" customFormat="1" ht="13.8" x14ac:dyDescent="0.3">
      <c r="B47547" s="10"/>
      <c r="L47547" s="10"/>
      <c r="M47547" s="10"/>
    </row>
    <row r="47548" spans="2:13" s="1" customFormat="1" ht="13.8" x14ac:dyDescent="0.3">
      <c r="B47548" s="10"/>
      <c r="L47548" s="10"/>
      <c r="M47548" s="10"/>
    </row>
    <row r="47549" spans="2:13" s="1" customFormat="1" ht="13.8" x14ac:dyDescent="0.3">
      <c r="B47549" s="10"/>
      <c r="L47549" s="10"/>
      <c r="M47549" s="10"/>
    </row>
    <row r="47550" spans="2:13" s="1" customFormat="1" ht="13.8" x14ac:dyDescent="0.3">
      <c r="B47550" s="10"/>
      <c r="L47550" s="10"/>
      <c r="M47550" s="10"/>
    </row>
    <row r="47551" spans="2:13" s="1" customFormat="1" ht="13.8" x14ac:dyDescent="0.3">
      <c r="B47551" s="10"/>
      <c r="L47551" s="10"/>
      <c r="M47551" s="10"/>
    </row>
    <row r="47552" spans="2:13" s="1" customFormat="1" ht="13.8" x14ac:dyDescent="0.3">
      <c r="B47552" s="10"/>
      <c r="L47552" s="10"/>
      <c r="M47552" s="10"/>
    </row>
    <row r="47553" spans="2:13" s="1" customFormat="1" ht="13.8" x14ac:dyDescent="0.3">
      <c r="B47553" s="10"/>
      <c r="L47553" s="10"/>
      <c r="M47553" s="10"/>
    </row>
    <row r="47554" spans="2:13" s="1" customFormat="1" ht="13.8" x14ac:dyDescent="0.3">
      <c r="B47554" s="10"/>
      <c r="L47554" s="10"/>
      <c r="M47554" s="10"/>
    </row>
    <row r="47555" spans="2:13" s="1" customFormat="1" ht="13.8" x14ac:dyDescent="0.3">
      <c r="B47555" s="10"/>
      <c r="L47555" s="10"/>
      <c r="M47555" s="10"/>
    </row>
    <row r="47556" spans="2:13" s="1" customFormat="1" ht="13.8" x14ac:dyDescent="0.3">
      <c r="B47556" s="10"/>
      <c r="L47556" s="10"/>
      <c r="M47556" s="10"/>
    </row>
    <row r="47557" spans="2:13" s="1" customFormat="1" ht="13.8" x14ac:dyDescent="0.3">
      <c r="B47557" s="10"/>
      <c r="L47557" s="10"/>
      <c r="M47557" s="10"/>
    </row>
    <row r="47558" spans="2:13" s="1" customFormat="1" ht="13.8" x14ac:dyDescent="0.3">
      <c r="B47558" s="10"/>
      <c r="L47558" s="10"/>
      <c r="M47558" s="10"/>
    </row>
    <row r="47559" spans="2:13" s="1" customFormat="1" ht="13.8" x14ac:dyDescent="0.3">
      <c r="B47559" s="10"/>
      <c r="L47559" s="10"/>
      <c r="M47559" s="10"/>
    </row>
    <row r="47560" spans="2:13" s="1" customFormat="1" ht="13.8" x14ac:dyDescent="0.3">
      <c r="B47560" s="10"/>
      <c r="L47560" s="10"/>
      <c r="M47560" s="10"/>
    </row>
    <row r="47561" spans="2:13" s="1" customFormat="1" ht="13.8" x14ac:dyDescent="0.3">
      <c r="B47561" s="10"/>
      <c r="L47561" s="10"/>
      <c r="M47561" s="10"/>
    </row>
    <row r="47562" spans="2:13" s="1" customFormat="1" ht="13.8" x14ac:dyDescent="0.3">
      <c r="B47562" s="10"/>
      <c r="L47562" s="10"/>
      <c r="M47562" s="10"/>
    </row>
    <row r="47563" spans="2:13" s="1" customFormat="1" ht="13.8" x14ac:dyDescent="0.3">
      <c r="B47563" s="10"/>
      <c r="L47563" s="10"/>
      <c r="M47563" s="10"/>
    </row>
    <row r="47564" spans="2:13" s="1" customFormat="1" ht="13.8" x14ac:dyDescent="0.3">
      <c r="B47564" s="10"/>
      <c r="L47564" s="10"/>
      <c r="M47564" s="10"/>
    </row>
    <row r="47565" spans="2:13" s="1" customFormat="1" ht="13.8" x14ac:dyDescent="0.3">
      <c r="B47565" s="10"/>
      <c r="L47565" s="10"/>
      <c r="M47565" s="10"/>
    </row>
    <row r="47566" spans="2:13" s="1" customFormat="1" ht="13.8" x14ac:dyDescent="0.3">
      <c r="B47566" s="10"/>
      <c r="L47566" s="10"/>
      <c r="M47566" s="10"/>
    </row>
    <row r="47567" spans="2:13" s="1" customFormat="1" ht="13.8" x14ac:dyDescent="0.3">
      <c r="B47567" s="10"/>
      <c r="L47567" s="10"/>
      <c r="M47567" s="10"/>
    </row>
    <row r="47568" spans="2:13" s="1" customFormat="1" ht="13.8" x14ac:dyDescent="0.3">
      <c r="B47568" s="10"/>
      <c r="L47568" s="10"/>
      <c r="M47568" s="10"/>
    </row>
    <row r="47569" spans="2:13" s="1" customFormat="1" ht="13.8" x14ac:dyDescent="0.3">
      <c r="B47569" s="10"/>
      <c r="L47569" s="10"/>
      <c r="M47569" s="10"/>
    </row>
    <row r="47570" spans="2:13" s="1" customFormat="1" ht="13.8" x14ac:dyDescent="0.3">
      <c r="B47570" s="10"/>
      <c r="L47570" s="10"/>
      <c r="M47570" s="10"/>
    </row>
    <row r="47571" spans="2:13" s="1" customFormat="1" ht="13.8" x14ac:dyDescent="0.3">
      <c r="B47571" s="10"/>
      <c r="L47571" s="10"/>
      <c r="M47571" s="10"/>
    </row>
    <row r="47572" spans="2:13" s="1" customFormat="1" ht="13.8" x14ac:dyDescent="0.3">
      <c r="B47572" s="10"/>
      <c r="L47572" s="10"/>
      <c r="M47572" s="10"/>
    </row>
    <row r="47573" spans="2:13" s="1" customFormat="1" ht="13.8" x14ac:dyDescent="0.3">
      <c r="B47573" s="10"/>
      <c r="L47573" s="10"/>
      <c r="M47573" s="10"/>
    </row>
    <row r="47574" spans="2:13" s="1" customFormat="1" ht="13.8" x14ac:dyDescent="0.3">
      <c r="B47574" s="10"/>
      <c r="L47574" s="10"/>
      <c r="M47574" s="10"/>
    </row>
    <row r="47575" spans="2:13" s="1" customFormat="1" ht="13.8" x14ac:dyDescent="0.3">
      <c r="B47575" s="10"/>
      <c r="L47575" s="10"/>
      <c r="M47575" s="10"/>
    </row>
    <row r="47576" spans="2:13" s="1" customFormat="1" ht="13.8" x14ac:dyDescent="0.3">
      <c r="B47576" s="10"/>
      <c r="L47576" s="10"/>
      <c r="M47576" s="10"/>
    </row>
    <row r="47577" spans="2:13" s="1" customFormat="1" ht="13.8" x14ac:dyDescent="0.3">
      <c r="B47577" s="10"/>
      <c r="L47577" s="10"/>
      <c r="M47577" s="10"/>
    </row>
    <row r="47578" spans="2:13" s="1" customFormat="1" ht="13.8" x14ac:dyDescent="0.3">
      <c r="B47578" s="10"/>
      <c r="L47578" s="10"/>
      <c r="M47578" s="10"/>
    </row>
    <row r="47579" spans="2:13" s="1" customFormat="1" ht="13.8" x14ac:dyDescent="0.3">
      <c r="B47579" s="10"/>
      <c r="L47579" s="10"/>
      <c r="M47579" s="10"/>
    </row>
    <row r="47580" spans="2:13" s="1" customFormat="1" ht="13.8" x14ac:dyDescent="0.3">
      <c r="B47580" s="10"/>
      <c r="L47580" s="10"/>
      <c r="M47580" s="10"/>
    </row>
    <row r="47581" spans="2:13" s="1" customFormat="1" ht="13.8" x14ac:dyDescent="0.3">
      <c r="B47581" s="10"/>
      <c r="L47581" s="10"/>
      <c r="M47581" s="10"/>
    </row>
    <row r="47582" spans="2:13" s="1" customFormat="1" ht="13.8" x14ac:dyDescent="0.3">
      <c r="B47582" s="10"/>
      <c r="L47582" s="10"/>
      <c r="M47582" s="10"/>
    </row>
    <row r="47583" spans="2:13" s="1" customFormat="1" ht="13.8" x14ac:dyDescent="0.3">
      <c r="B47583" s="10"/>
      <c r="L47583" s="10"/>
      <c r="M47583" s="10"/>
    </row>
    <row r="47584" spans="2:13" s="1" customFormat="1" ht="13.8" x14ac:dyDescent="0.3">
      <c r="B47584" s="10"/>
      <c r="L47584" s="10"/>
      <c r="M47584" s="10"/>
    </row>
    <row r="47585" spans="2:13" s="1" customFormat="1" ht="13.8" x14ac:dyDescent="0.3">
      <c r="B47585" s="10"/>
      <c r="L47585" s="10"/>
      <c r="M47585" s="10"/>
    </row>
    <row r="47586" spans="2:13" s="1" customFormat="1" ht="13.8" x14ac:dyDescent="0.3">
      <c r="B47586" s="10"/>
      <c r="L47586" s="10"/>
      <c r="M47586" s="10"/>
    </row>
    <row r="47587" spans="2:13" s="1" customFormat="1" ht="13.8" x14ac:dyDescent="0.3">
      <c r="B47587" s="10"/>
      <c r="L47587" s="10"/>
      <c r="M47587" s="10"/>
    </row>
    <row r="47588" spans="2:13" s="1" customFormat="1" ht="13.8" x14ac:dyDescent="0.3">
      <c r="B47588" s="10"/>
      <c r="L47588" s="10"/>
      <c r="M47588" s="10"/>
    </row>
    <row r="47589" spans="2:13" s="1" customFormat="1" ht="13.8" x14ac:dyDescent="0.3">
      <c r="B47589" s="10"/>
      <c r="L47589" s="10"/>
      <c r="M47589" s="10"/>
    </row>
    <row r="47590" spans="2:13" s="1" customFormat="1" ht="13.8" x14ac:dyDescent="0.3">
      <c r="B47590" s="10"/>
      <c r="L47590" s="10"/>
      <c r="M47590" s="10"/>
    </row>
    <row r="47591" spans="2:13" s="1" customFormat="1" ht="13.8" x14ac:dyDescent="0.3">
      <c r="B47591" s="10"/>
      <c r="L47591" s="10"/>
      <c r="M47591" s="10"/>
    </row>
    <row r="47592" spans="2:13" s="1" customFormat="1" ht="13.8" x14ac:dyDescent="0.3">
      <c r="B47592" s="10"/>
      <c r="L47592" s="10"/>
      <c r="M47592" s="10"/>
    </row>
    <row r="47593" spans="2:13" s="1" customFormat="1" ht="13.8" x14ac:dyDescent="0.3">
      <c r="B47593" s="10"/>
      <c r="L47593" s="10"/>
      <c r="M47593" s="10"/>
    </row>
    <row r="47594" spans="2:13" s="1" customFormat="1" ht="13.8" x14ac:dyDescent="0.3">
      <c r="B47594" s="10"/>
      <c r="L47594" s="10"/>
      <c r="M47594" s="10"/>
    </row>
    <row r="47595" spans="2:13" s="1" customFormat="1" ht="13.8" x14ac:dyDescent="0.3">
      <c r="B47595" s="10"/>
      <c r="L47595" s="10"/>
      <c r="M47595" s="10"/>
    </row>
    <row r="47596" spans="2:13" s="1" customFormat="1" ht="13.8" x14ac:dyDescent="0.3">
      <c r="B47596" s="10"/>
      <c r="L47596" s="10"/>
      <c r="M47596" s="10"/>
    </row>
    <row r="47597" spans="2:13" s="1" customFormat="1" ht="13.8" x14ac:dyDescent="0.3">
      <c r="B47597" s="10"/>
      <c r="L47597" s="10"/>
      <c r="M47597" s="10"/>
    </row>
    <row r="47598" spans="2:13" s="1" customFormat="1" ht="13.8" x14ac:dyDescent="0.3">
      <c r="B47598" s="10"/>
      <c r="L47598" s="10"/>
      <c r="M47598" s="10"/>
    </row>
    <row r="47599" spans="2:13" s="1" customFormat="1" ht="13.8" x14ac:dyDescent="0.3">
      <c r="B47599" s="10"/>
      <c r="L47599" s="10"/>
      <c r="M47599" s="10"/>
    </row>
    <row r="47600" spans="2:13" s="1" customFormat="1" ht="13.8" x14ac:dyDescent="0.3">
      <c r="B47600" s="10"/>
      <c r="L47600" s="10"/>
      <c r="M47600" s="10"/>
    </row>
    <row r="47601" spans="2:13" s="1" customFormat="1" ht="13.8" x14ac:dyDescent="0.3">
      <c r="B47601" s="10"/>
      <c r="L47601" s="10"/>
      <c r="M47601" s="10"/>
    </row>
    <row r="47602" spans="2:13" s="1" customFormat="1" ht="13.8" x14ac:dyDescent="0.3">
      <c r="B47602" s="10"/>
      <c r="L47602" s="10"/>
      <c r="M47602" s="10"/>
    </row>
    <row r="47603" spans="2:13" s="1" customFormat="1" ht="13.8" x14ac:dyDescent="0.3">
      <c r="B47603" s="10"/>
      <c r="L47603" s="10"/>
      <c r="M47603" s="10"/>
    </row>
    <row r="47604" spans="2:13" s="1" customFormat="1" ht="13.8" x14ac:dyDescent="0.3">
      <c r="B47604" s="10"/>
      <c r="L47604" s="10"/>
      <c r="M47604" s="10"/>
    </row>
    <row r="47605" spans="2:13" s="1" customFormat="1" ht="13.8" x14ac:dyDescent="0.3">
      <c r="B47605" s="10"/>
      <c r="L47605" s="10"/>
      <c r="M47605" s="10"/>
    </row>
    <row r="47606" spans="2:13" s="1" customFormat="1" ht="13.8" x14ac:dyDescent="0.3">
      <c r="B47606" s="10"/>
      <c r="L47606" s="10"/>
      <c r="M47606" s="10"/>
    </row>
    <row r="47607" spans="2:13" s="1" customFormat="1" ht="13.8" x14ac:dyDescent="0.3">
      <c r="B47607" s="10"/>
      <c r="L47607" s="10"/>
      <c r="M47607" s="10"/>
    </row>
    <row r="47608" spans="2:13" s="1" customFormat="1" ht="13.8" x14ac:dyDescent="0.3">
      <c r="B47608" s="10"/>
      <c r="L47608" s="10"/>
      <c r="M47608" s="10"/>
    </row>
    <row r="47609" spans="2:13" s="1" customFormat="1" ht="13.8" x14ac:dyDescent="0.3">
      <c r="B47609" s="10"/>
      <c r="L47609" s="10"/>
      <c r="M47609" s="10"/>
    </row>
    <row r="47610" spans="2:13" s="1" customFormat="1" ht="13.8" x14ac:dyDescent="0.3">
      <c r="B47610" s="10"/>
      <c r="L47610" s="10"/>
      <c r="M47610" s="10"/>
    </row>
    <row r="47611" spans="2:13" s="1" customFormat="1" ht="13.8" x14ac:dyDescent="0.3">
      <c r="B47611" s="10"/>
      <c r="L47611" s="10"/>
      <c r="M47611" s="10"/>
    </row>
    <row r="47612" spans="2:13" s="1" customFormat="1" ht="13.8" x14ac:dyDescent="0.3">
      <c r="B47612" s="10"/>
      <c r="L47612" s="10"/>
      <c r="M47612" s="10"/>
    </row>
    <row r="47613" spans="2:13" s="1" customFormat="1" ht="13.8" x14ac:dyDescent="0.3">
      <c r="B47613" s="10"/>
      <c r="L47613" s="10"/>
      <c r="M47613" s="10"/>
    </row>
    <row r="47614" spans="2:13" s="1" customFormat="1" ht="13.8" x14ac:dyDescent="0.3">
      <c r="B47614" s="10"/>
      <c r="L47614" s="10"/>
      <c r="M47614" s="10"/>
    </row>
    <row r="47615" spans="2:13" s="1" customFormat="1" ht="13.8" x14ac:dyDescent="0.3">
      <c r="B47615" s="10"/>
      <c r="L47615" s="10"/>
      <c r="M47615" s="10"/>
    </row>
    <row r="47616" spans="2:13" s="1" customFormat="1" ht="13.8" x14ac:dyDescent="0.3">
      <c r="B47616" s="10"/>
      <c r="L47616" s="10"/>
      <c r="M47616" s="10"/>
    </row>
    <row r="47617" spans="2:13" s="1" customFormat="1" ht="13.8" x14ac:dyDescent="0.3">
      <c r="B47617" s="10"/>
      <c r="L47617" s="10"/>
      <c r="M47617" s="10"/>
    </row>
    <row r="47618" spans="2:13" s="1" customFormat="1" ht="13.8" x14ac:dyDescent="0.3">
      <c r="B47618" s="10"/>
      <c r="L47618" s="10"/>
      <c r="M47618" s="10"/>
    </row>
    <row r="47619" spans="2:13" s="1" customFormat="1" ht="13.8" x14ac:dyDescent="0.3">
      <c r="B47619" s="10"/>
      <c r="L47619" s="10"/>
      <c r="M47619" s="10"/>
    </row>
    <row r="47620" spans="2:13" s="1" customFormat="1" ht="13.8" x14ac:dyDescent="0.3">
      <c r="B47620" s="10"/>
      <c r="L47620" s="10"/>
      <c r="M47620" s="10"/>
    </row>
    <row r="47621" spans="2:13" s="1" customFormat="1" ht="13.8" x14ac:dyDescent="0.3">
      <c r="B47621" s="10"/>
      <c r="L47621" s="10"/>
      <c r="M47621" s="10"/>
    </row>
    <row r="47622" spans="2:13" s="1" customFormat="1" ht="13.8" x14ac:dyDescent="0.3">
      <c r="B47622" s="10"/>
      <c r="L47622" s="10"/>
      <c r="M47622" s="10"/>
    </row>
    <row r="47623" spans="2:13" s="1" customFormat="1" ht="13.8" x14ac:dyDescent="0.3">
      <c r="B47623" s="10"/>
      <c r="L47623" s="10"/>
      <c r="M47623" s="10"/>
    </row>
    <row r="47624" spans="2:13" s="1" customFormat="1" ht="13.8" x14ac:dyDescent="0.3">
      <c r="B47624" s="10"/>
      <c r="L47624" s="10"/>
      <c r="M47624" s="10"/>
    </row>
    <row r="47625" spans="2:13" s="1" customFormat="1" ht="13.8" x14ac:dyDescent="0.3">
      <c r="B47625" s="10"/>
      <c r="L47625" s="10"/>
      <c r="M47625" s="10"/>
    </row>
    <row r="47626" spans="2:13" s="1" customFormat="1" ht="13.8" x14ac:dyDescent="0.3">
      <c r="B47626" s="10"/>
      <c r="L47626" s="10"/>
      <c r="M47626" s="10"/>
    </row>
    <row r="47627" spans="2:13" s="1" customFormat="1" ht="13.8" x14ac:dyDescent="0.3">
      <c r="B47627" s="10"/>
      <c r="L47627" s="10"/>
      <c r="M47627" s="10"/>
    </row>
    <row r="47628" spans="2:13" s="1" customFormat="1" ht="13.8" x14ac:dyDescent="0.3">
      <c r="B47628" s="10"/>
      <c r="L47628" s="10"/>
      <c r="M47628" s="10"/>
    </row>
    <row r="47629" spans="2:13" s="1" customFormat="1" ht="13.8" x14ac:dyDescent="0.3">
      <c r="B47629" s="10"/>
      <c r="L47629" s="10"/>
      <c r="M47629" s="10"/>
    </row>
    <row r="47630" spans="2:13" s="1" customFormat="1" ht="13.8" x14ac:dyDescent="0.3">
      <c r="B47630" s="10"/>
      <c r="L47630" s="10"/>
      <c r="M47630" s="10"/>
    </row>
    <row r="47631" spans="2:13" s="1" customFormat="1" ht="13.8" x14ac:dyDescent="0.3">
      <c r="B47631" s="10"/>
      <c r="L47631" s="10"/>
      <c r="M47631" s="10"/>
    </row>
    <row r="47632" spans="2:13" s="1" customFormat="1" ht="13.8" x14ac:dyDescent="0.3">
      <c r="B47632" s="10"/>
      <c r="L47632" s="10"/>
      <c r="M47632" s="10"/>
    </row>
    <row r="47633" spans="2:13" s="1" customFormat="1" ht="13.8" x14ac:dyDescent="0.3">
      <c r="B47633" s="10"/>
      <c r="L47633" s="10"/>
      <c r="M47633" s="10"/>
    </row>
    <row r="47634" spans="2:13" s="1" customFormat="1" ht="13.8" x14ac:dyDescent="0.3">
      <c r="B47634" s="10"/>
      <c r="L47634" s="10"/>
      <c r="M47634" s="10"/>
    </row>
    <row r="47635" spans="2:13" s="1" customFormat="1" ht="13.8" x14ac:dyDescent="0.3">
      <c r="B47635" s="10"/>
      <c r="L47635" s="10"/>
      <c r="M47635" s="10"/>
    </row>
    <row r="47636" spans="2:13" s="1" customFormat="1" ht="13.8" x14ac:dyDescent="0.3">
      <c r="B47636" s="10"/>
      <c r="L47636" s="10"/>
      <c r="M47636" s="10"/>
    </row>
    <row r="47637" spans="2:13" s="1" customFormat="1" ht="13.8" x14ac:dyDescent="0.3">
      <c r="B47637" s="10"/>
      <c r="L47637" s="10"/>
      <c r="M47637" s="10"/>
    </row>
    <row r="47638" spans="2:13" s="1" customFormat="1" ht="13.8" x14ac:dyDescent="0.3">
      <c r="B47638" s="10"/>
      <c r="L47638" s="10"/>
      <c r="M47638" s="10"/>
    </row>
    <row r="47639" spans="2:13" s="1" customFormat="1" ht="13.8" x14ac:dyDescent="0.3">
      <c r="B47639" s="10"/>
      <c r="L47639" s="10"/>
      <c r="M47639" s="10"/>
    </row>
    <row r="47640" spans="2:13" s="1" customFormat="1" ht="13.8" x14ac:dyDescent="0.3">
      <c r="B47640" s="10"/>
      <c r="L47640" s="10"/>
      <c r="M47640" s="10"/>
    </row>
    <row r="47641" spans="2:13" s="1" customFormat="1" ht="13.8" x14ac:dyDescent="0.3">
      <c r="B47641" s="10"/>
      <c r="L47641" s="10"/>
      <c r="M47641" s="10"/>
    </row>
    <row r="47642" spans="2:13" s="1" customFormat="1" ht="13.8" x14ac:dyDescent="0.3">
      <c r="B47642" s="10"/>
      <c r="L47642" s="10"/>
      <c r="M47642" s="10"/>
    </row>
    <row r="47643" spans="2:13" s="1" customFormat="1" ht="13.8" x14ac:dyDescent="0.3">
      <c r="B47643" s="10"/>
      <c r="L47643" s="10"/>
      <c r="M47643" s="10"/>
    </row>
    <row r="47644" spans="2:13" s="1" customFormat="1" ht="13.8" x14ac:dyDescent="0.3">
      <c r="B47644" s="10"/>
      <c r="L47644" s="10"/>
      <c r="M47644" s="10"/>
    </row>
    <row r="47645" spans="2:13" s="1" customFormat="1" ht="13.8" x14ac:dyDescent="0.3">
      <c r="B47645" s="10"/>
      <c r="L47645" s="10"/>
      <c r="M47645" s="10"/>
    </row>
    <row r="47646" spans="2:13" s="1" customFormat="1" ht="13.8" x14ac:dyDescent="0.3">
      <c r="B47646" s="10"/>
      <c r="L47646" s="10"/>
      <c r="M47646" s="10"/>
    </row>
    <row r="47647" spans="2:13" s="1" customFormat="1" ht="13.8" x14ac:dyDescent="0.3">
      <c r="B47647" s="10"/>
      <c r="L47647" s="10"/>
      <c r="M47647" s="10"/>
    </row>
    <row r="47648" spans="2:13" s="1" customFormat="1" ht="13.8" x14ac:dyDescent="0.3">
      <c r="B47648" s="10"/>
      <c r="L47648" s="10"/>
      <c r="M47648" s="10"/>
    </row>
    <row r="47649" spans="2:13" s="1" customFormat="1" ht="13.8" x14ac:dyDescent="0.3">
      <c r="B47649" s="10"/>
      <c r="L47649" s="10"/>
      <c r="M47649" s="10"/>
    </row>
    <row r="47650" spans="2:13" s="1" customFormat="1" ht="13.8" x14ac:dyDescent="0.3">
      <c r="B47650" s="10"/>
      <c r="L47650" s="10"/>
      <c r="M47650" s="10"/>
    </row>
    <row r="47651" spans="2:13" s="1" customFormat="1" ht="13.8" x14ac:dyDescent="0.3">
      <c r="B47651" s="10"/>
      <c r="L47651" s="10"/>
      <c r="M47651" s="10"/>
    </row>
    <row r="47652" spans="2:13" s="1" customFormat="1" ht="13.8" x14ac:dyDescent="0.3">
      <c r="B47652" s="10"/>
      <c r="L47652" s="10"/>
      <c r="M47652" s="10"/>
    </row>
    <row r="47653" spans="2:13" s="1" customFormat="1" ht="13.8" x14ac:dyDescent="0.3">
      <c r="B47653" s="10"/>
      <c r="L47653" s="10"/>
      <c r="M47653" s="10"/>
    </row>
    <row r="47654" spans="2:13" s="1" customFormat="1" ht="13.8" x14ac:dyDescent="0.3">
      <c r="B47654" s="10"/>
      <c r="L47654" s="10"/>
      <c r="M47654" s="10"/>
    </row>
    <row r="47655" spans="2:13" s="1" customFormat="1" ht="13.8" x14ac:dyDescent="0.3">
      <c r="B47655" s="10"/>
      <c r="L47655" s="10"/>
      <c r="M47655" s="10"/>
    </row>
    <row r="47656" spans="2:13" s="1" customFormat="1" ht="13.8" x14ac:dyDescent="0.3">
      <c r="B47656" s="10"/>
      <c r="L47656" s="10"/>
      <c r="M47656" s="10"/>
    </row>
    <row r="47657" spans="2:13" s="1" customFormat="1" ht="13.8" x14ac:dyDescent="0.3">
      <c r="B47657" s="10"/>
      <c r="L47657" s="10"/>
      <c r="M47657" s="10"/>
    </row>
    <row r="47658" spans="2:13" s="1" customFormat="1" ht="13.8" x14ac:dyDescent="0.3">
      <c r="B47658" s="10"/>
      <c r="L47658" s="10"/>
      <c r="M47658" s="10"/>
    </row>
    <row r="47659" spans="2:13" s="1" customFormat="1" ht="13.8" x14ac:dyDescent="0.3">
      <c r="B47659" s="10"/>
      <c r="L47659" s="10"/>
      <c r="M47659" s="10"/>
    </row>
    <row r="47660" spans="2:13" s="1" customFormat="1" ht="13.8" x14ac:dyDescent="0.3">
      <c r="B47660" s="10"/>
      <c r="L47660" s="10"/>
      <c r="M47660" s="10"/>
    </row>
    <row r="47661" spans="2:13" s="1" customFormat="1" ht="13.8" x14ac:dyDescent="0.3">
      <c r="B47661" s="10"/>
      <c r="L47661" s="10"/>
      <c r="M47661" s="10"/>
    </row>
    <row r="47662" spans="2:13" s="1" customFormat="1" ht="13.8" x14ac:dyDescent="0.3">
      <c r="B47662" s="10"/>
      <c r="L47662" s="10"/>
      <c r="M47662" s="10"/>
    </row>
    <row r="47663" spans="2:13" s="1" customFormat="1" ht="13.8" x14ac:dyDescent="0.3">
      <c r="B47663" s="10"/>
      <c r="L47663" s="10"/>
      <c r="M47663" s="10"/>
    </row>
    <row r="47664" spans="2:13" s="1" customFormat="1" ht="13.8" x14ac:dyDescent="0.3">
      <c r="B47664" s="10"/>
      <c r="L47664" s="10"/>
      <c r="M47664" s="10"/>
    </row>
    <row r="47665" spans="2:13" s="1" customFormat="1" ht="13.8" x14ac:dyDescent="0.3">
      <c r="B47665" s="10"/>
      <c r="L47665" s="10"/>
      <c r="M47665" s="10"/>
    </row>
    <row r="47666" spans="2:13" s="1" customFormat="1" ht="13.8" x14ac:dyDescent="0.3">
      <c r="B47666" s="10"/>
      <c r="L47666" s="10"/>
      <c r="M47666" s="10"/>
    </row>
    <row r="47667" spans="2:13" s="1" customFormat="1" ht="13.8" x14ac:dyDescent="0.3">
      <c r="B47667" s="10"/>
      <c r="L47667" s="10"/>
      <c r="M47667" s="10"/>
    </row>
    <row r="47668" spans="2:13" s="1" customFormat="1" ht="13.8" x14ac:dyDescent="0.3">
      <c r="B47668" s="10"/>
      <c r="L47668" s="10"/>
      <c r="M47668" s="10"/>
    </row>
    <row r="47669" spans="2:13" s="1" customFormat="1" ht="13.8" x14ac:dyDescent="0.3">
      <c r="B47669" s="10"/>
      <c r="L47669" s="10"/>
      <c r="M47669" s="10"/>
    </row>
    <row r="47670" spans="2:13" s="1" customFormat="1" ht="13.8" x14ac:dyDescent="0.3">
      <c r="B47670" s="10"/>
      <c r="L47670" s="10"/>
      <c r="M47670" s="10"/>
    </row>
    <row r="47671" spans="2:13" s="1" customFormat="1" ht="13.8" x14ac:dyDescent="0.3">
      <c r="B47671" s="10"/>
      <c r="L47671" s="10"/>
      <c r="M47671" s="10"/>
    </row>
    <row r="47672" spans="2:13" s="1" customFormat="1" ht="13.8" x14ac:dyDescent="0.3">
      <c r="B47672" s="10"/>
      <c r="L47672" s="10"/>
      <c r="M47672" s="10"/>
    </row>
    <row r="47673" spans="2:13" s="1" customFormat="1" ht="13.8" x14ac:dyDescent="0.3">
      <c r="B47673" s="10"/>
      <c r="L47673" s="10"/>
      <c r="M47673" s="10"/>
    </row>
    <row r="47674" spans="2:13" s="1" customFormat="1" ht="13.8" x14ac:dyDescent="0.3">
      <c r="B47674" s="10"/>
      <c r="L47674" s="10"/>
      <c r="M47674" s="10"/>
    </row>
    <row r="47675" spans="2:13" s="1" customFormat="1" ht="13.8" x14ac:dyDescent="0.3">
      <c r="B47675" s="10"/>
      <c r="L47675" s="10"/>
      <c r="M47675" s="10"/>
    </row>
    <row r="47676" spans="2:13" s="1" customFormat="1" ht="13.8" x14ac:dyDescent="0.3">
      <c r="B47676" s="10"/>
      <c r="L47676" s="10"/>
      <c r="M47676" s="10"/>
    </row>
    <row r="47677" spans="2:13" s="1" customFormat="1" ht="13.8" x14ac:dyDescent="0.3">
      <c r="B47677" s="10"/>
      <c r="L47677" s="10"/>
      <c r="M47677" s="10"/>
    </row>
    <row r="47678" spans="2:13" s="1" customFormat="1" ht="13.8" x14ac:dyDescent="0.3">
      <c r="B47678" s="10"/>
      <c r="L47678" s="10"/>
      <c r="M47678" s="10"/>
    </row>
    <row r="47679" spans="2:13" s="1" customFormat="1" ht="13.8" x14ac:dyDescent="0.3">
      <c r="B47679" s="10"/>
      <c r="L47679" s="10"/>
      <c r="M47679" s="10"/>
    </row>
    <row r="47680" spans="2:13" s="1" customFormat="1" ht="13.8" x14ac:dyDescent="0.3">
      <c r="B47680" s="10"/>
      <c r="L47680" s="10"/>
      <c r="M47680" s="10"/>
    </row>
    <row r="47681" spans="2:13" s="1" customFormat="1" ht="13.8" x14ac:dyDescent="0.3">
      <c r="B47681" s="10"/>
      <c r="L47681" s="10"/>
      <c r="M47681" s="10"/>
    </row>
    <row r="47682" spans="2:13" s="1" customFormat="1" ht="13.8" x14ac:dyDescent="0.3">
      <c r="B47682" s="10"/>
      <c r="L47682" s="10"/>
      <c r="M47682" s="10"/>
    </row>
    <row r="47683" spans="2:13" s="1" customFormat="1" ht="13.8" x14ac:dyDescent="0.3">
      <c r="B47683" s="10"/>
      <c r="L47683" s="10"/>
      <c r="M47683" s="10"/>
    </row>
    <row r="47684" spans="2:13" s="1" customFormat="1" ht="13.8" x14ac:dyDescent="0.3">
      <c r="B47684" s="10"/>
      <c r="L47684" s="10"/>
      <c r="M47684" s="10"/>
    </row>
    <row r="47685" spans="2:13" s="1" customFormat="1" ht="13.8" x14ac:dyDescent="0.3">
      <c r="B47685" s="10"/>
      <c r="L47685" s="10"/>
      <c r="M47685" s="10"/>
    </row>
    <row r="47686" spans="2:13" s="1" customFormat="1" ht="13.8" x14ac:dyDescent="0.3">
      <c r="B47686" s="10"/>
      <c r="L47686" s="10"/>
      <c r="M47686" s="10"/>
    </row>
    <row r="47687" spans="2:13" s="1" customFormat="1" ht="13.8" x14ac:dyDescent="0.3">
      <c r="B47687" s="10"/>
      <c r="L47687" s="10"/>
      <c r="M47687" s="10"/>
    </row>
    <row r="47688" spans="2:13" s="1" customFormat="1" ht="13.8" x14ac:dyDescent="0.3">
      <c r="B47688" s="10"/>
      <c r="L47688" s="10"/>
      <c r="M47688" s="10"/>
    </row>
    <row r="47689" spans="2:13" s="1" customFormat="1" ht="13.8" x14ac:dyDescent="0.3">
      <c r="B47689" s="10"/>
      <c r="L47689" s="10"/>
      <c r="M47689" s="10"/>
    </row>
    <row r="47690" spans="2:13" s="1" customFormat="1" ht="13.8" x14ac:dyDescent="0.3">
      <c r="B47690" s="10"/>
      <c r="L47690" s="10"/>
      <c r="M47690" s="10"/>
    </row>
    <row r="47691" spans="2:13" s="1" customFormat="1" ht="13.8" x14ac:dyDescent="0.3">
      <c r="B47691" s="10"/>
      <c r="L47691" s="10"/>
      <c r="M47691" s="10"/>
    </row>
    <row r="47692" spans="2:13" s="1" customFormat="1" ht="13.8" x14ac:dyDescent="0.3">
      <c r="B47692" s="10"/>
      <c r="L47692" s="10"/>
      <c r="M47692" s="10"/>
    </row>
    <row r="47693" spans="2:13" s="1" customFormat="1" ht="13.8" x14ac:dyDescent="0.3">
      <c r="B47693" s="10"/>
      <c r="L47693" s="10"/>
      <c r="M47693" s="10"/>
    </row>
    <row r="47694" spans="2:13" s="1" customFormat="1" ht="13.8" x14ac:dyDescent="0.3">
      <c r="B47694" s="10"/>
      <c r="L47694" s="10"/>
      <c r="M47694" s="10"/>
    </row>
    <row r="47695" spans="2:13" s="1" customFormat="1" ht="13.8" x14ac:dyDescent="0.3">
      <c r="B47695" s="10"/>
      <c r="L47695" s="10"/>
      <c r="M47695" s="10"/>
    </row>
    <row r="47696" spans="2:13" s="1" customFormat="1" ht="13.8" x14ac:dyDescent="0.3">
      <c r="B47696" s="10"/>
      <c r="L47696" s="10"/>
      <c r="M47696" s="10"/>
    </row>
    <row r="47697" spans="2:13" s="1" customFormat="1" ht="13.8" x14ac:dyDescent="0.3">
      <c r="B47697" s="10"/>
      <c r="L47697" s="10"/>
      <c r="M47697" s="10"/>
    </row>
    <row r="47698" spans="2:13" s="1" customFormat="1" ht="13.8" x14ac:dyDescent="0.3">
      <c r="B47698" s="10"/>
      <c r="L47698" s="10"/>
      <c r="M47698" s="10"/>
    </row>
    <row r="47699" spans="2:13" s="1" customFormat="1" ht="13.8" x14ac:dyDescent="0.3">
      <c r="B47699" s="10"/>
      <c r="L47699" s="10"/>
      <c r="M47699" s="10"/>
    </row>
    <row r="47700" spans="2:13" s="1" customFormat="1" ht="13.8" x14ac:dyDescent="0.3">
      <c r="B47700" s="10"/>
      <c r="L47700" s="10"/>
      <c r="M47700" s="10"/>
    </row>
    <row r="47701" spans="2:13" s="1" customFormat="1" ht="13.8" x14ac:dyDescent="0.3">
      <c r="B47701" s="10"/>
      <c r="L47701" s="10"/>
      <c r="M47701" s="10"/>
    </row>
    <row r="47702" spans="2:13" s="1" customFormat="1" ht="13.8" x14ac:dyDescent="0.3">
      <c r="B47702" s="10"/>
      <c r="L47702" s="10"/>
      <c r="M47702" s="10"/>
    </row>
    <row r="47703" spans="2:13" s="1" customFormat="1" ht="13.8" x14ac:dyDescent="0.3">
      <c r="B47703" s="10"/>
      <c r="L47703" s="10"/>
      <c r="M47703" s="10"/>
    </row>
    <row r="47704" spans="2:13" s="1" customFormat="1" ht="13.8" x14ac:dyDescent="0.3">
      <c r="B47704" s="10"/>
      <c r="L47704" s="10"/>
      <c r="M47704" s="10"/>
    </row>
    <row r="47705" spans="2:13" s="1" customFormat="1" ht="13.8" x14ac:dyDescent="0.3">
      <c r="B47705" s="10"/>
      <c r="L47705" s="10"/>
      <c r="M47705" s="10"/>
    </row>
    <row r="47706" spans="2:13" s="1" customFormat="1" ht="13.8" x14ac:dyDescent="0.3">
      <c r="B47706" s="10"/>
      <c r="L47706" s="10"/>
      <c r="M47706" s="10"/>
    </row>
    <row r="47707" spans="2:13" s="1" customFormat="1" ht="13.8" x14ac:dyDescent="0.3">
      <c r="B47707" s="10"/>
      <c r="L47707" s="10"/>
      <c r="M47707" s="10"/>
    </row>
    <row r="47708" spans="2:13" s="1" customFormat="1" ht="13.8" x14ac:dyDescent="0.3">
      <c r="B47708" s="10"/>
      <c r="L47708" s="10"/>
      <c r="M47708" s="10"/>
    </row>
    <row r="47709" spans="2:13" s="1" customFormat="1" ht="13.8" x14ac:dyDescent="0.3">
      <c r="B47709" s="10"/>
      <c r="L47709" s="10"/>
      <c r="M47709" s="10"/>
    </row>
    <row r="47710" spans="2:13" s="1" customFormat="1" ht="13.8" x14ac:dyDescent="0.3">
      <c r="B47710" s="10"/>
      <c r="L47710" s="10"/>
      <c r="M47710" s="10"/>
    </row>
    <row r="47711" spans="2:13" s="1" customFormat="1" ht="13.8" x14ac:dyDescent="0.3">
      <c r="B47711" s="10"/>
      <c r="L47711" s="10"/>
      <c r="M47711" s="10"/>
    </row>
    <row r="47712" spans="2:13" s="1" customFormat="1" ht="13.8" x14ac:dyDescent="0.3">
      <c r="B47712" s="10"/>
      <c r="L47712" s="10"/>
      <c r="M47712" s="10"/>
    </row>
    <row r="47713" spans="2:13" s="1" customFormat="1" ht="13.8" x14ac:dyDescent="0.3">
      <c r="B47713" s="10"/>
      <c r="L47713" s="10"/>
      <c r="M47713" s="10"/>
    </row>
    <row r="47714" spans="2:13" s="1" customFormat="1" ht="13.8" x14ac:dyDescent="0.3">
      <c r="B47714" s="10"/>
      <c r="L47714" s="10"/>
      <c r="M47714" s="10"/>
    </row>
    <row r="47715" spans="2:13" s="1" customFormat="1" ht="13.8" x14ac:dyDescent="0.3">
      <c r="B47715" s="10"/>
      <c r="L47715" s="10"/>
      <c r="M47715" s="10"/>
    </row>
    <row r="47716" spans="2:13" s="1" customFormat="1" ht="13.8" x14ac:dyDescent="0.3">
      <c r="B47716" s="10"/>
      <c r="L47716" s="10"/>
      <c r="M47716" s="10"/>
    </row>
    <row r="47717" spans="2:13" s="1" customFormat="1" ht="13.8" x14ac:dyDescent="0.3">
      <c r="B47717" s="10"/>
      <c r="L47717" s="10"/>
      <c r="M47717" s="10"/>
    </row>
    <row r="47718" spans="2:13" s="1" customFormat="1" ht="13.8" x14ac:dyDescent="0.3">
      <c r="B47718" s="10"/>
      <c r="L47718" s="10"/>
      <c r="M47718" s="10"/>
    </row>
    <row r="47719" spans="2:13" s="1" customFormat="1" ht="13.8" x14ac:dyDescent="0.3">
      <c r="B47719" s="10"/>
      <c r="L47719" s="10"/>
      <c r="M47719" s="10"/>
    </row>
    <row r="47720" spans="2:13" s="1" customFormat="1" ht="13.8" x14ac:dyDescent="0.3">
      <c r="B47720" s="10"/>
      <c r="L47720" s="10"/>
      <c r="M47720" s="10"/>
    </row>
    <row r="47721" spans="2:13" s="1" customFormat="1" ht="13.8" x14ac:dyDescent="0.3">
      <c r="B47721" s="10"/>
      <c r="L47721" s="10"/>
      <c r="M47721" s="10"/>
    </row>
    <row r="47722" spans="2:13" s="1" customFormat="1" ht="13.8" x14ac:dyDescent="0.3">
      <c r="B47722" s="10"/>
      <c r="L47722" s="10"/>
      <c r="M47722" s="10"/>
    </row>
    <row r="47723" spans="2:13" s="1" customFormat="1" ht="13.8" x14ac:dyDescent="0.3">
      <c r="B47723" s="10"/>
      <c r="L47723" s="10"/>
      <c r="M47723" s="10"/>
    </row>
    <row r="47724" spans="2:13" s="1" customFormat="1" ht="13.8" x14ac:dyDescent="0.3">
      <c r="B47724" s="10"/>
      <c r="L47724" s="10"/>
      <c r="M47724" s="10"/>
    </row>
    <row r="47725" spans="2:13" s="1" customFormat="1" ht="13.8" x14ac:dyDescent="0.3">
      <c r="B47725" s="10"/>
      <c r="L47725" s="10"/>
      <c r="M47725" s="10"/>
    </row>
    <row r="47726" spans="2:13" s="1" customFormat="1" ht="13.8" x14ac:dyDescent="0.3">
      <c r="B47726" s="10"/>
      <c r="L47726" s="10"/>
      <c r="M47726" s="10"/>
    </row>
    <row r="47727" spans="2:13" s="1" customFormat="1" ht="13.8" x14ac:dyDescent="0.3">
      <c r="B47727" s="10"/>
      <c r="L47727" s="10"/>
      <c r="M47727" s="10"/>
    </row>
    <row r="47728" spans="2:13" s="1" customFormat="1" ht="13.8" x14ac:dyDescent="0.3">
      <c r="B47728" s="10"/>
      <c r="L47728" s="10"/>
      <c r="M47728" s="10"/>
    </row>
    <row r="47729" spans="2:13" s="1" customFormat="1" ht="13.8" x14ac:dyDescent="0.3">
      <c r="B47729" s="10"/>
      <c r="L47729" s="10"/>
      <c r="M47729" s="10"/>
    </row>
    <row r="47730" spans="2:13" s="1" customFormat="1" ht="13.8" x14ac:dyDescent="0.3">
      <c r="B47730" s="10"/>
      <c r="L47730" s="10"/>
      <c r="M47730" s="10"/>
    </row>
    <row r="47731" spans="2:13" s="1" customFormat="1" ht="13.8" x14ac:dyDescent="0.3">
      <c r="B47731" s="10"/>
      <c r="L47731" s="10"/>
      <c r="M47731" s="10"/>
    </row>
    <row r="47732" spans="2:13" s="1" customFormat="1" ht="13.8" x14ac:dyDescent="0.3">
      <c r="B47732" s="10"/>
      <c r="L47732" s="10"/>
      <c r="M47732" s="10"/>
    </row>
    <row r="47733" spans="2:13" s="1" customFormat="1" ht="13.8" x14ac:dyDescent="0.3">
      <c r="B47733" s="10"/>
      <c r="L47733" s="10"/>
      <c r="M47733" s="10"/>
    </row>
    <row r="47734" spans="2:13" s="1" customFormat="1" ht="13.8" x14ac:dyDescent="0.3">
      <c r="B47734" s="10"/>
      <c r="L47734" s="10"/>
      <c r="M47734" s="10"/>
    </row>
    <row r="47735" spans="2:13" s="1" customFormat="1" ht="13.8" x14ac:dyDescent="0.3">
      <c r="B47735" s="10"/>
      <c r="L47735" s="10"/>
      <c r="M47735" s="10"/>
    </row>
    <row r="47736" spans="2:13" s="1" customFormat="1" ht="13.8" x14ac:dyDescent="0.3">
      <c r="B47736" s="10"/>
      <c r="L47736" s="10"/>
      <c r="M47736" s="10"/>
    </row>
    <row r="47737" spans="2:13" s="1" customFormat="1" ht="13.8" x14ac:dyDescent="0.3">
      <c r="B47737" s="10"/>
      <c r="L47737" s="10"/>
      <c r="M47737" s="10"/>
    </row>
    <row r="47738" spans="2:13" s="1" customFormat="1" ht="13.8" x14ac:dyDescent="0.3">
      <c r="B47738" s="10"/>
      <c r="L47738" s="10"/>
      <c r="M47738" s="10"/>
    </row>
    <row r="47739" spans="2:13" s="1" customFormat="1" ht="13.8" x14ac:dyDescent="0.3">
      <c r="B47739" s="10"/>
      <c r="L47739" s="10"/>
      <c r="M47739" s="10"/>
    </row>
    <row r="47740" spans="2:13" s="1" customFormat="1" ht="13.8" x14ac:dyDescent="0.3">
      <c r="B47740" s="10"/>
      <c r="L47740" s="10"/>
      <c r="M47740" s="10"/>
    </row>
    <row r="47741" spans="2:13" s="1" customFormat="1" ht="13.8" x14ac:dyDescent="0.3">
      <c r="B47741" s="10"/>
      <c r="L47741" s="10"/>
      <c r="M47741" s="10"/>
    </row>
    <row r="47742" spans="2:13" s="1" customFormat="1" ht="13.8" x14ac:dyDescent="0.3">
      <c r="B47742" s="10"/>
      <c r="L47742" s="10"/>
      <c r="M47742" s="10"/>
    </row>
    <row r="47743" spans="2:13" s="1" customFormat="1" ht="13.8" x14ac:dyDescent="0.3">
      <c r="B47743" s="10"/>
      <c r="L47743" s="10"/>
      <c r="M47743" s="10"/>
    </row>
    <row r="47744" spans="2:13" s="1" customFormat="1" ht="13.8" x14ac:dyDescent="0.3">
      <c r="B47744" s="10"/>
      <c r="L47744" s="10"/>
      <c r="M47744" s="10"/>
    </row>
    <row r="47745" spans="2:13" s="1" customFormat="1" ht="13.8" x14ac:dyDescent="0.3">
      <c r="B47745" s="10"/>
      <c r="L47745" s="10"/>
      <c r="M47745" s="10"/>
    </row>
    <row r="47746" spans="2:13" s="1" customFormat="1" ht="13.8" x14ac:dyDescent="0.3">
      <c r="B47746" s="10"/>
      <c r="L47746" s="10"/>
      <c r="M47746" s="10"/>
    </row>
    <row r="47747" spans="2:13" s="1" customFormat="1" ht="13.8" x14ac:dyDescent="0.3">
      <c r="B47747" s="10"/>
      <c r="L47747" s="10"/>
      <c r="M47747" s="10"/>
    </row>
    <row r="47748" spans="2:13" s="1" customFormat="1" ht="13.8" x14ac:dyDescent="0.3">
      <c r="B47748" s="10"/>
      <c r="L47748" s="10"/>
      <c r="M47748" s="10"/>
    </row>
    <row r="47749" spans="2:13" s="1" customFormat="1" ht="13.8" x14ac:dyDescent="0.3">
      <c r="B47749" s="10"/>
      <c r="L47749" s="10"/>
      <c r="M47749" s="10"/>
    </row>
    <row r="47750" spans="2:13" s="1" customFormat="1" ht="13.8" x14ac:dyDescent="0.3">
      <c r="B47750" s="10"/>
      <c r="L47750" s="10"/>
      <c r="M47750" s="10"/>
    </row>
    <row r="47751" spans="2:13" s="1" customFormat="1" ht="13.8" x14ac:dyDescent="0.3">
      <c r="B47751" s="10"/>
      <c r="L47751" s="10"/>
      <c r="M47751" s="10"/>
    </row>
    <row r="47752" spans="2:13" s="1" customFormat="1" ht="13.8" x14ac:dyDescent="0.3">
      <c r="B47752" s="10"/>
      <c r="L47752" s="10"/>
      <c r="M47752" s="10"/>
    </row>
    <row r="47753" spans="2:13" s="1" customFormat="1" ht="13.8" x14ac:dyDescent="0.3">
      <c r="B47753" s="10"/>
      <c r="L47753" s="10"/>
      <c r="M47753" s="10"/>
    </row>
    <row r="47754" spans="2:13" s="1" customFormat="1" ht="13.8" x14ac:dyDescent="0.3">
      <c r="B47754" s="10"/>
      <c r="L47754" s="10"/>
      <c r="M47754" s="10"/>
    </row>
    <row r="47755" spans="2:13" s="1" customFormat="1" ht="13.8" x14ac:dyDescent="0.3">
      <c r="B47755" s="10"/>
      <c r="L47755" s="10"/>
      <c r="M47755" s="10"/>
    </row>
    <row r="47756" spans="2:13" s="1" customFormat="1" ht="13.8" x14ac:dyDescent="0.3">
      <c r="B47756" s="10"/>
      <c r="L47756" s="10"/>
      <c r="M47756" s="10"/>
    </row>
    <row r="47757" spans="2:13" s="1" customFormat="1" ht="13.8" x14ac:dyDescent="0.3">
      <c r="B47757" s="10"/>
      <c r="L47757" s="10"/>
      <c r="M47757" s="10"/>
    </row>
    <row r="47758" spans="2:13" s="1" customFormat="1" ht="13.8" x14ac:dyDescent="0.3">
      <c r="B47758" s="10"/>
      <c r="L47758" s="10"/>
      <c r="M47758" s="10"/>
    </row>
    <row r="47759" spans="2:13" s="1" customFormat="1" ht="13.8" x14ac:dyDescent="0.3">
      <c r="B47759" s="10"/>
      <c r="L47759" s="10"/>
      <c r="M47759" s="10"/>
    </row>
    <row r="47760" spans="2:13" s="1" customFormat="1" ht="13.8" x14ac:dyDescent="0.3">
      <c r="B47760" s="10"/>
      <c r="L47760" s="10"/>
      <c r="M47760" s="10"/>
    </row>
    <row r="47761" spans="2:13" s="1" customFormat="1" ht="13.8" x14ac:dyDescent="0.3">
      <c r="B47761" s="10"/>
      <c r="L47761" s="10"/>
      <c r="M47761" s="10"/>
    </row>
    <row r="47762" spans="2:13" s="1" customFormat="1" ht="13.8" x14ac:dyDescent="0.3">
      <c r="B47762" s="10"/>
      <c r="L47762" s="10"/>
      <c r="M47762" s="10"/>
    </row>
    <row r="47763" spans="2:13" s="1" customFormat="1" ht="13.8" x14ac:dyDescent="0.3">
      <c r="B47763" s="10"/>
      <c r="L47763" s="10"/>
      <c r="M47763" s="10"/>
    </row>
    <row r="47764" spans="2:13" s="1" customFormat="1" ht="13.8" x14ac:dyDescent="0.3">
      <c r="B47764" s="10"/>
      <c r="L47764" s="10"/>
      <c r="M47764" s="10"/>
    </row>
    <row r="47765" spans="2:13" s="1" customFormat="1" ht="13.8" x14ac:dyDescent="0.3">
      <c r="B47765" s="10"/>
      <c r="L47765" s="10"/>
      <c r="M47765" s="10"/>
    </row>
    <row r="47766" spans="2:13" s="1" customFormat="1" ht="13.8" x14ac:dyDescent="0.3">
      <c r="B47766" s="10"/>
      <c r="L47766" s="10"/>
      <c r="M47766" s="10"/>
    </row>
    <row r="47767" spans="2:13" s="1" customFormat="1" ht="13.8" x14ac:dyDescent="0.3">
      <c r="B47767" s="10"/>
      <c r="L47767" s="10"/>
      <c r="M47767" s="10"/>
    </row>
    <row r="47768" spans="2:13" s="1" customFormat="1" ht="13.8" x14ac:dyDescent="0.3">
      <c r="B47768" s="10"/>
      <c r="L47768" s="10"/>
      <c r="M47768" s="10"/>
    </row>
    <row r="47769" spans="2:13" s="1" customFormat="1" ht="13.8" x14ac:dyDescent="0.3">
      <c r="B47769" s="10"/>
      <c r="L47769" s="10"/>
      <c r="M47769" s="10"/>
    </row>
    <row r="47770" spans="2:13" s="1" customFormat="1" ht="13.8" x14ac:dyDescent="0.3">
      <c r="B47770" s="10"/>
      <c r="L47770" s="10"/>
      <c r="M47770" s="10"/>
    </row>
    <row r="47771" spans="2:13" s="1" customFormat="1" ht="13.8" x14ac:dyDescent="0.3">
      <c r="B47771" s="10"/>
      <c r="L47771" s="10"/>
      <c r="M47771" s="10"/>
    </row>
    <row r="47772" spans="2:13" s="1" customFormat="1" ht="13.8" x14ac:dyDescent="0.3">
      <c r="B47772" s="10"/>
      <c r="L47772" s="10"/>
      <c r="M47772" s="10"/>
    </row>
    <row r="47773" spans="2:13" s="1" customFormat="1" ht="13.8" x14ac:dyDescent="0.3">
      <c r="B47773" s="10"/>
      <c r="L47773" s="10"/>
      <c r="M47773" s="10"/>
    </row>
    <row r="47774" spans="2:13" s="1" customFormat="1" ht="13.8" x14ac:dyDescent="0.3">
      <c r="B47774" s="10"/>
      <c r="L47774" s="10"/>
      <c r="M47774" s="10"/>
    </row>
    <row r="47775" spans="2:13" s="1" customFormat="1" ht="13.8" x14ac:dyDescent="0.3">
      <c r="B47775" s="10"/>
      <c r="L47775" s="10"/>
      <c r="M47775" s="10"/>
    </row>
    <row r="47776" spans="2:13" s="1" customFormat="1" ht="13.8" x14ac:dyDescent="0.3">
      <c r="B47776" s="10"/>
      <c r="L47776" s="10"/>
      <c r="M47776" s="10"/>
    </row>
    <row r="47777" spans="2:13" s="1" customFormat="1" ht="13.8" x14ac:dyDescent="0.3">
      <c r="B47777" s="10"/>
      <c r="L47777" s="10"/>
      <c r="M47777" s="10"/>
    </row>
    <row r="47778" spans="2:13" s="1" customFormat="1" ht="13.8" x14ac:dyDescent="0.3">
      <c r="B47778" s="10"/>
      <c r="L47778" s="10"/>
      <c r="M47778" s="10"/>
    </row>
    <row r="47779" spans="2:13" s="1" customFormat="1" ht="13.8" x14ac:dyDescent="0.3">
      <c r="B47779" s="10"/>
      <c r="L47779" s="10"/>
      <c r="M47779" s="10"/>
    </row>
    <row r="47780" spans="2:13" s="1" customFormat="1" ht="13.8" x14ac:dyDescent="0.3">
      <c r="B47780" s="10"/>
      <c r="L47780" s="10"/>
      <c r="M47780" s="10"/>
    </row>
    <row r="47781" spans="2:13" s="1" customFormat="1" ht="13.8" x14ac:dyDescent="0.3">
      <c r="B47781" s="10"/>
      <c r="L47781" s="10"/>
      <c r="M47781" s="10"/>
    </row>
    <row r="47782" spans="2:13" s="1" customFormat="1" ht="13.8" x14ac:dyDescent="0.3">
      <c r="B47782" s="10"/>
      <c r="L47782" s="10"/>
      <c r="M47782" s="10"/>
    </row>
    <row r="47783" spans="2:13" s="1" customFormat="1" ht="13.8" x14ac:dyDescent="0.3">
      <c r="B47783" s="10"/>
      <c r="L47783" s="10"/>
      <c r="M47783" s="10"/>
    </row>
    <row r="47784" spans="2:13" s="1" customFormat="1" ht="13.8" x14ac:dyDescent="0.3">
      <c r="B47784" s="10"/>
      <c r="L47784" s="10"/>
      <c r="M47784" s="10"/>
    </row>
    <row r="47785" spans="2:13" s="1" customFormat="1" ht="13.8" x14ac:dyDescent="0.3">
      <c r="B47785" s="10"/>
      <c r="L47785" s="10"/>
      <c r="M47785" s="10"/>
    </row>
    <row r="47786" spans="2:13" s="1" customFormat="1" ht="13.8" x14ac:dyDescent="0.3">
      <c r="B47786" s="10"/>
      <c r="L47786" s="10"/>
      <c r="M47786" s="10"/>
    </row>
    <row r="47787" spans="2:13" s="1" customFormat="1" ht="13.8" x14ac:dyDescent="0.3">
      <c r="B47787" s="10"/>
      <c r="L47787" s="10"/>
      <c r="M47787" s="10"/>
    </row>
    <row r="47788" spans="2:13" s="1" customFormat="1" ht="13.8" x14ac:dyDescent="0.3">
      <c r="B47788" s="10"/>
      <c r="L47788" s="10"/>
      <c r="M47788" s="10"/>
    </row>
    <row r="47789" spans="2:13" s="1" customFormat="1" ht="13.8" x14ac:dyDescent="0.3">
      <c r="B47789" s="10"/>
      <c r="L47789" s="10"/>
      <c r="M47789" s="10"/>
    </row>
    <row r="47790" spans="2:13" s="1" customFormat="1" ht="13.8" x14ac:dyDescent="0.3">
      <c r="B47790" s="10"/>
      <c r="L47790" s="10"/>
      <c r="M47790" s="10"/>
    </row>
    <row r="47791" spans="2:13" s="1" customFormat="1" ht="13.8" x14ac:dyDescent="0.3">
      <c r="B47791" s="10"/>
      <c r="L47791" s="10"/>
      <c r="M47791" s="10"/>
    </row>
    <row r="47792" spans="2:13" s="1" customFormat="1" ht="13.8" x14ac:dyDescent="0.3">
      <c r="B47792" s="10"/>
      <c r="L47792" s="10"/>
      <c r="M47792" s="10"/>
    </row>
    <row r="47793" spans="2:13" s="1" customFormat="1" ht="13.8" x14ac:dyDescent="0.3">
      <c r="B47793" s="10"/>
      <c r="L47793" s="10"/>
      <c r="M47793" s="10"/>
    </row>
    <row r="47794" spans="2:13" s="1" customFormat="1" ht="13.8" x14ac:dyDescent="0.3">
      <c r="B47794" s="10"/>
      <c r="L47794" s="10"/>
      <c r="M47794" s="10"/>
    </row>
    <row r="47795" spans="2:13" s="1" customFormat="1" ht="13.8" x14ac:dyDescent="0.3">
      <c r="B47795" s="10"/>
      <c r="L47795" s="10"/>
      <c r="M47795" s="10"/>
    </row>
    <row r="47796" spans="2:13" s="1" customFormat="1" ht="13.8" x14ac:dyDescent="0.3">
      <c r="B47796" s="10"/>
      <c r="L47796" s="10"/>
      <c r="M47796" s="10"/>
    </row>
    <row r="47797" spans="2:13" s="1" customFormat="1" ht="13.8" x14ac:dyDescent="0.3">
      <c r="B47797" s="10"/>
      <c r="L47797" s="10"/>
      <c r="M47797" s="10"/>
    </row>
    <row r="47798" spans="2:13" s="1" customFormat="1" ht="13.8" x14ac:dyDescent="0.3">
      <c r="B47798" s="10"/>
      <c r="L47798" s="10"/>
      <c r="M47798" s="10"/>
    </row>
    <row r="47799" spans="2:13" s="1" customFormat="1" ht="13.8" x14ac:dyDescent="0.3">
      <c r="B47799" s="10"/>
      <c r="L47799" s="10"/>
      <c r="M47799" s="10"/>
    </row>
    <row r="47800" spans="2:13" s="1" customFormat="1" ht="13.8" x14ac:dyDescent="0.3">
      <c r="B47800" s="10"/>
      <c r="L47800" s="10"/>
      <c r="M47800" s="10"/>
    </row>
    <row r="47801" spans="2:13" s="1" customFormat="1" ht="13.8" x14ac:dyDescent="0.3">
      <c r="B47801" s="10"/>
      <c r="L47801" s="10"/>
      <c r="M47801" s="10"/>
    </row>
    <row r="47802" spans="2:13" s="1" customFormat="1" ht="13.8" x14ac:dyDescent="0.3">
      <c r="B47802" s="10"/>
      <c r="L47802" s="10"/>
      <c r="M47802" s="10"/>
    </row>
    <row r="47803" spans="2:13" s="1" customFormat="1" ht="13.8" x14ac:dyDescent="0.3">
      <c r="B47803" s="10"/>
      <c r="L47803" s="10"/>
      <c r="M47803" s="10"/>
    </row>
    <row r="47804" spans="2:13" s="1" customFormat="1" ht="13.8" x14ac:dyDescent="0.3">
      <c r="B47804" s="10"/>
      <c r="L47804" s="10"/>
      <c r="M47804" s="10"/>
    </row>
    <row r="47805" spans="2:13" s="1" customFormat="1" ht="13.8" x14ac:dyDescent="0.3">
      <c r="B47805" s="10"/>
      <c r="L47805" s="10"/>
      <c r="M47805" s="10"/>
    </row>
    <row r="47806" spans="2:13" s="1" customFormat="1" ht="13.8" x14ac:dyDescent="0.3">
      <c r="B47806" s="10"/>
      <c r="L47806" s="10"/>
      <c r="M47806" s="10"/>
    </row>
    <row r="47807" spans="2:13" s="1" customFormat="1" ht="13.8" x14ac:dyDescent="0.3">
      <c r="B47807" s="10"/>
      <c r="L47807" s="10"/>
      <c r="M47807" s="10"/>
    </row>
    <row r="47808" spans="2:13" s="1" customFormat="1" ht="13.8" x14ac:dyDescent="0.3">
      <c r="B47808" s="10"/>
      <c r="L47808" s="10"/>
      <c r="M47808" s="10"/>
    </row>
    <row r="47809" spans="2:13" s="1" customFormat="1" ht="13.8" x14ac:dyDescent="0.3">
      <c r="B47809" s="10"/>
      <c r="L47809" s="10"/>
      <c r="M47809" s="10"/>
    </row>
    <row r="47810" spans="2:13" s="1" customFormat="1" ht="13.8" x14ac:dyDescent="0.3">
      <c r="B47810" s="10"/>
      <c r="L47810" s="10"/>
      <c r="M47810" s="10"/>
    </row>
    <row r="47811" spans="2:13" s="1" customFormat="1" ht="13.8" x14ac:dyDescent="0.3">
      <c r="B47811" s="10"/>
      <c r="L47811" s="10"/>
      <c r="M47811" s="10"/>
    </row>
    <row r="47812" spans="2:13" s="1" customFormat="1" ht="13.8" x14ac:dyDescent="0.3">
      <c r="B47812" s="10"/>
      <c r="L47812" s="10"/>
      <c r="M47812" s="10"/>
    </row>
    <row r="47813" spans="2:13" s="1" customFormat="1" ht="13.8" x14ac:dyDescent="0.3">
      <c r="B47813" s="10"/>
      <c r="L47813" s="10"/>
      <c r="M47813" s="10"/>
    </row>
    <row r="47814" spans="2:13" s="1" customFormat="1" ht="13.8" x14ac:dyDescent="0.3">
      <c r="B47814" s="10"/>
      <c r="L47814" s="10"/>
      <c r="M47814" s="10"/>
    </row>
    <row r="47815" spans="2:13" s="1" customFormat="1" ht="13.8" x14ac:dyDescent="0.3">
      <c r="B47815" s="10"/>
      <c r="L47815" s="10"/>
      <c r="M47815" s="10"/>
    </row>
    <row r="47816" spans="2:13" s="1" customFormat="1" ht="13.8" x14ac:dyDescent="0.3">
      <c r="B47816" s="10"/>
      <c r="L47816" s="10"/>
      <c r="M47816" s="10"/>
    </row>
    <row r="47817" spans="2:13" s="1" customFormat="1" ht="13.8" x14ac:dyDescent="0.3">
      <c r="B47817" s="10"/>
      <c r="L47817" s="10"/>
      <c r="M47817" s="10"/>
    </row>
    <row r="47818" spans="2:13" s="1" customFormat="1" ht="13.8" x14ac:dyDescent="0.3">
      <c r="B47818" s="10"/>
      <c r="L47818" s="10"/>
      <c r="M47818" s="10"/>
    </row>
    <row r="47819" spans="2:13" s="1" customFormat="1" ht="13.8" x14ac:dyDescent="0.3">
      <c r="B47819" s="10"/>
      <c r="L47819" s="10"/>
      <c r="M47819" s="10"/>
    </row>
    <row r="47820" spans="2:13" s="1" customFormat="1" ht="13.8" x14ac:dyDescent="0.3">
      <c r="B47820" s="10"/>
      <c r="L47820" s="10"/>
      <c r="M47820" s="10"/>
    </row>
    <row r="47821" spans="2:13" s="1" customFormat="1" ht="13.8" x14ac:dyDescent="0.3">
      <c r="B47821" s="10"/>
      <c r="L47821" s="10"/>
      <c r="M47821" s="10"/>
    </row>
    <row r="47822" spans="2:13" s="1" customFormat="1" ht="13.8" x14ac:dyDescent="0.3">
      <c r="B47822" s="10"/>
      <c r="L47822" s="10"/>
      <c r="M47822" s="10"/>
    </row>
    <row r="47823" spans="2:13" s="1" customFormat="1" ht="13.8" x14ac:dyDescent="0.3">
      <c r="B47823" s="10"/>
      <c r="L47823" s="10"/>
      <c r="M47823" s="10"/>
    </row>
    <row r="47824" spans="2:13" s="1" customFormat="1" ht="13.8" x14ac:dyDescent="0.3">
      <c r="B47824" s="10"/>
      <c r="L47824" s="10"/>
      <c r="M47824" s="10"/>
    </row>
    <row r="47825" spans="2:13" s="1" customFormat="1" ht="13.8" x14ac:dyDescent="0.3">
      <c r="B47825" s="10"/>
      <c r="L47825" s="10"/>
      <c r="M47825" s="10"/>
    </row>
    <row r="47826" spans="2:13" s="1" customFormat="1" ht="13.8" x14ac:dyDescent="0.3">
      <c r="B47826" s="10"/>
      <c r="L47826" s="10"/>
      <c r="M47826" s="10"/>
    </row>
    <row r="47827" spans="2:13" s="1" customFormat="1" ht="13.8" x14ac:dyDescent="0.3">
      <c r="B47827" s="10"/>
      <c r="L47827" s="10"/>
      <c r="M47827" s="10"/>
    </row>
    <row r="47828" spans="2:13" s="1" customFormat="1" ht="13.8" x14ac:dyDescent="0.3">
      <c r="B47828" s="10"/>
      <c r="L47828" s="10"/>
      <c r="M47828" s="10"/>
    </row>
    <row r="47829" spans="2:13" s="1" customFormat="1" ht="13.8" x14ac:dyDescent="0.3">
      <c r="B47829" s="10"/>
      <c r="L47829" s="10"/>
      <c r="M47829" s="10"/>
    </row>
    <row r="47830" spans="2:13" s="1" customFormat="1" ht="13.8" x14ac:dyDescent="0.3">
      <c r="B47830" s="10"/>
      <c r="L47830" s="10"/>
      <c r="M47830" s="10"/>
    </row>
    <row r="47831" spans="2:13" s="1" customFormat="1" ht="13.8" x14ac:dyDescent="0.3">
      <c r="B47831" s="10"/>
      <c r="L47831" s="10"/>
      <c r="M47831" s="10"/>
    </row>
    <row r="47832" spans="2:13" s="1" customFormat="1" ht="13.8" x14ac:dyDescent="0.3">
      <c r="B47832" s="10"/>
      <c r="L47832" s="10"/>
      <c r="M47832" s="10"/>
    </row>
    <row r="47833" spans="2:13" s="1" customFormat="1" ht="13.8" x14ac:dyDescent="0.3">
      <c r="B47833" s="10"/>
      <c r="L47833" s="10"/>
      <c r="M47833" s="10"/>
    </row>
    <row r="47834" spans="2:13" s="1" customFormat="1" ht="13.8" x14ac:dyDescent="0.3">
      <c r="B47834" s="10"/>
      <c r="L47834" s="10"/>
      <c r="M47834" s="10"/>
    </row>
    <row r="47835" spans="2:13" s="1" customFormat="1" ht="13.8" x14ac:dyDescent="0.3">
      <c r="B47835" s="10"/>
      <c r="L47835" s="10"/>
      <c r="M47835" s="10"/>
    </row>
    <row r="47836" spans="2:13" s="1" customFormat="1" ht="13.8" x14ac:dyDescent="0.3">
      <c r="B47836" s="10"/>
      <c r="L47836" s="10"/>
      <c r="M47836" s="10"/>
    </row>
    <row r="47837" spans="2:13" s="1" customFormat="1" ht="13.8" x14ac:dyDescent="0.3">
      <c r="B47837" s="10"/>
      <c r="L47837" s="10"/>
      <c r="M47837" s="10"/>
    </row>
    <row r="47838" spans="2:13" s="1" customFormat="1" ht="13.8" x14ac:dyDescent="0.3">
      <c r="B47838" s="10"/>
      <c r="L47838" s="10"/>
      <c r="M47838" s="10"/>
    </row>
    <row r="47839" spans="2:13" s="1" customFormat="1" ht="13.8" x14ac:dyDescent="0.3">
      <c r="B47839" s="10"/>
      <c r="L47839" s="10"/>
      <c r="M47839" s="10"/>
    </row>
    <row r="47840" spans="2:13" s="1" customFormat="1" ht="13.8" x14ac:dyDescent="0.3">
      <c r="B47840" s="10"/>
      <c r="L47840" s="10"/>
      <c r="M47840" s="10"/>
    </row>
    <row r="47841" spans="2:13" s="1" customFormat="1" ht="13.8" x14ac:dyDescent="0.3">
      <c r="B47841" s="10"/>
      <c r="L47841" s="10"/>
      <c r="M47841" s="10"/>
    </row>
    <row r="47842" spans="2:13" s="1" customFormat="1" ht="13.8" x14ac:dyDescent="0.3">
      <c r="B47842" s="10"/>
      <c r="L47842" s="10"/>
      <c r="M47842" s="10"/>
    </row>
    <row r="47843" spans="2:13" s="1" customFormat="1" ht="13.8" x14ac:dyDescent="0.3">
      <c r="B47843" s="10"/>
      <c r="L47843" s="10"/>
      <c r="M47843" s="10"/>
    </row>
    <row r="47844" spans="2:13" s="1" customFormat="1" ht="13.8" x14ac:dyDescent="0.3">
      <c r="B47844" s="10"/>
      <c r="L47844" s="10"/>
      <c r="M47844" s="10"/>
    </row>
    <row r="47845" spans="2:13" s="1" customFormat="1" ht="13.8" x14ac:dyDescent="0.3">
      <c r="B47845" s="10"/>
      <c r="L47845" s="10"/>
      <c r="M47845" s="10"/>
    </row>
    <row r="47846" spans="2:13" s="1" customFormat="1" ht="13.8" x14ac:dyDescent="0.3">
      <c r="B47846" s="10"/>
      <c r="L47846" s="10"/>
      <c r="M47846" s="10"/>
    </row>
    <row r="47847" spans="2:13" s="1" customFormat="1" ht="13.8" x14ac:dyDescent="0.3">
      <c r="B47847" s="10"/>
      <c r="L47847" s="10"/>
      <c r="M47847" s="10"/>
    </row>
    <row r="47848" spans="2:13" s="1" customFormat="1" ht="13.8" x14ac:dyDescent="0.3">
      <c r="B47848" s="10"/>
      <c r="L47848" s="10"/>
      <c r="M47848" s="10"/>
    </row>
    <row r="47849" spans="2:13" s="1" customFormat="1" ht="13.8" x14ac:dyDescent="0.3">
      <c r="B47849" s="10"/>
      <c r="L47849" s="10"/>
      <c r="M47849" s="10"/>
    </row>
    <row r="47850" spans="2:13" s="1" customFormat="1" ht="13.8" x14ac:dyDescent="0.3">
      <c r="B47850" s="10"/>
      <c r="L47850" s="10"/>
      <c r="M47850" s="10"/>
    </row>
    <row r="47851" spans="2:13" s="1" customFormat="1" ht="13.8" x14ac:dyDescent="0.3">
      <c r="B47851" s="10"/>
      <c r="L47851" s="10"/>
      <c r="M47851" s="10"/>
    </row>
    <row r="47852" spans="2:13" s="1" customFormat="1" ht="13.8" x14ac:dyDescent="0.3">
      <c r="B47852" s="10"/>
      <c r="L47852" s="10"/>
      <c r="M47852" s="10"/>
    </row>
    <row r="47853" spans="2:13" s="1" customFormat="1" ht="13.8" x14ac:dyDescent="0.3">
      <c r="B47853" s="10"/>
      <c r="L47853" s="10"/>
      <c r="M47853" s="10"/>
    </row>
    <row r="47854" spans="2:13" s="1" customFormat="1" ht="13.8" x14ac:dyDescent="0.3">
      <c r="B47854" s="10"/>
      <c r="L47854" s="10"/>
      <c r="M47854" s="10"/>
    </row>
    <row r="47855" spans="2:13" s="1" customFormat="1" ht="13.8" x14ac:dyDescent="0.3">
      <c r="B47855" s="10"/>
      <c r="L47855" s="10"/>
      <c r="M47855" s="10"/>
    </row>
    <row r="47856" spans="2:13" s="1" customFormat="1" ht="13.8" x14ac:dyDescent="0.3">
      <c r="B47856" s="10"/>
      <c r="L47856" s="10"/>
      <c r="M47856" s="10"/>
    </row>
    <row r="47857" spans="2:13" s="1" customFormat="1" ht="13.8" x14ac:dyDescent="0.3">
      <c r="B47857" s="10"/>
      <c r="L47857" s="10"/>
      <c r="M47857" s="10"/>
    </row>
    <row r="47858" spans="2:13" s="1" customFormat="1" ht="13.8" x14ac:dyDescent="0.3">
      <c r="B47858" s="10"/>
      <c r="L47858" s="10"/>
      <c r="M47858" s="10"/>
    </row>
    <row r="47859" spans="2:13" s="1" customFormat="1" ht="13.8" x14ac:dyDescent="0.3">
      <c r="B47859" s="10"/>
      <c r="L47859" s="10"/>
      <c r="M47859" s="10"/>
    </row>
    <row r="47860" spans="2:13" s="1" customFormat="1" ht="13.8" x14ac:dyDescent="0.3">
      <c r="B47860" s="10"/>
      <c r="L47860" s="10"/>
      <c r="M47860" s="10"/>
    </row>
    <row r="47861" spans="2:13" s="1" customFormat="1" ht="13.8" x14ac:dyDescent="0.3">
      <c r="B47861" s="10"/>
      <c r="L47861" s="10"/>
      <c r="M47861" s="10"/>
    </row>
    <row r="47862" spans="2:13" s="1" customFormat="1" ht="13.8" x14ac:dyDescent="0.3">
      <c r="B47862" s="10"/>
      <c r="L47862" s="10"/>
      <c r="M47862" s="10"/>
    </row>
    <row r="47863" spans="2:13" s="1" customFormat="1" ht="13.8" x14ac:dyDescent="0.3">
      <c r="B47863" s="10"/>
      <c r="L47863" s="10"/>
      <c r="M47863" s="10"/>
    </row>
    <row r="47864" spans="2:13" s="1" customFormat="1" ht="13.8" x14ac:dyDescent="0.3">
      <c r="B47864" s="10"/>
      <c r="L47864" s="10"/>
      <c r="M47864" s="10"/>
    </row>
    <row r="47865" spans="2:13" s="1" customFormat="1" ht="13.8" x14ac:dyDescent="0.3">
      <c r="B47865" s="10"/>
      <c r="L47865" s="10"/>
      <c r="M47865" s="10"/>
    </row>
    <row r="47866" spans="2:13" s="1" customFormat="1" ht="13.8" x14ac:dyDescent="0.3">
      <c r="B47866" s="10"/>
      <c r="L47866" s="10"/>
      <c r="M47866" s="10"/>
    </row>
    <row r="47867" spans="2:13" s="1" customFormat="1" ht="13.8" x14ac:dyDescent="0.3">
      <c r="B47867" s="10"/>
      <c r="L47867" s="10"/>
      <c r="M47867" s="10"/>
    </row>
    <row r="47868" spans="2:13" s="1" customFormat="1" ht="13.8" x14ac:dyDescent="0.3">
      <c r="B47868" s="10"/>
      <c r="L47868" s="10"/>
      <c r="M47868" s="10"/>
    </row>
    <row r="47869" spans="2:13" s="1" customFormat="1" ht="13.8" x14ac:dyDescent="0.3">
      <c r="B47869" s="10"/>
      <c r="L47869" s="10"/>
      <c r="M47869" s="10"/>
    </row>
    <row r="47870" spans="2:13" s="1" customFormat="1" ht="13.8" x14ac:dyDescent="0.3">
      <c r="B47870" s="10"/>
      <c r="L47870" s="10"/>
      <c r="M47870" s="10"/>
    </row>
    <row r="47871" spans="2:13" s="1" customFormat="1" ht="13.8" x14ac:dyDescent="0.3">
      <c r="B47871" s="10"/>
      <c r="L47871" s="10"/>
      <c r="M47871" s="10"/>
    </row>
    <row r="47872" spans="2:13" s="1" customFormat="1" ht="13.8" x14ac:dyDescent="0.3">
      <c r="B47872" s="10"/>
      <c r="L47872" s="10"/>
      <c r="M47872" s="10"/>
    </row>
    <row r="47873" spans="2:13" s="1" customFormat="1" ht="13.8" x14ac:dyDescent="0.3">
      <c r="B47873" s="10"/>
      <c r="L47873" s="10"/>
      <c r="M47873" s="10"/>
    </row>
    <row r="47874" spans="2:13" s="1" customFormat="1" ht="13.8" x14ac:dyDescent="0.3">
      <c r="B47874" s="10"/>
      <c r="L47874" s="10"/>
      <c r="M47874" s="10"/>
    </row>
    <row r="47875" spans="2:13" s="1" customFormat="1" ht="13.8" x14ac:dyDescent="0.3">
      <c r="B47875" s="10"/>
      <c r="L47875" s="10"/>
      <c r="M47875" s="10"/>
    </row>
    <row r="47876" spans="2:13" s="1" customFormat="1" ht="13.8" x14ac:dyDescent="0.3">
      <c r="B47876" s="10"/>
      <c r="L47876" s="10"/>
      <c r="M47876" s="10"/>
    </row>
    <row r="47877" spans="2:13" s="1" customFormat="1" ht="13.8" x14ac:dyDescent="0.3">
      <c r="B47877" s="10"/>
      <c r="L47877" s="10"/>
      <c r="M47877" s="10"/>
    </row>
    <row r="47878" spans="2:13" s="1" customFormat="1" ht="13.8" x14ac:dyDescent="0.3">
      <c r="B47878" s="10"/>
      <c r="L47878" s="10"/>
      <c r="M47878" s="10"/>
    </row>
    <row r="47879" spans="2:13" s="1" customFormat="1" ht="13.8" x14ac:dyDescent="0.3">
      <c r="B47879" s="10"/>
      <c r="L47879" s="10"/>
      <c r="M47879" s="10"/>
    </row>
    <row r="47880" spans="2:13" s="1" customFormat="1" ht="13.8" x14ac:dyDescent="0.3">
      <c r="B47880" s="10"/>
      <c r="L47880" s="10"/>
      <c r="M47880" s="10"/>
    </row>
    <row r="47881" spans="2:13" s="1" customFormat="1" ht="13.8" x14ac:dyDescent="0.3">
      <c r="B47881" s="10"/>
      <c r="L47881" s="10"/>
      <c r="M47881" s="10"/>
    </row>
    <row r="47882" spans="2:13" s="1" customFormat="1" ht="13.8" x14ac:dyDescent="0.3">
      <c r="B47882" s="10"/>
      <c r="L47882" s="10"/>
      <c r="M47882" s="10"/>
    </row>
    <row r="47883" spans="2:13" s="1" customFormat="1" ht="13.8" x14ac:dyDescent="0.3">
      <c r="B47883" s="10"/>
      <c r="L47883" s="10"/>
      <c r="M47883" s="10"/>
    </row>
    <row r="47884" spans="2:13" s="1" customFormat="1" ht="13.8" x14ac:dyDescent="0.3">
      <c r="B47884" s="10"/>
      <c r="L47884" s="10"/>
      <c r="M47884" s="10"/>
    </row>
    <row r="47885" spans="2:13" s="1" customFormat="1" ht="13.8" x14ac:dyDescent="0.3">
      <c r="B47885" s="10"/>
      <c r="L47885" s="10"/>
      <c r="M47885" s="10"/>
    </row>
    <row r="47886" spans="2:13" s="1" customFormat="1" ht="13.8" x14ac:dyDescent="0.3">
      <c r="B47886" s="10"/>
      <c r="L47886" s="10"/>
      <c r="M47886" s="10"/>
    </row>
    <row r="47887" spans="2:13" s="1" customFormat="1" ht="13.8" x14ac:dyDescent="0.3">
      <c r="B47887" s="10"/>
      <c r="L47887" s="10"/>
      <c r="M47887" s="10"/>
    </row>
    <row r="47888" spans="2:13" s="1" customFormat="1" ht="13.8" x14ac:dyDescent="0.3">
      <c r="B47888" s="10"/>
      <c r="L47888" s="10"/>
      <c r="M47888" s="10"/>
    </row>
    <row r="47889" spans="2:13" s="1" customFormat="1" ht="13.8" x14ac:dyDescent="0.3">
      <c r="B47889" s="10"/>
      <c r="L47889" s="10"/>
      <c r="M47889" s="10"/>
    </row>
    <row r="47890" spans="2:13" s="1" customFormat="1" ht="13.8" x14ac:dyDescent="0.3">
      <c r="B47890" s="10"/>
      <c r="L47890" s="10"/>
      <c r="M47890" s="10"/>
    </row>
    <row r="47891" spans="2:13" s="1" customFormat="1" ht="13.8" x14ac:dyDescent="0.3">
      <c r="B47891" s="10"/>
      <c r="L47891" s="10"/>
      <c r="M47891" s="10"/>
    </row>
    <row r="47892" spans="2:13" s="1" customFormat="1" ht="13.8" x14ac:dyDescent="0.3">
      <c r="B47892" s="10"/>
      <c r="L47892" s="10"/>
      <c r="M47892" s="10"/>
    </row>
    <row r="47893" spans="2:13" s="1" customFormat="1" ht="13.8" x14ac:dyDescent="0.3">
      <c r="B47893" s="10"/>
      <c r="L47893" s="10"/>
      <c r="M47893" s="10"/>
    </row>
    <row r="47894" spans="2:13" s="1" customFormat="1" ht="13.8" x14ac:dyDescent="0.3">
      <c r="B47894" s="10"/>
      <c r="L47894" s="10"/>
      <c r="M47894" s="10"/>
    </row>
    <row r="47895" spans="2:13" s="1" customFormat="1" ht="13.8" x14ac:dyDescent="0.3">
      <c r="B47895" s="10"/>
      <c r="L47895" s="10"/>
      <c r="M47895" s="10"/>
    </row>
    <row r="47896" spans="2:13" s="1" customFormat="1" ht="13.8" x14ac:dyDescent="0.3">
      <c r="B47896" s="10"/>
      <c r="L47896" s="10"/>
      <c r="M47896" s="10"/>
    </row>
    <row r="47897" spans="2:13" s="1" customFormat="1" ht="13.8" x14ac:dyDescent="0.3">
      <c r="B47897" s="10"/>
      <c r="L47897" s="10"/>
      <c r="M47897" s="10"/>
    </row>
    <row r="47898" spans="2:13" s="1" customFormat="1" ht="13.8" x14ac:dyDescent="0.3">
      <c r="B47898" s="10"/>
      <c r="L47898" s="10"/>
      <c r="M47898" s="10"/>
    </row>
    <row r="47899" spans="2:13" s="1" customFormat="1" ht="13.8" x14ac:dyDescent="0.3">
      <c r="B47899" s="10"/>
      <c r="L47899" s="10"/>
      <c r="M47899" s="10"/>
    </row>
    <row r="47900" spans="2:13" s="1" customFormat="1" ht="13.8" x14ac:dyDescent="0.3">
      <c r="B47900" s="10"/>
      <c r="L47900" s="10"/>
      <c r="M47900" s="10"/>
    </row>
    <row r="47901" spans="2:13" s="1" customFormat="1" ht="13.8" x14ac:dyDescent="0.3">
      <c r="B47901" s="10"/>
      <c r="L47901" s="10"/>
      <c r="M47901" s="10"/>
    </row>
    <row r="47902" spans="2:13" s="1" customFormat="1" ht="13.8" x14ac:dyDescent="0.3">
      <c r="B47902" s="10"/>
      <c r="L47902" s="10"/>
      <c r="M47902" s="10"/>
    </row>
    <row r="47903" spans="2:13" s="1" customFormat="1" ht="13.8" x14ac:dyDescent="0.3">
      <c r="B47903" s="10"/>
      <c r="L47903" s="10"/>
      <c r="M47903" s="10"/>
    </row>
    <row r="47904" spans="2:13" s="1" customFormat="1" ht="13.8" x14ac:dyDescent="0.3">
      <c r="B47904" s="10"/>
      <c r="L47904" s="10"/>
      <c r="M47904" s="10"/>
    </row>
    <row r="47905" spans="2:13" s="1" customFormat="1" ht="13.8" x14ac:dyDescent="0.3">
      <c r="B47905" s="10"/>
      <c r="L47905" s="10"/>
      <c r="M47905" s="10"/>
    </row>
    <row r="47906" spans="2:13" s="1" customFormat="1" ht="13.8" x14ac:dyDescent="0.3">
      <c r="B47906" s="10"/>
      <c r="L47906" s="10"/>
      <c r="M47906" s="10"/>
    </row>
    <row r="47907" spans="2:13" s="1" customFormat="1" ht="13.8" x14ac:dyDescent="0.3">
      <c r="B47907" s="10"/>
      <c r="L47907" s="10"/>
      <c r="M47907" s="10"/>
    </row>
    <row r="47908" spans="2:13" s="1" customFormat="1" ht="13.8" x14ac:dyDescent="0.3">
      <c r="B47908" s="10"/>
      <c r="L47908" s="10"/>
      <c r="M47908" s="10"/>
    </row>
    <row r="47909" spans="2:13" s="1" customFormat="1" ht="13.8" x14ac:dyDescent="0.3">
      <c r="B47909" s="10"/>
      <c r="L47909" s="10"/>
      <c r="M47909" s="10"/>
    </row>
    <row r="47910" spans="2:13" s="1" customFormat="1" ht="13.8" x14ac:dyDescent="0.3">
      <c r="B47910" s="10"/>
      <c r="L47910" s="10"/>
      <c r="M47910" s="10"/>
    </row>
    <row r="47911" spans="2:13" s="1" customFormat="1" ht="13.8" x14ac:dyDescent="0.3">
      <c r="B47911" s="10"/>
      <c r="L47911" s="10"/>
      <c r="M47911" s="10"/>
    </row>
    <row r="47912" spans="2:13" s="1" customFormat="1" ht="13.8" x14ac:dyDescent="0.3">
      <c r="B47912" s="10"/>
      <c r="L47912" s="10"/>
      <c r="M47912" s="10"/>
    </row>
    <row r="47913" spans="2:13" s="1" customFormat="1" ht="13.8" x14ac:dyDescent="0.3">
      <c r="B47913" s="10"/>
      <c r="L47913" s="10"/>
      <c r="M47913" s="10"/>
    </row>
    <row r="47914" spans="2:13" s="1" customFormat="1" ht="13.8" x14ac:dyDescent="0.3">
      <c r="B47914" s="10"/>
      <c r="L47914" s="10"/>
      <c r="M47914" s="10"/>
    </row>
    <row r="47915" spans="2:13" s="1" customFormat="1" ht="13.8" x14ac:dyDescent="0.3">
      <c r="B47915" s="10"/>
      <c r="L47915" s="10"/>
      <c r="M47915" s="10"/>
    </row>
    <row r="47916" spans="2:13" s="1" customFormat="1" ht="13.8" x14ac:dyDescent="0.3">
      <c r="B47916" s="10"/>
      <c r="L47916" s="10"/>
      <c r="M47916" s="10"/>
    </row>
    <row r="47917" spans="2:13" s="1" customFormat="1" ht="13.8" x14ac:dyDescent="0.3">
      <c r="B47917" s="10"/>
      <c r="L47917" s="10"/>
      <c r="M47917" s="10"/>
    </row>
    <row r="47918" spans="2:13" s="1" customFormat="1" ht="13.8" x14ac:dyDescent="0.3">
      <c r="B47918" s="10"/>
      <c r="L47918" s="10"/>
      <c r="M47918" s="10"/>
    </row>
    <row r="47919" spans="2:13" s="1" customFormat="1" ht="13.8" x14ac:dyDescent="0.3">
      <c r="B47919" s="10"/>
      <c r="L47919" s="10"/>
      <c r="M47919" s="10"/>
    </row>
    <row r="47920" spans="2:13" s="1" customFormat="1" ht="13.8" x14ac:dyDescent="0.3">
      <c r="B47920" s="10"/>
      <c r="L47920" s="10"/>
      <c r="M47920" s="10"/>
    </row>
    <row r="47921" spans="2:13" s="1" customFormat="1" ht="13.8" x14ac:dyDescent="0.3">
      <c r="B47921" s="10"/>
      <c r="L47921" s="10"/>
      <c r="M47921" s="10"/>
    </row>
    <row r="47922" spans="2:13" s="1" customFormat="1" ht="13.8" x14ac:dyDescent="0.3">
      <c r="B47922" s="10"/>
      <c r="L47922" s="10"/>
      <c r="M47922" s="10"/>
    </row>
    <row r="47923" spans="2:13" s="1" customFormat="1" ht="13.8" x14ac:dyDescent="0.3">
      <c r="B47923" s="10"/>
      <c r="L47923" s="10"/>
      <c r="M47923" s="10"/>
    </row>
    <row r="47924" spans="2:13" s="1" customFormat="1" ht="13.8" x14ac:dyDescent="0.3">
      <c r="B47924" s="10"/>
      <c r="L47924" s="10"/>
      <c r="M47924" s="10"/>
    </row>
    <row r="47925" spans="2:13" s="1" customFormat="1" ht="13.8" x14ac:dyDescent="0.3">
      <c r="B47925" s="10"/>
      <c r="L47925" s="10"/>
      <c r="M47925" s="10"/>
    </row>
    <row r="47926" spans="2:13" s="1" customFormat="1" ht="13.8" x14ac:dyDescent="0.3">
      <c r="B47926" s="10"/>
      <c r="L47926" s="10"/>
      <c r="M47926" s="10"/>
    </row>
    <row r="47927" spans="2:13" s="1" customFormat="1" ht="13.8" x14ac:dyDescent="0.3">
      <c r="B47927" s="10"/>
      <c r="L47927" s="10"/>
      <c r="M47927" s="10"/>
    </row>
    <row r="47928" spans="2:13" s="1" customFormat="1" ht="13.8" x14ac:dyDescent="0.3">
      <c r="B47928" s="10"/>
      <c r="L47928" s="10"/>
      <c r="M47928" s="10"/>
    </row>
    <row r="47929" spans="2:13" s="1" customFormat="1" ht="13.8" x14ac:dyDescent="0.3">
      <c r="B47929" s="10"/>
      <c r="L47929" s="10"/>
      <c r="M47929" s="10"/>
    </row>
    <row r="47930" spans="2:13" s="1" customFormat="1" ht="13.8" x14ac:dyDescent="0.3">
      <c r="B47930" s="10"/>
      <c r="L47930" s="10"/>
      <c r="M47930" s="10"/>
    </row>
    <row r="47931" spans="2:13" s="1" customFormat="1" ht="13.8" x14ac:dyDescent="0.3">
      <c r="B47931" s="10"/>
      <c r="L47931" s="10"/>
      <c r="M47931" s="10"/>
    </row>
    <row r="47932" spans="2:13" s="1" customFormat="1" ht="13.8" x14ac:dyDescent="0.3">
      <c r="B47932" s="10"/>
      <c r="L47932" s="10"/>
      <c r="M47932" s="10"/>
    </row>
    <row r="47933" spans="2:13" s="1" customFormat="1" ht="13.8" x14ac:dyDescent="0.3">
      <c r="B47933" s="10"/>
      <c r="L47933" s="10"/>
      <c r="M47933" s="10"/>
    </row>
    <row r="47934" spans="2:13" s="1" customFormat="1" ht="13.8" x14ac:dyDescent="0.3">
      <c r="B47934" s="10"/>
      <c r="L47934" s="10"/>
      <c r="M47934" s="10"/>
    </row>
    <row r="47935" spans="2:13" s="1" customFormat="1" ht="13.8" x14ac:dyDescent="0.3">
      <c r="B47935" s="10"/>
      <c r="L47935" s="10"/>
      <c r="M47935" s="10"/>
    </row>
    <row r="47936" spans="2:13" s="1" customFormat="1" ht="13.8" x14ac:dyDescent="0.3">
      <c r="B47936" s="10"/>
      <c r="L47936" s="10"/>
      <c r="M47936" s="10"/>
    </row>
    <row r="47937" spans="2:13" s="1" customFormat="1" ht="13.8" x14ac:dyDescent="0.3">
      <c r="B47937" s="10"/>
      <c r="L47937" s="10"/>
      <c r="M47937" s="10"/>
    </row>
    <row r="47938" spans="2:13" s="1" customFormat="1" ht="13.8" x14ac:dyDescent="0.3">
      <c r="B47938" s="10"/>
      <c r="L47938" s="10"/>
      <c r="M47938" s="10"/>
    </row>
    <row r="47939" spans="2:13" s="1" customFormat="1" ht="13.8" x14ac:dyDescent="0.3">
      <c r="B47939" s="10"/>
      <c r="L47939" s="10"/>
      <c r="M47939" s="10"/>
    </row>
    <row r="47940" spans="2:13" s="1" customFormat="1" ht="13.8" x14ac:dyDescent="0.3">
      <c r="B47940" s="10"/>
      <c r="L47940" s="10"/>
      <c r="M47940" s="10"/>
    </row>
    <row r="47941" spans="2:13" s="1" customFormat="1" ht="13.8" x14ac:dyDescent="0.3">
      <c r="B47941" s="10"/>
      <c r="L47941" s="10"/>
      <c r="M47941" s="10"/>
    </row>
    <row r="47942" spans="2:13" s="1" customFormat="1" ht="13.8" x14ac:dyDescent="0.3">
      <c r="B47942" s="10"/>
      <c r="L47942" s="10"/>
      <c r="M47942" s="10"/>
    </row>
    <row r="47943" spans="2:13" s="1" customFormat="1" ht="13.8" x14ac:dyDescent="0.3">
      <c r="B47943" s="10"/>
      <c r="L47943" s="10"/>
      <c r="M47943" s="10"/>
    </row>
    <row r="47944" spans="2:13" s="1" customFormat="1" ht="13.8" x14ac:dyDescent="0.3">
      <c r="B47944" s="10"/>
      <c r="L47944" s="10"/>
      <c r="M47944" s="10"/>
    </row>
    <row r="47945" spans="2:13" s="1" customFormat="1" ht="13.8" x14ac:dyDescent="0.3">
      <c r="B47945" s="10"/>
      <c r="L47945" s="10"/>
      <c r="M47945" s="10"/>
    </row>
    <row r="47946" spans="2:13" s="1" customFormat="1" ht="13.8" x14ac:dyDescent="0.3">
      <c r="B47946" s="10"/>
      <c r="L47946" s="10"/>
      <c r="M47946" s="10"/>
    </row>
    <row r="47947" spans="2:13" s="1" customFormat="1" ht="13.8" x14ac:dyDescent="0.3">
      <c r="B47947" s="10"/>
      <c r="L47947" s="10"/>
      <c r="M47947" s="10"/>
    </row>
    <row r="47948" spans="2:13" s="1" customFormat="1" ht="13.8" x14ac:dyDescent="0.3">
      <c r="B47948" s="10"/>
      <c r="L47948" s="10"/>
      <c r="M47948" s="10"/>
    </row>
    <row r="47949" spans="2:13" s="1" customFormat="1" ht="13.8" x14ac:dyDescent="0.3">
      <c r="B47949" s="10"/>
      <c r="L47949" s="10"/>
      <c r="M47949" s="10"/>
    </row>
    <row r="47950" spans="2:13" s="1" customFormat="1" ht="13.8" x14ac:dyDescent="0.3">
      <c r="B47950" s="10"/>
      <c r="L47950" s="10"/>
      <c r="M47950" s="10"/>
    </row>
    <row r="47951" spans="2:13" s="1" customFormat="1" ht="13.8" x14ac:dyDescent="0.3">
      <c r="B47951" s="10"/>
      <c r="L47951" s="10"/>
      <c r="M47951" s="10"/>
    </row>
    <row r="47952" spans="2:13" s="1" customFormat="1" ht="13.8" x14ac:dyDescent="0.3">
      <c r="B47952" s="10"/>
      <c r="L47952" s="10"/>
      <c r="M47952" s="10"/>
    </row>
    <row r="47953" spans="2:13" s="1" customFormat="1" ht="13.8" x14ac:dyDescent="0.3">
      <c r="B47953" s="10"/>
      <c r="L47953" s="10"/>
      <c r="M47953" s="10"/>
    </row>
    <row r="47954" spans="2:13" s="1" customFormat="1" ht="13.8" x14ac:dyDescent="0.3">
      <c r="B47954" s="10"/>
      <c r="L47954" s="10"/>
      <c r="M47954" s="10"/>
    </row>
    <row r="47955" spans="2:13" s="1" customFormat="1" ht="13.8" x14ac:dyDescent="0.3">
      <c r="B47955" s="10"/>
      <c r="L47955" s="10"/>
      <c r="M47955" s="10"/>
    </row>
    <row r="47956" spans="2:13" s="1" customFormat="1" ht="13.8" x14ac:dyDescent="0.3">
      <c r="B47956" s="10"/>
      <c r="L47956" s="10"/>
      <c r="M47956" s="10"/>
    </row>
    <row r="47957" spans="2:13" s="1" customFormat="1" ht="13.8" x14ac:dyDescent="0.3">
      <c r="B47957" s="10"/>
      <c r="L47957" s="10"/>
      <c r="M47957" s="10"/>
    </row>
    <row r="47958" spans="2:13" s="1" customFormat="1" ht="13.8" x14ac:dyDescent="0.3">
      <c r="B47958" s="10"/>
      <c r="L47958" s="10"/>
      <c r="M47958" s="10"/>
    </row>
    <row r="47959" spans="2:13" s="1" customFormat="1" ht="13.8" x14ac:dyDescent="0.3">
      <c r="B47959" s="10"/>
      <c r="L47959" s="10"/>
      <c r="M47959" s="10"/>
    </row>
    <row r="47960" spans="2:13" s="1" customFormat="1" ht="13.8" x14ac:dyDescent="0.3">
      <c r="B47960" s="10"/>
      <c r="L47960" s="10"/>
      <c r="M47960" s="10"/>
    </row>
    <row r="47961" spans="2:13" s="1" customFormat="1" ht="13.8" x14ac:dyDescent="0.3">
      <c r="B47961" s="10"/>
      <c r="L47961" s="10"/>
      <c r="M47961" s="10"/>
    </row>
    <row r="47962" spans="2:13" s="1" customFormat="1" ht="13.8" x14ac:dyDescent="0.3">
      <c r="B47962" s="10"/>
      <c r="L47962" s="10"/>
      <c r="M47962" s="10"/>
    </row>
    <row r="47963" spans="2:13" s="1" customFormat="1" ht="13.8" x14ac:dyDescent="0.3">
      <c r="B47963" s="10"/>
      <c r="L47963" s="10"/>
      <c r="M47963" s="10"/>
    </row>
    <row r="47964" spans="2:13" s="1" customFormat="1" ht="13.8" x14ac:dyDescent="0.3">
      <c r="B47964" s="10"/>
      <c r="L47964" s="10"/>
      <c r="M47964" s="10"/>
    </row>
    <row r="47965" spans="2:13" s="1" customFormat="1" ht="13.8" x14ac:dyDescent="0.3">
      <c r="B47965" s="10"/>
      <c r="L47965" s="10"/>
      <c r="M47965" s="10"/>
    </row>
    <row r="47966" spans="2:13" s="1" customFormat="1" ht="13.8" x14ac:dyDescent="0.3">
      <c r="B47966" s="10"/>
      <c r="L47966" s="10"/>
      <c r="M47966" s="10"/>
    </row>
    <row r="47967" spans="2:13" s="1" customFormat="1" ht="13.8" x14ac:dyDescent="0.3">
      <c r="B47967" s="10"/>
      <c r="L47967" s="10"/>
      <c r="M47967" s="10"/>
    </row>
    <row r="47968" spans="2:13" s="1" customFormat="1" ht="13.8" x14ac:dyDescent="0.3">
      <c r="B47968" s="10"/>
      <c r="L47968" s="10"/>
      <c r="M47968" s="10"/>
    </row>
    <row r="47969" spans="2:13" s="1" customFormat="1" ht="13.8" x14ac:dyDescent="0.3">
      <c r="B47969" s="10"/>
      <c r="L47969" s="10"/>
      <c r="M47969" s="10"/>
    </row>
    <row r="47970" spans="2:13" s="1" customFormat="1" ht="13.8" x14ac:dyDescent="0.3">
      <c r="B47970" s="10"/>
      <c r="L47970" s="10"/>
      <c r="M47970" s="10"/>
    </row>
    <row r="47971" spans="2:13" s="1" customFormat="1" ht="13.8" x14ac:dyDescent="0.3">
      <c r="B47971" s="10"/>
      <c r="L47971" s="10"/>
      <c r="M47971" s="10"/>
    </row>
    <row r="47972" spans="2:13" s="1" customFormat="1" ht="13.8" x14ac:dyDescent="0.3">
      <c r="B47972" s="10"/>
      <c r="L47972" s="10"/>
      <c r="M47972" s="10"/>
    </row>
    <row r="47973" spans="2:13" s="1" customFormat="1" ht="13.8" x14ac:dyDescent="0.3">
      <c r="B47973" s="10"/>
      <c r="L47973" s="10"/>
      <c r="M47973" s="10"/>
    </row>
    <row r="47974" spans="2:13" s="1" customFormat="1" ht="13.8" x14ac:dyDescent="0.3">
      <c r="B47974" s="10"/>
      <c r="L47974" s="10"/>
      <c r="M47974" s="10"/>
    </row>
    <row r="47975" spans="2:13" s="1" customFormat="1" ht="13.8" x14ac:dyDescent="0.3">
      <c r="B47975" s="10"/>
      <c r="L47975" s="10"/>
      <c r="M47975" s="10"/>
    </row>
    <row r="47976" spans="2:13" s="1" customFormat="1" ht="13.8" x14ac:dyDescent="0.3">
      <c r="B47976" s="10"/>
      <c r="L47976" s="10"/>
      <c r="M47976" s="10"/>
    </row>
    <row r="47977" spans="2:13" s="1" customFormat="1" ht="13.8" x14ac:dyDescent="0.3">
      <c r="B47977" s="10"/>
      <c r="L47977" s="10"/>
      <c r="M47977" s="10"/>
    </row>
    <row r="47978" spans="2:13" s="1" customFormat="1" ht="13.8" x14ac:dyDescent="0.3">
      <c r="B47978" s="10"/>
      <c r="L47978" s="10"/>
      <c r="M47978" s="10"/>
    </row>
    <row r="47979" spans="2:13" s="1" customFormat="1" ht="13.8" x14ac:dyDescent="0.3">
      <c r="B47979" s="10"/>
      <c r="L47979" s="10"/>
      <c r="M47979" s="10"/>
    </row>
    <row r="47980" spans="2:13" s="1" customFormat="1" ht="13.8" x14ac:dyDescent="0.3">
      <c r="B47980" s="10"/>
      <c r="L47980" s="10"/>
      <c r="M47980" s="10"/>
    </row>
    <row r="47981" spans="2:13" s="1" customFormat="1" ht="13.8" x14ac:dyDescent="0.3">
      <c r="B47981" s="10"/>
      <c r="L47981" s="10"/>
      <c r="M47981" s="10"/>
    </row>
    <row r="47982" spans="2:13" s="1" customFormat="1" ht="13.8" x14ac:dyDescent="0.3">
      <c r="B47982" s="10"/>
      <c r="L47982" s="10"/>
      <c r="M47982" s="10"/>
    </row>
    <row r="47983" spans="2:13" s="1" customFormat="1" ht="13.8" x14ac:dyDescent="0.3">
      <c r="B47983" s="10"/>
      <c r="L47983" s="10"/>
      <c r="M47983" s="10"/>
    </row>
    <row r="47984" spans="2:13" s="1" customFormat="1" ht="13.8" x14ac:dyDescent="0.3">
      <c r="B47984" s="10"/>
      <c r="L47984" s="10"/>
      <c r="M47984" s="10"/>
    </row>
    <row r="47985" spans="2:13" s="1" customFormat="1" ht="13.8" x14ac:dyDescent="0.3">
      <c r="B47985" s="10"/>
      <c r="L47985" s="10"/>
      <c r="M47985" s="10"/>
    </row>
    <row r="47986" spans="2:13" s="1" customFormat="1" ht="13.8" x14ac:dyDescent="0.3">
      <c r="B47986" s="10"/>
      <c r="L47986" s="10"/>
      <c r="M47986" s="10"/>
    </row>
    <row r="47987" spans="2:13" s="1" customFormat="1" ht="13.8" x14ac:dyDescent="0.3">
      <c r="B47987" s="10"/>
      <c r="L47987" s="10"/>
      <c r="M47987" s="10"/>
    </row>
    <row r="47988" spans="2:13" s="1" customFormat="1" ht="13.8" x14ac:dyDescent="0.3">
      <c r="B47988" s="10"/>
      <c r="L47988" s="10"/>
      <c r="M47988" s="10"/>
    </row>
    <row r="47989" spans="2:13" s="1" customFormat="1" ht="13.8" x14ac:dyDescent="0.3">
      <c r="B47989" s="10"/>
      <c r="L47989" s="10"/>
      <c r="M47989" s="10"/>
    </row>
    <row r="47990" spans="2:13" s="1" customFormat="1" ht="13.8" x14ac:dyDescent="0.3">
      <c r="B47990" s="10"/>
      <c r="L47990" s="10"/>
      <c r="M47990" s="10"/>
    </row>
    <row r="47991" spans="2:13" s="1" customFormat="1" ht="13.8" x14ac:dyDescent="0.3">
      <c r="B47991" s="10"/>
      <c r="L47991" s="10"/>
      <c r="M47991" s="10"/>
    </row>
    <row r="47992" spans="2:13" s="1" customFormat="1" ht="13.8" x14ac:dyDescent="0.3">
      <c r="B47992" s="10"/>
      <c r="L47992" s="10"/>
      <c r="M47992" s="10"/>
    </row>
    <row r="47993" spans="2:13" s="1" customFormat="1" ht="13.8" x14ac:dyDescent="0.3">
      <c r="B47993" s="10"/>
      <c r="L47993" s="10"/>
      <c r="M47993" s="10"/>
    </row>
    <row r="47994" spans="2:13" s="1" customFormat="1" ht="13.8" x14ac:dyDescent="0.3">
      <c r="B47994" s="10"/>
      <c r="L47994" s="10"/>
      <c r="M47994" s="10"/>
    </row>
    <row r="47995" spans="2:13" s="1" customFormat="1" ht="13.8" x14ac:dyDescent="0.3">
      <c r="B47995" s="10"/>
      <c r="L47995" s="10"/>
      <c r="M47995" s="10"/>
    </row>
    <row r="47996" spans="2:13" s="1" customFormat="1" ht="13.8" x14ac:dyDescent="0.3">
      <c r="B47996" s="10"/>
      <c r="L47996" s="10"/>
      <c r="M47996" s="10"/>
    </row>
    <row r="47997" spans="2:13" s="1" customFormat="1" ht="13.8" x14ac:dyDescent="0.3">
      <c r="B47997" s="10"/>
      <c r="L47997" s="10"/>
      <c r="M47997" s="10"/>
    </row>
    <row r="47998" spans="2:13" s="1" customFormat="1" ht="13.8" x14ac:dyDescent="0.3">
      <c r="B47998" s="10"/>
      <c r="L47998" s="10"/>
      <c r="M47998" s="10"/>
    </row>
    <row r="47999" spans="2:13" s="1" customFormat="1" ht="13.8" x14ac:dyDescent="0.3">
      <c r="B47999" s="10"/>
      <c r="L47999" s="10"/>
      <c r="M47999" s="10"/>
    </row>
    <row r="48000" spans="2:13" s="1" customFormat="1" ht="13.8" x14ac:dyDescent="0.3">
      <c r="B48000" s="10"/>
      <c r="L48000" s="10"/>
      <c r="M48000" s="10"/>
    </row>
    <row r="48001" spans="2:13" s="1" customFormat="1" ht="13.8" x14ac:dyDescent="0.3">
      <c r="B48001" s="10"/>
      <c r="L48001" s="10"/>
      <c r="M48001" s="10"/>
    </row>
    <row r="48002" spans="2:13" s="1" customFormat="1" ht="13.8" x14ac:dyDescent="0.3">
      <c r="B48002" s="10"/>
      <c r="L48002" s="10"/>
      <c r="M48002" s="10"/>
    </row>
    <row r="48003" spans="2:13" s="1" customFormat="1" ht="13.8" x14ac:dyDescent="0.3">
      <c r="B48003" s="10"/>
      <c r="L48003" s="10"/>
      <c r="M48003" s="10"/>
    </row>
    <row r="48004" spans="2:13" s="1" customFormat="1" ht="13.8" x14ac:dyDescent="0.3">
      <c r="B48004" s="10"/>
      <c r="L48004" s="10"/>
      <c r="M48004" s="10"/>
    </row>
    <row r="48005" spans="2:13" s="1" customFormat="1" ht="13.8" x14ac:dyDescent="0.3">
      <c r="B48005" s="10"/>
      <c r="L48005" s="10"/>
      <c r="M48005" s="10"/>
    </row>
    <row r="48006" spans="2:13" s="1" customFormat="1" ht="13.8" x14ac:dyDescent="0.3">
      <c r="B48006" s="10"/>
      <c r="L48006" s="10"/>
      <c r="M48006" s="10"/>
    </row>
    <row r="48007" spans="2:13" s="1" customFormat="1" ht="13.8" x14ac:dyDescent="0.3">
      <c r="B48007" s="10"/>
      <c r="L48007" s="10"/>
      <c r="M48007" s="10"/>
    </row>
    <row r="48008" spans="2:13" s="1" customFormat="1" ht="13.8" x14ac:dyDescent="0.3">
      <c r="B48008" s="10"/>
      <c r="L48008" s="10"/>
      <c r="M48008" s="10"/>
    </row>
    <row r="48009" spans="2:13" s="1" customFormat="1" ht="13.8" x14ac:dyDescent="0.3">
      <c r="B48009" s="10"/>
      <c r="L48009" s="10"/>
      <c r="M48009" s="10"/>
    </row>
    <row r="48010" spans="2:13" s="1" customFormat="1" ht="13.8" x14ac:dyDescent="0.3">
      <c r="B48010" s="10"/>
      <c r="L48010" s="10"/>
      <c r="M48010" s="10"/>
    </row>
    <row r="48011" spans="2:13" s="1" customFormat="1" ht="13.8" x14ac:dyDescent="0.3">
      <c r="B48011" s="10"/>
      <c r="L48011" s="10"/>
      <c r="M48011" s="10"/>
    </row>
    <row r="48012" spans="2:13" s="1" customFormat="1" ht="13.8" x14ac:dyDescent="0.3">
      <c r="B48012" s="10"/>
      <c r="L48012" s="10"/>
      <c r="M48012" s="10"/>
    </row>
    <row r="48013" spans="2:13" s="1" customFormat="1" ht="13.8" x14ac:dyDescent="0.3">
      <c r="B48013" s="10"/>
      <c r="L48013" s="10"/>
      <c r="M48013" s="10"/>
    </row>
    <row r="48014" spans="2:13" s="1" customFormat="1" ht="13.8" x14ac:dyDescent="0.3">
      <c r="B48014" s="10"/>
      <c r="L48014" s="10"/>
      <c r="M48014" s="10"/>
    </row>
    <row r="48015" spans="2:13" s="1" customFormat="1" ht="13.8" x14ac:dyDescent="0.3">
      <c r="B48015" s="10"/>
      <c r="L48015" s="10"/>
      <c r="M48015" s="10"/>
    </row>
    <row r="48016" spans="2:13" s="1" customFormat="1" ht="13.8" x14ac:dyDescent="0.3">
      <c r="B48016" s="10"/>
      <c r="L48016" s="10"/>
      <c r="M48016" s="10"/>
    </row>
    <row r="48017" spans="2:13" s="1" customFormat="1" ht="13.8" x14ac:dyDescent="0.3">
      <c r="B48017" s="10"/>
      <c r="L48017" s="10"/>
      <c r="M48017" s="10"/>
    </row>
    <row r="48018" spans="2:13" s="1" customFormat="1" ht="13.8" x14ac:dyDescent="0.3">
      <c r="B48018" s="10"/>
      <c r="L48018" s="10"/>
      <c r="M48018" s="10"/>
    </row>
    <row r="48019" spans="2:13" s="1" customFormat="1" ht="13.8" x14ac:dyDescent="0.3">
      <c r="B48019" s="10"/>
      <c r="L48019" s="10"/>
      <c r="M48019" s="10"/>
    </row>
    <row r="48020" spans="2:13" s="1" customFormat="1" ht="13.8" x14ac:dyDescent="0.3">
      <c r="B48020" s="10"/>
      <c r="L48020" s="10"/>
      <c r="M48020" s="10"/>
    </row>
    <row r="48021" spans="2:13" s="1" customFormat="1" ht="13.8" x14ac:dyDescent="0.3">
      <c r="B48021" s="10"/>
      <c r="L48021" s="10"/>
      <c r="M48021" s="10"/>
    </row>
    <row r="48022" spans="2:13" s="1" customFormat="1" ht="13.8" x14ac:dyDescent="0.3">
      <c r="B48022" s="10"/>
      <c r="L48022" s="10"/>
      <c r="M48022" s="10"/>
    </row>
    <row r="48023" spans="2:13" s="1" customFormat="1" ht="13.8" x14ac:dyDescent="0.3">
      <c r="B48023" s="10"/>
      <c r="L48023" s="10"/>
      <c r="M48023" s="10"/>
    </row>
    <row r="48024" spans="2:13" s="1" customFormat="1" ht="13.8" x14ac:dyDescent="0.3">
      <c r="B48024" s="10"/>
      <c r="L48024" s="10"/>
      <c r="M48024" s="10"/>
    </row>
    <row r="48025" spans="2:13" s="1" customFormat="1" ht="13.8" x14ac:dyDescent="0.3">
      <c r="B48025" s="10"/>
      <c r="L48025" s="10"/>
      <c r="M48025" s="10"/>
    </row>
    <row r="48026" spans="2:13" s="1" customFormat="1" ht="13.8" x14ac:dyDescent="0.3">
      <c r="B48026" s="10"/>
      <c r="L48026" s="10"/>
      <c r="M48026" s="10"/>
    </row>
    <row r="48027" spans="2:13" s="1" customFormat="1" ht="13.8" x14ac:dyDescent="0.3">
      <c r="B48027" s="10"/>
      <c r="L48027" s="10"/>
      <c r="M48027" s="10"/>
    </row>
    <row r="48028" spans="2:13" s="1" customFormat="1" ht="13.8" x14ac:dyDescent="0.3">
      <c r="B48028" s="10"/>
      <c r="L48028" s="10"/>
      <c r="M48028" s="10"/>
    </row>
    <row r="48029" spans="2:13" s="1" customFormat="1" ht="13.8" x14ac:dyDescent="0.3">
      <c r="B48029" s="10"/>
      <c r="L48029" s="10"/>
      <c r="M48029" s="10"/>
    </row>
    <row r="48030" spans="2:13" s="1" customFormat="1" ht="13.8" x14ac:dyDescent="0.3">
      <c r="B48030" s="10"/>
      <c r="L48030" s="10"/>
      <c r="M48030" s="10"/>
    </row>
    <row r="48031" spans="2:13" s="1" customFormat="1" ht="13.8" x14ac:dyDescent="0.3">
      <c r="B48031" s="10"/>
      <c r="L48031" s="10"/>
      <c r="M48031" s="10"/>
    </row>
    <row r="48032" spans="2:13" s="1" customFormat="1" ht="13.8" x14ac:dyDescent="0.3">
      <c r="B48032" s="10"/>
      <c r="L48032" s="10"/>
      <c r="M48032" s="10"/>
    </row>
    <row r="48033" spans="2:13" s="1" customFormat="1" ht="13.8" x14ac:dyDescent="0.3">
      <c r="B48033" s="10"/>
      <c r="L48033" s="10"/>
      <c r="M48033" s="10"/>
    </row>
    <row r="48034" spans="2:13" s="1" customFormat="1" ht="13.8" x14ac:dyDescent="0.3">
      <c r="B48034" s="10"/>
      <c r="L48034" s="10"/>
      <c r="M48034" s="10"/>
    </row>
    <row r="48035" spans="2:13" s="1" customFormat="1" ht="13.8" x14ac:dyDescent="0.3">
      <c r="B48035" s="10"/>
      <c r="L48035" s="10"/>
      <c r="M48035" s="10"/>
    </row>
    <row r="48036" spans="2:13" s="1" customFormat="1" ht="13.8" x14ac:dyDescent="0.3">
      <c r="B48036" s="10"/>
      <c r="L48036" s="10"/>
      <c r="M48036" s="10"/>
    </row>
    <row r="48037" spans="2:13" s="1" customFormat="1" ht="13.8" x14ac:dyDescent="0.3">
      <c r="B48037" s="10"/>
      <c r="L48037" s="10"/>
      <c r="M48037" s="10"/>
    </row>
    <row r="48038" spans="2:13" s="1" customFormat="1" ht="13.8" x14ac:dyDescent="0.3">
      <c r="B48038" s="10"/>
      <c r="L48038" s="10"/>
      <c r="M48038" s="10"/>
    </row>
    <row r="48039" spans="2:13" s="1" customFormat="1" ht="13.8" x14ac:dyDescent="0.3">
      <c r="B48039" s="10"/>
      <c r="L48039" s="10"/>
      <c r="M48039" s="10"/>
    </row>
    <row r="48040" spans="2:13" s="1" customFormat="1" ht="13.8" x14ac:dyDescent="0.3">
      <c r="B48040" s="10"/>
      <c r="L48040" s="10"/>
      <c r="M48040" s="10"/>
    </row>
    <row r="48041" spans="2:13" s="1" customFormat="1" ht="13.8" x14ac:dyDescent="0.3">
      <c r="B48041" s="10"/>
      <c r="L48041" s="10"/>
      <c r="M48041" s="10"/>
    </row>
    <row r="48042" spans="2:13" s="1" customFormat="1" ht="13.8" x14ac:dyDescent="0.3">
      <c r="B48042" s="10"/>
      <c r="L48042" s="10"/>
      <c r="M48042" s="10"/>
    </row>
    <row r="48043" spans="2:13" s="1" customFormat="1" ht="13.8" x14ac:dyDescent="0.3">
      <c r="B48043" s="10"/>
      <c r="L48043" s="10"/>
      <c r="M48043" s="10"/>
    </row>
    <row r="48044" spans="2:13" s="1" customFormat="1" ht="13.8" x14ac:dyDescent="0.3">
      <c r="B48044" s="10"/>
      <c r="L48044" s="10"/>
      <c r="M48044" s="10"/>
    </row>
    <row r="48045" spans="2:13" s="1" customFormat="1" ht="13.8" x14ac:dyDescent="0.3">
      <c r="B48045" s="10"/>
      <c r="L48045" s="10"/>
      <c r="M48045" s="10"/>
    </row>
    <row r="48046" spans="2:13" s="1" customFormat="1" ht="13.8" x14ac:dyDescent="0.3">
      <c r="B48046" s="10"/>
      <c r="L48046" s="10"/>
      <c r="M48046" s="10"/>
    </row>
    <row r="48047" spans="2:13" s="1" customFormat="1" ht="13.8" x14ac:dyDescent="0.3">
      <c r="B48047" s="10"/>
      <c r="L48047" s="10"/>
      <c r="M48047" s="10"/>
    </row>
    <row r="48048" spans="2:13" s="1" customFormat="1" ht="13.8" x14ac:dyDescent="0.3">
      <c r="B48048" s="10"/>
      <c r="L48048" s="10"/>
      <c r="M48048" s="10"/>
    </row>
    <row r="48049" spans="2:13" s="1" customFormat="1" ht="13.8" x14ac:dyDescent="0.3">
      <c r="B48049" s="10"/>
      <c r="L48049" s="10"/>
      <c r="M48049" s="10"/>
    </row>
    <row r="48050" spans="2:13" s="1" customFormat="1" ht="13.8" x14ac:dyDescent="0.3">
      <c r="B48050" s="10"/>
      <c r="L48050" s="10"/>
      <c r="M48050" s="10"/>
    </row>
    <row r="48051" spans="2:13" s="1" customFormat="1" ht="13.8" x14ac:dyDescent="0.3">
      <c r="B48051" s="10"/>
      <c r="L48051" s="10"/>
      <c r="M48051" s="10"/>
    </row>
    <row r="48052" spans="2:13" s="1" customFormat="1" ht="13.8" x14ac:dyDescent="0.3">
      <c r="B48052" s="10"/>
      <c r="L48052" s="10"/>
      <c r="M48052" s="10"/>
    </row>
    <row r="48053" spans="2:13" s="1" customFormat="1" ht="13.8" x14ac:dyDescent="0.3">
      <c r="B48053" s="10"/>
      <c r="L48053" s="10"/>
      <c r="M48053" s="10"/>
    </row>
    <row r="48054" spans="2:13" s="1" customFormat="1" ht="13.8" x14ac:dyDescent="0.3">
      <c r="B48054" s="10"/>
      <c r="L48054" s="10"/>
      <c r="M48054" s="10"/>
    </row>
    <row r="48055" spans="2:13" s="1" customFormat="1" ht="13.8" x14ac:dyDescent="0.3">
      <c r="B48055" s="10"/>
      <c r="L48055" s="10"/>
      <c r="M48055" s="10"/>
    </row>
    <row r="48056" spans="2:13" s="1" customFormat="1" ht="13.8" x14ac:dyDescent="0.3">
      <c r="B48056" s="10"/>
      <c r="L48056" s="10"/>
      <c r="M48056" s="10"/>
    </row>
    <row r="48057" spans="2:13" s="1" customFormat="1" ht="13.8" x14ac:dyDescent="0.3">
      <c r="B48057" s="10"/>
      <c r="L48057" s="10"/>
      <c r="M48057" s="10"/>
    </row>
    <row r="48058" spans="2:13" s="1" customFormat="1" ht="13.8" x14ac:dyDescent="0.3">
      <c r="B48058" s="10"/>
      <c r="L48058" s="10"/>
      <c r="M48058" s="10"/>
    </row>
    <row r="48059" spans="2:13" s="1" customFormat="1" ht="13.8" x14ac:dyDescent="0.3">
      <c r="B48059" s="10"/>
      <c r="L48059" s="10"/>
      <c r="M48059" s="10"/>
    </row>
    <row r="48060" spans="2:13" s="1" customFormat="1" ht="13.8" x14ac:dyDescent="0.3">
      <c r="B48060" s="10"/>
      <c r="L48060" s="10"/>
      <c r="M48060" s="10"/>
    </row>
    <row r="48061" spans="2:13" s="1" customFormat="1" ht="13.8" x14ac:dyDescent="0.3">
      <c r="B48061" s="10"/>
      <c r="L48061" s="10"/>
      <c r="M48061" s="10"/>
    </row>
    <row r="48062" spans="2:13" s="1" customFormat="1" ht="13.8" x14ac:dyDescent="0.3">
      <c r="B48062" s="10"/>
      <c r="L48062" s="10"/>
      <c r="M48062" s="10"/>
    </row>
    <row r="48063" spans="2:13" s="1" customFormat="1" ht="13.8" x14ac:dyDescent="0.3">
      <c r="B48063" s="10"/>
      <c r="L48063" s="10"/>
      <c r="M48063" s="10"/>
    </row>
    <row r="48064" spans="2:13" s="1" customFormat="1" ht="13.8" x14ac:dyDescent="0.3">
      <c r="B48064" s="10"/>
      <c r="L48064" s="10"/>
      <c r="M48064" s="10"/>
    </row>
    <row r="48065" spans="2:13" s="1" customFormat="1" ht="13.8" x14ac:dyDescent="0.3">
      <c r="B48065" s="10"/>
      <c r="L48065" s="10"/>
      <c r="M48065" s="10"/>
    </row>
    <row r="48066" spans="2:13" s="1" customFormat="1" ht="13.8" x14ac:dyDescent="0.3">
      <c r="B48066" s="10"/>
      <c r="L48066" s="10"/>
      <c r="M48066" s="10"/>
    </row>
    <row r="48067" spans="2:13" s="1" customFormat="1" ht="13.8" x14ac:dyDescent="0.3">
      <c r="B48067" s="10"/>
      <c r="L48067" s="10"/>
      <c r="M48067" s="10"/>
    </row>
    <row r="48068" spans="2:13" s="1" customFormat="1" ht="13.8" x14ac:dyDescent="0.3">
      <c r="B48068" s="10"/>
      <c r="L48068" s="10"/>
      <c r="M48068" s="10"/>
    </row>
    <row r="48069" spans="2:13" s="1" customFormat="1" ht="13.8" x14ac:dyDescent="0.3">
      <c r="B48069" s="10"/>
      <c r="L48069" s="10"/>
      <c r="M48069" s="10"/>
    </row>
    <row r="48070" spans="2:13" s="1" customFormat="1" ht="13.8" x14ac:dyDescent="0.3">
      <c r="B48070" s="10"/>
      <c r="L48070" s="10"/>
      <c r="M48070" s="10"/>
    </row>
    <row r="48071" spans="2:13" s="1" customFormat="1" ht="13.8" x14ac:dyDescent="0.3">
      <c r="B48071" s="10"/>
      <c r="L48071" s="10"/>
      <c r="M48071" s="10"/>
    </row>
    <row r="48072" spans="2:13" s="1" customFormat="1" ht="13.8" x14ac:dyDescent="0.3">
      <c r="B48072" s="10"/>
      <c r="L48072" s="10"/>
      <c r="M48072" s="10"/>
    </row>
    <row r="48073" spans="2:13" s="1" customFormat="1" ht="13.8" x14ac:dyDescent="0.3">
      <c r="B48073" s="10"/>
      <c r="L48073" s="10"/>
      <c r="M48073" s="10"/>
    </row>
    <row r="48074" spans="2:13" s="1" customFormat="1" ht="13.8" x14ac:dyDescent="0.3">
      <c r="B48074" s="10"/>
      <c r="L48074" s="10"/>
      <c r="M48074" s="10"/>
    </row>
    <row r="48075" spans="2:13" s="1" customFormat="1" ht="13.8" x14ac:dyDescent="0.3">
      <c r="B48075" s="10"/>
      <c r="L48075" s="10"/>
      <c r="M48075" s="10"/>
    </row>
    <row r="48076" spans="2:13" s="1" customFormat="1" ht="13.8" x14ac:dyDescent="0.3">
      <c r="B48076" s="10"/>
      <c r="L48076" s="10"/>
      <c r="M48076" s="10"/>
    </row>
    <row r="48077" spans="2:13" s="1" customFormat="1" ht="13.8" x14ac:dyDescent="0.3">
      <c r="B48077" s="10"/>
      <c r="L48077" s="10"/>
      <c r="M48077" s="10"/>
    </row>
    <row r="48078" spans="2:13" s="1" customFormat="1" ht="13.8" x14ac:dyDescent="0.3">
      <c r="B48078" s="10"/>
      <c r="L48078" s="10"/>
      <c r="M48078" s="10"/>
    </row>
    <row r="48079" spans="2:13" s="1" customFormat="1" ht="13.8" x14ac:dyDescent="0.3">
      <c r="B48079" s="10"/>
      <c r="L48079" s="10"/>
      <c r="M48079" s="10"/>
    </row>
    <row r="48080" spans="2:13" s="1" customFormat="1" ht="13.8" x14ac:dyDescent="0.3">
      <c r="B48080" s="10"/>
      <c r="L48080" s="10"/>
      <c r="M48080" s="10"/>
    </row>
    <row r="48081" spans="2:13" s="1" customFormat="1" ht="13.8" x14ac:dyDescent="0.3">
      <c r="B48081" s="10"/>
      <c r="L48081" s="10"/>
      <c r="M48081" s="10"/>
    </row>
    <row r="48082" spans="2:13" s="1" customFormat="1" ht="13.8" x14ac:dyDescent="0.3">
      <c r="B48082" s="10"/>
      <c r="L48082" s="10"/>
      <c r="M48082" s="10"/>
    </row>
    <row r="48083" spans="2:13" s="1" customFormat="1" ht="13.8" x14ac:dyDescent="0.3">
      <c r="B48083" s="10"/>
      <c r="L48083" s="10"/>
      <c r="M48083" s="10"/>
    </row>
    <row r="48084" spans="2:13" s="1" customFormat="1" ht="13.8" x14ac:dyDescent="0.3">
      <c r="B48084" s="10"/>
      <c r="L48084" s="10"/>
      <c r="M48084" s="10"/>
    </row>
    <row r="48085" spans="2:13" s="1" customFormat="1" ht="13.8" x14ac:dyDescent="0.3">
      <c r="B48085" s="10"/>
      <c r="L48085" s="10"/>
      <c r="M48085" s="10"/>
    </row>
    <row r="48086" spans="2:13" s="1" customFormat="1" ht="13.8" x14ac:dyDescent="0.3">
      <c r="B48086" s="10"/>
      <c r="L48086" s="10"/>
      <c r="M48086" s="10"/>
    </row>
    <row r="48087" spans="2:13" s="1" customFormat="1" ht="13.8" x14ac:dyDescent="0.3">
      <c r="B48087" s="10"/>
      <c r="L48087" s="10"/>
      <c r="M48087" s="10"/>
    </row>
    <row r="48088" spans="2:13" s="1" customFormat="1" ht="13.8" x14ac:dyDescent="0.3">
      <c r="B48088" s="10"/>
      <c r="L48088" s="10"/>
      <c r="M48088" s="10"/>
    </row>
    <row r="48089" spans="2:13" s="1" customFormat="1" ht="13.8" x14ac:dyDescent="0.3">
      <c r="B48089" s="10"/>
      <c r="L48089" s="10"/>
      <c r="M48089" s="10"/>
    </row>
    <row r="48090" spans="2:13" s="1" customFormat="1" ht="13.8" x14ac:dyDescent="0.3">
      <c r="B48090" s="10"/>
      <c r="L48090" s="10"/>
      <c r="M48090" s="10"/>
    </row>
    <row r="48091" spans="2:13" s="1" customFormat="1" ht="13.8" x14ac:dyDescent="0.3">
      <c r="B48091" s="10"/>
      <c r="L48091" s="10"/>
      <c r="M48091" s="10"/>
    </row>
    <row r="48092" spans="2:13" s="1" customFormat="1" ht="13.8" x14ac:dyDescent="0.3">
      <c r="B48092" s="10"/>
      <c r="L48092" s="10"/>
      <c r="M48092" s="10"/>
    </row>
    <row r="48093" spans="2:13" s="1" customFormat="1" ht="13.8" x14ac:dyDescent="0.3">
      <c r="B48093" s="10"/>
      <c r="L48093" s="10"/>
      <c r="M48093" s="10"/>
    </row>
    <row r="48094" spans="2:13" s="1" customFormat="1" ht="13.8" x14ac:dyDescent="0.3">
      <c r="B48094" s="10"/>
      <c r="L48094" s="10"/>
      <c r="M48094" s="10"/>
    </row>
    <row r="48095" spans="2:13" s="1" customFormat="1" ht="13.8" x14ac:dyDescent="0.3">
      <c r="B48095" s="10"/>
      <c r="L48095" s="10"/>
      <c r="M48095" s="10"/>
    </row>
    <row r="48096" spans="2:13" s="1" customFormat="1" ht="13.8" x14ac:dyDescent="0.3">
      <c r="B48096" s="10"/>
      <c r="L48096" s="10"/>
      <c r="M48096" s="10"/>
    </row>
    <row r="48097" spans="2:13" s="1" customFormat="1" ht="13.8" x14ac:dyDescent="0.3">
      <c r="B48097" s="10"/>
      <c r="L48097" s="10"/>
      <c r="M48097" s="10"/>
    </row>
    <row r="48098" spans="2:13" s="1" customFormat="1" ht="13.8" x14ac:dyDescent="0.3">
      <c r="B48098" s="10"/>
      <c r="L48098" s="10"/>
      <c r="M48098" s="10"/>
    </row>
    <row r="48099" spans="2:13" s="1" customFormat="1" ht="13.8" x14ac:dyDescent="0.3">
      <c r="B48099" s="10"/>
      <c r="L48099" s="10"/>
      <c r="M48099" s="10"/>
    </row>
    <row r="48100" spans="2:13" s="1" customFormat="1" ht="13.8" x14ac:dyDescent="0.3">
      <c r="B48100" s="10"/>
      <c r="L48100" s="10"/>
      <c r="M48100" s="10"/>
    </row>
    <row r="48101" spans="2:13" s="1" customFormat="1" ht="13.8" x14ac:dyDescent="0.3">
      <c r="B48101" s="10"/>
      <c r="L48101" s="10"/>
      <c r="M48101" s="10"/>
    </row>
    <row r="48102" spans="2:13" s="1" customFormat="1" ht="13.8" x14ac:dyDescent="0.3">
      <c r="B48102" s="10"/>
      <c r="L48102" s="10"/>
      <c r="M48102" s="10"/>
    </row>
    <row r="48103" spans="2:13" s="1" customFormat="1" ht="13.8" x14ac:dyDescent="0.3">
      <c r="B48103" s="10"/>
      <c r="L48103" s="10"/>
      <c r="M48103" s="10"/>
    </row>
    <row r="48104" spans="2:13" s="1" customFormat="1" ht="13.8" x14ac:dyDescent="0.3">
      <c r="B48104" s="10"/>
      <c r="L48104" s="10"/>
      <c r="M48104" s="10"/>
    </row>
    <row r="48105" spans="2:13" s="1" customFormat="1" ht="13.8" x14ac:dyDescent="0.3">
      <c r="B48105" s="10"/>
      <c r="L48105" s="10"/>
      <c r="M48105" s="10"/>
    </row>
    <row r="48106" spans="2:13" s="1" customFormat="1" ht="13.8" x14ac:dyDescent="0.3">
      <c r="B48106" s="10"/>
      <c r="L48106" s="10"/>
      <c r="M48106" s="10"/>
    </row>
    <row r="48107" spans="2:13" s="1" customFormat="1" ht="13.8" x14ac:dyDescent="0.3">
      <c r="B48107" s="10"/>
      <c r="L48107" s="10"/>
      <c r="M48107" s="10"/>
    </row>
    <row r="48108" spans="2:13" s="1" customFormat="1" ht="13.8" x14ac:dyDescent="0.3">
      <c r="B48108" s="10"/>
      <c r="L48108" s="10"/>
      <c r="M48108" s="10"/>
    </row>
    <row r="48109" spans="2:13" s="1" customFormat="1" ht="13.8" x14ac:dyDescent="0.3">
      <c r="B48109" s="10"/>
      <c r="L48109" s="10"/>
      <c r="M48109" s="10"/>
    </row>
    <row r="48110" spans="2:13" s="1" customFormat="1" ht="13.8" x14ac:dyDescent="0.3">
      <c r="B48110" s="10"/>
      <c r="L48110" s="10"/>
      <c r="M48110" s="10"/>
    </row>
    <row r="48111" spans="2:13" s="1" customFormat="1" ht="13.8" x14ac:dyDescent="0.3">
      <c r="B48111" s="10"/>
      <c r="L48111" s="10"/>
      <c r="M48111" s="10"/>
    </row>
    <row r="48112" spans="2:13" s="1" customFormat="1" ht="13.8" x14ac:dyDescent="0.3">
      <c r="B48112" s="10"/>
      <c r="L48112" s="10"/>
      <c r="M48112" s="10"/>
    </row>
    <row r="48113" spans="2:13" s="1" customFormat="1" ht="13.8" x14ac:dyDescent="0.3">
      <c r="B48113" s="10"/>
      <c r="L48113" s="10"/>
      <c r="M48113" s="10"/>
    </row>
    <row r="48114" spans="2:13" s="1" customFormat="1" ht="13.8" x14ac:dyDescent="0.3">
      <c r="B48114" s="10"/>
      <c r="L48114" s="10"/>
      <c r="M48114" s="10"/>
    </row>
    <row r="48115" spans="2:13" s="1" customFormat="1" ht="13.8" x14ac:dyDescent="0.3">
      <c r="B48115" s="10"/>
      <c r="L48115" s="10"/>
      <c r="M48115" s="10"/>
    </row>
    <row r="48116" spans="2:13" s="1" customFormat="1" ht="13.8" x14ac:dyDescent="0.3">
      <c r="B48116" s="10"/>
      <c r="L48116" s="10"/>
      <c r="M48116" s="10"/>
    </row>
    <row r="48117" spans="2:13" s="1" customFormat="1" ht="13.8" x14ac:dyDescent="0.3">
      <c r="B48117" s="10"/>
      <c r="L48117" s="10"/>
      <c r="M48117" s="10"/>
    </row>
    <row r="48118" spans="2:13" s="1" customFormat="1" ht="13.8" x14ac:dyDescent="0.3">
      <c r="B48118" s="10"/>
      <c r="L48118" s="10"/>
      <c r="M48118" s="10"/>
    </row>
    <row r="48119" spans="2:13" s="1" customFormat="1" ht="13.8" x14ac:dyDescent="0.3">
      <c r="B48119" s="10"/>
      <c r="L48119" s="10"/>
      <c r="M48119" s="10"/>
    </row>
    <row r="48120" spans="2:13" s="1" customFormat="1" ht="13.8" x14ac:dyDescent="0.3">
      <c r="B48120" s="10"/>
      <c r="L48120" s="10"/>
      <c r="M48120" s="10"/>
    </row>
    <row r="48121" spans="2:13" s="1" customFormat="1" ht="13.8" x14ac:dyDescent="0.3">
      <c r="B48121" s="10"/>
      <c r="L48121" s="10"/>
      <c r="M48121" s="10"/>
    </row>
    <row r="48122" spans="2:13" s="1" customFormat="1" ht="13.8" x14ac:dyDescent="0.3">
      <c r="B48122" s="10"/>
      <c r="L48122" s="10"/>
      <c r="M48122" s="10"/>
    </row>
    <row r="48123" spans="2:13" s="1" customFormat="1" ht="13.8" x14ac:dyDescent="0.3">
      <c r="B48123" s="10"/>
      <c r="L48123" s="10"/>
      <c r="M48123" s="10"/>
    </row>
    <row r="48124" spans="2:13" s="1" customFormat="1" ht="13.8" x14ac:dyDescent="0.3">
      <c r="B48124" s="10"/>
      <c r="L48124" s="10"/>
      <c r="M48124" s="10"/>
    </row>
    <row r="48125" spans="2:13" s="1" customFormat="1" ht="13.8" x14ac:dyDescent="0.3">
      <c r="B48125" s="10"/>
      <c r="L48125" s="10"/>
      <c r="M48125" s="10"/>
    </row>
    <row r="48126" spans="2:13" s="1" customFormat="1" ht="13.8" x14ac:dyDescent="0.3">
      <c r="B48126" s="10"/>
      <c r="L48126" s="10"/>
      <c r="M48126" s="10"/>
    </row>
    <row r="48127" spans="2:13" s="1" customFormat="1" ht="13.8" x14ac:dyDescent="0.3">
      <c r="B48127" s="10"/>
      <c r="L48127" s="10"/>
      <c r="M48127" s="10"/>
    </row>
    <row r="48128" spans="2:13" s="1" customFormat="1" ht="13.8" x14ac:dyDescent="0.3">
      <c r="B48128" s="10"/>
      <c r="L48128" s="10"/>
      <c r="M48128" s="10"/>
    </row>
    <row r="48129" spans="2:13" s="1" customFormat="1" ht="13.8" x14ac:dyDescent="0.3">
      <c r="B48129" s="10"/>
      <c r="L48129" s="10"/>
      <c r="M48129" s="10"/>
    </row>
    <row r="48130" spans="2:13" s="1" customFormat="1" ht="13.8" x14ac:dyDescent="0.3">
      <c r="B48130" s="10"/>
      <c r="L48130" s="10"/>
      <c r="M48130" s="10"/>
    </row>
    <row r="48131" spans="2:13" s="1" customFormat="1" ht="13.8" x14ac:dyDescent="0.3">
      <c r="B48131" s="10"/>
      <c r="L48131" s="10"/>
      <c r="M48131" s="10"/>
    </row>
    <row r="48132" spans="2:13" s="1" customFormat="1" ht="13.8" x14ac:dyDescent="0.3">
      <c r="B48132" s="10"/>
      <c r="L48132" s="10"/>
      <c r="M48132" s="10"/>
    </row>
    <row r="48133" spans="2:13" s="1" customFormat="1" ht="13.8" x14ac:dyDescent="0.3">
      <c r="B48133" s="10"/>
      <c r="L48133" s="10"/>
      <c r="M48133" s="10"/>
    </row>
    <row r="48134" spans="2:13" s="1" customFormat="1" ht="13.8" x14ac:dyDescent="0.3">
      <c r="B48134" s="10"/>
      <c r="L48134" s="10"/>
      <c r="M48134" s="10"/>
    </row>
    <row r="48135" spans="2:13" s="1" customFormat="1" ht="13.8" x14ac:dyDescent="0.3">
      <c r="B48135" s="10"/>
      <c r="L48135" s="10"/>
      <c r="M48135" s="10"/>
    </row>
    <row r="48136" spans="2:13" s="1" customFormat="1" ht="13.8" x14ac:dyDescent="0.3">
      <c r="B48136" s="10"/>
      <c r="L48136" s="10"/>
      <c r="M48136" s="10"/>
    </row>
    <row r="48137" spans="2:13" s="1" customFormat="1" ht="13.8" x14ac:dyDescent="0.3">
      <c r="B48137" s="10"/>
      <c r="L48137" s="10"/>
      <c r="M48137" s="10"/>
    </row>
    <row r="48138" spans="2:13" s="1" customFormat="1" ht="13.8" x14ac:dyDescent="0.3">
      <c r="B48138" s="10"/>
      <c r="L48138" s="10"/>
      <c r="M48138" s="10"/>
    </row>
    <row r="48139" spans="2:13" s="1" customFormat="1" ht="13.8" x14ac:dyDescent="0.3">
      <c r="B48139" s="10"/>
      <c r="L48139" s="10"/>
      <c r="M48139" s="10"/>
    </row>
    <row r="48140" spans="2:13" s="1" customFormat="1" ht="13.8" x14ac:dyDescent="0.3">
      <c r="B48140" s="10"/>
      <c r="L48140" s="10"/>
      <c r="M48140" s="10"/>
    </row>
    <row r="48141" spans="2:13" s="1" customFormat="1" ht="13.8" x14ac:dyDescent="0.3">
      <c r="B48141" s="10"/>
      <c r="L48141" s="10"/>
      <c r="M48141" s="10"/>
    </row>
    <row r="48142" spans="2:13" s="1" customFormat="1" ht="13.8" x14ac:dyDescent="0.3">
      <c r="B48142" s="10"/>
      <c r="L48142" s="10"/>
      <c r="M48142" s="10"/>
    </row>
    <row r="48143" spans="2:13" s="1" customFormat="1" ht="13.8" x14ac:dyDescent="0.3">
      <c r="B48143" s="10"/>
      <c r="L48143" s="10"/>
      <c r="M48143" s="10"/>
    </row>
    <row r="48144" spans="2:13" s="1" customFormat="1" ht="13.8" x14ac:dyDescent="0.3">
      <c r="B48144" s="10"/>
      <c r="L48144" s="10"/>
      <c r="M48144" s="10"/>
    </row>
    <row r="48145" spans="2:13" s="1" customFormat="1" ht="13.8" x14ac:dyDescent="0.3">
      <c r="B48145" s="10"/>
      <c r="L48145" s="10"/>
      <c r="M48145" s="10"/>
    </row>
    <row r="48146" spans="2:13" s="1" customFormat="1" ht="13.8" x14ac:dyDescent="0.3">
      <c r="B48146" s="10"/>
      <c r="L48146" s="10"/>
      <c r="M48146" s="10"/>
    </row>
    <row r="48147" spans="2:13" s="1" customFormat="1" ht="13.8" x14ac:dyDescent="0.3">
      <c r="B48147" s="10"/>
      <c r="L48147" s="10"/>
      <c r="M48147" s="10"/>
    </row>
    <row r="48148" spans="2:13" s="1" customFormat="1" ht="13.8" x14ac:dyDescent="0.3">
      <c r="B48148" s="10"/>
      <c r="L48148" s="10"/>
      <c r="M48148" s="10"/>
    </row>
    <row r="48149" spans="2:13" s="1" customFormat="1" ht="13.8" x14ac:dyDescent="0.3">
      <c r="B48149" s="10"/>
      <c r="L48149" s="10"/>
      <c r="M48149" s="10"/>
    </row>
    <row r="48150" spans="2:13" s="1" customFormat="1" ht="13.8" x14ac:dyDescent="0.3">
      <c r="B48150" s="10"/>
      <c r="L48150" s="10"/>
      <c r="M48150" s="10"/>
    </row>
    <row r="48151" spans="2:13" s="1" customFormat="1" ht="13.8" x14ac:dyDescent="0.3">
      <c r="B48151" s="10"/>
      <c r="L48151" s="10"/>
      <c r="M48151" s="10"/>
    </row>
    <row r="48152" spans="2:13" s="1" customFormat="1" ht="13.8" x14ac:dyDescent="0.3">
      <c r="B48152" s="10"/>
      <c r="L48152" s="10"/>
      <c r="M48152" s="10"/>
    </row>
    <row r="48153" spans="2:13" s="1" customFormat="1" ht="13.8" x14ac:dyDescent="0.3">
      <c r="B48153" s="10"/>
      <c r="L48153" s="10"/>
      <c r="M48153" s="10"/>
    </row>
    <row r="48154" spans="2:13" s="1" customFormat="1" ht="13.8" x14ac:dyDescent="0.3">
      <c r="B48154" s="10"/>
      <c r="L48154" s="10"/>
      <c r="M48154" s="10"/>
    </row>
    <row r="48155" spans="2:13" s="1" customFormat="1" ht="13.8" x14ac:dyDescent="0.3">
      <c r="B48155" s="10"/>
      <c r="L48155" s="10"/>
      <c r="M48155" s="10"/>
    </row>
    <row r="48156" spans="2:13" s="1" customFormat="1" ht="13.8" x14ac:dyDescent="0.3">
      <c r="B48156" s="10"/>
      <c r="L48156" s="10"/>
      <c r="M48156" s="10"/>
    </row>
    <row r="48157" spans="2:13" s="1" customFormat="1" ht="13.8" x14ac:dyDescent="0.3">
      <c r="B48157" s="10"/>
      <c r="L48157" s="10"/>
      <c r="M48157" s="10"/>
    </row>
    <row r="48158" spans="2:13" s="1" customFormat="1" ht="13.8" x14ac:dyDescent="0.3">
      <c r="B48158" s="10"/>
      <c r="L48158" s="10"/>
      <c r="M48158" s="10"/>
    </row>
    <row r="48159" spans="2:13" s="1" customFormat="1" ht="13.8" x14ac:dyDescent="0.3">
      <c r="B48159" s="10"/>
      <c r="L48159" s="10"/>
      <c r="M48159" s="10"/>
    </row>
    <row r="48160" spans="2:13" s="1" customFormat="1" ht="13.8" x14ac:dyDescent="0.3">
      <c r="B48160" s="10"/>
      <c r="L48160" s="10"/>
      <c r="M48160" s="10"/>
    </row>
    <row r="48161" spans="2:13" s="1" customFormat="1" ht="13.8" x14ac:dyDescent="0.3">
      <c r="B48161" s="10"/>
      <c r="L48161" s="10"/>
      <c r="M48161" s="10"/>
    </row>
    <row r="48162" spans="2:13" s="1" customFormat="1" ht="13.8" x14ac:dyDescent="0.3">
      <c r="B48162" s="10"/>
      <c r="L48162" s="10"/>
      <c r="M48162" s="10"/>
    </row>
    <row r="48163" spans="2:13" s="1" customFormat="1" ht="13.8" x14ac:dyDescent="0.3">
      <c r="B48163" s="10"/>
      <c r="L48163" s="10"/>
      <c r="M48163" s="10"/>
    </row>
    <row r="48164" spans="2:13" s="1" customFormat="1" ht="13.8" x14ac:dyDescent="0.3">
      <c r="B48164" s="10"/>
      <c r="L48164" s="10"/>
      <c r="M48164" s="10"/>
    </row>
    <row r="48165" spans="2:13" s="1" customFormat="1" ht="13.8" x14ac:dyDescent="0.3">
      <c r="B48165" s="10"/>
      <c r="L48165" s="10"/>
      <c r="M48165" s="10"/>
    </row>
    <row r="48166" spans="2:13" s="1" customFormat="1" ht="13.8" x14ac:dyDescent="0.3">
      <c r="B48166" s="10"/>
      <c r="L48166" s="10"/>
      <c r="M48166" s="10"/>
    </row>
    <row r="48167" spans="2:13" s="1" customFormat="1" ht="13.8" x14ac:dyDescent="0.3">
      <c r="B48167" s="10"/>
      <c r="L48167" s="10"/>
      <c r="M48167" s="10"/>
    </row>
    <row r="48168" spans="2:13" s="1" customFormat="1" ht="13.8" x14ac:dyDescent="0.3">
      <c r="B48168" s="10"/>
      <c r="L48168" s="10"/>
      <c r="M48168" s="10"/>
    </row>
    <row r="48169" spans="2:13" s="1" customFormat="1" ht="13.8" x14ac:dyDescent="0.3">
      <c r="B48169" s="10"/>
      <c r="L48169" s="10"/>
      <c r="M48169" s="10"/>
    </row>
    <row r="48170" spans="2:13" s="1" customFormat="1" ht="13.8" x14ac:dyDescent="0.3">
      <c r="B48170" s="10"/>
      <c r="L48170" s="10"/>
      <c r="M48170" s="10"/>
    </row>
    <row r="48171" spans="2:13" s="1" customFormat="1" ht="13.8" x14ac:dyDescent="0.3">
      <c r="B48171" s="10"/>
      <c r="L48171" s="10"/>
      <c r="M48171" s="10"/>
    </row>
    <row r="48172" spans="2:13" s="1" customFormat="1" ht="13.8" x14ac:dyDescent="0.3">
      <c r="B48172" s="10"/>
      <c r="L48172" s="10"/>
      <c r="M48172" s="10"/>
    </row>
    <row r="48173" spans="2:13" s="1" customFormat="1" ht="13.8" x14ac:dyDescent="0.3">
      <c r="B48173" s="10"/>
      <c r="L48173" s="10"/>
      <c r="M48173" s="10"/>
    </row>
    <row r="48174" spans="2:13" s="1" customFormat="1" ht="13.8" x14ac:dyDescent="0.3">
      <c r="B48174" s="10"/>
      <c r="L48174" s="10"/>
      <c r="M48174" s="10"/>
    </row>
    <row r="48175" spans="2:13" s="1" customFormat="1" ht="13.8" x14ac:dyDescent="0.3">
      <c r="B48175" s="10"/>
      <c r="L48175" s="10"/>
      <c r="M48175" s="10"/>
    </row>
    <row r="48176" spans="2:13" s="1" customFormat="1" ht="13.8" x14ac:dyDescent="0.3">
      <c r="B48176" s="10"/>
      <c r="L48176" s="10"/>
      <c r="M48176" s="10"/>
    </row>
    <row r="48177" spans="2:13" s="1" customFormat="1" ht="13.8" x14ac:dyDescent="0.3">
      <c r="B48177" s="10"/>
      <c r="L48177" s="10"/>
      <c r="M48177" s="10"/>
    </row>
    <row r="48178" spans="2:13" s="1" customFormat="1" ht="13.8" x14ac:dyDescent="0.3">
      <c r="B48178" s="10"/>
      <c r="L48178" s="10"/>
      <c r="M48178" s="10"/>
    </row>
    <row r="48179" spans="2:13" s="1" customFormat="1" ht="13.8" x14ac:dyDescent="0.3">
      <c r="B48179" s="10"/>
      <c r="L48179" s="10"/>
      <c r="M48179" s="10"/>
    </row>
    <row r="48180" spans="2:13" s="1" customFormat="1" ht="13.8" x14ac:dyDescent="0.3">
      <c r="B48180" s="10"/>
      <c r="L48180" s="10"/>
      <c r="M48180" s="10"/>
    </row>
    <row r="48181" spans="2:13" s="1" customFormat="1" ht="13.8" x14ac:dyDescent="0.3">
      <c r="B48181" s="10"/>
      <c r="L48181" s="10"/>
      <c r="M48181" s="10"/>
    </row>
    <row r="48182" spans="2:13" s="1" customFormat="1" ht="13.8" x14ac:dyDescent="0.3">
      <c r="B48182" s="10"/>
      <c r="L48182" s="10"/>
      <c r="M48182" s="10"/>
    </row>
    <row r="48183" spans="2:13" s="1" customFormat="1" ht="13.8" x14ac:dyDescent="0.3">
      <c r="B48183" s="10"/>
      <c r="L48183" s="10"/>
      <c r="M48183" s="10"/>
    </row>
    <row r="48184" spans="2:13" s="1" customFormat="1" ht="13.8" x14ac:dyDescent="0.3">
      <c r="B48184" s="10"/>
      <c r="L48184" s="10"/>
      <c r="M48184" s="10"/>
    </row>
    <row r="48185" spans="2:13" s="1" customFormat="1" ht="13.8" x14ac:dyDescent="0.3">
      <c r="B48185" s="10"/>
      <c r="L48185" s="10"/>
      <c r="M48185" s="10"/>
    </row>
    <row r="48186" spans="2:13" s="1" customFormat="1" ht="13.8" x14ac:dyDescent="0.3">
      <c r="B48186" s="10"/>
      <c r="L48186" s="10"/>
      <c r="M48186" s="10"/>
    </row>
    <row r="48187" spans="2:13" s="1" customFormat="1" ht="13.8" x14ac:dyDescent="0.3">
      <c r="B48187" s="10"/>
      <c r="L48187" s="10"/>
      <c r="M48187" s="10"/>
    </row>
    <row r="48188" spans="2:13" s="1" customFormat="1" ht="13.8" x14ac:dyDescent="0.3">
      <c r="B48188" s="10"/>
      <c r="L48188" s="10"/>
      <c r="M48188" s="10"/>
    </row>
    <row r="48189" spans="2:13" s="1" customFormat="1" ht="13.8" x14ac:dyDescent="0.3">
      <c r="B48189" s="10"/>
      <c r="L48189" s="10"/>
      <c r="M48189" s="10"/>
    </row>
    <row r="48190" spans="2:13" s="1" customFormat="1" ht="13.8" x14ac:dyDescent="0.3">
      <c r="B48190" s="10"/>
      <c r="L48190" s="10"/>
      <c r="M48190" s="10"/>
    </row>
    <row r="48191" spans="2:13" s="1" customFormat="1" ht="13.8" x14ac:dyDescent="0.3">
      <c r="B48191" s="10"/>
      <c r="L48191" s="10"/>
      <c r="M48191" s="10"/>
    </row>
    <row r="48192" spans="2:13" s="1" customFormat="1" ht="13.8" x14ac:dyDescent="0.3">
      <c r="B48192" s="10"/>
      <c r="L48192" s="10"/>
      <c r="M48192" s="10"/>
    </row>
    <row r="48193" spans="2:13" s="1" customFormat="1" ht="13.8" x14ac:dyDescent="0.3">
      <c r="B48193" s="10"/>
      <c r="L48193" s="10"/>
      <c r="M48193" s="10"/>
    </row>
    <row r="48194" spans="2:13" s="1" customFormat="1" ht="13.8" x14ac:dyDescent="0.3">
      <c r="B48194" s="10"/>
      <c r="L48194" s="10"/>
      <c r="M48194" s="10"/>
    </row>
    <row r="48195" spans="2:13" s="1" customFormat="1" ht="13.8" x14ac:dyDescent="0.3">
      <c r="B48195" s="10"/>
      <c r="L48195" s="10"/>
      <c r="M48195" s="10"/>
    </row>
    <row r="48196" spans="2:13" s="1" customFormat="1" ht="13.8" x14ac:dyDescent="0.3">
      <c r="B48196" s="10"/>
      <c r="L48196" s="10"/>
      <c r="M48196" s="10"/>
    </row>
    <row r="48197" spans="2:13" s="1" customFormat="1" ht="13.8" x14ac:dyDescent="0.3">
      <c r="B48197" s="10"/>
      <c r="L48197" s="10"/>
      <c r="M48197" s="10"/>
    </row>
    <row r="48198" spans="2:13" s="1" customFormat="1" ht="13.8" x14ac:dyDescent="0.3">
      <c r="B48198" s="10"/>
      <c r="L48198" s="10"/>
      <c r="M48198" s="10"/>
    </row>
    <row r="48199" spans="2:13" s="1" customFormat="1" ht="13.8" x14ac:dyDescent="0.3">
      <c r="B48199" s="10"/>
      <c r="L48199" s="10"/>
      <c r="M48199" s="10"/>
    </row>
    <row r="48200" spans="2:13" s="1" customFormat="1" ht="13.8" x14ac:dyDescent="0.3">
      <c r="B48200" s="10"/>
      <c r="L48200" s="10"/>
      <c r="M48200" s="10"/>
    </row>
    <row r="48201" spans="2:13" s="1" customFormat="1" ht="13.8" x14ac:dyDescent="0.3">
      <c r="B48201" s="10"/>
      <c r="L48201" s="10"/>
      <c r="M48201" s="10"/>
    </row>
    <row r="48202" spans="2:13" s="1" customFormat="1" ht="13.8" x14ac:dyDescent="0.3">
      <c r="B48202" s="10"/>
      <c r="L48202" s="10"/>
      <c r="M48202" s="10"/>
    </row>
    <row r="48203" spans="2:13" s="1" customFormat="1" ht="13.8" x14ac:dyDescent="0.3">
      <c r="B48203" s="10"/>
      <c r="L48203" s="10"/>
      <c r="M48203" s="10"/>
    </row>
    <row r="48204" spans="2:13" s="1" customFormat="1" ht="13.8" x14ac:dyDescent="0.3">
      <c r="B48204" s="10"/>
      <c r="L48204" s="10"/>
      <c r="M48204" s="10"/>
    </row>
    <row r="48205" spans="2:13" s="1" customFormat="1" ht="13.8" x14ac:dyDescent="0.3">
      <c r="B48205" s="10"/>
      <c r="L48205" s="10"/>
      <c r="M48205" s="10"/>
    </row>
    <row r="48206" spans="2:13" s="1" customFormat="1" ht="13.8" x14ac:dyDescent="0.3">
      <c r="B48206" s="10"/>
      <c r="L48206" s="10"/>
      <c r="M48206" s="10"/>
    </row>
    <row r="48207" spans="2:13" s="1" customFormat="1" ht="13.8" x14ac:dyDescent="0.3">
      <c r="B48207" s="10"/>
      <c r="L48207" s="10"/>
      <c r="M48207" s="10"/>
    </row>
    <row r="48208" spans="2:13" s="1" customFormat="1" ht="13.8" x14ac:dyDescent="0.3">
      <c r="B48208" s="10"/>
      <c r="L48208" s="10"/>
      <c r="M48208" s="10"/>
    </row>
    <row r="48209" spans="2:13" s="1" customFormat="1" ht="13.8" x14ac:dyDescent="0.3">
      <c r="B48209" s="10"/>
      <c r="L48209" s="10"/>
      <c r="M48209" s="10"/>
    </row>
    <row r="48210" spans="2:13" s="1" customFormat="1" ht="13.8" x14ac:dyDescent="0.3">
      <c r="B48210" s="10"/>
      <c r="L48210" s="10"/>
      <c r="M48210" s="10"/>
    </row>
    <row r="48211" spans="2:13" s="1" customFormat="1" ht="13.8" x14ac:dyDescent="0.3">
      <c r="B48211" s="10"/>
      <c r="L48211" s="10"/>
      <c r="M48211" s="10"/>
    </row>
    <row r="48212" spans="2:13" s="1" customFormat="1" ht="13.8" x14ac:dyDescent="0.3">
      <c r="B48212" s="10"/>
      <c r="L48212" s="10"/>
      <c r="M48212" s="10"/>
    </row>
    <row r="48213" spans="2:13" s="1" customFormat="1" ht="13.8" x14ac:dyDescent="0.3">
      <c r="B48213" s="10"/>
      <c r="L48213" s="10"/>
      <c r="M48213" s="10"/>
    </row>
    <row r="48214" spans="2:13" s="1" customFormat="1" ht="13.8" x14ac:dyDescent="0.3">
      <c r="B48214" s="10"/>
      <c r="L48214" s="10"/>
      <c r="M48214" s="10"/>
    </row>
    <row r="48215" spans="2:13" s="1" customFormat="1" ht="13.8" x14ac:dyDescent="0.3">
      <c r="B48215" s="10"/>
      <c r="L48215" s="10"/>
      <c r="M48215" s="10"/>
    </row>
    <row r="48216" spans="2:13" s="1" customFormat="1" ht="13.8" x14ac:dyDescent="0.3">
      <c r="B48216" s="10"/>
      <c r="L48216" s="10"/>
      <c r="M48216" s="10"/>
    </row>
    <row r="48217" spans="2:13" s="1" customFormat="1" ht="13.8" x14ac:dyDescent="0.3">
      <c r="B48217" s="10"/>
      <c r="L48217" s="10"/>
      <c r="M48217" s="10"/>
    </row>
    <row r="48218" spans="2:13" s="1" customFormat="1" ht="13.8" x14ac:dyDescent="0.3">
      <c r="B48218" s="10"/>
      <c r="L48218" s="10"/>
      <c r="M48218" s="10"/>
    </row>
    <row r="48219" spans="2:13" s="1" customFormat="1" ht="13.8" x14ac:dyDescent="0.3">
      <c r="B48219" s="10"/>
      <c r="L48219" s="10"/>
      <c r="M48219" s="10"/>
    </row>
    <row r="48220" spans="2:13" s="1" customFormat="1" ht="13.8" x14ac:dyDescent="0.3">
      <c r="B48220" s="10"/>
      <c r="L48220" s="10"/>
      <c r="M48220" s="10"/>
    </row>
    <row r="48221" spans="2:13" s="1" customFormat="1" ht="13.8" x14ac:dyDescent="0.3">
      <c r="B48221" s="10"/>
      <c r="L48221" s="10"/>
      <c r="M48221" s="10"/>
    </row>
    <row r="48222" spans="2:13" s="1" customFormat="1" ht="13.8" x14ac:dyDescent="0.3">
      <c r="B48222" s="10"/>
      <c r="L48222" s="10"/>
      <c r="M48222" s="10"/>
    </row>
    <row r="48223" spans="2:13" s="1" customFormat="1" ht="13.8" x14ac:dyDescent="0.3">
      <c r="B48223" s="10"/>
      <c r="L48223" s="10"/>
      <c r="M48223" s="10"/>
    </row>
    <row r="48224" spans="2:13" s="1" customFormat="1" ht="13.8" x14ac:dyDescent="0.3">
      <c r="B48224" s="10"/>
      <c r="L48224" s="10"/>
      <c r="M48224" s="10"/>
    </row>
    <row r="48225" spans="2:13" s="1" customFormat="1" ht="13.8" x14ac:dyDescent="0.3">
      <c r="B48225" s="10"/>
      <c r="L48225" s="10"/>
      <c r="M48225" s="10"/>
    </row>
    <row r="48226" spans="2:13" s="1" customFormat="1" ht="13.8" x14ac:dyDescent="0.3">
      <c r="B48226" s="10"/>
      <c r="L48226" s="10"/>
      <c r="M48226" s="10"/>
    </row>
    <row r="48227" spans="2:13" s="1" customFormat="1" ht="13.8" x14ac:dyDescent="0.3">
      <c r="B48227" s="10"/>
      <c r="L48227" s="10"/>
      <c r="M48227" s="10"/>
    </row>
    <row r="48228" spans="2:13" s="1" customFormat="1" ht="13.8" x14ac:dyDescent="0.3">
      <c r="B48228" s="10"/>
      <c r="L48228" s="10"/>
      <c r="M48228" s="10"/>
    </row>
    <row r="48229" spans="2:13" s="1" customFormat="1" ht="13.8" x14ac:dyDescent="0.3">
      <c r="B48229" s="10"/>
      <c r="L48229" s="10"/>
      <c r="M48229" s="10"/>
    </row>
    <row r="48230" spans="2:13" s="1" customFormat="1" ht="13.8" x14ac:dyDescent="0.3">
      <c r="B48230" s="10"/>
      <c r="L48230" s="10"/>
      <c r="M48230" s="10"/>
    </row>
    <row r="48231" spans="2:13" s="1" customFormat="1" ht="13.8" x14ac:dyDescent="0.3">
      <c r="B48231" s="10"/>
      <c r="L48231" s="10"/>
      <c r="M48231" s="10"/>
    </row>
    <row r="48232" spans="2:13" s="1" customFormat="1" ht="13.8" x14ac:dyDescent="0.3">
      <c r="B48232" s="10"/>
      <c r="L48232" s="10"/>
      <c r="M48232" s="10"/>
    </row>
    <row r="48233" spans="2:13" s="1" customFormat="1" ht="13.8" x14ac:dyDescent="0.3">
      <c r="B48233" s="10"/>
      <c r="L48233" s="10"/>
      <c r="M48233" s="10"/>
    </row>
    <row r="48234" spans="2:13" s="1" customFormat="1" ht="13.8" x14ac:dyDescent="0.3">
      <c r="B48234" s="10"/>
      <c r="L48234" s="10"/>
      <c r="M48234" s="10"/>
    </row>
    <row r="48235" spans="2:13" s="1" customFormat="1" ht="13.8" x14ac:dyDescent="0.3">
      <c r="B48235" s="10"/>
      <c r="L48235" s="10"/>
      <c r="M48235" s="10"/>
    </row>
    <row r="48236" spans="2:13" s="1" customFormat="1" ht="13.8" x14ac:dyDescent="0.3">
      <c r="B48236" s="10"/>
      <c r="L48236" s="10"/>
      <c r="M48236" s="10"/>
    </row>
    <row r="48237" spans="2:13" s="1" customFormat="1" ht="13.8" x14ac:dyDescent="0.3">
      <c r="B48237" s="10"/>
      <c r="L48237" s="10"/>
      <c r="M48237" s="10"/>
    </row>
    <row r="48238" spans="2:13" s="1" customFormat="1" ht="13.8" x14ac:dyDescent="0.3">
      <c r="B48238" s="10"/>
      <c r="L48238" s="10"/>
      <c r="M48238" s="10"/>
    </row>
    <row r="48239" spans="2:13" s="1" customFormat="1" ht="13.8" x14ac:dyDescent="0.3">
      <c r="B48239" s="10"/>
      <c r="L48239" s="10"/>
      <c r="M48239" s="10"/>
    </row>
    <row r="48240" spans="2:13" s="1" customFormat="1" ht="13.8" x14ac:dyDescent="0.3">
      <c r="B48240" s="10"/>
      <c r="L48240" s="10"/>
      <c r="M48240" s="10"/>
    </row>
    <row r="48241" spans="2:13" s="1" customFormat="1" ht="13.8" x14ac:dyDescent="0.3">
      <c r="B48241" s="10"/>
      <c r="L48241" s="10"/>
      <c r="M48241" s="10"/>
    </row>
    <row r="48242" spans="2:13" s="1" customFormat="1" ht="13.8" x14ac:dyDescent="0.3">
      <c r="B48242" s="10"/>
      <c r="L48242" s="10"/>
      <c r="M48242" s="10"/>
    </row>
    <row r="48243" spans="2:13" s="1" customFormat="1" ht="13.8" x14ac:dyDescent="0.3">
      <c r="B48243" s="10"/>
      <c r="L48243" s="10"/>
      <c r="M48243" s="10"/>
    </row>
    <row r="48244" spans="2:13" s="1" customFormat="1" ht="13.8" x14ac:dyDescent="0.3">
      <c r="B48244" s="10"/>
      <c r="L48244" s="10"/>
      <c r="M48244" s="10"/>
    </row>
    <row r="48245" spans="2:13" s="1" customFormat="1" ht="13.8" x14ac:dyDescent="0.3">
      <c r="B48245" s="10"/>
      <c r="L48245" s="10"/>
      <c r="M48245" s="10"/>
    </row>
    <row r="48246" spans="2:13" s="1" customFormat="1" ht="13.8" x14ac:dyDescent="0.3">
      <c r="B48246" s="10"/>
      <c r="L48246" s="10"/>
      <c r="M48246" s="10"/>
    </row>
    <row r="48247" spans="2:13" s="1" customFormat="1" ht="13.8" x14ac:dyDescent="0.3">
      <c r="B48247" s="10"/>
      <c r="L48247" s="10"/>
      <c r="M48247" s="10"/>
    </row>
    <row r="48248" spans="2:13" s="1" customFormat="1" ht="13.8" x14ac:dyDescent="0.3">
      <c r="B48248" s="10"/>
      <c r="L48248" s="10"/>
      <c r="M48248" s="10"/>
    </row>
    <row r="48249" spans="2:13" s="1" customFormat="1" ht="13.8" x14ac:dyDescent="0.3">
      <c r="B48249" s="10"/>
      <c r="L48249" s="10"/>
      <c r="M48249" s="10"/>
    </row>
    <row r="48250" spans="2:13" s="1" customFormat="1" ht="13.8" x14ac:dyDescent="0.3">
      <c r="B48250" s="10"/>
      <c r="L48250" s="10"/>
      <c r="M48250" s="10"/>
    </row>
    <row r="48251" spans="2:13" s="1" customFormat="1" ht="13.8" x14ac:dyDescent="0.3">
      <c r="B48251" s="10"/>
      <c r="L48251" s="10"/>
      <c r="M48251" s="10"/>
    </row>
    <row r="48252" spans="2:13" s="1" customFormat="1" ht="13.8" x14ac:dyDescent="0.3">
      <c r="B48252" s="10"/>
      <c r="L48252" s="10"/>
      <c r="M48252" s="10"/>
    </row>
    <row r="48253" spans="2:13" s="1" customFormat="1" ht="13.8" x14ac:dyDescent="0.3">
      <c r="B48253" s="10"/>
      <c r="L48253" s="10"/>
      <c r="M48253" s="10"/>
    </row>
    <row r="48254" spans="2:13" s="1" customFormat="1" ht="13.8" x14ac:dyDescent="0.3">
      <c r="B48254" s="10"/>
      <c r="L48254" s="10"/>
      <c r="M48254" s="10"/>
    </row>
    <row r="48255" spans="2:13" s="1" customFormat="1" ht="13.8" x14ac:dyDescent="0.3">
      <c r="B48255" s="10"/>
      <c r="L48255" s="10"/>
      <c r="M48255" s="10"/>
    </row>
    <row r="48256" spans="2:13" s="1" customFormat="1" ht="13.8" x14ac:dyDescent="0.3">
      <c r="B48256" s="10"/>
      <c r="L48256" s="10"/>
      <c r="M48256" s="10"/>
    </row>
    <row r="48257" spans="2:13" s="1" customFormat="1" ht="13.8" x14ac:dyDescent="0.3">
      <c r="B48257" s="10"/>
      <c r="L48257" s="10"/>
      <c r="M48257" s="10"/>
    </row>
    <row r="48258" spans="2:13" s="1" customFormat="1" ht="13.8" x14ac:dyDescent="0.3">
      <c r="B48258" s="10"/>
      <c r="L48258" s="10"/>
      <c r="M48258" s="10"/>
    </row>
    <row r="48259" spans="2:13" s="1" customFormat="1" ht="13.8" x14ac:dyDescent="0.3">
      <c r="B48259" s="10"/>
      <c r="L48259" s="10"/>
      <c r="M48259" s="10"/>
    </row>
    <row r="48260" spans="2:13" s="1" customFormat="1" ht="13.8" x14ac:dyDescent="0.3">
      <c r="B48260" s="10"/>
      <c r="L48260" s="10"/>
      <c r="M48260" s="10"/>
    </row>
    <row r="48261" spans="2:13" s="1" customFormat="1" ht="13.8" x14ac:dyDescent="0.3">
      <c r="B48261" s="10"/>
      <c r="L48261" s="10"/>
      <c r="M48261" s="10"/>
    </row>
    <row r="48262" spans="2:13" s="1" customFormat="1" ht="13.8" x14ac:dyDescent="0.3">
      <c r="B48262" s="10"/>
      <c r="L48262" s="10"/>
      <c r="M48262" s="10"/>
    </row>
    <row r="48263" spans="2:13" s="1" customFormat="1" ht="13.8" x14ac:dyDescent="0.3">
      <c r="B48263" s="10"/>
      <c r="L48263" s="10"/>
      <c r="M48263" s="10"/>
    </row>
    <row r="48264" spans="2:13" s="1" customFormat="1" ht="13.8" x14ac:dyDescent="0.3">
      <c r="B48264" s="10"/>
      <c r="L48264" s="10"/>
      <c r="M48264" s="10"/>
    </row>
    <row r="48265" spans="2:13" s="1" customFormat="1" ht="13.8" x14ac:dyDescent="0.3">
      <c r="B48265" s="10"/>
      <c r="L48265" s="10"/>
      <c r="M48265" s="10"/>
    </row>
    <row r="48266" spans="2:13" s="1" customFormat="1" ht="13.8" x14ac:dyDescent="0.3">
      <c r="B48266" s="10"/>
      <c r="L48266" s="10"/>
      <c r="M48266" s="10"/>
    </row>
    <row r="48267" spans="2:13" s="1" customFormat="1" ht="13.8" x14ac:dyDescent="0.3">
      <c r="B48267" s="10"/>
      <c r="L48267" s="10"/>
      <c r="M48267" s="10"/>
    </row>
    <row r="48268" spans="2:13" s="1" customFormat="1" ht="13.8" x14ac:dyDescent="0.3">
      <c r="B48268" s="10"/>
      <c r="L48268" s="10"/>
      <c r="M48268" s="10"/>
    </row>
    <row r="48269" spans="2:13" s="1" customFormat="1" ht="13.8" x14ac:dyDescent="0.3">
      <c r="B48269" s="10"/>
      <c r="L48269" s="10"/>
      <c r="M48269" s="10"/>
    </row>
    <row r="48270" spans="2:13" s="1" customFormat="1" ht="13.8" x14ac:dyDescent="0.3">
      <c r="B48270" s="10"/>
      <c r="L48270" s="10"/>
      <c r="M48270" s="10"/>
    </row>
    <row r="48271" spans="2:13" s="1" customFormat="1" ht="13.8" x14ac:dyDescent="0.3">
      <c r="B48271" s="10"/>
      <c r="L48271" s="10"/>
      <c r="M48271" s="10"/>
    </row>
    <row r="48272" spans="2:13" s="1" customFormat="1" ht="13.8" x14ac:dyDescent="0.3">
      <c r="B48272" s="10"/>
      <c r="L48272" s="10"/>
      <c r="M48272" s="10"/>
    </row>
    <row r="48273" spans="2:13" s="1" customFormat="1" ht="13.8" x14ac:dyDescent="0.3">
      <c r="B48273" s="10"/>
      <c r="L48273" s="10"/>
      <c r="M48273" s="10"/>
    </row>
    <row r="48274" spans="2:13" s="1" customFormat="1" ht="13.8" x14ac:dyDescent="0.3">
      <c r="B48274" s="10"/>
      <c r="L48274" s="10"/>
      <c r="M48274" s="10"/>
    </row>
    <row r="48275" spans="2:13" s="1" customFormat="1" ht="13.8" x14ac:dyDescent="0.3">
      <c r="B48275" s="10"/>
      <c r="L48275" s="10"/>
      <c r="M48275" s="10"/>
    </row>
    <row r="48276" spans="2:13" s="1" customFormat="1" ht="13.8" x14ac:dyDescent="0.3">
      <c r="B48276" s="10"/>
      <c r="L48276" s="10"/>
      <c r="M48276" s="10"/>
    </row>
    <row r="48277" spans="2:13" s="1" customFormat="1" ht="13.8" x14ac:dyDescent="0.3">
      <c r="B48277" s="10"/>
      <c r="L48277" s="10"/>
      <c r="M48277" s="10"/>
    </row>
    <row r="48278" spans="2:13" s="1" customFormat="1" ht="13.8" x14ac:dyDescent="0.3">
      <c r="B48278" s="10"/>
      <c r="L48278" s="10"/>
      <c r="M48278" s="10"/>
    </row>
    <row r="48279" spans="2:13" s="1" customFormat="1" ht="13.8" x14ac:dyDescent="0.3">
      <c r="B48279" s="10"/>
      <c r="L48279" s="10"/>
      <c r="M48279" s="10"/>
    </row>
    <row r="48280" spans="2:13" s="1" customFormat="1" ht="13.8" x14ac:dyDescent="0.3">
      <c r="B48280" s="10"/>
      <c r="L48280" s="10"/>
      <c r="M48280" s="10"/>
    </row>
    <row r="48281" spans="2:13" s="1" customFormat="1" ht="13.8" x14ac:dyDescent="0.3">
      <c r="B48281" s="10"/>
      <c r="L48281" s="10"/>
      <c r="M48281" s="10"/>
    </row>
    <row r="48282" spans="2:13" s="1" customFormat="1" ht="13.8" x14ac:dyDescent="0.3">
      <c r="B48282" s="10"/>
      <c r="L48282" s="10"/>
      <c r="M48282" s="10"/>
    </row>
    <row r="48283" spans="2:13" s="1" customFormat="1" ht="13.8" x14ac:dyDescent="0.3">
      <c r="B48283" s="10"/>
      <c r="L48283" s="10"/>
      <c r="M48283" s="10"/>
    </row>
    <row r="48284" spans="2:13" s="1" customFormat="1" ht="13.8" x14ac:dyDescent="0.3">
      <c r="B48284" s="10"/>
      <c r="L48284" s="10"/>
      <c r="M48284" s="10"/>
    </row>
    <row r="48285" spans="2:13" s="1" customFormat="1" ht="13.8" x14ac:dyDescent="0.3">
      <c r="B48285" s="10"/>
      <c r="L48285" s="10"/>
      <c r="M48285" s="10"/>
    </row>
    <row r="48286" spans="2:13" s="1" customFormat="1" ht="13.8" x14ac:dyDescent="0.3">
      <c r="B48286" s="10"/>
      <c r="L48286" s="10"/>
      <c r="M48286" s="10"/>
    </row>
    <row r="48287" spans="2:13" s="1" customFormat="1" ht="13.8" x14ac:dyDescent="0.3">
      <c r="B48287" s="10"/>
      <c r="L48287" s="10"/>
      <c r="M48287" s="10"/>
    </row>
    <row r="48288" spans="2:13" s="1" customFormat="1" ht="13.8" x14ac:dyDescent="0.3">
      <c r="B48288" s="10"/>
      <c r="L48288" s="10"/>
      <c r="M48288" s="10"/>
    </row>
    <row r="48289" spans="2:13" s="1" customFormat="1" ht="13.8" x14ac:dyDescent="0.3">
      <c r="B48289" s="10"/>
      <c r="L48289" s="10"/>
      <c r="M48289" s="10"/>
    </row>
    <row r="48290" spans="2:13" s="1" customFormat="1" ht="13.8" x14ac:dyDescent="0.3">
      <c r="B48290" s="10"/>
      <c r="L48290" s="10"/>
      <c r="M48290" s="10"/>
    </row>
    <row r="48291" spans="2:13" s="1" customFormat="1" ht="13.8" x14ac:dyDescent="0.3">
      <c r="B48291" s="10"/>
      <c r="L48291" s="10"/>
      <c r="M48291" s="10"/>
    </row>
    <row r="48292" spans="2:13" s="1" customFormat="1" ht="13.8" x14ac:dyDescent="0.3">
      <c r="B48292" s="10"/>
      <c r="L48292" s="10"/>
      <c r="M48292" s="10"/>
    </row>
    <row r="48293" spans="2:13" s="1" customFormat="1" ht="13.8" x14ac:dyDescent="0.3">
      <c r="B48293" s="10"/>
      <c r="L48293" s="10"/>
      <c r="M48293" s="10"/>
    </row>
    <row r="48294" spans="2:13" s="1" customFormat="1" ht="13.8" x14ac:dyDescent="0.3">
      <c r="B48294" s="10"/>
      <c r="L48294" s="10"/>
      <c r="M48294" s="10"/>
    </row>
    <row r="48295" spans="2:13" s="1" customFormat="1" ht="13.8" x14ac:dyDescent="0.3">
      <c r="B48295" s="10"/>
      <c r="L48295" s="10"/>
      <c r="M48295" s="10"/>
    </row>
    <row r="48296" spans="2:13" s="1" customFormat="1" ht="13.8" x14ac:dyDescent="0.3">
      <c r="B48296" s="10"/>
      <c r="L48296" s="10"/>
      <c r="M48296" s="10"/>
    </row>
    <row r="48297" spans="2:13" s="1" customFormat="1" ht="13.8" x14ac:dyDescent="0.3">
      <c r="B48297" s="10"/>
      <c r="L48297" s="10"/>
      <c r="M48297" s="10"/>
    </row>
    <row r="48298" spans="2:13" s="1" customFormat="1" ht="13.8" x14ac:dyDescent="0.3">
      <c r="B48298" s="10"/>
      <c r="L48298" s="10"/>
      <c r="M48298" s="10"/>
    </row>
    <row r="48299" spans="2:13" s="1" customFormat="1" ht="13.8" x14ac:dyDescent="0.3">
      <c r="B48299" s="10"/>
      <c r="L48299" s="10"/>
      <c r="M48299" s="10"/>
    </row>
    <row r="48300" spans="2:13" s="1" customFormat="1" ht="13.8" x14ac:dyDescent="0.3">
      <c r="B48300" s="10"/>
      <c r="L48300" s="10"/>
      <c r="M48300" s="10"/>
    </row>
    <row r="48301" spans="2:13" s="1" customFormat="1" ht="13.8" x14ac:dyDescent="0.3">
      <c r="B48301" s="10"/>
      <c r="L48301" s="10"/>
      <c r="M48301" s="10"/>
    </row>
    <row r="48302" spans="2:13" s="1" customFormat="1" ht="13.8" x14ac:dyDescent="0.3">
      <c r="B48302" s="10"/>
      <c r="L48302" s="10"/>
      <c r="M48302" s="10"/>
    </row>
    <row r="48303" spans="2:13" s="1" customFormat="1" ht="13.8" x14ac:dyDescent="0.3">
      <c r="B48303" s="10"/>
      <c r="L48303" s="10"/>
      <c r="M48303" s="10"/>
    </row>
    <row r="48304" spans="2:13" s="1" customFormat="1" ht="13.8" x14ac:dyDescent="0.3">
      <c r="B48304" s="10"/>
      <c r="L48304" s="10"/>
      <c r="M48304" s="10"/>
    </row>
    <row r="48305" spans="2:13" s="1" customFormat="1" ht="13.8" x14ac:dyDescent="0.3">
      <c r="B48305" s="10"/>
      <c r="L48305" s="10"/>
      <c r="M48305" s="10"/>
    </row>
    <row r="48306" spans="2:13" s="1" customFormat="1" ht="13.8" x14ac:dyDescent="0.3">
      <c r="B48306" s="10"/>
      <c r="L48306" s="10"/>
      <c r="M48306" s="10"/>
    </row>
    <row r="48307" spans="2:13" s="1" customFormat="1" ht="13.8" x14ac:dyDescent="0.3">
      <c r="B48307" s="10"/>
      <c r="L48307" s="10"/>
      <c r="M48307" s="10"/>
    </row>
    <row r="48308" spans="2:13" s="1" customFormat="1" ht="13.8" x14ac:dyDescent="0.3">
      <c r="B48308" s="10"/>
      <c r="L48308" s="10"/>
      <c r="M48308" s="10"/>
    </row>
    <row r="48309" spans="2:13" s="1" customFormat="1" ht="13.8" x14ac:dyDescent="0.3">
      <c r="B48309" s="10"/>
      <c r="L48309" s="10"/>
      <c r="M48309" s="10"/>
    </row>
    <row r="48310" spans="2:13" s="1" customFormat="1" ht="13.8" x14ac:dyDescent="0.3">
      <c r="B48310" s="10"/>
      <c r="L48310" s="10"/>
      <c r="M48310" s="10"/>
    </row>
    <row r="48311" spans="2:13" s="1" customFormat="1" ht="13.8" x14ac:dyDescent="0.3">
      <c r="B48311" s="10"/>
      <c r="L48311" s="10"/>
      <c r="M48311" s="10"/>
    </row>
    <row r="48312" spans="2:13" s="1" customFormat="1" ht="13.8" x14ac:dyDescent="0.3">
      <c r="B48312" s="10"/>
      <c r="L48312" s="10"/>
      <c r="M48312" s="10"/>
    </row>
    <row r="48313" spans="2:13" s="1" customFormat="1" ht="13.8" x14ac:dyDescent="0.3">
      <c r="B48313" s="10"/>
      <c r="L48313" s="10"/>
      <c r="M48313" s="10"/>
    </row>
    <row r="48314" spans="2:13" s="1" customFormat="1" ht="13.8" x14ac:dyDescent="0.3">
      <c r="B48314" s="10"/>
      <c r="L48314" s="10"/>
      <c r="M48314" s="10"/>
    </row>
    <row r="48315" spans="2:13" s="1" customFormat="1" ht="13.8" x14ac:dyDescent="0.3">
      <c r="B48315" s="10"/>
      <c r="L48315" s="10"/>
      <c r="M48315" s="10"/>
    </row>
    <row r="48316" spans="2:13" s="1" customFormat="1" ht="13.8" x14ac:dyDescent="0.3">
      <c r="B48316" s="10"/>
      <c r="L48316" s="10"/>
      <c r="M48316" s="10"/>
    </row>
    <row r="48317" spans="2:13" s="1" customFormat="1" ht="13.8" x14ac:dyDescent="0.3">
      <c r="B48317" s="10"/>
      <c r="L48317" s="10"/>
      <c r="M48317" s="10"/>
    </row>
    <row r="48318" spans="2:13" s="1" customFormat="1" ht="13.8" x14ac:dyDescent="0.3">
      <c r="B48318" s="10"/>
      <c r="L48318" s="10"/>
      <c r="M48318" s="10"/>
    </row>
    <row r="48319" spans="2:13" s="1" customFormat="1" ht="13.8" x14ac:dyDescent="0.3">
      <c r="B48319" s="10"/>
      <c r="L48319" s="10"/>
      <c r="M48319" s="10"/>
    </row>
    <row r="48320" spans="2:13" s="1" customFormat="1" ht="13.8" x14ac:dyDescent="0.3">
      <c r="B48320" s="10"/>
      <c r="L48320" s="10"/>
      <c r="M48320" s="10"/>
    </row>
    <row r="48321" spans="2:13" s="1" customFormat="1" ht="13.8" x14ac:dyDescent="0.3">
      <c r="B48321" s="10"/>
      <c r="L48321" s="10"/>
      <c r="M48321" s="10"/>
    </row>
    <row r="48322" spans="2:13" s="1" customFormat="1" ht="13.8" x14ac:dyDescent="0.3">
      <c r="B48322" s="10"/>
      <c r="L48322" s="10"/>
      <c r="M48322" s="10"/>
    </row>
    <row r="48323" spans="2:13" s="1" customFormat="1" ht="13.8" x14ac:dyDescent="0.3">
      <c r="B48323" s="10"/>
      <c r="L48323" s="10"/>
      <c r="M48323" s="10"/>
    </row>
    <row r="48324" spans="2:13" s="1" customFormat="1" ht="13.8" x14ac:dyDescent="0.3">
      <c r="B48324" s="10"/>
      <c r="L48324" s="10"/>
      <c r="M48324" s="10"/>
    </row>
    <row r="48325" spans="2:13" s="1" customFormat="1" ht="13.8" x14ac:dyDescent="0.3">
      <c r="B48325" s="10"/>
      <c r="L48325" s="10"/>
      <c r="M48325" s="10"/>
    </row>
    <row r="48326" spans="2:13" s="1" customFormat="1" ht="13.8" x14ac:dyDescent="0.3">
      <c r="B48326" s="10"/>
      <c r="L48326" s="10"/>
      <c r="M48326" s="10"/>
    </row>
    <row r="48327" spans="2:13" s="1" customFormat="1" ht="13.8" x14ac:dyDescent="0.3">
      <c r="B48327" s="10"/>
      <c r="L48327" s="10"/>
      <c r="M48327" s="10"/>
    </row>
    <row r="48328" spans="2:13" s="1" customFormat="1" ht="13.8" x14ac:dyDescent="0.3">
      <c r="B48328" s="10"/>
      <c r="L48328" s="10"/>
      <c r="M48328" s="10"/>
    </row>
    <row r="48329" spans="2:13" s="1" customFormat="1" ht="13.8" x14ac:dyDescent="0.3">
      <c r="B48329" s="10"/>
      <c r="L48329" s="10"/>
      <c r="M48329" s="10"/>
    </row>
    <row r="48330" spans="2:13" s="1" customFormat="1" ht="13.8" x14ac:dyDescent="0.3">
      <c r="B48330" s="10"/>
      <c r="L48330" s="10"/>
      <c r="M48330" s="10"/>
    </row>
    <row r="48331" spans="2:13" s="1" customFormat="1" ht="13.8" x14ac:dyDescent="0.3">
      <c r="B48331" s="10"/>
      <c r="L48331" s="10"/>
      <c r="M48331" s="10"/>
    </row>
    <row r="48332" spans="2:13" s="1" customFormat="1" ht="13.8" x14ac:dyDescent="0.3">
      <c r="B48332" s="10"/>
      <c r="L48332" s="10"/>
      <c r="M48332" s="10"/>
    </row>
    <row r="48333" spans="2:13" s="1" customFormat="1" ht="13.8" x14ac:dyDescent="0.3">
      <c r="B48333" s="10"/>
      <c r="L48333" s="10"/>
      <c r="M48333" s="10"/>
    </row>
    <row r="48334" spans="2:13" s="1" customFormat="1" ht="13.8" x14ac:dyDescent="0.3">
      <c r="B48334" s="10"/>
      <c r="L48334" s="10"/>
      <c r="M48334" s="10"/>
    </row>
    <row r="48335" spans="2:13" s="1" customFormat="1" ht="13.8" x14ac:dyDescent="0.3">
      <c r="B48335" s="10"/>
      <c r="L48335" s="10"/>
      <c r="M48335" s="10"/>
    </row>
    <row r="48336" spans="2:13" s="1" customFormat="1" ht="13.8" x14ac:dyDescent="0.3">
      <c r="B48336" s="10"/>
      <c r="L48336" s="10"/>
      <c r="M48336" s="10"/>
    </row>
    <row r="48337" spans="2:13" s="1" customFormat="1" ht="13.8" x14ac:dyDescent="0.3">
      <c r="B48337" s="10"/>
      <c r="L48337" s="10"/>
      <c r="M48337" s="10"/>
    </row>
    <row r="48338" spans="2:13" s="1" customFormat="1" ht="13.8" x14ac:dyDescent="0.3">
      <c r="B48338" s="10"/>
      <c r="L48338" s="10"/>
      <c r="M48338" s="10"/>
    </row>
    <row r="48339" spans="2:13" s="1" customFormat="1" ht="13.8" x14ac:dyDescent="0.3">
      <c r="B48339" s="10"/>
      <c r="L48339" s="10"/>
      <c r="M48339" s="10"/>
    </row>
    <row r="48340" spans="2:13" s="1" customFormat="1" ht="13.8" x14ac:dyDescent="0.3">
      <c r="B48340" s="10"/>
      <c r="L48340" s="10"/>
      <c r="M48340" s="10"/>
    </row>
    <row r="48341" spans="2:13" s="1" customFormat="1" ht="13.8" x14ac:dyDescent="0.3">
      <c r="B48341" s="10"/>
      <c r="L48341" s="10"/>
      <c r="M48341" s="10"/>
    </row>
    <row r="48342" spans="2:13" s="1" customFormat="1" ht="13.8" x14ac:dyDescent="0.3">
      <c r="B48342" s="10"/>
      <c r="L48342" s="10"/>
      <c r="M48342" s="10"/>
    </row>
    <row r="48343" spans="2:13" s="1" customFormat="1" ht="13.8" x14ac:dyDescent="0.3">
      <c r="B48343" s="10"/>
      <c r="L48343" s="10"/>
      <c r="M48343" s="10"/>
    </row>
    <row r="48344" spans="2:13" s="1" customFormat="1" ht="13.8" x14ac:dyDescent="0.3">
      <c r="B48344" s="10"/>
      <c r="L48344" s="10"/>
      <c r="M48344" s="10"/>
    </row>
    <row r="48345" spans="2:13" s="1" customFormat="1" ht="13.8" x14ac:dyDescent="0.3">
      <c r="B48345" s="10"/>
      <c r="L48345" s="10"/>
      <c r="M48345" s="10"/>
    </row>
    <row r="48346" spans="2:13" s="1" customFormat="1" ht="13.8" x14ac:dyDescent="0.3">
      <c r="B48346" s="10"/>
      <c r="L48346" s="10"/>
      <c r="M48346" s="10"/>
    </row>
    <row r="48347" spans="2:13" s="1" customFormat="1" ht="13.8" x14ac:dyDescent="0.3">
      <c r="B48347" s="10"/>
      <c r="L48347" s="10"/>
      <c r="M48347" s="10"/>
    </row>
    <row r="48348" spans="2:13" s="1" customFormat="1" ht="13.8" x14ac:dyDescent="0.3">
      <c r="B48348" s="10"/>
      <c r="L48348" s="10"/>
      <c r="M48348" s="10"/>
    </row>
    <row r="48349" spans="2:13" s="1" customFormat="1" ht="13.8" x14ac:dyDescent="0.3">
      <c r="B48349" s="10"/>
      <c r="L48349" s="10"/>
      <c r="M48349" s="10"/>
    </row>
    <row r="48350" spans="2:13" s="1" customFormat="1" ht="13.8" x14ac:dyDescent="0.3">
      <c r="B48350" s="10"/>
      <c r="L48350" s="10"/>
      <c r="M48350" s="10"/>
    </row>
    <row r="48351" spans="2:13" s="1" customFormat="1" ht="13.8" x14ac:dyDescent="0.3">
      <c r="B48351" s="10"/>
      <c r="L48351" s="10"/>
      <c r="M48351" s="10"/>
    </row>
    <row r="48352" spans="2:13" s="1" customFormat="1" ht="13.8" x14ac:dyDescent="0.3">
      <c r="B48352" s="10"/>
      <c r="L48352" s="10"/>
      <c r="M48352" s="10"/>
    </row>
    <row r="48353" spans="2:13" s="1" customFormat="1" ht="13.8" x14ac:dyDescent="0.3">
      <c r="B48353" s="10"/>
      <c r="L48353" s="10"/>
      <c r="M48353" s="10"/>
    </row>
    <row r="48354" spans="2:13" s="1" customFormat="1" ht="13.8" x14ac:dyDescent="0.3">
      <c r="B48354" s="10"/>
      <c r="L48354" s="10"/>
      <c r="M48354" s="10"/>
    </row>
    <row r="48355" spans="2:13" s="1" customFormat="1" ht="13.8" x14ac:dyDescent="0.3">
      <c r="B48355" s="10"/>
      <c r="L48355" s="10"/>
      <c r="M48355" s="10"/>
    </row>
    <row r="48356" spans="2:13" s="1" customFormat="1" ht="13.8" x14ac:dyDescent="0.3">
      <c r="B48356" s="10"/>
      <c r="L48356" s="10"/>
      <c r="M48356" s="10"/>
    </row>
    <row r="48357" spans="2:13" s="1" customFormat="1" ht="13.8" x14ac:dyDescent="0.3">
      <c r="B48357" s="10"/>
      <c r="L48357" s="10"/>
      <c r="M48357" s="10"/>
    </row>
    <row r="48358" spans="2:13" s="1" customFormat="1" ht="13.8" x14ac:dyDescent="0.3">
      <c r="B48358" s="10"/>
      <c r="L48358" s="10"/>
      <c r="M48358" s="10"/>
    </row>
    <row r="48359" spans="2:13" s="1" customFormat="1" ht="13.8" x14ac:dyDescent="0.3">
      <c r="B48359" s="10"/>
      <c r="L48359" s="10"/>
      <c r="M48359" s="10"/>
    </row>
    <row r="48360" spans="2:13" s="1" customFormat="1" ht="13.8" x14ac:dyDescent="0.3">
      <c r="B48360" s="10"/>
      <c r="L48360" s="10"/>
      <c r="M48360" s="10"/>
    </row>
    <row r="48361" spans="2:13" s="1" customFormat="1" ht="13.8" x14ac:dyDescent="0.3">
      <c r="B48361" s="10"/>
      <c r="L48361" s="10"/>
      <c r="M48361" s="10"/>
    </row>
    <row r="48362" spans="2:13" s="1" customFormat="1" ht="13.8" x14ac:dyDescent="0.3">
      <c r="B48362" s="10"/>
      <c r="L48362" s="10"/>
      <c r="M48362" s="10"/>
    </row>
    <row r="48363" spans="2:13" s="1" customFormat="1" ht="13.8" x14ac:dyDescent="0.3">
      <c r="B48363" s="10"/>
      <c r="L48363" s="10"/>
      <c r="M48363" s="10"/>
    </row>
    <row r="48364" spans="2:13" s="1" customFormat="1" ht="13.8" x14ac:dyDescent="0.3">
      <c r="B48364" s="10"/>
      <c r="L48364" s="10"/>
      <c r="M48364" s="10"/>
    </row>
    <row r="48365" spans="2:13" s="1" customFormat="1" ht="13.8" x14ac:dyDescent="0.3">
      <c r="B48365" s="10"/>
      <c r="L48365" s="10"/>
      <c r="M48365" s="10"/>
    </row>
    <row r="48366" spans="2:13" s="1" customFormat="1" ht="13.8" x14ac:dyDescent="0.3">
      <c r="B48366" s="10"/>
      <c r="L48366" s="10"/>
      <c r="M48366" s="10"/>
    </row>
    <row r="48367" spans="2:13" s="1" customFormat="1" ht="13.8" x14ac:dyDescent="0.3">
      <c r="B48367" s="10"/>
      <c r="L48367" s="10"/>
      <c r="M48367" s="10"/>
    </row>
    <row r="48368" spans="2:13" s="1" customFormat="1" ht="13.8" x14ac:dyDescent="0.3">
      <c r="B48368" s="10"/>
      <c r="L48368" s="10"/>
      <c r="M48368" s="10"/>
    </row>
    <row r="48369" spans="2:13" s="1" customFormat="1" ht="13.8" x14ac:dyDescent="0.3">
      <c r="B48369" s="10"/>
      <c r="L48369" s="10"/>
      <c r="M48369" s="10"/>
    </row>
    <row r="48370" spans="2:13" s="1" customFormat="1" ht="13.8" x14ac:dyDescent="0.3">
      <c r="B48370" s="10"/>
      <c r="L48370" s="10"/>
      <c r="M48370" s="10"/>
    </row>
    <row r="48371" spans="2:13" s="1" customFormat="1" ht="13.8" x14ac:dyDescent="0.3">
      <c r="B48371" s="10"/>
      <c r="L48371" s="10"/>
      <c r="M48371" s="10"/>
    </row>
    <row r="48372" spans="2:13" s="1" customFormat="1" ht="13.8" x14ac:dyDescent="0.3">
      <c r="B48372" s="10"/>
      <c r="L48372" s="10"/>
      <c r="M48372" s="10"/>
    </row>
    <row r="48373" spans="2:13" s="1" customFormat="1" ht="13.8" x14ac:dyDescent="0.3">
      <c r="B48373" s="10"/>
      <c r="L48373" s="10"/>
      <c r="M48373" s="10"/>
    </row>
    <row r="48374" spans="2:13" s="1" customFormat="1" ht="13.8" x14ac:dyDescent="0.3">
      <c r="B48374" s="10"/>
      <c r="L48374" s="10"/>
      <c r="M48374" s="10"/>
    </row>
    <row r="48375" spans="2:13" s="1" customFormat="1" ht="13.8" x14ac:dyDescent="0.3">
      <c r="B48375" s="10"/>
      <c r="L48375" s="10"/>
      <c r="M48375" s="10"/>
    </row>
    <row r="48376" spans="2:13" s="1" customFormat="1" ht="13.8" x14ac:dyDescent="0.3">
      <c r="B48376" s="10"/>
      <c r="L48376" s="10"/>
      <c r="M48376" s="10"/>
    </row>
    <row r="48377" spans="2:13" s="1" customFormat="1" ht="13.8" x14ac:dyDescent="0.3">
      <c r="B48377" s="10"/>
      <c r="L48377" s="10"/>
      <c r="M48377" s="10"/>
    </row>
    <row r="48378" spans="2:13" s="1" customFormat="1" ht="13.8" x14ac:dyDescent="0.3">
      <c r="B48378" s="10"/>
      <c r="L48378" s="10"/>
      <c r="M48378" s="10"/>
    </row>
    <row r="48379" spans="2:13" s="1" customFormat="1" ht="13.8" x14ac:dyDescent="0.3">
      <c r="B48379" s="10"/>
      <c r="L48379" s="10"/>
      <c r="M48379" s="10"/>
    </row>
    <row r="48380" spans="2:13" s="1" customFormat="1" ht="13.8" x14ac:dyDescent="0.3">
      <c r="B48380" s="10"/>
      <c r="L48380" s="10"/>
      <c r="M48380" s="10"/>
    </row>
    <row r="48381" spans="2:13" s="1" customFormat="1" ht="13.8" x14ac:dyDescent="0.3">
      <c r="B48381" s="10"/>
      <c r="L48381" s="10"/>
      <c r="M48381" s="10"/>
    </row>
    <row r="48382" spans="2:13" s="1" customFormat="1" ht="13.8" x14ac:dyDescent="0.3">
      <c r="B48382" s="10"/>
      <c r="L48382" s="10"/>
      <c r="M48382" s="10"/>
    </row>
    <row r="48383" spans="2:13" s="1" customFormat="1" ht="13.8" x14ac:dyDescent="0.3">
      <c r="B48383" s="10"/>
      <c r="L48383" s="10"/>
      <c r="M48383" s="10"/>
    </row>
    <row r="48384" spans="2:13" s="1" customFormat="1" ht="13.8" x14ac:dyDescent="0.3">
      <c r="B48384" s="10"/>
      <c r="L48384" s="10"/>
      <c r="M48384" s="10"/>
    </row>
    <row r="48385" spans="2:13" s="1" customFormat="1" ht="13.8" x14ac:dyDescent="0.3">
      <c r="B48385" s="10"/>
      <c r="L48385" s="10"/>
      <c r="M48385" s="10"/>
    </row>
    <row r="48386" spans="2:13" s="1" customFormat="1" ht="13.8" x14ac:dyDescent="0.3">
      <c r="B48386" s="10"/>
      <c r="L48386" s="10"/>
      <c r="M48386" s="10"/>
    </row>
    <row r="48387" spans="2:13" s="1" customFormat="1" ht="13.8" x14ac:dyDescent="0.3">
      <c r="B48387" s="10"/>
      <c r="L48387" s="10"/>
      <c r="M48387" s="10"/>
    </row>
    <row r="48388" spans="2:13" s="1" customFormat="1" ht="13.8" x14ac:dyDescent="0.3">
      <c r="B48388" s="10"/>
      <c r="L48388" s="10"/>
      <c r="M48388" s="10"/>
    </row>
    <row r="48389" spans="2:13" s="1" customFormat="1" ht="13.8" x14ac:dyDescent="0.3">
      <c r="B48389" s="10"/>
      <c r="L48389" s="10"/>
      <c r="M48389" s="10"/>
    </row>
    <row r="48390" spans="2:13" s="1" customFormat="1" ht="13.8" x14ac:dyDescent="0.3">
      <c r="B48390" s="10"/>
      <c r="L48390" s="10"/>
      <c r="M48390" s="10"/>
    </row>
    <row r="48391" spans="2:13" s="1" customFormat="1" ht="13.8" x14ac:dyDescent="0.3">
      <c r="B48391" s="10"/>
      <c r="L48391" s="10"/>
      <c r="M48391" s="10"/>
    </row>
    <row r="48392" spans="2:13" s="1" customFormat="1" ht="13.8" x14ac:dyDescent="0.3">
      <c r="B48392" s="10"/>
      <c r="L48392" s="10"/>
      <c r="M48392" s="10"/>
    </row>
    <row r="48393" spans="2:13" s="1" customFormat="1" ht="13.8" x14ac:dyDescent="0.3">
      <c r="B48393" s="10"/>
      <c r="L48393" s="10"/>
      <c r="M48393" s="10"/>
    </row>
    <row r="48394" spans="2:13" s="1" customFormat="1" ht="13.8" x14ac:dyDescent="0.3">
      <c r="B48394" s="10"/>
      <c r="L48394" s="10"/>
      <c r="M48394" s="10"/>
    </row>
    <row r="48395" spans="2:13" s="1" customFormat="1" ht="13.8" x14ac:dyDescent="0.3">
      <c r="B48395" s="10"/>
      <c r="L48395" s="10"/>
      <c r="M48395" s="10"/>
    </row>
    <row r="48396" spans="2:13" s="1" customFormat="1" ht="13.8" x14ac:dyDescent="0.3">
      <c r="B48396" s="10"/>
      <c r="L48396" s="10"/>
      <c r="M48396" s="10"/>
    </row>
    <row r="48397" spans="2:13" s="1" customFormat="1" ht="13.8" x14ac:dyDescent="0.3">
      <c r="B48397" s="10"/>
      <c r="L48397" s="10"/>
      <c r="M48397" s="10"/>
    </row>
    <row r="48398" spans="2:13" s="1" customFormat="1" ht="13.8" x14ac:dyDescent="0.3">
      <c r="B48398" s="10"/>
      <c r="L48398" s="10"/>
      <c r="M48398" s="10"/>
    </row>
    <row r="48399" spans="2:13" s="1" customFormat="1" ht="13.8" x14ac:dyDescent="0.3">
      <c r="B48399" s="10"/>
      <c r="L48399" s="10"/>
      <c r="M48399" s="10"/>
    </row>
    <row r="48400" spans="2:13" s="1" customFormat="1" ht="13.8" x14ac:dyDescent="0.3">
      <c r="B48400" s="10"/>
      <c r="L48400" s="10"/>
      <c r="M48400" s="10"/>
    </row>
    <row r="48401" spans="2:13" s="1" customFormat="1" ht="13.8" x14ac:dyDescent="0.3">
      <c r="B48401" s="10"/>
      <c r="L48401" s="10"/>
      <c r="M48401" s="10"/>
    </row>
    <row r="48402" spans="2:13" s="1" customFormat="1" ht="13.8" x14ac:dyDescent="0.3">
      <c r="B48402" s="10"/>
      <c r="L48402" s="10"/>
      <c r="M48402" s="10"/>
    </row>
    <row r="48403" spans="2:13" s="1" customFormat="1" ht="13.8" x14ac:dyDescent="0.3">
      <c r="B48403" s="10"/>
      <c r="L48403" s="10"/>
      <c r="M48403" s="10"/>
    </row>
    <row r="48404" spans="2:13" s="1" customFormat="1" ht="13.8" x14ac:dyDescent="0.3">
      <c r="B48404" s="10"/>
      <c r="L48404" s="10"/>
      <c r="M48404" s="10"/>
    </row>
    <row r="48405" spans="2:13" s="1" customFormat="1" ht="13.8" x14ac:dyDescent="0.3">
      <c r="B48405" s="10"/>
      <c r="L48405" s="10"/>
      <c r="M48405" s="10"/>
    </row>
    <row r="48406" spans="2:13" s="1" customFormat="1" ht="13.8" x14ac:dyDescent="0.3">
      <c r="B48406" s="10"/>
      <c r="L48406" s="10"/>
      <c r="M48406" s="10"/>
    </row>
    <row r="48407" spans="2:13" s="1" customFormat="1" ht="13.8" x14ac:dyDescent="0.3">
      <c r="B48407" s="10"/>
      <c r="L48407" s="10"/>
      <c r="M48407" s="10"/>
    </row>
    <row r="48408" spans="2:13" s="1" customFormat="1" ht="13.8" x14ac:dyDescent="0.3">
      <c r="B48408" s="10"/>
      <c r="L48408" s="10"/>
      <c r="M48408" s="10"/>
    </row>
    <row r="48409" spans="2:13" s="1" customFormat="1" ht="13.8" x14ac:dyDescent="0.3">
      <c r="B48409" s="10"/>
      <c r="L48409" s="10"/>
      <c r="M48409" s="10"/>
    </row>
    <row r="48410" spans="2:13" s="1" customFormat="1" ht="13.8" x14ac:dyDescent="0.3">
      <c r="B48410" s="10"/>
      <c r="L48410" s="10"/>
      <c r="M48410" s="10"/>
    </row>
    <row r="48411" spans="2:13" s="1" customFormat="1" ht="13.8" x14ac:dyDescent="0.3">
      <c r="B48411" s="10"/>
      <c r="L48411" s="10"/>
      <c r="M48411" s="10"/>
    </row>
    <row r="48412" spans="2:13" s="1" customFormat="1" ht="13.8" x14ac:dyDescent="0.3">
      <c r="B48412" s="10"/>
      <c r="L48412" s="10"/>
      <c r="M48412" s="10"/>
    </row>
    <row r="48413" spans="2:13" s="1" customFormat="1" ht="13.8" x14ac:dyDescent="0.3">
      <c r="B48413" s="10"/>
      <c r="L48413" s="10"/>
      <c r="M48413" s="10"/>
    </row>
    <row r="48414" spans="2:13" s="1" customFormat="1" ht="13.8" x14ac:dyDescent="0.3">
      <c r="B48414" s="10"/>
      <c r="L48414" s="10"/>
      <c r="M48414" s="10"/>
    </row>
    <row r="48415" spans="2:13" s="1" customFormat="1" ht="13.8" x14ac:dyDescent="0.3">
      <c r="B48415" s="10"/>
      <c r="L48415" s="10"/>
      <c r="M48415" s="10"/>
    </row>
    <row r="48416" spans="2:13" s="1" customFormat="1" ht="13.8" x14ac:dyDescent="0.3">
      <c r="B48416" s="10"/>
      <c r="L48416" s="10"/>
      <c r="M48416" s="10"/>
    </row>
    <row r="48417" spans="2:13" s="1" customFormat="1" ht="13.8" x14ac:dyDescent="0.3">
      <c r="B48417" s="10"/>
      <c r="L48417" s="10"/>
      <c r="M48417" s="10"/>
    </row>
    <row r="48418" spans="2:13" s="1" customFormat="1" ht="13.8" x14ac:dyDescent="0.3">
      <c r="B48418" s="10"/>
      <c r="L48418" s="10"/>
      <c r="M48418" s="10"/>
    </row>
    <row r="48419" spans="2:13" s="1" customFormat="1" ht="13.8" x14ac:dyDescent="0.3">
      <c r="B48419" s="10"/>
      <c r="L48419" s="10"/>
      <c r="M48419" s="10"/>
    </row>
    <row r="48420" spans="2:13" s="1" customFormat="1" ht="13.8" x14ac:dyDescent="0.3">
      <c r="B48420" s="10"/>
      <c r="L48420" s="10"/>
      <c r="M48420" s="10"/>
    </row>
    <row r="48421" spans="2:13" s="1" customFormat="1" ht="13.8" x14ac:dyDescent="0.3">
      <c r="B48421" s="10"/>
      <c r="L48421" s="10"/>
      <c r="M48421" s="10"/>
    </row>
    <row r="48422" spans="2:13" s="1" customFormat="1" ht="13.8" x14ac:dyDescent="0.3">
      <c r="B48422" s="10"/>
      <c r="L48422" s="10"/>
      <c r="M48422" s="10"/>
    </row>
    <row r="48423" spans="2:13" s="1" customFormat="1" ht="13.8" x14ac:dyDescent="0.3">
      <c r="B48423" s="10"/>
      <c r="L48423" s="10"/>
      <c r="M48423" s="10"/>
    </row>
    <row r="48424" spans="2:13" s="1" customFormat="1" ht="13.8" x14ac:dyDescent="0.3">
      <c r="B48424" s="10"/>
      <c r="L48424" s="10"/>
      <c r="M48424" s="10"/>
    </row>
    <row r="48425" spans="2:13" s="1" customFormat="1" ht="13.8" x14ac:dyDescent="0.3">
      <c r="B48425" s="10"/>
      <c r="L48425" s="10"/>
      <c r="M48425" s="10"/>
    </row>
    <row r="48426" spans="2:13" s="1" customFormat="1" ht="13.8" x14ac:dyDescent="0.3">
      <c r="B48426" s="10"/>
      <c r="L48426" s="10"/>
      <c r="M48426" s="10"/>
    </row>
    <row r="48427" spans="2:13" s="1" customFormat="1" ht="13.8" x14ac:dyDescent="0.3">
      <c r="B48427" s="10"/>
      <c r="L48427" s="10"/>
      <c r="M48427" s="10"/>
    </row>
    <row r="48428" spans="2:13" s="1" customFormat="1" ht="13.8" x14ac:dyDescent="0.3">
      <c r="B48428" s="10"/>
      <c r="L48428" s="10"/>
      <c r="M48428" s="10"/>
    </row>
    <row r="48429" spans="2:13" s="1" customFormat="1" ht="13.8" x14ac:dyDescent="0.3">
      <c r="B48429" s="10"/>
      <c r="L48429" s="10"/>
      <c r="M48429" s="10"/>
    </row>
    <row r="48430" spans="2:13" s="1" customFormat="1" ht="13.8" x14ac:dyDescent="0.3">
      <c r="B48430" s="10"/>
      <c r="L48430" s="10"/>
      <c r="M48430" s="10"/>
    </row>
    <row r="48431" spans="2:13" s="1" customFormat="1" ht="13.8" x14ac:dyDescent="0.3">
      <c r="B48431" s="10"/>
      <c r="L48431" s="10"/>
      <c r="M48431" s="10"/>
    </row>
    <row r="48432" spans="2:13" s="1" customFormat="1" ht="13.8" x14ac:dyDescent="0.3">
      <c r="B48432" s="10"/>
      <c r="L48432" s="10"/>
      <c r="M48432" s="10"/>
    </row>
    <row r="48433" spans="2:13" s="1" customFormat="1" ht="13.8" x14ac:dyDescent="0.3">
      <c r="B48433" s="10"/>
      <c r="L48433" s="10"/>
      <c r="M48433" s="10"/>
    </row>
    <row r="48434" spans="2:13" s="1" customFormat="1" ht="13.8" x14ac:dyDescent="0.3">
      <c r="B48434" s="10"/>
      <c r="L48434" s="10"/>
      <c r="M48434" s="10"/>
    </row>
    <row r="48435" spans="2:13" s="1" customFormat="1" ht="13.8" x14ac:dyDescent="0.3">
      <c r="B48435" s="10"/>
      <c r="L48435" s="10"/>
      <c r="M48435" s="10"/>
    </row>
    <row r="48436" spans="2:13" s="1" customFormat="1" ht="13.8" x14ac:dyDescent="0.3">
      <c r="B48436" s="10"/>
      <c r="L48436" s="10"/>
      <c r="M48436" s="10"/>
    </row>
    <row r="48437" spans="2:13" s="1" customFormat="1" ht="13.8" x14ac:dyDescent="0.3">
      <c r="B48437" s="10"/>
      <c r="L48437" s="10"/>
      <c r="M48437" s="10"/>
    </row>
    <row r="48438" spans="2:13" s="1" customFormat="1" ht="13.8" x14ac:dyDescent="0.3">
      <c r="B48438" s="10"/>
      <c r="L48438" s="10"/>
      <c r="M48438" s="10"/>
    </row>
    <row r="48439" spans="2:13" s="1" customFormat="1" ht="13.8" x14ac:dyDescent="0.3">
      <c r="B48439" s="10"/>
      <c r="L48439" s="10"/>
      <c r="M48439" s="10"/>
    </row>
    <row r="48440" spans="2:13" s="1" customFormat="1" ht="13.8" x14ac:dyDescent="0.3">
      <c r="B48440" s="10"/>
      <c r="L48440" s="10"/>
      <c r="M48440" s="10"/>
    </row>
    <row r="48441" spans="2:13" s="1" customFormat="1" ht="13.8" x14ac:dyDescent="0.3">
      <c r="B48441" s="10"/>
      <c r="L48441" s="10"/>
      <c r="M48441" s="10"/>
    </row>
    <row r="48442" spans="2:13" s="1" customFormat="1" ht="13.8" x14ac:dyDescent="0.3">
      <c r="B48442" s="10"/>
      <c r="L48442" s="10"/>
      <c r="M48442" s="10"/>
    </row>
    <row r="48443" spans="2:13" s="1" customFormat="1" ht="13.8" x14ac:dyDescent="0.3">
      <c r="B48443" s="10"/>
      <c r="L48443" s="10"/>
      <c r="M48443" s="10"/>
    </row>
    <row r="48444" spans="2:13" s="1" customFormat="1" ht="13.8" x14ac:dyDescent="0.3">
      <c r="B48444" s="10"/>
      <c r="L48444" s="10"/>
      <c r="M48444" s="10"/>
    </row>
    <row r="48445" spans="2:13" s="1" customFormat="1" ht="13.8" x14ac:dyDescent="0.3">
      <c r="B48445" s="10"/>
      <c r="L48445" s="10"/>
      <c r="M48445" s="10"/>
    </row>
    <row r="48446" spans="2:13" s="1" customFormat="1" ht="13.8" x14ac:dyDescent="0.3">
      <c r="B48446" s="10"/>
      <c r="L48446" s="10"/>
      <c r="M48446" s="10"/>
    </row>
    <row r="48447" spans="2:13" s="1" customFormat="1" ht="13.8" x14ac:dyDescent="0.3">
      <c r="B48447" s="10"/>
      <c r="L48447" s="10"/>
      <c r="M48447" s="10"/>
    </row>
    <row r="48448" spans="2:13" s="1" customFormat="1" ht="13.8" x14ac:dyDescent="0.3">
      <c r="B48448" s="10"/>
      <c r="L48448" s="10"/>
      <c r="M48448" s="10"/>
    </row>
    <row r="48449" spans="2:13" s="1" customFormat="1" ht="13.8" x14ac:dyDescent="0.3">
      <c r="B48449" s="10"/>
      <c r="L48449" s="10"/>
      <c r="M48449" s="10"/>
    </row>
    <row r="48450" spans="2:13" s="1" customFormat="1" ht="13.8" x14ac:dyDescent="0.3">
      <c r="B48450" s="10"/>
      <c r="L48450" s="10"/>
      <c r="M48450" s="10"/>
    </row>
    <row r="48451" spans="2:13" s="1" customFormat="1" ht="13.8" x14ac:dyDescent="0.3">
      <c r="B48451" s="10"/>
      <c r="L48451" s="10"/>
      <c r="M48451" s="10"/>
    </row>
    <row r="48452" spans="2:13" s="1" customFormat="1" ht="13.8" x14ac:dyDescent="0.3">
      <c r="B48452" s="10"/>
      <c r="L48452" s="10"/>
      <c r="M48452" s="10"/>
    </row>
    <row r="48453" spans="2:13" s="1" customFormat="1" ht="13.8" x14ac:dyDescent="0.3">
      <c r="B48453" s="10"/>
      <c r="L48453" s="10"/>
      <c r="M48453" s="10"/>
    </row>
    <row r="48454" spans="2:13" s="1" customFormat="1" ht="13.8" x14ac:dyDescent="0.3">
      <c r="B48454" s="10"/>
      <c r="L48454" s="10"/>
      <c r="M48454" s="10"/>
    </row>
    <row r="48455" spans="2:13" s="1" customFormat="1" ht="13.8" x14ac:dyDescent="0.3">
      <c r="B48455" s="10"/>
      <c r="L48455" s="10"/>
      <c r="M48455" s="10"/>
    </row>
    <row r="48456" spans="2:13" s="1" customFormat="1" ht="13.8" x14ac:dyDescent="0.3">
      <c r="B48456" s="10"/>
      <c r="L48456" s="10"/>
      <c r="M48456" s="10"/>
    </row>
    <row r="48457" spans="2:13" s="1" customFormat="1" ht="13.8" x14ac:dyDescent="0.3">
      <c r="B48457" s="10"/>
      <c r="L48457" s="10"/>
      <c r="M48457" s="10"/>
    </row>
    <row r="48458" spans="2:13" s="1" customFormat="1" ht="13.8" x14ac:dyDescent="0.3">
      <c r="B48458" s="10"/>
      <c r="L48458" s="10"/>
      <c r="M48458" s="10"/>
    </row>
    <row r="48459" spans="2:13" s="1" customFormat="1" ht="13.8" x14ac:dyDescent="0.3">
      <c r="B48459" s="10"/>
      <c r="L48459" s="10"/>
      <c r="M48459" s="10"/>
    </row>
    <row r="48460" spans="2:13" s="1" customFormat="1" ht="13.8" x14ac:dyDescent="0.3">
      <c r="B48460" s="10"/>
      <c r="L48460" s="10"/>
      <c r="M48460" s="10"/>
    </row>
    <row r="48461" spans="2:13" s="1" customFormat="1" ht="13.8" x14ac:dyDescent="0.3">
      <c r="B48461" s="10"/>
      <c r="L48461" s="10"/>
      <c r="M48461" s="10"/>
    </row>
    <row r="48462" spans="2:13" s="1" customFormat="1" ht="13.8" x14ac:dyDescent="0.3">
      <c r="B48462" s="10"/>
      <c r="L48462" s="10"/>
      <c r="M48462" s="10"/>
    </row>
    <row r="48463" spans="2:13" s="1" customFormat="1" ht="13.8" x14ac:dyDescent="0.3">
      <c r="B48463" s="10"/>
      <c r="L48463" s="10"/>
      <c r="M48463" s="10"/>
    </row>
    <row r="48464" spans="2:13" s="1" customFormat="1" ht="13.8" x14ac:dyDescent="0.3">
      <c r="B48464" s="10"/>
      <c r="L48464" s="10"/>
      <c r="M48464" s="10"/>
    </row>
    <row r="48465" spans="2:13" s="1" customFormat="1" ht="13.8" x14ac:dyDescent="0.3">
      <c r="B48465" s="10"/>
      <c r="L48465" s="10"/>
      <c r="M48465" s="10"/>
    </row>
    <row r="48466" spans="2:13" s="1" customFormat="1" ht="13.8" x14ac:dyDescent="0.3">
      <c r="B48466" s="10"/>
      <c r="L48466" s="10"/>
      <c r="M48466" s="10"/>
    </row>
    <row r="48467" spans="2:13" s="1" customFormat="1" ht="13.8" x14ac:dyDescent="0.3">
      <c r="B48467" s="10"/>
      <c r="L48467" s="10"/>
      <c r="M48467" s="10"/>
    </row>
    <row r="48468" spans="2:13" s="1" customFormat="1" ht="13.8" x14ac:dyDescent="0.3">
      <c r="B48468" s="10"/>
      <c r="L48468" s="10"/>
      <c r="M48468" s="10"/>
    </row>
    <row r="48469" spans="2:13" s="1" customFormat="1" ht="13.8" x14ac:dyDescent="0.3">
      <c r="B48469" s="10"/>
      <c r="L48469" s="10"/>
      <c r="M48469" s="10"/>
    </row>
    <row r="48470" spans="2:13" s="1" customFormat="1" ht="13.8" x14ac:dyDescent="0.3">
      <c r="B48470" s="10"/>
      <c r="L48470" s="10"/>
      <c r="M48470" s="10"/>
    </row>
    <row r="48471" spans="2:13" s="1" customFormat="1" ht="13.8" x14ac:dyDescent="0.3">
      <c r="B48471" s="10"/>
      <c r="L48471" s="10"/>
      <c r="M48471" s="10"/>
    </row>
    <row r="48472" spans="2:13" s="1" customFormat="1" ht="13.8" x14ac:dyDescent="0.3">
      <c r="B48472" s="10"/>
      <c r="L48472" s="10"/>
      <c r="M48472" s="10"/>
    </row>
    <row r="48473" spans="2:13" s="1" customFormat="1" ht="13.8" x14ac:dyDescent="0.3">
      <c r="B48473" s="10"/>
      <c r="L48473" s="10"/>
      <c r="M48473" s="10"/>
    </row>
    <row r="48474" spans="2:13" s="1" customFormat="1" ht="13.8" x14ac:dyDescent="0.3">
      <c r="B48474" s="10"/>
      <c r="L48474" s="10"/>
      <c r="M48474" s="10"/>
    </row>
    <row r="48475" spans="2:13" s="1" customFormat="1" ht="13.8" x14ac:dyDescent="0.3">
      <c r="B48475" s="10"/>
      <c r="L48475" s="10"/>
      <c r="M48475" s="10"/>
    </row>
    <row r="48476" spans="2:13" s="1" customFormat="1" ht="13.8" x14ac:dyDescent="0.3">
      <c r="B48476" s="10"/>
      <c r="L48476" s="10"/>
      <c r="M48476" s="10"/>
    </row>
    <row r="48477" spans="2:13" s="1" customFormat="1" ht="13.8" x14ac:dyDescent="0.3">
      <c r="B48477" s="10"/>
      <c r="L48477" s="10"/>
      <c r="M48477" s="10"/>
    </row>
    <row r="48478" spans="2:13" s="1" customFormat="1" ht="13.8" x14ac:dyDescent="0.3">
      <c r="B48478" s="10"/>
      <c r="L48478" s="10"/>
      <c r="M48478" s="10"/>
    </row>
    <row r="48479" spans="2:13" s="1" customFormat="1" ht="13.8" x14ac:dyDescent="0.3">
      <c r="B48479" s="10"/>
      <c r="L48479" s="10"/>
      <c r="M48479" s="10"/>
    </row>
    <row r="48480" spans="2:13" s="1" customFormat="1" ht="13.8" x14ac:dyDescent="0.3">
      <c r="B48480" s="10"/>
      <c r="L48480" s="10"/>
      <c r="M48480" s="10"/>
    </row>
    <row r="48481" spans="2:13" s="1" customFormat="1" ht="13.8" x14ac:dyDescent="0.3">
      <c r="B48481" s="10"/>
      <c r="L48481" s="10"/>
      <c r="M48481" s="10"/>
    </row>
    <row r="48482" spans="2:13" s="1" customFormat="1" ht="13.8" x14ac:dyDescent="0.3">
      <c r="B48482" s="10"/>
      <c r="L48482" s="10"/>
      <c r="M48482" s="10"/>
    </row>
    <row r="48483" spans="2:13" s="1" customFormat="1" ht="13.8" x14ac:dyDescent="0.3">
      <c r="B48483" s="10"/>
      <c r="L48483" s="10"/>
      <c r="M48483" s="10"/>
    </row>
    <row r="48484" spans="2:13" s="1" customFormat="1" ht="13.8" x14ac:dyDescent="0.3">
      <c r="B48484" s="10"/>
      <c r="L48484" s="10"/>
      <c r="M48484" s="10"/>
    </row>
    <row r="48485" spans="2:13" s="1" customFormat="1" ht="13.8" x14ac:dyDescent="0.3">
      <c r="B48485" s="10"/>
      <c r="L48485" s="10"/>
      <c r="M48485" s="10"/>
    </row>
    <row r="48486" spans="2:13" s="1" customFormat="1" ht="13.8" x14ac:dyDescent="0.3">
      <c r="B48486" s="10"/>
      <c r="L48486" s="10"/>
      <c r="M48486" s="10"/>
    </row>
    <row r="48487" spans="2:13" s="1" customFormat="1" ht="13.8" x14ac:dyDescent="0.3">
      <c r="B48487" s="10"/>
      <c r="L48487" s="10"/>
      <c r="M48487" s="10"/>
    </row>
    <row r="48488" spans="2:13" s="1" customFormat="1" ht="13.8" x14ac:dyDescent="0.3">
      <c r="B48488" s="10"/>
      <c r="L48488" s="10"/>
      <c r="M48488" s="10"/>
    </row>
    <row r="48489" spans="2:13" s="1" customFormat="1" ht="13.8" x14ac:dyDescent="0.3">
      <c r="B48489" s="10"/>
      <c r="L48489" s="10"/>
      <c r="M48489" s="10"/>
    </row>
    <row r="48490" spans="2:13" s="1" customFormat="1" ht="13.8" x14ac:dyDescent="0.3">
      <c r="B48490" s="10"/>
      <c r="L48490" s="10"/>
      <c r="M48490" s="10"/>
    </row>
    <row r="48491" spans="2:13" s="1" customFormat="1" ht="13.8" x14ac:dyDescent="0.3">
      <c r="B48491" s="10"/>
      <c r="L48491" s="10"/>
      <c r="M48491" s="10"/>
    </row>
    <row r="48492" spans="2:13" s="1" customFormat="1" ht="13.8" x14ac:dyDescent="0.3">
      <c r="B48492" s="10"/>
      <c r="L48492" s="10"/>
      <c r="M48492" s="10"/>
    </row>
    <row r="48493" spans="2:13" s="1" customFormat="1" ht="13.8" x14ac:dyDescent="0.3">
      <c r="B48493" s="10"/>
      <c r="L48493" s="10"/>
      <c r="M48493" s="10"/>
    </row>
    <row r="48494" spans="2:13" s="1" customFormat="1" ht="13.8" x14ac:dyDescent="0.3">
      <c r="B48494" s="10"/>
      <c r="L48494" s="10"/>
      <c r="M48494" s="10"/>
    </row>
    <row r="48495" spans="2:13" s="1" customFormat="1" ht="13.8" x14ac:dyDescent="0.3">
      <c r="B48495" s="10"/>
      <c r="L48495" s="10"/>
      <c r="M48495" s="10"/>
    </row>
    <row r="48496" spans="2:13" s="1" customFormat="1" ht="13.8" x14ac:dyDescent="0.3">
      <c r="B48496" s="10"/>
      <c r="L48496" s="10"/>
      <c r="M48496" s="10"/>
    </row>
    <row r="48497" spans="2:13" s="1" customFormat="1" ht="13.8" x14ac:dyDescent="0.3">
      <c r="B48497" s="10"/>
      <c r="L48497" s="10"/>
      <c r="M48497" s="10"/>
    </row>
    <row r="48498" spans="2:13" s="1" customFormat="1" ht="13.8" x14ac:dyDescent="0.3">
      <c r="B48498" s="10"/>
      <c r="L48498" s="10"/>
      <c r="M48498" s="10"/>
    </row>
    <row r="48499" spans="2:13" s="1" customFormat="1" ht="13.8" x14ac:dyDescent="0.3">
      <c r="B48499" s="10"/>
      <c r="L48499" s="10"/>
      <c r="M48499" s="10"/>
    </row>
    <row r="48500" spans="2:13" s="1" customFormat="1" ht="13.8" x14ac:dyDescent="0.3">
      <c r="B48500" s="10"/>
      <c r="L48500" s="10"/>
      <c r="M48500" s="10"/>
    </row>
    <row r="48501" spans="2:13" s="1" customFormat="1" ht="13.8" x14ac:dyDescent="0.3">
      <c r="B48501" s="10"/>
      <c r="L48501" s="10"/>
      <c r="M48501" s="10"/>
    </row>
    <row r="48502" spans="2:13" s="1" customFormat="1" ht="13.8" x14ac:dyDescent="0.3">
      <c r="B48502" s="10"/>
      <c r="L48502" s="10"/>
      <c r="M48502" s="10"/>
    </row>
    <row r="48503" spans="2:13" s="1" customFormat="1" ht="13.8" x14ac:dyDescent="0.3">
      <c r="B48503" s="10"/>
      <c r="L48503" s="10"/>
      <c r="M48503" s="10"/>
    </row>
    <row r="48504" spans="2:13" s="1" customFormat="1" ht="13.8" x14ac:dyDescent="0.3">
      <c r="B48504" s="10"/>
      <c r="L48504" s="10"/>
      <c r="M48504" s="10"/>
    </row>
    <row r="48505" spans="2:13" s="1" customFormat="1" ht="13.8" x14ac:dyDescent="0.3">
      <c r="B48505" s="10"/>
      <c r="L48505" s="10"/>
      <c r="M48505" s="10"/>
    </row>
    <row r="48506" spans="2:13" s="1" customFormat="1" ht="13.8" x14ac:dyDescent="0.3">
      <c r="B48506" s="10"/>
      <c r="L48506" s="10"/>
      <c r="M48506" s="10"/>
    </row>
    <row r="48507" spans="2:13" s="1" customFormat="1" ht="13.8" x14ac:dyDescent="0.3">
      <c r="B48507" s="10"/>
      <c r="L48507" s="10"/>
      <c r="M48507" s="10"/>
    </row>
    <row r="48508" spans="2:13" s="1" customFormat="1" ht="13.8" x14ac:dyDescent="0.3">
      <c r="B48508" s="10"/>
      <c r="L48508" s="10"/>
      <c r="M48508" s="10"/>
    </row>
    <row r="48509" spans="2:13" s="1" customFormat="1" ht="13.8" x14ac:dyDescent="0.3">
      <c r="B48509" s="10"/>
      <c r="L48509" s="10"/>
      <c r="M48509" s="10"/>
    </row>
    <row r="48510" spans="2:13" s="1" customFormat="1" ht="13.8" x14ac:dyDescent="0.3">
      <c r="B48510" s="10"/>
      <c r="L48510" s="10"/>
      <c r="M48510" s="10"/>
    </row>
    <row r="48511" spans="2:13" s="1" customFormat="1" ht="13.8" x14ac:dyDescent="0.3">
      <c r="B48511" s="10"/>
      <c r="L48511" s="10"/>
      <c r="M48511" s="10"/>
    </row>
    <row r="48512" spans="2:13" s="1" customFormat="1" ht="13.8" x14ac:dyDescent="0.3">
      <c r="B48512" s="10"/>
      <c r="L48512" s="10"/>
      <c r="M48512" s="10"/>
    </row>
    <row r="48513" spans="2:13" s="1" customFormat="1" ht="13.8" x14ac:dyDescent="0.3">
      <c r="B48513" s="10"/>
      <c r="L48513" s="10"/>
      <c r="M48513" s="10"/>
    </row>
    <row r="48514" spans="2:13" s="1" customFormat="1" ht="13.8" x14ac:dyDescent="0.3">
      <c r="B48514" s="10"/>
      <c r="L48514" s="10"/>
      <c r="M48514" s="10"/>
    </row>
    <row r="48515" spans="2:13" s="1" customFormat="1" ht="13.8" x14ac:dyDescent="0.3">
      <c r="B48515" s="10"/>
      <c r="L48515" s="10"/>
      <c r="M48515" s="10"/>
    </row>
    <row r="48516" spans="2:13" s="1" customFormat="1" ht="13.8" x14ac:dyDescent="0.3">
      <c r="B48516" s="10"/>
      <c r="L48516" s="10"/>
      <c r="M48516" s="10"/>
    </row>
    <row r="48517" spans="2:13" s="1" customFormat="1" ht="13.8" x14ac:dyDescent="0.3">
      <c r="B48517" s="10"/>
      <c r="L48517" s="10"/>
      <c r="M48517" s="10"/>
    </row>
    <row r="48518" spans="2:13" s="1" customFormat="1" ht="13.8" x14ac:dyDescent="0.3">
      <c r="B48518" s="10"/>
      <c r="L48518" s="10"/>
      <c r="M48518" s="10"/>
    </row>
    <row r="48519" spans="2:13" s="1" customFormat="1" ht="13.8" x14ac:dyDescent="0.3">
      <c r="B48519" s="10"/>
      <c r="L48519" s="10"/>
      <c r="M48519" s="10"/>
    </row>
    <row r="48520" spans="2:13" s="1" customFormat="1" ht="13.8" x14ac:dyDescent="0.3">
      <c r="B48520" s="10"/>
      <c r="L48520" s="10"/>
      <c r="M48520" s="10"/>
    </row>
    <row r="48521" spans="2:13" s="1" customFormat="1" ht="13.8" x14ac:dyDescent="0.3">
      <c r="B48521" s="10"/>
      <c r="L48521" s="10"/>
      <c r="M48521" s="10"/>
    </row>
    <row r="48522" spans="2:13" s="1" customFormat="1" ht="13.8" x14ac:dyDescent="0.3">
      <c r="B48522" s="10"/>
      <c r="L48522" s="10"/>
      <c r="M48522" s="10"/>
    </row>
    <row r="48523" spans="2:13" s="1" customFormat="1" ht="13.8" x14ac:dyDescent="0.3">
      <c r="B48523" s="10"/>
      <c r="L48523" s="10"/>
      <c r="M48523" s="10"/>
    </row>
    <row r="48524" spans="2:13" s="1" customFormat="1" ht="13.8" x14ac:dyDescent="0.3">
      <c r="B48524" s="10"/>
      <c r="L48524" s="10"/>
      <c r="M48524" s="10"/>
    </row>
    <row r="48525" spans="2:13" s="1" customFormat="1" ht="13.8" x14ac:dyDescent="0.3">
      <c r="B48525" s="10"/>
      <c r="L48525" s="10"/>
      <c r="M48525" s="10"/>
    </row>
    <row r="48526" spans="2:13" s="1" customFormat="1" ht="13.8" x14ac:dyDescent="0.3">
      <c r="B48526" s="10"/>
      <c r="L48526" s="10"/>
      <c r="M48526" s="10"/>
    </row>
    <row r="48527" spans="2:13" s="1" customFormat="1" ht="13.8" x14ac:dyDescent="0.3">
      <c r="B48527" s="10"/>
      <c r="L48527" s="10"/>
      <c r="M48527" s="10"/>
    </row>
    <row r="48528" spans="2:13" s="1" customFormat="1" ht="13.8" x14ac:dyDescent="0.3">
      <c r="B48528" s="10"/>
      <c r="L48528" s="10"/>
      <c r="M48528" s="10"/>
    </row>
    <row r="48529" spans="2:13" s="1" customFormat="1" ht="13.8" x14ac:dyDescent="0.3">
      <c r="B48529" s="10"/>
      <c r="L48529" s="10"/>
      <c r="M48529" s="10"/>
    </row>
    <row r="48530" spans="2:13" s="1" customFormat="1" ht="13.8" x14ac:dyDescent="0.3">
      <c r="B48530" s="10"/>
      <c r="L48530" s="10"/>
      <c r="M48530" s="10"/>
    </row>
    <row r="48531" spans="2:13" s="1" customFormat="1" ht="13.8" x14ac:dyDescent="0.3">
      <c r="B48531" s="10"/>
      <c r="L48531" s="10"/>
      <c r="M48531" s="10"/>
    </row>
    <row r="48532" spans="2:13" s="1" customFormat="1" ht="13.8" x14ac:dyDescent="0.3">
      <c r="B48532" s="10"/>
      <c r="L48532" s="10"/>
      <c r="M48532" s="10"/>
    </row>
    <row r="48533" spans="2:13" s="1" customFormat="1" ht="13.8" x14ac:dyDescent="0.3">
      <c r="B48533" s="10"/>
      <c r="L48533" s="10"/>
      <c r="M48533" s="10"/>
    </row>
    <row r="48534" spans="2:13" s="1" customFormat="1" ht="13.8" x14ac:dyDescent="0.3">
      <c r="B48534" s="10"/>
      <c r="L48534" s="10"/>
      <c r="M48534" s="10"/>
    </row>
    <row r="48535" spans="2:13" s="1" customFormat="1" ht="13.8" x14ac:dyDescent="0.3">
      <c r="B48535" s="10"/>
      <c r="L48535" s="10"/>
      <c r="M48535" s="10"/>
    </row>
    <row r="48536" spans="2:13" s="1" customFormat="1" ht="13.8" x14ac:dyDescent="0.3">
      <c r="B48536" s="10"/>
      <c r="L48536" s="10"/>
      <c r="M48536" s="10"/>
    </row>
    <row r="48537" spans="2:13" s="1" customFormat="1" ht="13.8" x14ac:dyDescent="0.3">
      <c r="B48537" s="10"/>
      <c r="L48537" s="10"/>
      <c r="M48537" s="10"/>
    </row>
    <row r="48538" spans="2:13" s="1" customFormat="1" ht="13.8" x14ac:dyDescent="0.3">
      <c r="B48538" s="10"/>
      <c r="L48538" s="10"/>
      <c r="M48538" s="10"/>
    </row>
    <row r="48539" spans="2:13" s="1" customFormat="1" ht="13.8" x14ac:dyDescent="0.3">
      <c r="B48539" s="10"/>
      <c r="L48539" s="10"/>
      <c r="M48539" s="10"/>
    </row>
    <row r="48540" spans="2:13" s="1" customFormat="1" ht="13.8" x14ac:dyDescent="0.3">
      <c r="B48540" s="10"/>
      <c r="L48540" s="10"/>
      <c r="M48540" s="10"/>
    </row>
    <row r="48541" spans="2:13" s="1" customFormat="1" ht="13.8" x14ac:dyDescent="0.3">
      <c r="B48541" s="10"/>
      <c r="L48541" s="10"/>
      <c r="M48541" s="10"/>
    </row>
    <row r="48542" spans="2:13" s="1" customFormat="1" ht="13.8" x14ac:dyDescent="0.3">
      <c r="B48542" s="10"/>
      <c r="L48542" s="10"/>
      <c r="M48542" s="10"/>
    </row>
    <row r="48543" spans="2:13" s="1" customFormat="1" ht="13.8" x14ac:dyDescent="0.3">
      <c r="B48543" s="10"/>
      <c r="L48543" s="10"/>
      <c r="M48543" s="10"/>
    </row>
    <row r="48544" spans="2:13" s="1" customFormat="1" ht="13.8" x14ac:dyDescent="0.3">
      <c r="B48544" s="10"/>
      <c r="L48544" s="10"/>
      <c r="M48544" s="10"/>
    </row>
    <row r="48545" spans="2:13" s="1" customFormat="1" ht="13.8" x14ac:dyDescent="0.3">
      <c r="B48545" s="10"/>
      <c r="L48545" s="10"/>
      <c r="M48545" s="10"/>
    </row>
    <row r="48546" spans="2:13" s="1" customFormat="1" ht="13.8" x14ac:dyDescent="0.3">
      <c r="B48546" s="10"/>
      <c r="L48546" s="10"/>
      <c r="M48546" s="10"/>
    </row>
    <row r="48547" spans="2:13" s="1" customFormat="1" ht="13.8" x14ac:dyDescent="0.3">
      <c r="B48547" s="10"/>
      <c r="L48547" s="10"/>
      <c r="M48547" s="10"/>
    </row>
    <row r="48548" spans="2:13" s="1" customFormat="1" ht="13.8" x14ac:dyDescent="0.3">
      <c r="B48548" s="10"/>
      <c r="L48548" s="10"/>
      <c r="M48548" s="10"/>
    </row>
    <row r="48549" spans="2:13" s="1" customFormat="1" ht="13.8" x14ac:dyDescent="0.3">
      <c r="B48549" s="10"/>
      <c r="L48549" s="10"/>
      <c r="M48549" s="10"/>
    </row>
    <row r="48550" spans="2:13" s="1" customFormat="1" ht="13.8" x14ac:dyDescent="0.3">
      <c r="B48550" s="10"/>
      <c r="L48550" s="10"/>
      <c r="M48550" s="10"/>
    </row>
    <row r="48551" spans="2:13" s="1" customFormat="1" ht="13.8" x14ac:dyDescent="0.3">
      <c r="B48551" s="10"/>
      <c r="L48551" s="10"/>
      <c r="M48551" s="10"/>
    </row>
    <row r="48552" spans="2:13" s="1" customFormat="1" ht="13.8" x14ac:dyDescent="0.3">
      <c r="B48552" s="10"/>
      <c r="L48552" s="10"/>
      <c r="M48552" s="10"/>
    </row>
    <row r="48553" spans="2:13" s="1" customFormat="1" ht="13.8" x14ac:dyDescent="0.3">
      <c r="B48553" s="10"/>
      <c r="L48553" s="10"/>
      <c r="M48553" s="10"/>
    </row>
    <row r="48554" spans="2:13" s="1" customFormat="1" ht="13.8" x14ac:dyDescent="0.3">
      <c r="B48554" s="10"/>
      <c r="L48554" s="10"/>
      <c r="M48554" s="10"/>
    </row>
    <row r="48555" spans="2:13" s="1" customFormat="1" ht="13.8" x14ac:dyDescent="0.3">
      <c r="B48555" s="10"/>
      <c r="L48555" s="10"/>
      <c r="M48555" s="10"/>
    </row>
    <row r="48556" spans="2:13" s="1" customFormat="1" ht="13.8" x14ac:dyDescent="0.3">
      <c r="B48556" s="10"/>
      <c r="L48556" s="10"/>
      <c r="M48556" s="10"/>
    </row>
    <row r="48557" spans="2:13" s="1" customFormat="1" ht="13.8" x14ac:dyDescent="0.3">
      <c r="B48557" s="10"/>
      <c r="L48557" s="10"/>
      <c r="M48557" s="10"/>
    </row>
    <row r="48558" spans="2:13" s="1" customFormat="1" ht="13.8" x14ac:dyDescent="0.3">
      <c r="B48558" s="10"/>
      <c r="L48558" s="10"/>
      <c r="M48558" s="10"/>
    </row>
    <row r="48559" spans="2:13" s="1" customFormat="1" ht="13.8" x14ac:dyDescent="0.3">
      <c r="B48559" s="10"/>
      <c r="L48559" s="10"/>
      <c r="M48559" s="10"/>
    </row>
    <row r="48560" spans="2:13" s="1" customFormat="1" ht="13.8" x14ac:dyDescent="0.3">
      <c r="B48560" s="10"/>
      <c r="L48560" s="10"/>
      <c r="M48560" s="10"/>
    </row>
    <row r="48561" spans="2:13" s="1" customFormat="1" ht="13.8" x14ac:dyDescent="0.3">
      <c r="B48561" s="10"/>
      <c r="L48561" s="10"/>
      <c r="M48561" s="10"/>
    </row>
    <row r="48562" spans="2:13" s="1" customFormat="1" ht="13.8" x14ac:dyDescent="0.3">
      <c r="B48562" s="10"/>
      <c r="L48562" s="10"/>
      <c r="M48562" s="10"/>
    </row>
    <row r="48563" spans="2:13" s="1" customFormat="1" ht="13.8" x14ac:dyDescent="0.3">
      <c r="B48563" s="10"/>
      <c r="L48563" s="10"/>
      <c r="M48563" s="10"/>
    </row>
    <row r="48564" spans="2:13" s="1" customFormat="1" ht="13.8" x14ac:dyDescent="0.3">
      <c r="B48564" s="10"/>
      <c r="L48564" s="10"/>
      <c r="M48564" s="10"/>
    </row>
    <row r="48565" spans="2:13" s="1" customFormat="1" ht="13.8" x14ac:dyDescent="0.3">
      <c r="B48565" s="10"/>
      <c r="L48565" s="10"/>
      <c r="M48565" s="10"/>
    </row>
    <row r="48566" spans="2:13" s="1" customFormat="1" ht="13.8" x14ac:dyDescent="0.3">
      <c r="B48566" s="10"/>
      <c r="L48566" s="10"/>
      <c r="M48566" s="10"/>
    </row>
    <row r="48567" spans="2:13" s="1" customFormat="1" ht="13.8" x14ac:dyDescent="0.3">
      <c r="B48567" s="10"/>
      <c r="L48567" s="10"/>
      <c r="M48567" s="10"/>
    </row>
    <row r="48568" spans="2:13" s="1" customFormat="1" ht="13.8" x14ac:dyDescent="0.3">
      <c r="B48568" s="10"/>
      <c r="L48568" s="10"/>
      <c r="M48568" s="10"/>
    </row>
    <row r="48569" spans="2:13" s="1" customFormat="1" ht="13.8" x14ac:dyDescent="0.3">
      <c r="B48569" s="10"/>
      <c r="L48569" s="10"/>
      <c r="M48569" s="10"/>
    </row>
    <row r="48570" spans="2:13" s="1" customFormat="1" ht="13.8" x14ac:dyDescent="0.3">
      <c r="B48570" s="10"/>
      <c r="L48570" s="10"/>
      <c r="M48570" s="10"/>
    </row>
    <row r="48571" spans="2:13" s="1" customFormat="1" ht="13.8" x14ac:dyDescent="0.3">
      <c r="B48571" s="10"/>
      <c r="L48571" s="10"/>
      <c r="M48571" s="10"/>
    </row>
    <row r="48572" spans="2:13" s="1" customFormat="1" ht="13.8" x14ac:dyDescent="0.3">
      <c r="B48572" s="10"/>
      <c r="L48572" s="10"/>
      <c r="M48572" s="10"/>
    </row>
    <row r="48573" spans="2:13" s="1" customFormat="1" ht="13.8" x14ac:dyDescent="0.3">
      <c r="B48573" s="10"/>
      <c r="L48573" s="10"/>
      <c r="M48573" s="10"/>
    </row>
    <row r="48574" spans="2:13" s="1" customFormat="1" ht="13.8" x14ac:dyDescent="0.3">
      <c r="B48574" s="10"/>
      <c r="L48574" s="10"/>
      <c r="M48574" s="10"/>
    </row>
    <row r="48575" spans="2:13" s="1" customFormat="1" ht="13.8" x14ac:dyDescent="0.3">
      <c r="B48575" s="10"/>
      <c r="L48575" s="10"/>
      <c r="M48575" s="10"/>
    </row>
    <row r="48576" spans="2:13" s="1" customFormat="1" ht="13.8" x14ac:dyDescent="0.3">
      <c r="B48576" s="10"/>
      <c r="L48576" s="10"/>
      <c r="M48576" s="10"/>
    </row>
    <row r="48577" spans="2:13" s="1" customFormat="1" ht="13.8" x14ac:dyDescent="0.3">
      <c r="B48577" s="10"/>
      <c r="L48577" s="10"/>
      <c r="M48577" s="10"/>
    </row>
    <row r="48578" spans="2:13" s="1" customFormat="1" ht="13.8" x14ac:dyDescent="0.3">
      <c r="B48578" s="10"/>
      <c r="L48578" s="10"/>
      <c r="M48578" s="10"/>
    </row>
    <row r="48579" spans="2:13" s="1" customFormat="1" ht="13.8" x14ac:dyDescent="0.3">
      <c r="B48579" s="10"/>
      <c r="L48579" s="10"/>
      <c r="M48579" s="10"/>
    </row>
    <row r="48580" spans="2:13" s="1" customFormat="1" ht="13.8" x14ac:dyDescent="0.3">
      <c r="B48580" s="10"/>
      <c r="L48580" s="10"/>
      <c r="M48580" s="10"/>
    </row>
    <row r="48581" spans="2:13" s="1" customFormat="1" ht="13.8" x14ac:dyDescent="0.3">
      <c r="B48581" s="10"/>
      <c r="L48581" s="10"/>
      <c r="M48581" s="10"/>
    </row>
    <row r="48582" spans="2:13" s="1" customFormat="1" ht="13.8" x14ac:dyDescent="0.3">
      <c r="B48582" s="10"/>
      <c r="L48582" s="10"/>
      <c r="M48582" s="10"/>
    </row>
    <row r="48583" spans="2:13" s="1" customFormat="1" ht="13.8" x14ac:dyDescent="0.3">
      <c r="B48583" s="10"/>
      <c r="L48583" s="10"/>
      <c r="M48583" s="10"/>
    </row>
    <row r="48584" spans="2:13" s="1" customFormat="1" ht="13.8" x14ac:dyDescent="0.3">
      <c r="B48584" s="10"/>
      <c r="L48584" s="10"/>
      <c r="M48584" s="10"/>
    </row>
    <row r="48585" spans="2:13" s="1" customFormat="1" ht="13.8" x14ac:dyDescent="0.3">
      <c r="B48585" s="10"/>
      <c r="L48585" s="10"/>
      <c r="M48585" s="10"/>
    </row>
    <row r="48586" spans="2:13" s="1" customFormat="1" ht="13.8" x14ac:dyDescent="0.3">
      <c r="B48586" s="10"/>
      <c r="L48586" s="10"/>
      <c r="M48586" s="10"/>
    </row>
    <row r="48587" spans="2:13" s="1" customFormat="1" ht="13.8" x14ac:dyDescent="0.3">
      <c r="B48587" s="10"/>
      <c r="L48587" s="10"/>
      <c r="M48587" s="10"/>
    </row>
    <row r="48588" spans="2:13" s="1" customFormat="1" ht="13.8" x14ac:dyDescent="0.3">
      <c r="B48588" s="10"/>
      <c r="L48588" s="10"/>
      <c r="M48588" s="10"/>
    </row>
    <row r="48589" spans="2:13" s="1" customFormat="1" ht="13.8" x14ac:dyDescent="0.3">
      <c r="B48589" s="10"/>
      <c r="L48589" s="10"/>
      <c r="M48589" s="10"/>
    </row>
    <row r="48590" spans="2:13" s="1" customFormat="1" ht="13.8" x14ac:dyDescent="0.3">
      <c r="B48590" s="10"/>
      <c r="L48590" s="10"/>
      <c r="M48590" s="10"/>
    </row>
    <row r="48591" spans="2:13" s="1" customFormat="1" ht="13.8" x14ac:dyDescent="0.3">
      <c r="B48591" s="10"/>
      <c r="L48591" s="10"/>
      <c r="M48591" s="10"/>
    </row>
    <row r="48592" spans="2:13" s="1" customFormat="1" ht="13.8" x14ac:dyDescent="0.3">
      <c r="B48592" s="10"/>
      <c r="L48592" s="10"/>
      <c r="M48592" s="10"/>
    </row>
    <row r="48593" spans="2:13" s="1" customFormat="1" ht="13.8" x14ac:dyDescent="0.3">
      <c r="B48593" s="10"/>
      <c r="L48593" s="10"/>
      <c r="M48593" s="10"/>
    </row>
    <row r="48594" spans="2:13" s="1" customFormat="1" ht="13.8" x14ac:dyDescent="0.3">
      <c r="B48594" s="10"/>
      <c r="L48594" s="10"/>
      <c r="M48594" s="10"/>
    </row>
    <row r="48595" spans="2:13" s="1" customFormat="1" ht="13.8" x14ac:dyDescent="0.3">
      <c r="B48595" s="10"/>
      <c r="L48595" s="10"/>
      <c r="M48595" s="10"/>
    </row>
    <row r="48596" spans="2:13" s="1" customFormat="1" ht="13.8" x14ac:dyDescent="0.3">
      <c r="B48596" s="10"/>
      <c r="L48596" s="10"/>
      <c r="M48596" s="10"/>
    </row>
    <row r="48597" spans="2:13" s="1" customFormat="1" ht="13.8" x14ac:dyDescent="0.3">
      <c r="B48597" s="10"/>
      <c r="L48597" s="10"/>
      <c r="M48597" s="10"/>
    </row>
    <row r="48598" spans="2:13" s="1" customFormat="1" ht="13.8" x14ac:dyDescent="0.3">
      <c r="B48598" s="10"/>
      <c r="L48598" s="10"/>
      <c r="M48598" s="10"/>
    </row>
    <row r="48599" spans="2:13" s="1" customFormat="1" ht="13.8" x14ac:dyDescent="0.3">
      <c r="B48599" s="10"/>
      <c r="L48599" s="10"/>
      <c r="M48599" s="10"/>
    </row>
    <row r="48600" spans="2:13" s="1" customFormat="1" ht="13.8" x14ac:dyDescent="0.3">
      <c r="B48600" s="10"/>
      <c r="L48600" s="10"/>
      <c r="M48600" s="10"/>
    </row>
    <row r="48601" spans="2:13" s="1" customFormat="1" ht="13.8" x14ac:dyDescent="0.3">
      <c r="B48601" s="10"/>
      <c r="L48601" s="10"/>
      <c r="M48601" s="10"/>
    </row>
    <row r="48602" spans="2:13" s="1" customFormat="1" ht="13.8" x14ac:dyDescent="0.3">
      <c r="B48602" s="10"/>
      <c r="L48602" s="10"/>
      <c r="M48602" s="10"/>
    </row>
    <row r="48603" spans="2:13" s="1" customFormat="1" ht="13.8" x14ac:dyDescent="0.3">
      <c r="B48603" s="10"/>
      <c r="L48603" s="10"/>
      <c r="M48603" s="10"/>
    </row>
    <row r="48604" spans="2:13" s="1" customFormat="1" ht="13.8" x14ac:dyDescent="0.3">
      <c r="B48604" s="10"/>
      <c r="L48604" s="10"/>
      <c r="M48604" s="10"/>
    </row>
    <row r="48605" spans="2:13" s="1" customFormat="1" ht="13.8" x14ac:dyDescent="0.3">
      <c r="B48605" s="10"/>
      <c r="L48605" s="10"/>
      <c r="M48605" s="10"/>
    </row>
    <row r="48606" spans="2:13" s="1" customFormat="1" ht="13.8" x14ac:dyDescent="0.3">
      <c r="B48606" s="10"/>
      <c r="L48606" s="10"/>
      <c r="M48606" s="10"/>
    </row>
    <row r="48607" spans="2:13" s="1" customFormat="1" ht="13.8" x14ac:dyDescent="0.3">
      <c r="B48607" s="10"/>
      <c r="L48607" s="10"/>
      <c r="M48607" s="10"/>
    </row>
    <row r="48608" spans="2:13" s="1" customFormat="1" ht="13.8" x14ac:dyDescent="0.3">
      <c r="B48608" s="10"/>
      <c r="L48608" s="10"/>
      <c r="M48608" s="10"/>
    </row>
    <row r="48609" spans="2:13" s="1" customFormat="1" ht="13.8" x14ac:dyDescent="0.3">
      <c r="B48609" s="10"/>
      <c r="L48609" s="10"/>
      <c r="M48609" s="10"/>
    </row>
    <row r="48610" spans="2:13" s="1" customFormat="1" ht="13.8" x14ac:dyDescent="0.3">
      <c r="B48610" s="10"/>
      <c r="L48610" s="10"/>
      <c r="M48610" s="10"/>
    </row>
    <row r="48611" spans="2:13" s="1" customFormat="1" ht="13.8" x14ac:dyDescent="0.3">
      <c r="B48611" s="10"/>
      <c r="L48611" s="10"/>
      <c r="M48611" s="10"/>
    </row>
    <row r="48612" spans="2:13" s="1" customFormat="1" ht="13.8" x14ac:dyDescent="0.3">
      <c r="B48612" s="10"/>
      <c r="L48612" s="10"/>
      <c r="M48612" s="10"/>
    </row>
    <row r="48613" spans="2:13" s="1" customFormat="1" ht="13.8" x14ac:dyDescent="0.3">
      <c r="B48613" s="10"/>
      <c r="L48613" s="10"/>
      <c r="M48613" s="10"/>
    </row>
    <row r="48614" spans="2:13" s="1" customFormat="1" ht="13.8" x14ac:dyDescent="0.3">
      <c r="B48614" s="10"/>
      <c r="L48614" s="10"/>
      <c r="M48614" s="10"/>
    </row>
    <row r="48615" spans="2:13" s="1" customFormat="1" ht="13.8" x14ac:dyDescent="0.3">
      <c r="B48615" s="10"/>
      <c r="L48615" s="10"/>
      <c r="M48615" s="10"/>
    </row>
    <row r="48616" spans="2:13" s="1" customFormat="1" ht="13.8" x14ac:dyDescent="0.3">
      <c r="B48616" s="10"/>
      <c r="L48616" s="10"/>
      <c r="M48616" s="10"/>
    </row>
    <row r="48617" spans="2:13" s="1" customFormat="1" ht="13.8" x14ac:dyDescent="0.3">
      <c r="B48617" s="10"/>
      <c r="L48617" s="10"/>
      <c r="M48617" s="10"/>
    </row>
    <row r="48618" spans="2:13" s="1" customFormat="1" ht="13.8" x14ac:dyDescent="0.3">
      <c r="B48618" s="10"/>
      <c r="L48618" s="10"/>
      <c r="M48618" s="10"/>
    </row>
    <row r="48619" spans="2:13" s="1" customFormat="1" ht="13.8" x14ac:dyDescent="0.3">
      <c r="B48619" s="10"/>
      <c r="L48619" s="10"/>
      <c r="M48619" s="10"/>
    </row>
    <row r="48620" spans="2:13" s="1" customFormat="1" ht="13.8" x14ac:dyDescent="0.3">
      <c r="B48620" s="10"/>
      <c r="L48620" s="10"/>
      <c r="M48620" s="10"/>
    </row>
    <row r="48621" spans="2:13" s="1" customFormat="1" ht="13.8" x14ac:dyDescent="0.3">
      <c r="B48621" s="10"/>
      <c r="L48621" s="10"/>
      <c r="M48621" s="10"/>
    </row>
    <row r="48622" spans="2:13" s="1" customFormat="1" ht="13.8" x14ac:dyDescent="0.3">
      <c r="B48622" s="10"/>
      <c r="L48622" s="10"/>
      <c r="M48622" s="10"/>
    </row>
    <row r="48623" spans="2:13" s="1" customFormat="1" ht="13.8" x14ac:dyDescent="0.3">
      <c r="B48623" s="10"/>
      <c r="L48623" s="10"/>
      <c r="M48623" s="10"/>
    </row>
    <row r="48624" spans="2:13" s="1" customFormat="1" ht="13.8" x14ac:dyDescent="0.3">
      <c r="B48624" s="10"/>
      <c r="L48624" s="10"/>
      <c r="M48624" s="10"/>
    </row>
    <row r="48625" spans="2:13" s="1" customFormat="1" ht="13.8" x14ac:dyDescent="0.3">
      <c r="B48625" s="10"/>
      <c r="L48625" s="10"/>
      <c r="M48625" s="10"/>
    </row>
    <row r="48626" spans="2:13" s="1" customFormat="1" ht="13.8" x14ac:dyDescent="0.3">
      <c r="B48626" s="10"/>
      <c r="L48626" s="10"/>
      <c r="M48626" s="10"/>
    </row>
    <row r="48627" spans="2:13" s="1" customFormat="1" ht="13.8" x14ac:dyDescent="0.3">
      <c r="B48627" s="10"/>
      <c r="L48627" s="10"/>
      <c r="M48627" s="10"/>
    </row>
    <row r="48628" spans="2:13" s="1" customFormat="1" ht="13.8" x14ac:dyDescent="0.3">
      <c r="B48628" s="10"/>
      <c r="L48628" s="10"/>
      <c r="M48628" s="10"/>
    </row>
    <row r="48629" spans="2:13" s="1" customFormat="1" ht="13.8" x14ac:dyDescent="0.3">
      <c r="B48629" s="10"/>
      <c r="L48629" s="10"/>
      <c r="M48629" s="10"/>
    </row>
    <row r="48630" spans="2:13" s="1" customFormat="1" ht="13.8" x14ac:dyDescent="0.3">
      <c r="B48630" s="10"/>
      <c r="L48630" s="10"/>
      <c r="M48630" s="10"/>
    </row>
    <row r="48631" spans="2:13" s="1" customFormat="1" ht="13.8" x14ac:dyDescent="0.3">
      <c r="B48631" s="10"/>
      <c r="L48631" s="10"/>
      <c r="M48631" s="10"/>
    </row>
    <row r="48632" spans="2:13" s="1" customFormat="1" ht="13.8" x14ac:dyDescent="0.3">
      <c r="B48632" s="10"/>
      <c r="L48632" s="10"/>
      <c r="M48632" s="10"/>
    </row>
    <row r="48633" spans="2:13" s="1" customFormat="1" ht="13.8" x14ac:dyDescent="0.3">
      <c r="B48633" s="10"/>
      <c r="L48633" s="10"/>
      <c r="M48633" s="10"/>
    </row>
    <row r="48634" spans="2:13" s="1" customFormat="1" ht="13.8" x14ac:dyDescent="0.3">
      <c r="B48634" s="10"/>
      <c r="L48634" s="10"/>
      <c r="M48634" s="10"/>
    </row>
    <row r="48635" spans="2:13" s="1" customFormat="1" ht="13.8" x14ac:dyDescent="0.3">
      <c r="B48635" s="10"/>
      <c r="L48635" s="10"/>
      <c r="M48635" s="10"/>
    </row>
    <row r="48636" spans="2:13" s="1" customFormat="1" ht="13.8" x14ac:dyDescent="0.3">
      <c r="B48636" s="10"/>
      <c r="L48636" s="10"/>
      <c r="M48636" s="10"/>
    </row>
    <row r="48637" spans="2:13" s="1" customFormat="1" ht="13.8" x14ac:dyDescent="0.3">
      <c r="B48637" s="10"/>
      <c r="L48637" s="10"/>
      <c r="M48637" s="10"/>
    </row>
    <row r="48638" spans="2:13" s="1" customFormat="1" ht="13.8" x14ac:dyDescent="0.3">
      <c r="B48638" s="10"/>
      <c r="L48638" s="10"/>
      <c r="M48638" s="10"/>
    </row>
    <row r="48639" spans="2:13" s="1" customFormat="1" ht="13.8" x14ac:dyDescent="0.3">
      <c r="B48639" s="10"/>
      <c r="L48639" s="10"/>
      <c r="M48639" s="10"/>
    </row>
    <row r="48640" spans="2:13" s="1" customFormat="1" ht="13.8" x14ac:dyDescent="0.3">
      <c r="B48640" s="10"/>
      <c r="L48640" s="10"/>
      <c r="M48640" s="10"/>
    </row>
    <row r="48641" spans="2:13" s="1" customFormat="1" ht="13.8" x14ac:dyDescent="0.3">
      <c r="B48641" s="10"/>
      <c r="L48641" s="10"/>
      <c r="M48641" s="10"/>
    </row>
    <row r="48642" spans="2:13" s="1" customFormat="1" ht="13.8" x14ac:dyDescent="0.3">
      <c r="B48642" s="10"/>
      <c r="L48642" s="10"/>
      <c r="M48642" s="10"/>
    </row>
    <row r="48643" spans="2:13" s="1" customFormat="1" ht="13.8" x14ac:dyDescent="0.3">
      <c r="B48643" s="10"/>
      <c r="L48643" s="10"/>
      <c r="M48643" s="10"/>
    </row>
    <row r="48644" spans="2:13" s="1" customFormat="1" ht="13.8" x14ac:dyDescent="0.3">
      <c r="B48644" s="10"/>
      <c r="L48644" s="10"/>
      <c r="M48644" s="10"/>
    </row>
    <row r="48645" spans="2:13" s="1" customFormat="1" ht="13.8" x14ac:dyDescent="0.3">
      <c r="B48645" s="10"/>
      <c r="L48645" s="10"/>
      <c r="M48645" s="10"/>
    </row>
    <row r="48646" spans="2:13" s="1" customFormat="1" ht="13.8" x14ac:dyDescent="0.3">
      <c r="B48646" s="10"/>
      <c r="L48646" s="10"/>
      <c r="M48646" s="10"/>
    </row>
    <row r="48647" spans="2:13" s="1" customFormat="1" ht="13.8" x14ac:dyDescent="0.3">
      <c r="B48647" s="10"/>
      <c r="L48647" s="10"/>
      <c r="M48647" s="10"/>
    </row>
    <row r="48648" spans="2:13" s="1" customFormat="1" ht="13.8" x14ac:dyDescent="0.3">
      <c r="B48648" s="10"/>
      <c r="L48648" s="10"/>
      <c r="M48648" s="10"/>
    </row>
    <row r="48649" spans="2:13" s="1" customFormat="1" ht="13.8" x14ac:dyDescent="0.3">
      <c r="B48649" s="10"/>
      <c r="L48649" s="10"/>
      <c r="M48649" s="10"/>
    </row>
    <row r="48650" spans="2:13" s="1" customFormat="1" ht="13.8" x14ac:dyDescent="0.3">
      <c r="B48650" s="10"/>
      <c r="L48650" s="10"/>
      <c r="M48650" s="10"/>
    </row>
    <row r="48651" spans="2:13" s="1" customFormat="1" ht="13.8" x14ac:dyDescent="0.3">
      <c r="B48651" s="10"/>
      <c r="L48651" s="10"/>
      <c r="M48651" s="10"/>
    </row>
    <row r="48652" spans="2:13" s="1" customFormat="1" ht="13.8" x14ac:dyDescent="0.3">
      <c r="B48652" s="10"/>
      <c r="L48652" s="10"/>
      <c r="M48652" s="10"/>
    </row>
    <row r="48653" spans="2:13" s="1" customFormat="1" ht="13.8" x14ac:dyDescent="0.3">
      <c r="B48653" s="10"/>
      <c r="L48653" s="10"/>
      <c r="M48653" s="10"/>
    </row>
    <row r="48654" spans="2:13" s="1" customFormat="1" ht="13.8" x14ac:dyDescent="0.3">
      <c r="B48654" s="10"/>
      <c r="L48654" s="10"/>
      <c r="M48654" s="10"/>
    </row>
    <row r="48655" spans="2:13" s="1" customFormat="1" ht="13.8" x14ac:dyDescent="0.3">
      <c r="B48655" s="10"/>
      <c r="L48655" s="10"/>
      <c r="M48655" s="10"/>
    </row>
    <row r="48656" spans="2:13" s="1" customFormat="1" ht="13.8" x14ac:dyDescent="0.3">
      <c r="B48656" s="10"/>
      <c r="L48656" s="10"/>
      <c r="M48656" s="10"/>
    </row>
    <row r="48657" spans="2:13" s="1" customFormat="1" ht="13.8" x14ac:dyDescent="0.3">
      <c r="B48657" s="10"/>
      <c r="L48657" s="10"/>
      <c r="M48657" s="10"/>
    </row>
    <row r="48658" spans="2:13" s="1" customFormat="1" ht="13.8" x14ac:dyDescent="0.3">
      <c r="B48658" s="10"/>
      <c r="L48658" s="10"/>
      <c r="M48658" s="10"/>
    </row>
    <row r="48659" spans="2:13" s="1" customFormat="1" ht="13.8" x14ac:dyDescent="0.3">
      <c r="B48659" s="10"/>
      <c r="L48659" s="10"/>
      <c r="M48659" s="10"/>
    </row>
    <row r="48660" spans="2:13" s="1" customFormat="1" ht="13.8" x14ac:dyDescent="0.3">
      <c r="B48660" s="10"/>
      <c r="L48660" s="10"/>
      <c r="M48660" s="10"/>
    </row>
    <row r="48661" spans="2:13" s="1" customFormat="1" ht="13.8" x14ac:dyDescent="0.3">
      <c r="B48661" s="10"/>
      <c r="L48661" s="10"/>
      <c r="M48661" s="10"/>
    </row>
    <row r="48662" spans="2:13" s="1" customFormat="1" ht="13.8" x14ac:dyDescent="0.3">
      <c r="B48662" s="10"/>
      <c r="L48662" s="10"/>
      <c r="M48662" s="10"/>
    </row>
    <row r="48663" spans="2:13" s="1" customFormat="1" ht="13.8" x14ac:dyDescent="0.3">
      <c r="B48663" s="10"/>
      <c r="L48663" s="10"/>
      <c r="M48663" s="10"/>
    </row>
    <row r="48664" spans="2:13" s="1" customFormat="1" ht="13.8" x14ac:dyDescent="0.3">
      <c r="B48664" s="10"/>
      <c r="L48664" s="10"/>
      <c r="M48664" s="10"/>
    </row>
    <row r="48665" spans="2:13" s="1" customFormat="1" ht="13.8" x14ac:dyDescent="0.3">
      <c r="B48665" s="10"/>
      <c r="L48665" s="10"/>
      <c r="M48665" s="10"/>
    </row>
    <row r="48666" spans="2:13" s="1" customFormat="1" ht="13.8" x14ac:dyDescent="0.3">
      <c r="B48666" s="10"/>
      <c r="L48666" s="10"/>
      <c r="M48666" s="10"/>
    </row>
    <row r="48667" spans="2:13" s="1" customFormat="1" ht="13.8" x14ac:dyDescent="0.3">
      <c r="B48667" s="10"/>
      <c r="L48667" s="10"/>
      <c r="M48667" s="10"/>
    </row>
    <row r="48668" spans="2:13" s="1" customFormat="1" ht="13.8" x14ac:dyDescent="0.3">
      <c r="B48668" s="10"/>
      <c r="L48668" s="10"/>
      <c r="M48668" s="10"/>
    </row>
    <row r="48669" spans="2:13" s="1" customFormat="1" ht="13.8" x14ac:dyDescent="0.3">
      <c r="B48669" s="10"/>
      <c r="L48669" s="10"/>
      <c r="M48669" s="10"/>
    </row>
    <row r="48670" spans="2:13" s="1" customFormat="1" ht="13.8" x14ac:dyDescent="0.3">
      <c r="B48670" s="10"/>
      <c r="L48670" s="10"/>
      <c r="M48670" s="10"/>
    </row>
    <row r="48671" spans="2:13" s="1" customFormat="1" ht="13.8" x14ac:dyDescent="0.3">
      <c r="B48671" s="10"/>
      <c r="L48671" s="10"/>
      <c r="M48671" s="10"/>
    </row>
    <row r="48672" spans="2:13" s="1" customFormat="1" ht="13.8" x14ac:dyDescent="0.3">
      <c r="B48672" s="10"/>
      <c r="L48672" s="10"/>
      <c r="M48672" s="10"/>
    </row>
    <row r="48673" spans="2:13" s="1" customFormat="1" ht="13.8" x14ac:dyDescent="0.3">
      <c r="B48673" s="10"/>
      <c r="L48673" s="10"/>
      <c r="M48673" s="10"/>
    </row>
    <row r="48674" spans="2:13" s="1" customFormat="1" ht="13.8" x14ac:dyDescent="0.3">
      <c r="B48674" s="10"/>
      <c r="L48674" s="10"/>
      <c r="M48674" s="10"/>
    </row>
    <row r="48675" spans="2:13" s="1" customFormat="1" ht="13.8" x14ac:dyDescent="0.3">
      <c r="B48675" s="10"/>
      <c r="L48675" s="10"/>
      <c r="M48675" s="10"/>
    </row>
    <row r="48676" spans="2:13" s="1" customFormat="1" ht="13.8" x14ac:dyDescent="0.3">
      <c r="B48676" s="10"/>
      <c r="L48676" s="10"/>
      <c r="M48676" s="10"/>
    </row>
    <row r="48677" spans="2:13" s="1" customFormat="1" ht="13.8" x14ac:dyDescent="0.3">
      <c r="B48677" s="10"/>
      <c r="L48677" s="10"/>
      <c r="M48677" s="10"/>
    </row>
    <row r="48678" spans="2:13" s="1" customFormat="1" ht="13.8" x14ac:dyDescent="0.3">
      <c r="B48678" s="10"/>
      <c r="L48678" s="10"/>
      <c r="M48678" s="10"/>
    </row>
    <row r="48679" spans="2:13" s="1" customFormat="1" ht="13.8" x14ac:dyDescent="0.3">
      <c r="B48679" s="10"/>
      <c r="L48679" s="10"/>
      <c r="M48679" s="10"/>
    </row>
    <row r="48680" spans="2:13" s="1" customFormat="1" ht="13.8" x14ac:dyDescent="0.3">
      <c r="B48680" s="10"/>
      <c r="L48680" s="10"/>
      <c r="M48680" s="10"/>
    </row>
    <row r="48681" spans="2:13" s="1" customFormat="1" ht="13.8" x14ac:dyDescent="0.3">
      <c r="B48681" s="10"/>
      <c r="L48681" s="10"/>
      <c r="M48681" s="10"/>
    </row>
    <row r="48682" spans="2:13" s="1" customFormat="1" ht="13.8" x14ac:dyDescent="0.3">
      <c r="B48682" s="10"/>
      <c r="L48682" s="10"/>
      <c r="M48682" s="10"/>
    </row>
    <row r="48683" spans="2:13" s="1" customFormat="1" ht="13.8" x14ac:dyDescent="0.3">
      <c r="B48683" s="10"/>
      <c r="L48683" s="10"/>
      <c r="M48683" s="10"/>
    </row>
    <row r="48684" spans="2:13" s="1" customFormat="1" ht="13.8" x14ac:dyDescent="0.3">
      <c r="B48684" s="10"/>
      <c r="L48684" s="10"/>
      <c r="M48684" s="10"/>
    </row>
    <row r="48685" spans="2:13" s="1" customFormat="1" ht="13.8" x14ac:dyDescent="0.3">
      <c r="B48685" s="10"/>
      <c r="L48685" s="10"/>
      <c r="M48685" s="10"/>
    </row>
    <row r="48686" spans="2:13" s="1" customFormat="1" ht="13.8" x14ac:dyDescent="0.3">
      <c r="B48686" s="10"/>
      <c r="L48686" s="10"/>
      <c r="M48686" s="10"/>
    </row>
    <row r="48687" spans="2:13" s="1" customFormat="1" ht="13.8" x14ac:dyDescent="0.3">
      <c r="B48687" s="10"/>
      <c r="L48687" s="10"/>
      <c r="M48687" s="10"/>
    </row>
    <row r="48688" spans="2:13" s="1" customFormat="1" ht="13.8" x14ac:dyDescent="0.3">
      <c r="B48688" s="10"/>
      <c r="L48688" s="10"/>
      <c r="M48688" s="10"/>
    </row>
    <row r="48689" spans="2:13" s="1" customFormat="1" ht="13.8" x14ac:dyDescent="0.3">
      <c r="B48689" s="10"/>
      <c r="L48689" s="10"/>
      <c r="M48689" s="10"/>
    </row>
    <row r="48690" spans="2:13" s="1" customFormat="1" ht="13.8" x14ac:dyDescent="0.3">
      <c r="B48690" s="10"/>
      <c r="L48690" s="10"/>
      <c r="M48690" s="10"/>
    </row>
    <row r="48691" spans="2:13" s="1" customFormat="1" ht="13.8" x14ac:dyDescent="0.3">
      <c r="B48691" s="10"/>
      <c r="L48691" s="10"/>
      <c r="M48691" s="10"/>
    </row>
    <row r="48692" spans="2:13" s="1" customFormat="1" ht="13.8" x14ac:dyDescent="0.3">
      <c r="B48692" s="10"/>
      <c r="L48692" s="10"/>
      <c r="M48692" s="10"/>
    </row>
    <row r="48693" spans="2:13" s="1" customFormat="1" ht="13.8" x14ac:dyDescent="0.3">
      <c r="B48693" s="10"/>
      <c r="L48693" s="10"/>
      <c r="M48693" s="10"/>
    </row>
    <row r="48694" spans="2:13" s="1" customFormat="1" ht="13.8" x14ac:dyDescent="0.3">
      <c r="B48694" s="10"/>
      <c r="L48694" s="10"/>
      <c r="M48694" s="10"/>
    </row>
    <row r="48695" spans="2:13" s="1" customFormat="1" ht="13.8" x14ac:dyDescent="0.3">
      <c r="B48695" s="10"/>
      <c r="L48695" s="10"/>
      <c r="M48695" s="10"/>
    </row>
    <row r="48696" spans="2:13" s="1" customFormat="1" ht="13.8" x14ac:dyDescent="0.3">
      <c r="B48696" s="10"/>
      <c r="L48696" s="10"/>
      <c r="M48696" s="10"/>
    </row>
    <row r="48697" spans="2:13" s="1" customFormat="1" ht="13.8" x14ac:dyDescent="0.3">
      <c r="B48697" s="10"/>
      <c r="L48697" s="10"/>
      <c r="M48697" s="10"/>
    </row>
    <row r="48698" spans="2:13" s="1" customFormat="1" ht="13.8" x14ac:dyDescent="0.3">
      <c r="B48698" s="10"/>
      <c r="L48698" s="10"/>
      <c r="M48698" s="10"/>
    </row>
    <row r="48699" spans="2:13" s="1" customFormat="1" ht="13.8" x14ac:dyDescent="0.3">
      <c r="B48699" s="10"/>
      <c r="L48699" s="10"/>
      <c r="M48699" s="10"/>
    </row>
    <row r="48700" spans="2:13" s="1" customFormat="1" ht="13.8" x14ac:dyDescent="0.3">
      <c r="B48700" s="10"/>
      <c r="L48700" s="10"/>
      <c r="M48700" s="10"/>
    </row>
    <row r="48701" spans="2:13" s="1" customFormat="1" ht="13.8" x14ac:dyDescent="0.3">
      <c r="B48701" s="10"/>
      <c r="L48701" s="10"/>
      <c r="M48701" s="10"/>
    </row>
    <row r="48702" spans="2:13" s="1" customFormat="1" ht="13.8" x14ac:dyDescent="0.3">
      <c r="B48702" s="10"/>
      <c r="L48702" s="10"/>
      <c r="M48702" s="10"/>
    </row>
    <row r="48703" spans="2:13" s="1" customFormat="1" ht="13.8" x14ac:dyDescent="0.3">
      <c r="B48703" s="10"/>
      <c r="L48703" s="10"/>
      <c r="M48703" s="10"/>
    </row>
    <row r="48704" spans="2:13" s="1" customFormat="1" ht="13.8" x14ac:dyDescent="0.3">
      <c r="B48704" s="10"/>
      <c r="L48704" s="10"/>
      <c r="M48704" s="10"/>
    </row>
    <row r="48705" spans="2:13" s="1" customFormat="1" ht="13.8" x14ac:dyDescent="0.3">
      <c r="B48705" s="10"/>
      <c r="L48705" s="10"/>
      <c r="M48705" s="10"/>
    </row>
    <row r="48706" spans="2:13" s="1" customFormat="1" ht="13.8" x14ac:dyDescent="0.3">
      <c r="B48706" s="10"/>
      <c r="L48706" s="10"/>
      <c r="M48706" s="10"/>
    </row>
    <row r="48707" spans="2:13" s="1" customFormat="1" ht="13.8" x14ac:dyDescent="0.3">
      <c r="B48707" s="10"/>
      <c r="L48707" s="10"/>
      <c r="M48707" s="10"/>
    </row>
    <row r="48708" spans="2:13" s="1" customFormat="1" ht="13.8" x14ac:dyDescent="0.3">
      <c r="B48708" s="10"/>
      <c r="L48708" s="10"/>
      <c r="M48708" s="10"/>
    </row>
    <row r="48709" spans="2:13" s="1" customFormat="1" ht="13.8" x14ac:dyDescent="0.3">
      <c r="B48709" s="10"/>
      <c r="L48709" s="10"/>
      <c r="M48709" s="10"/>
    </row>
    <row r="48710" spans="2:13" s="1" customFormat="1" ht="13.8" x14ac:dyDescent="0.3">
      <c r="B48710" s="10"/>
      <c r="L48710" s="10"/>
      <c r="M48710" s="10"/>
    </row>
    <row r="48711" spans="2:13" s="1" customFormat="1" ht="13.8" x14ac:dyDescent="0.3">
      <c r="B48711" s="10"/>
      <c r="L48711" s="10"/>
      <c r="M48711" s="10"/>
    </row>
    <row r="48712" spans="2:13" s="1" customFormat="1" ht="13.8" x14ac:dyDescent="0.3">
      <c r="B48712" s="10"/>
      <c r="L48712" s="10"/>
      <c r="M48712" s="10"/>
    </row>
    <row r="48713" spans="2:13" s="1" customFormat="1" ht="13.8" x14ac:dyDescent="0.3">
      <c r="B48713" s="10"/>
      <c r="L48713" s="10"/>
      <c r="M48713" s="10"/>
    </row>
    <row r="48714" spans="2:13" s="1" customFormat="1" ht="13.8" x14ac:dyDescent="0.3">
      <c r="B48714" s="10"/>
      <c r="L48714" s="10"/>
      <c r="M48714" s="10"/>
    </row>
    <row r="48715" spans="2:13" s="1" customFormat="1" ht="13.8" x14ac:dyDescent="0.3">
      <c r="B48715" s="10"/>
      <c r="L48715" s="10"/>
      <c r="M48715" s="10"/>
    </row>
    <row r="48716" spans="2:13" s="1" customFormat="1" ht="13.8" x14ac:dyDescent="0.3">
      <c r="B48716" s="10"/>
      <c r="L48716" s="10"/>
      <c r="M48716" s="10"/>
    </row>
    <row r="48717" spans="2:13" s="1" customFormat="1" ht="13.8" x14ac:dyDescent="0.3">
      <c r="B48717" s="10"/>
      <c r="L48717" s="10"/>
      <c r="M48717" s="10"/>
    </row>
    <row r="48718" spans="2:13" s="1" customFormat="1" ht="13.8" x14ac:dyDescent="0.3">
      <c r="B48718" s="10"/>
      <c r="L48718" s="10"/>
      <c r="M48718" s="10"/>
    </row>
    <row r="48719" spans="2:13" s="1" customFormat="1" ht="13.8" x14ac:dyDescent="0.3">
      <c r="B48719" s="10"/>
      <c r="L48719" s="10"/>
      <c r="M48719" s="10"/>
    </row>
    <row r="48720" spans="2:13" s="1" customFormat="1" ht="13.8" x14ac:dyDescent="0.3">
      <c r="B48720" s="10"/>
      <c r="L48720" s="10"/>
      <c r="M48720" s="10"/>
    </row>
    <row r="48721" spans="2:13" s="1" customFormat="1" ht="13.8" x14ac:dyDescent="0.3">
      <c r="B48721" s="10"/>
      <c r="L48721" s="10"/>
      <c r="M48721" s="10"/>
    </row>
    <row r="48722" spans="2:13" s="1" customFormat="1" ht="13.8" x14ac:dyDescent="0.3">
      <c r="B48722" s="10"/>
      <c r="L48722" s="10"/>
      <c r="M48722" s="10"/>
    </row>
    <row r="48723" spans="2:13" s="1" customFormat="1" ht="13.8" x14ac:dyDescent="0.3">
      <c r="B48723" s="10"/>
      <c r="L48723" s="10"/>
      <c r="M48723" s="10"/>
    </row>
    <row r="48724" spans="2:13" s="1" customFormat="1" ht="13.8" x14ac:dyDescent="0.3">
      <c r="B48724" s="10"/>
      <c r="L48724" s="10"/>
      <c r="M48724" s="10"/>
    </row>
    <row r="48725" spans="2:13" s="1" customFormat="1" ht="13.8" x14ac:dyDescent="0.3">
      <c r="B48725" s="10"/>
      <c r="L48725" s="10"/>
      <c r="M48725" s="10"/>
    </row>
    <row r="48726" spans="2:13" s="1" customFormat="1" ht="13.8" x14ac:dyDescent="0.3">
      <c r="B48726" s="10"/>
      <c r="L48726" s="10"/>
      <c r="M48726" s="10"/>
    </row>
    <row r="48727" spans="2:13" s="1" customFormat="1" ht="13.8" x14ac:dyDescent="0.3">
      <c r="B48727" s="10"/>
      <c r="L48727" s="10"/>
      <c r="M48727" s="10"/>
    </row>
    <row r="48728" spans="2:13" s="1" customFormat="1" ht="13.8" x14ac:dyDescent="0.3">
      <c r="B48728" s="10"/>
      <c r="L48728" s="10"/>
      <c r="M48728" s="10"/>
    </row>
    <row r="48729" spans="2:13" s="1" customFormat="1" ht="13.8" x14ac:dyDescent="0.3">
      <c r="B48729" s="10"/>
      <c r="L48729" s="10"/>
      <c r="M48729" s="10"/>
    </row>
    <row r="48730" spans="2:13" s="1" customFormat="1" ht="13.8" x14ac:dyDescent="0.3">
      <c r="B48730" s="10"/>
      <c r="L48730" s="10"/>
      <c r="M48730" s="10"/>
    </row>
    <row r="48731" spans="2:13" s="1" customFormat="1" ht="13.8" x14ac:dyDescent="0.3">
      <c r="B48731" s="10"/>
      <c r="L48731" s="10"/>
      <c r="M48731" s="10"/>
    </row>
    <row r="48732" spans="2:13" s="1" customFormat="1" ht="13.8" x14ac:dyDescent="0.3">
      <c r="B48732" s="10"/>
      <c r="L48732" s="10"/>
      <c r="M48732" s="10"/>
    </row>
    <row r="48733" spans="2:13" s="1" customFormat="1" ht="13.8" x14ac:dyDescent="0.3">
      <c r="B48733" s="10"/>
      <c r="L48733" s="10"/>
      <c r="M48733" s="10"/>
    </row>
    <row r="48734" spans="2:13" s="1" customFormat="1" ht="13.8" x14ac:dyDescent="0.3">
      <c r="B48734" s="10"/>
      <c r="L48734" s="10"/>
      <c r="M48734" s="10"/>
    </row>
    <row r="48735" spans="2:13" s="1" customFormat="1" ht="13.8" x14ac:dyDescent="0.3">
      <c r="B48735" s="10"/>
      <c r="L48735" s="10"/>
      <c r="M48735" s="10"/>
    </row>
    <row r="48736" spans="2:13" s="1" customFormat="1" ht="13.8" x14ac:dyDescent="0.3">
      <c r="B48736" s="10"/>
      <c r="L48736" s="10"/>
      <c r="M48736" s="10"/>
    </row>
    <row r="48737" spans="2:13" s="1" customFormat="1" ht="13.8" x14ac:dyDescent="0.3">
      <c r="B48737" s="10"/>
      <c r="L48737" s="10"/>
      <c r="M48737" s="10"/>
    </row>
    <row r="48738" spans="2:13" s="1" customFormat="1" ht="13.8" x14ac:dyDescent="0.3">
      <c r="B48738" s="10"/>
      <c r="L48738" s="10"/>
      <c r="M48738" s="10"/>
    </row>
    <row r="48739" spans="2:13" s="1" customFormat="1" ht="13.8" x14ac:dyDescent="0.3">
      <c r="B48739" s="10"/>
      <c r="L48739" s="10"/>
      <c r="M48739" s="10"/>
    </row>
    <row r="48740" spans="2:13" s="1" customFormat="1" ht="13.8" x14ac:dyDescent="0.3">
      <c r="B48740" s="10"/>
      <c r="L48740" s="10"/>
      <c r="M48740" s="10"/>
    </row>
    <row r="48741" spans="2:13" s="1" customFormat="1" ht="13.8" x14ac:dyDescent="0.3">
      <c r="B48741" s="10"/>
      <c r="L48741" s="10"/>
      <c r="M48741" s="10"/>
    </row>
    <row r="48742" spans="2:13" s="1" customFormat="1" ht="13.8" x14ac:dyDescent="0.3">
      <c r="B48742" s="10"/>
      <c r="L48742" s="10"/>
      <c r="M48742" s="10"/>
    </row>
    <row r="48743" spans="2:13" s="1" customFormat="1" ht="13.8" x14ac:dyDescent="0.3">
      <c r="B48743" s="10"/>
      <c r="L48743" s="10"/>
      <c r="M48743" s="10"/>
    </row>
    <row r="48744" spans="2:13" s="1" customFormat="1" ht="13.8" x14ac:dyDescent="0.3">
      <c r="B48744" s="10"/>
      <c r="L48744" s="10"/>
      <c r="M48744" s="10"/>
    </row>
    <row r="48745" spans="2:13" s="1" customFormat="1" ht="13.8" x14ac:dyDescent="0.3">
      <c r="B48745" s="10"/>
      <c r="L48745" s="10"/>
      <c r="M48745" s="10"/>
    </row>
    <row r="48746" spans="2:13" s="1" customFormat="1" ht="13.8" x14ac:dyDescent="0.3">
      <c r="B48746" s="10"/>
      <c r="L48746" s="10"/>
      <c r="M48746" s="10"/>
    </row>
    <row r="48747" spans="2:13" s="1" customFormat="1" ht="13.8" x14ac:dyDescent="0.3">
      <c r="B48747" s="10"/>
      <c r="L48747" s="10"/>
      <c r="M48747" s="10"/>
    </row>
    <row r="48748" spans="2:13" s="1" customFormat="1" ht="13.8" x14ac:dyDescent="0.3">
      <c r="B48748" s="10"/>
      <c r="L48748" s="10"/>
      <c r="M48748" s="10"/>
    </row>
    <row r="48749" spans="2:13" s="1" customFormat="1" ht="13.8" x14ac:dyDescent="0.3">
      <c r="B48749" s="10"/>
      <c r="L48749" s="10"/>
      <c r="M48749" s="10"/>
    </row>
    <row r="48750" spans="2:13" s="1" customFormat="1" ht="13.8" x14ac:dyDescent="0.3">
      <c r="B48750" s="10"/>
      <c r="L48750" s="10"/>
      <c r="M48750" s="10"/>
    </row>
    <row r="48751" spans="2:13" s="1" customFormat="1" ht="13.8" x14ac:dyDescent="0.3">
      <c r="B48751" s="10"/>
      <c r="L48751" s="10"/>
      <c r="M48751" s="10"/>
    </row>
    <row r="48752" spans="2:13" s="1" customFormat="1" ht="13.8" x14ac:dyDescent="0.3">
      <c r="B48752" s="10"/>
      <c r="L48752" s="10"/>
      <c r="M48752" s="10"/>
    </row>
    <row r="48753" spans="2:13" s="1" customFormat="1" ht="13.8" x14ac:dyDescent="0.3">
      <c r="B48753" s="10"/>
      <c r="L48753" s="10"/>
      <c r="M48753" s="10"/>
    </row>
    <row r="48754" spans="2:13" s="1" customFormat="1" ht="13.8" x14ac:dyDescent="0.3">
      <c r="B48754" s="10"/>
      <c r="L48754" s="10"/>
      <c r="M48754" s="10"/>
    </row>
    <row r="48755" spans="2:13" s="1" customFormat="1" ht="13.8" x14ac:dyDescent="0.3">
      <c r="B48755" s="10"/>
      <c r="L48755" s="10"/>
      <c r="M48755" s="10"/>
    </row>
    <row r="48756" spans="2:13" s="1" customFormat="1" ht="13.8" x14ac:dyDescent="0.3">
      <c r="B48756" s="10"/>
      <c r="L48756" s="10"/>
      <c r="M48756" s="10"/>
    </row>
    <row r="48757" spans="2:13" s="1" customFormat="1" ht="13.8" x14ac:dyDescent="0.3">
      <c r="B48757" s="10"/>
      <c r="L48757" s="10"/>
      <c r="M48757" s="10"/>
    </row>
    <row r="48758" spans="2:13" s="1" customFormat="1" ht="13.8" x14ac:dyDescent="0.3">
      <c r="B48758" s="10"/>
      <c r="L48758" s="10"/>
      <c r="M48758" s="10"/>
    </row>
    <row r="48759" spans="2:13" s="1" customFormat="1" ht="13.8" x14ac:dyDescent="0.3">
      <c r="B48759" s="10"/>
      <c r="L48759" s="10"/>
      <c r="M48759" s="10"/>
    </row>
    <row r="48760" spans="2:13" s="1" customFormat="1" ht="13.8" x14ac:dyDescent="0.3">
      <c r="B48760" s="10"/>
      <c r="L48760" s="10"/>
      <c r="M48760" s="10"/>
    </row>
    <row r="48761" spans="2:13" s="1" customFormat="1" ht="13.8" x14ac:dyDescent="0.3">
      <c r="B48761" s="10"/>
      <c r="L48761" s="10"/>
      <c r="M48761" s="10"/>
    </row>
    <row r="48762" spans="2:13" s="1" customFormat="1" ht="13.8" x14ac:dyDescent="0.3">
      <c r="B48762" s="10"/>
      <c r="L48762" s="10"/>
      <c r="M48762" s="10"/>
    </row>
    <row r="48763" spans="2:13" s="1" customFormat="1" ht="13.8" x14ac:dyDescent="0.3">
      <c r="B48763" s="10"/>
      <c r="L48763" s="10"/>
      <c r="M48763" s="10"/>
    </row>
    <row r="48764" spans="2:13" s="1" customFormat="1" ht="13.8" x14ac:dyDescent="0.3">
      <c r="B48764" s="10"/>
      <c r="L48764" s="10"/>
      <c r="M48764" s="10"/>
    </row>
    <row r="48765" spans="2:13" s="1" customFormat="1" ht="13.8" x14ac:dyDescent="0.3">
      <c r="B48765" s="10"/>
      <c r="L48765" s="10"/>
      <c r="M48765" s="10"/>
    </row>
    <row r="48766" spans="2:13" s="1" customFormat="1" ht="13.8" x14ac:dyDescent="0.3">
      <c r="B48766" s="10"/>
      <c r="L48766" s="10"/>
      <c r="M48766" s="10"/>
    </row>
    <row r="48767" spans="2:13" s="1" customFormat="1" ht="13.8" x14ac:dyDescent="0.3">
      <c r="B48767" s="10"/>
      <c r="L48767" s="10"/>
      <c r="M48767" s="10"/>
    </row>
    <row r="48768" spans="2:13" s="1" customFormat="1" ht="13.8" x14ac:dyDescent="0.3">
      <c r="B48768" s="10"/>
      <c r="L48768" s="10"/>
      <c r="M48768" s="10"/>
    </row>
    <row r="48769" spans="2:13" s="1" customFormat="1" ht="13.8" x14ac:dyDescent="0.3">
      <c r="B48769" s="10"/>
      <c r="L48769" s="10"/>
      <c r="M48769" s="10"/>
    </row>
    <row r="48770" spans="2:13" s="1" customFormat="1" ht="13.8" x14ac:dyDescent="0.3">
      <c r="B48770" s="10"/>
      <c r="L48770" s="10"/>
      <c r="M48770" s="10"/>
    </row>
    <row r="48771" spans="2:13" s="1" customFormat="1" ht="13.8" x14ac:dyDescent="0.3">
      <c r="B48771" s="10"/>
      <c r="L48771" s="10"/>
      <c r="M48771" s="10"/>
    </row>
    <row r="48772" spans="2:13" s="1" customFormat="1" ht="13.8" x14ac:dyDescent="0.3">
      <c r="B48772" s="10"/>
      <c r="L48772" s="10"/>
      <c r="M48772" s="10"/>
    </row>
    <row r="48773" spans="2:13" s="1" customFormat="1" ht="13.8" x14ac:dyDescent="0.3">
      <c r="B48773" s="10"/>
      <c r="L48773" s="10"/>
      <c r="M48773" s="10"/>
    </row>
    <row r="48774" spans="2:13" s="1" customFormat="1" ht="13.8" x14ac:dyDescent="0.3">
      <c r="B48774" s="10"/>
      <c r="L48774" s="10"/>
      <c r="M48774" s="10"/>
    </row>
    <row r="48775" spans="2:13" s="1" customFormat="1" ht="13.8" x14ac:dyDescent="0.3">
      <c r="B48775" s="10"/>
      <c r="L48775" s="10"/>
      <c r="M48775" s="10"/>
    </row>
    <row r="48776" spans="2:13" s="1" customFormat="1" ht="13.8" x14ac:dyDescent="0.3">
      <c r="B48776" s="10"/>
      <c r="L48776" s="10"/>
      <c r="M48776" s="10"/>
    </row>
    <row r="48777" spans="2:13" s="1" customFormat="1" ht="13.8" x14ac:dyDescent="0.3">
      <c r="B48777" s="10"/>
      <c r="L48777" s="10"/>
      <c r="M48777" s="10"/>
    </row>
    <row r="48778" spans="2:13" s="1" customFormat="1" ht="13.8" x14ac:dyDescent="0.3">
      <c r="B48778" s="10"/>
      <c r="L48778" s="10"/>
      <c r="M48778" s="10"/>
    </row>
    <row r="48779" spans="2:13" s="1" customFormat="1" ht="13.8" x14ac:dyDescent="0.3">
      <c r="B48779" s="10"/>
      <c r="L48779" s="10"/>
      <c r="M48779" s="10"/>
    </row>
    <row r="48780" spans="2:13" s="1" customFormat="1" ht="13.8" x14ac:dyDescent="0.3">
      <c r="B48780" s="10"/>
      <c r="L48780" s="10"/>
      <c r="M48780" s="10"/>
    </row>
    <row r="48781" spans="2:13" s="1" customFormat="1" ht="13.8" x14ac:dyDescent="0.3">
      <c r="B48781" s="10"/>
      <c r="L48781" s="10"/>
      <c r="M48781" s="10"/>
    </row>
    <row r="48782" spans="2:13" s="1" customFormat="1" ht="13.8" x14ac:dyDescent="0.3">
      <c r="B48782" s="10"/>
      <c r="L48782" s="10"/>
      <c r="M48782" s="10"/>
    </row>
    <row r="48783" spans="2:13" s="1" customFormat="1" ht="13.8" x14ac:dyDescent="0.3">
      <c r="B48783" s="10"/>
      <c r="L48783" s="10"/>
      <c r="M48783" s="10"/>
    </row>
    <row r="48784" spans="2:13" s="1" customFormat="1" ht="13.8" x14ac:dyDescent="0.3">
      <c r="B48784" s="10"/>
      <c r="L48784" s="10"/>
      <c r="M48784" s="10"/>
    </row>
    <row r="48785" spans="2:13" s="1" customFormat="1" ht="13.8" x14ac:dyDescent="0.3">
      <c r="B48785" s="10"/>
      <c r="L48785" s="10"/>
      <c r="M48785" s="10"/>
    </row>
    <row r="48786" spans="2:13" s="1" customFormat="1" ht="13.8" x14ac:dyDescent="0.3">
      <c r="B48786" s="10"/>
      <c r="L48786" s="10"/>
      <c r="M48786" s="10"/>
    </row>
    <row r="48787" spans="2:13" s="1" customFormat="1" ht="13.8" x14ac:dyDescent="0.3">
      <c r="B48787" s="10"/>
      <c r="L48787" s="10"/>
      <c r="M48787" s="10"/>
    </row>
    <row r="48788" spans="2:13" s="1" customFormat="1" ht="13.8" x14ac:dyDescent="0.3">
      <c r="B48788" s="10"/>
      <c r="L48788" s="10"/>
      <c r="M48788" s="10"/>
    </row>
    <row r="48789" spans="2:13" s="1" customFormat="1" ht="13.8" x14ac:dyDescent="0.3">
      <c r="B48789" s="10"/>
      <c r="L48789" s="10"/>
      <c r="M48789" s="10"/>
    </row>
    <row r="48790" spans="2:13" s="1" customFormat="1" ht="13.8" x14ac:dyDescent="0.3">
      <c r="B48790" s="10"/>
      <c r="L48790" s="10"/>
      <c r="M48790" s="10"/>
    </row>
    <row r="48791" spans="2:13" s="1" customFormat="1" ht="13.8" x14ac:dyDescent="0.3">
      <c r="B48791" s="10"/>
      <c r="L48791" s="10"/>
      <c r="M48791" s="10"/>
    </row>
    <row r="48792" spans="2:13" s="1" customFormat="1" ht="13.8" x14ac:dyDescent="0.3">
      <c r="B48792" s="10"/>
      <c r="L48792" s="10"/>
      <c r="M48792" s="10"/>
    </row>
    <row r="48793" spans="2:13" s="1" customFormat="1" ht="13.8" x14ac:dyDescent="0.3">
      <c r="B48793" s="10"/>
      <c r="L48793" s="10"/>
      <c r="M48793" s="10"/>
    </row>
    <row r="48794" spans="2:13" s="1" customFormat="1" ht="13.8" x14ac:dyDescent="0.3">
      <c r="B48794" s="10"/>
      <c r="L48794" s="10"/>
      <c r="M48794" s="10"/>
    </row>
    <row r="48795" spans="2:13" s="1" customFormat="1" ht="13.8" x14ac:dyDescent="0.3">
      <c r="B48795" s="10"/>
      <c r="L48795" s="10"/>
      <c r="M48795" s="10"/>
    </row>
    <row r="48796" spans="2:13" s="1" customFormat="1" ht="13.8" x14ac:dyDescent="0.3">
      <c r="B48796" s="10"/>
      <c r="L48796" s="10"/>
      <c r="M48796" s="10"/>
    </row>
    <row r="48797" spans="2:13" s="1" customFormat="1" ht="13.8" x14ac:dyDescent="0.3">
      <c r="B48797" s="10"/>
      <c r="L48797" s="10"/>
      <c r="M48797" s="10"/>
    </row>
    <row r="48798" spans="2:13" s="1" customFormat="1" ht="13.8" x14ac:dyDescent="0.3">
      <c r="B48798" s="10"/>
      <c r="L48798" s="10"/>
      <c r="M48798" s="10"/>
    </row>
    <row r="48799" spans="2:13" s="1" customFormat="1" ht="13.8" x14ac:dyDescent="0.3">
      <c r="B48799" s="10"/>
      <c r="L48799" s="10"/>
      <c r="M48799" s="10"/>
    </row>
    <row r="48800" spans="2:13" s="1" customFormat="1" ht="13.8" x14ac:dyDescent="0.3">
      <c r="B48800" s="10"/>
      <c r="L48800" s="10"/>
      <c r="M48800" s="10"/>
    </row>
    <row r="48801" spans="2:13" s="1" customFormat="1" ht="13.8" x14ac:dyDescent="0.3">
      <c r="B48801" s="10"/>
      <c r="L48801" s="10"/>
      <c r="M48801" s="10"/>
    </row>
    <row r="48802" spans="2:13" s="1" customFormat="1" ht="13.8" x14ac:dyDescent="0.3">
      <c r="B48802" s="10"/>
      <c r="L48802" s="10"/>
      <c r="M48802" s="10"/>
    </row>
    <row r="48803" spans="2:13" s="1" customFormat="1" ht="13.8" x14ac:dyDescent="0.3">
      <c r="B48803" s="10"/>
      <c r="L48803" s="10"/>
      <c r="M48803" s="10"/>
    </row>
    <row r="48804" spans="2:13" s="1" customFormat="1" ht="13.8" x14ac:dyDescent="0.3">
      <c r="B48804" s="10"/>
      <c r="L48804" s="10"/>
      <c r="M48804" s="10"/>
    </row>
    <row r="48805" spans="2:13" s="1" customFormat="1" ht="13.8" x14ac:dyDescent="0.3">
      <c r="B48805" s="10"/>
      <c r="L48805" s="10"/>
      <c r="M48805" s="10"/>
    </row>
    <row r="48806" spans="2:13" s="1" customFormat="1" ht="13.8" x14ac:dyDescent="0.3">
      <c r="B48806" s="10"/>
      <c r="L48806" s="10"/>
      <c r="M48806" s="10"/>
    </row>
    <row r="48807" spans="2:13" s="1" customFormat="1" ht="13.8" x14ac:dyDescent="0.3">
      <c r="B48807" s="10"/>
      <c r="L48807" s="10"/>
      <c r="M48807" s="10"/>
    </row>
    <row r="48808" spans="2:13" s="1" customFormat="1" ht="13.8" x14ac:dyDescent="0.3">
      <c r="B48808" s="10"/>
      <c r="L48808" s="10"/>
      <c r="M48808" s="10"/>
    </row>
    <row r="48809" spans="2:13" s="1" customFormat="1" ht="13.8" x14ac:dyDescent="0.3">
      <c r="B48809" s="10"/>
      <c r="L48809" s="10"/>
      <c r="M48809" s="10"/>
    </row>
    <row r="48810" spans="2:13" s="1" customFormat="1" ht="13.8" x14ac:dyDescent="0.3">
      <c r="B48810" s="10"/>
      <c r="L48810" s="10"/>
      <c r="M48810" s="10"/>
    </row>
    <row r="48811" spans="2:13" s="1" customFormat="1" ht="13.8" x14ac:dyDescent="0.3">
      <c r="B48811" s="10"/>
      <c r="L48811" s="10"/>
      <c r="M48811" s="10"/>
    </row>
    <row r="48812" spans="2:13" s="1" customFormat="1" ht="13.8" x14ac:dyDescent="0.3">
      <c r="B48812" s="10"/>
      <c r="L48812" s="10"/>
      <c r="M48812" s="10"/>
    </row>
    <row r="48813" spans="2:13" s="1" customFormat="1" ht="13.8" x14ac:dyDescent="0.3">
      <c r="B48813" s="10"/>
      <c r="L48813" s="10"/>
      <c r="M48813" s="10"/>
    </row>
    <row r="48814" spans="2:13" s="1" customFormat="1" ht="13.8" x14ac:dyDescent="0.3">
      <c r="B48814" s="10"/>
      <c r="L48814" s="10"/>
      <c r="M48814" s="10"/>
    </row>
    <row r="48815" spans="2:13" s="1" customFormat="1" ht="13.8" x14ac:dyDescent="0.3">
      <c r="B48815" s="10"/>
      <c r="L48815" s="10"/>
      <c r="M48815" s="10"/>
    </row>
    <row r="48816" spans="2:13" s="1" customFormat="1" ht="13.8" x14ac:dyDescent="0.3">
      <c r="B48816" s="10"/>
      <c r="L48816" s="10"/>
      <c r="M48816" s="10"/>
    </row>
    <row r="48817" spans="2:13" s="1" customFormat="1" ht="13.8" x14ac:dyDescent="0.3">
      <c r="B48817" s="10"/>
      <c r="L48817" s="10"/>
      <c r="M48817" s="10"/>
    </row>
    <row r="48818" spans="2:13" s="1" customFormat="1" ht="13.8" x14ac:dyDescent="0.3">
      <c r="B48818" s="10"/>
      <c r="L48818" s="10"/>
      <c r="M48818" s="10"/>
    </row>
    <row r="48819" spans="2:13" s="1" customFormat="1" ht="13.8" x14ac:dyDescent="0.3">
      <c r="B48819" s="10"/>
      <c r="L48819" s="10"/>
      <c r="M48819" s="10"/>
    </row>
    <row r="48820" spans="2:13" s="1" customFormat="1" ht="13.8" x14ac:dyDescent="0.3">
      <c r="B48820" s="10"/>
      <c r="L48820" s="10"/>
      <c r="M48820" s="10"/>
    </row>
    <row r="48821" spans="2:13" s="1" customFormat="1" ht="13.8" x14ac:dyDescent="0.3">
      <c r="B48821" s="10"/>
      <c r="L48821" s="10"/>
      <c r="M48821" s="10"/>
    </row>
    <row r="48822" spans="2:13" s="1" customFormat="1" ht="13.8" x14ac:dyDescent="0.3">
      <c r="B48822" s="10"/>
      <c r="L48822" s="10"/>
      <c r="M48822" s="10"/>
    </row>
    <row r="48823" spans="2:13" s="1" customFormat="1" ht="13.8" x14ac:dyDescent="0.3">
      <c r="B48823" s="10"/>
      <c r="L48823" s="10"/>
      <c r="M48823" s="10"/>
    </row>
    <row r="48824" spans="2:13" s="1" customFormat="1" ht="13.8" x14ac:dyDescent="0.3">
      <c r="B48824" s="10"/>
      <c r="L48824" s="10"/>
      <c r="M48824" s="10"/>
    </row>
    <row r="48825" spans="2:13" s="1" customFormat="1" ht="13.8" x14ac:dyDescent="0.3">
      <c r="B48825" s="10"/>
      <c r="L48825" s="10"/>
      <c r="M48825" s="10"/>
    </row>
    <row r="48826" spans="2:13" s="1" customFormat="1" ht="13.8" x14ac:dyDescent="0.3">
      <c r="B48826" s="10"/>
      <c r="L48826" s="10"/>
      <c r="M48826" s="10"/>
    </row>
    <row r="48827" spans="2:13" s="1" customFormat="1" ht="13.8" x14ac:dyDescent="0.3">
      <c r="B48827" s="10"/>
      <c r="L48827" s="10"/>
      <c r="M48827" s="10"/>
    </row>
    <row r="48828" spans="2:13" s="1" customFormat="1" ht="13.8" x14ac:dyDescent="0.3">
      <c r="B48828" s="10"/>
      <c r="L48828" s="10"/>
      <c r="M48828" s="10"/>
    </row>
    <row r="48829" spans="2:13" s="1" customFormat="1" ht="13.8" x14ac:dyDescent="0.3">
      <c r="B48829" s="10"/>
      <c r="L48829" s="10"/>
      <c r="M48829" s="10"/>
    </row>
    <row r="48830" spans="2:13" s="1" customFormat="1" ht="13.8" x14ac:dyDescent="0.3">
      <c r="B48830" s="10"/>
      <c r="L48830" s="10"/>
      <c r="M48830" s="10"/>
    </row>
    <row r="48831" spans="2:13" s="1" customFormat="1" ht="13.8" x14ac:dyDescent="0.3">
      <c r="B48831" s="10"/>
      <c r="L48831" s="10"/>
      <c r="M48831" s="10"/>
    </row>
    <row r="48832" spans="2:13" s="1" customFormat="1" ht="13.8" x14ac:dyDescent="0.3">
      <c r="B48832" s="10"/>
      <c r="L48832" s="10"/>
      <c r="M48832" s="10"/>
    </row>
    <row r="48833" spans="2:13" s="1" customFormat="1" ht="13.8" x14ac:dyDescent="0.3">
      <c r="B48833" s="10"/>
      <c r="L48833" s="10"/>
      <c r="M48833" s="10"/>
    </row>
    <row r="48834" spans="2:13" s="1" customFormat="1" ht="13.8" x14ac:dyDescent="0.3">
      <c r="B48834" s="10"/>
      <c r="L48834" s="10"/>
      <c r="M48834" s="10"/>
    </row>
    <row r="48835" spans="2:13" s="1" customFormat="1" ht="13.8" x14ac:dyDescent="0.3">
      <c r="B48835" s="10"/>
      <c r="L48835" s="10"/>
      <c r="M48835" s="10"/>
    </row>
    <row r="48836" spans="2:13" s="1" customFormat="1" ht="13.8" x14ac:dyDescent="0.3">
      <c r="B48836" s="10"/>
      <c r="L48836" s="10"/>
      <c r="M48836" s="10"/>
    </row>
    <row r="48837" spans="2:13" s="1" customFormat="1" ht="13.8" x14ac:dyDescent="0.3">
      <c r="B48837" s="10"/>
      <c r="L48837" s="10"/>
      <c r="M48837" s="10"/>
    </row>
    <row r="48838" spans="2:13" s="1" customFormat="1" ht="13.8" x14ac:dyDescent="0.3">
      <c r="B48838" s="10"/>
      <c r="L48838" s="10"/>
      <c r="M48838" s="10"/>
    </row>
    <row r="48839" spans="2:13" s="1" customFormat="1" ht="13.8" x14ac:dyDescent="0.3">
      <c r="B48839" s="10"/>
      <c r="L48839" s="10"/>
      <c r="M48839" s="10"/>
    </row>
    <row r="48840" spans="2:13" s="1" customFormat="1" ht="13.8" x14ac:dyDescent="0.3">
      <c r="B48840" s="10"/>
      <c r="L48840" s="10"/>
      <c r="M48840" s="10"/>
    </row>
    <row r="48841" spans="2:13" s="1" customFormat="1" ht="13.8" x14ac:dyDescent="0.3">
      <c r="B48841" s="10"/>
      <c r="L48841" s="10"/>
      <c r="M48841" s="10"/>
    </row>
    <row r="48842" spans="2:13" s="1" customFormat="1" ht="13.8" x14ac:dyDescent="0.3">
      <c r="B48842" s="10"/>
      <c r="L48842" s="10"/>
      <c r="M48842" s="10"/>
    </row>
    <row r="48843" spans="2:13" s="1" customFormat="1" ht="13.8" x14ac:dyDescent="0.3">
      <c r="B48843" s="10"/>
      <c r="L48843" s="10"/>
      <c r="M48843" s="10"/>
    </row>
    <row r="48844" spans="2:13" s="1" customFormat="1" ht="13.8" x14ac:dyDescent="0.3">
      <c r="B48844" s="10"/>
      <c r="L48844" s="10"/>
      <c r="M48844" s="10"/>
    </row>
    <row r="48845" spans="2:13" s="1" customFormat="1" ht="13.8" x14ac:dyDescent="0.3">
      <c r="B48845" s="10"/>
      <c r="L48845" s="10"/>
      <c r="M48845" s="10"/>
    </row>
    <row r="48846" spans="2:13" s="1" customFormat="1" ht="13.8" x14ac:dyDescent="0.3">
      <c r="B48846" s="10"/>
      <c r="L48846" s="10"/>
      <c r="M48846" s="10"/>
    </row>
    <row r="48847" spans="2:13" s="1" customFormat="1" ht="13.8" x14ac:dyDescent="0.3">
      <c r="B48847" s="10"/>
      <c r="L48847" s="10"/>
      <c r="M48847" s="10"/>
    </row>
    <row r="48848" spans="2:13" s="1" customFormat="1" ht="13.8" x14ac:dyDescent="0.3">
      <c r="B48848" s="10"/>
      <c r="L48848" s="10"/>
      <c r="M48848" s="10"/>
    </row>
    <row r="48849" spans="2:13" s="1" customFormat="1" ht="13.8" x14ac:dyDescent="0.3">
      <c r="B48849" s="10"/>
      <c r="L48849" s="10"/>
      <c r="M48849" s="10"/>
    </row>
    <row r="48850" spans="2:13" s="1" customFormat="1" ht="13.8" x14ac:dyDescent="0.3">
      <c r="B48850" s="10"/>
      <c r="L48850" s="10"/>
      <c r="M48850" s="10"/>
    </row>
    <row r="48851" spans="2:13" s="1" customFormat="1" ht="13.8" x14ac:dyDescent="0.3">
      <c r="B48851" s="10"/>
      <c r="L48851" s="10"/>
      <c r="M48851" s="10"/>
    </row>
    <row r="48852" spans="2:13" s="1" customFormat="1" ht="13.8" x14ac:dyDescent="0.3">
      <c r="B48852" s="10"/>
      <c r="L48852" s="10"/>
      <c r="M48852" s="10"/>
    </row>
    <row r="48853" spans="2:13" s="1" customFormat="1" ht="13.8" x14ac:dyDescent="0.3">
      <c r="B48853" s="10"/>
      <c r="L48853" s="10"/>
      <c r="M48853" s="10"/>
    </row>
    <row r="48854" spans="2:13" s="1" customFormat="1" ht="13.8" x14ac:dyDescent="0.3">
      <c r="B48854" s="10"/>
      <c r="L48854" s="10"/>
      <c r="M48854" s="10"/>
    </row>
    <row r="48855" spans="2:13" s="1" customFormat="1" ht="13.8" x14ac:dyDescent="0.3">
      <c r="B48855" s="10"/>
      <c r="L48855" s="10"/>
      <c r="M48855" s="10"/>
    </row>
    <row r="48856" spans="2:13" s="1" customFormat="1" ht="13.8" x14ac:dyDescent="0.3">
      <c r="B48856" s="10"/>
      <c r="L48856" s="10"/>
      <c r="M48856" s="10"/>
    </row>
    <row r="48857" spans="2:13" s="1" customFormat="1" ht="13.8" x14ac:dyDescent="0.3">
      <c r="B48857" s="10"/>
      <c r="L48857" s="10"/>
      <c r="M48857" s="10"/>
    </row>
    <row r="48858" spans="2:13" s="1" customFormat="1" ht="13.8" x14ac:dyDescent="0.3">
      <c r="B48858" s="10"/>
      <c r="L48858" s="10"/>
      <c r="M48858" s="10"/>
    </row>
    <row r="48859" spans="2:13" s="1" customFormat="1" ht="13.8" x14ac:dyDescent="0.3">
      <c r="B48859" s="10"/>
      <c r="L48859" s="10"/>
      <c r="M48859" s="10"/>
    </row>
    <row r="48860" spans="2:13" s="1" customFormat="1" ht="13.8" x14ac:dyDescent="0.3">
      <c r="B48860" s="10"/>
      <c r="L48860" s="10"/>
      <c r="M48860" s="10"/>
    </row>
    <row r="48861" spans="2:13" s="1" customFormat="1" ht="13.8" x14ac:dyDescent="0.3">
      <c r="B48861" s="10"/>
      <c r="L48861" s="10"/>
      <c r="M48861" s="10"/>
    </row>
    <row r="48862" spans="2:13" s="1" customFormat="1" ht="13.8" x14ac:dyDescent="0.3">
      <c r="B48862" s="10"/>
      <c r="L48862" s="10"/>
      <c r="M48862" s="10"/>
    </row>
    <row r="48863" spans="2:13" s="1" customFormat="1" ht="13.8" x14ac:dyDescent="0.3">
      <c r="B48863" s="10"/>
      <c r="L48863" s="10"/>
      <c r="M48863" s="10"/>
    </row>
    <row r="48864" spans="2:13" s="1" customFormat="1" ht="13.8" x14ac:dyDescent="0.3">
      <c r="B48864" s="10"/>
      <c r="L48864" s="10"/>
      <c r="M48864" s="10"/>
    </row>
    <row r="48865" spans="2:13" s="1" customFormat="1" ht="13.8" x14ac:dyDescent="0.3">
      <c r="B48865" s="10"/>
      <c r="L48865" s="10"/>
      <c r="M48865" s="10"/>
    </row>
    <row r="48866" spans="2:13" s="1" customFormat="1" ht="13.8" x14ac:dyDescent="0.3">
      <c r="B48866" s="10"/>
      <c r="L48866" s="10"/>
      <c r="M48866" s="10"/>
    </row>
    <row r="48867" spans="2:13" s="1" customFormat="1" ht="13.8" x14ac:dyDescent="0.3">
      <c r="B48867" s="10"/>
      <c r="L48867" s="10"/>
      <c r="M48867" s="10"/>
    </row>
    <row r="48868" spans="2:13" s="1" customFormat="1" ht="13.8" x14ac:dyDescent="0.3">
      <c r="B48868" s="10"/>
      <c r="L48868" s="10"/>
      <c r="M48868" s="10"/>
    </row>
    <row r="48869" spans="2:13" s="1" customFormat="1" ht="13.8" x14ac:dyDescent="0.3">
      <c r="B48869" s="10"/>
      <c r="L48869" s="10"/>
      <c r="M48869" s="10"/>
    </row>
    <row r="48870" spans="2:13" s="1" customFormat="1" ht="13.8" x14ac:dyDescent="0.3">
      <c r="B48870" s="10"/>
      <c r="L48870" s="10"/>
      <c r="M48870" s="10"/>
    </row>
    <row r="48871" spans="2:13" s="1" customFormat="1" ht="13.8" x14ac:dyDescent="0.3">
      <c r="B48871" s="10"/>
      <c r="L48871" s="10"/>
      <c r="M48871" s="10"/>
    </row>
    <row r="48872" spans="2:13" s="1" customFormat="1" ht="13.8" x14ac:dyDescent="0.3">
      <c r="B48872" s="10"/>
      <c r="L48872" s="10"/>
      <c r="M48872" s="10"/>
    </row>
    <row r="48873" spans="2:13" s="1" customFormat="1" ht="13.8" x14ac:dyDescent="0.3">
      <c r="B48873" s="10"/>
      <c r="L48873" s="10"/>
      <c r="M48873" s="10"/>
    </row>
    <row r="48874" spans="2:13" s="1" customFormat="1" ht="13.8" x14ac:dyDescent="0.3">
      <c r="B48874" s="10"/>
      <c r="L48874" s="10"/>
      <c r="M48874" s="10"/>
    </row>
    <row r="48875" spans="2:13" s="1" customFormat="1" ht="13.8" x14ac:dyDescent="0.3">
      <c r="B48875" s="10"/>
      <c r="L48875" s="10"/>
      <c r="M48875" s="10"/>
    </row>
    <row r="48876" spans="2:13" s="1" customFormat="1" ht="13.8" x14ac:dyDescent="0.3">
      <c r="B48876" s="10"/>
      <c r="L48876" s="10"/>
      <c r="M48876" s="10"/>
    </row>
    <row r="48877" spans="2:13" s="1" customFormat="1" ht="13.8" x14ac:dyDescent="0.3">
      <c r="B48877" s="10"/>
      <c r="L48877" s="10"/>
      <c r="M48877" s="10"/>
    </row>
    <row r="48878" spans="2:13" s="1" customFormat="1" ht="13.8" x14ac:dyDescent="0.3">
      <c r="B48878" s="10"/>
      <c r="L48878" s="10"/>
      <c r="M48878" s="10"/>
    </row>
    <row r="48879" spans="2:13" s="1" customFormat="1" ht="13.8" x14ac:dyDescent="0.3">
      <c r="B48879" s="10"/>
      <c r="L48879" s="10"/>
      <c r="M48879" s="10"/>
    </row>
    <row r="48880" spans="2:13" s="1" customFormat="1" ht="13.8" x14ac:dyDescent="0.3">
      <c r="B48880" s="10"/>
      <c r="L48880" s="10"/>
      <c r="M48880" s="10"/>
    </row>
    <row r="48881" spans="2:13" s="1" customFormat="1" ht="13.8" x14ac:dyDescent="0.3">
      <c r="B48881" s="10"/>
      <c r="L48881" s="10"/>
      <c r="M48881" s="10"/>
    </row>
    <row r="48882" spans="2:13" s="1" customFormat="1" ht="13.8" x14ac:dyDescent="0.3">
      <c r="B48882" s="10"/>
      <c r="L48882" s="10"/>
      <c r="M48882" s="10"/>
    </row>
    <row r="48883" spans="2:13" s="1" customFormat="1" ht="13.8" x14ac:dyDescent="0.3">
      <c r="B48883" s="10"/>
      <c r="L48883" s="10"/>
      <c r="M48883" s="10"/>
    </row>
    <row r="48884" spans="2:13" s="1" customFormat="1" ht="13.8" x14ac:dyDescent="0.3">
      <c r="B48884" s="10"/>
      <c r="L48884" s="10"/>
      <c r="M48884" s="10"/>
    </row>
    <row r="48885" spans="2:13" s="1" customFormat="1" ht="13.8" x14ac:dyDescent="0.3">
      <c r="B48885" s="10"/>
      <c r="L48885" s="10"/>
      <c r="M48885" s="10"/>
    </row>
    <row r="48886" spans="2:13" s="1" customFormat="1" ht="13.8" x14ac:dyDescent="0.3">
      <c r="B48886" s="10"/>
      <c r="L48886" s="10"/>
      <c r="M48886" s="10"/>
    </row>
    <row r="48887" spans="2:13" s="1" customFormat="1" ht="13.8" x14ac:dyDescent="0.3">
      <c r="B48887" s="10"/>
      <c r="L48887" s="10"/>
      <c r="M48887" s="10"/>
    </row>
    <row r="48888" spans="2:13" s="1" customFormat="1" ht="13.8" x14ac:dyDescent="0.3">
      <c r="B48888" s="10"/>
      <c r="L48888" s="10"/>
      <c r="M48888" s="10"/>
    </row>
    <row r="48889" spans="2:13" s="1" customFormat="1" ht="13.8" x14ac:dyDescent="0.3">
      <c r="B48889" s="10"/>
      <c r="L48889" s="10"/>
      <c r="M48889" s="10"/>
    </row>
    <row r="48890" spans="2:13" s="1" customFormat="1" ht="13.8" x14ac:dyDescent="0.3">
      <c r="B48890" s="10"/>
      <c r="L48890" s="10"/>
      <c r="M48890" s="10"/>
    </row>
    <row r="48891" spans="2:13" s="1" customFormat="1" ht="13.8" x14ac:dyDescent="0.3">
      <c r="B48891" s="10"/>
      <c r="L48891" s="10"/>
      <c r="M48891" s="10"/>
    </row>
    <row r="48892" spans="2:13" s="1" customFormat="1" ht="13.8" x14ac:dyDescent="0.3">
      <c r="B48892" s="10"/>
      <c r="L48892" s="10"/>
      <c r="M48892" s="10"/>
    </row>
    <row r="48893" spans="2:13" s="1" customFormat="1" ht="13.8" x14ac:dyDescent="0.3">
      <c r="B48893" s="10"/>
      <c r="L48893" s="10"/>
      <c r="M48893" s="10"/>
    </row>
    <row r="48894" spans="2:13" s="1" customFormat="1" ht="13.8" x14ac:dyDescent="0.3">
      <c r="B48894" s="10"/>
      <c r="L48894" s="10"/>
      <c r="M48894" s="10"/>
    </row>
    <row r="48895" spans="2:13" s="1" customFormat="1" ht="13.8" x14ac:dyDescent="0.3">
      <c r="B48895" s="10"/>
      <c r="L48895" s="10"/>
      <c r="M48895" s="10"/>
    </row>
    <row r="48896" spans="2:13" s="1" customFormat="1" ht="13.8" x14ac:dyDescent="0.3">
      <c r="B48896" s="10"/>
      <c r="L48896" s="10"/>
      <c r="M48896" s="10"/>
    </row>
    <row r="48897" spans="2:13" s="1" customFormat="1" ht="13.8" x14ac:dyDescent="0.3">
      <c r="B48897" s="10"/>
      <c r="L48897" s="10"/>
      <c r="M48897" s="10"/>
    </row>
    <row r="48898" spans="2:13" s="1" customFormat="1" ht="13.8" x14ac:dyDescent="0.3">
      <c r="B48898" s="10"/>
      <c r="L48898" s="10"/>
      <c r="M48898" s="10"/>
    </row>
    <row r="48899" spans="2:13" s="1" customFormat="1" ht="13.8" x14ac:dyDescent="0.3">
      <c r="B48899" s="10"/>
      <c r="L48899" s="10"/>
      <c r="M48899" s="10"/>
    </row>
    <row r="48900" spans="2:13" s="1" customFormat="1" ht="13.8" x14ac:dyDescent="0.3">
      <c r="B48900" s="10"/>
      <c r="L48900" s="10"/>
      <c r="M48900" s="10"/>
    </row>
    <row r="48901" spans="2:13" s="1" customFormat="1" ht="13.8" x14ac:dyDescent="0.3">
      <c r="B48901" s="10"/>
      <c r="L48901" s="10"/>
      <c r="M48901" s="10"/>
    </row>
    <row r="48902" spans="2:13" s="1" customFormat="1" ht="13.8" x14ac:dyDescent="0.3">
      <c r="B48902" s="10"/>
      <c r="L48902" s="10"/>
      <c r="M48902" s="10"/>
    </row>
    <row r="48903" spans="2:13" s="1" customFormat="1" ht="13.8" x14ac:dyDescent="0.3">
      <c r="B48903" s="10"/>
      <c r="L48903" s="10"/>
      <c r="M48903" s="10"/>
    </row>
    <row r="48904" spans="2:13" s="1" customFormat="1" ht="13.8" x14ac:dyDescent="0.3">
      <c r="B48904" s="10"/>
      <c r="L48904" s="10"/>
      <c r="M48904" s="10"/>
    </row>
    <row r="48905" spans="2:13" s="1" customFormat="1" ht="13.8" x14ac:dyDescent="0.3">
      <c r="B48905" s="10"/>
      <c r="L48905" s="10"/>
      <c r="M48905" s="10"/>
    </row>
    <row r="48906" spans="2:13" s="1" customFormat="1" ht="13.8" x14ac:dyDescent="0.3">
      <c r="B48906" s="10"/>
      <c r="L48906" s="10"/>
      <c r="M48906" s="10"/>
    </row>
    <row r="48907" spans="2:13" s="1" customFormat="1" ht="13.8" x14ac:dyDescent="0.3">
      <c r="B48907" s="10"/>
      <c r="L48907" s="10"/>
      <c r="M48907" s="10"/>
    </row>
    <row r="48908" spans="2:13" s="1" customFormat="1" ht="13.8" x14ac:dyDescent="0.3">
      <c r="B48908" s="10"/>
      <c r="L48908" s="10"/>
      <c r="M48908" s="10"/>
    </row>
    <row r="48909" spans="2:13" s="1" customFormat="1" ht="13.8" x14ac:dyDescent="0.3">
      <c r="B48909" s="10"/>
      <c r="L48909" s="10"/>
      <c r="M48909" s="10"/>
    </row>
    <row r="48910" spans="2:13" s="1" customFormat="1" ht="13.8" x14ac:dyDescent="0.3">
      <c r="B48910" s="10"/>
      <c r="L48910" s="10"/>
      <c r="M48910" s="10"/>
    </row>
    <row r="48911" spans="2:13" s="1" customFormat="1" ht="13.8" x14ac:dyDescent="0.3">
      <c r="B48911" s="10"/>
      <c r="L48911" s="10"/>
      <c r="M48911" s="10"/>
    </row>
    <row r="48912" spans="2:13" s="1" customFormat="1" ht="13.8" x14ac:dyDescent="0.3">
      <c r="B48912" s="10"/>
      <c r="L48912" s="10"/>
      <c r="M48912" s="10"/>
    </row>
    <row r="48913" spans="2:13" s="1" customFormat="1" ht="13.8" x14ac:dyDescent="0.3">
      <c r="B48913" s="10"/>
      <c r="L48913" s="10"/>
      <c r="M48913" s="10"/>
    </row>
    <row r="48914" spans="2:13" s="1" customFormat="1" ht="13.8" x14ac:dyDescent="0.3">
      <c r="B48914" s="10"/>
      <c r="L48914" s="10"/>
      <c r="M48914" s="10"/>
    </row>
    <row r="48915" spans="2:13" s="1" customFormat="1" ht="13.8" x14ac:dyDescent="0.3">
      <c r="B48915" s="10"/>
      <c r="L48915" s="10"/>
      <c r="M48915" s="10"/>
    </row>
    <row r="48916" spans="2:13" s="1" customFormat="1" ht="13.8" x14ac:dyDescent="0.3">
      <c r="B48916" s="10"/>
      <c r="L48916" s="10"/>
      <c r="M48916" s="10"/>
    </row>
    <row r="48917" spans="2:13" s="1" customFormat="1" ht="13.8" x14ac:dyDescent="0.3">
      <c r="B48917" s="10"/>
      <c r="L48917" s="10"/>
      <c r="M48917" s="10"/>
    </row>
    <row r="48918" spans="2:13" s="1" customFormat="1" ht="13.8" x14ac:dyDescent="0.3">
      <c r="B48918" s="10"/>
      <c r="L48918" s="10"/>
      <c r="M48918" s="10"/>
    </row>
    <row r="48919" spans="2:13" s="1" customFormat="1" ht="13.8" x14ac:dyDescent="0.3">
      <c r="B48919" s="10"/>
      <c r="L48919" s="10"/>
      <c r="M48919" s="10"/>
    </row>
    <row r="48920" spans="2:13" s="1" customFormat="1" ht="13.8" x14ac:dyDescent="0.3">
      <c r="B48920" s="10"/>
      <c r="L48920" s="10"/>
      <c r="M48920" s="10"/>
    </row>
    <row r="48921" spans="2:13" s="1" customFormat="1" ht="13.8" x14ac:dyDescent="0.3">
      <c r="B48921" s="10"/>
      <c r="L48921" s="10"/>
      <c r="M48921" s="10"/>
    </row>
    <row r="48922" spans="2:13" s="1" customFormat="1" ht="13.8" x14ac:dyDescent="0.3">
      <c r="B48922" s="10"/>
      <c r="L48922" s="10"/>
      <c r="M48922" s="10"/>
    </row>
    <row r="48923" spans="2:13" s="1" customFormat="1" ht="13.8" x14ac:dyDescent="0.3">
      <c r="B48923" s="10"/>
      <c r="L48923" s="10"/>
      <c r="M48923" s="10"/>
    </row>
    <row r="48924" spans="2:13" s="1" customFormat="1" ht="13.8" x14ac:dyDescent="0.3">
      <c r="B48924" s="10"/>
      <c r="L48924" s="10"/>
      <c r="M48924" s="10"/>
    </row>
    <row r="48925" spans="2:13" s="1" customFormat="1" ht="13.8" x14ac:dyDescent="0.3">
      <c r="B48925" s="10"/>
      <c r="L48925" s="10"/>
      <c r="M48925" s="10"/>
    </row>
    <row r="48926" spans="2:13" s="1" customFormat="1" ht="13.8" x14ac:dyDescent="0.3">
      <c r="B48926" s="10"/>
      <c r="L48926" s="10"/>
      <c r="M48926" s="10"/>
    </row>
    <row r="48927" spans="2:13" s="1" customFormat="1" ht="13.8" x14ac:dyDescent="0.3">
      <c r="B48927" s="10"/>
      <c r="L48927" s="10"/>
      <c r="M48927" s="10"/>
    </row>
    <row r="48928" spans="2:13" s="1" customFormat="1" ht="13.8" x14ac:dyDescent="0.3">
      <c r="B48928" s="10"/>
      <c r="L48928" s="10"/>
      <c r="M48928" s="10"/>
    </row>
    <row r="48929" spans="2:13" s="1" customFormat="1" ht="13.8" x14ac:dyDescent="0.3">
      <c r="B48929" s="10"/>
      <c r="L48929" s="10"/>
      <c r="M48929" s="10"/>
    </row>
    <row r="48930" spans="2:13" s="1" customFormat="1" ht="13.8" x14ac:dyDescent="0.3">
      <c r="B48930" s="10"/>
      <c r="L48930" s="10"/>
      <c r="M48930" s="10"/>
    </row>
    <row r="48931" spans="2:13" s="1" customFormat="1" ht="13.8" x14ac:dyDescent="0.3">
      <c r="B48931" s="10"/>
      <c r="L48931" s="10"/>
      <c r="M48931" s="10"/>
    </row>
    <row r="48932" spans="2:13" s="1" customFormat="1" ht="13.8" x14ac:dyDescent="0.3">
      <c r="B48932" s="10"/>
      <c r="L48932" s="10"/>
      <c r="M48932" s="10"/>
    </row>
    <row r="48933" spans="2:13" s="1" customFormat="1" ht="13.8" x14ac:dyDescent="0.3">
      <c r="B48933" s="10"/>
      <c r="L48933" s="10"/>
      <c r="M48933" s="10"/>
    </row>
    <row r="48934" spans="2:13" s="1" customFormat="1" ht="13.8" x14ac:dyDescent="0.3">
      <c r="B48934" s="10"/>
      <c r="L48934" s="10"/>
      <c r="M48934" s="10"/>
    </row>
    <row r="48935" spans="2:13" s="1" customFormat="1" ht="13.8" x14ac:dyDescent="0.3">
      <c r="B48935" s="10"/>
      <c r="L48935" s="10"/>
      <c r="M48935" s="10"/>
    </row>
    <row r="48936" spans="2:13" s="1" customFormat="1" ht="13.8" x14ac:dyDescent="0.3">
      <c r="B48936" s="10"/>
      <c r="L48936" s="10"/>
      <c r="M48936" s="10"/>
    </row>
    <row r="48937" spans="2:13" s="1" customFormat="1" ht="13.8" x14ac:dyDescent="0.3">
      <c r="B48937" s="10"/>
      <c r="L48937" s="10"/>
      <c r="M48937" s="10"/>
    </row>
    <row r="48938" spans="2:13" s="1" customFormat="1" ht="13.8" x14ac:dyDescent="0.3">
      <c r="B48938" s="10"/>
      <c r="L48938" s="10"/>
      <c r="M48938" s="10"/>
    </row>
    <row r="48939" spans="2:13" s="1" customFormat="1" ht="13.8" x14ac:dyDescent="0.3">
      <c r="B48939" s="10"/>
      <c r="L48939" s="10"/>
      <c r="M48939" s="10"/>
    </row>
    <row r="48940" spans="2:13" s="1" customFormat="1" ht="13.8" x14ac:dyDescent="0.3">
      <c r="B48940" s="10"/>
      <c r="L48940" s="10"/>
      <c r="M48940" s="10"/>
    </row>
    <row r="48941" spans="2:13" s="1" customFormat="1" ht="13.8" x14ac:dyDescent="0.3">
      <c r="B48941" s="10"/>
      <c r="L48941" s="10"/>
      <c r="M48941" s="10"/>
    </row>
    <row r="48942" spans="2:13" s="1" customFormat="1" ht="13.8" x14ac:dyDescent="0.3">
      <c r="B48942" s="10"/>
      <c r="L48942" s="10"/>
      <c r="M48942" s="10"/>
    </row>
    <row r="48943" spans="2:13" s="1" customFormat="1" ht="13.8" x14ac:dyDescent="0.3">
      <c r="B48943" s="10"/>
      <c r="L48943" s="10"/>
      <c r="M48943" s="10"/>
    </row>
    <row r="48944" spans="2:13" s="1" customFormat="1" ht="13.8" x14ac:dyDescent="0.3">
      <c r="B48944" s="10"/>
      <c r="L48944" s="10"/>
      <c r="M48944" s="10"/>
    </row>
    <row r="48945" spans="2:13" s="1" customFormat="1" ht="13.8" x14ac:dyDescent="0.3">
      <c r="B48945" s="10"/>
      <c r="L48945" s="10"/>
      <c r="M48945" s="10"/>
    </row>
    <row r="48946" spans="2:13" s="1" customFormat="1" ht="13.8" x14ac:dyDescent="0.3">
      <c r="B48946" s="10"/>
      <c r="L48946" s="10"/>
      <c r="M48946" s="10"/>
    </row>
    <row r="48947" spans="2:13" s="1" customFormat="1" ht="13.8" x14ac:dyDescent="0.3">
      <c r="B48947" s="10"/>
      <c r="L48947" s="10"/>
      <c r="M48947" s="10"/>
    </row>
    <row r="48948" spans="2:13" s="1" customFormat="1" ht="13.8" x14ac:dyDescent="0.3">
      <c r="B48948" s="10"/>
      <c r="L48948" s="10"/>
      <c r="M48948" s="10"/>
    </row>
    <row r="48949" spans="2:13" s="1" customFormat="1" ht="13.8" x14ac:dyDescent="0.3">
      <c r="B48949" s="10"/>
      <c r="L48949" s="10"/>
      <c r="M48949" s="10"/>
    </row>
    <row r="48950" spans="2:13" s="1" customFormat="1" ht="13.8" x14ac:dyDescent="0.3">
      <c r="B48950" s="10"/>
      <c r="L48950" s="10"/>
      <c r="M48950" s="10"/>
    </row>
    <row r="48951" spans="2:13" s="1" customFormat="1" ht="13.8" x14ac:dyDescent="0.3">
      <c r="B48951" s="10"/>
      <c r="L48951" s="10"/>
      <c r="M48951" s="10"/>
    </row>
    <row r="48952" spans="2:13" s="1" customFormat="1" ht="13.8" x14ac:dyDescent="0.3">
      <c r="B48952" s="10"/>
      <c r="L48952" s="10"/>
      <c r="M48952" s="10"/>
    </row>
    <row r="48953" spans="2:13" s="1" customFormat="1" ht="13.8" x14ac:dyDescent="0.3">
      <c r="B48953" s="10"/>
      <c r="L48953" s="10"/>
      <c r="M48953" s="10"/>
    </row>
    <row r="48954" spans="2:13" s="1" customFormat="1" ht="13.8" x14ac:dyDescent="0.3">
      <c r="B48954" s="10"/>
      <c r="L48954" s="10"/>
      <c r="M48954" s="10"/>
    </row>
    <row r="48955" spans="2:13" s="1" customFormat="1" ht="13.8" x14ac:dyDescent="0.3">
      <c r="B48955" s="10"/>
      <c r="L48955" s="10"/>
      <c r="M48955" s="10"/>
    </row>
    <row r="48956" spans="2:13" s="1" customFormat="1" ht="13.8" x14ac:dyDescent="0.3">
      <c r="B48956" s="10"/>
      <c r="L48956" s="10"/>
      <c r="M48956" s="10"/>
    </row>
    <row r="48957" spans="2:13" s="1" customFormat="1" ht="13.8" x14ac:dyDescent="0.3">
      <c r="B48957" s="10"/>
      <c r="L48957" s="10"/>
      <c r="M48957" s="10"/>
    </row>
    <row r="48958" spans="2:13" s="1" customFormat="1" ht="13.8" x14ac:dyDescent="0.3">
      <c r="B48958" s="10"/>
      <c r="L48958" s="10"/>
      <c r="M48958" s="10"/>
    </row>
    <row r="48959" spans="2:13" s="1" customFormat="1" ht="13.8" x14ac:dyDescent="0.3">
      <c r="B48959" s="10"/>
      <c r="L48959" s="10"/>
      <c r="M48959" s="10"/>
    </row>
    <row r="48960" spans="2:13" s="1" customFormat="1" ht="13.8" x14ac:dyDescent="0.3">
      <c r="B48960" s="10"/>
      <c r="L48960" s="10"/>
      <c r="M48960" s="10"/>
    </row>
    <row r="48961" spans="2:13" s="1" customFormat="1" ht="13.8" x14ac:dyDescent="0.3">
      <c r="B48961" s="10"/>
      <c r="L48961" s="10"/>
      <c r="M48961" s="10"/>
    </row>
    <row r="48962" spans="2:13" s="1" customFormat="1" ht="13.8" x14ac:dyDescent="0.3">
      <c r="B48962" s="10"/>
      <c r="L48962" s="10"/>
      <c r="M48962" s="10"/>
    </row>
    <row r="48963" spans="2:13" s="1" customFormat="1" ht="13.8" x14ac:dyDescent="0.3">
      <c r="B48963" s="10"/>
      <c r="L48963" s="10"/>
      <c r="M48963" s="10"/>
    </row>
    <row r="48964" spans="2:13" s="1" customFormat="1" ht="13.8" x14ac:dyDescent="0.3">
      <c r="B48964" s="10"/>
      <c r="L48964" s="10"/>
      <c r="M48964" s="10"/>
    </row>
    <row r="48965" spans="2:13" s="1" customFormat="1" ht="13.8" x14ac:dyDescent="0.3">
      <c r="B48965" s="10"/>
      <c r="L48965" s="10"/>
      <c r="M48965" s="10"/>
    </row>
    <row r="48966" spans="2:13" s="1" customFormat="1" ht="13.8" x14ac:dyDescent="0.3">
      <c r="B48966" s="10"/>
      <c r="L48966" s="10"/>
      <c r="M48966" s="10"/>
    </row>
    <row r="48967" spans="2:13" s="1" customFormat="1" ht="13.8" x14ac:dyDescent="0.3">
      <c r="B48967" s="10"/>
      <c r="L48967" s="10"/>
      <c r="M48967" s="10"/>
    </row>
    <row r="48968" spans="2:13" s="1" customFormat="1" ht="13.8" x14ac:dyDescent="0.3">
      <c r="B48968" s="10"/>
      <c r="L48968" s="10"/>
      <c r="M48968" s="10"/>
    </row>
    <row r="48969" spans="2:13" s="1" customFormat="1" ht="13.8" x14ac:dyDescent="0.3">
      <c r="B48969" s="10"/>
      <c r="L48969" s="10"/>
      <c r="M48969" s="10"/>
    </row>
    <row r="48970" spans="2:13" s="1" customFormat="1" ht="13.8" x14ac:dyDescent="0.3">
      <c r="B48970" s="10"/>
      <c r="L48970" s="10"/>
      <c r="M48970" s="10"/>
    </row>
    <row r="48971" spans="2:13" s="1" customFormat="1" ht="13.8" x14ac:dyDescent="0.3">
      <c r="B48971" s="10"/>
      <c r="L48971" s="10"/>
      <c r="M48971" s="10"/>
    </row>
    <row r="48972" spans="2:13" s="1" customFormat="1" ht="13.8" x14ac:dyDescent="0.3">
      <c r="B48972" s="10"/>
      <c r="L48972" s="10"/>
      <c r="M48972" s="10"/>
    </row>
    <row r="48973" spans="2:13" s="1" customFormat="1" ht="13.8" x14ac:dyDescent="0.3">
      <c r="B48973" s="10"/>
      <c r="L48973" s="10"/>
      <c r="M48973" s="10"/>
    </row>
    <row r="48974" spans="2:13" s="1" customFormat="1" ht="13.8" x14ac:dyDescent="0.3">
      <c r="B48974" s="10"/>
      <c r="L48974" s="10"/>
      <c r="M48974" s="10"/>
    </row>
    <row r="48975" spans="2:13" s="1" customFormat="1" ht="13.8" x14ac:dyDescent="0.3">
      <c r="B48975" s="10"/>
      <c r="L48975" s="10"/>
      <c r="M48975" s="10"/>
    </row>
    <row r="48976" spans="2:13" s="1" customFormat="1" ht="13.8" x14ac:dyDescent="0.3">
      <c r="B48976" s="10"/>
      <c r="L48976" s="10"/>
      <c r="M48976" s="10"/>
    </row>
    <row r="48977" spans="2:13" s="1" customFormat="1" ht="13.8" x14ac:dyDescent="0.3">
      <c r="B48977" s="10"/>
      <c r="L48977" s="10"/>
      <c r="M48977" s="10"/>
    </row>
    <row r="48978" spans="2:13" s="1" customFormat="1" ht="13.8" x14ac:dyDescent="0.3">
      <c r="B48978" s="10"/>
      <c r="L48978" s="10"/>
      <c r="M48978" s="10"/>
    </row>
    <row r="48979" spans="2:13" s="1" customFormat="1" ht="13.8" x14ac:dyDescent="0.3">
      <c r="B48979" s="10"/>
      <c r="L48979" s="10"/>
      <c r="M48979" s="10"/>
    </row>
    <row r="48980" spans="2:13" s="1" customFormat="1" ht="13.8" x14ac:dyDescent="0.3">
      <c r="B48980" s="10"/>
      <c r="L48980" s="10"/>
      <c r="M48980" s="10"/>
    </row>
    <row r="48981" spans="2:13" s="1" customFormat="1" ht="13.8" x14ac:dyDescent="0.3">
      <c r="B48981" s="10"/>
      <c r="L48981" s="10"/>
      <c r="M48981" s="10"/>
    </row>
    <row r="48982" spans="2:13" s="1" customFormat="1" ht="13.8" x14ac:dyDescent="0.3">
      <c r="B48982" s="10"/>
      <c r="L48982" s="10"/>
      <c r="M48982" s="10"/>
    </row>
    <row r="48983" spans="2:13" s="1" customFormat="1" ht="13.8" x14ac:dyDescent="0.3">
      <c r="B48983" s="10"/>
      <c r="L48983" s="10"/>
      <c r="M48983" s="10"/>
    </row>
    <row r="48984" spans="2:13" s="1" customFormat="1" ht="13.8" x14ac:dyDescent="0.3">
      <c r="B48984" s="10"/>
      <c r="L48984" s="10"/>
      <c r="M48984" s="10"/>
    </row>
    <row r="48985" spans="2:13" s="1" customFormat="1" ht="13.8" x14ac:dyDescent="0.3">
      <c r="B48985" s="10"/>
      <c r="L48985" s="10"/>
      <c r="M48985" s="10"/>
    </row>
    <row r="48986" spans="2:13" s="1" customFormat="1" ht="13.8" x14ac:dyDescent="0.3">
      <c r="B48986" s="10"/>
      <c r="L48986" s="10"/>
      <c r="M48986" s="10"/>
    </row>
    <row r="48987" spans="2:13" s="1" customFormat="1" ht="13.8" x14ac:dyDescent="0.3">
      <c r="B48987" s="10"/>
      <c r="L48987" s="10"/>
      <c r="M48987" s="10"/>
    </row>
    <row r="48988" spans="2:13" s="1" customFormat="1" ht="13.8" x14ac:dyDescent="0.3">
      <c r="B48988" s="10"/>
      <c r="L48988" s="10"/>
      <c r="M48988" s="10"/>
    </row>
    <row r="48989" spans="2:13" s="1" customFormat="1" ht="13.8" x14ac:dyDescent="0.3">
      <c r="B48989" s="10"/>
      <c r="L48989" s="10"/>
      <c r="M48989" s="10"/>
    </row>
    <row r="48990" spans="2:13" s="1" customFormat="1" ht="13.8" x14ac:dyDescent="0.3">
      <c r="B48990" s="10"/>
      <c r="L48990" s="10"/>
      <c r="M48990" s="10"/>
    </row>
    <row r="48991" spans="2:13" s="1" customFormat="1" ht="13.8" x14ac:dyDescent="0.3">
      <c r="B48991" s="10"/>
      <c r="L48991" s="10"/>
      <c r="M48991" s="10"/>
    </row>
    <row r="48992" spans="2:13" s="1" customFormat="1" ht="13.8" x14ac:dyDescent="0.3">
      <c r="B48992" s="10"/>
      <c r="L48992" s="10"/>
      <c r="M48992" s="10"/>
    </row>
    <row r="48993" spans="2:13" s="1" customFormat="1" ht="13.8" x14ac:dyDescent="0.3">
      <c r="B48993" s="10"/>
      <c r="L48993" s="10"/>
      <c r="M48993" s="10"/>
    </row>
    <row r="48994" spans="2:13" s="1" customFormat="1" ht="13.8" x14ac:dyDescent="0.3">
      <c r="B48994" s="10"/>
      <c r="L48994" s="10"/>
      <c r="M48994" s="10"/>
    </row>
    <row r="48995" spans="2:13" s="1" customFormat="1" ht="13.8" x14ac:dyDescent="0.3">
      <c r="B48995" s="10"/>
      <c r="L48995" s="10"/>
      <c r="M48995" s="10"/>
    </row>
    <row r="48996" spans="2:13" s="1" customFormat="1" ht="13.8" x14ac:dyDescent="0.3">
      <c r="B48996" s="10"/>
      <c r="L48996" s="10"/>
      <c r="M48996" s="10"/>
    </row>
    <row r="48997" spans="2:13" s="1" customFormat="1" ht="13.8" x14ac:dyDescent="0.3">
      <c r="B48997" s="10"/>
      <c r="L48997" s="10"/>
      <c r="M48997" s="10"/>
    </row>
    <row r="48998" spans="2:13" s="1" customFormat="1" ht="13.8" x14ac:dyDescent="0.3">
      <c r="B48998" s="10"/>
      <c r="L48998" s="10"/>
      <c r="M48998" s="10"/>
    </row>
    <row r="48999" spans="2:13" s="1" customFormat="1" ht="13.8" x14ac:dyDescent="0.3">
      <c r="B48999" s="10"/>
      <c r="L48999" s="10"/>
      <c r="M48999" s="10"/>
    </row>
    <row r="49000" spans="2:13" s="1" customFormat="1" ht="13.8" x14ac:dyDescent="0.3">
      <c r="B49000" s="10"/>
      <c r="L49000" s="10"/>
      <c r="M49000" s="10"/>
    </row>
    <row r="49001" spans="2:13" s="1" customFormat="1" ht="13.8" x14ac:dyDescent="0.3">
      <c r="B49001" s="10"/>
      <c r="L49001" s="10"/>
      <c r="M49001" s="10"/>
    </row>
    <row r="49002" spans="2:13" s="1" customFormat="1" ht="13.8" x14ac:dyDescent="0.3">
      <c r="B49002" s="10"/>
      <c r="L49002" s="10"/>
      <c r="M49002" s="10"/>
    </row>
    <row r="49003" spans="2:13" s="1" customFormat="1" ht="13.8" x14ac:dyDescent="0.3">
      <c r="B49003" s="10"/>
      <c r="L49003" s="10"/>
      <c r="M49003" s="10"/>
    </row>
    <row r="49004" spans="2:13" s="1" customFormat="1" ht="13.8" x14ac:dyDescent="0.3">
      <c r="B49004" s="10"/>
      <c r="L49004" s="10"/>
      <c r="M49004" s="10"/>
    </row>
    <row r="49005" spans="2:13" s="1" customFormat="1" ht="13.8" x14ac:dyDescent="0.3">
      <c r="B49005" s="10"/>
      <c r="L49005" s="10"/>
      <c r="M49005" s="10"/>
    </row>
    <row r="49006" spans="2:13" s="1" customFormat="1" ht="13.8" x14ac:dyDescent="0.3">
      <c r="B49006" s="10"/>
      <c r="L49006" s="10"/>
      <c r="M49006" s="10"/>
    </row>
    <row r="49007" spans="2:13" s="1" customFormat="1" ht="13.8" x14ac:dyDescent="0.3">
      <c r="B49007" s="10"/>
      <c r="L49007" s="10"/>
      <c r="M49007" s="10"/>
    </row>
    <row r="49008" spans="2:13" s="1" customFormat="1" ht="13.8" x14ac:dyDescent="0.3">
      <c r="B49008" s="10"/>
      <c r="L49008" s="10"/>
      <c r="M49008" s="10"/>
    </row>
    <row r="49009" spans="2:13" s="1" customFormat="1" ht="13.8" x14ac:dyDescent="0.3">
      <c r="B49009" s="10"/>
      <c r="L49009" s="10"/>
      <c r="M49009" s="10"/>
    </row>
    <row r="49010" spans="2:13" s="1" customFormat="1" ht="13.8" x14ac:dyDescent="0.3">
      <c r="B49010" s="10"/>
      <c r="L49010" s="10"/>
      <c r="M49010" s="10"/>
    </row>
    <row r="49011" spans="2:13" s="1" customFormat="1" ht="13.8" x14ac:dyDescent="0.3">
      <c r="B49011" s="10"/>
      <c r="L49011" s="10"/>
      <c r="M49011" s="10"/>
    </row>
    <row r="49012" spans="2:13" s="1" customFormat="1" ht="13.8" x14ac:dyDescent="0.3">
      <c r="B49012" s="10"/>
      <c r="L49012" s="10"/>
      <c r="M49012" s="10"/>
    </row>
    <row r="49013" spans="2:13" s="1" customFormat="1" ht="13.8" x14ac:dyDescent="0.3">
      <c r="B49013" s="10"/>
      <c r="L49013" s="10"/>
      <c r="M49013" s="10"/>
    </row>
    <row r="49014" spans="2:13" s="1" customFormat="1" ht="13.8" x14ac:dyDescent="0.3">
      <c r="B49014" s="10"/>
      <c r="L49014" s="10"/>
      <c r="M49014" s="10"/>
    </row>
    <row r="49015" spans="2:13" s="1" customFormat="1" ht="13.8" x14ac:dyDescent="0.3">
      <c r="B49015" s="10"/>
      <c r="L49015" s="10"/>
      <c r="M49015" s="10"/>
    </row>
    <row r="49016" spans="2:13" s="1" customFormat="1" ht="13.8" x14ac:dyDescent="0.3">
      <c r="B49016" s="10"/>
      <c r="L49016" s="10"/>
      <c r="M49016" s="10"/>
    </row>
    <row r="49017" spans="2:13" s="1" customFormat="1" ht="13.8" x14ac:dyDescent="0.3">
      <c r="B49017" s="10"/>
      <c r="L49017" s="10"/>
      <c r="M49017" s="10"/>
    </row>
    <row r="49018" spans="2:13" s="1" customFormat="1" ht="13.8" x14ac:dyDescent="0.3">
      <c r="B49018" s="10"/>
      <c r="L49018" s="10"/>
      <c r="M49018" s="10"/>
    </row>
    <row r="49019" spans="2:13" s="1" customFormat="1" ht="13.8" x14ac:dyDescent="0.3">
      <c r="B49019" s="10"/>
      <c r="L49019" s="10"/>
      <c r="M49019" s="10"/>
    </row>
    <row r="49020" spans="2:13" s="1" customFormat="1" ht="13.8" x14ac:dyDescent="0.3">
      <c r="B49020" s="10"/>
      <c r="L49020" s="10"/>
      <c r="M49020" s="10"/>
    </row>
    <row r="49021" spans="2:13" s="1" customFormat="1" ht="13.8" x14ac:dyDescent="0.3">
      <c r="B49021" s="10"/>
      <c r="L49021" s="10"/>
      <c r="M49021" s="10"/>
    </row>
    <row r="49022" spans="2:13" s="1" customFormat="1" ht="13.8" x14ac:dyDescent="0.3">
      <c r="B49022" s="10"/>
      <c r="L49022" s="10"/>
      <c r="M49022" s="10"/>
    </row>
    <row r="49023" spans="2:13" s="1" customFormat="1" ht="13.8" x14ac:dyDescent="0.3">
      <c r="B49023" s="10"/>
      <c r="L49023" s="10"/>
      <c r="M49023" s="10"/>
    </row>
    <row r="49024" spans="2:13" s="1" customFormat="1" ht="13.8" x14ac:dyDescent="0.3">
      <c r="B49024" s="10"/>
      <c r="L49024" s="10"/>
      <c r="M49024" s="10"/>
    </row>
    <row r="49025" spans="2:13" s="1" customFormat="1" ht="13.8" x14ac:dyDescent="0.3">
      <c r="B49025" s="10"/>
      <c r="L49025" s="10"/>
      <c r="M49025" s="10"/>
    </row>
    <row r="49026" spans="2:13" s="1" customFormat="1" ht="13.8" x14ac:dyDescent="0.3">
      <c r="B49026" s="10"/>
      <c r="L49026" s="10"/>
      <c r="M49026" s="10"/>
    </row>
    <row r="49027" spans="2:13" s="1" customFormat="1" ht="13.8" x14ac:dyDescent="0.3">
      <c r="B49027" s="10"/>
      <c r="L49027" s="10"/>
      <c r="M49027" s="10"/>
    </row>
    <row r="49028" spans="2:13" s="1" customFormat="1" ht="13.8" x14ac:dyDescent="0.3">
      <c r="B49028" s="10"/>
      <c r="L49028" s="10"/>
      <c r="M49028" s="10"/>
    </row>
    <row r="49029" spans="2:13" s="1" customFormat="1" ht="13.8" x14ac:dyDescent="0.3">
      <c r="B49029" s="10"/>
      <c r="L49029" s="10"/>
      <c r="M49029" s="10"/>
    </row>
    <row r="49030" spans="2:13" s="1" customFormat="1" ht="13.8" x14ac:dyDescent="0.3">
      <c r="B49030" s="10"/>
      <c r="L49030" s="10"/>
      <c r="M49030" s="10"/>
    </row>
    <row r="49031" spans="2:13" s="1" customFormat="1" ht="13.8" x14ac:dyDescent="0.3">
      <c r="B49031" s="10"/>
      <c r="L49031" s="10"/>
      <c r="M49031" s="10"/>
    </row>
    <row r="49032" spans="2:13" s="1" customFormat="1" ht="13.8" x14ac:dyDescent="0.3">
      <c r="B49032" s="10"/>
      <c r="L49032" s="10"/>
      <c r="M49032" s="10"/>
    </row>
    <row r="49033" spans="2:13" s="1" customFormat="1" ht="13.8" x14ac:dyDescent="0.3">
      <c r="B49033" s="10"/>
      <c r="L49033" s="10"/>
      <c r="M49033" s="10"/>
    </row>
    <row r="49034" spans="2:13" s="1" customFormat="1" ht="13.8" x14ac:dyDescent="0.3">
      <c r="B49034" s="10"/>
      <c r="L49034" s="10"/>
      <c r="M49034" s="10"/>
    </row>
    <row r="49035" spans="2:13" s="1" customFormat="1" ht="13.8" x14ac:dyDescent="0.3">
      <c r="B49035" s="10"/>
      <c r="L49035" s="10"/>
      <c r="M49035" s="10"/>
    </row>
    <row r="49036" spans="2:13" s="1" customFormat="1" ht="13.8" x14ac:dyDescent="0.3">
      <c r="B49036" s="10"/>
      <c r="L49036" s="10"/>
      <c r="M49036" s="10"/>
    </row>
    <row r="49037" spans="2:13" s="1" customFormat="1" ht="13.8" x14ac:dyDescent="0.3">
      <c r="B49037" s="10"/>
      <c r="L49037" s="10"/>
      <c r="M49037" s="10"/>
    </row>
    <row r="49038" spans="2:13" s="1" customFormat="1" ht="13.8" x14ac:dyDescent="0.3">
      <c r="B49038" s="10"/>
      <c r="L49038" s="10"/>
      <c r="M49038" s="10"/>
    </row>
    <row r="49039" spans="2:13" s="1" customFormat="1" ht="13.8" x14ac:dyDescent="0.3">
      <c r="B49039" s="10"/>
      <c r="L49039" s="10"/>
      <c r="M49039" s="10"/>
    </row>
    <row r="49040" spans="2:13" s="1" customFormat="1" ht="13.8" x14ac:dyDescent="0.3">
      <c r="B49040" s="10"/>
      <c r="L49040" s="10"/>
      <c r="M49040" s="10"/>
    </row>
    <row r="49041" spans="2:13" s="1" customFormat="1" ht="13.8" x14ac:dyDescent="0.3">
      <c r="B49041" s="10"/>
      <c r="L49041" s="10"/>
      <c r="M49041" s="10"/>
    </row>
    <row r="49042" spans="2:13" s="1" customFormat="1" ht="13.8" x14ac:dyDescent="0.3">
      <c r="B49042" s="10"/>
      <c r="L49042" s="10"/>
      <c r="M49042" s="10"/>
    </row>
    <row r="49043" spans="2:13" s="1" customFormat="1" ht="13.8" x14ac:dyDescent="0.3">
      <c r="B49043" s="10"/>
      <c r="L49043" s="10"/>
      <c r="M49043" s="10"/>
    </row>
    <row r="49044" spans="2:13" s="1" customFormat="1" ht="13.8" x14ac:dyDescent="0.3">
      <c r="B49044" s="10"/>
      <c r="L49044" s="10"/>
      <c r="M49044" s="10"/>
    </row>
    <row r="49045" spans="2:13" s="1" customFormat="1" ht="13.8" x14ac:dyDescent="0.3">
      <c r="B49045" s="10"/>
      <c r="L49045" s="10"/>
      <c r="M49045" s="10"/>
    </row>
    <row r="49046" spans="2:13" s="1" customFormat="1" ht="13.8" x14ac:dyDescent="0.3">
      <c r="B49046" s="10"/>
      <c r="L49046" s="10"/>
      <c r="M49046" s="10"/>
    </row>
    <row r="49047" spans="2:13" s="1" customFormat="1" ht="13.8" x14ac:dyDescent="0.3">
      <c r="B49047" s="10"/>
      <c r="L49047" s="10"/>
      <c r="M49047" s="10"/>
    </row>
    <row r="49048" spans="2:13" s="1" customFormat="1" ht="13.8" x14ac:dyDescent="0.3">
      <c r="B49048" s="10"/>
      <c r="L49048" s="10"/>
      <c r="M49048" s="10"/>
    </row>
    <row r="49049" spans="2:13" s="1" customFormat="1" ht="13.8" x14ac:dyDescent="0.3">
      <c r="B49049" s="10"/>
      <c r="L49049" s="10"/>
      <c r="M49049" s="10"/>
    </row>
    <row r="49050" spans="2:13" s="1" customFormat="1" ht="13.8" x14ac:dyDescent="0.3">
      <c r="B49050" s="10"/>
      <c r="L49050" s="10"/>
      <c r="M49050" s="10"/>
    </row>
    <row r="49051" spans="2:13" s="1" customFormat="1" ht="13.8" x14ac:dyDescent="0.3">
      <c r="B49051" s="10"/>
      <c r="L49051" s="10"/>
      <c r="M49051" s="10"/>
    </row>
    <row r="49052" spans="2:13" s="1" customFormat="1" ht="13.8" x14ac:dyDescent="0.3">
      <c r="B49052" s="10"/>
      <c r="L49052" s="10"/>
      <c r="M49052" s="10"/>
    </row>
    <row r="49053" spans="2:13" s="1" customFormat="1" ht="13.8" x14ac:dyDescent="0.3">
      <c r="B49053" s="10"/>
      <c r="L49053" s="10"/>
      <c r="M49053" s="10"/>
    </row>
    <row r="49054" spans="2:13" s="1" customFormat="1" ht="13.8" x14ac:dyDescent="0.3">
      <c r="B49054" s="10"/>
      <c r="L49054" s="10"/>
      <c r="M49054" s="10"/>
    </row>
    <row r="49055" spans="2:13" s="1" customFormat="1" ht="13.8" x14ac:dyDescent="0.3">
      <c r="B49055" s="10"/>
      <c r="L49055" s="10"/>
      <c r="M49055" s="10"/>
    </row>
    <row r="49056" spans="2:13" s="1" customFormat="1" ht="13.8" x14ac:dyDescent="0.3">
      <c r="B49056" s="10"/>
      <c r="L49056" s="10"/>
      <c r="M49056" s="10"/>
    </row>
    <row r="49057" spans="2:13" s="1" customFormat="1" ht="13.8" x14ac:dyDescent="0.3">
      <c r="B49057" s="10"/>
      <c r="L49057" s="10"/>
      <c r="M49057" s="10"/>
    </row>
    <row r="49058" spans="2:13" s="1" customFormat="1" ht="13.8" x14ac:dyDescent="0.3">
      <c r="B49058" s="10"/>
      <c r="L49058" s="10"/>
      <c r="M49058" s="10"/>
    </row>
    <row r="49059" spans="2:13" s="1" customFormat="1" ht="13.8" x14ac:dyDescent="0.3">
      <c r="B49059" s="10"/>
      <c r="L49059" s="10"/>
      <c r="M49059" s="10"/>
    </row>
    <row r="49060" spans="2:13" s="1" customFormat="1" ht="13.8" x14ac:dyDescent="0.3">
      <c r="B49060" s="10"/>
      <c r="L49060" s="10"/>
      <c r="M49060" s="10"/>
    </row>
    <row r="49061" spans="2:13" s="1" customFormat="1" ht="13.8" x14ac:dyDescent="0.3">
      <c r="B49061" s="10"/>
      <c r="L49061" s="10"/>
      <c r="M49061" s="10"/>
    </row>
    <row r="49062" spans="2:13" s="1" customFormat="1" ht="13.8" x14ac:dyDescent="0.3">
      <c r="B49062" s="10"/>
      <c r="L49062" s="10"/>
      <c r="M49062" s="10"/>
    </row>
    <row r="49063" spans="2:13" s="1" customFormat="1" ht="13.8" x14ac:dyDescent="0.3">
      <c r="B49063" s="10"/>
      <c r="L49063" s="10"/>
      <c r="M49063" s="10"/>
    </row>
    <row r="49064" spans="2:13" s="1" customFormat="1" ht="13.8" x14ac:dyDescent="0.3">
      <c r="B49064" s="10"/>
      <c r="L49064" s="10"/>
      <c r="M49064" s="10"/>
    </row>
    <row r="49065" spans="2:13" s="1" customFormat="1" ht="13.8" x14ac:dyDescent="0.3">
      <c r="B49065" s="10"/>
      <c r="L49065" s="10"/>
      <c r="M49065" s="10"/>
    </row>
    <row r="49066" spans="2:13" s="1" customFormat="1" ht="13.8" x14ac:dyDescent="0.3">
      <c r="B49066" s="10"/>
      <c r="L49066" s="10"/>
      <c r="M49066" s="10"/>
    </row>
    <row r="49067" spans="2:13" s="1" customFormat="1" ht="13.8" x14ac:dyDescent="0.3">
      <c r="B49067" s="10"/>
      <c r="L49067" s="10"/>
      <c r="M49067" s="10"/>
    </row>
    <row r="49068" spans="2:13" s="1" customFormat="1" ht="13.8" x14ac:dyDescent="0.3">
      <c r="B49068" s="10"/>
      <c r="L49068" s="10"/>
      <c r="M49068" s="10"/>
    </row>
    <row r="49069" spans="2:13" s="1" customFormat="1" ht="13.8" x14ac:dyDescent="0.3">
      <c r="B49069" s="10"/>
      <c r="L49069" s="10"/>
      <c r="M49069" s="10"/>
    </row>
    <row r="49070" spans="2:13" s="1" customFormat="1" ht="13.8" x14ac:dyDescent="0.3">
      <c r="B49070" s="10"/>
      <c r="L49070" s="10"/>
      <c r="M49070" s="10"/>
    </row>
    <row r="49071" spans="2:13" s="1" customFormat="1" ht="13.8" x14ac:dyDescent="0.3">
      <c r="B49071" s="10"/>
      <c r="L49071" s="10"/>
      <c r="M49071" s="10"/>
    </row>
    <row r="49072" spans="2:13" s="1" customFormat="1" ht="13.8" x14ac:dyDescent="0.3">
      <c r="B49072" s="10"/>
      <c r="L49072" s="10"/>
      <c r="M49072" s="10"/>
    </row>
    <row r="49073" spans="2:13" s="1" customFormat="1" ht="13.8" x14ac:dyDescent="0.3">
      <c r="B49073" s="10"/>
      <c r="L49073" s="10"/>
      <c r="M49073" s="10"/>
    </row>
    <row r="49074" spans="2:13" s="1" customFormat="1" ht="13.8" x14ac:dyDescent="0.3">
      <c r="B49074" s="10"/>
      <c r="L49074" s="10"/>
      <c r="M49074" s="10"/>
    </row>
    <row r="49075" spans="2:13" s="1" customFormat="1" ht="13.8" x14ac:dyDescent="0.3">
      <c r="B49075" s="10"/>
      <c r="L49075" s="10"/>
      <c r="M49075" s="10"/>
    </row>
    <row r="49076" spans="2:13" s="1" customFormat="1" ht="13.8" x14ac:dyDescent="0.3">
      <c r="B49076" s="10"/>
      <c r="L49076" s="10"/>
      <c r="M49076" s="10"/>
    </row>
    <row r="49077" spans="2:13" s="1" customFormat="1" ht="13.8" x14ac:dyDescent="0.3">
      <c r="B49077" s="10"/>
      <c r="L49077" s="10"/>
      <c r="M49077" s="10"/>
    </row>
    <row r="49078" spans="2:13" s="1" customFormat="1" ht="13.8" x14ac:dyDescent="0.3">
      <c r="B49078" s="10"/>
      <c r="L49078" s="10"/>
      <c r="M49078" s="10"/>
    </row>
    <row r="49079" spans="2:13" s="1" customFormat="1" ht="13.8" x14ac:dyDescent="0.3">
      <c r="B49079" s="10"/>
      <c r="L49079" s="10"/>
      <c r="M49079" s="10"/>
    </row>
    <row r="49080" spans="2:13" s="1" customFormat="1" ht="13.8" x14ac:dyDescent="0.3">
      <c r="B49080" s="10"/>
      <c r="L49080" s="10"/>
      <c r="M49080" s="10"/>
    </row>
    <row r="49081" spans="2:13" s="1" customFormat="1" ht="13.8" x14ac:dyDescent="0.3">
      <c r="B49081" s="10"/>
      <c r="L49081" s="10"/>
      <c r="M49081" s="10"/>
    </row>
    <row r="49082" spans="2:13" s="1" customFormat="1" ht="13.8" x14ac:dyDescent="0.3">
      <c r="B49082" s="10"/>
      <c r="L49082" s="10"/>
      <c r="M49082" s="10"/>
    </row>
    <row r="49083" spans="2:13" s="1" customFormat="1" ht="13.8" x14ac:dyDescent="0.3">
      <c r="B49083" s="10"/>
      <c r="L49083" s="10"/>
      <c r="M49083" s="10"/>
    </row>
    <row r="49084" spans="2:13" s="1" customFormat="1" ht="13.8" x14ac:dyDescent="0.3">
      <c r="B49084" s="10"/>
      <c r="L49084" s="10"/>
      <c r="M49084" s="10"/>
    </row>
    <row r="49085" spans="2:13" s="1" customFormat="1" ht="13.8" x14ac:dyDescent="0.3">
      <c r="B49085" s="10"/>
      <c r="L49085" s="10"/>
      <c r="M49085" s="10"/>
    </row>
    <row r="49086" spans="2:13" s="1" customFormat="1" ht="13.8" x14ac:dyDescent="0.3">
      <c r="B49086" s="10"/>
      <c r="L49086" s="10"/>
      <c r="M49086" s="10"/>
    </row>
    <row r="49087" spans="2:13" s="1" customFormat="1" ht="13.8" x14ac:dyDescent="0.3">
      <c r="B49087" s="10"/>
      <c r="L49087" s="10"/>
      <c r="M49087" s="10"/>
    </row>
    <row r="49088" spans="2:13" s="1" customFormat="1" ht="13.8" x14ac:dyDescent="0.3">
      <c r="B49088" s="10"/>
      <c r="L49088" s="10"/>
      <c r="M49088" s="10"/>
    </row>
    <row r="49089" spans="2:13" s="1" customFormat="1" ht="13.8" x14ac:dyDescent="0.3">
      <c r="B49089" s="10"/>
      <c r="L49089" s="10"/>
      <c r="M49089" s="10"/>
    </row>
    <row r="49090" spans="2:13" s="1" customFormat="1" ht="13.8" x14ac:dyDescent="0.3">
      <c r="B49090" s="10"/>
      <c r="L49090" s="10"/>
      <c r="M49090" s="10"/>
    </row>
    <row r="49091" spans="2:13" s="1" customFormat="1" ht="13.8" x14ac:dyDescent="0.3">
      <c r="B49091" s="10"/>
      <c r="L49091" s="10"/>
      <c r="M49091" s="10"/>
    </row>
    <row r="49092" spans="2:13" s="1" customFormat="1" ht="13.8" x14ac:dyDescent="0.3">
      <c r="B49092" s="10"/>
      <c r="L49092" s="10"/>
      <c r="M49092" s="10"/>
    </row>
    <row r="49093" spans="2:13" s="1" customFormat="1" ht="13.8" x14ac:dyDescent="0.3">
      <c r="B49093" s="10"/>
      <c r="L49093" s="10"/>
      <c r="M49093" s="10"/>
    </row>
    <row r="49094" spans="2:13" s="1" customFormat="1" ht="13.8" x14ac:dyDescent="0.3">
      <c r="B49094" s="10"/>
      <c r="L49094" s="10"/>
      <c r="M49094" s="10"/>
    </row>
    <row r="49095" spans="2:13" s="1" customFormat="1" ht="13.8" x14ac:dyDescent="0.3">
      <c r="B49095" s="10"/>
      <c r="L49095" s="10"/>
      <c r="M49095" s="10"/>
    </row>
    <row r="49096" spans="2:13" s="1" customFormat="1" ht="13.8" x14ac:dyDescent="0.3">
      <c r="B49096" s="10"/>
      <c r="L49096" s="10"/>
      <c r="M49096" s="10"/>
    </row>
    <row r="49097" spans="2:13" s="1" customFormat="1" ht="13.8" x14ac:dyDescent="0.3">
      <c r="B49097" s="10"/>
      <c r="L49097" s="10"/>
      <c r="M49097" s="10"/>
    </row>
    <row r="49098" spans="2:13" s="1" customFormat="1" ht="13.8" x14ac:dyDescent="0.3">
      <c r="B49098" s="10"/>
      <c r="L49098" s="10"/>
      <c r="M49098" s="10"/>
    </row>
    <row r="49099" spans="2:13" s="1" customFormat="1" ht="13.8" x14ac:dyDescent="0.3">
      <c r="B49099" s="10"/>
      <c r="L49099" s="10"/>
      <c r="M49099" s="10"/>
    </row>
    <row r="49100" spans="2:13" s="1" customFormat="1" ht="13.8" x14ac:dyDescent="0.3">
      <c r="B49100" s="10"/>
      <c r="L49100" s="10"/>
      <c r="M49100" s="10"/>
    </row>
    <row r="49101" spans="2:13" s="1" customFormat="1" ht="13.8" x14ac:dyDescent="0.3">
      <c r="B49101" s="10"/>
      <c r="L49101" s="10"/>
      <c r="M49101" s="10"/>
    </row>
    <row r="49102" spans="2:13" s="1" customFormat="1" ht="13.8" x14ac:dyDescent="0.3">
      <c r="B49102" s="10"/>
      <c r="L49102" s="10"/>
      <c r="M49102" s="10"/>
    </row>
    <row r="49103" spans="2:13" s="1" customFormat="1" ht="13.8" x14ac:dyDescent="0.3">
      <c r="B49103" s="10"/>
      <c r="L49103" s="10"/>
      <c r="M49103" s="10"/>
    </row>
    <row r="49104" spans="2:13" s="1" customFormat="1" ht="13.8" x14ac:dyDescent="0.3">
      <c r="B49104" s="10"/>
      <c r="L49104" s="10"/>
      <c r="M49104" s="10"/>
    </row>
    <row r="49105" spans="2:13" s="1" customFormat="1" ht="13.8" x14ac:dyDescent="0.3">
      <c r="B49105" s="10"/>
      <c r="L49105" s="10"/>
      <c r="M49105" s="10"/>
    </row>
    <row r="49106" spans="2:13" s="1" customFormat="1" ht="13.8" x14ac:dyDescent="0.3">
      <c r="B49106" s="10"/>
      <c r="L49106" s="10"/>
      <c r="M49106" s="10"/>
    </row>
    <row r="49107" spans="2:13" s="1" customFormat="1" ht="13.8" x14ac:dyDescent="0.3">
      <c r="B49107" s="10"/>
      <c r="L49107" s="10"/>
      <c r="M49107" s="10"/>
    </row>
    <row r="49108" spans="2:13" s="1" customFormat="1" ht="13.8" x14ac:dyDescent="0.3">
      <c r="B49108" s="10"/>
      <c r="L49108" s="10"/>
      <c r="M49108" s="10"/>
    </row>
    <row r="49109" spans="2:13" s="1" customFormat="1" ht="13.8" x14ac:dyDescent="0.3">
      <c r="B49109" s="10"/>
      <c r="L49109" s="10"/>
      <c r="M49109" s="10"/>
    </row>
    <row r="49110" spans="2:13" s="1" customFormat="1" ht="13.8" x14ac:dyDescent="0.3">
      <c r="B49110" s="10"/>
      <c r="L49110" s="10"/>
      <c r="M49110" s="10"/>
    </row>
    <row r="49111" spans="2:13" s="1" customFormat="1" ht="13.8" x14ac:dyDescent="0.3">
      <c r="B49111" s="10"/>
      <c r="L49111" s="10"/>
      <c r="M49111" s="10"/>
    </row>
    <row r="49112" spans="2:13" s="1" customFormat="1" ht="13.8" x14ac:dyDescent="0.3">
      <c r="B49112" s="10"/>
      <c r="L49112" s="10"/>
      <c r="M49112" s="10"/>
    </row>
    <row r="49113" spans="2:13" s="1" customFormat="1" ht="13.8" x14ac:dyDescent="0.3">
      <c r="B49113" s="10"/>
      <c r="L49113" s="10"/>
      <c r="M49113" s="10"/>
    </row>
    <row r="49114" spans="2:13" s="1" customFormat="1" ht="13.8" x14ac:dyDescent="0.3">
      <c r="B49114" s="10"/>
      <c r="L49114" s="10"/>
      <c r="M49114" s="10"/>
    </row>
    <row r="49115" spans="2:13" s="1" customFormat="1" ht="13.8" x14ac:dyDescent="0.3">
      <c r="B49115" s="10"/>
      <c r="L49115" s="10"/>
      <c r="M49115" s="10"/>
    </row>
    <row r="49116" spans="2:13" s="1" customFormat="1" ht="13.8" x14ac:dyDescent="0.3">
      <c r="B49116" s="10"/>
      <c r="L49116" s="10"/>
      <c r="M49116" s="10"/>
    </row>
    <row r="49117" spans="2:13" s="1" customFormat="1" ht="13.8" x14ac:dyDescent="0.3">
      <c r="B49117" s="10"/>
      <c r="L49117" s="10"/>
      <c r="M49117" s="10"/>
    </row>
    <row r="49118" spans="2:13" s="1" customFormat="1" ht="13.8" x14ac:dyDescent="0.3">
      <c r="B49118" s="10"/>
      <c r="L49118" s="10"/>
      <c r="M49118" s="10"/>
    </row>
    <row r="49119" spans="2:13" s="1" customFormat="1" ht="13.8" x14ac:dyDescent="0.3">
      <c r="B49119" s="10"/>
      <c r="L49119" s="10"/>
      <c r="M49119" s="10"/>
    </row>
    <row r="49120" spans="2:13" s="1" customFormat="1" ht="13.8" x14ac:dyDescent="0.3">
      <c r="B49120" s="10"/>
      <c r="L49120" s="10"/>
      <c r="M49120" s="10"/>
    </row>
    <row r="49121" spans="2:13" s="1" customFormat="1" ht="13.8" x14ac:dyDescent="0.3">
      <c r="B49121" s="10"/>
      <c r="L49121" s="10"/>
      <c r="M49121" s="10"/>
    </row>
    <row r="49122" spans="2:13" s="1" customFormat="1" ht="13.8" x14ac:dyDescent="0.3">
      <c r="B49122" s="10"/>
      <c r="L49122" s="10"/>
      <c r="M49122" s="10"/>
    </row>
    <row r="49123" spans="2:13" s="1" customFormat="1" ht="13.8" x14ac:dyDescent="0.3">
      <c r="B49123" s="10"/>
      <c r="L49123" s="10"/>
      <c r="M49123" s="10"/>
    </row>
    <row r="49124" spans="2:13" s="1" customFormat="1" ht="13.8" x14ac:dyDescent="0.3">
      <c r="B49124" s="10"/>
      <c r="L49124" s="10"/>
      <c r="M49124" s="10"/>
    </row>
    <row r="49125" spans="2:13" s="1" customFormat="1" ht="13.8" x14ac:dyDescent="0.3">
      <c r="B49125" s="10"/>
      <c r="L49125" s="10"/>
      <c r="M49125" s="10"/>
    </row>
    <row r="49126" spans="2:13" s="1" customFormat="1" ht="13.8" x14ac:dyDescent="0.3">
      <c r="B49126" s="10"/>
      <c r="L49126" s="10"/>
      <c r="M49126" s="10"/>
    </row>
    <row r="49127" spans="2:13" s="1" customFormat="1" ht="13.8" x14ac:dyDescent="0.3">
      <c r="B49127" s="10"/>
      <c r="L49127" s="10"/>
      <c r="M49127" s="10"/>
    </row>
    <row r="49128" spans="2:13" s="1" customFormat="1" ht="13.8" x14ac:dyDescent="0.3">
      <c r="B49128" s="10"/>
      <c r="L49128" s="10"/>
      <c r="M49128" s="10"/>
    </row>
    <row r="49129" spans="2:13" s="1" customFormat="1" ht="13.8" x14ac:dyDescent="0.3">
      <c r="B49129" s="10"/>
      <c r="L49129" s="10"/>
      <c r="M49129" s="10"/>
    </row>
    <row r="49130" spans="2:13" s="1" customFormat="1" ht="13.8" x14ac:dyDescent="0.3">
      <c r="B49130" s="10"/>
      <c r="L49130" s="10"/>
      <c r="M49130" s="10"/>
    </row>
    <row r="49131" spans="2:13" s="1" customFormat="1" ht="13.8" x14ac:dyDescent="0.3">
      <c r="B49131" s="10"/>
      <c r="L49131" s="10"/>
      <c r="M49131" s="10"/>
    </row>
    <row r="49132" spans="2:13" s="1" customFormat="1" ht="13.8" x14ac:dyDescent="0.3">
      <c r="B49132" s="10"/>
      <c r="L49132" s="10"/>
      <c r="M49132" s="10"/>
    </row>
    <row r="49133" spans="2:13" s="1" customFormat="1" ht="13.8" x14ac:dyDescent="0.3">
      <c r="B49133" s="10"/>
      <c r="L49133" s="10"/>
      <c r="M49133" s="10"/>
    </row>
    <row r="49134" spans="2:13" s="1" customFormat="1" ht="13.8" x14ac:dyDescent="0.3">
      <c r="B49134" s="10"/>
      <c r="L49134" s="10"/>
      <c r="M49134" s="10"/>
    </row>
    <row r="49135" spans="2:13" s="1" customFormat="1" ht="13.8" x14ac:dyDescent="0.3">
      <c r="B49135" s="10"/>
      <c r="L49135" s="10"/>
      <c r="M49135" s="10"/>
    </row>
    <row r="49136" spans="2:13" s="1" customFormat="1" ht="13.8" x14ac:dyDescent="0.3">
      <c r="B49136" s="10"/>
      <c r="L49136" s="10"/>
      <c r="M49136" s="10"/>
    </row>
    <row r="49137" spans="2:13" s="1" customFormat="1" ht="13.8" x14ac:dyDescent="0.3">
      <c r="B49137" s="10"/>
      <c r="L49137" s="10"/>
      <c r="M49137" s="10"/>
    </row>
    <row r="49138" spans="2:13" s="1" customFormat="1" ht="13.8" x14ac:dyDescent="0.3">
      <c r="B49138" s="10"/>
      <c r="L49138" s="10"/>
      <c r="M49138" s="10"/>
    </row>
    <row r="49139" spans="2:13" s="1" customFormat="1" ht="13.8" x14ac:dyDescent="0.3">
      <c r="B49139" s="10"/>
      <c r="L49139" s="10"/>
      <c r="M49139" s="10"/>
    </row>
    <row r="49140" spans="2:13" s="1" customFormat="1" ht="13.8" x14ac:dyDescent="0.3">
      <c r="B49140" s="10"/>
      <c r="L49140" s="10"/>
      <c r="M49140" s="10"/>
    </row>
    <row r="49141" spans="2:13" s="1" customFormat="1" ht="13.8" x14ac:dyDescent="0.3">
      <c r="B49141" s="10"/>
      <c r="L49141" s="10"/>
      <c r="M49141" s="10"/>
    </row>
    <row r="49142" spans="2:13" s="1" customFormat="1" ht="13.8" x14ac:dyDescent="0.3">
      <c r="B49142" s="10"/>
      <c r="L49142" s="10"/>
      <c r="M49142" s="10"/>
    </row>
    <row r="49143" spans="2:13" s="1" customFormat="1" ht="13.8" x14ac:dyDescent="0.3">
      <c r="B49143" s="10"/>
      <c r="L49143" s="10"/>
      <c r="M49143" s="10"/>
    </row>
    <row r="49144" spans="2:13" s="1" customFormat="1" ht="13.8" x14ac:dyDescent="0.3">
      <c r="B49144" s="10"/>
      <c r="L49144" s="10"/>
      <c r="M49144" s="10"/>
    </row>
    <row r="49145" spans="2:13" s="1" customFormat="1" ht="13.8" x14ac:dyDescent="0.3">
      <c r="B49145" s="10"/>
      <c r="L49145" s="10"/>
      <c r="M49145" s="10"/>
    </row>
    <row r="49146" spans="2:13" s="1" customFormat="1" ht="13.8" x14ac:dyDescent="0.3">
      <c r="B49146" s="10"/>
      <c r="L49146" s="10"/>
      <c r="M49146" s="10"/>
    </row>
    <row r="49147" spans="2:13" s="1" customFormat="1" ht="13.8" x14ac:dyDescent="0.3">
      <c r="B49147" s="10"/>
      <c r="L49147" s="10"/>
      <c r="M49147" s="10"/>
    </row>
    <row r="49148" spans="2:13" s="1" customFormat="1" ht="13.8" x14ac:dyDescent="0.3">
      <c r="B49148" s="10"/>
      <c r="L49148" s="10"/>
      <c r="M49148" s="10"/>
    </row>
    <row r="49149" spans="2:13" s="1" customFormat="1" ht="13.8" x14ac:dyDescent="0.3">
      <c r="B49149" s="10"/>
      <c r="L49149" s="10"/>
      <c r="M49149" s="10"/>
    </row>
    <row r="49150" spans="2:13" s="1" customFormat="1" ht="13.8" x14ac:dyDescent="0.3">
      <c r="B49150" s="10"/>
      <c r="L49150" s="10"/>
      <c r="M49150" s="10"/>
    </row>
    <row r="49151" spans="2:13" s="1" customFormat="1" ht="13.8" x14ac:dyDescent="0.3">
      <c r="B49151" s="10"/>
      <c r="L49151" s="10"/>
      <c r="M49151" s="10"/>
    </row>
    <row r="49152" spans="2:13" s="1" customFormat="1" ht="13.8" x14ac:dyDescent="0.3">
      <c r="B49152" s="10"/>
      <c r="L49152" s="10"/>
      <c r="M49152" s="10"/>
    </row>
    <row r="49153" spans="2:13" s="1" customFormat="1" ht="13.8" x14ac:dyDescent="0.3">
      <c r="B49153" s="10"/>
      <c r="L49153" s="10"/>
      <c r="M49153" s="10"/>
    </row>
    <row r="49154" spans="2:13" s="1" customFormat="1" ht="13.8" x14ac:dyDescent="0.3">
      <c r="B49154" s="10"/>
      <c r="L49154" s="10"/>
      <c r="M49154" s="10"/>
    </row>
    <row r="49155" spans="2:13" s="1" customFormat="1" ht="13.8" x14ac:dyDescent="0.3">
      <c r="B49155" s="10"/>
      <c r="L49155" s="10"/>
      <c r="M49155" s="10"/>
    </row>
    <row r="49156" spans="2:13" s="1" customFormat="1" ht="13.8" x14ac:dyDescent="0.3">
      <c r="B49156" s="10"/>
      <c r="L49156" s="10"/>
      <c r="M49156" s="10"/>
    </row>
    <row r="49157" spans="2:13" s="1" customFormat="1" ht="13.8" x14ac:dyDescent="0.3">
      <c r="B49157" s="10"/>
      <c r="L49157" s="10"/>
      <c r="M49157" s="10"/>
    </row>
    <row r="49158" spans="2:13" s="1" customFormat="1" ht="13.8" x14ac:dyDescent="0.3">
      <c r="B49158" s="10"/>
      <c r="L49158" s="10"/>
      <c r="M49158" s="10"/>
    </row>
    <row r="49159" spans="2:13" s="1" customFormat="1" ht="13.8" x14ac:dyDescent="0.3">
      <c r="B49159" s="10"/>
      <c r="L49159" s="10"/>
      <c r="M49159" s="10"/>
    </row>
    <row r="49160" spans="2:13" s="1" customFormat="1" ht="13.8" x14ac:dyDescent="0.3">
      <c r="B49160" s="10"/>
      <c r="L49160" s="10"/>
      <c r="M49160" s="10"/>
    </row>
    <row r="49161" spans="2:13" s="1" customFormat="1" ht="13.8" x14ac:dyDescent="0.3">
      <c r="B49161" s="10"/>
      <c r="L49161" s="10"/>
      <c r="M49161" s="10"/>
    </row>
    <row r="49162" spans="2:13" s="1" customFormat="1" ht="13.8" x14ac:dyDescent="0.3">
      <c r="B49162" s="10"/>
      <c r="L49162" s="10"/>
      <c r="M49162" s="10"/>
    </row>
    <row r="49163" spans="2:13" s="1" customFormat="1" ht="13.8" x14ac:dyDescent="0.3">
      <c r="B49163" s="10"/>
      <c r="L49163" s="10"/>
      <c r="M49163" s="10"/>
    </row>
    <row r="49164" spans="2:13" s="1" customFormat="1" ht="13.8" x14ac:dyDescent="0.3">
      <c r="B49164" s="10"/>
      <c r="L49164" s="10"/>
      <c r="M49164" s="10"/>
    </row>
    <row r="49165" spans="2:13" s="1" customFormat="1" ht="13.8" x14ac:dyDescent="0.3">
      <c r="B49165" s="10"/>
      <c r="L49165" s="10"/>
      <c r="M49165" s="10"/>
    </row>
    <row r="49166" spans="2:13" s="1" customFormat="1" ht="13.8" x14ac:dyDescent="0.3">
      <c r="B49166" s="10"/>
      <c r="L49166" s="10"/>
      <c r="M49166" s="10"/>
    </row>
    <row r="49167" spans="2:13" s="1" customFormat="1" ht="13.8" x14ac:dyDescent="0.3">
      <c r="B49167" s="10"/>
      <c r="L49167" s="10"/>
      <c r="M49167" s="10"/>
    </row>
    <row r="49168" spans="2:13" s="1" customFormat="1" ht="13.8" x14ac:dyDescent="0.3">
      <c r="B49168" s="10"/>
      <c r="L49168" s="10"/>
      <c r="M49168" s="10"/>
    </row>
    <row r="49169" spans="2:13" s="1" customFormat="1" ht="13.8" x14ac:dyDescent="0.3">
      <c r="B49169" s="10"/>
      <c r="L49169" s="10"/>
      <c r="M49169" s="10"/>
    </row>
    <row r="49170" spans="2:13" s="1" customFormat="1" ht="13.8" x14ac:dyDescent="0.3">
      <c r="B49170" s="10"/>
      <c r="L49170" s="10"/>
      <c r="M49170" s="10"/>
    </row>
    <row r="49171" spans="2:13" s="1" customFormat="1" ht="13.8" x14ac:dyDescent="0.3">
      <c r="B49171" s="10"/>
      <c r="L49171" s="10"/>
      <c r="M49171" s="10"/>
    </row>
    <row r="49172" spans="2:13" s="1" customFormat="1" ht="13.8" x14ac:dyDescent="0.3">
      <c r="B49172" s="10"/>
      <c r="L49172" s="10"/>
      <c r="M49172" s="10"/>
    </row>
    <row r="49173" spans="2:13" s="1" customFormat="1" ht="13.8" x14ac:dyDescent="0.3">
      <c r="B49173" s="10"/>
      <c r="L49173" s="10"/>
      <c r="M49173" s="10"/>
    </row>
    <row r="49174" spans="2:13" s="1" customFormat="1" ht="13.8" x14ac:dyDescent="0.3">
      <c r="B49174" s="10"/>
      <c r="L49174" s="10"/>
      <c r="M49174" s="10"/>
    </row>
    <row r="49175" spans="2:13" s="1" customFormat="1" ht="13.8" x14ac:dyDescent="0.3">
      <c r="B49175" s="10"/>
      <c r="L49175" s="10"/>
      <c r="M49175" s="10"/>
    </row>
    <row r="49176" spans="2:13" s="1" customFormat="1" ht="13.8" x14ac:dyDescent="0.3">
      <c r="B49176" s="10"/>
      <c r="L49176" s="10"/>
      <c r="M49176" s="10"/>
    </row>
    <row r="49177" spans="2:13" s="1" customFormat="1" ht="13.8" x14ac:dyDescent="0.3">
      <c r="B49177" s="10"/>
      <c r="L49177" s="10"/>
      <c r="M49177" s="10"/>
    </row>
    <row r="49178" spans="2:13" s="1" customFormat="1" ht="13.8" x14ac:dyDescent="0.3">
      <c r="B49178" s="10"/>
      <c r="L49178" s="10"/>
      <c r="M49178" s="10"/>
    </row>
    <row r="49179" spans="2:13" s="1" customFormat="1" ht="13.8" x14ac:dyDescent="0.3">
      <c r="B49179" s="10"/>
      <c r="L49179" s="10"/>
      <c r="M49179" s="10"/>
    </row>
    <row r="49180" spans="2:13" s="1" customFormat="1" ht="13.8" x14ac:dyDescent="0.3">
      <c r="B49180" s="10"/>
      <c r="L49180" s="10"/>
      <c r="M49180" s="10"/>
    </row>
    <row r="49181" spans="2:13" s="1" customFormat="1" ht="13.8" x14ac:dyDescent="0.3">
      <c r="B49181" s="10"/>
      <c r="L49181" s="10"/>
      <c r="M49181" s="10"/>
    </row>
    <row r="49182" spans="2:13" s="1" customFormat="1" ht="13.8" x14ac:dyDescent="0.3">
      <c r="B49182" s="10"/>
      <c r="L49182" s="10"/>
      <c r="M49182" s="10"/>
    </row>
    <row r="49183" spans="2:13" s="1" customFormat="1" ht="13.8" x14ac:dyDescent="0.3">
      <c r="B49183" s="10"/>
      <c r="L49183" s="10"/>
      <c r="M49183" s="10"/>
    </row>
    <row r="49184" spans="2:13" s="1" customFormat="1" ht="13.8" x14ac:dyDescent="0.3">
      <c r="B49184" s="10"/>
      <c r="L49184" s="10"/>
      <c r="M49184" s="10"/>
    </row>
    <row r="49185" spans="2:13" s="1" customFormat="1" ht="13.8" x14ac:dyDescent="0.3">
      <c r="B49185" s="10"/>
      <c r="L49185" s="10"/>
      <c r="M49185" s="10"/>
    </row>
    <row r="49186" spans="2:13" s="1" customFormat="1" ht="13.8" x14ac:dyDescent="0.3">
      <c r="B49186" s="10"/>
      <c r="L49186" s="10"/>
      <c r="M49186" s="10"/>
    </row>
    <row r="49187" spans="2:13" s="1" customFormat="1" ht="13.8" x14ac:dyDescent="0.3">
      <c r="B49187" s="10"/>
      <c r="L49187" s="10"/>
      <c r="M49187" s="10"/>
    </row>
    <row r="49188" spans="2:13" s="1" customFormat="1" ht="13.8" x14ac:dyDescent="0.3">
      <c r="B49188" s="10"/>
      <c r="L49188" s="10"/>
      <c r="M49188" s="10"/>
    </row>
    <row r="49189" spans="2:13" s="1" customFormat="1" ht="13.8" x14ac:dyDescent="0.3">
      <c r="B49189" s="10"/>
      <c r="L49189" s="10"/>
      <c r="M49189" s="10"/>
    </row>
    <row r="49190" spans="2:13" s="1" customFormat="1" ht="13.8" x14ac:dyDescent="0.3">
      <c r="B49190" s="10"/>
      <c r="L49190" s="10"/>
      <c r="M49190" s="10"/>
    </row>
    <row r="49191" spans="2:13" s="1" customFormat="1" ht="13.8" x14ac:dyDescent="0.3">
      <c r="B49191" s="10"/>
      <c r="L49191" s="10"/>
      <c r="M49191" s="10"/>
    </row>
    <row r="49192" spans="2:13" s="1" customFormat="1" ht="13.8" x14ac:dyDescent="0.3">
      <c r="B49192" s="10"/>
      <c r="L49192" s="10"/>
      <c r="M49192" s="10"/>
    </row>
    <row r="49193" spans="2:13" s="1" customFormat="1" ht="13.8" x14ac:dyDescent="0.3">
      <c r="B49193" s="10"/>
      <c r="L49193" s="10"/>
      <c r="M49193" s="10"/>
    </row>
    <row r="49194" spans="2:13" s="1" customFormat="1" ht="13.8" x14ac:dyDescent="0.3">
      <c r="B49194" s="10"/>
      <c r="L49194" s="10"/>
      <c r="M49194" s="10"/>
    </row>
    <row r="49195" spans="2:13" s="1" customFormat="1" ht="13.8" x14ac:dyDescent="0.3">
      <c r="B49195" s="10"/>
      <c r="L49195" s="10"/>
      <c r="M49195" s="10"/>
    </row>
    <row r="49196" spans="2:13" s="1" customFormat="1" ht="13.8" x14ac:dyDescent="0.3">
      <c r="B49196" s="10"/>
      <c r="L49196" s="10"/>
      <c r="M49196" s="10"/>
    </row>
    <row r="49197" spans="2:13" s="1" customFormat="1" ht="13.8" x14ac:dyDescent="0.3">
      <c r="B49197" s="10"/>
      <c r="L49197" s="10"/>
      <c r="M49197" s="10"/>
    </row>
    <row r="49198" spans="2:13" s="1" customFormat="1" ht="13.8" x14ac:dyDescent="0.3">
      <c r="B49198" s="10"/>
      <c r="L49198" s="10"/>
      <c r="M49198" s="10"/>
    </row>
    <row r="49199" spans="2:13" s="1" customFormat="1" ht="13.8" x14ac:dyDescent="0.3">
      <c r="B49199" s="10"/>
      <c r="L49199" s="10"/>
      <c r="M49199" s="10"/>
    </row>
    <row r="49200" spans="2:13" s="1" customFormat="1" ht="13.8" x14ac:dyDescent="0.3">
      <c r="B49200" s="10"/>
      <c r="L49200" s="10"/>
      <c r="M49200" s="10"/>
    </row>
    <row r="49201" spans="2:13" s="1" customFormat="1" ht="13.8" x14ac:dyDescent="0.3">
      <c r="B49201" s="10"/>
      <c r="L49201" s="10"/>
      <c r="M49201" s="10"/>
    </row>
    <row r="49202" spans="2:13" s="1" customFormat="1" ht="13.8" x14ac:dyDescent="0.3">
      <c r="B49202" s="10"/>
      <c r="L49202" s="10"/>
      <c r="M49202" s="10"/>
    </row>
    <row r="49203" spans="2:13" s="1" customFormat="1" ht="13.8" x14ac:dyDescent="0.3">
      <c r="B49203" s="10"/>
      <c r="L49203" s="10"/>
      <c r="M49203" s="10"/>
    </row>
    <row r="49204" spans="2:13" s="1" customFormat="1" ht="13.8" x14ac:dyDescent="0.3">
      <c r="B49204" s="10"/>
      <c r="L49204" s="10"/>
      <c r="M49204" s="10"/>
    </row>
    <row r="49205" spans="2:13" s="1" customFormat="1" ht="13.8" x14ac:dyDescent="0.3">
      <c r="B49205" s="10"/>
      <c r="L49205" s="10"/>
      <c r="M49205" s="10"/>
    </row>
    <row r="49206" spans="2:13" s="1" customFormat="1" ht="13.8" x14ac:dyDescent="0.3">
      <c r="B49206" s="10"/>
      <c r="L49206" s="10"/>
      <c r="M49206" s="10"/>
    </row>
    <row r="49207" spans="2:13" s="1" customFormat="1" ht="13.8" x14ac:dyDescent="0.3">
      <c r="B49207" s="10"/>
      <c r="L49207" s="10"/>
      <c r="M49207" s="10"/>
    </row>
    <row r="49208" spans="2:13" s="1" customFormat="1" ht="13.8" x14ac:dyDescent="0.3">
      <c r="B49208" s="10"/>
      <c r="L49208" s="10"/>
      <c r="M49208" s="10"/>
    </row>
    <row r="49209" spans="2:13" s="1" customFormat="1" ht="13.8" x14ac:dyDescent="0.3">
      <c r="B49209" s="10"/>
      <c r="L49209" s="10"/>
      <c r="M49209" s="10"/>
    </row>
    <row r="49210" spans="2:13" s="1" customFormat="1" ht="13.8" x14ac:dyDescent="0.3">
      <c r="B49210" s="10"/>
      <c r="L49210" s="10"/>
      <c r="M49210" s="10"/>
    </row>
    <row r="49211" spans="2:13" s="1" customFormat="1" ht="13.8" x14ac:dyDescent="0.3">
      <c r="B49211" s="10"/>
      <c r="L49211" s="10"/>
      <c r="M49211" s="10"/>
    </row>
    <row r="49212" spans="2:13" s="1" customFormat="1" ht="13.8" x14ac:dyDescent="0.3">
      <c r="B49212" s="10"/>
      <c r="L49212" s="10"/>
      <c r="M49212" s="10"/>
    </row>
    <row r="49213" spans="2:13" s="1" customFormat="1" ht="13.8" x14ac:dyDescent="0.3">
      <c r="B49213" s="10"/>
      <c r="L49213" s="10"/>
      <c r="M49213" s="10"/>
    </row>
    <row r="49214" spans="2:13" s="1" customFormat="1" ht="13.8" x14ac:dyDescent="0.3">
      <c r="B49214" s="10"/>
      <c r="L49214" s="10"/>
      <c r="M49214" s="10"/>
    </row>
    <row r="49215" spans="2:13" s="1" customFormat="1" ht="13.8" x14ac:dyDescent="0.3">
      <c r="B49215" s="10"/>
      <c r="L49215" s="10"/>
      <c r="M49215" s="10"/>
    </row>
    <row r="49216" spans="2:13" s="1" customFormat="1" ht="13.8" x14ac:dyDescent="0.3">
      <c r="B49216" s="10"/>
      <c r="L49216" s="10"/>
      <c r="M49216" s="10"/>
    </row>
    <row r="49217" spans="2:13" s="1" customFormat="1" ht="13.8" x14ac:dyDescent="0.3">
      <c r="B49217" s="10"/>
      <c r="L49217" s="10"/>
      <c r="M49217" s="10"/>
    </row>
    <row r="49218" spans="2:13" s="1" customFormat="1" ht="13.8" x14ac:dyDescent="0.3">
      <c r="B49218" s="10"/>
      <c r="L49218" s="10"/>
      <c r="M49218" s="10"/>
    </row>
    <row r="49219" spans="2:13" s="1" customFormat="1" ht="13.8" x14ac:dyDescent="0.3">
      <c r="B49219" s="10"/>
      <c r="L49219" s="10"/>
      <c r="M49219" s="10"/>
    </row>
    <row r="49220" spans="2:13" s="1" customFormat="1" ht="13.8" x14ac:dyDescent="0.3">
      <c r="B49220" s="10"/>
      <c r="L49220" s="10"/>
      <c r="M49220" s="10"/>
    </row>
    <row r="49221" spans="2:13" s="1" customFormat="1" ht="13.8" x14ac:dyDescent="0.3">
      <c r="B49221" s="10"/>
      <c r="L49221" s="10"/>
      <c r="M49221" s="10"/>
    </row>
    <row r="49222" spans="2:13" s="1" customFormat="1" ht="13.8" x14ac:dyDescent="0.3">
      <c r="B49222" s="10"/>
      <c r="L49222" s="10"/>
      <c r="M49222" s="10"/>
    </row>
    <row r="49223" spans="2:13" s="1" customFormat="1" ht="13.8" x14ac:dyDescent="0.3">
      <c r="B49223" s="10"/>
      <c r="L49223" s="10"/>
      <c r="M49223" s="10"/>
    </row>
    <row r="49224" spans="2:13" s="1" customFormat="1" ht="13.8" x14ac:dyDescent="0.3">
      <c r="B49224" s="10"/>
      <c r="L49224" s="10"/>
      <c r="M49224" s="10"/>
    </row>
    <row r="49225" spans="2:13" s="1" customFormat="1" ht="13.8" x14ac:dyDescent="0.3">
      <c r="B49225" s="10"/>
      <c r="L49225" s="10"/>
      <c r="M49225" s="10"/>
    </row>
    <row r="49226" spans="2:13" s="1" customFormat="1" ht="13.8" x14ac:dyDescent="0.3">
      <c r="B49226" s="10"/>
      <c r="L49226" s="10"/>
      <c r="M49226" s="10"/>
    </row>
    <row r="49227" spans="2:13" s="1" customFormat="1" ht="13.8" x14ac:dyDescent="0.3">
      <c r="B49227" s="10"/>
      <c r="L49227" s="10"/>
      <c r="M49227" s="10"/>
    </row>
    <row r="49228" spans="2:13" s="1" customFormat="1" ht="13.8" x14ac:dyDescent="0.3">
      <c r="B49228" s="10"/>
      <c r="L49228" s="10"/>
      <c r="M49228" s="10"/>
    </row>
    <row r="49229" spans="2:13" s="1" customFormat="1" ht="13.8" x14ac:dyDescent="0.3">
      <c r="B49229" s="10"/>
      <c r="L49229" s="10"/>
      <c r="M49229" s="10"/>
    </row>
    <row r="49230" spans="2:13" s="1" customFormat="1" ht="13.8" x14ac:dyDescent="0.3">
      <c r="B49230" s="10"/>
      <c r="L49230" s="10"/>
      <c r="M49230" s="10"/>
    </row>
    <row r="49231" spans="2:13" s="1" customFormat="1" ht="13.8" x14ac:dyDescent="0.3">
      <c r="B49231" s="10"/>
      <c r="L49231" s="10"/>
      <c r="M49231" s="10"/>
    </row>
    <row r="49232" spans="2:13" s="1" customFormat="1" ht="13.8" x14ac:dyDescent="0.3">
      <c r="B49232" s="10"/>
      <c r="L49232" s="10"/>
      <c r="M49232" s="10"/>
    </row>
    <row r="49233" spans="2:13" s="1" customFormat="1" ht="13.8" x14ac:dyDescent="0.3">
      <c r="B49233" s="10"/>
      <c r="L49233" s="10"/>
      <c r="M49233" s="10"/>
    </row>
    <row r="49234" spans="2:13" s="1" customFormat="1" ht="13.8" x14ac:dyDescent="0.3">
      <c r="B49234" s="10"/>
      <c r="L49234" s="10"/>
      <c r="M49234" s="10"/>
    </row>
    <row r="49235" spans="2:13" s="1" customFormat="1" ht="13.8" x14ac:dyDescent="0.3">
      <c r="B49235" s="10"/>
      <c r="L49235" s="10"/>
      <c r="M49235" s="10"/>
    </row>
    <row r="49236" spans="2:13" s="1" customFormat="1" ht="13.8" x14ac:dyDescent="0.3">
      <c r="B49236" s="10"/>
      <c r="L49236" s="10"/>
      <c r="M49236" s="10"/>
    </row>
    <row r="49237" spans="2:13" s="1" customFormat="1" ht="13.8" x14ac:dyDescent="0.3">
      <c r="B49237" s="10"/>
      <c r="L49237" s="10"/>
      <c r="M49237" s="10"/>
    </row>
    <row r="49238" spans="2:13" s="1" customFormat="1" ht="13.8" x14ac:dyDescent="0.3">
      <c r="B49238" s="10"/>
      <c r="L49238" s="10"/>
      <c r="M49238" s="10"/>
    </row>
    <row r="49239" spans="2:13" s="1" customFormat="1" ht="13.8" x14ac:dyDescent="0.3">
      <c r="B49239" s="10"/>
      <c r="L49239" s="10"/>
      <c r="M49239" s="10"/>
    </row>
    <row r="49240" spans="2:13" s="1" customFormat="1" ht="13.8" x14ac:dyDescent="0.3">
      <c r="B49240" s="10"/>
      <c r="L49240" s="10"/>
      <c r="M49240" s="10"/>
    </row>
    <row r="49241" spans="2:13" s="1" customFormat="1" ht="13.8" x14ac:dyDescent="0.3">
      <c r="B49241" s="10"/>
      <c r="L49241" s="10"/>
      <c r="M49241" s="10"/>
    </row>
    <row r="49242" spans="2:13" s="1" customFormat="1" ht="13.8" x14ac:dyDescent="0.3">
      <c r="B49242" s="10"/>
      <c r="L49242" s="10"/>
      <c r="M49242" s="10"/>
    </row>
    <row r="49243" spans="2:13" s="1" customFormat="1" ht="13.8" x14ac:dyDescent="0.3">
      <c r="B49243" s="10"/>
      <c r="L49243" s="10"/>
      <c r="M49243" s="10"/>
    </row>
    <row r="49244" spans="2:13" s="1" customFormat="1" ht="13.8" x14ac:dyDescent="0.3">
      <c r="B49244" s="10"/>
      <c r="L49244" s="10"/>
      <c r="M49244" s="10"/>
    </row>
    <row r="49245" spans="2:13" s="1" customFormat="1" ht="13.8" x14ac:dyDescent="0.3">
      <c r="B49245" s="10"/>
      <c r="L49245" s="10"/>
      <c r="M49245" s="10"/>
    </row>
    <row r="49246" spans="2:13" s="1" customFormat="1" ht="13.8" x14ac:dyDescent="0.3">
      <c r="B49246" s="10"/>
      <c r="L49246" s="10"/>
      <c r="M49246" s="10"/>
    </row>
    <row r="49247" spans="2:13" s="1" customFormat="1" ht="13.8" x14ac:dyDescent="0.3">
      <c r="B49247" s="10"/>
      <c r="L49247" s="10"/>
      <c r="M49247" s="10"/>
    </row>
    <row r="49248" spans="2:13" s="1" customFormat="1" ht="13.8" x14ac:dyDescent="0.3">
      <c r="B49248" s="10"/>
      <c r="L49248" s="10"/>
      <c r="M49248" s="10"/>
    </row>
    <row r="49249" spans="2:13" s="1" customFormat="1" ht="13.8" x14ac:dyDescent="0.3">
      <c r="B49249" s="10"/>
      <c r="L49249" s="10"/>
      <c r="M49249" s="10"/>
    </row>
    <row r="49250" spans="2:13" s="1" customFormat="1" ht="13.8" x14ac:dyDescent="0.3">
      <c r="B49250" s="10"/>
      <c r="L49250" s="10"/>
      <c r="M49250" s="10"/>
    </row>
    <row r="49251" spans="2:13" s="1" customFormat="1" ht="13.8" x14ac:dyDescent="0.3">
      <c r="B49251" s="10"/>
      <c r="L49251" s="10"/>
      <c r="M49251" s="10"/>
    </row>
    <row r="49252" spans="2:13" s="1" customFormat="1" ht="13.8" x14ac:dyDescent="0.3">
      <c r="B49252" s="10"/>
      <c r="L49252" s="10"/>
      <c r="M49252" s="10"/>
    </row>
    <row r="49253" spans="2:13" s="1" customFormat="1" ht="13.8" x14ac:dyDescent="0.3">
      <c r="B49253" s="10"/>
      <c r="L49253" s="10"/>
      <c r="M49253" s="10"/>
    </row>
    <row r="49254" spans="2:13" s="1" customFormat="1" ht="13.8" x14ac:dyDescent="0.3">
      <c r="B49254" s="10"/>
      <c r="L49254" s="10"/>
      <c r="M49254" s="10"/>
    </row>
    <row r="49255" spans="2:13" s="1" customFormat="1" ht="13.8" x14ac:dyDescent="0.3">
      <c r="B49255" s="10"/>
      <c r="L49255" s="10"/>
      <c r="M49255" s="10"/>
    </row>
    <row r="49256" spans="2:13" s="1" customFormat="1" ht="13.8" x14ac:dyDescent="0.3">
      <c r="B49256" s="10"/>
      <c r="L49256" s="10"/>
      <c r="M49256" s="10"/>
    </row>
    <row r="49257" spans="2:13" s="1" customFormat="1" ht="13.8" x14ac:dyDescent="0.3">
      <c r="B49257" s="10"/>
      <c r="L49257" s="10"/>
      <c r="M49257" s="10"/>
    </row>
    <row r="49258" spans="2:13" s="1" customFormat="1" ht="13.8" x14ac:dyDescent="0.3">
      <c r="B49258" s="10"/>
      <c r="L49258" s="10"/>
      <c r="M49258" s="10"/>
    </row>
    <row r="49259" spans="2:13" s="1" customFormat="1" ht="13.8" x14ac:dyDescent="0.3">
      <c r="B49259" s="10"/>
      <c r="L49259" s="10"/>
      <c r="M49259" s="10"/>
    </row>
    <row r="49260" spans="2:13" s="1" customFormat="1" ht="13.8" x14ac:dyDescent="0.3">
      <c r="B49260" s="10"/>
      <c r="L49260" s="10"/>
      <c r="M49260" s="10"/>
    </row>
    <row r="49261" spans="2:13" s="1" customFormat="1" ht="13.8" x14ac:dyDescent="0.3">
      <c r="B49261" s="10"/>
      <c r="L49261" s="10"/>
      <c r="M49261" s="10"/>
    </row>
    <row r="49262" spans="2:13" s="1" customFormat="1" ht="13.8" x14ac:dyDescent="0.3">
      <c r="B49262" s="10"/>
      <c r="L49262" s="10"/>
      <c r="M49262" s="10"/>
    </row>
    <row r="49263" spans="2:13" s="1" customFormat="1" ht="13.8" x14ac:dyDescent="0.3">
      <c r="B49263" s="10"/>
      <c r="L49263" s="10"/>
      <c r="M49263" s="10"/>
    </row>
    <row r="49264" spans="2:13" s="1" customFormat="1" ht="13.8" x14ac:dyDescent="0.3">
      <c r="B49264" s="10"/>
      <c r="L49264" s="10"/>
      <c r="M49264" s="10"/>
    </row>
    <row r="49265" spans="2:13" s="1" customFormat="1" ht="13.8" x14ac:dyDescent="0.3">
      <c r="B49265" s="10"/>
      <c r="L49265" s="10"/>
      <c r="M49265" s="10"/>
    </row>
    <row r="49266" spans="2:13" s="1" customFormat="1" ht="13.8" x14ac:dyDescent="0.3">
      <c r="B49266" s="10"/>
      <c r="L49266" s="10"/>
      <c r="M49266" s="10"/>
    </row>
    <row r="49267" spans="2:13" s="1" customFormat="1" ht="13.8" x14ac:dyDescent="0.3">
      <c r="B49267" s="10"/>
      <c r="L49267" s="10"/>
      <c r="M49267" s="10"/>
    </row>
    <row r="49268" spans="2:13" s="1" customFormat="1" ht="13.8" x14ac:dyDescent="0.3">
      <c r="B49268" s="10"/>
      <c r="L49268" s="10"/>
      <c r="M49268" s="10"/>
    </row>
    <row r="49269" spans="2:13" s="1" customFormat="1" ht="13.8" x14ac:dyDescent="0.3">
      <c r="B49269" s="10"/>
      <c r="L49269" s="10"/>
      <c r="M49269" s="10"/>
    </row>
    <row r="49270" spans="2:13" s="1" customFormat="1" ht="13.8" x14ac:dyDescent="0.3">
      <c r="B49270" s="10"/>
      <c r="L49270" s="10"/>
      <c r="M49270" s="10"/>
    </row>
    <row r="49271" spans="2:13" s="1" customFormat="1" ht="13.8" x14ac:dyDescent="0.3">
      <c r="B49271" s="10"/>
      <c r="L49271" s="10"/>
      <c r="M49271" s="10"/>
    </row>
    <row r="49272" spans="2:13" s="1" customFormat="1" ht="13.8" x14ac:dyDescent="0.3">
      <c r="B49272" s="10"/>
      <c r="L49272" s="10"/>
      <c r="M49272" s="10"/>
    </row>
    <row r="49273" spans="2:13" s="1" customFormat="1" ht="13.8" x14ac:dyDescent="0.3">
      <c r="B49273" s="10"/>
      <c r="L49273" s="10"/>
      <c r="M49273" s="10"/>
    </row>
    <row r="49274" spans="2:13" s="1" customFormat="1" ht="13.8" x14ac:dyDescent="0.3">
      <c r="B49274" s="10"/>
      <c r="L49274" s="10"/>
      <c r="M49274" s="10"/>
    </row>
    <row r="49275" spans="2:13" s="1" customFormat="1" ht="13.8" x14ac:dyDescent="0.3">
      <c r="B49275" s="10"/>
      <c r="L49275" s="10"/>
      <c r="M49275" s="10"/>
    </row>
    <row r="49276" spans="2:13" s="1" customFormat="1" ht="13.8" x14ac:dyDescent="0.3">
      <c r="B49276" s="10"/>
      <c r="L49276" s="10"/>
      <c r="M49276" s="10"/>
    </row>
    <row r="49277" spans="2:13" s="1" customFormat="1" ht="13.8" x14ac:dyDescent="0.3">
      <c r="B49277" s="10"/>
      <c r="L49277" s="10"/>
      <c r="M49277" s="10"/>
    </row>
    <row r="49278" spans="2:13" s="1" customFormat="1" ht="13.8" x14ac:dyDescent="0.3">
      <c r="B49278" s="10"/>
      <c r="L49278" s="10"/>
      <c r="M49278" s="10"/>
    </row>
    <row r="49279" spans="2:13" s="1" customFormat="1" ht="13.8" x14ac:dyDescent="0.3">
      <c r="B49279" s="10"/>
      <c r="L49279" s="10"/>
      <c r="M49279" s="10"/>
    </row>
    <row r="49280" spans="2:13" s="1" customFormat="1" ht="13.8" x14ac:dyDescent="0.3">
      <c r="B49280" s="10"/>
      <c r="L49280" s="10"/>
      <c r="M49280" s="10"/>
    </row>
    <row r="49281" spans="2:13" s="1" customFormat="1" ht="13.8" x14ac:dyDescent="0.3">
      <c r="B49281" s="10"/>
      <c r="L49281" s="10"/>
      <c r="M49281" s="10"/>
    </row>
    <row r="49282" spans="2:13" s="1" customFormat="1" ht="13.8" x14ac:dyDescent="0.3">
      <c r="B49282" s="10"/>
      <c r="L49282" s="10"/>
      <c r="M49282" s="10"/>
    </row>
    <row r="49283" spans="2:13" s="1" customFormat="1" ht="13.8" x14ac:dyDescent="0.3">
      <c r="B49283" s="10"/>
      <c r="L49283" s="10"/>
      <c r="M49283" s="10"/>
    </row>
    <row r="49284" spans="2:13" s="1" customFormat="1" ht="13.8" x14ac:dyDescent="0.3">
      <c r="B49284" s="10"/>
      <c r="L49284" s="10"/>
      <c r="M49284" s="10"/>
    </row>
    <row r="49285" spans="2:13" s="1" customFormat="1" ht="13.8" x14ac:dyDescent="0.3">
      <c r="B49285" s="10"/>
      <c r="L49285" s="10"/>
      <c r="M49285" s="10"/>
    </row>
    <row r="49286" spans="2:13" s="1" customFormat="1" ht="13.8" x14ac:dyDescent="0.3">
      <c r="B49286" s="10"/>
      <c r="L49286" s="10"/>
      <c r="M49286" s="10"/>
    </row>
    <row r="49287" spans="2:13" s="1" customFormat="1" ht="13.8" x14ac:dyDescent="0.3">
      <c r="B49287" s="10"/>
      <c r="L49287" s="10"/>
      <c r="M49287" s="10"/>
    </row>
    <row r="49288" spans="2:13" s="1" customFormat="1" ht="13.8" x14ac:dyDescent="0.3">
      <c r="B49288" s="10"/>
      <c r="L49288" s="10"/>
      <c r="M49288" s="10"/>
    </row>
    <row r="49289" spans="2:13" s="1" customFormat="1" ht="13.8" x14ac:dyDescent="0.3">
      <c r="B49289" s="10"/>
      <c r="L49289" s="10"/>
      <c r="M49289" s="10"/>
    </row>
    <row r="49290" spans="2:13" s="1" customFormat="1" ht="13.8" x14ac:dyDescent="0.3">
      <c r="B49290" s="10"/>
      <c r="L49290" s="10"/>
      <c r="M49290" s="10"/>
    </row>
    <row r="49291" spans="2:13" s="1" customFormat="1" ht="13.8" x14ac:dyDescent="0.3">
      <c r="B49291" s="10"/>
      <c r="L49291" s="10"/>
      <c r="M49291" s="10"/>
    </row>
    <row r="49292" spans="2:13" s="1" customFormat="1" ht="13.8" x14ac:dyDescent="0.3">
      <c r="B49292" s="10"/>
      <c r="L49292" s="10"/>
      <c r="M49292" s="10"/>
    </row>
    <row r="49293" spans="2:13" s="1" customFormat="1" ht="13.8" x14ac:dyDescent="0.3">
      <c r="B49293" s="10"/>
      <c r="L49293" s="10"/>
      <c r="M49293" s="10"/>
    </row>
    <row r="49294" spans="2:13" s="1" customFormat="1" ht="13.8" x14ac:dyDescent="0.3">
      <c r="B49294" s="10"/>
      <c r="L49294" s="10"/>
      <c r="M49294" s="10"/>
    </row>
    <row r="49295" spans="2:13" s="1" customFormat="1" ht="13.8" x14ac:dyDescent="0.3">
      <c r="B49295" s="10"/>
      <c r="L49295" s="10"/>
      <c r="M49295" s="10"/>
    </row>
    <row r="49296" spans="2:13" s="1" customFormat="1" ht="13.8" x14ac:dyDescent="0.3">
      <c r="B49296" s="10"/>
      <c r="L49296" s="10"/>
      <c r="M49296" s="10"/>
    </row>
    <row r="49297" spans="2:13" s="1" customFormat="1" ht="13.8" x14ac:dyDescent="0.3">
      <c r="B49297" s="10"/>
      <c r="L49297" s="10"/>
      <c r="M49297" s="10"/>
    </row>
    <row r="49298" spans="2:13" s="1" customFormat="1" ht="13.8" x14ac:dyDescent="0.3">
      <c r="B49298" s="10"/>
      <c r="L49298" s="10"/>
      <c r="M49298" s="10"/>
    </row>
    <row r="49299" spans="2:13" s="1" customFormat="1" ht="13.8" x14ac:dyDescent="0.3">
      <c r="B49299" s="10"/>
      <c r="L49299" s="10"/>
      <c r="M49299" s="10"/>
    </row>
    <row r="49300" spans="2:13" s="1" customFormat="1" ht="13.8" x14ac:dyDescent="0.3">
      <c r="B49300" s="10"/>
      <c r="L49300" s="10"/>
      <c r="M49300" s="10"/>
    </row>
    <row r="49301" spans="2:13" s="1" customFormat="1" ht="13.8" x14ac:dyDescent="0.3">
      <c r="B49301" s="10"/>
      <c r="L49301" s="10"/>
      <c r="M49301" s="10"/>
    </row>
    <row r="49302" spans="2:13" s="1" customFormat="1" ht="13.8" x14ac:dyDescent="0.3">
      <c r="B49302" s="10"/>
      <c r="L49302" s="10"/>
      <c r="M49302" s="10"/>
    </row>
    <row r="49303" spans="2:13" s="1" customFormat="1" ht="13.8" x14ac:dyDescent="0.3">
      <c r="B49303" s="10"/>
      <c r="L49303" s="10"/>
      <c r="M49303" s="10"/>
    </row>
    <row r="49304" spans="2:13" s="1" customFormat="1" ht="13.8" x14ac:dyDescent="0.3">
      <c r="B49304" s="10"/>
      <c r="L49304" s="10"/>
      <c r="M49304" s="10"/>
    </row>
    <row r="49305" spans="2:13" s="1" customFormat="1" ht="13.8" x14ac:dyDescent="0.3">
      <c r="B49305" s="10"/>
      <c r="L49305" s="10"/>
      <c r="M49305" s="10"/>
    </row>
    <row r="49306" spans="2:13" s="1" customFormat="1" ht="13.8" x14ac:dyDescent="0.3">
      <c r="B49306" s="10"/>
      <c r="L49306" s="10"/>
      <c r="M49306" s="10"/>
    </row>
    <row r="49307" spans="2:13" s="1" customFormat="1" ht="13.8" x14ac:dyDescent="0.3">
      <c r="B49307" s="10"/>
      <c r="L49307" s="10"/>
      <c r="M49307" s="10"/>
    </row>
    <row r="49308" spans="2:13" s="1" customFormat="1" ht="13.8" x14ac:dyDescent="0.3">
      <c r="B49308" s="10"/>
      <c r="L49308" s="10"/>
      <c r="M49308" s="10"/>
    </row>
    <row r="49309" spans="2:13" s="1" customFormat="1" ht="13.8" x14ac:dyDescent="0.3">
      <c r="B49309" s="10"/>
      <c r="L49309" s="10"/>
      <c r="M49309" s="10"/>
    </row>
    <row r="49310" spans="2:13" s="1" customFormat="1" ht="13.8" x14ac:dyDescent="0.3">
      <c r="B49310" s="10"/>
      <c r="L49310" s="10"/>
      <c r="M49310" s="10"/>
    </row>
    <row r="49311" spans="2:13" s="1" customFormat="1" ht="13.8" x14ac:dyDescent="0.3">
      <c r="B49311" s="10"/>
      <c r="L49311" s="10"/>
      <c r="M49311" s="10"/>
    </row>
    <row r="49312" spans="2:13" s="1" customFormat="1" ht="13.8" x14ac:dyDescent="0.3">
      <c r="B49312" s="10"/>
      <c r="L49312" s="10"/>
      <c r="M49312" s="10"/>
    </row>
    <row r="49313" spans="2:13" s="1" customFormat="1" ht="13.8" x14ac:dyDescent="0.3">
      <c r="B49313" s="10"/>
      <c r="L49313" s="10"/>
      <c r="M49313" s="10"/>
    </row>
    <row r="49314" spans="2:13" s="1" customFormat="1" ht="13.8" x14ac:dyDescent="0.3">
      <c r="B49314" s="10"/>
      <c r="L49314" s="10"/>
      <c r="M49314" s="10"/>
    </row>
    <row r="49315" spans="2:13" s="1" customFormat="1" ht="13.8" x14ac:dyDescent="0.3">
      <c r="B49315" s="10"/>
      <c r="L49315" s="10"/>
      <c r="M49315" s="10"/>
    </row>
    <row r="49316" spans="2:13" s="1" customFormat="1" ht="13.8" x14ac:dyDescent="0.3">
      <c r="B49316" s="10"/>
      <c r="L49316" s="10"/>
      <c r="M49316" s="10"/>
    </row>
    <row r="49317" spans="2:13" s="1" customFormat="1" ht="13.8" x14ac:dyDescent="0.3">
      <c r="B49317" s="10"/>
      <c r="L49317" s="10"/>
      <c r="M49317" s="10"/>
    </row>
    <row r="49318" spans="2:13" s="1" customFormat="1" ht="13.8" x14ac:dyDescent="0.3">
      <c r="B49318" s="10"/>
      <c r="L49318" s="10"/>
      <c r="M49318" s="10"/>
    </row>
    <row r="49319" spans="2:13" s="1" customFormat="1" ht="13.8" x14ac:dyDescent="0.3">
      <c r="B49319" s="10"/>
      <c r="L49319" s="10"/>
      <c r="M49319" s="10"/>
    </row>
    <row r="49320" spans="2:13" s="1" customFormat="1" ht="13.8" x14ac:dyDescent="0.3">
      <c r="B49320" s="10"/>
      <c r="L49320" s="10"/>
      <c r="M49320" s="10"/>
    </row>
    <row r="49321" spans="2:13" s="1" customFormat="1" ht="13.8" x14ac:dyDescent="0.3">
      <c r="B49321" s="10"/>
      <c r="L49321" s="10"/>
      <c r="M49321" s="10"/>
    </row>
    <row r="49322" spans="2:13" s="1" customFormat="1" ht="13.8" x14ac:dyDescent="0.3">
      <c r="B49322" s="10"/>
      <c r="L49322" s="10"/>
      <c r="M49322" s="10"/>
    </row>
    <row r="49323" spans="2:13" s="1" customFormat="1" ht="13.8" x14ac:dyDescent="0.3">
      <c r="B49323" s="10"/>
      <c r="L49323" s="10"/>
      <c r="M49323" s="10"/>
    </row>
    <row r="49324" spans="2:13" s="1" customFormat="1" ht="13.8" x14ac:dyDescent="0.3">
      <c r="B49324" s="10"/>
      <c r="L49324" s="10"/>
      <c r="M49324" s="10"/>
    </row>
    <row r="49325" spans="2:13" s="1" customFormat="1" ht="13.8" x14ac:dyDescent="0.3">
      <c r="B49325" s="10"/>
      <c r="L49325" s="10"/>
      <c r="M49325" s="10"/>
    </row>
    <row r="49326" spans="2:13" s="1" customFormat="1" ht="13.8" x14ac:dyDescent="0.3">
      <c r="B49326" s="10"/>
      <c r="L49326" s="10"/>
      <c r="M49326" s="10"/>
    </row>
    <row r="49327" spans="2:13" s="1" customFormat="1" ht="13.8" x14ac:dyDescent="0.3">
      <c r="B49327" s="10"/>
      <c r="L49327" s="10"/>
      <c r="M49327" s="10"/>
    </row>
    <row r="49328" spans="2:13" s="1" customFormat="1" ht="13.8" x14ac:dyDescent="0.3">
      <c r="B49328" s="10"/>
      <c r="L49328" s="10"/>
      <c r="M49328" s="10"/>
    </row>
    <row r="49329" spans="2:13" s="1" customFormat="1" ht="13.8" x14ac:dyDescent="0.3">
      <c r="B49329" s="10"/>
      <c r="L49329" s="10"/>
      <c r="M49329" s="10"/>
    </row>
    <row r="49330" spans="2:13" s="1" customFormat="1" ht="13.8" x14ac:dyDescent="0.3">
      <c r="B49330" s="10"/>
      <c r="L49330" s="10"/>
      <c r="M49330" s="10"/>
    </row>
    <row r="49331" spans="2:13" s="1" customFormat="1" ht="13.8" x14ac:dyDescent="0.3">
      <c r="B49331" s="10"/>
      <c r="L49331" s="10"/>
      <c r="M49331" s="10"/>
    </row>
    <row r="49332" spans="2:13" s="1" customFormat="1" ht="13.8" x14ac:dyDescent="0.3">
      <c r="B49332" s="10"/>
      <c r="L49332" s="10"/>
      <c r="M49332" s="10"/>
    </row>
    <row r="49333" spans="2:13" s="1" customFormat="1" ht="13.8" x14ac:dyDescent="0.3">
      <c r="B49333" s="10"/>
      <c r="L49333" s="10"/>
      <c r="M49333" s="10"/>
    </row>
    <row r="49334" spans="2:13" s="1" customFormat="1" ht="13.8" x14ac:dyDescent="0.3">
      <c r="B49334" s="10"/>
      <c r="L49334" s="10"/>
      <c r="M49334" s="10"/>
    </row>
    <row r="49335" spans="2:13" s="1" customFormat="1" ht="13.8" x14ac:dyDescent="0.3">
      <c r="B49335" s="10"/>
      <c r="L49335" s="10"/>
      <c r="M49335" s="10"/>
    </row>
    <row r="49336" spans="2:13" s="1" customFormat="1" ht="13.8" x14ac:dyDescent="0.3">
      <c r="B49336" s="10"/>
      <c r="L49336" s="10"/>
      <c r="M49336" s="10"/>
    </row>
    <row r="49337" spans="2:13" s="1" customFormat="1" ht="13.8" x14ac:dyDescent="0.3">
      <c r="B49337" s="10"/>
      <c r="L49337" s="10"/>
      <c r="M49337" s="10"/>
    </row>
    <row r="49338" spans="2:13" s="1" customFormat="1" ht="13.8" x14ac:dyDescent="0.3">
      <c r="B49338" s="10"/>
      <c r="L49338" s="10"/>
      <c r="M49338" s="10"/>
    </row>
    <row r="49339" spans="2:13" s="1" customFormat="1" ht="13.8" x14ac:dyDescent="0.3">
      <c r="B49339" s="10"/>
      <c r="L49339" s="10"/>
      <c r="M49339" s="10"/>
    </row>
    <row r="49340" spans="2:13" s="1" customFormat="1" ht="13.8" x14ac:dyDescent="0.3">
      <c r="B49340" s="10"/>
      <c r="L49340" s="10"/>
      <c r="M49340" s="10"/>
    </row>
    <row r="49341" spans="2:13" s="1" customFormat="1" ht="13.8" x14ac:dyDescent="0.3">
      <c r="B49341" s="10"/>
      <c r="L49341" s="10"/>
      <c r="M49341" s="10"/>
    </row>
    <row r="49342" spans="2:13" s="1" customFormat="1" ht="13.8" x14ac:dyDescent="0.3">
      <c r="B49342" s="10"/>
      <c r="L49342" s="10"/>
      <c r="M49342" s="10"/>
    </row>
    <row r="49343" spans="2:13" s="1" customFormat="1" ht="13.8" x14ac:dyDescent="0.3">
      <c r="B49343" s="10"/>
      <c r="L49343" s="10"/>
      <c r="M49343" s="10"/>
    </row>
    <row r="49344" spans="2:13" s="1" customFormat="1" ht="13.8" x14ac:dyDescent="0.3">
      <c r="B49344" s="10"/>
      <c r="L49344" s="10"/>
      <c r="M49344" s="10"/>
    </row>
    <row r="49345" spans="2:13" s="1" customFormat="1" ht="13.8" x14ac:dyDescent="0.3">
      <c r="B49345" s="10"/>
      <c r="L49345" s="10"/>
      <c r="M49345" s="10"/>
    </row>
    <row r="49346" spans="2:13" s="1" customFormat="1" ht="13.8" x14ac:dyDescent="0.3">
      <c r="B49346" s="10"/>
      <c r="L49346" s="10"/>
      <c r="M49346" s="10"/>
    </row>
    <row r="49347" spans="2:13" s="1" customFormat="1" ht="13.8" x14ac:dyDescent="0.3">
      <c r="B49347" s="10"/>
      <c r="L49347" s="10"/>
      <c r="M49347" s="10"/>
    </row>
    <row r="49348" spans="2:13" s="1" customFormat="1" ht="13.8" x14ac:dyDescent="0.3">
      <c r="B49348" s="10"/>
      <c r="L49348" s="10"/>
      <c r="M49348" s="10"/>
    </row>
    <row r="49349" spans="2:13" s="1" customFormat="1" ht="13.8" x14ac:dyDescent="0.3">
      <c r="B49349" s="10"/>
      <c r="L49349" s="10"/>
      <c r="M49349" s="10"/>
    </row>
    <row r="49350" spans="2:13" s="1" customFormat="1" ht="13.8" x14ac:dyDescent="0.3">
      <c r="B49350" s="10"/>
      <c r="L49350" s="10"/>
      <c r="M49350" s="10"/>
    </row>
    <row r="49351" spans="2:13" s="1" customFormat="1" ht="13.8" x14ac:dyDescent="0.3">
      <c r="B49351" s="10"/>
      <c r="L49351" s="10"/>
      <c r="M49351" s="10"/>
    </row>
    <row r="49352" spans="2:13" s="1" customFormat="1" ht="13.8" x14ac:dyDescent="0.3">
      <c r="B49352" s="10"/>
      <c r="L49352" s="10"/>
      <c r="M49352" s="10"/>
    </row>
    <row r="49353" spans="2:13" s="1" customFormat="1" ht="13.8" x14ac:dyDescent="0.3">
      <c r="B49353" s="10"/>
      <c r="L49353" s="10"/>
      <c r="M49353" s="10"/>
    </row>
    <row r="49354" spans="2:13" s="1" customFormat="1" ht="13.8" x14ac:dyDescent="0.3">
      <c r="B49354" s="10"/>
      <c r="L49354" s="10"/>
      <c r="M49354" s="10"/>
    </row>
    <row r="49355" spans="2:13" s="1" customFormat="1" ht="13.8" x14ac:dyDescent="0.3">
      <c r="B49355" s="10"/>
      <c r="L49355" s="10"/>
      <c r="M49355" s="10"/>
    </row>
    <row r="49356" spans="2:13" s="1" customFormat="1" ht="13.8" x14ac:dyDescent="0.3">
      <c r="B49356" s="10"/>
      <c r="L49356" s="10"/>
      <c r="M49356" s="10"/>
    </row>
    <row r="49357" spans="2:13" s="1" customFormat="1" ht="13.8" x14ac:dyDescent="0.3">
      <c r="B49357" s="10"/>
      <c r="L49357" s="10"/>
      <c r="M49357" s="10"/>
    </row>
    <row r="49358" spans="2:13" s="1" customFormat="1" ht="13.8" x14ac:dyDescent="0.3">
      <c r="B49358" s="10"/>
      <c r="L49358" s="10"/>
      <c r="M49358" s="10"/>
    </row>
    <row r="49359" spans="2:13" s="1" customFormat="1" ht="13.8" x14ac:dyDescent="0.3">
      <c r="B49359" s="10"/>
      <c r="L49359" s="10"/>
      <c r="M49359" s="10"/>
    </row>
    <row r="49360" spans="2:13" s="1" customFormat="1" ht="13.8" x14ac:dyDescent="0.3">
      <c r="B49360" s="10"/>
      <c r="L49360" s="10"/>
      <c r="M49360" s="10"/>
    </row>
    <row r="49361" spans="2:13" s="1" customFormat="1" ht="13.8" x14ac:dyDescent="0.3">
      <c r="B49361" s="10"/>
      <c r="L49361" s="10"/>
      <c r="M49361" s="10"/>
    </row>
    <row r="49362" spans="2:13" s="1" customFormat="1" ht="13.8" x14ac:dyDescent="0.3">
      <c r="B49362" s="10"/>
      <c r="L49362" s="10"/>
      <c r="M49362" s="10"/>
    </row>
    <row r="49363" spans="2:13" s="1" customFormat="1" ht="13.8" x14ac:dyDescent="0.3">
      <c r="B49363" s="10"/>
      <c r="L49363" s="10"/>
      <c r="M49363" s="10"/>
    </row>
    <row r="49364" spans="2:13" s="1" customFormat="1" ht="13.8" x14ac:dyDescent="0.3">
      <c r="B49364" s="10"/>
      <c r="L49364" s="10"/>
      <c r="M49364" s="10"/>
    </row>
    <row r="49365" spans="2:13" s="1" customFormat="1" ht="13.8" x14ac:dyDescent="0.3">
      <c r="B49365" s="10"/>
      <c r="L49365" s="10"/>
      <c r="M49365" s="10"/>
    </row>
    <row r="49366" spans="2:13" s="1" customFormat="1" ht="13.8" x14ac:dyDescent="0.3">
      <c r="B49366" s="10"/>
      <c r="L49366" s="10"/>
      <c r="M49366" s="10"/>
    </row>
    <row r="49367" spans="2:13" s="1" customFormat="1" ht="13.8" x14ac:dyDescent="0.3">
      <c r="B49367" s="10"/>
      <c r="L49367" s="10"/>
      <c r="M49367" s="10"/>
    </row>
    <row r="49368" spans="2:13" s="1" customFormat="1" ht="13.8" x14ac:dyDescent="0.3">
      <c r="B49368" s="10"/>
      <c r="L49368" s="10"/>
      <c r="M49368" s="10"/>
    </row>
    <row r="49369" spans="2:13" s="1" customFormat="1" ht="13.8" x14ac:dyDescent="0.3">
      <c r="B49369" s="10"/>
      <c r="L49369" s="10"/>
      <c r="M49369" s="10"/>
    </row>
    <row r="49370" spans="2:13" s="1" customFormat="1" ht="13.8" x14ac:dyDescent="0.3">
      <c r="B49370" s="10"/>
      <c r="L49370" s="10"/>
      <c r="M49370" s="10"/>
    </row>
    <row r="49371" spans="2:13" s="1" customFormat="1" ht="13.8" x14ac:dyDescent="0.3">
      <c r="B49371" s="10"/>
      <c r="L49371" s="10"/>
      <c r="M49371" s="10"/>
    </row>
    <row r="49372" spans="2:13" s="1" customFormat="1" ht="13.8" x14ac:dyDescent="0.3">
      <c r="B49372" s="10"/>
      <c r="L49372" s="10"/>
      <c r="M49372" s="10"/>
    </row>
    <row r="49373" spans="2:13" s="1" customFormat="1" ht="13.8" x14ac:dyDescent="0.3">
      <c r="B49373" s="10"/>
      <c r="L49373" s="10"/>
      <c r="M49373" s="10"/>
    </row>
    <row r="49374" spans="2:13" s="1" customFormat="1" ht="13.8" x14ac:dyDescent="0.3">
      <c r="B49374" s="10"/>
      <c r="L49374" s="10"/>
      <c r="M49374" s="10"/>
    </row>
    <row r="49375" spans="2:13" s="1" customFormat="1" ht="13.8" x14ac:dyDescent="0.3">
      <c r="B49375" s="10"/>
      <c r="L49375" s="10"/>
      <c r="M49375" s="10"/>
    </row>
    <row r="49376" spans="2:13" s="1" customFormat="1" ht="13.8" x14ac:dyDescent="0.3">
      <c r="B49376" s="10"/>
      <c r="L49376" s="10"/>
      <c r="M49376" s="10"/>
    </row>
    <row r="49377" spans="2:13" s="1" customFormat="1" ht="13.8" x14ac:dyDescent="0.3">
      <c r="B49377" s="10"/>
      <c r="L49377" s="10"/>
      <c r="M49377" s="10"/>
    </row>
    <row r="49378" spans="2:13" s="1" customFormat="1" ht="13.8" x14ac:dyDescent="0.3">
      <c r="B49378" s="10"/>
      <c r="L49378" s="10"/>
      <c r="M49378" s="10"/>
    </row>
    <row r="49379" spans="2:13" s="1" customFormat="1" ht="13.8" x14ac:dyDescent="0.3">
      <c r="B49379" s="10"/>
      <c r="L49379" s="10"/>
      <c r="M49379" s="10"/>
    </row>
    <row r="49380" spans="2:13" s="1" customFormat="1" ht="13.8" x14ac:dyDescent="0.3">
      <c r="B49380" s="10"/>
      <c r="L49380" s="10"/>
      <c r="M49380" s="10"/>
    </row>
    <row r="49381" spans="2:13" s="1" customFormat="1" ht="13.8" x14ac:dyDescent="0.3">
      <c r="B49381" s="10"/>
      <c r="L49381" s="10"/>
      <c r="M49381" s="10"/>
    </row>
    <row r="49382" spans="2:13" s="1" customFormat="1" ht="13.8" x14ac:dyDescent="0.3">
      <c r="B49382" s="10"/>
      <c r="L49382" s="10"/>
      <c r="M49382" s="10"/>
    </row>
    <row r="49383" spans="2:13" s="1" customFormat="1" ht="13.8" x14ac:dyDescent="0.3">
      <c r="B49383" s="10"/>
      <c r="L49383" s="10"/>
      <c r="M49383" s="10"/>
    </row>
    <row r="49384" spans="2:13" s="1" customFormat="1" ht="13.8" x14ac:dyDescent="0.3">
      <c r="B49384" s="10"/>
      <c r="L49384" s="10"/>
      <c r="M49384" s="10"/>
    </row>
    <row r="49385" spans="2:13" s="1" customFormat="1" ht="13.8" x14ac:dyDescent="0.3">
      <c r="B49385" s="10"/>
      <c r="L49385" s="10"/>
      <c r="M49385" s="10"/>
    </row>
    <row r="49386" spans="2:13" s="1" customFormat="1" ht="13.8" x14ac:dyDescent="0.3">
      <c r="B49386" s="10"/>
      <c r="L49386" s="10"/>
      <c r="M49386" s="10"/>
    </row>
    <row r="49387" spans="2:13" s="1" customFormat="1" ht="13.8" x14ac:dyDescent="0.3">
      <c r="B49387" s="10"/>
      <c r="L49387" s="10"/>
      <c r="M49387" s="10"/>
    </row>
    <row r="49388" spans="2:13" s="1" customFormat="1" ht="13.8" x14ac:dyDescent="0.3">
      <c r="B49388" s="10"/>
      <c r="L49388" s="10"/>
      <c r="M49388" s="10"/>
    </row>
    <row r="49389" spans="2:13" s="1" customFormat="1" ht="13.8" x14ac:dyDescent="0.3">
      <c r="B49389" s="10"/>
      <c r="L49389" s="10"/>
      <c r="M49389" s="10"/>
    </row>
    <row r="49390" spans="2:13" s="1" customFormat="1" ht="13.8" x14ac:dyDescent="0.3">
      <c r="B49390" s="10"/>
      <c r="L49390" s="10"/>
      <c r="M49390" s="10"/>
    </row>
    <row r="49391" spans="2:13" s="1" customFormat="1" ht="13.8" x14ac:dyDescent="0.3">
      <c r="B49391" s="10"/>
      <c r="L49391" s="10"/>
      <c r="M49391" s="10"/>
    </row>
    <row r="49392" spans="2:13" s="1" customFormat="1" ht="13.8" x14ac:dyDescent="0.3">
      <c r="B49392" s="10"/>
      <c r="L49392" s="10"/>
      <c r="M49392" s="10"/>
    </row>
    <row r="49393" spans="2:13" s="1" customFormat="1" ht="13.8" x14ac:dyDescent="0.3">
      <c r="B49393" s="10"/>
      <c r="L49393" s="10"/>
      <c r="M49393" s="10"/>
    </row>
    <row r="49394" spans="2:13" s="1" customFormat="1" ht="13.8" x14ac:dyDescent="0.3">
      <c r="B49394" s="10"/>
      <c r="L49394" s="10"/>
      <c r="M49394" s="10"/>
    </row>
    <row r="49395" spans="2:13" s="1" customFormat="1" ht="13.8" x14ac:dyDescent="0.3">
      <c r="B49395" s="10"/>
      <c r="L49395" s="10"/>
      <c r="M49395" s="10"/>
    </row>
    <row r="49396" spans="2:13" s="1" customFormat="1" ht="13.8" x14ac:dyDescent="0.3">
      <c r="B49396" s="10"/>
      <c r="L49396" s="10"/>
      <c r="M49396" s="10"/>
    </row>
    <row r="49397" spans="2:13" s="1" customFormat="1" ht="13.8" x14ac:dyDescent="0.3">
      <c r="B49397" s="10"/>
      <c r="L49397" s="10"/>
      <c r="M49397" s="10"/>
    </row>
    <row r="49398" spans="2:13" s="1" customFormat="1" ht="13.8" x14ac:dyDescent="0.3">
      <c r="B49398" s="10"/>
      <c r="L49398" s="10"/>
      <c r="M49398" s="10"/>
    </row>
    <row r="49399" spans="2:13" s="1" customFormat="1" ht="13.8" x14ac:dyDescent="0.3">
      <c r="B49399" s="10"/>
      <c r="L49399" s="10"/>
      <c r="M49399" s="10"/>
    </row>
    <row r="49400" spans="2:13" s="1" customFormat="1" ht="13.8" x14ac:dyDescent="0.3">
      <c r="B49400" s="10"/>
      <c r="L49400" s="10"/>
      <c r="M49400" s="10"/>
    </row>
    <row r="49401" spans="2:13" s="1" customFormat="1" ht="13.8" x14ac:dyDescent="0.3">
      <c r="B49401" s="10"/>
      <c r="L49401" s="10"/>
      <c r="M49401" s="10"/>
    </row>
    <row r="49402" spans="2:13" s="1" customFormat="1" ht="13.8" x14ac:dyDescent="0.3">
      <c r="B49402" s="10"/>
      <c r="L49402" s="10"/>
      <c r="M49402" s="10"/>
    </row>
    <row r="49403" spans="2:13" s="1" customFormat="1" ht="13.8" x14ac:dyDescent="0.3">
      <c r="B49403" s="10"/>
      <c r="L49403" s="10"/>
      <c r="M49403" s="10"/>
    </row>
    <row r="49404" spans="2:13" s="1" customFormat="1" ht="13.8" x14ac:dyDescent="0.3">
      <c r="B49404" s="10"/>
      <c r="L49404" s="10"/>
      <c r="M49404" s="10"/>
    </row>
    <row r="49405" spans="2:13" s="1" customFormat="1" ht="13.8" x14ac:dyDescent="0.3">
      <c r="B49405" s="10"/>
      <c r="L49405" s="10"/>
      <c r="M49405" s="10"/>
    </row>
    <row r="49406" spans="2:13" s="1" customFormat="1" ht="13.8" x14ac:dyDescent="0.3">
      <c r="B49406" s="10"/>
      <c r="L49406" s="10"/>
      <c r="M49406" s="10"/>
    </row>
    <row r="49407" spans="2:13" s="1" customFormat="1" ht="13.8" x14ac:dyDescent="0.3">
      <c r="B49407" s="10"/>
      <c r="L49407" s="10"/>
      <c r="M49407" s="10"/>
    </row>
    <row r="49408" spans="2:13" s="1" customFormat="1" ht="13.8" x14ac:dyDescent="0.3">
      <c r="B49408" s="10"/>
      <c r="L49408" s="10"/>
      <c r="M49408" s="10"/>
    </row>
    <row r="49409" spans="2:13" s="1" customFormat="1" ht="13.8" x14ac:dyDescent="0.3">
      <c r="B49409" s="10"/>
      <c r="L49409" s="10"/>
      <c r="M49409" s="10"/>
    </row>
    <row r="49410" spans="2:13" s="1" customFormat="1" ht="13.8" x14ac:dyDescent="0.3">
      <c r="B49410" s="10"/>
      <c r="L49410" s="10"/>
      <c r="M49410" s="10"/>
    </row>
    <row r="49411" spans="2:13" s="1" customFormat="1" ht="13.8" x14ac:dyDescent="0.3">
      <c r="B49411" s="10"/>
      <c r="L49411" s="10"/>
      <c r="M49411" s="10"/>
    </row>
    <row r="49412" spans="2:13" s="1" customFormat="1" ht="13.8" x14ac:dyDescent="0.3">
      <c r="B49412" s="10"/>
      <c r="L49412" s="10"/>
      <c r="M49412" s="10"/>
    </row>
    <row r="49413" spans="2:13" s="1" customFormat="1" ht="13.8" x14ac:dyDescent="0.3">
      <c r="B49413" s="10"/>
      <c r="L49413" s="10"/>
      <c r="M49413" s="10"/>
    </row>
    <row r="49414" spans="2:13" s="1" customFormat="1" ht="13.8" x14ac:dyDescent="0.3">
      <c r="B49414" s="10"/>
      <c r="L49414" s="10"/>
      <c r="M49414" s="10"/>
    </row>
    <row r="49415" spans="2:13" s="1" customFormat="1" ht="13.8" x14ac:dyDescent="0.3">
      <c r="B49415" s="10"/>
      <c r="L49415" s="10"/>
      <c r="M49415" s="10"/>
    </row>
    <row r="49416" spans="2:13" s="1" customFormat="1" ht="13.8" x14ac:dyDescent="0.3">
      <c r="B49416" s="10"/>
      <c r="L49416" s="10"/>
      <c r="M49416" s="10"/>
    </row>
    <row r="49417" spans="2:13" s="1" customFormat="1" ht="13.8" x14ac:dyDescent="0.3">
      <c r="B49417" s="10"/>
      <c r="L49417" s="10"/>
      <c r="M49417" s="10"/>
    </row>
    <row r="49418" spans="2:13" s="1" customFormat="1" ht="13.8" x14ac:dyDescent="0.3">
      <c r="B49418" s="10"/>
      <c r="L49418" s="10"/>
      <c r="M49418" s="10"/>
    </row>
    <row r="49419" spans="2:13" s="1" customFormat="1" ht="13.8" x14ac:dyDescent="0.3">
      <c r="B49419" s="10"/>
      <c r="L49419" s="10"/>
      <c r="M49419" s="10"/>
    </row>
    <row r="49420" spans="2:13" s="1" customFormat="1" ht="13.8" x14ac:dyDescent="0.3">
      <c r="B49420" s="10"/>
      <c r="L49420" s="10"/>
      <c r="M49420" s="10"/>
    </row>
    <row r="49421" spans="2:13" s="1" customFormat="1" ht="13.8" x14ac:dyDescent="0.3">
      <c r="B49421" s="10"/>
      <c r="L49421" s="10"/>
      <c r="M49421" s="10"/>
    </row>
    <row r="49422" spans="2:13" s="1" customFormat="1" ht="13.8" x14ac:dyDescent="0.3">
      <c r="B49422" s="10"/>
      <c r="L49422" s="10"/>
      <c r="M49422" s="10"/>
    </row>
    <row r="49423" spans="2:13" s="1" customFormat="1" ht="13.8" x14ac:dyDescent="0.3">
      <c r="B49423" s="10"/>
      <c r="L49423" s="10"/>
      <c r="M49423" s="10"/>
    </row>
    <row r="49424" spans="2:13" s="1" customFormat="1" ht="13.8" x14ac:dyDescent="0.3">
      <c r="B49424" s="10"/>
      <c r="L49424" s="10"/>
      <c r="M49424" s="10"/>
    </row>
    <row r="49425" spans="2:13" s="1" customFormat="1" ht="13.8" x14ac:dyDescent="0.3">
      <c r="B49425" s="10"/>
      <c r="L49425" s="10"/>
      <c r="M49425" s="10"/>
    </row>
    <row r="49426" spans="2:13" s="1" customFormat="1" ht="13.8" x14ac:dyDescent="0.3">
      <c r="B49426" s="10"/>
      <c r="L49426" s="10"/>
      <c r="M49426" s="10"/>
    </row>
    <row r="49427" spans="2:13" s="1" customFormat="1" ht="13.8" x14ac:dyDescent="0.3">
      <c r="B49427" s="10"/>
      <c r="L49427" s="10"/>
      <c r="M49427" s="10"/>
    </row>
    <row r="49428" spans="2:13" s="1" customFormat="1" ht="13.8" x14ac:dyDescent="0.3">
      <c r="B49428" s="10"/>
      <c r="L49428" s="10"/>
      <c r="M49428" s="10"/>
    </row>
    <row r="49429" spans="2:13" s="1" customFormat="1" ht="13.8" x14ac:dyDescent="0.3">
      <c r="B49429" s="10"/>
      <c r="L49429" s="10"/>
      <c r="M49429" s="10"/>
    </row>
    <row r="49430" spans="2:13" s="1" customFormat="1" ht="13.8" x14ac:dyDescent="0.3">
      <c r="B49430" s="10"/>
      <c r="L49430" s="10"/>
      <c r="M49430" s="10"/>
    </row>
    <row r="49431" spans="2:13" s="1" customFormat="1" ht="13.8" x14ac:dyDescent="0.3">
      <c r="B49431" s="10"/>
      <c r="L49431" s="10"/>
      <c r="M49431" s="10"/>
    </row>
    <row r="49432" spans="2:13" s="1" customFormat="1" ht="13.8" x14ac:dyDescent="0.3">
      <c r="B49432" s="10"/>
      <c r="L49432" s="10"/>
      <c r="M49432" s="10"/>
    </row>
    <row r="49433" spans="2:13" s="1" customFormat="1" ht="13.8" x14ac:dyDescent="0.3">
      <c r="B49433" s="10"/>
      <c r="L49433" s="10"/>
      <c r="M49433" s="10"/>
    </row>
    <row r="49434" spans="2:13" s="1" customFormat="1" ht="13.8" x14ac:dyDescent="0.3">
      <c r="B49434" s="10"/>
      <c r="L49434" s="10"/>
      <c r="M49434" s="10"/>
    </row>
    <row r="49435" spans="2:13" s="1" customFormat="1" ht="13.8" x14ac:dyDescent="0.3">
      <c r="B49435" s="10"/>
      <c r="L49435" s="10"/>
      <c r="M49435" s="10"/>
    </row>
    <row r="49436" spans="2:13" s="1" customFormat="1" ht="13.8" x14ac:dyDescent="0.3">
      <c r="B49436" s="10"/>
      <c r="L49436" s="10"/>
      <c r="M49436" s="10"/>
    </row>
    <row r="49437" spans="2:13" s="1" customFormat="1" ht="13.8" x14ac:dyDescent="0.3">
      <c r="B49437" s="10"/>
      <c r="L49437" s="10"/>
      <c r="M49437" s="10"/>
    </row>
    <row r="49438" spans="2:13" s="1" customFormat="1" ht="13.8" x14ac:dyDescent="0.3">
      <c r="B49438" s="10"/>
      <c r="L49438" s="10"/>
      <c r="M49438" s="10"/>
    </row>
    <row r="49439" spans="2:13" s="1" customFormat="1" ht="13.8" x14ac:dyDescent="0.3">
      <c r="B49439" s="10"/>
      <c r="L49439" s="10"/>
      <c r="M49439" s="10"/>
    </row>
    <row r="49440" spans="2:13" s="1" customFormat="1" ht="13.8" x14ac:dyDescent="0.3">
      <c r="B49440" s="10"/>
      <c r="L49440" s="10"/>
      <c r="M49440" s="10"/>
    </row>
    <row r="49441" spans="2:13" s="1" customFormat="1" ht="13.8" x14ac:dyDescent="0.3">
      <c r="B49441" s="10"/>
      <c r="L49441" s="10"/>
      <c r="M49441" s="10"/>
    </row>
    <row r="49442" spans="2:13" s="1" customFormat="1" ht="13.8" x14ac:dyDescent="0.3">
      <c r="B49442" s="10"/>
      <c r="L49442" s="10"/>
      <c r="M49442" s="10"/>
    </row>
    <row r="49443" spans="2:13" s="1" customFormat="1" ht="13.8" x14ac:dyDescent="0.3">
      <c r="B49443" s="10"/>
      <c r="L49443" s="10"/>
      <c r="M49443" s="10"/>
    </row>
    <row r="49444" spans="2:13" s="1" customFormat="1" ht="13.8" x14ac:dyDescent="0.3">
      <c r="B49444" s="10"/>
      <c r="L49444" s="10"/>
      <c r="M49444" s="10"/>
    </row>
    <row r="49445" spans="2:13" s="1" customFormat="1" ht="13.8" x14ac:dyDescent="0.3">
      <c r="B49445" s="10"/>
      <c r="L49445" s="10"/>
      <c r="M49445" s="10"/>
    </row>
    <row r="49446" spans="2:13" s="1" customFormat="1" ht="13.8" x14ac:dyDescent="0.3">
      <c r="B49446" s="10"/>
      <c r="L49446" s="10"/>
      <c r="M49446" s="10"/>
    </row>
    <row r="49447" spans="2:13" s="1" customFormat="1" ht="13.8" x14ac:dyDescent="0.3">
      <c r="B49447" s="10"/>
      <c r="L49447" s="10"/>
      <c r="M49447" s="10"/>
    </row>
    <row r="49448" spans="2:13" s="1" customFormat="1" ht="13.8" x14ac:dyDescent="0.3">
      <c r="B49448" s="10"/>
      <c r="L49448" s="10"/>
      <c r="M49448" s="10"/>
    </row>
    <row r="49449" spans="2:13" s="1" customFormat="1" ht="13.8" x14ac:dyDescent="0.3">
      <c r="B49449" s="10"/>
      <c r="L49449" s="10"/>
      <c r="M49449" s="10"/>
    </row>
    <row r="49450" spans="2:13" s="1" customFormat="1" ht="13.8" x14ac:dyDescent="0.3">
      <c r="B49450" s="10"/>
      <c r="L49450" s="10"/>
      <c r="M49450" s="10"/>
    </row>
    <row r="49451" spans="2:13" s="1" customFormat="1" ht="13.8" x14ac:dyDescent="0.3">
      <c r="B49451" s="10"/>
      <c r="L49451" s="10"/>
      <c r="M49451" s="10"/>
    </row>
    <row r="49452" spans="2:13" s="1" customFormat="1" ht="13.8" x14ac:dyDescent="0.3">
      <c r="B49452" s="10"/>
      <c r="L49452" s="10"/>
      <c r="M49452" s="10"/>
    </row>
    <row r="49453" spans="2:13" s="1" customFormat="1" ht="13.8" x14ac:dyDescent="0.3">
      <c r="B49453" s="10"/>
      <c r="L49453" s="10"/>
      <c r="M49453" s="10"/>
    </row>
    <row r="49454" spans="2:13" s="1" customFormat="1" ht="13.8" x14ac:dyDescent="0.3">
      <c r="B49454" s="10"/>
      <c r="L49454" s="10"/>
      <c r="M49454" s="10"/>
    </row>
    <row r="49455" spans="2:13" s="1" customFormat="1" ht="13.8" x14ac:dyDescent="0.3">
      <c r="B49455" s="10"/>
      <c r="L49455" s="10"/>
      <c r="M49455" s="10"/>
    </row>
    <row r="49456" spans="2:13" s="1" customFormat="1" ht="13.8" x14ac:dyDescent="0.3">
      <c r="B49456" s="10"/>
      <c r="L49456" s="10"/>
      <c r="M49456" s="10"/>
    </row>
    <row r="49457" spans="2:13" s="1" customFormat="1" ht="13.8" x14ac:dyDescent="0.3">
      <c r="B49457" s="10"/>
      <c r="L49457" s="10"/>
      <c r="M49457" s="10"/>
    </row>
    <row r="49458" spans="2:13" s="1" customFormat="1" ht="13.8" x14ac:dyDescent="0.3">
      <c r="B49458" s="10"/>
      <c r="L49458" s="10"/>
      <c r="M49458" s="10"/>
    </row>
    <row r="49459" spans="2:13" s="1" customFormat="1" ht="13.8" x14ac:dyDescent="0.3">
      <c r="B49459" s="10"/>
      <c r="L49459" s="10"/>
      <c r="M49459" s="10"/>
    </row>
    <row r="49460" spans="2:13" s="1" customFormat="1" ht="13.8" x14ac:dyDescent="0.3">
      <c r="B49460" s="10"/>
      <c r="L49460" s="10"/>
      <c r="M49460" s="10"/>
    </row>
    <row r="49461" spans="2:13" s="1" customFormat="1" ht="13.8" x14ac:dyDescent="0.3">
      <c r="B49461" s="10"/>
      <c r="L49461" s="10"/>
      <c r="M49461" s="10"/>
    </row>
    <row r="49462" spans="2:13" s="1" customFormat="1" ht="13.8" x14ac:dyDescent="0.3">
      <c r="B49462" s="10"/>
      <c r="L49462" s="10"/>
      <c r="M49462" s="10"/>
    </row>
    <row r="49463" spans="2:13" s="1" customFormat="1" ht="13.8" x14ac:dyDescent="0.3">
      <c r="B49463" s="10"/>
      <c r="L49463" s="10"/>
      <c r="M49463" s="10"/>
    </row>
    <row r="49464" spans="2:13" s="1" customFormat="1" ht="13.8" x14ac:dyDescent="0.3">
      <c r="B49464" s="10"/>
      <c r="L49464" s="10"/>
      <c r="M49464" s="10"/>
    </row>
    <row r="49465" spans="2:13" s="1" customFormat="1" ht="13.8" x14ac:dyDescent="0.3">
      <c r="B49465" s="10"/>
      <c r="L49465" s="10"/>
      <c r="M49465" s="10"/>
    </row>
    <row r="49466" spans="2:13" s="1" customFormat="1" ht="13.8" x14ac:dyDescent="0.3">
      <c r="B49466" s="10"/>
      <c r="L49466" s="10"/>
      <c r="M49466" s="10"/>
    </row>
    <row r="49467" spans="2:13" s="1" customFormat="1" ht="13.8" x14ac:dyDescent="0.3">
      <c r="B49467" s="10"/>
      <c r="L49467" s="10"/>
      <c r="M49467" s="10"/>
    </row>
    <row r="49468" spans="2:13" s="1" customFormat="1" ht="13.8" x14ac:dyDescent="0.3">
      <c r="B49468" s="10"/>
      <c r="L49468" s="10"/>
      <c r="M49468" s="10"/>
    </row>
    <row r="49469" spans="2:13" s="1" customFormat="1" ht="13.8" x14ac:dyDescent="0.3">
      <c r="B49469" s="10"/>
      <c r="L49469" s="10"/>
      <c r="M49469" s="10"/>
    </row>
    <row r="49470" spans="2:13" s="1" customFormat="1" ht="13.8" x14ac:dyDescent="0.3">
      <c r="B49470" s="10"/>
      <c r="L49470" s="10"/>
      <c r="M49470" s="10"/>
    </row>
    <row r="49471" spans="2:13" s="1" customFormat="1" ht="13.8" x14ac:dyDescent="0.3">
      <c r="B49471" s="10"/>
      <c r="L49471" s="10"/>
      <c r="M49471" s="10"/>
    </row>
    <row r="49472" spans="2:13" s="1" customFormat="1" ht="13.8" x14ac:dyDescent="0.3">
      <c r="B49472" s="10"/>
      <c r="L49472" s="10"/>
      <c r="M49472" s="10"/>
    </row>
    <row r="49473" spans="2:13" s="1" customFormat="1" ht="13.8" x14ac:dyDescent="0.3">
      <c r="B49473" s="10"/>
      <c r="L49473" s="10"/>
      <c r="M49473" s="10"/>
    </row>
    <row r="49474" spans="2:13" s="1" customFormat="1" ht="13.8" x14ac:dyDescent="0.3">
      <c r="B49474" s="10"/>
      <c r="L49474" s="10"/>
      <c r="M49474" s="10"/>
    </row>
    <row r="49475" spans="2:13" s="1" customFormat="1" ht="13.8" x14ac:dyDescent="0.3">
      <c r="B49475" s="10"/>
      <c r="L49475" s="10"/>
      <c r="M49475" s="10"/>
    </row>
    <row r="49476" spans="2:13" s="1" customFormat="1" ht="13.8" x14ac:dyDescent="0.3">
      <c r="B49476" s="10"/>
      <c r="L49476" s="10"/>
      <c r="M49476" s="10"/>
    </row>
    <row r="49477" spans="2:13" s="1" customFormat="1" ht="13.8" x14ac:dyDescent="0.3">
      <c r="B49477" s="10"/>
      <c r="L49477" s="10"/>
      <c r="M49477" s="10"/>
    </row>
    <row r="49478" spans="2:13" s="1" customFormat="1" ht="13.8" x14ac:dyDescent="0.3">
      <c r="B49478" s="10"/>
      <c r="L49478" s="10"/>
      <c r="M49478" s="10"/>
    </row>
    <row r="49479" spans="2:13" s="1" customFormat="1" ht="13.8" x14ac:dyDescent="0.3">
      <c r="B49479" s="10"/>
      <c r="L49479" s="10"/>
      <c r="M49479" s="10"/>
    </row>
    <row r="49480" spans="2:13" s="1" customFormat="1" ht="13.8" x14ac:dyDescent="0.3">
      <c r="B49480" s="10"/>
      <c r="L49480" s="10"/>
      <c r="M49480" s="10"/>
    </row>
    <row r="49481" spans="2:13" s="1" customFormat="1" ht="13.8" x14ac:dyDescent="0.3">
      <c r="B49481" s="10"/>
      <c r="L49481" s="10"/>
      <c r="M49481" s="10"/>
    </row>
    <row r="49482" spans="2:13" s="1" customFormat="1" ht="13.8" x14ac:dyDescent="0.3">
      <c r="B49482" s="10"/>
      <c r="L49482" s="10"/>
      <c r="M49482" s="10"/>
    </row>
    <row r="49483" spans="2:13" s="1" customFormat="1" ht="13.8" x14ac:dyDescent="0.3">
      <c r="B49483" s="10"/>
      <c r="L49483" s="10"/>
      <c r="M49483" s="10"/>
    </row>
    <row r="49484" spans="2:13" s="1" customFormat="1" ht="13.8" x14ac:dyDescent="0.3">
      <c r="B49484" s="10"/>
      <c r="L49484" s="10"/>
      <c r="M49484" s="10"/>
    </row>
    <row r="49485" spans="2:13" s="1" customFormat="1" ht="13.8" x14ac:dyDescent="0.3">
      <c r="B49485" s="10"/>
      <c r="L49485" s="10"/>
      <c r="M49485" s="10"/>
    </row>
    <row r="49486" spans="2:13" s="1" customFormat="1" ht="13.8" x14ac:dyDescent="0.3">
      <c r="B49486" s="10"/>
      <c r="L49486" s="10"/>
      <c r="M49486" s="10"/>
    </row>
    <row r="49487" spans="2:13" s="1" customFormat="1" ht="13.8" x14ac:dyDescent="0.3">
      <c r="B49487" s="10"/>
      <c r="L49487" s="10"/>
      <c r="M49487" s="10"/>
    </row>
    <row r="49488" spans="2:13" s="1" customFormat="1" ht="13.8" x14ac:dyDescent="0.3">
      <c r="B49488" s="10"/>
      <c r="L49488" s="10"/>
      <c r="M49488" s="10"/>
    </row>
    <row r="49489" spans="2:13" s="1" customFormat="1" ht="13.8" x14ac:dyDescent="0.3">
      <c r="B49489" s="10"/>
      <c r="L49489" s="10"/>
      <c r="M49489" s="10"/>
    </row>
    <row r="49490" spans="2:13" s="1" customFormat="1" ht="13.8" x14ac:dyDescent="0.3">
      <c r="B49490" s="10"/>
      <c r="L49490" s="10"/>
      <c r="M49490" s="10"/>
    </row>
    <row r="49491" spans="2:13" s="1" customFormat="1" ht="13.8" x14ac:dyDescent="0.3">
      <c r="B49491" s="10"/>
      <c r="L49491" s="10"/>
      <c r="M49491" s="10"/>
    </row>
    <row r="49492" spans="2:13" s="1" customFormat="1" ht="13.8" x14ac:dyDescent="0.3">
      <c r="B49492" s="10"/>
      <c r="L49492" s="10"/>
      <c r="M49492" s="10"/>
    </row>
    <row r="49493" spans="2:13" s="1" customFormat="1" ht="13.8" x14ac:dyDescent="0.3">
      <c r="B49493" s="10"/>
      <c r="L49493" s="10"/>
      <c r="M49493" s="10"/>
    </row>
    <row r="49494" spans="2:13" s="1" customFormat="1" ht="13.8" x14ac:dyDescent="0.3">
      <c r="B49494" s="10"/>
      <c r="L49494" s="10"/>
      <c r="M49494" s="10"/>
    </row>
    <row r="49495" spans="2:13" s="1" customFormat="1" ht="13.8" x14ac:dyDescent="0.3">
      <c r="B49495" s="10"/>
      <c r="L49495" s="10"/>
      <c r="M49495" s="10"/>
    </row>
    <row r="49496" spans="2:13" s="1" customFormat="1" ht="13.8" x14ac:dyDescent="0.3">
      <c r="B49496" s="10"/>
      <c r="L49496" s="10"/>
      <c r="M49496" s="10"/>
    </row>
    <row r="49497" spans="2:13" s="1" customFormat="1" ht="13.8" x14ac:dyDescent="0.3">
      <c r="B49497" s="10"/>
      <c r="L49497" s="10"/>
      <c r="M49497" s="10"/>
    </row>
    <row r="49498" spans="2:13" s="1" customFormat="1" ht="13.8" x14ac:dyDescent="0.3">
      <c r="B49498" s="10"/>
      <c r="L49498" s="10"/>
      <c r="M49498" s="10"/>
    </row>
    <row r="49499" spans="2:13" s="1" customFormat="1" ht="13.8" x14ac:dyDescent="0.3">
      <c r="B49499" s="10"/>
      <c r="L49499" s="10"/>
      <c r="M49499" s="10"/>
    </row>
    <row r="49500" spans="2:13" s="1" customFormat="1" ht="13.8" x14ac:dyDescent="0.3">
      <c r="B49500" s="10"/>
      <c r="L49500" s="10"/>
      <c r="M49500" s="10"/>
    </row>
    <row r="49501" spans="2:13" s="1" customFormat="1" ht="13.8" x14ac:dyDescent="0.3">
      <c r="B49501" s="10"/>
      <c r="L49501" s="10"/>
      <c r="M49501" s="10"/>
    </row>
    <row r="49502" spans="2:13" s="1" customFormat="1" ht="13.8" x14ac:dyDescent="0.3">
      <c r="B49502" s="10"/>
      <c r="L49502" s="10"/>
      <c r="M49502" s="10"/>
    </row>
    <row r="49503" spans="2:13" s="1" customFormat="1" ht="13.8" x14ac:dyDescent="0.3">
      <c r="B49503" s="10"/>
      <c r="L49503" s="10"/>
      <c r="M49503" s="10"/>
    </row>
    <row r="49504" spans="2:13" s="1" customFormat="1" ht="13.8" x14ac:dyDescent="0.3">
      <c r="B49504" s="10"/>
      <c r="L49504" s="10"/>
      <c r="M49504" s="10"/>
    </row>
    <row r="49505" spans="2:13" s="1" customFormat="1" ht="13.8" x14ac:dyDescent="0.3">
      <c r="B49505" s="10"/>
      <c r="L49505" s="10"/>
      <c r="M49505" s="10"/>
    </row>
    <row r="49506" spans="2:13" s="1" customFormat="1" ht="13.8" x14ac:dyDescent="0.3">
      <c r="B49506" s="10"/>
      <c r="L49506" s="10"/>
      <c r="M49506" s="10"/>
    </row>
    <row r="49507" spans="2:13" s="1" customFormat="1" ht="13.8" x14ac:dyDescent="0.3">
      <c r="B49507" s="10"/>
      <c r="L49507" s="10"/>
      <c r="M49507" s="10"/>
    </row>
    <row r="49508" spans="2:13" s="1" customFormat="1" ht="13.8" x14ac:dyDescent="0.3">
      <c r="B49508" s="10"/>
      <c r="L49508" s="10"/>
      <c r="M49508" s="10"/>
    </row>
    <row r="49509" spans="2:13" s="1" customFormat="1" ht="13.8" x14ac:dyDescent="0.3">
      <c r="B49509" s="10"/>
      <c r="L49509" s="10"/>
      <c r="M49509" s="10"/>
    </row>
    <row r="49510" spans="2:13" s="1" customFormat="1" ht="13.8" x14ac:dyDescent="0.3">
      <c r="B49510" s="10"/>
      <c r="L49510" s="10"/>
      <c r="M49510" s="10"/>
    </row>
    <row r="49511" spans="2:13" s="1" customFormat="1" ht="13.8" x14ac:dyDescent="0.3">
      <c r="B49511" s="10"/>
      <c r="L49511" s="10"/>
      <c r="M49511" s="10"/>
    </row>
    <row r="49512" spans="2:13" s="1" customFormat="1" ht="13.8" x14ac:dyDescent="0.3">
      <c r="B49512" s="10"/>
      <c r="L49512" s="10"/>
      <c r="M49512" s="10"/>
    </row>
    <row r="49513" spans="2:13" s="1" customFormat="1" ht="13.8" x14ac:dyDescent="0.3">
      <c r="B49513" s="10"/>
      <c r="L49513" s="10"/>
      <c r="M49513" s="10"/>
    </row>
    <row r="49514" spans="2:13" s="1" customFormat="1" ht="13.8" x14ac:dyDescent="0.3">
      <c r="B49514" s="10"/>
      <c r="L49514" s="10"/>
      <c r="M49514" s="10"/>
    </row>
    <row r="49515" spans="2:13" s="1" customFormat="1" ht="13.8" x14ac:dyDescent="0.3">
      <c r="B49515" s="10"/>
      <c r="L49515" s="10"/>
      <c r="M49515" s="10"/>
    </row>
    <row r="49516" spans="2:13" s="1" customFormat="1" ht="13.8" x14ac:dyDescent="0.3">
      <c r="B49516" s="10"/>
      <c r="L49516" s="10"/>
      <c r="M49516" s="10"/>
    </row>
    <row r="49517" spans="2:13" s="1" customFormat="1" ht="13.8" x14ac:dyDescent="0.3">
      <c r="B49517" s="10"/>
      <c r="L49517" s="10"/>
      <c r="M49517" s="10"/>
    </row>
    <row r="49518" spans="2:13" s="1" customFormat="1" ht="13.8" x14ac:dyDescent="0.3">
      <c r="B49518" s="10"/>
      <c r="L49518" s="10"/>
      <c r="M49518" s="10"/>
    </row>
    <row r="49519" spans="2:13" s="1" customFormat="1" ht="13.8" x14ac:dyDescent="0.3">
      <c r="B49519" s="10"/>
      <c r="L49519" s="10"/>
      <c r="M49519" s="10"/>
    </row>
    <row r="49520" spans="2:13" s="1" customFormat="1" ht="13.8" x14ac:dyDescent="0.3">
      <c r="B49520" s="10"/>
      <c r="L49520" s="10"/>
      <c r="M49520" s="10"/>
    </row>
    <row r="49521" spans="2:13" s="1" customFormat="1" ht="13.8" x14ac:dyDescent="0.3">
      <c r="B49521" s="10"/>
      <c r="L49521" s="10"/>
      <c r="M49521" s="10"/>
    </row>
    <row r="49522" spans="2:13" s="1" customFormat="1" ht="13.8" x14ac:dyDescent="0.3">
      <c r="B49522" s="10"/>
      <c r="L49522" s="10"/>
      <c r="M49522" s="10"/>
    </row>
    <row r="49523" spans="2:13" s="1" customFormat="1" ht="13.8" x14ac:dyDescent="0.3">
      <c r="B49523" s="10"/>
      <c r="L49523" s="10"/>
      <c r="M49523" s="10"/>
    </row>
    <row r="49524" spans="2:13" s="1" customFormat="1" ht="13.8" x14ac:dyDescent="0.3">
      <c r="B49524" s="10"/>
      <c r="L49524" s="10"/>
      <c r="M49524" s="10"/>
    </row>
    <row r="49525" spans="2:13" s="1" customFormat="1" ht="13.8" x14ac:dyDescent="0.3">
      <c r="B49525" s="10"/>
      <c r="L49525" s="10"/>
      <c r="M49525" s="10"/>
    </row>
    <row r="49526" spans="2:13" s="1" customFormat="1" ht="13.8" x14ac:dyDescent="0.3">
      <c r="B49526" s="10"/>
      <c r="L49526" s="10"/>
      <c r="M49526" s="10"/>
    </row>
    <row r="49527" spans="2:13" s="1" customFormat="1" ht="13.8" x14ac:dyDescent="0.3">
      <c r="B49527" s="10"/>
      <c r="L49527" s="10"/>
      <c r="M49527" s="10"/>
    </row>
    <row r="49528" spans="2:13" s="1" customFormat="1" ht="13.8" x14ac:dyDescent="0.3">
      <c r="B49528" s="10"/>
      <c r="L49528" s="10"/>
      <c r="M49528" s="10"/>
    </row>
    <row r="49529" spans="2:13" s="1" customFormat="1" ht="13.8" x14ac:dyDescent="0.3">
      <c r="B49529" s="10"/>
      <c r="L49529" s="10"/>
      <c r="M49529" s="10"/>
    </row>
    <row r="49530" spans="2:13" s="1" customFormat="1" ht="13.8" x14ac:dyDescent="0.3">
      <c r="B49530" s="10"/>
      <c r="L49530" s="10"/>
      <c r="M49530" s="10"/>
    </row>
    <row r="49531" spans="2:13" s="1" customFormat="1" ht="13.8" x14ac:dyDescent="0.3">
      <c r="B49531" s="10"/>
      <c r="L49531" s="10"/>
      <c r="M49531" s="10"/>
    </row>
    <row r="49532" spans="2:13" s="1" customFormat="1" ht="13.8" x14ac:dyDescent="0.3">
      <c r="B49532" s="10"/>
      <c r="L49532" s="10"/>
      <c r="M49532" s="10"/>
    </row>
    <row r="49533" spans="2:13" s="1" customFormat="1" ht="13.8" x14ac:dyDescent="0.3">
      <c r="B49533" s="10"/>
      <c r="L49533" s="10"/>
      <c r="M49533" s="10"/>
    </row>
    <row r="49534" spans="2:13" s="1" customFormat="1" ht="13.8" x14ac:dyDescent="0.3">
      <c r="B49534" s="10"/>
      <c r="L49534" s="10"/>
      <c r="M49534" s="10"/>
    </row>
    <row r="49535" spans="2:13" s="1" customFormat="1" ht="13.8" x14ac:dyDescent="0.3">
      <c r="B49535" s="10"/>
      <c r="L49535" s="10"/>
      <c r="M49535" s="10"/>
    </row>
    <row r="49536" spans="2:13" s="1" customFormat="1" ht="13.8" x14ac:dyDescent="0.3">
      <c r="B49536" s="10"/>
      <c r="L49536" s="10"/>
      <c r="M49536" s="10"/>
    </row>
    <row r="49537" spans="2:13" s="1" customFormat="1" ht="13.8" x14ac:dyDescent="0.3">
      <c r="B49537" s="10"/>
      <c r="L49537" s="10"/>
      <c r="M49537" s="10"/>
    </row>
    <row r="49538" spans="2:13" s="1" customFormat="1" ht="13.8" x14ac:dyDescent="0.3">
      <c r="B49538" s="10"/>
      <c r="L49538" s="10"/>
      <c r="M49538" s="10"/>
    </row>
    <row r="49539" spans="2:13" s="1" customFormat="1" ht="13.8" x14ac:dyDescent="0.3">
      <c r="B49539" s="10"/>
      <c r="L49539" s="10"/>
      <c r="M49539" s="10"/>
    </row>
    <row r="49540" spans="2:13" s="1" customFormat="1" ht="13.8" x14ac:dyDescent="0.3">
      <c r="B49540" s="10"/>
      <c r="L49540" s="10"/>
      <c r="M49540" s="10"/>
    </row>
    <row r="49541" spans="2:13" s="1" customFormat="1" ht="13.8" x14ac:dyDescent="0.3">
      <c r="B49541" s="10"/>
      <c r="L49541" s="10"/>
      <c r="M49541" s="10"/>
    </row>
    <row r="49542" spans="2:13" s="1" customFormat="1" ht="13.8" x14ac:dyDescent="0.3">
      <c r="B49542" s="10"/>
      <c r="L49542" s="10"/>
      <c r="M49542" s="10"/>
    </row>
    <row r="49543" spans="2:13" s="1" customFormat="1" ht="13.8" x14ac:dyDescent="0.3">
      <c r="B49543" s="10"/>
      <c r="L49543" s="10"/>
      <c r="M49543" s="10"/>
    </row>
    <row r="49544" spans="2:13" s="1" customFormat="1" ht="13.8" x14ac:dyDescent="0.3">
      <c r="B49544" s="10"/>
      <c r="L49544" s="10"/>
      <c r="M49544" s="10"/>
    </row>
    <row r="49545" spans="2:13" s="1" customFormat="1" ht="13.8" x14ac:dyDescent="0.3">
      <c r="B49545" s="10"/>
      <c r="L49545" s="10"/>
      <c r="M49545" s="10"/>
    </row>
    <row r="49546" spans="2:13" s="1" customFormat="1" ht="13.8" x14ac:dyDescent="0.3">
      <c r="B49546" s="10"/>
      <c r="L49546" s="10"/>
      <c r="M49546" s="10"/>
    </row>
    <row r="49547" spans="2:13" s="1" customFormat="1" ht="13.8" x14ac:dyDescent="0.3">
      <c r="B49547" s="10"/>
      <c r="L49547" s="10"/>
      <c r="M49547" s="10"/>
    </row>
    <row r="49548" spans="2:13" s="1" customFormat="1" ht="13.8" x14ac:dyDescent="0.3">
      <c r="B49548" s="10"/>
      <c r="L49548" s="10"/>
      <c r="M49548" s="10"/>
    </row>
    <row r="49549" spans="2:13" s="1" customFormat="1" ht="13.8" x14ac:dyDescent="0.3">
      <c r="B49549" s="10"/>
      <c r="L49549" s="10"/>
      <c r="M49549" s="10"/>
    </row>
    <row r="49550" spans="2:13" s="1" customFormat="1" ht="13.8" x14ac:dyDescent="0.3">
      <c r="B49550" s="10"/>
      <c r="L49550" s="10"/>
      <c r="M49550" s="10"/>
    </row>
    <row r="49551" spans="2:13" s="1" customFormat="1" ht="13.8" x14ac:dyDescent="0.3">
      <c r="B49551" s="10"/>
      <c r="L49551" s="10"/>
      <c r="M49551" s="10"/>
    </row>
    <row r="49552" spans="2:13" s="1" customFormat="1" ht="13.8" x14ac:dyDescent="0.3">
      <c r="B49552" s="10"/>
      <c r="L49552" s="10"/>
      <c r="M49552" s="10"/>
    </row>
    <row r="49553" spans="2:13" s="1" customFormat="1" ht="13.8" x14ac:dyDescent="0.3">
      <c r="B49553" s="10"/>
      <c r="L49553" s="10"/>
      <c r="M49553" s="10"/>
    </row>
    <row r="49554" spans="2:13" s="1" customFormat="1" ht="13.8" x14ac:dyDescent="0.3">
      <c r="B49554" s="10"/>
      <c r="L49554" s="10"/>
      <c r="M49554" s="10"/>
    </row>
    <row r="49555" spans="2:13" s="1" customFormat="1" ht="13.8" x14ac:dyDescent="0.3">
      <c r="B49555" s="10"/>
      <c r="L49555" s="10"/>
      <c r="M49555" s="10"/>
    </row>
    <row r="49556" spans="2:13" s="1" customFormat="1" ht="13.8" x14ac:dyDescent="0.3">
      <c r="B49556" s="10"/>
      <c r="L49556" s="10"/>
      <c r="M49556" s="10"/>
    </row>
    <row r="49557" spans="2:13" s="1" customFormat="1" ht="13.8" x14ac:dyDescent="0.3">
      <c r="B49557" s="10"/>
      <c r="L49557" s="10"/>
      <c r="M49557" s="10"/>
    </row>
    <row r="49558" spans="2:13" s="1" customFormat="1" ht="13.8" x14ac:dyDescent="0.3">
      <c r="B49558" s="10"/>
      <c r="L49558" s="10"/>
      <c r="M49558" s="10"/>
    </row>
    <row r="49559" spans="2:13" s="1" customFormat="1" ht="13.8" x14ac:dyDescent="0.3">
      <c r="B49559" s="10"/>
      <c r="L49559" s="10"/>
      <c r="M49559" s="10"/>
    </row>
    <row r="49560" spans="2:13" s="1" customFormat="1" ht="13.8" x14ac:dyDescent="0.3">
      <c r="B49560" s="10"/>
      <c r="L49560" s="10"/>
      <c r="M49560" s="10"/>
    </row>
    <row r="49561" spans="2:13" s="1" customFormat="1" ht="13.8" x14ac:dyDescent="0.3">
      <c r="B49561" s="10"/>
      <c r="L49561" s="10"/>
      <c r="M49561" s="10"/>
    </row>
    <row r="49562" spans="2:13" s="1" customFormat="1" ht="13.8" x14ac:dyDescent="0.3">
      <c r="B49562" s="10"/>
      <c r="L49562" s="10"/>
      <c r="M49562" s="10"/>
    </row>
    <row r="49563" spans="2:13" s="1" customFormat="1" ht="13.8" x14ac:dyDescent="0.3">
      <c r="B49563" s="10"/>
      <c r="L49563" s="10"/>
      <c r="M49563" s="10"/>
    </row>
    <row r="49564" spans="2:13" s="1" customFormat="1" ht="13.8" x14ac:dyDescent="0.3">
      <c r="B49564" s="10"/>
      <c r="L49564" s="10"/>
      <c r="M49564" s="10"/>
    </row>
    <row r="49565" spans="2:13" s="1" customFormat="1" ht="13.8" x14ac:dyDescent="0.3">
      <c r="B49565" s="10"/>
      <c r="L49565" s="10"/>
      <c r="M49565" s="10"/>
    </row>
    <row r="49566" spans="2:13" s="1" customFormat="1" ht="13.8" x14ac:dyDescent="0.3">
      <c r="B49566" s="10"/>
      <c r="L49566" s="10"/>
      <c r="M49566" s="10"/>
    </row>
    <row r="49567" spans="2:13" s="1" customFormat="1" ht="13.8" x14ac:dyDescent="0.3">
      <c r="B49567" s="10"/>
      <c r="L49567" s="10"/>
      <c r="M49567" s="10"/>
    </row>
    <row r="49568" spans="2:13" s="1" customFormat="1" ht="13.8" x14ac:dyDescent="0.3">
      <c r="B49568" s="10"/>
      <c r="L49568" s="10"/>
      <c r="M49568" s="10"/>
    </row>
    <row r="49569" spans="2:13" s="1" customFormat="1" ht="13.8" x14ac:dyDescent="0.3">
      <c r="B49569" s="10"/>
      <c r="L49569" s="10"/>
      <c r="M49569" s="10"/>
    </row>
    <row r="49570" spans="2:13" s="1" customFormat="1" ht="13.8" x14ac:dyDescent="0.3">
      <c r="B49570" s="10"/>
      <c r="L49570" s="10"/>
      <c r="M49570" s="10"/>
    </row>
    <row r="49571" spans="2:13" s="1" customFormat="1" ht="13.8" x14ac:dyDescent="0.3">
      <c r="B49571" s="10"/>
      <c r="L49571" s="10"/>
      <c r="M49571" s="10"/>
    </row>
    <row r="49572" spans="2:13" s="1" customFormat="1" ht="13.8" x14ac:dyDescent="0.3">
      <c r="B49572" s="10"/>
      <c r="L49572" s="10"/>
      <c r="M49572" s="10"/>
    </row>
    <row r="49573" spans="2:13" s="1" customFormat="1" ht="13.8" x14ac:dyDescent="0.3">
      <c r="B49573" s="10"/>
      <c r="L49573" s="10"/>
      <c r="M49573" s="10"/>
    </row>
    <row r="49574" spans="2:13" s="1" customFormat="1" ht="13.8" x14ac:dyDescent="0.3">
      <c r="B49574" s="10"/>
      <c r="L49574" s="10"/>
      <c r="M49574" s="10"/>
    </row>
    <row r="49575" spans="2:13" s="1" customFormat="1" ht="13.8" x14ac:dyDescent="0.3">
      <c r="B49575" s="10"/>
      <c r="L49575" s="10"/>
      <c r="M49575" s="10"/>
    </row>
    <row r="49576" spans="2:13" s="1" customFormat="1" ht="13.8" x14ac:dyDescent="0.3">
      <c r="B49576" s="10"/>
      <c r="L49576" s="10"/>
      <c r="M49576" s="10"/>
    </row>
    <row r="49577" spans="2:13" s="1" customFormat="1" ht="13.8" x14ac:dyDescent="0.3">
      <c r="B49577" s="10"/>
      <c r="L49577" s="10"/>
      <c r="M49577" s="10"/>
    </row>
    <row r="49578" spans="2:13" s="1" customFormat="1" ht="13.8" x14ac:dyDescent="0.3">
      <c r="B49578" s="10"/>
      <c r="L49578" s="10"/>
      <c r="M49578" s="10"/>
    </row>
    <row r="49579" spans="2:13" s="1" customFormat="1" ht="13.8" x14ac:dyDescent="0.3">
      <c r="B49579" s="10"/>
      <c r="L49579" s="10"/>
      <c r="M49579" s="10"/>
    </row>
    <row r="49580" spans="2:13" s="1" customFormat="1" ht="13.8" x14ac:dyDescent="0.3">
      <c r="B49580" s="10"/>
      <c r="L49580" s="10"/>
      <c r="M49580" s="10"/>
    </row>
    <row r="49581" spans="2:13" s="1" customFormat="1" ht="13.8" x14ac:dyDescent="0.3">
      <c r="B49581" s="10"/>
      <c r="L49581" s="10"/>
      <c r="M49581" s="10"/>
    </row>
    <row r="49582" spans="2:13" s="1" customFormat="1" ht="13.8" x14ac:dyDescent="0.3">
      <c r="B49582" s="10"/>
      <c r="L49582" s="10"/>
      <c r="M49582" s="10"/>
    </row>
    <row r="49583" spans="2:13" s="1" customFormat="1" ht="13.8" x14ac:dyDescent="0.3">
      <c r="B49583" s="10"/>
      <c r="L49583" s="10"/>
      <c r="M49583" s="10"/>
    </row>
    <row r="49584" spans="2:13" s="1" customFormat="1" ht="13.8" x14ac:dyDescent="0.3">
      <c r="B49584" s="10"/>
      <c r="L49584" s="10"/>
      <c r="M49584" s="10"/>
    </row>
    <row r="49585" spans="2:13" s="1" customFormat="1" ht="13.8" x14ac:dyDescent="0.3">
      <c r="B49585" s="10"/>
      <c r="L49585" s="10"/>
      <c r="M49585" s="10"/>
    </row>
    <row r="49586" spans="2:13" s="1" customFormat="1" ht="13.8" x14ac:dyDescent="0.3">
      <c r="B49586" s="10"/>
      <c r="L49586" s="10"/>
      <c r="M49586" s="10"/>
    </row>
    <row r="49587" spans="2:13" s="1" customFormat="1" ht="13.8" x14ac:dyDescent="0.3">
      <c r="B49587" s="10"/>
      <c r="L49587" s="10"/>
      <c r="M49587" s="10"/>
    </row>
    <row r="49588" spans="2:13" s="1" customFormat="1" ht="13.8" x14ac:dyDescent="0.3">
      <c r="B49588" s="10"/>
      <c r="L49588" s="10"/>
      <c r="M49588" s="10"/>
    </row>
    <row r="49589" spans="2:13" s="1" customFormat="1" ht="13.8" x14ac:dyDescent="0.3">
      <c r="B49589" s="10"/>
      <c r="L49589" s="10"/>
      <c r="M49589" s="10"/>
    </row>
    <row r="49590" spans="2:13" s="1" customFormat="1" ht="13.8" x14ac:dyDescent="0.3">
      <c r="B49590" s="10"/>
      <c r="L49590" s="10"/>
      <c r="M49590" s="10"/>
    </row>
    <row r="49591" spans="2:13" s="1" customFormat="1" ht="13.8" x14ac:dyDescent="0.3">
      <c r="B49591" s="10"/>
      <c r="L49591" s="10"/>
      <c r="M49591" s="10"/>
    </row>
    <row r="49592" spans="2:13" s="1" customFormat="1" ht="13.8" x14ac:dyDescent="0.3">
      <c r="B49592" s="10"/>
      <c r="L49592" s="10"/>
      <c r="M49592" s="10"/>
    </row>
    <row r="49593" spans="2:13" s="1" customFormat="1" ht="13.8" x14ac:dyDescent="0.3">
      <c r="B49593" s="10"/>
      <c r="L49593" s="10"/>
      <c r="M49593" s="10"/>
    </row>
    <row r="49594" spans="2:13" s="1" customFormat="1" ht="13.8" x14ac:dyDescent="0.3">
      <c r="B49594" s="10"/>
      <c r="L49594" s="10"/>
      <c r="M49594" s="10"/>
    </row>
    <row r="49595" spans="2:13" s="1" customFormat="1" ht="13.8" x14ac:dyDescent="0.3">
      <c r="B49595" s="10"/>
      <c r="L49595" s="10"/>
      <c r="M49595" s="10"/>
    </row>
    <row r="49596" spans="2:13" s="1" customFormat="1" ht="13.8" x14ac:dyDescent="0.3">
      <c r="B49596" s="10"/>
      <c r="L49596" s="10"/>
      <c r="M49596" s="10"/>
    </row>
    <row r="49597" spans="2:13" s="1" customFormat="1" ht="13.8" x14ac:dyDescent="0.3">
      <c r="B49597" s="10"/>
      <c r="L49597" s="10"/>
      <c r="M49597" s="10"/>
    </row>
    <row r="49598" spans="2:13" s="1" customFormat="1" ht="13.8" x14ac:dyDescent="0.3">
      <c r="B49598" s="10"/>
      <c r="L49598" s="10"/>
      <c r="M49598" s="10"/>
    </row>
    <row r="49599" spans="2:13" s="1" customFormat="1" ht="13.8" x14ac:dyDescent="0.3">
      <c r="B49599" s="10"/>
      <c r="L49599" s="10"/>
      <c r="M49599" s="10"/>
    </row>
    <row r="49600" spans="2:13" s="1" customFormat="1" ht="13.8" x14ac:dyDescent="0.3">
      <c r="B49600" s="10"/>
      <c r="L49600" s="10"/>
      <c r="M49600" s="10"/>
    </row>
    <row r="49601" spans="2:13" s="1" customFormat="1" ht="13.8" x14ac:dyDescent="0.3">
      <c r="B49601" s="10"/>
      <c r="L49601" s="10"/>
      <c r="M49601" s="10"/>
    </row>
    <row r="49602" spans="2:13" s="1" customFormat="1" ht="13.8" x14ac:dyDescent="0.3">
      <c r="B49602" s="10"/>
      <c r="L49602" s="10"/>
      <c r="M49602" s="10"/>
    </row>
    <row r="49603" spans="2:13" s="1" customFormat="1" ht="13.8" x14ac:dyDescent="0.3">
      <c r="B49603" s="10"/>
      <c r="L49603" s="10"/>
      <c r="M49603" s="10"/>
    </row>
    <row r="49604" spans="2:13" s="1" customFormat="1" ht="13.8" x14ac:dyDescent="0.3">
      <c r="B49604" s="10"/>
      <c r="L49604" s="10"/>
      <c r="M49604" s="10"/>
    </row>
    <row r="49605" spans="2:13" s="1" customFormat="1" ht="13.8" x14ac:dyDescent="0.3">
      <c r="B49605" s="10"/>
      <c r="L49605" s="10"/>
      <c r="M49605" s="10"/>
    </row>
    <row r="49606" spans="2:13" s="1" customFormat="1" ht="13.8" x14ac:dyDescent="0.3">
      <c r="B49606" s="10"/>
      <c r="L49606" s="10"/>
      <c r="M49606" s="10"/>
    </row>
    <row r="49607" spans="2:13" s="1" customFormat="1" ht="13.8" x14ac:dyDescent="0.3">
      <c r="B49607" s="10"/>
      <c r="L49607" s="10"/>
      <c r="M49607" s="10"/>
    </row>
    <row r="49608" spans="2:13" s="1" customFormat="1" ht="13.8" x14ac:dyDescent="0.3">
      <c r="B49608" s="10"/>
      <c r="L49608" s="10"/>
      <c r="M49608" s="10"/>
    </row>
    <row r="49609" spans="2:13" s="1" customFormat="1" ht="13.8" x14ac:dyDescent="0.3">
      <c r="B49609" s="10"/>
      <c r="L49609" s="10"/>
      <c r="M49609" s="10"/>
    </row>
    <row r="49610" spans="2:13" s="1" customFormat="1" ht="13.8" x14ac:dyDescent="0.3">
      <c r="B49610" s="10"/>
      <c r="L49610" s="10"/>
      <c r="M49610" s="10"/>
    </row>
    <row r="49611" spans="2:13" s="1" customFormat="1" ht="13.8" x14ac:dyDescent="0.3">
      <c r="B49611" s="10"/>
      <c r="L49611" s="10"/>
      <c r="M49611" s="10"/>
    </row>
    <row r="49612" spans="2:13" s="1" customFormat="1" ht="13.8" x14ac:dyDescent="0.3">
      <c r="B49612" s="10"/>
      <c r="L49612" s="10"/>
      <c r="M49612" s="10"/>
    </row>
    <row r="49613" spans="2:13" s="1" customFormat="1" ht="13.8" x14ac:dyDescent="0.3">
      <c r="B49613" s="10"/>
      <c r="L49613" s="10"/>
      <c r="M49613" s="10"/>
    </row>
    <row r="49614" spans="2:13" s="1" customFormat="1" ht="13.8" x14ac:dyDescent="0.3">
      <c r="B49614" s="10"/>
      <c r="L49614" s="10"/>
      <c r="M49614" s="10"/>
    </row>
    <row r="49615" spans="2:13" s="1" customFormat="1" ht="13.8" x14ac:dyDescent="0.3">
      <c r="B49615" s="10"/>
      <c r="L49615" s="10"/>
      <c r="M49615" s="10"/>
    </row>
    <row r="49616" spans="2:13" s="1" customFormat="1" ht="13.8" x14ac:dyDescent="0.3">
      <c r="B49616" s="10"/>
      <c r="L49616" s="10"/>
      <c r="M49616" s="10"/>
    </row>
    <row r="49617" spans="2:13" s="1" customFormat="1" ht="13.8" x14ac:dyDescent="0.3">
      <c r="B49617" s="10"/>
      <c r="L49617" s="10"/>
      <c r="M49617" s="10"/>
    </row>
    <row r="49618" spans="2:13" s="1" customFormat="1" ht="13.8" x14ac:dyDescent="0.3">
      <c r="B49618" s="10"/>
      <c r="L49618" s="10"/>
      <c r="M49618" s="10"/>
    </row>
    <row r="49619" spans="2:13" s="1" customFormat="1" ht="13.8" x14ac:dyDescent="0.3">
      <c r="B49619" s="10"/>
      <c r="L49619" s="10"/>
      <c r="M49619" s="10"/>
    </row>
    <row r="49620" spans="2:13" s="1" customFormat="1" ht="13.8" x14ac:dyDescent="0.3">
      <c r="B49620" s="10"/>
      <c r="L49620" s="10"/>
      <c r="M49620" s="10"/>
    </row>
    <row r="49621" spans="2:13" s="1" customFormat="1" ht="13.8" x14ac:dyDescent="0.3">
      <c r="B49621" s="10"/>
      <c r="L49621" s="10"/>
      <c r="M49621" s="10"/>
    </row>
    <row r="49622" spans="2:13" s="1" customFormat="1" ht="13.8" x14ac:dyDescent="0.3">
      <c r="B49622" s="10"/>
      <c r="L49622" s="10"/>
      <c r="M49622" s="10"/>
    </row>
    <row r="49623" spans="2:13" s="1" customFormat="1" ht="13.8" x14ac:dyDescent="0.3">
      <c r="B49623" s="10"/>
      <c r="L49623" s="10"/>
      <c r="M49623" s="10"/>
    </row>
    <row r="49624" spans="2:13" s="1" customFormat="1" ht="13.8" x14ac:dyDescent="0.3">
      <c r="B49624" s="10"/>
      <c r="L49624" s="10"/>
      <c r="M49624" s="10"/>
    </row>
    <row r="49625" spans="2:13" s="1" customFormat="1" ht="13.8" x14ac:dyDescent="0.3">
      <c r="B49625" s="10"/>
      <c r="L49625" s="10"/>
      <c r="M49625" s="10"/>
    </row>
    <row r="49626" spans="2:13" s="1" customFormat="1" ht="13.8" x14ac:dyDescent="0.3">
      <c r="B49626" s="10"/>
      <c r="L49626" s="10"/>
      <c r="M49626" s="10"/>
    </row>
    <row r="49627" spans="2:13" s="1" customFormat="1" ht="13.8" x14ac:dyDescent="0.3">
      <c r="B49627" s="10"/>
      <c r="L49627" s="10"/>
      <c r="M49627" s="10"/>
    </row>
    <row r="49628" spans="2:13" s="1" customFormat="1" ht="13.8" x14ac:dyDescent="0.3">
      <c r="B49628" s="10"/>
      <c r="L49628" s="10"/>
      <c r="M49628" s="10"/>
    </row>
    <row r="49629" spans="2:13" s="1" customFormat="1" ht="13.8" x14ac:dyDescent="0.3">
      <c r="B49629" s="10"/>
      <c r="L49629" s="10"/>
      <c r="M49629" s="10"/>
    </row>
    <row r="49630" spans="2:13" s="1" customFormat="1" ht="13.8" x14ac:dyDescent="0.3">
      <c r="B49630" s="10"/>
      <c r="L49630" s="10"/>
      <c r="M49630" s="10"/>
    </row>
    <row r="49631" spans="2:13" s="1" customFormat="1" ht="13.8" x14ac:dyDescent="0.3">
      <c r="B49631" s="10"/>
      <c r="L49631" s="10"/>
      <c r="M49631" s="10"/>
    </row>
    <row r="49632" spans="2:13" s="1" customFormat="1" ht="13.8" x14ac:dyDescent="0.3">
      <c r="B49632" s="10"/>
      <c r="L49632" s="10"/>
      <c r="M49632" s="10"/>
    </row>
    <row r="49633" spans="2:13" s="1" customFormat="1" ht="13.8" x14ac:dyDescent="0.3">
      <c r="B49633" s="10"/>
      <c r="L49633" s="10"/>
      <c r="M49633" s="10"/>
    </row>
    <row r="49634" spans="2:13" s="1" customFormat="1" ht="13.8" x14ac:dyDescent="0.3">
      <c r="B49634" s="10"/>
      <c r="L49634" s="10"/>
      <c r="M49634" s="10"/>
    </row>
    <row r="49635" spans="2:13" s="1" customFormat="1" ht="13.8" x14ac:dyDescent="0.3">
      <c r="B49635" s="10"/>
      <c r="L49635" s="10"/>
      <c r="M49635" s="10"/>
    </row>
    <row r="49636" spans="2:13" s="1" customFormat="1" ht="13.8" x14ac:dyDescent="0.3">
      <c r="B49636" s="10"/>
      <c r="L49636" s="10"/>
      <c r="M49636" s="10"/>
    </row>
    <row r="49637" spans="2:13" s="1" customFormat="1" ht="13.8" x14ac:dyDescent="0.3">
      <c r="B49637" s="10"/>
      <c r="L49637" s="10"/>
      <c r="M49637" s="10"/>
    </row>
    <row r="49638" spans="2:13" s="1" customFormat="1" ht="13.8" x14ac:dyDescent="0.3">
      <c r="B49638" s="10"/>
      <c r="L49638" s="10"/>
      <c r="M49638" s="10"/>
    </row>
    <row r="49639" spans="2:13" s="1" customFormat="1" ht="13.8" x14ac:dyDescent="0.3">
      <c r="B49639" s="10"/>
      <c r="L49639" s="10"/>
      <c r="M49639" s="10"/>
    </row>
    <row r="49640" spans="2:13" s="1" customFormat="1" ht="13.8" x14ac:dyDescent="0.3">
      <c r="B49640" s="10"/>
      <c r="L49640" s="10"/>
      <c r="M49640" s="10"/>
    </row>
    <row r="49641" spans="2:13" s="1" customFormat="1" ht="13.8" x14ac:dyDescent="0.3">
      <c r="B49641" s="10"/>
      <c r="L49641" s="10"/>
      <c r="M49641" s="10"/>
    </row>
    <row r="49642" spans="2:13" s="1" customFormat="1" ht="13.8" x14ac:dyDescent="0.3">
      <c r="B49642" s="10"/>
      <c r="L49642" s="10"/>
      <c r="M49642" s="10"/>
    </row>
    <row r="49643" spans="2:13" s="1" customFormat="1" ht="13.8" x14ac:dyDescent="0.3">
      <c r="B49643" s="10"/>
      <c r="L49643" s="10"/>
      <c r="M49643" s="10"/>
    </row>
    <row r="49644" spans="2:13" s="1" customFormat="1" ht="13.8" x14ac:dyDescent="0.3">
      <c r="B49644" s="10"/>
      <c r="L49644" s="10"/>
      <c r="M49644" s="10"/>
    </row>
    <row r="49645" spans="2:13" s="1" customFormat="1" ht="13.8" x14ac:dyDescent="0.3">
      <c r="B49645" s="10"/>
      <c r="L49645" s="10"/>
      <c r="M49645" s="10"/>
    </row>
    <row r="49646" spans="2:13" s="1" customFormat="1" ht="13.8" x14ac:dyDescent="0.3">
      <c r="B49646" s="10"/>
      <c r="L49646" s="10"/>
      <c r="M49646" s="10"/>
    </row>
    <row r="49647" spans="2:13" s="1" customFormat="1" ht="13.8" x14ac:dyDescent="0.3">
      <c r="B49647" s="10"/>
      <c r="L49647" s="10"/>
      <c r="M49647" s="10"/>
    </row>
    <row r="49648" spans="2:13" s="1" customFormat="1" ht="13.8" x14ac:dyDescent="0.3">
      <c r="B49648" s="10"/>
      <c r="L49648" s="10"/>
      <c r="M49648" s="10"/>
    </row>
    <row r="49649" spans="2:13" s="1" customFormat="1" ht="13.8" x14ac:dyDescent="0.3">
      <c r="B49649" s="10"/>
      <c r="L49649" s="10"/>
      <c r="M49649" s="10"/>
    </row>
    <row r="49650" spans="2:13" s="1" customFormat="1" ht="13.8" x14ac:dyDescent="0.3">
      <c r="B49650" s="10"/>
      <c r="L49650" s="10"/>
      <c r="M49650" s="10"/>
    </row>
    <row r="49651" spans="2:13" s="1" customFormat="1" ht="13.8" x14ac:dyDescent="0.3">
      <c r="B49651" s="10"/>
      <c r="L49651" s="10"/>
      <c r="M49651" s="10"/>
    </row>
    <row r="49652" spans="2:13" s="1" customFormat="1" ht="13.8" x14ac:dyDescent="0.3">
      <c r="B49652" s="10"/>
      <c r="L49652" s="10"/>
      <c r="M49652" s="10"/>
    </row>
    <row r="49653" spans="2:13" s="1" customFormat="1" ht="13.8" x14ac:dyDescent="0.3">
      <c r="B49653" s="10"/>
      <c r="L49653" s="10"/>
      <c r="M49653" s="10"/>
    </row>
    <row r="49654" spans="2:13" s="1" customFormat="1" ht="13.8" x14ac:dyDescent="0.3">
      <c r="B49654" s="10"/>
      <c r="L49654" s="10"/>
      <c r="M49654" s="10"/>
    </row>
    <row r="49655" spans="2:13" s="1" customFormat="1" ht="13.8" x14ac:dyDescent="0.3">
      <c r="B49655" s="10"/>
      <c r="L49655" s="10"/>
      <c r="M49655" s="10"/>
    </row>
    <row r="49656" spans="2:13" s="1" customFormat="1" ht="13.8" x14ac:dyDescent="0.3">
      <c r="B49656" s="10"/>
      <c r="L49656" s="10"/>
      <c r="M49656" s="10"/>
    </row>
    <row r="49657" spans="2:13" s="1" customFormat="1" ht="13.8" x14ac:dyDescent="0.3">
      <c r="B49657" s="10"/>
      <c r="L49657" s="10"/>
      <c r="M49657" s="10"/>
    </row>
    <row r="49658" spans="2:13" s="1" customFormat="1" ht="13.8" x14ac:dyDescent="0.3">
      <c r="B49658" s="10"/>
      <c r="L49658" s="10"/>
      <c r="M49658" s="10"/>
    </row>
    <row r="49659" spans="2:13" s="1" customFormat="1" ht="13.8" x14ac:dyDescent="0.3">
      <c r="B49659" s="10"/>
      <c r="L49659" s="10"/>
      <c r="M49659" s="10"/>
    </row>
    <row r="49660" spans="2:13" s="1" customFormat="1" ht="13.8" x14ac:dyDescent="0.3">
      <c r="B49660" s="10"/>
      <c r="L49660" s="10"/>
      <c r="M49660" s="10"/>
    </row>
    <row r="49661" spans="2:13" s="1" customFormat="1" ht="13.8" x14ac:dyDescent="0.3">
      <c r="B49661" s="10"/>
      <c r="L49661" s="10"/>
      <c r="M49661" s="10"/>
    </row>
    <row r="49662" spans="2:13" s="1" customFormat="1" ht="13.8" x14ac:dyDescent="0.3">
      <c r="B49662" s="10"/>
      <c r="L49662" s="10"/>
      <c r="M49662" s="10"/>
    </row>
    <row r="49663" spans="2:13" s="1" customFormat="1" ht="13.8" x14ac:dyDescent="0.3">
      <c r="B49663" s="10"/>
      <c r="L49663" s="10"/>
      <c r="M49663" s="10"/>
    </row>
    <row r="49664" spans="2:13" s="1" customFormat="1" ht="13.8" x14ac:dyDescent="0.3">
      <c r="B49664" s="10"/>
      <c r="L49664" s="10"/>
      <c r="M49664" s="10"/>
    </row>
    <row r="49665" spans="2:13" s="1" customFormat="1" ht="13.8" x14ac:dyDescent="0.3">
      <c r="B49665" s="10"/>
      <c r="L49665" s="10"/>
      <c r="M49665" s="10"/>
    </row>
    <row r="49666" spans="2:13" s="1" customFormat="1" ht="13.8" x14ac:dyDescent="0.3">
      <c r="B49666" s="10"/>
      <c r="L49666" s="10"/>
      <c r="M49666" s="10"/>
    </row>
    <row r="49667" spans="2:13" s="1" customFormat="1" ht="13.8" x14ac:dyDescent="0.3">
      <c r="B49667" s="10"/>
      <c r="L49667" s="10"/>
      <c r="M49667" s="10"/>
    </row>
    <row r="49668" spans="2:13" s="1" customFormat="1" ht="13.8" x14ac:dyDescent="0.3">
      <c r="B49668" s="10"/>
      <c r="L49668" s="10"/>
      <c r="M49668" s="10"/>
    </row>
    <row r="49669" spans="2:13" s="1" customFormat="1" ht="13.8" x14ac:dyDescent="0.3">
      <c r="B49669" s="10"/>
      <c r="L49669" s="10"/>
      <c r="M49669" s="10"/>
    </row>
    <row r="49670" spans="2:13" s="1" customFormat="1" ht="13.8" x14ac:dyDescent="0.3">
      <c r="B49670" s="10"/>
      <c r="L49670" s="10"/>
      <c r="M49670" s="10"/>
    </row>
    <row r="49671" spans="2:13" s="1" customFormat="1" ht="13.8" x14ac:dyDescent="0.3">
      <c r="B49671" s="10"/>
      <c r="L49671" s="10"/>
      <c r="M49671" s="10"/>
    </row>
    <row r="49672" spans="2:13" s="1" customFormat="1" ht="13.8" x14ac:dyDescent="0.3">
      <c r="B49672" s="10"/>
      <c r="L49672" s="10"/>
      <c r="M49672" s="10"/>
    </row>
    <row r="49673" spans="2:13" s="1" customFormat="1" ht="13.8" x14ac:dyDescent="0.3">
      <c r="B49673" s="10"/>
      <c r="L49673" s="10"/>
      <c r="M49673" s="10"/>
    </row>
    <row r="49674" spans="2:13" s="1" customFormat="1" ht="13.8" x14ac:dyDescent="0.3">
      <c r="B49674" s="10"/>
      <c r="L49674" s="10"/>
      <c r="M49674" s="10"/>
    </row>
    <row r="49675" spans="2:13" s="1" customFormat="1" ht="13.8" x14ac:dyDescent="0.3">
      <c r="B49675" s="10"/>
      <c r="L49675" s="10"/>
      <c r="M49675" s="10"/>
    </row>
    <row r="49676" spans="2:13" s="1" customFormat="1" ht="13.8" x14ac:dyDescent="0.3">
      <c r="B49676" s="10"/>
      <c r="L49676" s="10"/>
      <c r="M49676" s="10"/>
    </row>
    <row r="49677" spans="2:13" s="1" customFormat="1" ht="13.8" x14ac:dyDescent="0.3">
      <c r="B49677" s="10"/>
      <c r="L49677" s="10"/>
      <c r="M49677" s="10"/>
    </row>
    <row r="49678" spans="2:13" s="1" customFormat="1" ht="13.8" x14ac:dyDescent="0.3">
      <c r="B49678" s="10"/>
      <c r="L49678" s="10"/>
      <c r="M49678" s="10"/>
    </row>
    <row r="49679" spans="2:13" s="1" customFormat="1" ht="13.8" x14ac:dyDescent="0.3">
      <c r="B49679" s="10"/>
      <c r="L49679" s="10"/>
      <c r="M49679" s="10"/>
    </row>
    <row r="49680" spans="2:13" s="1" customFormat="1" ht="13.8" x14ac:dyDescent="0.3">
      <c r="B49680" s="10"/>
      <c r="L49680" s="10"/>
      <c r="M49680" s="10"/>
    </row>
    <row r="49681" spans="2:13" s="1" customFormat="1" ht="13.8" x14ac:dyDescent="0.3">
      <c r="B49681" s="10"/>
      <c r="L49681" s="10"/>
      <c r="M49681" s="10"/>
    </row>
    <row r="49682" spans="2:13" s="1" customFormat="1" ht="13.8" x14ac:dyDescent="0.3">
      <c r="B49682" s="10"/>
      <c r="L49682" s="10"/>
      <c r="M49682" s="10"/>
    </row>
    <row r="49683" spans="2:13" s="1" customFormat="1" ht="13.8" x14ac:dyDescent="0.3">
      <c r="B49683" s="10"/>
      <c r="L49683" s="10"/>
      <c r="M49683" s="10"/>
    </row>
    <row r="49684" spans="2:13" s="1" customFormat="1" ht="13.8" x14ac:dyDescent="0.3">
      <c r="B49684" s="10"/>
      <c r="L49684" s="10"/>
      <c r="M49684" s="10"/>
    </row>
    <row r="49685" spans="2:13" s="1" customFormat="1" ht="13.8" x14ac:dyDescent="0.3">
      <c r="B49685" s="10"/>
      <c r="L49685" s="10"/>
      <c r="M49685" s="10"/>
    </row>
    <row r="49686" spans="2:13" s="1" customFormat="1" ht="13.8" x14ac:dyDescent="0.3">
      <c r="B49686" s="10"/>
      <c r="L49686" s="10"/>
      <c r="M49686" s="10"/>
    </row>
    <row r="49687" spans="2:13" s="1" customFormat="1" ht="13.8" x14ac:dyDescent="0.3">
      <c r="B49687" s="10"/>
      <c r="L49687" s="10"/>
      <c r="M49687" s="10"/>
    </row>
    <row r="49688" spans="2:13" s="1" customFormat="1" ht="13.8" x14ac:dyDescent="0.3">
      <c r="B49688" s="10"/>
      <c r="L49688" s="10"/>
      <c r="M49688" s="10"/>
    </row>
    <row r="49689" spans="2:13" s="1" customFormat="1" ht="13.8" x14ac:dyDescent="0.3">
      <c r="B49689" s="10"/>
      <c r="L49689" s="10"/>
      <c r="M49689" s="10"/>
    </row>
    <row r="49690" spans="2:13" s="1" customFormat="1" ht="13.8" x14ac:dyDescent="0.3">
      <c r="B49690" s="10"/>
      <c r="L49690" s="10"/>
      <c r="M49690" s="10"/>
    </row>
    <row r="49691" spans="2:13" s="1" customFormat="1" ht="13.8" x14ac:dyDescent="0.3">
      <c r="B49691" s="10"/>
      <c r="L49691" s="10"/>
      <c r="M49691" s="10"/>
    </row>
    <row r="49692" spans="2:13" s="1" customFormat="1" ht="13.8" x14ac:dyDescent="0.3">
      <c r="B49692" s="10"/>
      <c r="L49692" s="10"/>
      <c r="M49692" s="10"/>
    </row>
    <row r="49693" spans="2:13" s="1" customFormat="1" ht="13.8" x14ac:dyDescent="0.3">
      <c r="B49693" s="10"/>
      <c r="L49693" s="10"/>
      <c r="M49693" s="10"/>
    </row>
    <row r="49694" spans="2:13" s="1" customFormat="1" ht="13.8" x14ac:dyDescent="0.3">
      <c r="B49694" s="10"/>
      <c r="L49694" s="10"/>
      <c r="M49694" s="10"/>
    </row>
    <row r="49695" spans="2:13" s="1" customFormat="1" ht="13.8" x14ac:dyDescent="0.3">
      <c r="B49695" s="10"/>
      <c r="L49695" s="10"/>
      <c r="M49695" s="10"/>
    </row>
    <row r="49696" spans="2:13" s="1" customFormat="1" ht="13.8" x14ac:dyDescent="0.3">
      <c r="B49696" s="10"/>
      <c r="L49696" s="10"/>
      <c r="M49696" s="10"/>
    </row>
    <row r="49697" spans="2:13" s="1" customFormat="1" ht="13.8" x14ac:dyDescent="0.3">
      <c r="B49697" s="10"/>
      <c r="L49697" s="10"/>
      <c r="M49697" s="10"/>
    </row>
    <row r="49698" spans="2:13" s="1" customFormat="1" ht="13.8" x14ac:dyDescent="0.3">
      <c r="B49698" s="10"/>
      <c r="L49698" s="10"/>
      <c r="M49698" s="10"/>
    </row>
    <row r="49699" spans="2:13" s="1" customFormat="1" ht="13.8" x14ac:dyDescent="0.3">
      <c r="B49699" s="10"/>
      <c r="L49699" s="10"/>
      <c r="M49699" s="10"/>
    </row>
    <row r="49700" spans="2:13" s="1" customFormat="1" ht="13.8" x14ac:dyDescent="0.3">
      <c r="B49700" s="10"/>
      <c r="L49700" s="10"/>
      <c r="M49700" s="10"/>
    </row>
    <row r="49701" spans="2:13" s="1" customFormat="1" ht="13.8" x14ac:dyDescent="0.3">
      <c r="B49701" s="10"/>
      <c r="L49701" s="10"/>
      <c r="M49701" s="10"/>
    </row>
    <row r="49702" spans="2:13" s="1" customFormat="1" ht="13.8" x14ac:dyDescent="0.3">
      <c r="B49702" s="10"/>
      <c r="L49702" s="10"/>
      <c r="M49702" s="10"/>
    </row>
    <row r="49703" spans="2:13" s="1" customFormat="1" ht="13.8" x14ac:dyDescent="0.3">
      <c r="B49703" s="10"/>
      <c r="L49703" s="10"/>
      <c r="M49703" s="10"/>
    </row>
    <row r="49704" spans="2:13" s="1" customFormat="1" ht="13.8" x14ac:dyDescent="0.3">
      <c r="B49704" s="10"/>
      <c r="L49704" s="10"/>
      <c r="M49704" s="10"/>
    </row>
    <row r="49705" spans="2:13" s="1" customFormat="1" ht="13.8" x14ac:dyDescent="0.3">
      <c r="B49705" s="10"/>
      <c r="L49705" s="10"/>
      <c r="M49705" s="10"/>
    </row>
    <row r="49706" spans="2:13" s="1" customFormat="1" ht="13.8" x14ac:dyDescent="0.3">
      <c r="B49706" s="10"/>
      <c r="L49706" s="10"/>
      <c r="M49706" s="10"/>
    </row>
    <row r="49707" spans="2:13" s="1" customFormat="1" ht="13.8" x14ac:dyDescent="0.3">
      <c r="B49707" s="10"/>
      <c r="L49707" s="10"/>
      <c r="M49707" s="10"/>
    </row>
    <row r="49708" spans="2:13" s="1" customFormat="1" ht="13.8" x14ac:dyDescent="0.3">
      <c r="B49708" s="10"/>
      <c r="L49708" s="10"/>
      <c r="M49708" s="10"/>
    </row>
    <row r="49709" spans="2:13" s="1" customFormat="1" ht="13.8" x14ac:dyDescent="0.3">
      <c r="B49709" s="10"/>
      <c r="L49709" s="10"/>
      <c r="M49709" s="10"/>
    </row>
    <row r="49710" spans="2:13" s="1" customFormat="1" ht="13.8" x14ac:dyDescent="0.3">
      <c r="B49710" s="10"/>
      <c r="L49710" s="10"/>
      <c r="M49710" s="10"/>
    </row>
    <row r="49711" spans="2:13" s="1" customFormat="1" ht="13.8" x14ac:dyDescent="0.3">
      <c r="B49711" s="10"/>
      <c r="L49711" s="10"/>
      <c r="M49711" s="10"/>
    </row>
    <row r="49712" spans="2:13" s="1" customFormat="1" ht="13.8" x14ac:dyDescent="0.3">
      <c r="B49712" s="10"/>
      <c r="L49712" s="10"/>
      <c r="M49712" s="10"/>
    </row>
    <row r="49713" spans="2:13" s="1" customFormat="1" ht="13.8" x14ac:dyDescent="0.3">
      <c r="B49713" s="10"/>
      <c r="L49713" s="10"/>
      <c r="M49713" s="10"/>
    </row>
    <row r="49714" spans="2:13" s="1" customFormat="1" ht="13.8" x14ac:dyDescent="0.3">
      <c r="B49714" s="10"/>
      <c r="L49714" s="10"/>
      <c r="M49714" s="10"/>
    </row>
    <row r="49715" spans="2:13" s="1" customFormat="1" ht="13.8" x14ac:dyDescent="0.3">
      <c r="B49715" s="10"/>
      <c r="L49715" s="10"/>
      <c r="M49715" s="10"/>
    </row>
    <row r="49716" spans="2:13" s="1" customFormat="1" ht="13.8" x14ac:dyDescent="0.3">
      <c r="B49716" s="10"/>
      <c r="L49716" s="10"/>
      <c r="M49716" s="10"/>
    </row>
    <row r="49717" spans="2:13" s="1" customFormat="1" ht="13.8" x14ac:dyDescent="0.3">
      <c r="B49717" s="10"/>
      <c r="L49717" s="10"/>
      <c r="M49717" s="10"/>
    </row>
    <row r="49718" spans="2:13" s="1" customFormat="1" ht="13.8" x14ac:dyDescent="0.3">
      <c r="B49718" s="10"/>
      <c r="L49718" s="10"/>
      <c r="M49718" s="10"/>
    </row>
    <row r="49719" spans="2:13" s="1" customFormat="1" ht="13.8" x14ac:dyDescent="0.3">
      <c r="B49719" s="10"/>
      <c r="L49719" s="10"/>
      <c r="M49719" s="10"/>
    </row>
    <row r="49720" spans="2:13" s="1" customFormat="1" ht="13.8" x14ac:dyDescent="0.3">
      <c r="B49720" s="10"/>
      <c r="L49720" s="10"/>
      <c r="M49720" s="10"/>
    </row>
    <row r="49721" spans="2:13" s="1" customFormat="1" ht="13.8" x14ac:dyDescent="0.3">
      <c r="B49721" s="10"/>
      <c r="L49721" s="10"/>
      <c r="M49721" s="10"/>
    </row>
    <row r="49722" spans="2:13" s="1" customFormat="1" ht="13.8" x14ac:dyDescent="0.3">
      <c r="B49722" s="10"/>
      <c r="L49722" s="10"/>
      <c r="M49722" s="10"/>
    </row>
    <row r="49723" spans="2:13" s="1" customFormat="1" ht="13.8" x14ac:dyDescent="0.3">
      <c r="B49723" s="10"/>
      <c r="L49723" s="10"/>
      <c r="M49723" s="10"/>
    </row>
    <row r="49724" spans="2:13" s="1" customFormat="1" ht="13.8" x14ac:dyDescent="0.3">
      <c r="B49724" s="10"/>
      <c r="L49724" s="10"/>
      <c r="M49724" s="10"/>
    </row>
    <row r="49725" spans="2:13" s="1" customFormat="1" ht="13.8" x14ac:dyDescent="0.3">
      <c r="B49725" s="10"/>
      <c r="L49725" s="10"/>
      <c r="M49725" s="10"/>
    </row>
    <row r="49726" spans="2:13" s="1" customFormat="1" ht="13.8" x14ac:dyDescent="0.3">
      <c r="B49726" s="10"/>
      <c r="L49726" s="10"/>
      <c r="M49726" s="10"/>
    </row>
    <row r="49727" spans="2:13" s="1" customFormat="1" ht="13.8" x14ac:dyDescent="0.3">
      <c r="B49727" s="10"/>
      <c r="L49727" s="10"/>
      <c r="M49727" s="10"/>
    </row>
    <row r="49728" spans="2:13" s="1" customFormat="1" ht="13.8" x14ac:dyDescent="0.3">
      <c r="B49728" s="10"/>
      <c r="L49728" s="10"/>
      <c r="M49728" s="10"/>
    </row>
    <row r="49729" spans="2:13" s="1" customFormat="1" ht="13.8" x14ac:dyDescent="0.3">
      <c r="B49729" s="10"/>
      <c r="L49729" s="10"/>
      <c r="M49729" s="10"/>
    </row>
    <row r="49730" spans="2:13" s="1" customFormat="1" ht="13.8" x14ac:dyDescent="0.3">
      <c r="B49730" s="10"/>
      <c r="L49730" s="10"/>
      <c r="M49730" s="10"/>
    </row>
    <row r="49731" spans="2:13" s="1" customFormat="1" ht="13.8" x14ac:dyDescent="0.3">
      <c r="B49731" s="10"/>
      <c r="L49731" s="10"/>
      <c r="M49731" s="10"/>
    </row>
    <row r="49732" spans="2:13" s="1" customFormat="1" ht="13.8" x14ac:dyDescent="0.3">
      <c r="B49732" s="10"/>
      <c r="L49732" s="10"/>
      <c r="M49732" s="10"/>
    </row>
    <row r="49733" spans="2:13" s="1" customFormat="1" ht="13.8" x14ac:dyDescent="0.3">
      <c r="B49733" s="10"/>
      <c r="L49733" s="10"/>
      <c r="M49733" s="10"/>
    </row>
    <row r="49734" spans="2:13" s="1" customFormat="1" ht="13.8" x14ac:dyDescent="0.3">
      <c r="B49734" s="10"/>
      <c r="L49734" s="10"/>
      <c r="M49734" s="10"/>
    </row>
    <row r="49735" spans="2:13" s="1" customFormat="1" ht="13.8" x14ac:dyDescent="0.3">
      <c r="B49735" s="10"/>
      <c r="L49735" s="10"/>
      <c r="M49735" s="10"/>
    </row>
    <row r="49736" spans="2:13" s="1" customFormat="1" ht="13.8" x14ac:dyDescent="0.3">
      <c r="B49736" s="10"/>
      <c r="L49736" s="10"/>
      <c r="M49736" s="10"/>
    </row>
    <row r="49737" spans="2:13" s="1" customFormat="1" ht="13.8" x14ac:dyDescent="0.3">
      <c r="B49737" s="10"/>
      <c r="L49737" s="10"/>
      <c r="M49737" s="10"/>
    </row>
    <row r="49738" spans="2:13" s="1" customFormat="1" ht="13.8" x14ac:dyDescent="0.3">
      <c r="B49738" s="10"/>
      <c r="L49738" s="10"/>
      <c r="M49738" s="10"/>
    </row>
    <row r="49739" spans="2:13" s="1" customFormat="1" ht="13.8" x14ac:dyDescent="0.3">
      <c r="B49739" s="10"/>
      <c r="L49739" s="10"/>
      <c r="M49739" s="10"/>
    </row>
    <row r="49740" spans="2:13" s="1" customFormat="1" ht="13.8" x14ac:dyDescent="0.3">
      <c r="B49740" s="10"/>
      <c r="L49740" s="10"/>
      <c r="M49740" s="10"/>
    </row>
    <row r="49741" spans="2:13" s="1" customFormat="1" ht="13.8" x14ac:dyDescent="0.3">
      <c r="B49741" s="10"/>
      <c r="L49741" s="10"/>
      <c r="M49741" s="10"/>
    </row>
    <row r="49742" spans="2:13" s="1" customFormat="1" ht="13.8" x14ac:dyDescent="0.3">
      <c r="B49742" s="10"/>
      <c r="L49742" s="10"/>
      <c r="M49742" s="10"/>
    </row>
    <row r="49743" spans="2:13" s="1" customFormat="1" ht="13.8" x14ac:dyDescent="0.3">
      <c r="B49743" s="10"/>
      <c r="L49743" s="10"/>
      <c r="M49743" s="10"/>
    </row>
    <row r="49744" spans="2:13" s="1" customFormat="1" ht="13.8" x14ac:dyDescent="0.3">
      <c r="B49744" s="10"/>
      <c r="L49744" s="10"/>
      <c r="M49744" s="10"/>
    </row>
    <row r="49745" spans="2:13" s="1" customFormat="1" ht="13.8" x14ac:dyDescent="0.3">
      <c r="B49745" s="10"/>
      <c r="L49745" s="10"/>
      <c r="M49745" s="10"/>
    </row>
    <row r="49746" spans="2:13" s="1" customFormat="1" ht="13.8" x14ac:dyDescent="0.3">
      <c r="B49746" s="10"/>
      <c r="L49746" s="10"/>
      <c r="M49746" s="10"/>
    </row>
    <row r="49747" spans="2:13" s="1" customFormat="1" ht="13.8" x14ac:dyDescent="0.3">
      <c r="B49747" s="10"/>
      <c r="L49747" s="10"/>
      <c r="M49747" s="10"/>
    </row>
    <row r="49748" spans="2:13" s="1" customFormat="1" ht="13.8" x14ac:dyDescent="0.3">
      <c r="B49748" s="10"/>
      <c r="L49748" s="10"/>
      <c r="M49748" s="10"/>
    </row>
    <row r="49749" spans="2:13" s="1" customFormat="1" ht="13.8" x14ac:dyDescent="0.3">
      <c r="B49749" s="10"/>
      <c r="L49749" s="10"/>
      <c r="M49749" s="10"/>
    </row>
    <row r="49750" spans="2:13" s="1" customFormat="1" ht="13.8" x14ac:dyDescent="0.3">
      <c r="B49750" s="10"/>
      <c r="L49750" s="10"/>
      <c r="M49750" s="10"/>
    </row>
    <row r="49751" spans="2:13" s="1" customFormat="1" ht="13.8" x14ac:dyDescent="0.3">
      <c r="B49751" s="10"/>
      <c r="L49751" s="10"/>
      <c r="M49751" s="10"/>
    </row>
    <row r="49752" spans="2:13" s="1" customFormat="1" ht="13.8" x14ac:dyDescent="0.3">
      <c r="B49752" s="10"/>
      <c r="L49752" s="10"/>
      <c r="M49752" s="10"/>
    </row>
    <row r="49753" spans="2:13" s="1" customFormat="1" ht="13.8" x14ac:dyDescent="0.3">
      <c r="B49753" s="10"/>
      <c r="L49753" s="10"/>
      <c r="M49753" s="10"/>
    </row>
    <row r="49754" spans="2:13" s="1" customFormat="1" ht="13.8" x14ac:dyDescent="0.3">
      <c r="B49754" s="10"/>
      <c r="L49754" s="10"/>
      <c r="M49754" s="10"/>
    </row>
    <row r="49755" spans="2:13" s="1" customFormat="1" ht="13.8" x14ac:dyDescent="0.3">
      <c r="B49755" s="10"/>
      <c r="L49755" s="10"/>
      <c r="M49755" s="10"/>
    </row>
    <row r="49756" spans="2:13" s="1" customFormat="1" ht="13.8" x14ac:dyDescent="0.3">
      <c r="B49756" s="10"/>
      <c r="L49756" s="10"/>
      <c r="M49756" s="10"/>
    </row>
    <row r="49757" spans="2:13" s="1" customFormat="1" ht="13.8" x14ac:dyDescent="0.3">
      <c r="B49757" s="10"/>
      <c r="L49757" s="10"/>
      <c r="M49757" s="10"/>
    </row>
    <row r="49758" spans="2:13" s="1" customFormat="1" ht="13.8" x14ac:dyDescent="0.3">
      <c r="B49758" s="10"/>
      <c r="L49758" s="10"/>
      <c r="M49758" s="10"/>
    </row>
    <row r="49759" spans="2:13" s="1" customFormat="1" ht="13.8" x14ac:dyDescent="0.3">
      <c r="B49759" s="10"/>
      <c r="L49759" s="10"/>
      <c r="M49759" s="10"/>
    </row>
    <row r="49760" spans="2:13" s="1" customFormat="1" ht="13.8" x14ac:dyDescent="0.3">
      <c r="B49760" s="10"/>
      <c r="L49760" s="10"/>
      <c r="M49760" s="10"/>
    </row>
    <row r="49761" spans="2:13" s="1" customFormat="1" ht="13.8" x14ac:dyDescent="0.3">
      <c r="B49761" s="10"/>
      <c r="L49761" s="10"/>
      <c r="M49761" s="10"/>
    </row>
    <row r="49762" spans="2:13" s="1" customFormat="1" ht="13.8" x14ac:dyDescent="0.3">
      <c r="B49762" s="10"/>
      <c r="L49762" s="10"/>
      <c r="M49762" s="10"/>
    </row>
    <row r="49763" spans="2:13" s="1" customFormat="1" ht="13.8" x14ac:dyDescent="0.3">
      <c r="B49763" s="10"/>
      <c r="L49763" s="10"/>
      <c r="M49763" s="10"/>
    </row>
    <row r="49764" spans="2:13" s="1" customFormat="1" ht="13.8" x14ac:dyDescent="0.3">
      <c r="B49764" s="10"/>
      <c r="L49764" s="10"/>
      <c r="M49764" s="10"/>
    </row>
    <row r="49765" spans="2:13" s="1" customFormat="1" ht="13.8" x14ac:dyDescent="0.3">
      <c r="B49765" s="10"/>
      <c r="L49765" s="10"/>
      <c r="M49765" s="10"/>
    </row>
    <row r="49766" spans="2:13" s="1" customFormat="1" ht="13.8" x14ac:dyDescent="0.3">
      <c r="B49766" s="10"/>
      <c r="L49766" s="10"/>
      <c r="M49766" s="10"/>
    </row>
    <row r="49767" spans="2:13" s="1" customFormat="1" ht="13.8" x14ac:dyDescent="0.3">
      <c r="B49767" s="10"/>
      <c r="L49767" s="10"/>
      <c r="M49767" s="10"/>
    </row>
    <row r="49768" spans="2:13" s="1" customFormat="1" ht="13.8" x14ac:dyDescent="0.3">
      <c r="B49768" s="10"/>
      <c r="L49768" s="10"/>
      <c r="M49768" s="10"/>
    </row>
    <row r="49769" spans="2:13" s="1" customFormat="1" ht="13.8" x14ac:dyDescent="0.3">
      <c r="B49769" s="10"/>
      <c r="L49769" s="10"/>
      <c r="M49769" s="10"/>
    </row>
    <row r="49770" spans="2:13" s="1" customFormat="1" ht="13.8" x14ac:dyDescent="0.3">
      <c r="B49770" s="10"/>
      <c r="L49770" s="10"/>
      <c r="M49770" s="10"/>
    </row>
    <row r="49771" spans="2:13" s="1" customFormat="1" ht="13.8" x14ac:dyDescent="0.3">
      <c r="B49771" s="10"/>
      <c r="L49771" s="10"/>
      <c r="M49771" s="10"/>
    </row>
    <row r="49772" spans="2:13" s="1" customFormat="1" ht="13.8" x14ac:dyDescent="0.3">
      <c r="B49772" s="10"/>
      <c r="L49772" s="10"/>
      <c r="M49772" s="10"/>
    </row>
    <row r="49773" spans="2:13" s="1" customFormat="1" ht="13.8" x14ac:dyDescent="0.3">
      <c r="B49773" s="10"/>
      <c r="L49773" s="10"/>
      <c r="M49773" s="10"/>
    </row>
    <row r="49774" spans="2:13" s="1" customFormat="1" ht="13.8" x14ac:dyDescent="0.3">
      <c r="B49774" s="10"/>
      <c r="L49774" s="10"/>
      <c r="M49774" s="10"/>
    </row>
    <row r="49775" spans="2:13" s="1" customFormat="1" ht="13.8" x14ac:dyDescent="0.3">
      <c r="B49775" s="10"/>
      <c r="L49775" s="10"/>
      <c r="M49775" s="10"/>
    </row>
    <row r="49776" spans="2:13" s="1" customFormat="1" ht="13.8" x14ac:dyDescent="0.3">
      <c r="B49776" s="10"/>
      <c r="L49776" s="10"/>
      <c r="M49776" s="10"/>
    </row>
    <row r="49777" spans="2:13" s="1" customFormat="1" ht="13.8" x14ac:dyDescent="0.3">
      <c r="B49777" s="10"/>
      <c r="L49777" s="10"/>
      <c r="M49777" s="10"/>
    </row>
    <row r="49778" spans="2:13" s="1" customFormat="1" ht="13.8" x14ac:dyDescent="0.3">
      <c r="B49778" s="10"/>
      <c r="L49778" s="10"/>
      <c r="M49778" s="10"/>
    </row>
    <row r="49779" spans="2:13" s="1" customFormat="1" ht="13.8" x14ac:dyDescent="0.3">
      <c r="B49779" s="10"/>
      <c r="L49779" s="10"/>
      <c r="M49779" s="10"/>
    </row>
    <row r="49780" spans="2:13" s="1" customFormat="1" ht="13.8" x14ac:dyDescent="0.3">
      <c r="B49780" s="10"/>
      <c r="L49780" s="10"/>
      <c r="M49780" s="10"/>
    </row>
    <row r="49781" spans="2:13" s="1" customFormat="1" ht="13.8" x14ac:dyDescent="0.3">
      <c r="B49781" s="10"/>
      <c r="L49781" s="10"/>
      <c r="M49781" s="10"/>
    </row>
    <row r="49782" spans="2:13" s="1" customFormat="1" ht="13.8" x14ac:dyDescent="0.3">
      <c r="B49782" s="10"/>
      <c r="L49782" s="10"/>
      <c r="M49782" s="10"/>
    </row>
    <row r="49783" spans="2:13" s="1" customFormat="1" ht="13.8" x14ac:dyDescent="0.3">
      <c r="B49783" s="10"/>
      <c r="L49783" s="10"/>
      <c r="M49783" s="10"/>
    </row>
    <row r="49784" spans="2:13" s="1" customFormat="1" ht="13.8" x14ac:dyDescent="0.3">
      <c r="B49784" s="10"/>
      <c r="L49784" s="10"/>
      <c r="M49784" s="10"/>
    </row>
    <row r="49785" spans="2:13" s="1" customFormat="1" ht="13.8" x14ac:dyDescent="0.3">
      <c r="B49785" s="10"/>
      <c r="L49785" s="10"/>
      <c r="M49785" s="10"/>
    </row>
    <row r="49786" spans="2:13" s="1" customFormat="1" ht="13.8" x14ac:dyDescent="0.3">
      <c r="B49786" s="10"/>
      <c r="L49786" s="10"/>
      <c r="M49786" s="10"/>
    </row>
    <row r="49787" spans="2:13" s="1" customFormat="1" ht="13.8" x14ac:dyDescent="0.3">
      <c r="B49787" s="10"/>
      <c r="L49787" s="10"/>
      <c r="M49787" s="10"/>
    </row>
    <row r="49788" spans="2:13" s="1" customFormat="1" ht="13.8" x14ac:dyDescent="0.3">
      <c r="B49788" s="10"/>
      <c r="L49788" s="10"/>
      <c r="M49788" s="10"/>
    </row>
    <row r="49789" spans="2:13" s="1" customFormat="1" ht="13.8" x14ac:dyDescent="0.3">
      <c r="B49789" s="10"/>
      <c r="L49789" s="10"/>
      <c r="M49789" s="10"/>
    </row>
    <row r="49790" spans="2:13" s="1" customFormat="1" ht="13.8" x14ac:dyDescent="0.3">
      <c r="B49790" s="10"/>
      <c r="L49790" s="10"/>
      <c r="M49790" s="10"/>
    </row>
    <row r="49791" spans="2:13" s="1" customFormat="1" ht="13.8" x14ac:dyDescent="0.3">
      <c r="B49791" s="10"/>
      <c r="L49791" s="10"/>
      <c r="M49791" s="10"/>
    </row>
    <row r="49792" spans="2:13" s="1" customFormat="1" ht="13.8" x14ac:dyDescent="0.3">
      <c r="B49792" s="10"/>
      <c r="L49792" s="10"/>
      <c r="M49792" s="10"/>
    </row>
    <row r="49793" spans="2:13" s="1" customFormat="1" ht="13.8" x14ac:dyDescent="0.3">
      <c r="B49793" s="10"/>
      <c r="L49793" s="10"/>
      <c r="M49793" s="10"/>
    </row>
    <row r="49794" spans="2:13" s="1" customFormat="1" ht="13.8" x14ac:dyDescent="0.3">
      <c r="B49794" s="10"/>
      <c r="L49794" s="10"/>
      <c r="M49794" s="10"/>
    </row>
    <row r="49795" spans="2:13" s="1" customFormat="1" ht="13.8" x14ac:dyDescent="0.3">
      <c r="B49795" s="10"/>
      <c r="L49795" s="10"/>
      <c r="M49795" s="10"/>
    </row>
    <row r="49796" spans="2:13" s="1" customFormat="1" ht="13.8" x14ac:dyDescent="0.3">
      <c r="B49796" s="10"/>
      <c r="L49796" s="10"/>
      <c r="M49796" s="10"/>
    </row>
    <row r="49797" spans="2:13" s="1" customFormat="1" ht="13.8" x14ac:dyDescent="0.3">
      <c r="B49797" s="10"/>
      <c r="L49797" s="10"/>
      <c r="M49797" s="10"/>
    </row>
    <row r="49798" spans="2:13" s="1" customFormat="1" ht="13.8" x14ac:dyDescent="0.3">
      <c r="B49798" s="10"/>
      <c r="L49798" s="10"/>
      <c r="M49798" s="10"/>
    </row>
    <row r="49799" spans="2:13" s="1" customFormat="1" ht="13.8" x14ac:dyDescent="0.3">
      <c r="B49799" s="10"/>
      <c r="L49799" s="10"/>
      <c r="M49799" s="10"/>
    </row>
    <row r="49800" spans="2:13" s="1" customFormat="1" ht="13.8" x14ac:dyDescent="0.3">
      <c r="B49800" s="10"/>
      <c r="L49800" s="10"/>
      <c r="M49800" s="10"/>
    </row>
    <row r="49801" spans="2:13" s="1" customFormat="1" ht="13.8" x14ac:dyDescent="0.3">
      <c r="B49801" s="10"/>
      <c r="L49801" s="10"/>
      <c r="M49801" s="10"/>
    </row>
    <row r="49802" spans="2:13" s="1" customFormat="1" ht="13.8" x14ac:dyDescent="0.3">
      <c r="B49802" s="10"/>
      <c r="L49802" s="10"/>
      <c r="M49802" s="10"/>
    </row>
    <row r="49803" spans="2:13" s="1" customFormat="1" ht="13.8" x14ac:dyDescent="0.3">
      <c r="B49803" s="10"/>
      <c r="L49803" s="10"/>
      <c r="M49803" s="10"/>
    </row>
    <row r="49804" spans="2:13" s="1" customFormat="1" ht="13.8" x14ac:dyDescent="0.3">
      <c r="B49804" s="10"/>
      <c r="L49804" s="10"/>
      <c r="M49804" s="10"/>
    </row>
    <row r="49805" spans="2:13" s="1" customFormat="1" ht="13.8" x14ac:dyDescent="0.3">
      <c r="B49805" s="10"/>
      <c r="L49805" s="10"/>
      <c r="M49805" s="10"/>
    </row>
    <row r="49806" spans="2:13" s="1" customFormat="1" ht="13.8" x14ac:dyDescent="0.3">
      <c r="B49806" s="10"/>
      <c r="L49806" s="10"/>
      <c r="M49806" s="10"/>
    </row>
    <row r="49807" spans="2:13" s="1" customFormat="1" ht="13.8" x14ac:dyDescent="0.3">
      <c r="B49807" s="10"/>
      <c r="L49807" s="10"/>
      <c r="M49807" s="10"/>
    </row>
    <row r="49808" spans="2:13" s="1" customFormat="1" ht="13.8" x14ac:dyDescent="0.3">
      <c r="B49808" s="10"/>
      <c r="L49808" s="10"/>
      <c r="M49808" s="10"/>
    </row>
    <row r="49809" spans="2:13" s="1" customFormat="1" ht="13.8" x14ac:dyDescent="0.3">
      <c r="B49809" s="10"/>
      <c r="L49809" s="10"/>
      <c r="M49809" s="10"/>
    </row>
    <row r="49810" spans="2:13" s="1" customFormat="1" ht="13.8" x14ac:dyDescent="0.3">
      <c r="B49810" s="10"/>
      <c r="L49810" s="10"/>
      <c r="M49810" s="10"/>
    </row>
    <row r="49811" spans="2:13" s="1" customFormat="1" ht="13.8" x14ac:dyDescent="0.3">
      <c r="B49811" s="10"/>
      <c r="L49811" s="10"/>
      <c r="M49811" s="10"/>
    </row>
    <row r="49812" spans="2:13" s="1" customFormat="1" ht="13.8" x14ac:dyDescent="0.3">
      <c r="B49812" s="10"/>
      <c r="L49812" s="10"/>
      <c r="M49812" s="10"/>
    </row>
    <row r="49813" spans="2:13" s="1" customFormat="1" ht="13.8" x14ac:dyDescent="0.3">
      <c r="B49813" s="10"/>
      <c r="L49813" s="10"/>
      <c r="M49813" s="10"/>
    </row>
    <row r="49814" spans="2:13" s="1" customFormat="1" ht="13.8" x14ac:dyDescent="0.3">
      <c r="B49814" s="10"/>
      <c r="L49814" s="10"/>
      <c r="M49814" s="10"/>
    </row>
    <row r="49815" spans="2:13" s="1" customFormat="1" ht="13.8" x14ac:dyDescent="0.3">
      <c r="B49815" s="10"/>
      <c r="L49815" s="10"/>
      <c r="M49815" s="10"/>
    </row>
    <row r="49816" spans="2:13" s="1" customFormat="1" ht="13.8" x14ac:dyDescent="0.3">
      <c r="B49816" s="10"/>
      <c r="L49816" s="10"/>
      <c r="M49816" s="10"/>
    </row>
    <row r="49817" spans="2:13" s="1" customFormat="1" ht="13.8" x14ac:dyDescent="0.3">
      <c r="B49817" s="10"/>
      <c r="L49817" s="10"/>
      <c r="M49817" s="10"/>
    </row>
    <row r="49818" spans="2:13" s="1" customFormat="1" ht="13.8" x14ac:dyDescent="0.3">
      <c r="B49818" s="10"/>
      <c r="L49818" s="10"/>
      <c r="M49818" s="10"/>
    </row>
    <row r="49819" spans="2:13" s="1" customFormat="1" ht="13.8" x14ac:dyDescent="0.3">
      <c r="B49819" s="10"/>
      <c r="L49819" s="10"/>
      <c r="M49819" s="10"/>
    </row>
    <row r="49820" spans="2:13" s="1" customFormat="1" ht="13.8" x14ac:dyDescent="0.3">
      <c r="B49820" s="10"/>
      <c r="L49820" s="10"/>
      <c r="M49820" s="10"/>
    </row>
    <row r="49821" spans="2:13" s="1" customFormat="1" ht="13.8" x14ac:dyDescent="0.3">
      <c r="B49821" s="10"/>
      <c r="L49821" s="10"/>
      <c r="M49821" s="10"/>
    </row>
    <row r="49822" spans="2:13" s="1" customFormat="1" ht="13.8" x14ac:dyDescent="0.3">
      <c r="B49822" s="10"/>
      <c r="L49822" s="10"/>
      <c r="M49822" s="10"/>
    </row>
    <row r="49823" spans="2:13" s="1" customFormat="1" ht="13.8" x14ac:dyDescent="0.3">
      <c r="B49823" s="10"/>
      <c r="L49823" s="10"/>
      <c r="M49823" s="10"/>
    </row>
    <row r="49824" spans="2:13" s="1" customFormat="1" ht="13.8" x14ac:dyDescent="0.3">
      <c r="B49824" s="10"/>
      <c r="L49824" s="10"/>
      <c r="M49824" s="10"/>
    </row>
    <row r="49825" spans="2:13" s="1" customFormat="1" ht="13.8" x14ac:dyDescent="0.3">
      <c r="B49825" s="10"/>
      <c r="L49825" s="10"/>
      <c r="M49825" s="10"/>
    </row>
    <row r="49826" spans="2:13" s="1" customFormat="1" ht="13.8" x14ac:dyDescent="0.3">
      <c r="B49826" s="10"/>
      <c r="L49826" s="10"/>
      <c r="M49826" s="10"/>
    </row>
    <row r="49827" spans="2:13" s="1" customFormat="1" ht="13.8" x14ac:dyDescent="0.3">
      <c r="B49827" s="10"/>
      <c r="L49827" s="10"/>
      <c r="M49827" s="10"/>
    </row>
    <row r="49828" spans="2:13" s="1" customFormat="1" ht="13.8" x14ac:dyDescent="0.3">
      <c r="B49828" s="10"/>
      <c r="L49828" s="10"/>
      <c r="M49828" s="10"/>
    </row>
    <row r="49829" spans="2:13" s="1" customFormat="1" ht="13.8" x14ac:dyDescent="0.3">
      <c r="B49829" s="10"/>
      <c r="L49829" s="10"/>
      <c r="M49829" s="10"/>
    </row>
    <row r="49830" spans="2:13" s="1" customFormat="1" ht="13.8" x14ac:dyDescent="0.3">
      <c r="B49830" s="10"/>
      <c r="L49830" s="10"/>
      <c r="M49830" s="10"/>
    </row>
    <row r="49831" spans="2:13" s="1" customFormat="1" ht="13.8" x14ac:dyDescent="0.3">
      <c r="B49831" s="10"/>
      <c r="L49831" s="10"/>
      <c r="M49831" s="10"/>
    </row>
    <row r="49832" spans="2:13" s="1" customFormat="1" ht="13.8" x14ac:dyDescent="0.3">
      <c r="B49832" s="10"/>
      <c r="L49832" s="10"/>
      <c r="M49832" s="10"/>
    </row>
    <row r="49833" spans="2:13" s="1" customFormat="1" ht="13.8" x14ac:dyDescent="0.3">
      <c r="B49833" s="10"/>
      <c r="L49833" s="10"/>
      <c r="M49833" s="10"/>
    </row>
    <row r="49834" spans="2:13" s="1" customFormat="1" ht="13.8" x14ac:dyDescent="0.3">
      <c r="B49834" s="10"/>
      <c r="L49834" s="10"/>
      <c r="M49834" s="10"/>
    </row>
    <row r="49835" spans="2:13" s="1" customFormat="1" ht="13.8" x14ac:dyDescent="0.3">
      <c r="B49835" s="10"/>
      <c r="L49835" s="10"/>
      <c r="M49835" s="10"/>
    </row>
    <row r="49836" spans="2:13" s="1" customFormat="1" ht="13.8" x14ac:dyDescent="0.3">
      <c r="B49836" s="10"/>
      <c r="L49836" s="10"/>
      <c r="M49836" s="10"/>
    </row>
    <row r="49837" spans="2:13" s="1" customFormat="1" ht="13.8" x14ac:dyDescent="0.3">
      <c r="B49837" s="10"/>
      <c r="L49837" s="10"/>
      <c r="M49837" s="10"/>
    </row>
    <row r="49838" spans="2:13" s="1" customFormat="1" ht="13.8" x14ac:dyDescent="0.3">
      <c r="B49838" s="10"/>
      <c r="L49838" s="10"/>
      <c r="M49838" s="10"/>
    </row>
    <row r="49839" spans="2:13" s="1" customFormat="1" ht="13.8" x14ac:dyDescent="0.3">
      <c r="B49839" s="10"/>
      <c r="L49839" s="10"/>
      <c r="M49839" s="10"/>
    </row>
    <row r="49840" spans="2:13" s="1" customFormat="1" ht="13.8" x14ac:dyDescent="0.3">
      <c r="B49840" s="10"/>
      <c r="L49840" s="10"/>
      <c r="M49840" s="10"/>
    </row>
    <row r="49841" spans="2:13" s="1" customFormat="1" ht="13.8" x14ac:dyDescent="0.3">
      <c r="B49841" s="10"/>
      <c r="L49841" s="10"/>
      <c r="M49841" s="10"/>
    </row>
    <row r="49842" spans="2:13" s="1" customFormat="1" ht="13.8" x14ac:dyDescent="0.3">
      <c r="B49842" s="10"/>
      <c r="L49842" s="10"/>
      <c r="M49842" s="10"/>
    </row>
    <row r="49843" spans="2:13" s="1" customFormat="1" ht="13.8" x14ac:dyDescent="0.3">
      <c r="B49843" s="10"/>
      <c r="L49843" s="10"/>
      <c r="M49843" s="10"/>
    </row>
    <row r="49844" spans="2:13" s="1" customFormat="1" ht="13.8" x14ac:dyDescent="0.3">
      <c r="B49844" s="10"/>
      <c r="L49844" s="10"/>
      <c r="M49844" s="10"/>
    </row>
    <row r="49845" spans="2:13" s="1" customFormat="1" ht="13.8" x14ac:dyDescent="0.3">
      <c r="B49845" s="10"/>
      <c r="L49845" s="10"/>
      <c r="M49845" s="10"/>
    </row>
    <row r="49846" spans="2:13" s="1" customFormat="1" ht="13.8" x14ac:dyDescent="0.3">
      <c r="B49846" s="10"/>
      <c r="L49846" s="10"/>
      <c r="M49846" s="10"/>
    </row>
    <row r="49847" spans="2:13" s="1" customFormat="1" ht="13.8" x14ac:dyDescent="0.3">
      <c r="B49847" s="10"/>
      <c r="L49847" s="10"/>
      <c r="M49847" s="10"/>
    </row>
    <row r="49848" spans="2:13" s="1" customFormat="1" ht="13.8" x14ac:dyDescent="0.3">
      <c r="B49848" s="10"/>
      <c r="L49848" s="10"/>
      <c r="M49848" s="10"/>
    </row>
    <row r="49849" spans="2:13" s="1" customFormat="1" ht="13.8" x14ac:dyDescent="0.3">
      <c r="B49849" s="10"/>
      <c r="L49849" s="10"/>
      <c r="M49849" s="10"/>
    </row>
    <row r="49850" spans="2:13" s="1" customFormat="1" ht="13.8" x14ac:dyDescent="0.3">
      <c r="B49850" s="10"/>
      <c r="L49850" s="10"/>
      <c r="M49850" s="10"/>
    </row>
    <row r="49851" spans="2:13" s="1" customFormat="1" ht="13.8" x14ac:dyDescent="0.3">
      <c r="B49851" s="10"/>
      <c r="L49851" s="10"/>
      <c r="M49851" s="10"/>
    </row>
    <row r="49852" spans="2:13" s="1" customFormat="1" ht="13.8" x14ac:dyDescent="0.3">
      <c r="B49852" s="10"/>
      <c r="L49852" s="10"/>
      <c r="M49852" s="10"/>
    </row>
    <row r="49853" spans="2:13" s="1" customFormat="1" ht="13.8" x14ac:dyDescent="0.3">
      <c r="B49853" s="10"/>
      <c r="L49853" s="10"/>
      <c r="M49853" s="10"/>
    </row>
    <row r="49854" spans="2:13" s="1" customFormat="1" ht="13.8" x14ac:dyDescent="0.3">
      <c r="B49854" s="10"/>
      <c r="L49854" s="10"/>
      <c r="M49854" s="10"/>
    </row>
    <row r="49855" spans="2:13" s="1" customFormat="1" ht="13.8" x14ac:dyDescent="0.3">
      <c r="B49855" s="10"/>
      <c r="L49855" s="10"/>
      <c r="M49855" s="10"/>
    </row>
    <row r="49856" spans="2:13" s="1" customFormat="1" ht="13.8" x14ac:dyDescent="0.3">
      <c r="B49856" s="10"/>
      <c r="L49856" s="10"/>
      <c r="M49856" s="10"/>
    </row>
    <row r="49857" spans="2:13" s="1" customFormat="1" ht="13.8" x14ac:dyDescent="0.3">
      <c r="B49857" s="10"/>
      <c r="L49857" s="10"/>
      <c r="M49857" s="10"/>
    </row>
    <row r="49858" spans="2:13" s="1" customFormat="1" ht="13.8" x14ac:dyDescent="0.3">
      <c r="B49858" s="10"/>
      <c r="L49858" s="10"/>
      <c r="M49858" s="10"/>
    </row>
    <row r="49859" spans="2:13" s="1" customFormat="1" ht="13.8" x14ac:dyDescent="0.3">
      <c r="B49859" s="10"/>
      <c r="L49859" s="10"/>
      <c r="M49859" s="10"/>
    </row>
    <row r="49860" spans="2:13" s="1" customFormat="1" ht="13.8" x14ac:dyDescent="0.3">
      <c r="B49860" s="10"/>
      <c r="L49860" s="10"/>
      <c r="M49860" s="10"/>
    </row>
    <row r="49861" spans="2:13" s="1" customFormat="1" ht="13.8" x14ac:dyDescent="0.3">
      <c r="B49861" s="10"/>
      <c r="L49861" s="10"/>
      <c r="M49861" s="10"/>
    </row>
    <row r="49862" spans="2:13" s="1" customFormat="1" ht="13.8" x14ac:dyDescent="0.3">
      <c r="B49862" s="10"/>
      <c r="L49862" s="10"/>
      <c r="M49862" s="10"/>
    </row>
    <row r="49863" spans="2:13" s="1" customFormat="1" ht="13.8" x14ac:dyDescent="0.3">
      <c r="B49863" s="10"/>
      <c r="L49863" s="10"/>
      <c r="M49863" s="10"/>
    </row>
    <row r="49864" spans="2:13" s="1" customFormat="1" ht="13.8" x14ac:dyDescent="0.3">
      <c r="B49864" s="10"/>
      <c r="L49864" s="10"/>
      <c r="M49864" s="10"/>
    </row>
    <row r="49865" spans="2:13" s="1" customFormat="1" ht="13.8" x14ac:dyDescent="0.3">
      <c r="B49865" s="10"/>
      <c r="L49865" s="10"/>
      <c r="M49865" s="10"/>
    </row>
    <row r="49866" spans="2:13" s="1" customFormat="1" ht="13.8" x14ac:dyDescent="0.3">
      <c r="B49866" s="10"/>
      <c r="L49866" s="10"/>
      <c r="M49866" s="10"/>
    </row>
    <row r="49867" spans="2:13" s="1" customFormat="1" ht="13.8" x14ac:dyDescent="0.3">
      <c r="B49867" s="10"/>
      <c r="L49867" s="10"/>
      <c r="M49867" s="10"/>
    </row>
    <row r="49868" spans="2:13" s="1" customFormat="1" ht="13.8" x14ac:dyDescent="0.3">
      <c r="B49868" s="10"/>
      <c r="L49868" s="10"/>
      <c r="M49868" s="10"/>
    </row>
    <row r="49869" spans="2:13" s="1" customFormat="1" ht="13.8" x14ac:dyDescent="0.3">
      <c r="B49869" s="10"/>
      <c r="L49869" s="10"/>
      <c r="M49869" s="10"/>
    </row>
    <row r="49870" spans="2:13" s="1" customFormat="1" ht="13.8" x14ac:dyDescent="0.3">
      <c r="B49870" s="10"/>
      <c r="L49870" s="10"/>
      <c r="M49870" s="10"/>
    </row>
    <row r="49871" spans="2:13" s="1" customFormat="1" ht="13.8" x14ac:dyDescent="0.3">
      <c r="B49871" s="10"/>
      <c r="L49871" s="10"/>
      <c r="M49871" s="10"/>
    </row>
    <row r="49872" spans="2:13" s="1" customFormat="1" ht="13.8" x14ac:dyDescent="0.3">
      <c r="B49872" s="10"/>
      <c r="L49872" s="10"/>
      <c r="M49872" s="10"/>
    </row>
    <row r="49873" spans="2:13" s="1" customFormat="1" ht="13.8" x14ac:dyDescent="0.3">
      <c r="B49873" s="10"/>
      <c r="L49873" s="10"/>
      <c r="M49873" s="10"/>
    </row>
    <row r="49874" spans="2:13" s="1" customFormat="1" ht="13.8" x14ac:dyDescent="0.3">
      <c r="B49874" s="10"/>
      <c r="L49874" s="10"/>
      <c r="M49874" s="10"/>
    </row>
    <row r="49875" spans="2:13" s="1" customFormat="1" ht="13.8" x14ac:dyDescent="0.3">
      <c r="B49875" s="10"/>
      <c r="L49875" s="10"/>
      <c r="M49875" s="10"/>
    </row>
    <row r="49876" spans="2:13" s="1" customFormat="1" ht="13.8" x14ac:dyDescent="0.3">
      <c r="B49876" s="10"/>
      <c r="L49876" s="10"/>
      <c r="M49876" s="10"/>
    </row>
    <row r="49877" spans="2:13" s="1" customFormat="1" ht="13.8" x14ac:dyDescent="0.3">
      <c r="B49877" s="10"/>
      <c r="L49877" s="10"/>
      <c r="M49877" s="10"/>
    </row>
    <row r="49878" spans="2:13" s="1" customFormat="1" ht="13.8" x14ac:dyDescent="0.3">
      <c r="B49878" s="10"/>
      <c r="L49878" s="10"/>
      <c r="M49878" s="10"/>
    </row>
    <row r="49879" spans="2:13" s="1" customFormat="1" ht="13.8" x14ac:dyDescent="0.3">
      <c r="B49879" s="10"/>
      <c r="L49879" s="10"/>
      <c r="M49879" s="10"/>
    </row>
    <row r="49880" spans="2:13" s="1" customFormat="1" ht="13.8" x14ac:dyDescent="0.3">
      <c r="B49880" s="10"/>
      <c r="L49880" s="10"/>
      <c r="M49880" s="10"/>
    </row>
    <row r="49881" spans="2:13" s="1" customFormat="1" ht="13.8" x14ac:dyDescent="0.3">
      <c r="B49881" s="10"/>
      <c r="L49881" s="10"/>
      <c r="M49881" s="10"/>
    </row>
    <row r="49882" spans="2:13" s="1" customFormat="1" ht="13.8" x14ac:dyDescent="0.3">
      <c r="B49882" s="10"/>
      <c r="L49882" s="10"/>
      <c r="M49882" s="10"/>
    </row>
    <row r="49883" spans="2:13" s="1" customFormat="1" ht="13.8" x14ac:dyDescent="0.3">
      <c r="B49883" s="10"/>
      <c r="L49883" s="10"/>
      <c r="M49883" s="10"/>
    </row>
    <row r="49884" spans="2:13" s="1" customFormat="1" ht="13.8" x14ac:dyDescent="0.3">
      <c r="B49884" s="10"/>
      <c r="L49884" s="10"/>
      <c r="M49884" s="10"/>
    </row>
    <row r="49885" spans="2:13" s="1" customFormat="1" ht="13.8" x14ac:dyDescent="0.3">
      <c r="B49885" s="10"/>
      <c r="L49885" s="10"/>
      <c r="M49885" s="10"/>
    </row>
    <row r="49886" spans="2:13" s="1" customFormat="1" ht="13.8" x14ac:dyDescent="0.3">
      <c r="B49886" s="10"/>
      <c r="L49886" s="10"/>
      <c r="M49886" s="10"/>
    </row>
    <row r="49887" spans="2:13" s="1" customFormat="1" ht="13.8" x14ac:dyDescent="0.3">
      <c r="B49887" s="10"/>
      <c r="L49887" s="10"/>
      <c r="M49887" s="10"/>
    </row>
    <row r="49888" spans="2:13" s="1" customFormat="1" ht="13.8" x14ac:dyDescent="0.3">
      <c r="B49888" s="10"/>
      <c r="L49888" s="10"/>
      <c r="M49888" s="10"/>
    </row>
    <row r="49889" spans="2:13" s="1" customFormat="1" ht="13.8" x14ac:dyDescent="0.3">
      <c r="B49889" s="10"/>
      <c r="L49889" s="10"/>
      <c r="M49889" s="10"/>
    </row>
    <row r="49890" spans="2:13" s="1" customFormat="1" ht="13.8" x14ac:dyDescent="0.3">
      <c r="B49890" s="10"/>
      <c r="L49890" s="10"/>
      <c r="M49890" s="10"/>
    </row>
    <row r="49891" spans="2:13" s="1" customFormat="1" ht="13.8" x14ac:dyDescent="0.3">
      <c r="B49891" s="10"/>
      <c r="L49891" s="10"/>
      <c r="M49891" s="10"/>
    </row>
    <row r="49892" spans="2:13" s="1" customFormat="1" ht="13.8" x14ac:dyDescent="0.3">
      <c r="B49892" s="10"/>
      <c r="L49892" s="10"/>
      <c r="M49892" s="10"/>
    </row>
    <row r="49893" spans="2:13" s="1" customFormat="1" ht="13.8" x14ac:dyDescent="0.3">
      <c r="B49893" s="10"/>
      <c r="L49893" s="10"/>
      <c r="M49893" s="10"/>
    </row>
    <row r="49894" spans="2:13" s="1" customFormat="1" ht="13.8" x14ac:dyDescent="0.3">
      <c r="B49894" s="10"/>
      <c r="L49894" s="10"/>
      <c r="M49894" s="10"/>
    </row>
    <row r="49895" spans="2:13" s="1" customFormat="1" ht="13.8" x14ac:dyDescent="0.3">
      <c r="B49895" s="10"/>
      <c r="L49895" s="10"/>
      <c r="M49895" s="10"/>
    </row>
    <row r="49896" spans="2:13" s="1" customFormat="1" ht="13.8" x14ac:dyDescent="0.3">
      <c r="B49896" s="10"/>
      <c r="L49896" s="10"/>
      <c r="M49896" s="10"/>
    </row>
    <row r="49897" spans="2:13" s="1" customFormat="1" ht="13.8" x14ac:dyDescent="0.3">
      <c r="B49897" s="10"/>
      <c r="L49897" s="10"/>
      <c r="M49897" s="10"/>
    </row>
    <row r="49898" spans="2:13" s="1" customFormat="1" ht="13.8" x14ac:dyDescent="0.3">
      <c r="B49898" s="10"/>
      <c r="L49898" s="10"/>
      <c r="M49898" s="10"/>
    </row>
    <row r="49899" spans="2:13" s="1" customFormat="1" ht="13.8" x14ac:dyDescent="0.3">
      <c r="B49899" s="10"/>
      <c r="L49899" s="10"/>
      <c r="M49899" s="10"/>
    </row>
    <row r="49900" spans="2:13" s="1" customFormat="1" ht="13.8" x14ac:dyDescent="0.3">
      <c r="B49900" s="10"/>
      <c r="L49900" s="10"/>
      <c r="M49900" s="10"/>
    </row>
    <row r="49901" spans="2:13" s="1" customFormat="1" ht="13.8" x14ac:dyDescent="0.3">
      <c r="B49901" s="10"/>
      <c r="L49901" s="10"/>
      <c r="M49901" s="10"/>
    </row>
    <row r="49902" spans="2:13" s="1" customFormat="1" ht="13.8" x14ac:dyDescent="0.3">
      <c r="B49902" s="10"/>
      <c r="L49902" s="10"/>
      <c r="M49902" s="10"/>
    </row>
    <row r="49903" spans="2:13" s="1" customFormat="1" ht="13.8" x14ac:dyDescent="0.3">
      <c r="B49903" s="10"/>
      <c r="L49903" s="10"/>
      <c r="M49903" s="10"/>
    </row>
    <row r="49904" spans="2:13" s="1" customFormat="1" ht="13.8" x14ac:dyDescent="0.3">
      <c r="B49904" s="10"/>
      <c r="L49904" s="10"/>
      <c r="M49904" s="10"/>
    </row>
    <row r="49905" spans="2:13" s="1" customFormat="1" ht="13.8" x14ac:dyDescent="0.3">
      <c r="B49905" s="10"/>
      <c r="L49905" s="10"/>
      <c r="M49905" s="10"/>
    </row>
    <row r="49906" spans="2:13" s="1" customFormat="1" ht="13.8" x14ac:dyDescent="0.3">
      <c r="B49906" s="10"/>
      <c r="L49906" s="10"/>
      <c r="M49906" s="10"/>
    </row>
    <row r="49907" spans="2:13" s="1" customFormat="1" ht="13.8" x14ac:dyDescent="0.3">
      <c r="B49907" s="10"/>
      <c r="L49907" s="10"/>
      <c r="M49907" s="10"/>
    </row>
    <row r="49908" spans="2:13" s="1" customFormat="1" ht="13.8" x14ac:dyDescent="0.3">
      <c r="B49908" s="10"/>
      <c r="L49908" s="10"/>
      <c r="M49908" s="10"/>
    </row>
    <row r="49909" spans="2:13" s="1" customFormat="1" ht="13.8" x14ac:dyDescent="0.3">
      <c r="B49909" s="10"/>
      <c r="L49909" s="10"/>
      <c r="M49909" s="10"/>
    </row>
    <row r="49910" spans="2:13" s="1" customFormat="1" ht="13.8" x14ac:dyDescent="0.3">
      <c r="B49910" s="10"/>
      <c r="L49910" s="10"/>
      <c r="M49910" s="10"/>
    </row>
    <row r="49911" spans="2:13" s="1" customFormat="1" ht="13.8" x14ac:dyDescent="0.3">
      <c r="B49911" s="10"/>
      <c r="L49911" s="10"/>
      <c r="M49911" s="10"/>
    </row>
    <row r="49912" spans="2:13" s="1" customFormat="1" ht="13.8" x14ac:dyDescent="0.3">
      <c r="B49912" s="10"/>
      <c r="L49912" s="10"/>
      <c r="M49912" s="10"/>
    </row>
    <row r="49913" spans="2:13" s="1" customFormat="1" ht="13.8" x14ac:dyDescent="0.3">
      <c r="B49913" s="10"/>
      <c r="L49913" s="10"/>
      <c r="M49913" s="10"/>
    </row>
    <row r="49914" spans="2:13" s="1" customFormat="1" ht="13.8" x14ac:dyDescent="0.3">
      <c r="B49914" s="10"/>
      <c r="L49914" s="10"/>
      <c r="M49914" s="10"/>
    </row>
    <row r="49915" spans="2:13" s="1" customFormat="1" ht="13.8" x14ac:dyDescent="0.3">
      <c r="B49915" s="10"/>
      <c r="L49915" s="10"/>
      <c r="M49915" s="10"/>
    </row>
    <row r="49916" spans="2:13" s="1" customFormat="1" ht="13.8" x14ac:dyDescent="0.3">
      <c r="B49916" s="10"/>
      <c r="L49916" s="10"/>
      <c r="M49916" s="10"/>
    </row>
    <row r="49917" spans="2:13" s="1" customFormat="1" ht="13.8" x14ac:dyDescent="0.3">
      <c r="B49917" s="10"/>
      <c r="L49917" s="10"/>
      <c r="M49917" s="10"/>
    </row>
    <row r="49918" spans="2:13" s="1" customFormat="1" ht="13.8" x14ac:dyDescent="0.3">
      <c r="B49918" s="10"/>
      <c r="L49918" s="10"/>
      <c r="M49918" s="10"/>
    </row>
    <row r="49919" spans="2:13" s="1" customFormat="1" ht="13.8" x14ac:dyDescent="0.3">
      <c r="B49919" s="10"/>
      <c r="L49919" s="10"/>
      <c r="M49919" s="10"/>
    </row>
    <row r="49920" spans="2:13" s="1" customFormat="1" ht="13.8" x14ac:dyDescent="0.3">
      <c r="B49920" s="10"/>
      <c r="L49920" s="10"/>
      <c r="M49920" s="10"/>
    </row>
    <row r="49921" spans="2:13" s="1" customFormat="1" ht="13.8" x14ac:dyDescent="0.3">
      <c r="B49921" s="10"/>
      <c r="L49921" s="10"/>
      <c r="M49921" s="10"/>
    </row>
    <row r="49922" spans="2:13" s="1" customFormat="1" ht="13.8" x14ac:dyDescent="0.3">
      <c r="B49922" s="10"/>
      <c r="L49922" s="10"/>
      <c r="M49922" s="10"/>
    </row>
    <row r="49923" spans="2:13" s="1" customFormat="1" ht="13.8" x14ac:dyDescent="0.3">
      <c r="B49923" s="10"/>
      <c r="L49923" s="10"/>
      <c r="M49923" s="10"/>
    </row>
    <row r="49924" spans="2:13" s="1" customFormat="1" ht="13.8" x14ac:dyDescent="0.3">
      <c r="B49924" s="10"/>
      <c r="L49924" s="10"/>
      <c r="M49924" s="10"/>
    </row>
    <row r="49925" spans="2:13" s="1" customFormat="1" ht="13.8" x14ac:dyDescent="0.3">
      <c r="B49925" s="10"/>
      <c r="L49925" s="10"/>
      <c r="M49925" s="10"/>
    </row>
    <row r="49926" spans="2:13" s="1" customFormat="1" ht="13.8" x14ac:dyDescent="0.3">
      <c r="B49926" s="10"/>
      <c r="L49926" s="10"/>
      <c r="M49926" s="10"/>
    </row>
    <row r="49927" spans="2:13" s="1" customFormat="1" ht="13.8" x14ac:dyDescent="0.3">
      <c r="B49927" s="10"/>
      <c r="L49927" s="10"/>
      <c r="M49927" s="10"/>
    </row>
    <row r="49928" spans="2:13" s="1" customFormat="1" ht="13.8" x14ac:dyDescent="0.3">
      <c r="B49928" s="10"/>
      <c r="L49928" s="10"/>
      <c r="M49928" s="10"/>
    </row>
    <row r="49929" spans="2:13" s="1" customFormat="1" ht="13.8" x14ac:dyDescent="0.3">
      <c r="B49929" s="10"/>
      <c r="L49929" s="10"/>
      <c r="M49929" s="10"/>
    </row>
    <row r="49930" spans="2:13" s="1" customFormat="1" ht="13.8" x14ac:dyDescent="0.3">
      <c r="B49930" s="10"/>
      <c r="L49930" s="10"/>
      <c r="M49930" s="10"/>
    </row>
    <row r="49931" spans="2:13" s="1" customFormat="1" ht="13.8" x14ac:dyDescent="0.3">
      <c r="B49931" s="10"/>
      <c r="L49931" s="10"/>
      <c r="M49931" s="10"/>
    </row>
    <row r="49932" spans="2:13" s="1" customFormat="1" ht="13.8" x14ac:dyDescent="0.3">
      <c r="B49932" s="10"/>
      <c r="L49932" s="10"/>
      <c r="M49932" s="10"/>
    </row>
    <row r="49933" spans="2:13" s="1" customFormat="1" ht="13.8" x14ac:dyDescent="0.3">
      <c r="B49933" s="10"/>
      <c r="L49933" s="10"/>
      <c r="M49933" s="10"/>
    </row>
    <row r="49934" spans="2:13" s="1" customFormat="1" ht="13.8" x14ac:dyDescent="0.3">
      <c r="B49934" s="10"/>
      <c r="L49934" s="10"/>
      <c r="M49934" s="10"/>
    </row>
    <row r="49935" spans="2:13" s="1" customFormat="1" ht="13.8" x14ac:dyDescent="0.3">
      <c r="B49935" s="10"/>
      <c r="L49935" s="10"/>
      <c r="M49935" s="10"/>
    </row>
    <row r="49936" spans="2:13" s="1" customFormat="1" ht="13.8" x14ac:dyDescent="0.3">
      <c r="B49936" s="10"/>
      <c r="L49936" s="10"/>
      <c r="M49936" s="10"/>
    </row>
    <row r="49937" spans="2:13" s="1" customFormat="1" ht="13.8" x14ac:dyDescent="0.3">
      <c r="B49937" s="10"/>
      <c r="L49937" s="10"/>
      <c r="M49937" s="10"/>
    </row>
    <row r="49938" spans="2:13" s="1" customFormat="1" ht="13.8" x14ac:dyDescent="0.3">
      <c r="B49938" s="10"/>
      <c r="L49938" s="10"/>
      <c r="M49938" s="10"/>
    </row>
    <row r="49939" spans="2:13" s="1" customFormat="1" ht="13.8" x14ac:dyDescent="0.3">
      <c r="B49939" s="10"/>
      <c r="L49939" s="10"/>
      <c r="M49939" s="10"/>
    </row>
    <row r="49940" spans="2:13" s="1" customFormat="1" ht="13.8" x14ac:dyDescent="0.3">
      <c r="B49940" s="10"/>
      <c r="L49940" s="10"/>
      <c r="M49940" s="10"/>
    </row>
    <row r="49941" spans="2:13" s="1" customFormat="1" ht="13.8" x14ac:dyDescent="0.3">
      <c r="B49941" s="10"/>
      <c r="L49941" s="10"/>
      <c r="M49941" s="10"/>
    </row>
    <row r="49942" spans="2:13" s="1" customFormat="1" ht="13.8" x14ac:dyDescent="0.3">
      <c r="B49942" s="10"/>
      <c r="L49942" s="10"/>
      <c r="M49942" s="10"/>
    </row>
    <row r="49943" spans="2:13" s="1" customFormat="1" ht="13.8" x14ac:dyDescent="0.3">
      <c r="B49943" s="10"/>
      <c r="L49943" s="10"/>
      <c r="M49943" s="10"/>
    </row>
    <row r="49944" spans="2:13" s="1" customFormat="1" ht="13.8" x14ac:dyDescent="0.3">
      <c r="B49944" s="10"/>
      <c r="L49944" s="10"/>
      <c r="M49944" s="10"/>
    </row>
    <row r="49945" spans="2:13" s="1" customFormat="1" ht="13.8" x14ac:dyDescent="0.3">
      <c r="B49945" s="10"/>
      <c r="L49945" s="10"/>
      <c r="M49945" s="10"/>
    </row>
    <row r="49946" spans="2:13" s="1" customFormat="1" ht="13.8" x14ac:dyDescent="0.3">
      <c r="B49946" s="10"/>
      <c r="L49946" s="10"/>
      <c r="M49946" s="10"/>
    </row>
    <row r="49947" spans="2:13" s="1" customFormat="1" ht="13.8" x14ac:dyDescent="0.3">
      <c r="B49947" s="10"/>
      <c r="L49947" s="10"/>
      <c r="M49947" s="10"/>
    </row>
    <row r="49948" spans="2:13" s="1" customFormat="1" ht="13.8" x14ac:dyDescent="0.3">
      <c r="B49948" s="10"/>
      <c r="L49948" s="10"/>
      <c r="M49948" s="10"/>
    </row>
    <row r="49949" spans="2:13" s="1" customFormat="1" ht="13.8" x14ac:dyDescent="0.3">
      <c r="B49949" s="10"/>
      <c r="L49949" s="10"/>
      <c r="M49949" s="10"/>
    </row>
    <row r="49950" spans="2:13" s="1" customFormat="1" ht="13.8" x14ac:dyDescent="0.3">
      <c r="B49950" s="10"/>
      <c r="L49950" s="10"/>
      <c r="M49950" s="10"/>
    </row>
    <row r="49951" spans="2:13" s="1" customFormat="1" ht="13.8" x14ac:dyDescent="0.3">
      <c r="B49951" s="10"/>
      <c r="L49951" s="10"/>
      <c r="M49951" s="10"/>
    </row>
    <row r="49952" spans="2:13" s="1" customFormat="1" ht="13.8" x14ac:dyDescent="0.3">
      <c r="B49952" s="10"/>
      <c r="L49952" s="10"/>
      <c r="M49952" s="10"/>
    </row>
    <row r="49953" spans="2:13" s="1" customFormat="1" ht="13.8" x14ac:dyDescent="0.3">
      <c r="B49953" s="10"/>
      <c r="L49953" s="10"/>
      <c r="M49953" s="10"/>
    </row>
    <row r="49954" spans="2:13" s="1" customFormat="1" ht="13.8" x14ac:dyDescent="0.3">
      <c r="B49954" s="10"/>
      <c r="L49954" s="10"/>
      <c r="M49954" s="10"/>
    </row>
    <row r="49955" spans="2:13" s="1" customFormat="1" ht="13.8" x14ac:dyDescent="0.3">
      <c r="B49955" s="10"/>
      <c r="L49955" s="10"/>
      <c r="M49955" s="10"/>
    </row>
    <row r="49956" spans="2:13" s="1" customFormat="1" ht="13.8" x14ac:dyDescent="0.3">
      <c r="B49956" s="10"/>
      <c r="L49956" s="10"/>
      <c r="M49956" s="10"/>
    </row>
    <row r="49957" spans="2:13" s="1" customFormat="1" ht="13.8" x14ac:dyDescent="0.3">
      <c r="B49957" s="10"/>
      <c r="L49957" s="10"/>
      <c r="M49957" s="10"/>
    </row>
    <row r="49958" spans="2:13" s="1" customFormat="1" ht="13.8" x14ac:dyDescent="0.3">
      <c r="B49958" s="10"/>
      <c r="L49958" s="10"/>
      <c r="M49958" s="10"/>
    </row>
    <row r="49959" spans="2:13" s="1" customFormat="1" ht="13.8" x14ac:dyDescent="0.3">
      <c r="B49959" s="10"/>
      <c r="L49959" s="10"/>
      <c r="M49959" s="10"/>
    </row>
    <row r="49960" spans="2:13" s="1" customFormat="1" ht="13.8" x14ac:dyDescent="0.3">
      <c r="B49960" s="10"/>
      <c r="L49960" s="10"/>
      <c r="M49960" s="10"/>
    </row>
    <row r="49961" spans="2:13" s="1" customFormat="1" ht="13.8" x14ac:dyDescent="0.3">
      <c r="B49961" s="10"/>
      <c r="L49961" s="10"/>
      <c r="M49961" s="10"/>
    </row>
    <row r="49962" spans="2:13" s="1" customFormat="1" ht="13.8" x14ac:dyDescent="0.3">
      <c r="B49962" s="10"/>
      <c r="L49962" s="10"/>
      <c r="M49962" s="10"/>
    </row>
    <row r="49963" spans="2:13" s="1" customFormat="1" ht="13.8" x14ac:dyDescent="0.3">
      <c r="B49963" s="10"/>
      <c r="L49963" s="10"/>
      <c r="M49963" s="10"/>
    </row>
    <row r="49964" spans="2:13" s="1" customFormat="1" ht="13.8" x14ac:dyDescent="0.3">
      <c r="B49964" s="10"/>
      <c r="L49964" s="10"/>
      <c r="M49964" s="10"/>
    </row>
    <row r="49965" spans="2:13" s="1" customFormat="1" ht="13.8" x14ac:dyDescent="0.3">
      <c r="B49965" s="10"/>
      <c r="L49965" s="10"/>
      <c r="M49965" s="10"/>
    </row>
    <row r="49966" spans="2:13" s="1" customFormat="1" ht="13.8" x14ac:dyDescent="0.3">
      <c r="B49966" s="10"/>
      <c r="L49966" s="10"/>
      <c r="M49966" s="10"/>
    </row>
    <row r="49967" spans="2:13" s="1" customFormat="1" ht="13.8" x14ac:dyDescent="0.3">
      <c r="B49967" s="10"/>
      <c r="L49967" s="10"/>
      <c r="M49967" s="10"/>
    </row>
    <row r="49968" spans="2:13" s="1" customFormat="1" ht="13.8" x14ac:dyDescent="0.3">
      <c r="B49968" s="10"/>
      <c r="L49968" s="10"/>
      <c r="M49968" s="10"/>
    </row>
    <row r="49969" spans="2:13" s="1" customFormat="1" ht="13.8" x14ac:dyDescent="0.3">
      <c r="B49969" s="10"/>
      <c r="L49969" s="10"/>
      <c r="M49969" s="10"/>
    </row>
    <row r="49970" spans="2:13" s="1" customFormat="1" ht="13.8" x14ac:dyDescent="0.3">
      <c r="B49970" s="10"/>
      <c r="L49970" s="10"/>
      <c r="M49970" s="10"/>
    </row>
    <row r="49971" spans="2:13" s="1" customFormat="1" ht="13.8" x14ac:dyDescent="0.3">
      <c r="B49971" s="10"/>
      <c r="L49971" s="10"/>
      <c r="M49971" s="10"/>
    </row>
    <row r="49972" spans="2:13" s="1" customFormat="1" ht="13.8" x14ac:dyDescent="0.3">
      <c r="B49972" s="10"/>
      <c r="L49972" s="10"/>
      <c r="M49972" s="10"/>
    </row>
    <row r="49973" spans="2:13" s="1" customFormat="1" ht="13.8" x14ac:dyDescent="0.3">
      <c r="B49973" s="10"/>
      <c r="L49973" s="10"/>
      <c r="M49973" s="10"/>
    </row>
    <row r="49974" spans="2:13" s="1" customFormat="1" ht="13.8" x14ac:dyDescent="0.3">
      <c r="B49974" s="10"/>
      <c r="L49974" s="10"/>
      <c r="M49974" s="10"/>
    </row>
    <row r="49975" spans="2:13" s="1" customFormat="1" ht="13.8" x14ac:dyDescent="0.3">
      <c r="B49975" s="10"/>
      <c r="L49975" s="10"/>
      <c r="M49975" s="10"/>
    </row>
    <row r="49976" spans="2:13" s="1" customFormat="1" ht="13.8" x14ac:dyDescent="0.3">
      <c r="B49976" s="10"/>
      <c r="L49976" s="10"/>
      <c r="M49976" s="10"/>
    </row>
    <row r="49977" spans="2:13" s="1" customFormat="1" ht="13.8" x14ac:dyDescent="0.3">
      <c r="B49977" s="10"/>
      <c r="L49977" s="10"/>
      <c r="M49977" s="10"/>
    </row>
    <row r="49978" spans="2:13" s="1" customFormat="1" ht="13.8" x14ac:dyDescent="0.3">
      <c r="B49978" s="10"/>
      <c r="L49978" s="10"/>
      <c r="M49978" s="10"/>
    </row>
    <row r="49979" spans="2:13" s="1" customFormat="1" ht="13.8" x14ac:dyDescent="0.3">
      <c r="B49979" s="10"/>
      <c r="L49979" s="10"/>
      <c r="M49979" s="10"/>
    </row>
    <row r="49980" spans="2:13" s="1" customFormat="1" ht="13.8" x14ac:dyDescent="0.3">
      <c r="B49980" s="10"/>
      <c r="L49980" s="10"/>
      <c r="M49980" s="10"/>
    </row>
    <row r="49981" spans="2:13" s="1" customFormat="1" ht="13.8" x14ac:dyDescent="0.3">
      <c r="B49981" s="10"/>
      <c r="L49981" s="10"/>
      <c r="M49981" s="10"/>
    </row>
    <row r="49982" spans="2:13" s="1" customFormat="1" ht="13.8" x14ac:dyDescent="0.3">
      <c r="B49982" s="10"/>
      <c r="L49982" s="10"/>
      <c r="M49982" s="10"/>
    </row>
    <row r="49983" spans="2:13" s="1" customFormat="1" ht="13.8" x14ac:dyDescent="0.3">
      <c r="B49983" s="10"/>
      <c r="L49983" s="10"/>
      <c r="M49983" s="10"/>
    </row>
    <row r="49984" spans="2:13" s="1" customFormat="1" ht="13.8" x14ac:dyDescent="0.3">
      <c r="B49984" s="10"/>
      <c r="L49984" s="10"/>
      <c r="M49984" s="10"/>
    </row>
    <row r="49985" spans="2:13" s="1" customFormat="1" ht="13.8" x14ac:dyDescent="0.3">
      <c r="B49985" s="10"/>
      <c r="L49985" s="10"/>
      <c r="M49985" s="10"/>
    </row>
    <row r="49986" spans="2:13" s="1" customFormat="1" ht="13.8" x14ac:dyDescent="0.3">
      <c r="B49986" s="10"/>
      <c r="L49986" s="10"/>
      <c r="M49986" s="10"/>
    </row>
    <row r="49987" spans="2:13" s="1" customFormat="1" ht="13.8" x14ac:dyDescent="0.3">
      <c r="B49987" s="10"/>
      <c r="L49987" s="10"/>
      <c r="M49987" s="10"/>
    </row>
    <row r="49988" spans="2:13" s="1" customFormat="1" ht="13.8" x14ac:dyDescent="0.3">
      <c r="B49988" s="10"/>
      <c r="L49988" s="10"/>
      <c r="M49988" s="10"/>
    </row>
    <row r="49989" spans="2:13" s="1" customFormat="1" ht="13.8" x14ac:dyDescent="0.3">
      <c r="B49989" s="10"/>
      <c r="L49989" s="10"/>
      <c r="M49989" s="10"/>
    </row>
    <row r="49990" spans="2:13" s="1" customFormat="1" ht="13.8" x14ac:dyDescent="0.3">
      <c r="B49990" s="10"/>
      <c r="L49990" s="10"/>
      <c r="M49990" s="10"/>
    </row>
    <row r="49991" spans="2:13" s="1" customFormat="1" ht="13.8" x14ac:dyDescent="0.3">
      <c r="B49991" s="10"/>
      <c r="L49991" s="10"/>
      <c r="M49991" s="10"/>
    </row>
    <row r="49992" spans="2:13" s="1" customFormat="1" ht="13.8" x14ac:dyDescent="0.3">
      <c r="B49992" s="10"/>
      <c r="L49992" s="10"/>
      <c r="M49992" s="10"/>
    </row>
    <row r="49993" spans="2:13" s="1" customFormat="1" ht="13.8" x14ac:dyDescent="0.3">
      <c r="B49993" s="10"/>
      <c r="L49993" s="10"/>
      <c r="M49993" s="10"/>
    </row>
    <row r="49994" spans="2:13" s="1" customFormat="1" ht="13.8" x14ac:dyDescent="0.3">
      <c r="B49994" s="10"/>
      <c r="L49994" s="10"/>
      <c r="M49994" s="10"/>
    </row>
    <row r="49995" spans="2:13" s="1" customFormat="1" ht="13.8" x14ac:dyDescent="0.3">
      <c r="B49995" s="10"/>
      <c r="L49995" s="10"/>
      <c r="M49995" s="10"/>
    </row>
    <row r="49996" spans="2:13" s="1" customFormat="1" ht="13.8" x14ac:dyDescent="0.3">
      <c r="B49996" s="10"/>
      <c r="L49996" s="10"/>
      <c r="M49996" s="10"/>
    </row>
    <row r="49997" spans="2:13" s="1" customFormat="1" ht="13.8" x14ac:dyDescent="0.3">
      <c r="B49997" s="10"/>
      <c r="L49997" s="10"/>
      <c r="M49997" s="10"/>
    </row>
    <row r="49998" spans="2:13" s="1" customFormat="1" ht="13.8" x14ac:dyDescent="0.3">
      <c r="B49998" s="10"/>
      <c r="L49998" s="10"/>
      <c r="M49998" s="10"/>
    </row>
    <row r="49999" spans="2:13" s="1" customFormat="1" ht="13.8" x14ac:dyDescent="0.3">
      <c r="B49999" s="10"/>
      <c r="L49999" s="10"/>
      <c r="M49999" s="10"/>
    </row>
    <row r="50000" spans="2:13" s="1" customFormat="1" ht="13.8" x14ac:dyDescent="0.3">
      <c r="B50000" s="10"/>
      <c r="L50000" s="10"/>
      <c r="M50000" s="10"/>
    </row>
    <row r="50001" spans="2:13" s="1" customFormat="1" ht="13.8" x14ac:dyDescent="0.3">
      <c r="B50001" s="10"/>
      <c r="L50001" s="10"/>
      <c r="M50001" s="10"/>
    </row>
    <row r="50002" spans="2:13" s="1" customFormat="1" ht="13.8" x14ac:dyDescent="0.3">
      <c r="B50002" s="10"/>
      <c r="L50002" s="10"/>
      <c r="M50002" s="10"/>
    </row>
    <row r="50003" spans="2:13" s="1" customFormat="1" ht="13.8" x14ac:dyDescent="0.3">
      <c r="B50003" s="10"/>
      <c r="L50003" s="10"/>
      <c r="M50003" s="10"/>
    </row>
    <row r="50004" spans="2:13" s="1" customFormat="1" ht="13.8" x14ac:dyDescent="0.3">
      <c r="B50004" s="10"/>
      <c r="L50004" s="10"/>
      <c r="M50004" s="10"/>
    </row>
    <row r="50005" spans="2:13" s="1" customFormat="1" ht="13.8" x14ac:dyDescent="0.3">
      <c r="B50005" s="10"/>
      <c r="L50005" s="10"/>
      <c r="M50005" s="10"/>
    </row>
    <row r="50006" spans="2:13" s="1" customFormat="1" ht="13.8" x14ac:dyDescent="0.3">
      <c r="B50006" s="10"/>
      <c r="L50006" s="10"/>
      <c r="M50006" s="10"/>
    </row>
    <row r="50007" spans="2:13" s="1" customFormat="1" ht="13.8" x14ac:dyDescent="0.3">
      <c r="B50007" s="10"/>
      <c r="L50007" s="10"/>
      <c r="M50007" s="10"/>
    </row>
    <row r="50008" spans="2:13" s="1" customFormat="1" ht="13.8" x14ac:dyDescent="0.3">
      <c r="B50008" s="10"/>
      <c r="L50008" s="10"/>
      <c r="M50008" s="10"/>
    </row>
    <row r="50009" spans="2:13" s="1" customFormat="1" ht="13.8" x14ac:dyDescent="0.3">
      <c r="B50009" s="10"/>
      <c r="L50009" s="10"/>
      <c r="M50009" s="10"/>
    </row>
    <row r="50010" spans="2:13" s="1" customFormat="1" ht="13.8" x14ac:dyDescent="0.3">
      <c r="B50010" s="10"/>
      <c r="L50010" s="10"/>
      <c r="M50010" s="10"/>
    </row>
    <row r="50011" spans="2:13" s="1" customFormat="1" ht="13.8" x14ac:dyDescent="0.3">
      <c r="B50011" s="10"/>
      <c r="L50011" s="10"/>
      <c r="M50011" s="10"/>
    </row>
    <row r="50012" spans="2:13" s="1" customFormat="1" ht="13.8" x14ac:dyDescent="0.3">
      <c r="B50012" s="10"/>
      <c r="L50012" s="10"/>
      <c r="M50012" s="10"/>
    </row>
    <row r="50013" spans="2:13" s="1" customFormat="1" ht="13.8" x14ac:dyDescent="0.3">
      <c r="B50013" s="10"/>
      <c r="L50013" s="10"/>
      <c r="M50013" s="10"/>
    </row>
    <row r="50014" spans="2:13" s="1" customFormat="1" ht="13.8" x14ac:dyDescent="0.3">
      <c r="B50014" s="10"/>
      <c r="L50014" s="10"/>
      <c r="M50014" s="10"/>
    </row>
    <row r="50015" spans="2:13" s="1" customFormat="1" ht="13.8" x14ac:dyDescent="0.3">
      <c r="B50015" s="10"/>
      <c r="L50015" s="10"/>
      <c r="M50015" s="10"/>
    </row>
    <row r="50016" spans="2:13" s="1" customFormat="1" ht="13.8" x14ac:dyDescent="0.3">
      <c r="B50016" s="10"/>
      <c r="L50016" s="10"/>
      <c r="M50016" s="10"/>
    </row>
    <row r="50017" spans="2:13" s="1" customFormat="1" ht="13.8" x14ac:dyDescent="0.3">
      <c r="B50017" s="10"/>
      <c r="L50017" s="10"/>
      <c r="M50017" s="10"/>
    </row>
    <row r="50018" spans="2:13" s="1" customFormat="1" ht="13.8" x14ac:dyDescent="0.3">
      <c r="B50018" s="10"/>
      <c r="L50018" s="10"/>
      <c r="M50018" s="10"/>
    </row>
    <row r="50019" spans="2:13" s="1" customFormat="1" ht="13.8" x14ac:dyDescent="0.3">
      <c r="B50019" s="10"/>
      <c r="L50019" s="10"/>
      <c r="M50019" s="10"/>
    </row>
    <row r="50020" spans="2:13" s="1" customFormat="1" ht="13.8" x14ac:dyDescent="0.3">
      <c r="B50020" s="10"/>
      <c r="L50020" s="10"/>
      <c r="M50020" s="10"/>
    </row>
    <row r="50021" spans="2:13" s="1" customFormat="1" ht="13.8" x14ac:dyDescent="0.3">
      <c r="B50021" s="10"/>
      <c r="L50021" s="10"/>
      <c r="M50021" s="10"/>
    </row>
    <row r="50022" spans="2:13" s="1" customFormat="1" ht="13.8" x14ac:dyDescent="0.3">
      <c r="B50022" s="10"/>
      <c r="L50022" s="10"/>
      <c r="M50022" s="10"/>
    </row>
    <row r="50023" spans="2:13" s="1" customFormat="1" ht="13.8" x14ac:dyDescent="0.3">
      <c r="B50023" s="10"/>
      <c r="L50023" s="10"/>
      <c r="M50023" s="10"/>
    </row>
    <row r="50024" spans="2:13" s="1" customFormat="1" ht="13.8" x14ac:dyDescent="0.3">
      <c r="B50024" s="10"/>
      <c r="L50024" s="10"/>
      <c r="M50024" s="10"/>
    </row>
    <row r="50025" spans="2:13" s="1" customFormat="1" ht="13.8" x14ac:dyDescent="0.3">
      <c r="B50025" s="10"/>
      <c r="L50025" s="10"/>
      <c r="M50025" s="10"/>
    </row>
    <row r="50026" spans="2:13" s="1" customFormat="1" ht="13.8" x14ac:dyDescent="0.3">
      <c r="B50026" s="10"/>
      <c r="L50026" s="10"/>
      <c r="M50026" s="10"/>
    </row>
    <row r="50027" spans="2:13" s="1" customFormat="1" ht="13.8" x14ac:dyDescent="0.3">
      <c r="B50027" s="10"/>
      <c r="L50027" s="10"/>
      <c r="M50027" s="10"/>
    </row>
    <row r="50028" spans="2:13" s="1" customFormat="1" ht="13.8" x14ac:dyDescent="0.3">
      <c r="B50028" s="10"/>
      <c r="L50028" s="10"/>
      <c r="M50028" s="10"/>
    </row>
    <row r="50029" spans="2:13" s="1" customFormat="1" ht="13.8" x14ac:dyDescent="0.3">
      <c r="B50029" s="10"/>
      <c r="L50029" s="10"/>
      <c r="M50029" s="10"/>
    </row>
    <row r="50030" spans="2:13" s="1" customFormat="1" ht="13.8" x14ac:dyDescent="0.3">
      <c r="B50030" s="10"/>
      <c r="L50030" s="10"/>
      <c r="M50030" s="10"/>
    </row>
    <row r="50031" spans="2:13" s="1" customFormat="1" ht="13.8" x14ac:dyDescent="0.3">
      <c r="B50031" s="10"/>
      <c r="L50031" s="10"/>
      <c r="M50031" s="10"/>
    </row>
    <row r="50032" spans="2:13" s="1" customFormat="1" ht="13.8" x14ac:dyDescent="0.3">
      <c r="B50032" s="10"/>
      <c r="L50032" s="10"/>
      <c r="M50032" s="10"/>
    </row>
    <row r="50033" spans="2:13" s="1" customFormat="1" ht="13.8" x14ac:dyDescent="0.3">
      <c r="B50033" s="10"/>
      <c r="L50033" s="10"/>
      <c r="M50033" s="10"/>
    </row>
    <row r="50034" spans="2:13" s="1" customFormat="1" ht="13.8" x14ac:dyDescent="0.3">
      <c r="B50034" s="10"/>
      <c r="L50034" s="10"/>
      <c r="M50034" s="10"/>
    </row>
    <row r="50035" spans="2:13" s="1" customFormat="1" ht="13.8" x14ac:dyDescent="0.3">
      <c r="B50035" s="10"/>
      <c r="L50035" s="10"/>
      <c r="M50035" s="10"/>
    </row>
    <row r="50036" spans="2:13" s="1" customFormat="1" ht="13.8" x14ac:dyDescent="0.3">
      <c r="B50036" s="10"/>
      <c r="L50036" s="10"/>
      <c r="M50036" s="10"/>
    </row>
    <row r="50037" spans="2:13" s="1" customFormat="1" ht="13.8" x14ac:dyDescent="0.3">
      <c r="B50037" s="10"/>
      <c r="L50037" s="10"/>
      <c r="M50037" s="10"/>
    </row>
    <row r="50038" spans="2:13" s="1" customFormat="1" ht="13.8" x14ac:dyDescent="0.3">
      <c r="B50038" s="10"/>
      <c r="L50038" s="10"/>
      <c r="M50038" s="10"/>
    </row>
    <row r="50039" spans="2:13" s="1" customFormat="1" ht="13.8" x14ac:dyDescent="0.3">
      <c r="B50039" s="10"/>
      <c r="L50039" s="10"/>
      <c r="M50039" s="10"/>
    </row>
    <row r="50040" spans="2:13" s="1" customFormat="1" ht="13.8" x14ac:dyDescent="0.3">
      <c r="B50040" s="10"/>
      <c r="L50040" s="10"/>
      <c r="M50040" s="10"/>
    </row>
    <row r="50041" spans="2:13" s="1" customFormat="1" ht="13.8" x14ac:dyDescent="0.3">
      <c r="B50041" s="10"/>
      <c r="L50041" s="10"/>
      <c r="M50041" s="10"/>
    </row>
    <row r="50042" spans="2:13" s="1" customFormat="1" ht="13.8" x14ac:dyDescent="0.3">
      <c r="B50042" s="10"/>
      <c r="L50042" s="10"/>
      <c r="M50042" s="10"/>
    </row>
    <row r="50043" spans="2:13" s="1" customFormat="1" ht="13.8" x14ac:dyDescent="0.3">
      <c r="B50043" s="10"/>
      <c r="L50043" s="10"/>
      <c r="M50043" s="10"/>
    </row>
    <row r="50044" spans="2:13" s="1" customFormat="1" ht="13.8" x14ac:dyDescent="0.3">
      <c r="B50044" s="10"/>
      <c r="L50044" s="10"/>
      <c r="M50044" s="10"/>
    </row>
    <row r="50045" spans="2:13" s="1" customFormat="1" ht="13.8" x14ac:dyDescent="0.3">
      <c r="B50045" s="10"/>
      <c r="L50045" s="10"/>
      <c r="M50045" s="10"/>
    </row>
    <row r="50046" spans="2:13" s="1" customFormat="1" ht="13.8" x14ac:dyDescent="0.3">
      <c r="B50046" s="10"/>
      <c r="L50046" s="10"/>
      <c r="M50046" s="10"/>
    </row>
    <row r="50047" spans="2:13" s="1" customFormat="1" ht="13.8" x14ac:dyDescent="0.3">
      <c r="B50047" s="10"/>
      <c r="L50047" s="10"/>
      <c r="M50047" s="10"/>
    </row>
    <row r="50048" spans="2:13" s="1" customFormat="1" ht="13.8" x14ac:dyDescent="0.3">
      <c r="B50048" s="10"/>
      <c r="L50048" s="10"/>
      <c r="M50048" s="10"/>
    </row>
    <row r="50049" spans="2:13" s="1" customFormat="1" ht="13.8" x14ac:dyDescent="0.3">
      <c r="B50049" s="10"/>
      <c r="L50049" s="10"/>
      <c r="M50049" s="10"/>
    </row>
    <row r="50050" spans="2:13" s="1" customFormat="1" ht="13.8" x14ac:dyDescent="0.3">
      <c r="B50050" s="10"/>
      <c r="L50050" s="10"/>
      <c r="M50050" s="10"/>
    </row>
    <row r="50051" spans="2:13" s="1" customFormat="1" ht="13.8" x14ac:dyDescent="0.3">
      <c r="B50051" s="10"/>
      <c r="L50051" s="10"/>
      <c r="M50051" s="10"/>
    </row>
    <row r="50052" spans="2:13" s="1" customFormat="1" ht="13.8" x14ac:dyDescent="0.3">
      <c r="B50052" s="10"/>
      <c r="L50052" s="10"/>
      <c r="M50052" s="10"/>
    </row>
    <row r="50053" spans="2:13" s="1" customFormat="1" ht="13.8" x14ac:dyDescent="0.3">
      <c r="B50053" s="10"/>
      <c r="L50053" s="10"/>
      <c r="M50053" s="10"/>
    </row>
    <row r="50054" spans="2:13" s="1" customFormat="1" ht="13.8" x14ac:dyDescent="0.3">
      <c r="B50054" s="10"/>
      <c r="L50054" s="10"/>
      <c r="M50054" s="10"/>
    </row>
    <row r="50055" spans="2:13" s="1" customFormat="1" ht="13.8" x14ac:dyDescent="0.3">
      <c r="B50055" s="10"/>
      <c r="L50055" s="10"/>
      <c r="M50055" s="10"/>
    </row>
    <row r="50056" spans="2:13" s="1" customFormat="1" ht="13.8" x14ac:dyDescent="0.3">
      <c r="B50056" s="10"/>
      <c r="L50056" s="10"/>
      <c r="M50056" s="10"/>
    </row>
    <row r="50057" spans="2:13" s="1" customFormat="1" ht="13.8" x14ac:dyDescent="0.3">
      <c r="B50057" s="10"/>
      <c r="L50057" s="10"/>
      <c r="M50057" s="10"/>
    </row>
    <row r="50058" spans="2:13" s="1" customFormat="1" ht="13.8" x14ac:dyDescent="0.3">
      <c r="B50058" s="10"/>
      <c r="L50058" s="10"/>
      <c r="M50058" s="10"/>
    </row>
    <row r="50059" spans="2:13" s="1" customFormat="1" ht="13.8" x14ac:dyDescent="0.3">
      <c r="B50059" s="10"/>
      <c r="L50059" s="10"/>
      <c r="M50059" s="10"/>
    </row>
    <row r="50060" spans="2:13" s="1" customFormat="1" ht="13.8" x14ac:dyDescent="0.3">
      <c r="B50060" s="10"/>
      <c r="L50060" s="10"/>
      <c r="M50060" s="10"/>
    </row>
    <row r="50061" spans="2:13" s="1" customFormat="1" ht="13.8" x14ac:dyDescent="0.3">
      <c r="B50061" s="10"/>
      <c r="L50061" s="10"/>
      <c r="M50061" s="10"/>
    </row>
    <row r="50062" spans="2:13" s="1" customFormat="1" ht="13.8" x14ac:dyDescent="0.3">
      <c r="B50062" s="10"/>
      <c r="L50062" s="10"/>
      <c r="M50062" s="10"/>
    </row>
    <row r="50063" spans="2:13" s="1" customFormat="1" ht="13.8" x14ac:dyDescent="0.3">
      <c r="B50063" s="10"/>
      <c r="L50063" s="10"/>
      <c r="M50063" s="10"/>
    </row>
    <row r="50064" spans="2:13" s="1" customFormat="1" ht="13.8" x14ac:dyDescent="0.3">
      <c r="B50064" s="10"/>
      <c r="L50064" s="10"/>
      <c r="M50064" s="10"/>
    </row>
    <row r="50065" spans="2:13" s="1" customFormat="1" ht="13.8" x14ac:dyDescent="0.3">
      <c r="B50065" s="10"/>
      <c r="L50065" s="10"/>
      <c r="M50065" s="10"/>
    </row>
    <row r="50066" spans="2:13" s="1" customFormat="1" ht="13.8" x14ac:dyDescent="0.3">
      <c r="B50066" s="10"/>
      <c r="L50066" s="10"/>
      <c r="M50066" s="10"/>
    </row>
    <row r="50067" spans="2:13" s="1" customFormat="1" ht="13.8" x14ac:dyDescent="0.3">
      <c r="B50067" s="10"/>
      <c r="L50067" s="10"/>
      <c r="M50067" s="10"/>
    </row>
    <row r="50068" spans="2:13" s="1" customFormat="1" ht="13.8" x14ac:dyDescent="0.3">
      <c r="B50068" s="10"/>
      <c r="L50068" s="10"/>
      <c r="M50068" s="10"/>
    </row>
    <row r="50069" spans="2:13" s="1" customFormat="1" ht="13.8" x14ac:dyDescent="0.3">
      <c r="B50069" s="10"/>
      <c r="L50069" s="10"/>
      <c r="M50069" s="10"/>
    </row>
    <row r="50070" spans="2:13" s="1" customFormat="1" ht="13.8" x14ac:dyDescent="0.3">
      <c r="B50070" s="10"/>
      <c r="L50070" s="10"/>
      <c r="M50070" s="10"/>
    </row>
    <row r="50071" spans="2:13" s="1" customFormat="1" ht="13.8" x14ac:dyDescent="0.3">
      <c r="B50071" s="10"/>
      <c r="L50071" s="10"/>
      <c r="M50071" s="10"/>
    </row>
    <row r="50072" spans="2:13" s="1" customFormat="1" ht="13.8" x14ac:dyDescent="0.3">
      <c r="B50072" s="10"/>
      <c r="L50072" s="10"/>
      <c r="M50072" s="10"/>
    </row>
    <row r="50073" spans="2:13" s="1" customFormat="1" ht="13.8" x14ac:dyDescent="0.3">
      <c r="B50073" s="10"/>
      <c r="L50073" s="10"/>
      <c r="M50073" s="10"/>
    </row>
    <row r="50074" spans="2:13" s="1" customFormat="1" ht="13.8" x14ac:dyDescent="0.3">
      <c r="B50074" s="10"/>
      <c r="L50074" s="10"/>
      <c r="M50074" s="10"/>
    </row>
    <row r="50075" spans="2:13" s="1" customFormat="1" ht="13.8" x14ac:dyDescent="0.3">
      <c r="B50075" s="10"/>
      <c r="L50075" s="10"/>
      <c r="M50075" s="10"/>
    </row>
    <row r="50076" spans="2:13" s="1" customFormat="1" ht="13.8" x14ac:dyDescent="0.3">
      <c r="B50076" s="10"/>
      <c r="L50076" s="10"/>
      <c r="M50076" s="10"/>
    </row>
    <row r="50077" spans="2:13" s="1" customFormat="1" ht="13.8" x14ac:dyDescent="0.3">
      <c r="B50077" s="10"/>
      <c r="L50077" s="10"/>
      <c r="M50077" s="10"/>
    </row>
    <row r="50078" spans="2:13" s="1" customFormat="1" ht="13.8" x14ac:dyDescent="0.3">
      <c r="B50078" s="10"/>
      <c r="L50078" s="10"/>
      <c r="M50078" s="10"/>
    </row>
    <row r="50079" spans="2:13" s="1" customFormat="1" ht="13.8" x14ac:dyDescent="0.3">
      <c r="B50079" s="10"/>
      <c r="L50079" s="10"/>
      <c r="M50079" s="10"/>
    </row>
    <row r="50080" spans="2:13" s="1" customFormat="1" ht="13.8" x14ac:dyDescent="0.3">
      <c r="B50080" s="10"/>
      <c r="L50080" s="10"/>
      <c r="M50080" s="10"/>
    </row>
    <row r="50081" spans="2:13" s="1" customFormat="1" ht="13.8" x14ac:dyDescent="0.3">
      <c r="B50081" s="10"/>
      <c r="L50081" s="10"/>
      <c r="M50081" s="10"/>
    </row>
    <row r="50082" spans="2:13" s="1" customFormat="1" ht="13.8" x14ac:dyDescent="0.3">
      <c r="B50082" s="10"/>
      <c r="L50082" s="10"/>
      <c r="M50082" s="10"/>
    </row>
    <row r="50083" spans="2:13" s="1" customFormat="1" ht="13.8" x14ac:dyDescent="0.3">
      <c r="B50083" s="10"/>
      <c r="L50083" s="10"/>
      <c r="M50083" s="10"/>
    </row>
    <row r="50084" spans="2:13" s="1" customFormat="1" ht="13.8" x14ac:dyDescent="0.3">
      <c r="B50084" s="10"/>
      <c r="L50084" s="10"/>
      <c r="M50084" s="10"/>
    </row>
    <row r="50085" spans="2:13" s="1" customFormat="1" ht="13.8" x14ac:dyDescent="0.3">
      <c r="B50085" s="10"/>
      <c r="L50085" s="10"/>
      <c r="M50085" s="10"/>
    </row>
    <row r="50086" spans="2:13" s="1" customFormat="1" ht="13.8" x14ac:dyDescent="0.3">
      <c r="B50086" s="10"/>
      <c r="L50086" s="10"/>
      <c r="M50086" s="10"/>
    </row>
    <row r="50087" spans="2:13" s="1" customFormat="1" ht="13.8" x14ac:dyDescent="0.3">
      <c r="B50087" s="10"/>
      <c r="L50087" s="10"/>
      <c r="M50087" s="10"/>
    </row>
    <row r="50088" spans="2:13" s="1" customFormat="1" ht="13.8" x14ac:dyDescent="0.3">
      <c r="B50088" s="10"/>
      <c r="L50088" s="10"/>
      <c r="M50088" s="10"/>
    </row>
    <row r="50089" spans="2:13" s="1" customFormat="1" ht="13.8" x14ac:dyDescent="0.3">
      <c r="B50089" s="10"/>
      <c r="L50089" s="10"/>
      <c r="M50089" s="10"/>
    </row>
    <row r="50090" spans="2:13" s="1" customFormat="1" ht="13.8" x14ac:dyDescent="0.3">
      <c r="B50090" s="10"/>
      <c r="L50090" s="10"/>
      <c r="M50090" s="10"/>
    </row>
    <row r="50091" spans="2:13" s="1" customFormat="1" ht="13.8" x14ac:dyDescent="0.3">
      <c r="B50091" s="10"/>
      <c r="L50091" s="10"/>
      <c r="M50091" s="10"/>
    </row>
    <row r="50092" spans="2:13" s="1" customFormat="1" ht="13.8" x14ac:dyDescent="0.3">
      <c r="B50092" s="10"/>
      <c r="L50092" s="10"/>
      <c r="M50092" s="10"/>
    </row>
    <row r="50093" spans="2:13" s="1" customFormat="1" ht="13.8" x14ac:dyDescent="0.3">
      <c r="B50093" s="10"/>
      <c r="L50093" s="10"/>
      <c r="M50093" s="10"/>
    </row>
    <row r="50094" spans="2:13" s="1" customFormat="1" ht="13.8" x14ac:dyDescent="0.3">
      <c r="B50094" s="10"/>
      <c r="L50094" s="10"/>
      <c r="M50094" s="10"/>
    </row>
    <row r="50095" spans="2:13" s="1" customFormat="1" ht="13.8" x14ac:dyDescent="0.3">
      <c r="B50095" s="10"/>
      <c r="L50095" s="10"/>
      <c r="M50095" s="10"/>
    </row>
    <row r="50096" spans="2:13" s="1" customFormat="1" ht="13.8" x14ac:dyDescent="0.3">
      <c r="B50096" s="10"/>
      <c r="L50096" s="10"/>
      <c r="M50096" s="10"/>
    </row>
    <row r="50097" spans="2:13" s="1" customFormat="1" ht="13.8" x14ac:dyDescent="0.3">
      <c r="B50097" s="10"/>
      <c r="L50097" s="10"/>
      <c r="M50097" s="10"/>
    </row>
    <row r="50098" spans="2:13" s="1" customFormat="1" ht="13.8" x14ac:dyDescent="0.3">
      <c r="B50098" s="10"/>
      <c r="L50098" s="10"/>
      <c r="M50098" s="10"/>
    </row>
    <row r="50099" spans="2:13" s="1" customFormat="1" ht="13.8" x14ac:dyDescent="0.3">
      <c r="B50099" s="10"/>
      <c r="L50099" s="10"/>
      <c r="M50099" s="10"/>
    </row>
    <row r="50100" spans="2:13" s="1" customFormat="1" ht="13.8" x14ac:dyDescent="0.3">
      <c r="B50100" s="10"/>
      <c r="L50100" s="10"/>
      <c r="M50100" s="10"/>
    </row>
    <row r="50101" spans="2:13" s="1" customFormat="1" ht="13.8" x14ac:dyDescent="0.3">
      <c r="B50101" s="10"/>
      <c r="L50101" s="10"/>
      <c r="M50101" s="10"/>
    </row>
    <row r="50102" spans="2:13" s="1" customFormat="1" ht="13.8" x14ac:dyDescent="0.3">
      <c r="B50102" s="10"/>
      <c r="L50102" s="10"/>
      <c r="M50102" s="10"/>
    </row>
    <row r="50103" spans="2:13" s="1" customFormat="1" ht="13.8" x14ac:dyDescent="0.3">
      <c r="B50103" s="10"/>
      <c r="L50103" s="10"/>
      <c r="M50103" s="10"/>
    </row>
    <row r="50104" spans="2:13" s="1" customFormat="1" ht="13.8" x14ac:dyDescent="0.3">
      <c r="B50104" s="10"/>
      <c r="L50104" s="10"/>
      <c r="M50104" s="10"/>
    </row>
    <row r="50105" spans="2:13" s="1" customFormat="1" ht="13.8" x14ac:dyDescent="0.3">
      <c r="B50105" s="10"/>
      <c r="L50105" s="10"/>
      <c r="M50105" s="10"/>
    </row>
    <row r="50106" spans="2:13" s="1" customFormat="1" ht="13.8" x14ac:dyDescent="0.3">
      <c r="B50106" s="10"/>
      <c r="L50106" s="10"/>
      <c r="M50106" s="10"/>
    </row>
    <row r="50107" spans="2:13" s="1" customFormat="1" ht="13.8" x14ac:dyDescent="0.3">
      <c r="B50107" s="10"/>
      <c r="L50107" s="10"/>
      <c r="M50107" s="10"/>
    </row>
    <row r="50108" spans="2:13" s="1" customFormat="1" ht="13.8" x14ac:dyDescent="0.3">
      <c r="B50108" s="10"/>
      <c r="L50108" s="10"/>
      <c r="M50108" s="10"/>
    </row>
    <row r="50109" spans="2:13" s="1" customFormat="1" ht="13.8" x14ac:dyDescent="0.3">
      <c r="B50109" s="10"/>
      <c r="L50109" s="10"/>
      <c r="M50109" s="10"/>
    </row>
    <row r="50110" spans="2:13" s="1" customFormat="1" ht="13.8" x14ac:dyDescent="0.3">
      <c r="B50110" s="10"/>
      <c r="L50110" s="10"/>
      <c r="M50110" s="10"/>
    </row>
    <row r="50111" spans="2:13" s="1" customFormat="1" ht="13.8" x14ac:dyDescent="0.3">
      <c r="B50111" s="10"/>
      <c r="L50111" s="10"/>
      <c r="M50111" s="10"/>
    </row>
    <row r="50112" spans="2:13" s="1" customFormat="1" ht="13.8" x14ac:dyDescent="0.3">
      <c r="B50112" s="10"/>
      <c r="L50112" s="10"/>
      <c r="M50112" s="10"/>
    </row>
    <row r="50113" spans="2:13" s="1" customFormat="1" ht="13.8" x14ac:dyDescent="0.3">
      <c r="B50113" s="10"/>
      <c r="L50113" s="10"/>
      <c r="M50113" s="10"/>
    </row>
    <row r="50114" spans="2:13" s="1" customFormat="1" ht="13.8" x14ac:dyDescent="0.3">
      <c r="B50114" s="10"/>
      <c r="L50114" s="10"/>
      <c r="M50114" s="10"/>
    </row>
    <row r="50115" spans="2:13" s="1" customFormat="1" ht="13.8" x14ac:dyDescent="0.3">
      <c r="B50115" s="10"/>
      <c r="L50115" s="10"/>
      <c r="M50115" s="10"/>
    </row>
    <row r="50116" spans="2:13" s="1" customFormat="1" ht="13.8" x14ac:dyDescent="0.3">
      <c r="B50116" s="10"/>
      <c r="L50116" s="10"/>
      <c r="M50116" s="10"/>
    </row>
    <row r="50117" spans="2:13" s="1" customFormat="1" ht="13.8" x14ac:dyDescent="0.3">
      <c r="B50117" s="10"/>
      <c r="L50117" s="10"/>
      <c r="M50117" s="10"/>
    </row>
    <row r="50118" spans="2:13" s="1" customFormat="1" ht="13.8" x14ac:dyDescent="0.3">
      <c r="B50118" s="10"/>
      <c r="L50118" s="10"/>
      <c r="M50118" s="10"/>
    </row>
    <row r="50119" spans="2:13" s="1" customFormat="1" ht="13.8" x14ac:dyDescent="0.3">
      <c r="B50119" s="10"/>
      <c r="L50119" s="10"/>
      <c r="M50119" s="10"/>
    </row>
    <row r="50120" spans="2:13" s="1" customFormat="1" ht="13.8" x14ac:dyDescent="0.3">
      <c r="B50120" s="10"/>
      <c r="L50120" s="10"/>
      <c r="M50120" s="10"/>
    </row>
    <row r="50121" spans="2:13" s="1" customFormat="1" ht="13.8" x14ac:dyDescent="0.3">
      <c r="B50121" s="10"/>
      <c r="L50121" s="10"/>
      <c r="M50121" s="10"/>
    </row>
    <row r="50122" spans="2:13" s="1" customFormat="1" ht="13.8" x14ac:dyDescent="0.3">
      <c r="B50122" s="10"/>
      <c r="L50122" s="10"/>
      <c r="M50122" s="10"/>
    </row>
    <row r="50123" spans="2:13" s="1" customFormat="1" ht="13.8" x14ac:dyDescent="0.3">
      <c r="B50123" s="10"/>
      <c r="L50123" s="10"/>
      <c r="M50123" s="10"/>
    </row>
    <row r="50124" spans="2:13" s="1" customFormat="1" ht="13.8" x14ac:dyDescent="0.3">
      <c r="B50124" s="10"/>
      <c r="L50124" s="10"/>
      <c r="M50124" s="10"/>
    </row>
    <row r="50125" spans="2:13" s="1" customFormat="1" ht="13.8" x14ac:dyDescent="0.3">
      <c r="B50125" s="10"/>
      <c r="L50125" s="10"/>
      <c r="M50125" s="10"/>
    </row>
    <row r="50126" spans="2:13" s="1" customFormat="1" ht="13.8" x14ac:dyDescent="0.3">
      <c r="B50126" s="10"/>
      <c r="L50126" s="10"/>
      <c r="M50126" s="10"/>
    </row>
    <row r="50127" spans="2:13" s="1" customFormat="1" ht="13.8" x14ac:dyDescent="0.3">
      <c r="B50127" s="10"/>
      <c r="L50127" s="10"/>
      <c r="M50127" s="10"/>
    </row>
    <row r="50128" spans="2:13" s="1" customFormat="1" ht="13.8" x14ac:dyDescent="0.3">
      <c r="B50128" s="10"/>
      <c r="L50128" s="10"/>
      <c r="M50128" s="10"/>
    </row>
    <row r="50129" spans="2:13" s="1" customFormat="1" ht="13.8" x14ac:dyDescent="0.3">
      <c r="B50129" s="10"/>
      <c r="L50129" s="10"/>
      <c r="M50129" s="10"/>
    </row>
    <row r="50130" spans="2:13" s="1" customFormat="1" ht="13.8" x14ac:dyDescent="0.3">
      <c r="B50130" s="10"/>
      <c r="L50130" s="10"/>
      <c r="M50130" s="10"/>
    </row>
    <row r="50131" spans="2:13" s="1" customFormat="1" ht="13.8" x14ac:dyDescent="0.3">
      <c r="B50131" s="10"/>
      <c r="L50131" s="10"/>
      <c r="M50131" s="10"/>
    </row>
    <row r="50132" spans="2:13" s="1" customFormat="1" ht="13.8" x14ac:dyDescent="0.3">
      <c r="B50132" s="10"/>
      <c r="L50132" s="10"/>
      <c r="M50132" s="10"/>
    </row>
    <row r="50133" spans="2:13" s="1" customFormat="1" ht="13.8" x14ac:dyDescent="0.3">
      <c r="B50133" s="10"/>
      <c r="L50133" s="10"/>
      <c r="M50133" s="10"/>
    </row>
    <row r="50134" spans="2:13" s="1" customFormat="1" ht="13.8" x14ac:dyDescent="0.3">
      <c r="B50134" s="10"/>
      <c r="L50134" s="10"/>
      <c r="M50134" s="10"/>
    </row>
    <row r="50135" spans="2:13" s="1" customFormat="1" ht="13.8" x14ac:dyDescent="0.3">
      <c r="B50135" s="10"/>
      <c r="L50135" s="10"/>
      <c r="M50135" s="10"/>
    </row>
    <row r="50136" spans="2:13" s="1" customFormat="1" ht="13.8" x14ac:dyDescent="0.3">
      <c r="B50136" s="10"/>
      <c r="L50136" s="10"/>
      <c r="M50136" s="10"/>
    </row>
    <row r="50137" spans="2:13" s="1" customFormat="1" ht="13.8" x14ac:dyDescent="0.3">
      <c r="B50137" s="10"/>
      <c r="L50137" s="10"/>
      <c r="M50137" s="10"/>
    </row>
    <row r="50138" spans="2:13" s="1" customFormat="1" ht="13.8" x14ac:dyDescent="0.3">
      <c r="B50138" s="10"/>
      <c r="L50138" s="10"/>
      <c r="M50138" s="10"/>
    </row>
    <row r="50139" spans="2:13" s="1" customFormat="1" ht="13.8" x14ac:dyDescent="0.3">
      <c r="B50139" s="10"/>
      <c r="L50139" s="10"/>
      <c r="M50139" s="10"/>
    </row>
    <row r="50140" spans="2:13" s="1" customFormat="1" ht="13.8" x14ac:dyDescent="0.3">
      <c r="B50140" s="10"/>
      <c r="L50140" s="10"/>
      <c r="M50140" s="10"/>
    </row>
    <row r="50141" spans="2:13" s="1" customFormat="1" ht="13.8" x14ac:dyDescent="0.3">
      <c r="B50141" s="10"/>
      <c r="L50141" s="10"/>
      <c r="M50141" s="10"/>
    </row>
    <row r="50142" spans="2:13" s="1" customFormat="1" ht="13.8" x14ac:dyDescent="0.3">
      <c r="B50142" s="10"/>
      <c r="L50142" s="10"/>
      <c r="M50142" s="10"/>
    </row>
    <row r="50143" spans="2:13" s="1" customFormat="1" ht="13.8" x14ac:dyDescent="0.3">
      <c r="B50143" s="10"/>
      <c r="L50143" s="10"/>
      <c r="M50143" s="10"/>
    </row>
    <row r="50144" spans="2:13" s="1" customFormat="1" ht="13.8" x14ac:dyDescent="0.3">
      <c r="B50144" s="10"/>
      <c r="L50144" s="10"/>
      <c r="M50144" s="10"/>
    </row>
    <row r="50145" spans="2:13" s="1" customFormat="1" ht="13.8" x14ac:dyDescent="0.3">
      <c r="B50145" s="10"/>
      <c r="L50145" s="10"/>
      <c r="M50145" s="10"/>
    </row>
    <row r="50146" spans="2:13" s="1" customFormat="1" ht="13.8" x14ac:dyDescent="0.3">
      <c r="B50146" s="10"/>
      <c r="L50146" s="10"/>
      <c r="M50146" s="10"/>
    </row>
    <row r="50147" spans="2:13" s="1" customFormat="1" ht="13.8" x14ac:dyDescent="0.3">
      <c r="B50147" s="10"/>
      <c r="L50147" s="10"/>
      <c r="M50147" s="10"/>
    </row>
    <row r="50148" spans="2:13" s="1" customFormat="1" ht="13.8" x14ac:dyDescent="0.3">
      <c r="B50148" s="10"/>
      <c r="L50148" s="10"/>
      <c r="M50148" s="10"/>
    </row>
    <row r="50149" spans="2:13" s="1" customFormat="1" ht="13.8" x14ac:dyDescent="0.3">
      <c r="B50149" s="10"/>
      <c r="L50149" s="10"/>
      <c r="M50149" s="10"/>
    </row>
    <row r="50150" spans="2:13" s="1" customFormat="1" ht="13.8" x14ac:dyDescent="0.3">
      <c r="B50150" s="10"/>
      <c r="L50150" s="10"/>
      <c r="M50150" s="10"/>
    </row>
    <row r="50151" spans="2:13" s="1" customFormat="1" ht="13.8" x14ac:dyDescent="0.3">
      <c r="B50151" s="10"/>
      <c r="L50151" s="10"/>
      <c r="M50151" s="10"/>
    </row>
    <row r="50152" spans="2:13" s="1" customFormat="1" ht="13.8" x14ac:dyDescent="0.3">
      <c r="B50152" s="10"/>
      <c r="L50152" s="10"/>
      <c r="M50152" s="10"/>
    </row>
    <row r="50153" spans="2:13" s="1" customFormat="1" ht="13.8" x14ac:dyDescent="0.3">
      <c r="B50153" s="10"/>
      <c r="L50153" s="10"/>
      <c r="M50153" s="10"/>
    </row>
    <row r="50154" spans="2:13" s="1" customFormat="1" ht="13.8" x14ac:dyDescent="0.3">
      <c r="B50154" s="10"/>
      <c r="L50154" s="10"/>
      <c r="M50154" s="10"/>
    </row>
    <row r="50155" spans="2:13" s="1" customFormat="1" ht="13.8" x14ac:dyDescent="0.3">
      <c r="B50155" s="10"/>
      <c r="L50155" s="10"/>
      <c r="M50155" s="10"/>
    </row>
    <row r="50156" spans="2:13" s="1" customFormat="1" ht="13.8" x14ac:dyDescent="0.3">
      <c r="B50156" s="10"/>
      <c r="L50156" s="10"/>
      <c r="M50156" s="10"/>
    </row>
    <row r="50157" spans="2:13" s="1" customFormat="1" ht="13.8" x14ac:dyDescent="0.3">
      <c r="B50157" s="10"/>
      <c r="L50157" s="10"/>
      <c r="M50157" s="10"/>
    </row>
    <row r="50158" spans="2:13" s="1" customFormat="1" ht="13.8" x14ac:dyDescent="0.3">
      <c r="B50158" s="10"/>
      <c r="L50158" s="10"/>
      <c r="M50158" s="10"/>
    </row>
    <row r="50159" spans="2:13" s="1" customFormat="1" ht="13.8" x14ac:dyDescent="0.3">
      <c r="B50159" s="10"/>
      <c r="L50159" s="10"/>
      <c r="M50159" s="10"/>
    </row>
    <row r="50160" spans="2:13" s="1" customFormat="1" ht="13.8" x14ac:dyDescent="0.3">
      <c r="B50160" s="10"/>
      <c r="L50160" s="10"/>
      <c r="M50160" s="10"/>
    </row>
    <row r="50161" spans="2:13" s="1" customFormat="1" ht="13.8" x14ac:dyDescent="0.3">
      <c r="B50161" s="10"/>
      <c r="L50161" s="10"/>
      <c r="M50161" s="10"/>
    </row>
    <row r="50162" spans="2:13" s="1" customFormat="1" ht="13.8" x14ac:dyDescent="0.3">
      <c r="B50162" s="10"/>
      <c r="L50162" s="10"/>
      <c r="M50162" s="10"/>
    </row>
    <row r="50163" spans="2:13" s="1" customFormat="1" ht="13.8" x14ac:dyDescent="0.3">
      <c r="B50163" s="10"/>
      <c r="L50163" s="10"/>
      <c r="M50163" s="10"/>
    </row>
    <row r="50164" spans="2:13" s="1" customFormat="1" ht="13.8" x14ac:dyDescent="0.3">
      <c r="B50164" s="10"/>
      <c r="L50164" s="10"/>
      <c r="M50164" s="10"/>
    </row>
    <row r="50165" spans="2:13" s="1" customFormat="1" ht="13.8" x14ac:dyDescent="0.3">
      <c r="B50165" s="10"/>
      <c r="L50165" s="10"/>
      <c r="M50165" s="10"/>
    </row>
    <row r="50166" spans="2:13" s="1" customFormat="1" ht="13.8" x14ac:dyDescent="0.3">
      <c r="B50166" s="10"/>
      <c r="L50166" s="10"/>
      <c r="M50166" s="10"/>
    </row>
    <row r="50167" spans="2:13" s="1" customFormat="1" ht="13.8" x14ac:dyDescent="0.3">
      <c r="B50167" s="10"/>
      <c r="L50167" s="10"/>
      <c r="M50167" s="10"/>
    </row>
    <row r="50168" spans="2:13" s="1" customFormat="1" ht="13.8" x14ac:dyDescent="0.3">
      <c r="B50168" s="10"/>
      <c r="L50168" s="10"/>
      <c r="M50168" s="10"/>
    </row>
    <row r="50169" spans="2:13" s="1" customFormat="1" ht="13.8" x14ac:dyDescent="0.3">
      <c r="B50169" s="10"/>
      <c r="L50169" s="10"/>
      <c r="M50169" s="10"/>
    </row>
    <row r="50170" spans="2:13" s="1" customFormat="1" ht="13.8" x14ac:dyDescent="0.3">
      <c r="B50170" s="10"/>
      <c r="L50170" s="10"/>
      <c r="M50170" s="10"/>
    </row>
    <row r="50171" spans="2:13" s="1" customFormat="1" ht="13.8" x14ac:dyDescent="0.3">
      <c r="B50171" s="10"/>
      <c r="L50171" s="10"/>
      <c r="M50171" s="10"/>
    </row>
    <row r="50172" spans="2:13" s="1" customFormat="1" ht="13.8" x14ac:dyDescent="0.3">
      <c r="B50172" s="10"/>
      <c r="L50172" s="10"/>
      <c r="M50172" s="10"/>
    </row>
    <row r="50173" spans="2:13" s="1" customFormat="1" ht="13.8" x14ac:dyDescent="0.3">
      <c r="B50173" s="10"/>
      <c r="L50173" s="10"/>
      <c r="M50173" s="10"/>
    </row>
    <row r="50174" spans="2:13" s="1" customFormat="1" ht="13.8" x14ac:dyDescent="0.3">
      <c r="B50174" s="10"/>
      <c r="L50174" s="10"/>
      <c r="M50174" s="10"/>
    </row>
    <row r="50175" spans="2:13" s="1" customFormat="1" ht="13.8" x14ac:dyDescent="0.3">
      <c r="B50175" s="10"/>
      <c r="L50175" s="10"/>
      <c r="M50175" s="10"/>
    </row>
    <row r="50176" spans="2:13" s="1" customFormat="1" ht="13.8" x14ac:dyDescent="0.3">
      <c r="B50176" s="10"/>
      <c r="L50176" s="10"/>
      <c r="M50176" s="10"/>
    </row>
    <row r="50177" spans="2:13" s="1" customFormat="1" ht="13.8" x14ac:dyDescent="0.3">
      <c r="B50177" s="10"/>
      <c r="L50177" s="10"/>
      <c r="M50177" s="10"/>
    </row>
    <row r="50178" spans="2:13" s="1" customFormat="1" ht="13.8" x14ac:dyDescent="0.3">
      <c r="B50178" s="10"/>
      <c r="L50178" s="10"/>
      <c r="M50178" s="10"/>
    </row>
    <row r="50179" spans="2:13" s="1" customFormat="1" ht="13.8" x14ac:dyDescent="0.3">
      <c r="B50179" s="10"/>
      <c r="L50179" s="10"/>
      <c r="M50179" s="10"/>
    </row>
    <row r="50180" spans="2:13" s="1" customFormat="1" ht="13.8" x14ac:dyDescent="0.3">
      <c r="B50180" s="10"/>
      <c r="L50180" s="10"/>
      <c r="M50180" s="10"/>
    </row>
    <row r="50181" spans="2:13" s="1" customFormat="1" ht="13.8" x14ac:dyDescent="0.3">
      <c r="B50181" s="10"/>
      <c r="L50181" s="10"/>
      <c r="M50181" s="10"/>
    </row>
    <row r="50182" spans="2:13" s="1" customFormat="1" ht="13.8" x14ac:dyDescent="0.3">
      <c r="B50182" s="10"/>
      <c r="L50182" s="10"/>
      <c r="M50182" s="10"/>
    </row>
    <row r="50183" spans="2:13" s="1" customFormat="1" ht="13.8" x14ac:dyDescent="0.3">
      <c r="B50183" s="10"/>
      <c r="L50183" s="10"/>
      <c r="M50183" s="10"/>
    </row>
    <row r="50184" spans="2:13" s="1" customFormat="1" ht="13.8" x14ac:dyDescent="0.3">
      <c r="B50184" s="10"/>
      <c r="L50184" s="10"/>
      <c r="M50184" s="10"/>
    </row>
    <row r="50185" spans="2:13" s="1" customFormat="1" ht="13.8" x14ac:dyDescent="0.3">
      <c r="B50185" s="10"/>
      <c r="L50185" s="10"/>
      <c r="M50185" s="10"/>
    </row>
    <row r="50186" spans="2:13" s="1" customFormat="1" ht="13.8" x14ac:dyDescent="0.3">
      <c r="B50186" s="10"/>
      <c r="L50186" s="10"/>
      <c r="M50186" s="10"/>
    </row>
    <row r="50187" spans="2:13" s="1" customFormat="1" ht="13.8" x14ac:dyDescent="0.3">
      <c r="B50187" s="10"/>
      <c r="L50187" s="10"/>
      <c r="M50187" s="10"/>
    </row>
    <row r="50188" spans="2:13" s="1" customFormat="1" ht="13.8" x14ac:dyDescent="0.3">
      <c r="B50188" s="10"/>
      <c r="L50188" s="10"/>
      <c r="M50188" s="10"/>
    </row>
    <row r="50189" spans="2:13" s="1" customFormat="1" ht="13.8" x14ac:dyDescent="0.3">
      <c r="B50189" s="10"/>
      <c r="L50189" s="10"/>
      <c r="M50189" s="10"/>
    </row>
    <row r="50190" spans="2:13" s="1" customFormat="1" ht="13.8" x14ac:dyDescent="0.3">
      <c r="B50190" s="10"/>
      <c r="L50190" s="10"/>
      <c r="M50190" s="10"/>
    </row>
    <row r="50191" spans="2:13" s="1" customFormat="1" ht="13.8" x14ac:dyDescent="0.3">
      <c r="B50191" s="10"/>
      <c r="L50191" s="10"/>
      <c r="M50191" s="10"/>
    </row>
    <row r="50192" spans="2:13" s="1" customFormat="1" ht="13.8" x14ac:dyDescent="0.3">
      <c r="B50192" s="10"/>
      <c r="L50192" s="10"/>
      <c r="M50192" s="10"/>
    </row>
    <row r="50193" spans="2:13" s="1" customFormat="1" ht="13.8" x14ac:dyDescent="0.3">
      <c r="B50193" s="10"/>
      <c r="L50193" s="10"/>
      <c r="M50193" s="10"/>
    </row>
    <row r="50194" spans="2:13" s="1" customFormat="1" ht="13.8" x14ac:dyDescent="0.3">
      <c r="B50194" s="10"/>
      <c r="L50194" s="10"/>
      <c r="M50194" s="10"/>
    </row>
    <row r="50195" spans="2:13" s="1" customFormat="1" ht="13.8" x14ac:dyDescent="0.3">
      <c r="B50195" s="10"/>
      <c r="L50195" s="10"/>
      <c r="M50195" s="10"/>
    </row>
    <row r="50196" spans="2:13" s="1" customFormat="1" ht="13.8" x14ac:dyDescent="0.3">
      <c r="B50196" s="10"/>
      <c r="L50196" s="10"/>
      <c r="M50196" s="10"/>
    </row>
    <row r="50197" spans="2:13" s="1" customFormat="1" ht="13.8" x14ac:dyDescent="0.3">
      <c r="B50197" s="10"/>
      <c r="L50197" s="10"/>
      <c r="M50197" s="10"/>
    </row>
    <row r="50198" spans="2:13" s="1" customFormat="1" ht="13.8" x14ac:dyDescent="0.3">
      <c r="B50198" s="10"/>
      <c r="L50198" s="10"/>
      <c r="M50198" s="10"/>
    </row>
    <row r="50199" spans="2:13" s="1" customFormat="1" ht="13.8" x14ac:dyDescent="0.3">
      <c r="B50199" s="10"/>
      <c r="L50199" s="10"/>
      <c r="M50199" s="10"/>
    </row>
    <row r="50200" spans="2:13" s="1" customFormat="1" ht="13.8" x14ac:dyDescent="0.3">
      <c r="B50200" s="10"/>
      <c r="L50200" s="10"/>
      <c r="M50200" s="10"/>
    </row>
    <row r="50201" spans="2:13" s="1" customFormat="1" ht="13.8" x14ac:dyDescent="0.3">
      <c r="B50201" s="10"/>
      <c r="L50201" s="10"/>
      <c r="M50201" s="10"/>
    </row>
    <row r="50202" spans="2:13" s="1" customFormat="1" ht="13.8" x14ac:dyDescent="0.3">
      <c r="B50202" s="10"/>
      <c r="L50202" s="10"/>
      <c r="M50202" s="10"/>
    </row>
    <row r="50203" spans="2:13" s="1" customFormat="1" ht="13.8" x14ac:dyDescent="0.3">
      <c r="B50203" s="10"/>
      <c r="L50203" s="10"/>
      <c r="M50203" s="10"/>
    </row>
    <row r="50204" spans="2:13" s="1" customFormat="1" ht="13.8" x14ac:dyDescent="0.3">
      <c r="B50204" s="10"/>
      <c r="L50204" s="10"/>
      <c r="M50204" s="10"/>
    </row>
    <row r="50205" spans="2:13" s="1" customFormat="1" ht="13.8" x14ac:dyDescent="0.3">
      <c r="B50205" s="10"/>
      <c r="L50205" s="10"/>
      <c r="M50205" s="10"/>
    </row>
    <row r="50206" spans="2:13" s="1" customFormat="1" ht="13.8" x14ac:dyDescent="0.3">
      <c r="B50206" s="10"/>
      <c r="L50206" s="10"/>
      <c r="M50206" s="10"/>
    </row>
    <row r="50207" spans="2:13" s="1" customFormat="1" ht="13.8" x14ac:dyDescent="0.3">
      <c r="B50207" s="10"/>
      <c r="L50207" s="10"/>
      <c r="M50207" s="10"/>
    </row>
    <row r="50208" spans="2:13" s="1" customFormat="1" ht="13.8" x14ac:dyDescent="0.3">
      <c r="B50208" s="10"/>
      <c r="L50208" s="10"/>
      <c r="M50208" s="10"/>
    </row>
    <row r="50209" spans="2:13" s="1" customFormat="1" ht="13.8" x14ac:dyDescent="0.3">
      <c r="B50209" s="10"/>
      <c r="L50209" s="10"/>
      <c r="M50209" s="10"/>
    </row>
    <row r="50210" spans="2:13" s="1" customFormat="1" ht="13.8" x14ac:dyDescent="0.3">
      <c r="B50210" s="10"/>
      <c r="L50210" s="10"/>
      <c r="M50210" s="10"/>
    </row>
    <row r="50211" spans="2:13" s="1" customFormat="1" ht="13.8" x14ac:dyDescent="0.3">
      <c r="B50211" s="10"/>
      <c r="L50211" s="10"/>
      <c r="M50211" s="10"/>
    </row>
    <row r="50212" spans="2:13" s="1" customFormat="1" ht="13.8" x14ac:dyDescent="0.3">
      <c r="B50212" s="10"/>
      <c r="L50212" s="10"/>
      <c r="M50212" s="10"/>
    </row>
    <row r="50213" spans="2:13" s="1" customFormat="1" ht="13.8" x14ac:dyDescent="0.3">
      <c r="B50213" s="10"/>
      <c r="L50213" s="10"/>
      <c r="M50213" s="10"/>
    </row>
    <row r="50214" spans="2:13" s="1" customFormat="1" ht="13.8" x14ac:dyDescent="0.3">
      <c r="B50214" s="10"/>
      <c r="L50214" s="10"/>
      <c r="M50214" s="10"/>
    </row>
    <row r="50215" spans="2:13" s="1" customFormat="1" ht="13.8" x14ac:dyDescent="0.3">
      <c r="B50215" s="10"/>
      <c r="L50215" s="10"/>
      <c r="M50215" s="10"/>
    </row>
    <row r="50216" spans="2:13" s="1" customFormat="1" ht="13.8" x14ac:dyDescent="0.3">
      <c r="B50216" s="10"/>
      <c r="L50216" s="10"/>
      <c r="M50216" s="10"/>
    </row>
    <row r="50217" spans="2:13" s="1" customFormat="1" ht="13.8" x14ac:dyDescent="0.3">
      <c r="B50217" s="10"/>
      <c r="L50217" s="10"/>
      <c r="M50217" s="10"/>
    </row>
    <row r="50218" spans="2:13" s="1" customFormat="1" ht="13.8" x14ac:dyDescent="0.3">
      <c r="B50218" s="10"/>
      <c r="L50218" s="10"/>
      <c r="M50218" s="10"/>
    </row>
    <row r="50219" spans="2:13" s="1" customFormat="1" ht="13.8" x14ac:dyDescent="0.3">
      <c r="B50219" s="10"/>
      <c r="L50219" s="10"/>
      <c r="M50219" s="10"/>
    </row>
    <row r="50220" spans="2:13" s="1" customFormat="1" ht="13.8" x14ac:dyDescent="0.3">
      <c r="B50220" s="10"/>
      <c r="L50220" s="10"/>
      <c r="M50220" s="10"/>
    </row>
    <row r="50221" spans="2:13" s="1" customFormat="1" ht="13.8" x14ac:dyDescent="0.3">
      <c r="B50221" s="10"/>
      <c r="L50221" s="10"/>
      <c r="M50221" s="10"/>
    </row>
    <row r="50222" spans="2:13" s="1" customFormat="1" ht="13.8" x14ac:dyDescent="0.3">
      <c r="B50222" s="10"/>
      <c r="L50222" s="10"/>
      <c r="M50222" s="10"/>
    </row>
    <row r="50223" spans="2:13" s="1" customFormat="1" ht="13.8" x14ac:dyDescent="0.3">
      <c r="B50223" s="10"/>
      <c r="L50223" s="10"/>
      <c r="M50223" s="10"/>
    </row>
    <row r="50224" spans="2:13" s="1" customFormat="1" ht="13.8" x14ac:dyDescent="0.3">
      <c r="B50224" s="10"/>
      <c r="L50224" s="10"/>
      <c r="M50224" s="10"/>
    </row>
    <row r="50225" spans="2:13" s="1" customFormat="1" ht="13.8" x14ac:dyDescent="0.3">
      <c r="B50225" s="10"/>
      <c r="L50225" s="10"/>
      <c r="M50225" s="10"/>
    </row>
    <row r="50226" spans="2:13" s="1" customFormat="1" ht="13.8" x14ac:dyDescent="0.3">
      <c r="B50226" s="10"/>
      <c r="L50226" s="10"/>
      <c r="M50226" s="10"/>
    </row>
    <row r="50227" spans="2:13" s="1" customFormat="1" ht="13.8" x14ac:dyDescent="0.3">
      <c r="B50227" s="10"/>
      <c r="L50227" s="10"/>
      <c r="M50227" s="10"/>
    </row>
    <row r="50228" spans="2:13" s="1" customFormat="1" ht="13.8" x14ac:dyDescent="0.3">
      <c r="B50228" s="10"/>
      <c r="L50228" s="10"/>
      <c r="M50228" s="10"/>
    </row>
    <row r="50229" spans="2:13" s="1" customFormat="1" ht="13.8" x14ac:dyDescent="0.3">
      <c r="B50229" s="10"/>
      <c r="L50229" s="10"/>
      <c r="M50229" s="10"/>
    </row>
    <row r="50230" spans="2:13" s="1" customFormat="1" ht="13.8" x14ac:dyDescent="0.3">
      <c r="B50230" s="10"/>
      <c r="L50230" s="10"/>
      <c r="M50230" s="10"/>
    </row>
    <row r="50231" spans="2:13" s="1" customFormat="1" ht="13.8" x14ac:dyDescent="0.3">
      <c r="B50231" s="10"/>
      <c r="L50231" s="10"/>
      <c r="M50231" s="10"/>
    </row>
    <row r="50232" spans="2:13" s="1" customFormat="1" ht="13.8" x14ac:dyDescent="0.3">
      <c r="B50232" s="10"/>
      <c r="L50232" s="10"/>
      <c r="M50232" s="10"/>
    </row>
    <row r="50233" spans="2:13" s="1" customFormat="1" ht="13.8" x14ac:dyDescent="0.3">
      <c r="B50233" s="10"/>
      <c r="L50233" s="10"/>
      <c r="M50233" s="10"/>
    </row>
    <row r="50234" spans="2:13" s="1" customFormat="1" ht="13.8" x14ac:dyDescent="0.3">
      <c r="B50234" s="10"/>
      <c r="L50234" s="10"/>
      <c r="M50234" s="10"/>
    </row>
    <row r="50235" spans="2:13" s="1" customFormat="1" ht="13.8" x14ac:dyDescent="0.3">
      <c r="B50235" s="10"/>
      <c r="L50235" s="10"/>
      <c r="M50235" s="10"/>
    </row>
    <row r="50236" spans="2:13" s="1" customFormat="1" ht="13.8" x14ac:dyDescent="0.3">
      <c r="B50236" s="10"/>
      <c r="L50236" s="10"/>
      <c r="M50236" s="10"/>
    </row>
    <row r="50237" spans="2:13" s="1" customFormat="1" ht="13.8" x14ac:dyDescent="0.3">
      <c r="B50237" s="10"/>
      <c r="L50237" s="10"/>
      <c r="M50237" s="10"/>
    </row>
    <row r="50238" spans="2:13" s="1" customFormat="1" ht="13.8" x14ac:dyDescent="0.3">
      <c r="B50238" s="10"/>
      <c r="L50238" s="10"/>
      <c r="M50238" s="10"/>
    </row>
    <row r="50239" spans="2:13" s="1" customFormat="1" ht="13.8" x14ac:dyDescent="0.3">
      <c r="B50239" s="10"/>
      <c r="L50239" s="10"/>
      <c r="M50239" s="10"/>
    </row>
    <row r="50240" spans="2:13" s="1" customFormat="1" ht="13.8" x14ac:dyDescent="0.3">
      <c r="B50240" s="10"/>
      <c r="L50240" s="10"/>
      <c r="M50240" s="10"/>
    </row>
    <row r="50241" spans="2:13" s="1" customFormat="1" ht="13.8" x14ac:dyDescent="0.3">
      <c r="B50241" s="10"/>
      <c r="L50241" s="10"/>
      <c r="M50241" s="10"/>
    </row>
    <row r="50242" spans="2:13" s="1" customFormat="1" ht="13.8" x14ac:dyDescent="0.3">
      <c r="B50242" s="10"/>
      <c r="L50242" s="10"/>
      <c r="M50242" s="10"/>
    </row>
    <row r="50243" spans="2:13" s="1" customFormat="1" ht="13.8" x14ac:dyDescent="0.3">
      <c r="B50243" s="10"/>
      <c r="L50243" s="10"/>
      <c r="M50243" s="10"/>
    </row>
    <row r="50244" spans="2:13" s="1" customFormat="1" ht="13.8" x14ac:dyDescent="0.3">
      <c r="B50244" s="10"/>
      <c r="L50244" s="10"/>
      <c r="M50244" s="10"/>
    </row>
    <row r="50245" spans="2:13" s="1" customFormat="1" ht="13.8" x14ac:dyDescent="0.3">
      <c r="B50245" s="10"/>
      <c r="L50245" s="10"/>
      <c r="M50245" s="10"/>
    </row>
    <row r="50246" spans="2:13" s="1" customFormat="1" ht="13.8" x14ac:dyDescent="0.3">
      <c r="B50246" s="10"/>
      <c r="L50246" s="10"/>
      <c r="M50246" s="10"/>
    </row>
    <row r="50247" spans="2:13" s="1" customFormat="1" ht="13.8" x14ac:dyDescent="0.3">
      <c r="B50247" s="10"/>
      <c r="L50247" s="10"/>
      <c r="M50247" s="10"/>
    </row>
    <row r="50248" spans="2:13" s="1" customFormat="1" ht="13.8" x14ac:dyDescent="0.3">
      <c r="B50248" s="10"/>
      <c r="L50248" s="10"/>
      <c r="M50248" s="10"/>
    </row>
    <row r="50249" spans="2:13" s="1" customFormat="1" ht="13.8" x14ac:dyDescent="0.3">
      <c r="B50249" s="10"/>
      <c r="L50249" s="10"/>
      <c r="M50249" s="10"/>
    </row>
    <row r="50250" spans="2:13" s="1" customFormat="1" ht="13.8" x14ac:dyDescent="0.3">
      <c r="B50250" s="10"/>
      <c r="L50250" s="10"/>
      <c r="M50250" s="10"/>
    </row>
    <row r="50251" spans="2:13" s="1" customFormat="1" ht="13.8" x14ac:dyDescent="0.3">
      <c r="B50251" s="10"/>
      <c r="L50251" s="10"/>
      <c r="M50251" s="10"/>
    </row>
    <row r="50252" spans="2:13" s="1" customFormat="1" ht="13.8" x14ac:dyDescent="0.3">
      <c r="B50252" s="10"/>
      <c r="L50252" s="10"/>
      <c r="M50252" s="10"/>
    </row>
    <row r="50253" spans="2:13" s="1" customFormat="1" ht="13.8" x14ac:dyDescent="0.3">
      <c r="B50253" s="10"/>
      <c r="L50253" s="10"/>
      <c r="M50253" s="10"/>
    </row>
    <row r="50254" spans="2:13" s="1" customFormat="1" ht="13.8" x14ac:dyDescent="0.3">
      <c r="B50254" s="10"/>
      <c r="L50254" s="10"/>
      <c r="M50254" s="10"/>
    </row>
    <row r="50255" spans="2:13" s="1" customFormat="1" ht="13.8" x14ac:dyDescent="0.3">
      <c r="B50255" s="10"/>
      <c r="L50255" s="10"/>
      <c r="M50255" s="10"/>
    </row>
    <row r="50256" spans="2:13" s="1" customFormat="1" ht="13.8" x14ac:dyDescent="0.3">
      <c r="B50256" s="10"/>
      <c r="L50256" s="10"/>
      <c r="M50256" s="10"/>
    </row>
    <row r="50257" spans="2:13" s="1" customFormat="1" ht="13.8" x14ac:dyDescent="0.3">
      <c r="B50257" s="10"/>
      <c r="L50257" s="10"/>
      <c r="M50257" s="10"/>
    </row>
    <row r="50258" spans="2:13" s="1" customFormat="1" ht="13.8" x14ac:dyDescent="0.3">
      <c r="B50258" s="10"/>
      <c r="L50258" s="10"/>
      <c r="M50258" s="10"/>
    </row>
    <row r="50259" spans="2:13" s="1" customFormat="1" ht="13.8" x14ac:dyDescent="0.3">
      <c r="B50259" s="10"/>
      <c r="L50259" s="10"/>
      <c r="M50259" s="10"/>
    </row>
    <row r="50260" spans="2:13" s="1" customFormat="1" ht="13.8" x14ac:dyDescent="0.3">
      <c r="B50260" s="10"/>
      <c r="L50260" s="10"/>
      <c r="M50260" s="10"/>
    </row>
    <row r="50261" spans="2:13" s="1" customFormat="1" ht="13.8" x14ac:dyDescent="0.3">
      <c r="B50261" s="10"/>
      <c r="L50261" s="10"/>
      <c r="M50261" s="10"/>
    </row>
    <row r="50262" spans="2:13" s="1" customFormat="1" ht="13.8" x14ac:dyDescent="0.3">
      <c r="B50262" s="10"/>
      <c r="L50262" s="10"/>
      <c r="M50262" s="10"/>
    </row>
    <row r="50263" spans="2:13" s="1" customFormat="1" ht="13.8" x14ac:dyDescent="0.3">
      <c r="B50263" s="10"/>
      <c r="L50263" s="10"/>
      <c r="M50263" s="10"/>
    </row>
    <row r="50264" spans="2:13" s="1" customFormat="1" ht="13.8" x14ac:dyDescent="0.3">
      <c r="B50264" s="10"/>
      <c r="L50264" s="10"/>
      <c r="M50264" s="10"/>
    </row>
    <row r="50265" spans="2:13" s="1" customFormat="1" ht="13.8" x14ac:dyDescent="0.3">
      <c r="B50265" s="10"/>
      <c r="L50265" s="10"/>
      <c r="M50265" s="10"/>
    </row>
    <row r="50266" spans="2:13" s="1" customFormat="1" ht="13.8" x14ac:dyDescent="0.3">
      <c r="B50266" s="10"/>
      <c r="L50266" s="10"/>
      <c r="M50266" s="10"/>
    </row>
    <row r="50267" spans="2:13" s="1" customFormat="1" ht="13.8" x14ac:dyDescent="0.3">
      <c r="B50267" s="10"/>
      <c r="L50267" s="10"/>
      <c r="M50267" s="10"/>
    </row>
    <row r="50268" spans="2:13" s="1" customFormat="1" ht="13.8" x14ac:dyDescent="0.3">
      <c r="B50268" s="10"/>
      <c r="L50268" s="10"/>
      <c r="M50268" s="10"/>
    </row>
    <row r="50269" spans="2:13" s="1" customFormat="1" ht="13.8" x14ac:dyDescent="0.3">
      <c r="B50269" s="10"/>
      <c r="L50269" s="10"/>
      <c r="M50269" s="10"/>
    </row>
    <row r="50270" spans="2:13" s="1" customFormat="1" ht="13.8" x14ac:dyDescent="0.3">
      <c r="B50270" s="10"/>
      <c r="L50270" s="10"/>
      <c r="M50270" s="10"/>
    </row>
    <row r="50271" spans="2:13" s="1" customFormat="1" ht="13.8" x14ac:dyDescent="0.3">
      <c r="B50271" s="10"/>
      <c r="L50271" s="10"/>
      <c r="M50271" s="10"/>
    </row>
    <row r="50272" spans="2:13" s="1" customFormat="1" ht="13.8" x14ac:dyDescent="0.3">
      <c r="B50272" s="10"/>
      <c r="L50272" s="10"/>
      <c r="M50272" s="10"/>
    </row>
    <row r="50273" spans="2:13" s="1" customFormat="1" ht="13.8" x14ac:dyDescent="0.3">
      <c r="B50273" s="10"/>
      <c r="L50273" s="10"/>
      <c r="M50273" s="10"/>
    </row>
    <row r="50274" spans="2:13" s="1" customFormat="1" ht="13.8" x14ac:dyDescent="0.3">
      <c r="B50274" s="10"/>
      <c r="L50274" s="10"/>
      <c r="M50274" s="10"/>
    </row>
    <row r="50275" spans="2:13" s="1" customFormat="1" ht="13.8" x14ac:dyDescent="0.3">
      <c r="B50275" s="10"/>
      <c r="L50275" s="10"/>
      <c r="M50275" s="10"/>
    </row>
    <row r="50276" spans="2:13" s="1" customFormat="1" ht="13.8" x14ac:dyDescent="0.3">
      <c r="B50276" s="10"/>
      <c r="L50276" s="10"/>
      <c r="M50276" s="10"/>
    </row>
    <row r="50277" spans="2:13" s="1" customFormat="1" ht="13.8" x14ac:dyDescent="0.3">
      <c r="B50277" s="10"/>
      <c r="L50277" s="10"/>
      <c r="M50277" s="10"/>
    </row>
    <row r="50278" spans="2:13" s="1" customFormat="1" ht="13.8" x14ac:dyDescent="0.3">
      <c r="B50278" s="10"/>
      <c r="L50278" s="10"/>
      <c r="M50278" s="10"/>
    </row>
    <row r="50279" spans="2:13" s="1" customFormat="1" ht="13.8" x14ac:dyDescent="0.3">
      <c r="B50279" s="10"/>
      <c r="L50279" s="10"/>
      <c r="M50279" s="10"/>
    </row>
    <row r="50280" spans="2:13" s="1" customFormat="1" ht="13.8" x14ac:dyDescent="0.3">
      <c r="B50280" s="10"/>
      <c r="L50280" s="10"/>
      <c r="M50280" s="10"/>
    </row>
    <row r="50281" spans="2:13" s="1" customFormat="1" ht="13.8" x14ac:dyDescent="0.3">
      <c r="B50281" s="10"/>
      <c r="L50281" s="10"/>
      <c r="M50281" s="10"/>
    </row>
    <row r="50282" spans="2:13" s="1" customFormat="1" ht="13.8" x14ac:dyDescent="0.3">
      <c r="B50282" s="10"/>
      <c r="L50282" s="10"/>
      <c r="M50282" s="10"/>
    </row>
    <row r="50283" spans="2:13" s="1" customFormat="1" ht="13.8" x14ac:dyDescent="0.3">
      <c r="B50283" s="10"/>
      <c r="L50283" s="10"/>
      <c r="M50283" s="10"/>
    </row>
    <row r="50284" spans="2:13" s="1" customFormat="1" ht="13.8" x14ac:dyDescent="0.3">
      <c r="B50284" s="10"/>
      <c r="L50284" s="10"/>
      <c r="M50284" s="10"/>
    </row>
    <row r="50285" spans="2:13" s="1" customFormat="1" ht="13.8" x14ac:dyDescent="0.3">
      <c r="B50285" s="10"/>
      <c r="L50285" s="10"/>
      <c r="M50285" s="10"/>
    </row>
    <row r="50286" spans="2:13" s="1" customFormat="1" ht="13.8" x14ac:dyDescent="0.3">
      <c r="B50286" s="10"/>
      <c r="L50286" s="10"/>
      <c r="M50286" s="10"/>
    </row>
    <row r="50287" spans="2:13" s="1" customFormat="1" ht="13.8" x14ac:dyDescent="0.3">
      <c r="B50287" s="10"/>
      <c r="L50287" s="10"/>
      <c r="M50287" s="10"/>
    </row>
    <row r="50288" spans="2:13" s="1" customFormat="1" ht="13.8" x14ac:dyDescent="0.3">
      <c r="B50288" s="10"/>
      <c r="L50288" s="10"/>
      <c r="M50288" s="10"/>
    </row>
    <row r="50289" spans="2:13" s="1" customFormat="1" ht="13.8" x14ac:dyDescent="0.3">
      <c r="B50289" s="10"/>
      <c r="L50289" s="10"/>
      <c r="M50289" s="10"/>
    </row>
    <row r="50290" spans="2:13" s="1" customFormat="1" ht="13.8" x14ac:dyDescent="0.3">
      <c r="B50290" s="10"/>
      <c r="L50290" s="10"/>
      <c r="M50290" s="10"/>
    </row>
    <row r="50291" spans="2:13" s="1" customFormat="1" ht="13.8" x14ac:dyDescent="0.3">
      <c r="B50291" s="10"/>
      <c r="L50291" s="10"/>
      <c r="M50291" s="10"/>
    </row>
    <row r="50292" spans="2:13" s="1" customFormat="1" ht="13.8" x14ac:dyDescent="0.3">
      <c r="B50292" s="10"/>
      <c r="L50292" s="10"/>
      <c r="M50292" s="10"/>
    </row>
    <row r="50293" spans="2:13" s="1" customFormat="1" ht="13.8" x14ac:dyDescent="0.3">
      <c r="B50293" s="10"/>
      <c r="L50293" s="10"/>
      <c r="M50293" s="10"/>
    </row>
    <row r="50294" spans="2:13" s="1" customFormat="1" ht="13.8" x14ac:dyDescent="0.3">
      <c r="B50294" s="10"/>
      <c r="L50294" s="10"/>
      <c r="M50294" s="10"/>
    </row>
    <row r="50295" spans="2:13" s="1" customFormat="1" ht="13.8" x14ac:dyDescent="0.3">
      <c r="B50295" s="10"/>
      <c r="L50295" s="10"/>
      <c r="M50295" s="10"/>
    </row>
    <row r="50296" spans="2:13" s="1" customFormat="1" ht="13.8" x14ac:dyDescent="0.3">
      <c r="B50296" s="10"/>
      <c r="L50296" s="10"/>
      <c r="M50296" s="10"/>
    </row>
    <row r="50297" spans="2:13" s="1" customFormat="1" ht="13.8" x14ac:dyDescent="0.3">
      <c r="B50297" s="10"/>
      <c r="L50297" s="10"/>
      <c r="M50297" s="10"/>
    </row>
    <row r="50298" spans="2:13" s="1" customFormat="1" ht="13.8" x14ac:dyDescent="0.3">
      <c r="B50298" s="10"/>
      <c r="L50298" s="10"/>
      <c r="M50298" s="10"/>
    </row>
    <row r="50299" spans="2:13" s="1" customFormat="1" ht="13.8" x14ac:dyDescent="0.3">
      <c r="B50299" s="10"/>
      <c r="L50299" s="10"/>
      <c r="M50299" s="10"/>
    </row>
    <row r="50300" spans="2:13" s="1" customFormat="1" ht="13.8" x14ac:dyDescent="0.3">
      <c r="B50300" s="10"/>
      <c r="L50300" s="10"/>
      <c r="M50300" s="10"/>
    </row>
    <row r="50301" spans="2:13" s="1" customFormat="1" ht="13.8" x14ac:dyDescent="0.3">
      <c r="B50301" s="10"/>
      <c r="L50301" s="10"/>
      <c r="M50301" s="10"/>
    </row>
    <row r="50302" spans="2:13" s="1" customFormat="1" ht="13.8" x14ac:dyDescent="0.3">
      <c r="B50302" s="10"/>
      <c r="L50302" s="10"/>
      <c r="M50302" s="10"/>
    </row>
    <row r="50303" spans="2:13" s="1" customFormat="1" ht="13.8" x14ac:dyDescent="0.3">
      <c r="B50303" s="10"/>
      <c r="L50303" s="10"/>
      <c r="M50303" s="10"/>
    </row>
    <row r="50304" spans="2:13" s="1" customFormat="1" ht="13.8" x14ac:dyDescent="0.3">
      <c r="B50304" s="10"/>
      <c r="L50304" s="10"/>
      <c r="M50304" s="10"/>
    </row>
    <row r="50305" spans="2:13" s="1" customFormat="1" ht="13.8" x14ac:dyDescent="0.3">
      <c r="B50305" s="10"/>
      <c r="L50305" s="10"/>
      <c r="M50305" s="10"/>
    </row>
    <row r="50306" spans="2:13" s="1" customFormat="1" ht="13.8" x14ac:dyDescent="0.3">
      <c r="B50306" s="10"/>
      <c r="L50306" s="10"/>
      <c r="M50306" s="10"/>
    </row>
    <row r="50307" spans="2:13" s="1" customFormat="1" ht="13.8" x14ac:dyDescent="0.3">
      <c r="B50307" s="10"/>
      <c r="L50307" s="10"/>
      <c r="M50307" s="10"/>
    </row>
    <row r="50308" spans="2:13" s="1" customFormat="1" ht="13.8" x14ac:dyDescent="0.3">
      <c r="B50308" s="10"/>
      <c r="L50308" s="10"/>
      <c r="M50308" s="10"/>
    </row>
    <row r="50309" spans="2:13" s="1" customFormat="1" ht="13.8" x14ac:dyDescent="0.3">
      <c r="B50309" s="10"/>
      <c r="L50309" s="10"/>
      <c r="M50309" s="10"/>
    </row>
    <row r="50310" spans="2:13" s="1" customFormat="1" ht="13.8" x14ac:dyDescent="0.3">
      <c r="B50310" s="10"/>
      <c r="L50310" s="10"/>
      <c r="M50310" s="10"/>
    </row>
    <row r="50311" spans="2:13" s="1" customFormat="1" ht="13.8" x14ac:dyDescent="0.3">
      <c r="B50311" s="10"/>
      <c r="L50311" s="10"/>
      <c r="M50311" s="10"/>
    </row>
    <row r="50312" spans="2:13" s="1" customFormat="1" ht="13.8" x14ac:dyDescent="0.3">
      <c r="B50312" s="10"/>
      <c r="L50312" s="10"/>
      <c r="M50312" s="10"/>
    </row>
    <row r="50313" spans="2:13" s="1" customFormat="1" ht="13.8" x14ac:dyDescent="0.3">
      <c r="B50313" s="10"/>
      <c r="L50313" s="10"/>
      <c r="M50313" s="10"/>
    </row>
    <row r="50314" spans="2:13" s="1" customFormat="1" ht="13.8" x14ac:dyDescent="0.3">
      <c r="B50314" s="10"/>
      <c r="L50314" s="10"/>
      <c r="M50314" s="10"/>
    </row>
    <row r="50315" spans="2:13" s="1" customFormat="1" ht="13.8" x14ac:dyDescent="0.3">
      <c r="B50315" s="10"/>
      <c r="L50315" s="10"/>
      <c r="M50315" s="10"/>
    </row>
    <row r="50316" spans="2:13" s="1" customFormat="1" ht="13.8" x14ac:dyDescent="0.3">
      <c r="B50316" s="10"/>
      <c r="L50316" s="10"/>
      <c r="M50316" s="10"/>
    </row>
    <row r="50317" spans="2:13" s="1" customFormat="1" ht="13.8" x14ac:dyDescent="0.3">
      <c r="B50317" s="10"/>
      <c r="L50317" s="10"/>
      <c r="M50317" s="10"/>
    </row>
    <row r="50318" spans="2:13" s="1" customFormat="1" ht="13.8" x14ac:dyDescent="0.3">
      <c r="B50318" s="10"/>
      <c r="L50318" s="10"/>
      <c r="M50318" s="10"/>
    </row>
    <row r="50319" spans="2:13" s="1" customFormat="1" ht="13.8" x14ac:dyDescent="0.3">
      <c r="B50319" s="10"/>
      <c r="L50319" s="10"/>
      <c r="M50319" s="10"/>
    </row>
    <row r="50320" spans="2:13" s="1" customFormat="1" ht="13.8" x14ac:dyDescent="0.3">
      <c r="B50320" s="10"/>
      <c r="L50320" s="10"/>
      <c r="M50320" s="10"/>
    </row>
    <row r="50321" spans="2:13" s="1" customFormat="1" ht="13.8" x14ac:dyDescent="0.3">
      <c r="B50321" s="10"/>
      <c r="L50321" s="10"/>
      <c r="M50321" s="10"/>
    </row>
    <row r="50322" spans="2:13" s="1" customFormat="1" ht="13.8" x14ac:dyDescent="0.3">
      <c r="B50322" s="10"/>
      <c r="L50322" s="10"/>
      <c r="M50322" s="10"/>
    </row>
    <row r="50323" spans="2:13" s="1" customFormat="1" ht="13.8" x14ac:dyDescent="0.3">
      <c r="B50323" s="10"/>
      <c r="L50323" s="10"/>
      <c r="M50323" s="10"/>
    </row>
    <row r="50324" spans="2:13" s="1" customFormat="1" ht="13.8" x14ac:dyDescent="0.3">
      <c r="B50324" s="10"/>
      <c r="L50324" s="10"/>
      <c r="M50324" s="10"/>
    </row>
    <row r="50325" spans="2:13" s="1" customFormat="1" ht="13.8" x14ac:dyDescent="0.3">
      <c r="B50325" s="10"/>
      <c r="L50325" s="10"/>
      <c r="M50325" s="10"/>
    </row>
    <row r="50326" spans="2:13" s="1" customFormat="1" ht="13.8" x14ac:dyDescent="0.3">
      <c r="B50326" s="10"/>
      <c r="L50326" s="10"/>
      <c r="M50326" s="10"/>
    </row>
    <row r="50327" spans="2:13" s="1" customFormat="1" ht="13.8" x14ac:dyDescent="0.3">
      <c r="B50327" s="10"/>
      <c r="L50327" s="10"/>
      <c r="M50327" s="10"/>
    </row>
    <row r="50328" spans="2:13" s="1" customFormat="1" ht="13.8" x14ac:dyDescent="0.3">
      <c r="B50328" s="10"/>
      <c r="L50328" s="10"/>
      <c r="M50328" s="10"/>
    </row>
    <row r="50329" spans="2:13" s="1" customFormat="1" ht="13.8" x14ac:dyDescent="0.3">
      <c r="B50329" s="10"/>
      <c r="L50329" s="10"/>
      <c r="M50329" s="10"/>
    </row>
    <row r="50330" spans="2:13" s="1" customFormat="1" ht="13.8" x14ac:dyDescent="0.3">
      <c r="B50330" s="10"/>
      <c r="L50330" s="10"/>
      <c r="M50330" s="10"/>
    </row>
    <row r="50331" spans="2:13" s="1" customFormat="1" ht="13.8" x14ac:dyDescent="0.3">
      <c r="B50331" s="10"/>
      <c r="L50331" s="10"/>
      <c r="M50331" s="10"/>
    </row>
    <row r="50332" spans="2:13" s="1" customFormat="1" ht="13.8" x14ac:dyDescent="0.3">
      <c r="B50332" s="10"/>
      <c r="L50332" s="10"/>
      <c r="M50332" s="10"/>
    </row>
    <row r="50333" spans="2:13" s="1" customFormat="1" ht="13.8" x14ac:dyDescent="0.3">
      <c r="B50333" s="10"/>
      <c r="L50333" s="10"/>
      <c r="M50333" s="10"/>
    </row>
    <row r="50334" spans="2:13" s="1" customFormat="1" ht="13.8" x14ac:dyDescent="0.3">
      <c r="B50334" s="10"/>
      <c r="L50334" s="10"/>
      <c r="M50334" s="10"/>
    </row>
    <row r="50335" spans="2:13" s="1" customFormat="1" ht="13.8" x14ac:dyDescent="0.3">
      <c r="B50335" s="10"/>
      <c r="L50335" s="10"/>
      <c r="M50335" s="10"/>
    </row>
    <row r="50336" spans="2:13" s="1" customFormat="1" ht="13.8" x14ac:dyDescent="0.3">
      <c r="B50336" s="10"/>
      <c r="L50336" s="10"/>
      <c r="M50336" s="10"/>
    </row>
    <row r="50337" spans="2:13" s="1" customFormat="1" ht="13.8" x14ac:dyDescent="0.3">
      <c r="B50337" s="10"/>
      <c r="L50337" s="10"/>
      <c r="M50337" s="10"/>
    </row>
    <row r="50338" spans="2:13" s="1" customFormat="1" ht="13.8" x14ac:dyDescent="0.3">
      <c r="B50338" s="10"/>
      <c r="L50338" s="10"/>
      <c r="M50338" s="10"/>
    </row>
    <row r="50339" spans="2:13" s="1" customFormat="1" ht="13.8" x14ac:dyDescent="0.3">
      <c r="B50339" s="10"/>
      <c r="L50339" s="10"/>
      <c r="M50339" s="10"/>
    </row>
    <row r="50340" spans="2:13" s="1" customFormat="1" ht="13.8" x14ac:dyDescent="0.3">
      <c r="B50340" s="10"/>
      <c r="L50340" s="10"/>
      <c r="M50340" s="10"/>
    </row>
    <row r="50341" spans="2:13" s="1" customFormat="1" ht="13.8" x14ac:dyDescent="0.3">
      <c r="B50341" s="10"/>
      <c r="L50341" s="10"/>
      <c r="M50341" s="10"/>
    </row>
    <row r="50342" spans="2:13" s="1" customFormat="1" ht="13.8" x14ac:dyDescent="0.3">
      <c r="B50342" s="10"/>
      <c r="L50342" s="10"/>
      <c r="M50342" s="10"/>
    </row>
    <row r="50343" spans="2:13" s="1" customFormat="1" ht="13.8" x14ac:dyDescent="0.3">
      <c r="B50343" s="10"/>
      <c r="L50343" s="10"/>
      <c r="M50343" s="10"/>
    </row>
    <row r="50344" spans="2:13" s="1" customFormat="1" ht="13.8" x14ac:dyDescent="0.3">
      <c r="B50344" s="10"/>
      <c r="L50344" s="10"/>
      <c r="M50344" s="10"/>
    </row>
    <row r="50345" spans="2:13" s="1" customFormat="1" ht="13.8" x14ac:dyDescent="0.3">
      <c r="B50345" s="10"/>
      <c r="L50345" s="10"/>
      <c r="M50345" s="10"/>
    </row>
    <row r="50346" spans="2:13" s="1" customFormat="1" ht="13.8" x14ac:dyDescent="0.3">
      <c r="B50346" s="10"/>
      <c r="L50346" s="10"/>
      <c r="M50346" s="10"/>
    </row>
    <row r="50347" spans="2:13" s="1" customFormat="1" ht="13.8" x14ac:dyDescent="0.3">
      <c r="B50347" s="10"/>
      <c r="L50347" s="10"/>
      <c r="M50347" s="10"/>
    </row>
    <row r="50348" spans="2:13" s="1" customFormat="1" ht="13.8" x14ac:dyDescent="0.3">
      <c r="B50348" s="10"/>
      <c r="L50348" s="10"/>
      <c r="M50348" s="10"/>
    </row>
    <row r="50349" spans="2:13" s="1" customFormat="1" ht="13.8" x14ac:dyDescent="0.3">
      <c r="B50349" s="10"/>
      <c r="L50349" s="10"/>
      <c r="M50349" s="10"/>
    </row>
    <row r="50350" spans="2:13" s="1" customFormat="1" ht="13.8" x14ac:dyDescent="0.3">
      <c r="B50350" s="10"/>
      <c r="L50350" s="10"/>
      <c r="M50350" s="10"/>
    </row>
    <row r="50351" spans="2:13" s="1" customFormat="1" ht="13.8" x14ac:dyDescent="0.3">
      <c r="B50351" s="10"/>
      <c r="L50351" s="10"/>
      <c r="M50351" s="10"/>
    </row>
    <row r="50352" spans="2:13" s="1" customFormat="1" ht="13.8" x14ac:dyDescent="0.3">
      <c r="B50352" s="10"/>
      <c r="L50352" s="10"/>
      <c r="M50352" s="10"/>
    </row>
    <row r="50353" spans="2:13" s="1" customFormat="1" ht="13.8" x14ac:dyDescent="0.3">
      <c r="B50353" s="10"/>
      <c r="L50353" s="10"/>
      <c r="M50353" s="10"/>
    </row>
    <row r="50354" spans="2:13" s="1" customFormat="1" ht="13.8" x14ac:dyDescent="0.3">
      <c r="B50354" s="10"/>
      <c r="L50354" s="10"/>
      <c r="M50354" s="10"/>
    </row>
    <row r="50355" spans="2:13" s="1" customFormat="1" ht="13.8" x14ac:dyDescent="0.3">
      <c r="B50355" s="10"/>
      <c r="L50355" s="10"/>
      <c r="M50355" s="10"/>
    </row>
    <row r="50356" spans="2:13" s="1" customFormat="1" ht="13.8" x14ac:dyDescent="0.3">
      <c r="B50356" s="10"/>
      <c r="L50356" s="10"/>
      <c r="M50356" s="10"/>
    </row>
    <row r="50357" spans="2:13" s="1" customFormat="1" ht="13.8" x14ac:dyDescent="0.3">
      <c r="B50357" s="10"/>
      <c r="L50357" s="10"/>
      <c r="M50357" s="10"/>
    </row>
    <row r="50358" spans="2:13" s="1" customFormat="1" ht="13.8" x14ac:dyDescent="0.3">
      <c r="B50358" s="10"/>
      <c r="L50358" s="10"/>
      <c r="M50358" s="10"/>
    </row>
    <row r="50359" spans="2:13" s="1" customFormat="1" ht="13.8" x14ac:dyDescent="0.3">
      <c r="B50359" s="10"/>
      <c r="L50359" s="10"/>
      <c r="M50359" s="10"/>
    </row>
    <row r="50360" spans="2:13" s="1" customFormat="1" ht="13.8" x14ac:dyDescent="0.3">
      <c r="B50360" s="10"/>
      <c r="L50360" s="10"/>
      <c r="M50360" s="10"/>
    </row>
    <row r="50361" spans="2:13" s="1" customFormat="1" ht="13.8" x14ac:dyDescent="0.3">
      <c r="B50361" s="10"/>
      <c r="L50361" s="10"/>
      <c r="M50361" s="10"/>
    </row>
    <row r="50362" spans="2:13" s="1" customFormat="1" ht="13.8" x14ac:dyDescent="0.3">
      <c r="B50362" s="10"/>
      <c r="L50362" s="10"/>
      <c r="M50362" s="10"/>
    </row>
    <row r="50363" spans="2:13" s="1" customFormat="1" ht="13.8" x14ac:dyDescent="0.3">
      <c r="B50363" s="10"/>
      <c r="L50363" s="10"/>
      <c r="M50363" s="10"/>
    </row>
    <row r="50364" spans="2:13" s="1" customFormat="1" ht="13.8" x14ac:dyDescent="0.3">
      <c r="B50364" s="10"/>
      <c r="L50364" s="10"/>
      <c r="M50364" s="10"/>
    </row>
    <row r="50365" spans="2:13" s="1" customFormat="1" ht="13.8" x14ac:dyDescent="0.3">
      <c r="B50365" s="10"/>
      <c r="L50365" s="10"/>
      <c r="M50365" s="10"/>
    </row>
    <row r="50366" spans="2:13" s="1" customFormat="1" ht="13.8" x14ac:dyDescent="0.3">
      <c r="B50366" s="10"/>
      <c r="L50366" s="10"/>
      <c r="M50366" s="10"/>
    </row>
    <row r="50367" spans="2:13" s="1" customFormat="1" ht="13.8" x14ac:dyDescent="0.3">
      <c r="B50367" s="10"/>
      <c r="L50367" s="10"/>
      <c r="M50367" s="10"/>
    </row>
    <row r="50368" spans="2:13" s="1" customFormat="1" ht="13.8" x14ac:dyDescent="0.3">
      <c r="B50368" s="10"/>
      <c r="L50368" s="10"/>
      <c r="M50368" s="10"/>
    </row>
    <row r="50369" spans="2:13" s="1" customFormat="1" ht="13.8" x14ac:dyDescent="0.3">
      <c r="B50369" s="10"/>
      <c r="L50369" s="10"/>
      <c r="M50369" s="10"/>
    </row>
    <row r="50370" spans="2:13" s="1" customFormat="1" ht="13.8" x14ac:dyDescent="0.3">
      <c r="B50370" s="10"/>
      <c r="L50370" s="10"/>
      <c r="M50370" s="10"/>
    </row>
    <row r="50371" spans="2:13" s="1" customFormat="1" ht="13.8" x14ac:dyDescent="0.3">
      <c r="B50371" s="10"/>
      <c r="L50371" s="10"/>
      <c r="M50371" s="10"/>
    </row>
    <row r="50372" spans="2:13" s="1" customFormat="1" ht="13.8" x14ac:dyDescent="0.3">
      <c r="B50372" s="10"/>
      <c r="L50372" s="10"/>
      <c r="M50372" s="10"/>
    </row>
    <row r="50373" spans="2:13" s="1" customFormat="1" ht="13.8" x14ac:dyDescent="0.3">
      <c r="B50373" s="10"/>
      <c r="L50373" s="10"/>
      <c r="M50373" s="10"/>
    </row>
    <row r="50374" spans="2:13" s="1" customFormat="1" ht="13.8" x14ac:dyDescent="0.3">
      <c r="B50374" s="10"/>
      <c r="L50374" s="10"/>
      <c r="M50374" s="10"/>
    </row>
    <row r="50375" spans="2:13" s="1" customFormat="1" ht="13.8" x14ac:dyDescent="0.3">
      <c r="B50375" s="10"/>
      <c r="L50375" s="10"/>
      <c r="M50375" s="10"/>
    </row>
    <row r="50376" spans="2:13" s="1" customFormat="1" ht="13.8" x14ac:dyDescent="0.3">
      <c r="B50376" s="10"/>
      <c r="L50376" s="10"/>
      <c r="M50376" s="10"/>
    </row>
    <row r="50377" spans="2:13" s="1" customFormat="1" ht="13.8" x14ac:dyDescent="0.3">
      <c r="B50377" s="10"/>
      <c r="L50377" s="10"/>
      <c r="M50377" s="10"/>
    </row>
    <row r="50378" spans="2:13" s="1" customFormat="1" ht="13.8" x14ac:dyDescent="0.3">
      <c r="B50378" s="10"/>
      <c r="L50378" s="10"/>
      <c r="M50378" s="10"/>
    </row>
    <row r="50379" spans="2:13" s="1" customFormat="1" ht="13.8" x14ac:dyDescent="0.3">
      <c r="B50379" s="10"/>
      <c r="L50379" s="10"/>
      <c r="M50379" s="10"/>
    </row>
    <row r="50380" spans="2:13" s="1" customFormat="1" ht="13.8" x14ac:dyDescent="0.3">
      <c r="B50380" s="10"/>
      <c r="L50380" s="10"/>
      <c r="M50380" s="10"/>
    </row>
    <row r="50381" spans="2:13" s="1" customFormat="1" ht="13.8" x14ac:dyDescent="0.3">
      <c r="B50381" s="10"/>
      <c r="L50381" s="10"/>
      <c r="M50381" s="10"/>
    </row>
    <row r="50382" spans="2:13" s="1" customFormat="1" ht="13.8" x14ac:dyDescent="0.3">
      <c r="B50382" s="10"/>
      <c r="L50382" s="10"/>
      <c r="M50382" s="10"/>
    </row>
    <row r="50383" spans="2:13" s="1" customFormat="1" ht="13.8" x14ac:dyDescent="0.3">
      <c r="B50383" s="10"/>
      <c r="L50383" s="10"/>
      <c r="M50383" s="10"/>
    </row>
    <row r="50384" spans="2:13" s="1" customFormat="1" ht="13.8" x14ac:dyDescent="0.3">
      <c r="B50384" s="10"/>
      <c r="L50384" s="10"/>
      <c r="M50384" s="10"/>
    </row>
    <row r="50385" spans="2:13" s="1" customFormat="1" ht="13.8" x14ac:dyDescent="0.3">
      <c r="B50385" s="10"/>
      <c r="L50385" s="10"/>
      <c r="M50385" s="10"/>
    </row>
    <row r="50386" spans="2:13" s="1" customFormat="1" ht="13.8" x14ac:dyDescent="0.3">
      <c r="B50386" s="10"/>
      <c r="L50386" s="10"/>
      <c r="M50386" s="10"/>
    </row>
    <row r="50387" spans="2:13" s="1" customFormat="1" ht="13.8" x14ac:dyDescent="0.3">
      <c r="B50387" s="10"/>
      <c r="L50387" s="10"/>
      <c r="M50387" s="10"/>
    </row>
    <row r="50388" spans="2:13" s="1" customFormat="1" ht="13.8" x14ac:dyDescent="0.3">
      <c r="B50388" s="10"/>
      <c r="L50388" s="10"/>
      <c r="M50388" s="10"/>
    </row>
    <row r="50389" spans="2:13" s="1" customFormat="1" ht="13.8" x14ac:dyDescent="0.3">
      <c r="B50389" s="10"/>
      <c r="L50389" s="10"/>
      <c r="M50389" s="10"/>
    </row>
    <row r="50390" spans="2:13" s="1" customFormat="1" ht="13.8" x14ac:dyDescent="0.3">
      <c r="B50390" s="10"/>
      <c r="L50390" s="10"/>
      <c r="M50390" s="10"/>
    </row>
    <row r="50391" spans="2:13" s="1" customFormat="1" ht="13.8" x14ac:dyDescent="0.3">
      <c r="B50391" s="10"/>
      <c r="L50391" s="10"/>
      <c r="M50391" s="10"/>
    </row>
    <row r="50392" spans="2:13" s="1" customFormat="1" ht="13.8" x14ac:dyDescent="0.3">
      <c r="B50392" s="10"/>
      <c r="L50392" s="10"/>
      <c r="M50392" s="10"/>
    </row>
    <row r="50393" spans="2:13" s="1" customFormat="1" ht="13.8" x14ac:dyDescent="0.3">
      <c r="B50393" s="10"/>
      <c r="L50393" s="10"/>
      <c r="M50393" s="10"/>
    </row>
    <row r="50394" spans="2:13" s="1" customFormat="1" ht="13.8" x14ac:dyDescent="0.3">
      <c r="B50394" s="10"/>
      <c r="L50394" s="10"/>
      <c r="M50394" s="10"/>
    </row>
    <row r="50395" spans="2:13" s="1" customFormat="1" ht="13.8" x14ac:dyDescent="0.3">
      <c r="B50395" s="10"/>
      <c r="L50395" s="10"/>
      <c r="M50395" s="10"/>
    </row>
    <row r="50396" spans="2:13" s="1" customFormat="1" ht="13.8" x14ac:dyDescent="0.3">
      <c r="B50396" s="10"/>
      <c r="L50396" s="10"/>
      <c r="M50396" s="10"/>
    </row>
    <row r="50397" spans="2:13" s="1" customFormat="1" ht="13.8" x14ac:dyDescent="0.3">
      <c r="B50397" s="10"/>
      <c r="L50397" s="10"/>
      <c r="M50397" s="10"/>
    </row>
    <row r="50398" spans="2:13" s="1" customFormat="1" ht="13.8" x14ac:dyDescent="0.3">
      <c r="B50398" s="10"/>
      <c r="L50398" s="10"/>
      <c r="M50398" s="10"/>
    </row>
    <row r="50399" spans="2:13" s="1" customFormat="1" ht="13.8" x14ac:dyDescent="0.3">
      <c r="B50399" s="10"/>
      <c r="L50399" s="10"/>
      <c r="M50399" s="10"/>
    </row>
    <row r="50400" spans="2:13" s="1" customFormat="1" ht="13.8" x14ac:dyDescent="0.3">
      <c r="B50400" s="10"/>
      <c r="L50400" s="10"/>
      <c r="M50400" s="10"/>
    </row>
    <row r="50401" spans="2:13" s="1" customFormat="1" ht="13.8" x14ac:dyDescent="0.3">
      <c r="B50401" s="10"/>
      <c r="L50401" s="10"/>
      <c r="M50401" s="10"/>
    </row>
    <row r="50402" spans="2:13" s="1" customFormat="1" ht="13.8" x14ac:dyDescent="0.3">
      <c r="B50402" s="10"/>
      <c r="L50402" s="10"/>
      <c r="M50402" s="10"/>
    </row>
    <row r="50403" spans="2:13" s="1" customFormat="1" ht="13.8" x14ac:dyDescent="0.3">
      <c r="B50403" s="10"/>
      <c r="L50403" s="10"/>
      <c r="M50403" s="10"/>
    </row>
    <row r="50404" spans="2:13" s="1" customFormat="1" ht="13.8" x14ac:dyDescent="0.3">
      <c r="B50404" s="10"/>
      <c r="L50404" s="10"/>
      <c r="M50404" s="10"/>
    </row>
    <row r="50405" spans="2:13" s="1" customFormat="1" ht="13.8" x14ac:dyDescent="0.3">
      <c r="B50405" s="10"/>
      <c r="L50405" s="10"/>
      <c r="M50405" s="10"/>
    </row>
    <row r="50406" spans="2:13" s="1" customFormat="1" ht="13.8" x14ac:dyDescent="0.3">
      <c r="B50406" s="10"/>
      <c r="L50406" s="10"/>
      <c r="M50406" s="10"/>
    </row>
    <row r="50407" spans="2:13" s="1" customFormat="1" ht="13.8" x14ac:dyDescent="0.3">
      <c r="B50407" s="10"/>
      <c r="L50407" s="10"/>
      <c r="M50407" s="10"/>
    </row>
    <row r="50408" spans="2:13" s="1" customFormat="1" ht="13.8" x14ac:dyDescent="0.3">
      <c r="B50408" s="10"/>
      <c r="L50408" s="10"/>
      <c r="M50408" s="10"/>
    </row>
    <row r="50409" spans="2:13" s="1" customFormat="1" ht="13.8" x14ac:dyDescent="0.3">
      <c r="B50409" s="10"/>
      <c r="L50409" s="10"/>
      <c r="M50409" s="10"/>
    </row>
    <row r="50410" spans="2:13" s="1" customFormat="1" ht="13.8" x14ac:dyDescent="0.3">
      <c r="B50410" s="10"/>
      <c r="L50410" s="10"/>
      <c r="M50410" s="10"/>
    </row>
    <row r="50411" spans="2:13" s="1" customFormat="1" ht="13.8" x14ac:dyDescent="0.3">
      <c r="B50411" s="10"/>
      <c r="L50411" s="10"/>
      <c r="M50411" s="10"/>
    </row>
    <row r="50412" spans="2:13" s="1" customFormat="1" ht="13.8" x14ac:dyDescent="0.3">
      <c r="B50412" s="10"/>
      <c r="L50412" s="10"/>
      <c r="M50412" s="10"/>
    </row>
    <row r="50413" spans="2:13" s="1" customFormat="1" ht="13.8" x14ac:dyDescent="0.3">
      <c r="B50413" s="10"/>
      <c r="L50413" s="10"/>
      <c r="M50413" s="10"/>
    </row>
    <row r="50414" spans="2:13" s="1" customFormat="1" ht="13.8" x14ac:dyDescent="0.3">
      <c r="B50414" s="10"/>
      <c r="L50414" s="10"/>
      <c r="M50414" s="10"/>
    </row>
    <row r="50415" spans="2:13" s="1" customFormat="1" ht="13.8" x14ac:dyDescent="0.3">
      <c r="B50415" s="10"/>
      <c r="L50415" s="10"/>
      <c r="M50415" s="10"/>
    </row>
    <row r="50416" spans="2:13" s="1" customFormat="1" ht="13.8" x14ac:dyDescent="0.3">
      <c r="B50416" s="10"/>
      <c r="L50416" s="10"/>
      <c r="M50416" s="10"/>
    </row>
    <row r="50417" spans="2:13" s="1" customFormat="1" ht="13.8" x14ac:dyDescent="0.3">
      <c r="B50417" s="10"/>
      <c r="L50417" s="10"/>
      <c r="M50417" s="10"/>
    </row>
    <row r="50418" spans="2:13" s="1" customFormat="1" ht="13.8" x14ac:dyDescent="0.3">
      <c r="B50418" s="10"/>
      <c r="L50418" s="10"/>
      <c r="M50418" s="10"/>
    </row>
    <row r="50419" spans="2:13" s="1" customFormat="1" ht="13.8" x14ac:dyDescent="0.3">
      <c r="B50419" s="10"/>
      <c r="L50419" s="10"/>
      <c r="M50419" s="10"/>
    </row>
    <row r="50420" spans="2:13" s="1" customFormat="1" ht="13.8" x14ac:dyDescent="0.3">
      <c r="B50420" s="10"/>
      <c r="L50420" s="10"/>
      <c r="M50420" s="10"/>
    </row>
    <row r="50421" spans="2:13" s="1" customFormat="1" ht="13.8" x14ac:dyDescent="0.3">
      <c r="B50421" s="10"/>
      <c r="L50421" s="10"/>
      <c r="M50421" s="10"/>
    </row>
    <row r="50422" spans="2:13" s="1" customFormat="1" ht="13.8" x14ac:dyDescent="0.3">
      <c r="B50422" s="10"/>
      <c r="L50422" s="10"/>
      <c r="M50422" s="10"/>
    </row>
    <row r="50423" spans="2:13" s="1" customFormat="1" ht="13.8" x14ac:dyDescent="0.3">
      <c r="B50423" s="10"/>
      <c r="L50423" s="10"/>
      <c r="M50423" s="10"/>
    </row>
    <row r="50424" spans="2:13" s="1" customFormat="1" ht="13.8" x14ac:dyDescent="0.3">
      <c r="B50424" s="10"/>
      <c r="L50424" s="10"/>
      <c r="M50424" s="10"/>
    </row>
    <row r="50425" spans="2:13" s="1" customFormat="1" ht="13.8" x14ac:dyDescent="0.3">
      <c r="B50425" s="10"/>
      <c r="L50425" s="10"/>
      <c r="M50425" s="10"/>
    </row>
    <row r="50426" spans="2:13" s="1" customFormat="1" ht="13.8" x14ac:dyDescent="0.3">
      <c r="B50426" s="10"/>
      <c r="L50426" s="10"/>
      <c r="M50426" s="10"/>
    </row>
    <row r="50427" spans="2:13" s="1" customFormat="1" ht="13.8" x14ac:dyDescent="0.3">
      <c r="B50427" s="10"/>
      <c r="L50427" s="10"/>
      <c r="M50427" s="10"/>
    </row>
    <row r="50428" spans="2:13" s="1" customFormat="1" ht="13.8" x14ac:dyDescent="0.3">
      <c r="B50428" s="10"/>
      <c r="L50428" s="10"/>
      <c r="M50428" s="10"/>
    </row>
    <row r="50429" spans="2:13" s="1" customFormat="1" ht="13.8" x14ac:dyDescent="0.3">
      <c r="B50429" s="10"/>
      <c r="L50429" s="10"/>
      <c r="M50429" s="10"/>
    </row>
    <row r="50430" spans="2:13" s="1" customFormat="1" ht="13.8" x14ac:dyDescent="0.3">
      <c r="B50430" s="10"/>
      <c r="L50430" s="10"/>
      <c r="M50430" s="10"/>
    </row>
    <row r="50431" spans="2:13" s="1" customFormat="1" ht="13.8" x14ac:dyDescent="0.3">
      <c r="B50431" s="10"/>
      <c r="L50431" s="10"/>
      <c r="M50431" s="10"/>
    </row>
    <row r="50432" spans="2:13" s="1" customFormat="1" ht="13.8" x14ac:dyDescent="0.3">
      <c r="B50432" s="10"/>
      <c r="L50432" s="10"/>
      <c r="M50432" s="10"/>
    </row>
    <row r="50433" spans="2:13" s="1" customFormat="1" ht="13.8" x14ac:dyDescent="0.3">
      <c r="B50433" s="10"/>
      <c r="L50433" s="10"/>
      <c r="M50433" s="10"/>
    </row>
    <row r="50434" spans="2:13" s="1" customFormat="1" ht="13.8" x14ac:dyDescent="0.3">
      <c r="B50434" s="10"/>
      <c r="L50434" s="10"/>
      <c r="M50434" s="10"/>
    </row>
    <row r="50435" spans="2:13" s="1" customFormat="1" ht="13.8" x14ac:dyDescent="0.3">
      <c r="B50435" s="10"/>
      <c r="L50435" s="10"/>
      <c r="M50435" s="10"/>
    </row>
    <row r="50436" spans="2:13" s="1" customFormat="1" ht="13.8" x14ac:dyDescent="0.3">
      <c r="B50436" s="10"/>
      <c r="L50436" s="10"/>
      <c r="M50436" s="10"/>
    </row>
    <row r="50437" spans="2:13" s="1" customFormat="1" ht="13.8" x14ac:dyDescent="0.3">
      <c r="B50437" s="10"/>
      <c r="L50437" s="10"/>
      <c r="M50437" s="10"/>
    </row>
    <row r="50438" spans="2:13" s="1" customFormat="1" ht="13.8" x14ac:dyDescent="0.3">
      <c r="B50438" s="10"/>
      <c r="L50438" s="10"/>
      <c r="M50438" s="10"/>
    </row>
    <row r="50439" spans="2:13" s="1" customFormat="1" ht="13.8" x14ac:dyDescent="0.3">
      <c r="B50439" s="10"/>
      <c r="L50439" s="10"/>
      <c r="M50439" s="10"/>
    </row>
    <row r="50440" spans="2:13" s="1" customFormat="1" ht="13.8" x14ac:dyDescent="0.3">
      <c r="B50440" s="10"/>
      <c r="L50440" s="10"/>
      <c r="M50440" s="10"/>
    </row>
    <row r="50441" spans="2:13" s="1" customFormat="1" ht="13.8" x14ac:dyDescent="0.3">
      <c r="B50441" s="10"/>
      <c r="L50441" s="10"/>
      <c r="M50441" s="10"/>
    </row>
    <row r="50442" spans="2:13" s="1" customFormat="1" ht="13.8" x14ac:dyDescent="0.3">
      <c r="B50442" s="10"/>
      <c r="L50442" s="10"/>
      <c r="M50442" s="10"/>
    </row>
    <row r="50443" spans="2:13" s="1" customFormat="1" ht="13.8" x14ac:dyDescent="0.3">
      <c r="B50443" s="10"/>
      <c r="L50443" s="10"/>
      <c r="M50443" s="10"/>
    </row>
    <row r="50444" spans="2:13" s="1" customFormat="1" ht="13.8" x14ac:dyDescent="0.3">
      <c r="B50444" s="10"/>
      <c r="L50444" s="10"/>
      <c r="M50444" s="10"/>
    </row>
    <row r="50445" spans="2:13" s="1" customFormat="1" ht="13.8" x14ac:dyDescent="0.3">
      <c r="B50445" s="10"/>
      <c r="L50445" s="10"/>
      <c r="M50445" s="10"/>
    </row>
    <row r="50446" spans="2:13" s="1" customFormat="1" ht="13.8" x14ac:dyDescent="0.3">
      <c r="B50446" s="10"/>
      <c r="L50446" s="10"/>
      <c r="M50446" s="10"/>
    </row>
    <row r="50447" spans="2:13" s="1" customFormat="1" ht="13.8" x14ac:dyDescent="0.3">
      <c r="B50447" s="10"/>
      <c r="L50447" s="10"/>
      <c r="M50447" s="10"/>
    </row>
    <row r="50448" spans="2:13" s="1" customFormat="1" ht="13.8" x14ac:dyDescent="0.3">
      <c r="B50448" s="10"/>
      <c r="L50448" s="10"/>
      <c r="M50448" s="10"/>
    </row>
    <row r="50449" spans="2:13" s="1" customFormat="1" ht="13.8" x14ac:dyDescent="0.3">
      <c r="B50449" s="10"/>
      <c r="L50449" s="10"/>
      <c r="M50449" s="10"/>
    </row>
    <row r="50450" spans="2:13" s="1" customFormat="1" ht="13.8" x14ac:dyDescent="0.3">
      <c r="B50450" s="10"/>
      <c r="L50450" s="10"/>
      <c r="M50450" s="10"/>
    </row>
    <row r="50451" spans="2:13" s="1" customFormat="1" ht="13.8" x14ac:dyDescent="0.3">
      <c r="B50451" s="10"/>
      <c r="L50451" s="10"/>
      <c r="M50451" s="10"/>
    </row>
    <row r="50452" spans="2:13" s="1" customFormat="1" ht="13.8" x14ac:dyDescent="0.3">
      <c r="B50452" s="10"/>
      <c r="L50452" s="10"/>
      <c r="M50452" s="10"/>
    </row>
    <row r="50453" spans="2:13" s="1" customFormat="1" ht="13.8" x14ac:dyDescent="0.3">
      <c r="B50453" s="10"/>
      <c r="L50453" s="10"/>
      <c r="M50453" s="10"/>
    </row>
    <row r="50454" spans="2:13" s="1" customFormat="1" ht="13.8" x14ac:dyDescent="0.3">
      <c r="B50454" s="10"/>
      <c r="L50454" s="10"/>
      <c r="M50454" s="10"/>
    </row>
    <row r="50455" spans="2:13" s="1" customFormat="1" ht="13.8" x14ac:dyDescent="0.3">
      <c r="B50455" s="10"/>
      <c r="L50455" s="10"/>
      <c r="M50455" s="10"/>
    </row>
    <row r="50456" spans="2:13" s="1" customFormat="1" ht="13.8" x14ac:dyDescent="0.3">
      <c r="B50456" s="10"/>
      <c r="L50456" s="10"/>
      <c r="M50456" s="10"/>
    </row>
    <row r="50457" spans="2:13" s="1" customFormat="1" ht="13.8" x14ac:dyDescent="0.3">
      <c r="B50457" s="10"/>
      <c r="L50457" s="10"/>
      <c r="M50457" s="10"/>
    </row>
    <row r="50458" spans="2:13" s="1" customFormat="1" ht="13.8" x14ac:dyDescent="0.3">
      <c r="B50458" s="10"/>
      <c r="L50458" s="10"/>
      <c r="M50458" s="10"/>
    </row>
    <row r="50459" spans="2:13" s="1" customFormat="1" ht="13.8" x14ac:dyDescent="0.3">
      <c r="B50459" s="10"/>
      <c r="L50459" s="10"/>
      <c r="M50459" s="10"/>
    </row>
    <row r="50460" spans="2:13" s="1" customFormat="1" ht="13.8" x14ac:dyDescent="0.3">
      <c r="B50460" s="10"/>
      <c r="L50460" s="10"/>
      <c r="M50460" s="10"/>
    </row>
    <row r="50461" spans="2:13" s="1" customFormat="1" ht="13.8" x14ac:dyDescent="0.3">
      <c r="B50461" s="10"/>
      <c r="L50461" s="10"/>
      <c r="M50461" s="10"/>
    </row>
    <row r="50462" spans="2:13" s="1" customFormat="1" ht="13.8" x14ac:dyDescent="0.3">
      <c r="B50462" s="10"/>
      <c r="L50462" s="10"/>
      <c r="M50462" s="10"/>
    </row>
    <row r="50463" spans="2:13" s="1" customFormat="1" ht="13.8" x14ac:dyDescent="0.3">
      <c r="B50463" s="10"/>
      <c r="L50463" s="10"/>
      <c r="M50463" s="10"/>
    </row>
    <row r="50464" spans="2:13" s="1" customFormat="1" ht="13.8" x14ac:dyDescent="0.3">
      <c r="B50464" s="10"/>
      <c r="L50464" s="10"/>
      <c r="M50464" s="10"/>
    </row>
    <row r="50465" spans="2:13" s="1" customFormat="1" ht="13.8" x14ac:dyDescent="0.3">
      <c r="B50465" s="10"/>
      <c r="L50465" s="10"/>
      <c r="M50465" s="10"/>
    </row>
    <row r="50466" spans="2:13" s="1" customFormat="1" ht="13.8" x14ac:dyDescent="0.3">
      <c r="B50466" s="10"/>
      <c r="L50466" s="10"/>
      <c r="M50466" s="10"/>
    </row>
    <row r="50467" spans="2:13" s="1" customFormat="1" ht="13.8" x14ac:dyDescent="0.3">
      <c r="B50467" s="10"/>
      <c r="L50467" s="10"/>
      <c r="M50467" s="10"/>
    </row>
    <row r="50468" spans="2:13" s="1" customFormat="1" ht="13.8" x14ac:dyDescent="0.3">
      <c r="B50468" s="10"/>
      <c r="L50468" s="10"/>
      <c r="M50468" s="10"/>
    </row>
    <row r="50469" spans="2:13" s="1" customFormat="1" ht="13.8" x14ac:dyDescent="0.3">
      <c r="B50469" s="10"/>
      <c r="L50469" s="10"/>
      <c r="M50469" s="10"/>
    </row>
    <row r="50470" spans="2:13" s="1" customFormat="1" ht="13.8" x14ac:dyDescent="0.3">
      <c r="B50470" s="10"/>
      <c r="L50470" s="10"/>
      <c r="M50470" s="10"/>
    </row>
    <row r="50471" spans="2:13" s="1" customFormat="1" ht="13.8" x14ac:dyDescent="0.3">
      <c r="B50471" s="10"/>
      <c r="L50471" s="10"/>
      <c r="M50471" s="10"/>
    </row>
    <row r="50472" spans="2:13" s="1" customFormat="1" ht="13.8" x14ac:dyDescent="0.3">
      <c r="B50472" s="10"/>
      <c r="L50472" s="10"/>
      <c r="M50472" s="10"/>
    </row>
    <row r="50473" spans="2:13" s="1" customFormat="1" ht="13.8" x14ac:dyDescent="0.3">
      <c r="B50473" s="10"/>
      <c r="L50473" s="10"/>
      <c r="M50473" s="10"/>
    </row>
    <row r="50474" spans="2:13" s="1" customFormat="1" ht="13.8" x14ac:dyDescent="0.3">
      <c r="B50474" s="10"/>
      <c r="L50474" s="10"/>
      <c r="M50474" s="10"/>
    </row>
    <row r="50475" spans="2:13" s="1" customFormat="1" ht="13.8" x14ac:dyDescent="0.3">
      <c r="B50475" s="10"/>
      <c r="L50475" s="10"/>
      <c r="M50475" s="10"/>
    </row>
    <row r="50476" spans="2:13" s="1" customFormat="1" ht="13.8" x14ac:dyDescent="0.3">
      <c r="B50476" s="10"/>
      <c r="L50476" s="10"/>
      <c r="M50476" s="10"/>
    </row>
    <row r="50477" spans="2:13" s="1" customFormat="1" ht="13.8" x14ac:dyDescent="0.3">
      <c r="B50477" s="10"/>
      <c r="L50477" s="10"/>
      <c r="M50477" s="10"/>
    </row>
    <row r="50478" spans="2:13" s="1" customFormat="1" ht="13.8" x14ac:dyDescent="0.3">
      <c r="B50478" s="10"/>
      <c r="L50478" s="10"/>
      <c r="M50478" s="10"/>
    </row>
    <row r="50479" spans="2:13" s="1" customFormat="1" ht="13.8" x14ac:dyDescent="0.3">
      <c r="B50479" s="10"/>
      <c r="L50479" s="10"/>
      <c r="M50479" s="10"/>
    </row>
    <row r="50480" spans="2:13" s="1" customFormat="1" ht="13.8" x14ac:dyDescent="0.3">
      <c r="B50480" s="10"/>
      <c r="L50480" s="10"/>
      <c r="M50480" s="10"/>
    </row>
    <row r="50481" spans="2:13" s="1" customFormat="1" ht="13.8" x14ac:dyDescent="0.3">
      <c r="B50481" s="10"/>
      <c r="L50481" s="10"/>
      <c r="M50481" s="10"/>
    </row>
    <row r="50482" spans="2:13" s="1" customFormat="1" ht="13.8" x14ac:dyDescent="0.3">
      <c r="B50482" s="10"/>
      <c r="L50482" s="10"/>
      <c r="M50482" s="10"/>
    </row>
    <row r="50483" spans="2:13" s="1" customFormat="1" ht="13.8" x14ac:dyDescent="0.3">
      <c r="B50483" s="10"/>
      <c r="L50483" s="10"/>
      <c r="M50483" s="10"/>
    </row>
    <row r="50484" spans="2:13" s="1" customFormat="1" ht="13.8" x14ac:dyDescent="0.3">
      <c r="B50484" s="10"/>
      <c r="L50484" s="10"/>
      <c r="M50484" s="10"/>
    </row>
    <row r="50485" spans="2:13" s="1" customFormat="1" ht="13.8" x14ac:dyDescent="0.3">
      <c r="B50485" s="10"/>
      <c r="L50485" s="10"/>
      <c r="M50485" s="10"/>
    </row>
    <row r="50486" spans="2:13" s="1" customFormat="1" ht="13.8" x14ac:dyDescent="0.3">
      <c r="B50486" s="10"/>
      <c r="L50486" s="10"/>
      <c r="M50486" s="10"/>
    </row>
    <row r="50487" spans="2:13" s="1" customFormat="1" ht="13.8" x14ac:dyDescent="0.3">
      <c r="B50487" s="10"/>
      <c r="L50487" s="10"/>
      <c r="M50487" s="10"/>
    </row>
    <row r="50488" spans="2:13" s="1" customFormat="1" ht="13.8" x14ac:dyDescent="0.3">
      <c r="B50488" s="10"/>
      <c r="L50488" s="10"/>
      <c r="M50488" s="10"/>
    </row>
    <row r="50489" spans="2:13" s="1" customFormat="1" ht="13.8" x14ac:dyDescent="0.3">
      <c r="B50489" s="10"/>
      <c r="L50489" s="10"/>
      <c r="M50489" s="10"/>
    </row>
    <row r="50490" spans="2:13" s="1" customFormat="1" ht="13.8" x14ac:dyDescent="0.3">
      <c r="B50490" s="10"/>
      <c r="L50490" s="10"/>
      <c r="M50490" s="10"/>
    </row>
    <row r="50491" spans="2:13" s="1" customFormat="1" ht="13.8" x14ac:dyDescent="0.3">
      <c r="B50491" s="10"/>
      <c r="L50491" s="10"/>
      <c r="M50491" s="10"/>
    </row>
    <row r="50492" spans="2:13" s="1" customFormat="1" ht="13.8" x14ac:dyDescent="0.3">
      <c r="B50492" s="10"/>
      <c r="L50492" s="10"/>
      <c r="M50492" s="10"/>
    </row>
    <row r="50493" spans="2:13" s="1" customFormat="1" ht="13.8" x14ac:dyDescent="0.3">
      <c r="B50493" s="10"/>
      <c r="L50493" s="10"/>
      <c r="M50493" s="10"/>
    </row>
    <row r="50494" spans="2:13" s="1" customFormat="1" ht="13.8" x14ac:dyDescent="0.3">
      <c r="B50494" s="10"/>
      <c r="L50494" s="10"/>
      <c r="M50494" s="10"/>
    </row>
    <row r="50495" spans="2:13" s="1" customFormat="1" ht="13.8" x14ac:dyDescent="0.3">
      <c r="B50495" s="10"/>
      <c r="L50495" s="10"/>
      <c r="M50495" s="10"/>
    </row>
    <row r="50496" spans="2:13" s="1" customFormat="1" ht="13.8" x14ac:dyDescent="0.3">
      <c r="B50496" s="10"/>
      <c r="L50496" s="10"/>
      <c r="M50496" s="10"/>
    </row>
    <row r="50497" spans="2:13" s="1" customFormat="1" ht="13.8" x14ac:dyDescent="0.3">
      <c r="B50497" s="10"/>
      <c r="L50497" s="10"/>
      <c r="M50497" s="10"/>
    </row>
    <row r="50498" spans="2:13" s="1" customFormat="1" ht="13.8" x14ac:dyDescent="0.3">
      <c r="B50498" s="10"/>
      <c r="L50498" s="10"/>
      <c r="M50498" s="10"/>
    </row>
    <row r="50499" spans="2:13" s="1" customFormat="1" ht="13.8" x14ac:dyDescent="0.3">
      <c r="B50499" s="10"/>
      <c r="L50499" s="10"/>
      <c r="M50499" s="10"/>
    </row>
    <row r="50500" spans="2:13" s="1" customFormat="1" ht="13.8" x14ac:dyDescent="0.3">
      <c r="B50500" s="10"/>
      <c r="L50500" s="10"/>
      <c r="M50500" s="10"/>
    </row>
    <row r="50501" spans="2:13" s="1" customFormat="1" ht="13.8" x14ac:dyDescent="0.3">
      <c r="B50501" s="10"/>
      <c r="L50501" s="10"/>
      <c r="M50501" s="10"/>
    </row>
    <row r="50502" spans="2:13" s="1" customFormat="1" ht="13.8" x14ac:dyDescent="0.3">
      <c r="B50502" s="10"/>
      <c r="L50502" s="10"/>
      <c r="M50502" s="10"/>
    </row>
    <row r="50503" spans="2:13" s="1" customFormat="1" ht="13.8" x14ac:dyDescent="0.3">
      <c r="B50503" s="10"/>
      <c r="L50503" s="10"/>
      <c r="M50503" s="10"/>
    </row>
    <row r="50504" spans="2:13" s="1" customFormat="1" ht="13.8" x14ac:dyDescent="0.3">
      <c r="B50504" s="10"/>
      <c r="L50504" s="10"/>
      <c r="M50504" s="10"/>
    </row>
    <row r="50505" spans="2:13" s="1" customFormat="1" ht="13.8" x14ac:dyDescent="0.3">
      <c r="B50505" s="10"/>
      <c r="L50505" s="10"/>
      <c r="M50505" s="10"/>
    </row>
    <row r="50506" spans="2:13" s="1" customFormat="1" ht="13.8" x14ac:dyDescent="0.3">
      <c r="B50506" s="10"/>
      <c r="L50506" s="10"/>
      <c r="M50506" s="10"/>
    </row>
    <row r="50507" spans="2:13" s="1" customFormat="1" ht="13.8" x14ac:dyDescent="0.3">
      <c r="B50507" s="10"/>
      <c r="L50507" s="10"/>
      <c r="M50507" s="10"/>
    </row>
    <row r="50508" spans="2:13" s="1" customFormat="1" ht="13.8" x14ac:dyDescent="0.3">
      <c r="B50508" s="10"/>
      <c r="L50508" s="10"/>
      <c r="M50508" s="10"/>
    </row>
    <row r="50509" spans="2:13" s="1" customFormat="1" ht="13.8" x14ac:dyDescent="0.3">
      <c r="B50509" s="10"/>
      <c r="L50509" s="10"/>
      <c r="M50509" s="10"/>
    </row>
    <row r="50510" spans="2:13" s="1" customFormat="1" ht="13.8" x14ac:dyDescent="0.3">
      <c r="B50510" s="10"/>
      <c r="L50510" s="10"/>
      <c r="M50510" s="10"/>
    </row>
    <row r="50511" spans="2:13" s="1" customFormat="1" ht="13.8" x14ac:dyDescent="0.3">
      <c r="B50511" s="10"/>
      <c r="L50511" s="10"/>
      <c r="M50511" s="10"/>
    </row>
    <row r="50512" spans="2:13" s="1" customFormat="1" ht="13.8" x14ac:dyDescent="0.3">
      <c r="B50512" s="10"/>
      <c r="L50512" s="10"/>
      <c r="M50512" s="10"/>
    </row>
    <row r="50513" spans="2:13" s="1" customFormat="1" ht="13.8" x14ac:dyDescent="0.3">
      <c r="B50513" s="10"/>
      <c r="L50513" s="10"/>
      <c r="M50513" s="10"/>
    </row>
    <row r="50514" spans="2:13" s="1" customFormat="1" ht="13.8" x14ac:dyDescent="0.3">
      <c r="B50514" s="10"/>
      <c r="L50514" s="10"/>
      <c r="M50514" s="10"/>
    </row>
    <row r="50515" spans="2:13" s="1" customFormat="1" ht="13.8" x14ac:dyDescent="0.3">
      <c r="B50515" s="10"/>
      <c r="L50515" s="10"/>
      <c r="M50515" s="10"/>
    </row>
    <row r="50516" spans="2:13" s="1" customFormat="1" ht="13.8" x14ac:dyDescent="0.3">
      <c r="B50516" s="10"/>
      <c r="L50516" s="10"/>
      <c r="M50516" s="10"/>
    </row>
    <row r="50517" spans="2:13" s="1" customFormat="1" ht="13.8" x14ac:dyDescent="0.3">
      <c r="B50517" s="10"/>
      <c r="L50517" s="10"/>
      <c r="M50517" s="10"/>
    </row>
    <row r="50518" spans="2:13" s="1" customFormat="1" ht="13.8" x14ac:dyDescent="0.3">
      <c r="B50518" s="10"/>
      <c r="L50518" s="10"/>
      <c r="M50518" s="10"/>
    </row>
    <row r="50519" spans="2:13" s="1" customFormat="1" ht="13.8" x14ac:dyDescent="0.3">
      <c r="B50519" s="10"/>
      <c r="L50519" s="10"/>
      <c r="M50519" s="10"/>
    </row>
    <row r="50520" spans="2:13" s="1" customFormat="1" ht="13.8" x14ac:dyDescent="0.3">
      <c r="B50520" s="10"/>
      <c r="L50520" s="10"/>
      <c r="M50520" s="10"/>
    </row>
    <row r="50521" spans="2:13" s="1" customFormat="1" ht="13.8" x14ac:dyDescent="0.3">
      <c r="B50521" s="10"/>
      <c r="L50521" s="10"/>
      <c r="M50521" s="10"/>
    </row>
    <row r="50522" spans="2:13" s="1" customFormat="1" ht="13.8" x14ac:dyDescent="0.3">
      <c r="B50522" s="10"/>
      <c r="L50522" s="10"/>
      <c r="M50522" s="10"/>
    </row>
    <row r="50523" spans="2:13" s="1" customFormat="1" ht="13.8" x14ac:dyDescent="0.3">
      <c r="B50523" s="10"/>
      <c r="L50523" s="10"/>
      <c r="M50523" s="10"/>
    </row>
    <row r="50524" spans="2:13" s="1" customFormat="1" ht="13.8" x14ac:dyDescent="0.3">
      <c r="B50524" s="10"/>
      <c r="L50524" s="10"/>
      <c r="M50524" s="10"/>
    </row>
    <row r="50525" spans="2:13" s="1" customFormat="1" ht="13.8" x14ac:dyDescent="0.3">
      <c r="B50525" s="10"/>
      <c r="L50525" s="10"/>
      <c r="M50525" s="10"/>
    </row>
    <row r="50526" spans="2:13" s="1" customFormat="1" ht="13.8" x14ac:dyDescent="0.3">
      <c r="B50526" s="10"/>
      <c r="L50526" s="10"/>
      <c r="M50526" s="10"/>
    </row>
    <row r="50527" spans="2:13" s="1" customFormat="1" ht="13.8" x14ac:dyDescent="0.3">
      <c r="B50527" s="10"/>
      <c r="L50527" s="10"/>
      <c r="M50527" s="10"/>
    </row>
    <row r="50528" spans="2:13" s="1" customFormat="1" ht="13.8" x14ac:dyDescent="0.3">
      <c r="B50528" s="10"/>
      <c r="L50528" s="10"/>
      <c r="M50528" s="10"/>
    </row>
    <row r="50529" spans="2:13" s="1" customFormat="1" ht="13.8" x14ac:dyDescent="0.3">
      <c r="B50529" s="10"/>
      <c r="L50529" s="10"/>
      <c r="M50529" s="10"/>
    </row>
    <row r="50530" spans="2:13" s="1" customFormat="1" ht="13.8" x14ac:dyDescent="0.3">
      <c r="B50530" s="10"/>
      <c r="L50530" s="10"/>
      <c r="M50530" s="10"/>
    </row>
    <row r="50531" spans="2:13" s="1" customFormat="1" ht="13.8" x14ac:dyDescent="0.3">
      <c r="B50531" s="10"/>
      <c r="L50531" s="10"/>
      <c r="M50531" s="10"/>
    </row>
    <row r="50532" spans="2:13" s="1" customFormat="1" ht="13.8" x14ac:dyDescent="0.3">
      <c r="B50532" s="10"/>
      <c r="L50532" s="10"/>
      <c r="M50532" s="10"/>
    </row>
    <row r="50533" spans="2:13" s="1" customFormat="1" ht="13.8" x14ac:dyDescent="0.3">
      <c r="B50533" s="10"/>
      <c r="L50533" s="10"/>
      <c r="M50533" s="10"/>
    </row>
    <row r="50534" spans="2:13" s="1" customFormat="1" ht="13.8" x14ac:dyDescent="0.3">
      <c r="B50534" s="10"/>
      <c r="L50534" s="10"/>
      <c r="M50534" s="10"/>
    </row>
    <row r="50535" spans="2:13" s="1" customFormat="1" ht="13.8" x14ac:dyDescent="0.3">
      <c r="B50535" s="10"/>
      <c r="L50535" s="10"/>
      <c r="M50535" s="10"/>
    </row>
    <row r="50536" spans="2:13" s="1" customFormat="1" ht="13.8" x14ac:dyDescent="0.3">
      <c r="B50536" s="10"/>
      <c r="L50536" s="10"/>
      <c r="M50536" s="10"/>
    </row>
    <row r="50537" spans="2:13" s="1" customFormat="1" ht="13.8" x14ac:dyDescent="0.3">
      <c r="B50537" s="10"/>
      <c r="L50537" s="10"/>
      <c r="M50537" s="10"/>
    </row>
    <row r="50538" spans="2:13" s="1" customFormat="1" ht="13.8" x14ac:dyDescent="0.3">
      <c r="B50538" s="10"/>
      <c r="L50538" s="10"/>
      <c r="M50538" s="10"/>
    </row>
    <row r="50539" spans="2:13" s="1" customFormat="1" ht="13.8" x14ac:dyDescent="0.3">
      <c r="B50539" s="10"/>
      <c r="L50539" s="10"/>
      <c r="M50539" s="10"/>
    </row>
    <row r="50540" spans="2:13" s="1" customFormat="1" ht="13.8" x14ac:dyDescent="0.3">
      <c r="B50540" s="10"/>
      <c r="L50540" s="10"/>
      <c r="M50540" s="10"/>
    </row>
    <row r="50541" spans="2:13" s="1" customFormat="1" ht="13.8" x14ac:dyDescent="0.3">
      <c r="B50541" s="10"/>
      <c r="L50541" s="10"/>
      <c r="M50541" s="10"/>
    </row>
    <row r="50542" spans="2:13" s="1" customFormat="1" ht="13.8" x14ac:dyDescent="0.3">
      <c r="B50542" s="10"/>
      <c r="L50542" s="10"/>
      <c r="M50542" s="10"/>
    </row>
    <row r="50543" spans="2:13" s="1" customFormat="1" ht="13.8" x14ac:dyDescent="0.3">
      <c r="B50543" s="10"/>
      <c r="L50543" s="10"/>
      <c r="M50543" s="10"/>
    </row>
    <row r="50544" spans="2:13" s="1" customFormat="1" ht="13.8" x14ac:dyDescent="0.3">
      <c r="B50544" s="10"/>
      <c r="L50544" s="10"/>
      <c r="M50544" s="10"/>
    </row>
    <row r="50545" spans="2:13" s="1" customFormat="1" ht="13.8" x14ac:dyDescent="0.3">
      <c r="B50545" s="10"/>
      <c r="L50545" s="10"/>
      <c r="M50545" s="10"/>
    </row>
    <row r="50546" spans="2:13" s="1" customFormat="1" ht="13.8" x14ac:dyDescent="0.3">
      <c r="B50546" s="10"/>
      <c r="L50546" s="10"/>
      <c r="M50546" s="10"/>
    </row>
    <row r="50547" spans="2:13" s="1" customFormat="1" ht="13.8" x14ac:dyDescent="0.3">
      <c r="B50547" s="10"/>
      <c r="L50547" s="10"/>
      <c r="M50547" s="10"/>
    </row>
    <row r="50548" spans="2:13" s="1" customFormat="1" ht="13.8" x14ac:dyDescent="0.3">
      <c r="B50548" s="10"/>
      <c r="L50548" s="10"/>
      <c r="M50548" s="10"/>
    </row>
    <row r="50549" spans="2:13" s="1" customFormat="1" ht="13.8" x14ac:dyDescent="0.3">
      <c r="B50549" s="10"/>
      <c r="L50549" s="10"/>
      <c r="M50549" s="10"/>
    </row>
    <row r="50550" spans="2:13" s="1" customFormat="1" ht="13.8" x14ac:dyDescent="0.3">
      <c r="B50550" s="10"/>
      <c r="L50550" s="10"/>
      <c r="M50550" s="10"/>
    </row>
    <row r="50551" spans="2:13" s="1" customFormat="1" ht="13.8" x14ac:dyDescent="0.3">
      <c r="B50551" s="10"/>
      <c r="L50551" s="10"/>
      <c r="M50551" s="10"/>
    </row>
    <row r="50552" spans="2:13" s="1" customFormat="1" ht="13.8" x14ac:dyDescent="0.3">
      <c r="B50552" s="10"/>
      <c r="L50552" s="10"/>
      <c r="M50552" s="10"/>
    </row>
    <row r="50553" spans="2:13" s="1" customFormat="1" ht="13.8" x14ac:dyDescent="0.3">
      <c r="B50553" s="10"/>
      <c r="L50553" s="10"/>
      <c r="M50553" s="10"/>
    </row>
    <row r="50554" spans="2:13" s="1" customFormat="1" ht="13.8" x14ac:dyDescent="0.3">
      <c r="B50554" s="10"/>
      <c r="L50554" s="10"/>
      <c r="M50554" s="10"/>
    </row>
    <row r="50555" spans="2:13" s="1" customFormat="1" ht="13.8" x14ac:dyDescent="0.3">
      <c r="B50555" s="10"/>
      <c r="L50555" s="10"/>
      <c r="M50555" s="10"/>
    </row>
    <row r="50556" spans="2:13" s="1" customFormat="1" ht="13.8" x14ac:dyDescent="0.3">
      <c r="B50556" s="10"/>
      <c r="L50556" s="10"/>
      <c r="M50556" s="10"/>
    </row>
    <row r="50557" spans="2:13" s="1" customFormat="1" ht="13.8" x14ac:dyDescent="0.3">
      <c r="B50557" s="10"/>
      <c r="L50557" s="10"/>
      <c r="M50557" s="10"/>
    </row>
    <row r="50558" spans="2:13" s="1" customFormat="1" ht="13.8" x14ac:dyDescent="0.3">
      <c r="B50558" s="10"/>
      <c r="L50558" s="10"/>
      <c r="M50558" s="10"/>
    </row>
    <row r="50559" spans="2:13" s="1" customFormat="1" ht="13.8" x14ac:dyDescent="0.3">
      <c r="B50559" s="10"/>
      <c r="L50559" s="10"/>
      <c r="M50559" s="10"/>
    </row>
    <row r="50560" spans="2:13" s="1" customFormat="1" ht="13.8" x14ac:dyDescent="0.3">
      <c r="B50560" s="10"/>
      <c r="L50560" s="10"/>
      <c r="M50560" s="10"/>
    </row>
    <row r="50561" spans="2:13" s="1" customFormat="1" ht="13.8" x14ac:dyDescent="0.3">
      <c r="B50561" s="10"/>
      <c r="L50561" s="10"/>
      <c r="M50561" s="10"/>
    </row>
    <row r="50562" spans="2:13" s="1" customFormat="1" ht="13.8" x14ac:dyDescent="0.3">
      <c r="B50562" s="10"/>
      <c r="L50562" s="10"/>
      <c r="M50562" s="10"/>
    </row>
    <row r="50563" spans="2:13" s="1" customFormat="1" ht="13.8" x14ac:dyDescent="0.3">
      <c r="B50563" s="10"/>
      <c r="L50563" s="10"/>
      <c r="M50563" s="10"/>
    </row>
    <row r="50564" spans="2:13" s="1" customFormat="1" ht="13.8" x14ac:dyDescent="0.3">
      <c r="B50564" s="10"/>
      <c r="L50564" s="10"/>
      <c r="M50564" s="10"/>
    </row>
    <row r="50565" spans="2:13" s="1" customFormat="1" ht="13.8" x14ac:dyDescent="0.3">
      <c r="B50565" s="10"/>
      <c r="L50565" s="10"/>
      <c r="M50565" s="10"/>
    </row>
    <row r="50566" spans="2:13" s="1" customFormat="1" ht="13.8" x14ac:dyDescent="0.3">
      <c r="B50566" s="10"/>
      <c r="L50566" s="10"/>
      <c r="M50566" s="10"/>
    </row>
    <row r="50567" spans="2:13" s="1" customFormat="1" ht="13.8" x14ac:dyDescent="0.3">
      <c r="B50567" s="10"/>
      <c r="L50567" s="10"/>
      <c r="M50567" s="10"/>
    </row>
    <row r="50568" spans="2:13" s="1" customFormat="1" ht="13.8" x14ac:dyDescent="0.3">
      <c r="B50568" s="10"/>
      <c r="L50568" s="10"/>
      <c r="M50568" s="10"/>
    </row>
    <row r="50569" spans="2:13" s="1" customFormat="1" ht="13.8" x14ac:dyDescent="0.3">
      <c r="B50569" s="10"/>
      <c r="L50569" s="10"/>
      <c r="M50569" s="10"/>
    </row>
    <row r="50570" spans="2:13" s="1" customFormat="1" ht="13.8" x14ac:dyDescent="0.3">
      <c r="B50570" s="10"/>
      <c r="L50570" s="10"/>
      <c r="M50570" s="10"/>
    </row>
    <row r="50571" spans="2:13" s="1" customFormat="1" ht="13.8" x14ac:dyDescent="0.3">
      <c r="B50571" s="10"/>
      <c r="L50571" s="10"/>
      <c r="M50571" s="10"/>
    </row>
    <row r="50572" spans="2:13" s="1" customFormat="1" ht="13.8" x14ac:dyDescent="0.3">
      <c r="B50572" s="10"/>
      <c r="L50572" s="10"/>
      <c r="M50572" s="10"/>
    </row>
    <row r="50573" spans="2:13" s="1" customFormat="1" ht="13.8" x14ac:dyDescent="0.3">
      <c r="B50573" s="10"/>
      <c r="L50573" s="10"/>
      <c r="M50573" s="10"/>
    </row>
    <row r="50574" spans="2:13" s="1" customFormat="1" ht="13.8" x14ac:dyDescent="0.3">
      <c r="B50574" s="10"/>
      <c r="L50574" s="10"/>
      <c r="M50574" s="10"/>
    </row>
    <row r="50575" spans="2:13" s="1" customFormat="1" ht="13.8" x14ac:dyDescent="0.3">
      <c r="B50575" s="10"/>
      <c r="L50575" s="10"/>
      <c r="M50575" s="10"/>
    </row>
    <row r="50576" spans="2:13" s="1" customFormat="1" ht="13.8" x14ac:dyDescent="0.3">
      <c r="B50576" s="10"/>
      <c r="L50576" s="10"/>
      <c r="M50576" s="10"/>
    </row>
    <row r="50577" spans="2:13" s="1" customFormat="1" ht="13.8" x14ac:dyDescent="0.3">
      <c r="B50577" s="10"/>
      <c r="L50577" s="10"/>
      <c r="M50577" s="10"/>
    </row>
    <row r="50578" spans="2:13" s="1" customFormat="1" ht="13.8" x14ac:dyDescent="0.3">
      <c r="B50578" s="10"/>
      <c r="L50578" s="10"/>
      <c r="M50578" s="10"/>
    </row>
    <row r="50579" spans="2:13" s="1" customFormat="1" ht="13.8" x14ac:dyDescent="0.3">
      <c r="B50579" s="10"/>
      <c r="L50579" s="10"/>
      <c r="M50579" s="10"/>
    </row>
    <row r="50580" spans="2:13" s="1" customFormat="1" ht="13.8" x14ac:dyDescent="0.3">
      <c r="B50580" s="10"/>
      <c r="L50580" s="10"/>
      <c r="M50580" s="10"/>
    </row>
    <row r="50581" spans="2:13" s="1" customFormat="1" ht="13.8" x14ac:dyDescent="0.3">
      <c r="B50581" s="10"/>
      <c r="L50581" s="10"/>
      <c r="M50581" s="10"/>
    </row>
    <row r="50582" spans="2:13" s="1" customFormat="1" ht="13.8" x14ac:dyDescent="0.3">
      <c r="B50582" s="10"/>
      <c r="L50582" s="10"/>
      <c r="M50582" s="10"/>
    </row>
    <row r="50583" spans="2:13" s="1" customFormat="1" ht="13.8" x14ac:dyDescent="0.3">
      <c r="B50583" s="10"/>
      <c r="L50583" s="10"/>
      <c r="M50583" s="10"/>
    </row>
    <row r="50584" spans="2:13" s="1" customFormat="1" ht="13.8" x14ac:dyDescent="0.3">
      <c r="B50584" s="10"/>
      <c r="L50584" s="10"/>
      <c r="M50584" s="10"/>
    </row>
    <row r="50585" spans="2:13" s="1" customFormat="1" ht="13.8" x14ac:dyDescent="0.3">
      <c r="B50585" s="10"/>
      <c r="L50585" s="10"/>
      <c r="M50585" s="10"/>
    </row>
    <row r="50586" spans="2:13" s="1" customFormat="1" ht="13.8" x14ac:dyDescent="0.3">
      <c r="B50586" s="10"/>
      <c r="L50586" s="10"/>
      <c r="M50586" s="10"/>
    </row>
    <row r="50587" spans="2:13" s="1" customFormat="1" ht="13.8" x14ac:dyDescent="0.3">
      <c r="B50587" s="10"/>
      <c r="L50587" s="10"/>
      <c r="M50587" s="10"/>
    </row>
    <row r="50588" spans="2:13" s="1" customFormat="1" ht="13.8" x14ac:dyDescent="0.3">
      <c r="B50588" s="10"/>
      <c r="L50588" s="10"/>
      <c r="M50588" s="10"/>
    </row>
    <row r="50589" spans="2:13" s="1" customFormat="1" ht="13.8" x14ac:dyDescent="0.3">
      <c r="B50589" s="10"/>
      <c r="L50589" s="10"/>
      <c r="M50589" s="10"/>
    </row>
    <row r="50590" spans="2:13" s="1" customFormat="1" ht="13.8" x14ac:dyDescent="0.3">
      <c r="B50590" s="10"/>
      <c r="L50590" s="10"/>
      <c r="M50590" s="10"/>
    </row>
    <row r="50591" spans="2:13" s="1" customFormat="1" ht="13.8" x14ac:dyDescent="0.3">
      <c r="B50591" s="10"/>
      <c r="L50591" s="10"/>
      <c r="M50591" s="10"/>
    </row>
    <row r="50592" spans="2:13" s="1" customFormat="1" ht="13.8" x14ac:dyDescent="0.3">
      <c r="B50592" s="10"/>
      <c r="L50592" s="10"/>
      <c r="M50592" s="10"/>
    </row>
    <row r="50593" spans="2:13" s="1" customFormat="1" ht="13.8" x14ac:dyDescent="0.3">
      <c r="B50593" s="10"/>
      <c r="L50593" s="10"/>
      <c r="M50593" s="10"/>
    </row>
    <row r="50594" spans="2:13" s="1" customFormat="1" ht="13.8" x14ac:dyDescent="0.3">
      <c r="B50594" s="10"/>
      <c r="L50594" s="10"/>
      <c r="M50594" s="10"/>
    </row>
    <row r="50595" spans="2:13" s="1" customFormat="1" ht="13.8" x14ac:dyDescent="0.3">
      <c r="B50595" s="10"/>
      <c r="L50595" s="10"/>
      <c r="M50595" s="10"/>
    </row>
    <row r="50596" spans="2:13" s="1" customFormat="1" ht="13.8" x14ac:dyDescent="0.3">
      <c r="B50596" s="10"/>
      <c r="L50596" s="10"/>
      <c r="M50596" s="10"/>
    </row>
    <row r="50597" spans="2:13" s="1" customFormat="1" ht="13.8" x14ac:dyDescent="0.3">
      <c r="B50597" s="10"/>
      <c r="L50597" s="10"/>
      <c r="M50597" s="10"/>
    </row>
    <row r="50598" spans="2:13" s="1" customFormat="1" ht="13.8" x14ac:dyDescent="0.3">
      <c r="B50598" s="10"/>
      <c r="L50598" s="10"/>
      <c r="M50598" s="10"/>
    </row>
    <row r="50599" spans="2:13" s="1" customFormat="1" ht="13.8" x14ac:dyDescent="0.3">
      <c r="B50599" s="10"/>
      <c r="L50599" s="10"/>
      <c r="M50599" s="10"/>
    </row>
    <row r="50600" spans="2:13" s="1" customFormat="1" ht="13.8" x14ac:dyDescent="0.3">
      <c r="B50600" s="10"/>
      <c r="L50600" s="10"/>
      <c r="M50600" s="10"/>
    </row>
    <row r="50601" spans="2:13" s="1" customFormat="1" ht="13.8" x14ac:dyDescent="0.3">
      <c r="B50601" s="10"/>
      <c r="L50601" s="10"/>
      <c r="M50601" s="10"/>
    </row>
    <row r="50602" spans="2:13" s="1" customFormat="1" ht="13.8" x14ac:dyDescent="0.3">
      <c r="B50602" s="10"/>
      <c r="L50602" s="10"/>
      <c r="M50602" s="10"/>
    </row>
    <row r="50603" spans="2:13" s="1" customFormat="1" ht="13.8" x14ac:dyDescent="0.3">
      <c r="B50603" s="10"/>
      <c r="L50603" s="10"/>
      <c r="M50603" s="10"/>
    </row>
    <row r="50604" spans="2:13" s="1" customFormat="1" ht="13.8" x14ac:dyDescent="0.3">
      <c r="B50604" s="10"/>
      <c r="L50604" s="10"/>
      <c r="M50604" s="10"/>
    </row>
    <row r="50605" spans="2:13" s="1" customFormat="1" ht="13.8" x14ac:dyDescent="0.3">
      <c r="B50605" s="10"/>
      <c r="L50605" s="10"/>
      <c r="M50605" s="10"/>
    </row>
    <row r="50606" spans="2:13" s="1" customFormat="1" ht="13.8" x14ac:dyDescent="0.3">
      <c r="B50606" s="10"/>
      <c r="L50606" s="10"/>
      <c r="M50606" s="10"/>
    </row>
    <row r="50607" spans="2:13" s="1" customFormat="1" ht="13.8" x14ac:dyDescent="0.3">
      <c r="B50607" s="10"/>
      <c r="L50607" s="10"/>
      <c r="M50607" s="10"/>
    </row>
    <row r="50608" spans="2:13" s="1" customFormat="1" ht="13.8" x14ac:dyDescent="0.3">
      <c r="B50608" s="10"/>
      <c r="L50608" s="10"/>
      <c r="M50608" s="10"/>
    </row>
    <row r="50609" spans="2:13" s="1" customFormat="1" ht="13.8" x14ac:dyDescent="0.3">
      <c r="B50609" s="10"/>
      <c r="L50609" s="10"/>
      <c r="M50609" s="10"/>
    </row>
    <row r="50610" spans="2:13" s="1" customFormat="1" ht="13.8" x14ac:dyDescent="0.3">
      <c r="B50610" s="10"/>
      <c r="L50610" s="10"/>
      <c r="M50610" s="10"/>
    </row>
    <row r="50611" spans="2:13" s="1" customFormat="1" ht="13.8" x14ac:dyDescent="0.3">
      <c r="B50611" s="10"/>
      <c r="L50611" s="10"/>
      <c r="M50611" s="10"/>
    </row>
    <row r="50612" spans="2:13" s="1" customFormat="1" ht="13.8" x14ac:dyDescent="0.3">
      <c r="B50612" s="10"/>
      <c r="L50612" s="10"/>
      <c r="M50612" s="10"/>
    </row>
    <row r="50613" spans="2:13" s="1" customFormat="1" ht="13.8" x14ac:dyDescent="0.3">
      <c r="B50613" s="10"/>
      <c r="L50613" s="10"/>
      <c r="M50613" s="10"/>
    </row>
    <row r="50614" spans="2:13" s="1" customFormat="1" ht="13.8" x14ac:dyDescent="0.3">
      <c r="B50614" s="10"/>
      <c r="L50614" s="10"/>
      <c r="M50614" s="10"/>
    </row>
    <row r="50615" spans="2:13" s="1" customFormat="1" ht="13.8" x14ac:dyDescent="0.3">
      <c r="B50615" s="10"/>
      <c r="L50615" s="10"/>
      <c r="M50615" s="10"/>
    </row>
    <row r="50616" spans="2:13" s="1" customFormat="1" ht="13.8" x14ac:dyDescent="0.3">
      <c r="B50616" s="10"/>
      <c r="L50616" s="10"/>
      <c r="M50616" s="10"/>
    </row>
    <row r="50617" spans="2:13" s="1" customFormat="1" ht="13.8" x14ac:dyDescent="0.3">
      <c r="B50617" s="10"/>
      <c r="L50617" s="10"/>
      <c r="M50617" s="10"/>
    </row>
    <row r="50618" spans="2:13" s="1" customFormat="1" ht="13.8" x14ac:dyDescent="0.3">
      <c r="B50618" s="10"/>
      <c r="L50618" s="10"/>
      <c r="M50618" s="10"/>
    </row>
    <row r="50619" spans="2:13" s="1" customFormat="1" ht="13.8" x14ac:dyDescent="0.3">
      <c r="B50619" s="10"/>
      <c r="L50619" s="10"/>
      <c r="M50619" s="10"/>
    </row>
    <row r="50620" spans="2:13" s="1" customFormat="1" ht="13.8" x14ac:dyDescent="0.3">
      <c r="B50620" s="10"/>
      <c r="L50620" s="10"/>
      <c r="M50620" s="10"/>
    </row>
    <row r="50621" spans="2:13" s="1" customFormat="1" ht="13.8" x14ac:dyDescent="0.3">
      <c r="B50621" s="10"/>
      <c r="L50621" s="10"/>
      <c r="M50621" s="10"/>
    </row>
    <row r="50622" spans="2:13" s="1" customFormat="1" ht="13.8" x14ac:dyDescent="0.3">
      <c r="B50622" s="10"/>
      <c r="L50622" s="10"/>
      <c r="M50622" s="10"/>
    </row>
    <row r="50623" spans="2:13" s="1" customFormat="1" ht="13.8" x14ac:dyDescent="0.3">
      <c r="B50623" s="10"/>
      <c r="L50623" s="10"/>
      <c r="M50623" s="10"/>
    </row>
    <row r="50624" spans="2:13" s="1" customFormat="1" ht="13.8" x14ac:dyDescent="0.3">
      <c r="B50624" s="10"/>
      <c r="L50624" s="10"/>
      <c r="M50624" s="10"/>
    </row>
    <row r="50625" spans="2:13" s="1" customFormat="1" ht="13.8" x14ac:dyDescent="0.3">
      <c r="B50625" s="10"/>
      <c r="L50625" s="10"/>
      <c r="M50625" s="10"/>
    </row>
    <row r="50626" spans="2:13" s="1" customFormat="1" ht="13.8" x14ac:dyDescent="0.3">
      <c r="B50626" s="10"/>
      <c r="L50626" s="10"/>
      <c r="M50626" s="10"/>
    </row>
    <row r="50627" spans="2:13" s="1" customFormat="1" ht="13.8" x14ac:dyDescent="0.3">
      <c r="B50627" s="10"/>
      <c r="L50627" s="10"/>
      <c r="M50627" s="10"/>
    </row>
    <row r="50628" spans="2:13" s="1" customFormat="1" ht="13.8" x14ac:dyDescent="0.3">
      <c r="B50628" s="10"/>
      <c r="L50628" s="10"/>
      <c r="M50628" s="10"/>
    </row>
    <row r="50629" spans="2:13" s="1" customFormat="1" ht="13.8" x14ac:dyDescent="0.3">
      <c r="B50629" s="10"/>
      <c r="L50629" s="10"/>
      <c r="M50629" s="10"/>
    </row>
    <row r="50630" spans="2:13" s="1" customFormat="1" ht="13.8" x14ac:dyDescent="0.3">
      <c r="B50630" s="10"/>
      <c r="L50630" s="10"/>
      <c r="M50630" s="10"/>
    </row>
    <row r="50631" spans="2:13" s="1" customFormat="1" ht="13.8" x14ac:dyDescent="0.3">
      <c r="B50631" s="10"/>
      <c r="L50631" s="10"/>
      <c r="M50631" s="10"/>
    </row>
    <row r="50632" spans="2:13" s="1" customFormat="1" ht="13.8" x14ac:dyDescent="0.3">
      <c r="B50632" s="10"/>
      <c r="L50632" s="10"/>
      <c r="M50632" s="10"/>
    </row>
    <row r="50633" spans="2:13" s="1" customFormat="1" ht="13.8" x14ac:dyDescent="0.3">
      <c r="B50633" s="10"/>
      <c r="L50633" s="10"/>
      <c r="M50633" s="10"/>
    </row>
    <row r="50634" spans="2:13" s="1" customFormat="1" ht="13.8" x14ac:dyDescent="0.3">
      <c r="B50634" s="10"/>
      <c r="L50634" s="10"/>
      <c r="M50634" s="10"/>
    </row>
    <row r="50635" spans="2:13" s="1" customFormat="1" ht="13.8" x14ac:dyDescent="0.3">
      <c r="B50635" s="10"/>
      <c r="L50635" s="10"/>
      <c r="M50635" s="10"/>
    </row>
    <row r="50636" spans="2:13" s="1" customFormat="1" ht="13.8" x14ac:dyDescent="0.3">
      <c r="B50636" s="10"/>
      <c r="L50636" s="10"/>
      <c r="M50636" s="10"/>
    </row>
    <row r="50637" spans="2:13" s="1" customFormat="1" ht="13.8" x14ac:dyDescent="0.3">
      <c r="B50637" s="10"/>
      <c r="L50637" s="10"/>
      <c r="M50637" s="10"/>
    </row>
    <row r="50638" spans="2:13" s="1" customFormat="1" ht="13.8" x14ac:dyDescent="0.3">
      <c r="B50638" s="10"/>
      <c r="L50638" s="10"/>
      <c r="M50638" s="10"/>
    </row>
    <row r="50639" spans="2:13" s="1" customFormat="1" ht="13.8" x14ac:dyDescent="0.3">
      <c r="B50639" s="10"/>
      <c r="L50639" s="10"/>
      <c r="M50639" s="10"/>
    </row>
    <row r="50640" spans="2:13" s="1" customFormat="1" ht="13.8" x14ac:dyDescent="0.3">
      <c r="B50640" s="10"/>
      <c r="L50640" s="10"/>
      <c r="M50640" s="10"/>
    </row>
    <row r="50641" spans="2:13" s="1" customFormat="1" ht="13.8" x14ac:dyDescent="0.3">
      <c r="B50641" s="10"/>
      <c r="L50641" s="10"/>
      <c r="M50641" s="10"/>
    </row>
    <row r="50642" spans="2:13" s="1" customFormat="1" ht="13.8" x14ac:dyDescent="0.3">
      <c r="B50642" s="10"/>
      <c r="L50642" s="10"/>
      <c r="M50642" s="10"/>
    </row>
    <row r="50643" spans="2:13" s="1" customFormat="1" ht="13.8" x14ac:dyDescent="0.3">
      <c r="B50643" s="10"/>
      <c r="L50643" s="10"/>
      <c r="M50643" s="10"/>
    </row>
    <row r="50644" spans="2:13" s="1" customFormat="1" ht="13.8" x14ac:dyDescent="0.3">
      <c r="B50644" s="10"/>
      <c r="L50644" s="10"/>
      <c r="M50644" s="10"/>
    </row>
    <row r="50645" spans="2:13" s="1" customFormat="1" ht="13.8" x14ac:dyDescent="0.3">
      <c r="B50645" s="10"/>
      <c r="L50645" s="10"/>
      <c r="M50645" s="10"/>
    </row>
    <row r="50646" spans="2:13" s="1" customFormat="1" ht="13.8" x14ac:dyDescent="0.3">
      <c r="B50646" s="10"/>
      <c r="L50646" s="10"/>
      <c r="M50646" s="10"/>
    </row>
    <row r="50647" spans="2:13" s="1" customFormat="1" ht="13.8" x14ac:dyDescent="0.3">
      <c r="B50647" s="10"/>
      <c r="L50647" s="10"/>
      <c r="M50647" s="10"/>
    </row>
    <row r="50648" spans="2:13" s="1" customFormat="1" ht="13.8" x14ac:dyDescent="0.3">
      <c r="B50648" s="10"/>
      <c r="L50648" s="10"/>
      <c r="M50648" s="10"/>
    </row>
    <row r="50649" spans="2:13" s="1" customFormat="1" ht="13.8" x14ac:dyDescent="0.3">
      <c r="B50649" s="10"/>
      <c r="L50649" s="10"/>
      <c r="M50649" s="10"/>
    </row>
    <row r="50650" spans="2:13" s="1" customFormat="1" ht="13.8" x14ac:dyDescent="0.3">
      <c r="B50650" s="10"/>
      <c r="L50650" s="10"/>
      <c r="M50650" s="10"/>
    </row>
    <row r="50651" spans="2:13" s="1" customFormat="1" ht="13.8" x14ac:dyDescent="0.3">
      <c r="B50651" s="10"/>
      <c r="L50651" s="10"/>
      <c r="M50651" s="10"/>
    </row>
    <row r="50652" spans="2:13" s="1" customFormat="1" ht="13.8" x14ac:dyDescent="0.3">
      <c r="B50652" s="10"/>
      <c r="L50652" s="10"/>
      <c r="M50652" s="10"/>
    </row>
    <row r="50653" spans="2:13" s="1" customFormat="1" ht="13.8" x14ac:dyDescent="0.3">
      <c r="B50653" s="10"/>
      <c r="L50653" s="10"/>
      <c r="M50653" s="10"/>
    </row>
    <row r="50654" spans="2:13" s="1" customFormat="1" ht="13.8" x14ac:dyDescent="0.3">
      <c r="B50654" s="10"/>
      <c r="L50654" s="10"/>
      <c r="M50654" s="10"/>
    </row>
    <row r="50655" spans="2:13" s="1" customFormat="1" ht="13.8" x14ac:dyDescent="0.3">
      <c r="B50655" s="10"/>
      <c r="L50655" s="10"/>
      <c r="M50655" s="10"/>
    </row>
    <row r="50656" spans="2:13" s="1" customFormat="1" ht="13.8" x14ac:dyDescent="0.3">
      <c r="B50656" s="10"/>
      <c r="L50656" s="10"/>
      <c r="M50656" s="10"/>
    </row>
    <row r="50657" spans="2:13" s="1" customFormat="1" ht="13.8" x14ac:dyDescent="0.3">
      <c r="B50657" s="10"/>
      <c r="L50657" s="10"/>
      <c r="M50657" s="10"/>
    </row>
    <row r="50658" spans="2:13" s="1" customFormat="1" ht="13.8" x14ac:dyDescent="0.3">
      <c r="B50658" s="10"/>
      <c r="L50658" s="10"/>
      <c r="M50658" s="10"/>
    </row>
    <row r="50659" spans="2:13" s="1" customFormat="1" ht="13.8" x14ac:dyDescent="0.3">
      <c r="B50659" s="10"/>
      <c r="L50659" s="10"/>
      <c r="M50659" s="10"/>
    </row>
    <row r="50660" spans="2:13" s="1" customFormat="1" ht="13.8" x14ac:dyDescent="0.3">
      <c r="B50660" s="10"/>
      <c r="L50660" s="10"/>
      <c r="M50660" s="10"/>
    </row>
    <row r="50661" spans="2:13" s="1" customFormat="1" ht="13.8" x14ac:dyDescent="0.3">
      <c r="B50661" s="10"/>
      <c r="L50661" s="10"/>
      <c r="M50661" s="10"/>
    </row>
    <row r="50662" spans="2:13" s="1" customFormat="1" ht="13.8" x14ac:dyDescent="0.3">
      <c r="B50662" s="10"/>
      <c r="L50662" s="10"/>
      <c r="M50662" s="10"/>
    </row>
    <row r="50663" spans="2:13" s="1" customFormat="1" ht="13.8" x14ac:dyDescent="0.3">
      <c r="B50663" s="10"/>
      <c r="L50663" s="10"/>
      <c r="M50663" s="10"/>
    </row>
    <row r="50664" spans="2:13" s="1" customFormat="1" ht="13.8" x14ac:dyDescent="0.3">
      <c r="B50664" s="10"/>
      <c r="L50664" s="10"/>
      <c r="M50664" s="10"/>
    </row>
    <row r="50665" spans="2:13" s="1" customFormat="1" ht="13.8" x14ac:dyDescent="0.3">
      <c r="B50665" s="10"/>
      <c r="L50665" s="10"/>
      <c r="M50665" s="10"/>
    </row>
    <row r="50666" spans="2:13" s="1" customFormat="1" ht="13.8" x14ac:dyDescent="0.3">
      <c r="B50666" s="10"/>
      <c r="L50666" s="10"/>
      <c r="M50666" s="10"/>
    </row>
    <row r="50667" spans="2:13" s="1" customFormat="1" ht="13.8" x14ac:dyDescent="0.3">
      <c r="B50667" s="10"/>
      <c r="L50667" s="10"/>
      <c r="M50667" s="10"/>
    </row>
    <row r="50668" spans="2:13" s="1" customFormat="1" ht="13.8" x14ac:dyDescent="0.3">
      <c r="B50668" s="10"/>
      <c r="L50668" s="10"/>
      <c r="M50668" s="10"/>
    </row>
    <row r="50669" spans="2:13" s="1" customFormat="1" ht="13.8" x14ac:dyDescent="0.3">
      <c r="B50669" s="10"/>
      <c r="L50669" s="10"/>
      <c r="M50669" s="10"/>
    </row>
    <row r="50670" spans="2:13" s="1" customFormat="1" ht="13.8" x14ac:dyDescent="0.3">
      <c r="B50670" s="10"/>
      <c r="L50670" s="10"/>
      <c r="M50670" s="10"/>
    </row>
    <row r="50671" spans="2:13" s="1" customFormat="1" ht="13.8" x14ac:dyDescent="0.3">
      <c r="B50671" s="10"/>
      <c r="L50671" s="10"/>
      <c r="M50671" s="10"/>
    </row>
    <row r="50672" spans="2:13" s="1" customFormat="1" ht="13.8" x14ac:dyDescent="0.3">
      <c r="B50672" s="10"/>
      <c r="L50672" s="10"/>
      <c r="M50672" s="10"/>
    </row>
    <row r="50673" spans="2:13" s="1" customFormat="1" ht="13.8" x14ac:dyDescent="0.3">
      <c r="B50673" s="10"/>
      <c r="L50673" s="10"/>
      <c r="M50673" s="10"/>
    </row>
    <row r="50674" spans="2:13" s="1" customFormat="1" ht="13.8" x14ac:dyDescent="0.3">
      <c r="B50674" s="10"/>
      <c r="L50674" s="10"/>
      <c r="M50674" s="10"/>
    </row>
    <row r="50675" spans="2:13" s="1" customFormat="1" ht="13.8" x14ac:dyDescent="0.3">
      <c r="B50675" s="10"/>
      <c r="L50675" s="10"/>
      <c r="M50675" s="10"/>
    </row>
    <row r="50676" spans="2:13" s="1" customFormat="1" ht="13.8" x14ac:dyDescent="0.3">
      <c r="B50676" s="10"/>
      <c r="L50676" s="10"/>
      <c r="M50676" s="10"/>
    </row>
    <row r="50677" spans="2:13" s="1" customFormat="1" ht="13.8" x14ac:dyDescent="0.3">
      <c r="B50677" s="10"/>
      <c r="L50677" s="10"/>
      <c r="M50677" s="10"/>
    </row>
    <row r="50678" spans="2:13" s="1" customFormat="1" ht="13.8" x14ac:dyDescent="0.3">
      <c r="B50678" s="10"/>
      <c r="L50678" s="10"/>
      <c r="M50678" s="10"/>
    </row>
    <row r="50679" spans="2:13" s="1" customFormat="1" ht="13.8" x14ac:dyDescent="0.3">
      <c r="B50679" s="10"/>
      <c r="L50679" s="10"/>
      <c r="M50679" s="10"/>
    </row>
    <row r="50680" spans="2:13" s="1" customFormat="1" ht="13.8" x14ac:dyDescent="0.3">
      <c r="B50680" s="10"/>
      <c r="L50680" s="10"/>
      <c r="M50680" s="10"/>
    </row>
    <row r="50681" spans="2:13" s="1" customFormat="1" ht="13.8" x14ac:dyDescent="0.3">
      <c r="B50681" s="10"/>
      <c r="L50681" s="10"/>
      <c r="M50681" s="10"/>
    </row>
    <row r="50682" spans="2:13" s="1" customFormat="1" ht="13.8" x14ac:dyDescent="0.3">
      <c r="B50682" s="10"/>
      <c r="L50682" s="10"/>
      <c r="M50682" s="10"/>
    </row>
    <row r="50683" spans="2:13" s="1" customFormat="1" ht="13.8" x14ac:dyDescent="0.3">
      <c r="B50683" s="10"/>
      <c r="L50683" s="10"/>
      <c r="M50683" s="10"/>
    </row>
    <row r="50684" spans="2:13" s="1" customFormat="1" ht="13.8" x14ac:dyDescent="0.3">
      <c r="B50684" s="10"/>
      <c r="L50684" s="10"/>
      <c r="M50684" s="10"/>
    </row>
    <row r="50685" spans="2:13" s="1" customFormat="1" ht="13.8" x14ac:dyDescent="0.3">
      <c r="B50685" s="10"/>
      <c r="L50685" s="10"/>
      <c r="M50685" s="10"/>
    </row>
    <row r="50686" spans="2:13" s="1" customFormat="1" ht="13.8" x14ac:dyDescent="0.3">
      <c r="B50686" s="10"/>
      <c r="L50686" s="10"/>
      <c r="M50686" s="10"/>
    </row>
    <row r="50687" spans="2:13" s="1" customFormat="1" ht="13.8" x14ac:dyDescent="0.3">
      <c r="B50687" s="10"/>
      <c r="L50687" s="10"/>
      <c r="M50687" s="10"/>
    </row>
    <row r="50688" spans="2:13" s="1" customFormat="1" ht="13.8" x14ac:dyDescent="0.3">
      <c r="B50688" s="10"/>
      <c r="L50688" s="10"/>
      <c r="M50688" s="10"/>
    </row>
    <row r="50689" spans="2:13" s="1" customFormat="1" ht="13.8" x14ac:dyDescent="0.3">
      <c r="B50689" s="10"/>
      <c r="L50689" s="10"/>
      <c r="M50689" s="10"/>
    </row>
    <row r="50690" spans="2:13" s="1" customFormat="1" ht="13.8" x14ac:dyDescent="0.3">
      <c r="B50690" s="10"/>
      <c r="L50690" s="10"/>
      <c r="M50690" s="10"/>
    </row>
    <row r="50691" spans="2:13" s="1" customFormat="1" ht="13.8" x14ac:dyDescent="0.3">
      <c r="B50691" s="10"/>
      <c r="L50691" s="10"/>
      <c r="M50691" s="10"/>
    </row>
    <row r="50692" spans="2:13" s="1" customFormat="1" ht="13.8" x14ac:dyDescent="0.3">
      <c r="B50692" s="10"/>
      <c r="L50692" s="10"/>
      <c r="M50692" s="10"/>
    </row>
    <row r="50693" spans="2:13" s="1" customFormat="1" ht="13.8" x14ac:dyDescent="0.3">
      <c r="B50693" s="10"/>
      <c r="L50693" s="10"/>
      <c r="M50693" s="10"/>
    </row>
    <row r="50694" spans="2:13" s="1" customFormat="1" ht="13.8" x14ac:dyDescent="0.3">
      <c r="B50694" s="10"/>
      <c r="L50694" s="10"/>
      <c r="M50694" s="10"/>
    </row>
    <row r="50695" spans="2:13" s="1" customFormat="1" ht="13.8" x14ac:dyDescent="0.3">
      <c r="B50695" s="10"/>
      <c r="L50695" s="10"/>
      <c r="M50695" s="10"/>
    </row>
    <row r="50696" spans="2:13" s="1" customFormat="1" ht="13.8" x14ac:dyDescent="0.3">
      <c r="B50696" s="10"/>
      <c r="L50696" s="10"/>
      <c r="M50696" s="10"/>
    </row>
    <row r="50697" spans="2:13" s="1" customFormat="1" ht="13.8" x14ac:dyDescent="0.3">
      <c r="B50697" s="10"/>
      <c r="L50697" s="10"/>
      <c r="M50697" s="10"/>
    </row>
    <row r="50698" spans="2:13" s="1" customFormat="1" ht="13.8" x14ac:dyDescent="0.3">
      <c r="B50698" s="10"/>
      <c r="L50698" s="10"/>
      <c r="M50698" s="10"/>
    </row>
    <row r="50699" spans="2:13" s="1" customFormat="1" ht="13.8" x14ac:dyDescent="0.3">
      <c r="B50699" s="10"/>
      <c r="L50699" s="10"/>
      <c r="M50699" s="10"/>
    </row>
    <row r="50700" spans="2:13" s="1" customFormat="1" ht="13.8" x14ac:dyDescent="0.3">
      <c r="B50700" s="10"/>
      <c r="L50700" s="10"/>
      <c r="M50700" s="10"/>
    </row>
    <row r="50701" spans="2:13" s="1" customFormat="1" ht="13.8" x14ac:dyDescent="0.3">
      <c r="B50701" s="10"/>
      <c r="L50701" s="10"/>
      <c r="M50701" s="10"/>
    </row>
    <row r="50702" spans="2:13" s="1" customFormat="1" ht="13.8" x14ac:dyDescent="0.3">
      <c r="B50702" s="10"/>
      <c r="L50702" s="10"/>
      <c r="M50702" s="10"/>
    </row>
    <row r="50703" spans="2:13" s="1" customFormat="1" ht="13.8" x14ac:dyDescent="0.3">
      <c r="B50703" s="10"/>
      <c r="L50703" s="10"/>
      <c r="M50703" s="10"/>
    </row>
    <row r="50704" spans="2:13" s="1" customFormat="1" ht="13.8" x14ac:dyDescent="0.3">
      <c r="B50704" s="10"/>
      <c r="L50704" s="10"/>
      <c r="M50704" s="10"/>
    </row>
    <row r="50705" spans="2:13" s="1" customFormat="1" ht="13.8" x14ac:dyDescent="0.3">
      <c r="B50705" s="10"/>
      <c r="L50705" s="10"/>
      <c r="M50705" s="10"/>
    </row>
    <row r="50706" spans="2:13" s="1" customFormat="1" ht="13.8" x14ac:dyDescent="0.3">
      <c r="B50706" s="10"/>
      <c r="L50706" s="10"/>
      <c r="M50706" s="10"/>
    </row>
    <row r="50707" spans="2:13" s="1" customFormat="1" ht="13.8" x14ac:dyDescent="0.3">
      <c r="B50707" s="10"/>
      <c r="L50707" s="10"/>
      <c r="M50707" s="10"/>
    </row>
    <row r="50708" spans="2:13" s="1" customFormat="1" ht="13.8" x14ac:dyDescent="0.3">
      <c r="B50708" s="10"/>
      <c r="L50708" s="10"/>
      <c r="M50708" s="10"/>
    </row>
    <row r="50709" spans="2:13" s="1" customFormat="1" ht="13.8" x14ac:dyDescent="0.3">
      <c r="B50709" s="10"/>
      <c r="L50709" s="10"/>
      <c r="M50709" s="10"/>
    </row>
    <row r="50710" spans="2:13" s="1" customFormat="1" ht="13.8" x14ac:dyDescent="0.3">
      <c r="B50710" s="10"/>
      <c r="L50710" s="10"/>
      <c r="M50710" s="10"/>
    </row>
    <row r="50711" spans="2:13" s="1" customFormat="1" ht="13.8" x14ac:dyDescent="0.3">
      <c r="B50711" s="10"/>
      <c r="L50711" s="10"/>
      <c r="M50711" s="10"/>
    </row>
    <row r="50712" spans="2:13" s="1" customFormat="1" ht="13.8" x14ac:dyDescent="0.3">
      <c r="B50712" s="10"/>
      <c r="L50712" s="10"/>
      <c r="M50712" s="10"/>
    </row>
    <row r="50713" spans="2:13" s="1" customFormat="1" ht="13.8" x14ac:dyDescent="0.3">
      <c r="B50713" s="10"/>
      <c r="L50713" s="10"/>
      <c r="M50713" s="10"/>
    </row>
    <row r="50714" spans="2:13" s="1" customFormat="1" ht="13.8" x14ac:dyDescent="0.3">
      <c r="B50714" s="10"/>
      <c r="L50714" s="10"/>
      <c r="M50714" s="10"/>
    </row>
    <row r="50715" spans="2:13" s="1" customFormat="1" ht="13.8" x14ac:dyDescent="0.3">
      <c r="B50715" s="10"/>
      <c r="L50715" s="10"/>
      <c r="M50715" s="10"/>
    </row>
    <row r="50716" spans="2:13" s="1" customFormat="1" ht="13.8" x14ac:dyDescent="0.3">
      <c r="B50716" s="10"/>
      <c r="L50716" s="10"/>
      <c r="M50716" s="10"/>
    </row>
    <row r="50717" spans="2:13" s="1" customFormat="1" ht="13.8" x14ac:dyDescent="0.3">
      <c r="B50717" s="10"/>
      <c r="L50717" s="10"/>
      <c r="M50717" s="10"/>
    </row>
    <row r="50718" spans="2:13" s="1" customFormat="1" ht="13.8" x14ac:dyDescent="0.3">
      <c r="B50718" s="10"/>
      <c r="L50718" s="10"/>
      <c r="M50718" s="10"/>
    </row>
    <row r="50719" spans="2:13" s="1" customFormat="1" ht="13.8" x14ac:dyDescent="0.3">
      <c r="B50719" s="10"/>
      <c r="L50719" s="10"/>
      <c r="M50719" s="10"/>
    </row>
    <row r="50720" spans="2:13" s="1" customFormat="1" ht="13.8" x14ac:dyDescent="0.3">
      <c r="B50720" s="10"/>
      <c r="L50720" s="10"/>
      <c r="M50720" s="10"/>
    </row>
    <row r="50721" spans="2:13" s="1" customFormat="1" ht="13.8" x14ac:dyDescent="0.3">
      <c r="B50721" s="10"/>
      <c r="L50721" s="10"/>
      <c r="M50721" s="10"/>
    </row>
    <row r="50722" spans="2:13" s="1" customFormat="1" ht="13.8" x14ac:dyDescent="0.3">
      <c r="B50722" s="10"/>
      <c r="L50722" s="10"/>
      <c r="M50722" s="10"/>
    </row>
    <row r="50723" spans="2:13" s="1" customFormat="1" ht="13.8" x14ac:dyDescent="0.3">
      <c r="B50723" s="10"/>
      <c r="L50723" s="10"/>
      <c r="M50723" s="10"/>
    </row>
    <row r="50724" spans="2:13" s="1" customFormat="1" ht="13.8" x14ac:dyDescent="0.3">
      <c r="B50724" s="10"/>
      <c r="L50724" s="10"/>
      <c r="M50724" s="10"/>
    </row>
    <row r="50725" spans="2:13" s="1" customFormat="1" ht="13.8" x14ac:dyDescent="0.3">
      <c r="B50725" s="10"/>
      <c r="L50725" s="10"/>
      <c r="M50725" s="10"/>
    </row>
    <row r="50726" spans="2:13" s="1" customFormat="1" ht="13.8" x14ac:dyDescent="0.3">
      <c r="B50726" s="10"/>
      <c r="L50726" s="10"/>
      <c r="M50726" s="10"/>
    </row>
    <row r="50727" spans="2:13" s="1" customFormat="1" ht="13.8" x14ac:dyDescent="0.3">
      <c r="B50727" s="10"/>
      <c r="L50727" s="10"/>
      <c r="M50727" s="10"/>
    </row>
    <row r="50728" spans="2:13" s="1" customFormat="1" ht="13.8" x14ac:dyDescent="0.3">
      <c r="B50728" s="10"/>
      <c r="L50728" s="10"/>
      <c r="M50728" s="10"/>
    </row>
    <row r="50729" spans="2:13" s="1" customFormat="1" ht="13.8" x14ac:dyDescent="0.3">
      <c r="B50729" s="10"/>
      <c r="L50729" s="10"/>
      <c r="M50729" s="10"/>
    </row>
    <row r="50730" spans="2:13" s="1" customFormat="1" ht="13.8" x14ac:dyDescent="0.3">
      <c r="B50730" s="10"/>
      <c r="L50730" s="10"/>
      <c r="M50730" s="10"/>
    </row>
    <row r="50731" spans="2:13" s="1" customFormat="1" ht="13.8" x14ac:dyDescent="0.3">
      <c r="B50731" s="10"/>
      <c r="L50731" s="10"/>
      <c r="M50731" s="10"/>
    </row>
    <row r="50732" spans="2:13" s="1" customFormat="1" ht="13.8" x14ac:dyDescent="0.3">
      <c r="B50732" s="10"/>
      <c r="L50732" s="10"/>
      <c r="M50732" s="10"/>
    </row>
    <row r="50733" spans="2:13" s="1" customFormat="1" ht="13.8" x14ac:dyDescent="0.3">
      <c r="B50733" s="10"/>
      <c r="L50733" s="10"/>
      <c r="M50733" s="10"/>
    </row>
    <row r="50734" spans="2:13" s="1" customFormat="1" ht="13.8" x14ac:dyDescent="0.3">
      <c r="B50734" s="10"/>
      <c r="L50734" s="10"/>
      <c r="M50734" s="10"/>
    </row>
    <row r="50735" spans="2:13" s="1" customFormat="1" ht="13.8" x14ac:dyDescent="0.3">
      <c r="B50735" s="10"/>
      <c r="L50735" s="10"/>
      <c r="M50735" s="10"/>
    </row>
    <row r="50736" spans="2:13" s="1" customFormat="1" ht="13.8" x14ac:dyDescent="0.3">
      <c r="B50736" s="10"/>
      <c r="L50736" s="10"/>
      <c r="M50736" s="10"/>
    </row>
    <row r="50737" spans="2:13" s="1" customFormat="1" ht="13.8" x14ac:dyDescent="0.3">
      <c r="B50737" s="10"/>
      <c r="L50737" s="10"/>
      <c r="M50737" s="10"/>
    </row>
    <row r="50738" spans="2:13" s="1" customFormat="1" ht="13.8" x14ac:dyDescent="0.3">
      <c r="B50738" s="10"/>
      <c r="L50738" s="10"/>
      <c r="M50738" s="10"/>
    </row>
    <row r="50739" spans="2:13" s="1" customFormat="1" ht="13.8" x14ac:dyDescent="0.3">
      <c r="B50739" s="10"/>
      <c r="L50739" s="10"/>
      <c r="M50739" s="10"/>
    </row>
    <row r="50740" spans="2:13" s="1" customFormat="1" ht="13.8" x14ac:dyDescent="0.3">
      <c r="B50740" s="10"/>
      <c r="L50740" s="10"/>
      <c r="M50740" s="10"/>
    </row>
    <row r="50741" spans="2:13" s="1" customFormat="1" ht="13.8" x14ac:dyDescent="0.3">
      <c r="B50741" s="10"/>
      <c r="L50741" s="10"/>
      <c r="M50741" s="10"/>
    </row>
    <row r="50742" spans="2:13" s="1" customFormat="1" ht="13.8" x14ac:dyDescent="0.3">
      <c r="B50742" s="10"/>
      <c r="L50742" s="10"/>
      <c r="M50742" s="10"/>
    </row>
    <row r="50743" spans="2:13" s="1" customFormat="1" ht="13.8" x14ac:dyDescent="0.3">
      <c r="B50743" s="10"/>
      <c r="L50743" s="10"/>
      <c r="M50743" s="10"/>
    </row>
    <row r="50744" spans="2:13" s="1" customFormat="1" ht="13.8" x14ac:dyDescent="0.3">
      <c r="B50744" s="10"/>
      <c r="L50744" s="10"/>
      <c r="M50744" s="10"/>
    </row>
    <row r="50745" spans="2:13" s="1" customFormat="1" ht="13.8" x14ac:dyDescent="0.3">
      <c r="B50745" s="10"/>
      <c r="L50745" s="10"/>
      <c r="M50745" s="10"/>
    </row>
    <row r="50746" spans="2:13" s="1" customFormat="1" ht="13.8" x14ac:dyDescent="0.3">
      <c r="B50746" s="10"/>
      <c r="L50746" s="10"/>
      <c r="M50746" s="10"/>
    </row>
    <row r="50747" spans="2:13" s="1" customFormat="1" ht="13.8" x14ac:dyDescent="0.3">
      <c r="B50747" s="10"/>
      <c r="L50747" s="10"/>
      <c r="M50747" s="10"/>
    </row>
    <row r="50748" spans="2:13" s="1" customFormat="1" ht="13.8" x14ac:dyDescent="0.3">
      <c r="B50748" s="10"/>
      <c r="L50748" s="10"/>
      <c r="M50748" s="10"/>
    </row>
    <row r="50749" spans="2:13" s="1" customFormat="1" ht="13.8" x14ac:dyDescent="0.3">
      <c r="B50749" s="10"/>
      <c r="L50749" s="10"/>
      <c r="M50749" s="10"/>
    </row>
    <row r="50750" spans="2:13" s="1" customFormat="1" ht="13.8" x14ac:dyDescent="0.3">
      <c r="B50750" s="10"/>
      <c r="L50750" s="10"/>
      <c r="M50750" s="10"/>
    </row>
    <row r="50751" spans="2:13" s="1" customFormat="1" ht="13.8" x14ac:dyDescent="0.3">
      <c r="B50751" s="10"/>
      <c r="L50751" s="10"/>
      <c r="M50751" s="10"/>
    </row>
    <row r="50752" spans="2:13" s="1" customFormat="1" ht="13.8" x14ac:dyDescent="0.3">
      <c r="B50752" s="10"/>
      <c r="L50752" s="10"/>
      <c r="M50752" s="10"/>
    </row>
    <row r="50753" spans="2:13" s="1" customFormat="1" ht="13.8" x14ac:dyDescent="0.3">
      <c r="B50753" s="10"/>
      <c r="L50753" s="10"/>
      <c r="M50753" s="10"/>
    </row>
    <row r="50754" spans="2:13" s="1" customFormat="1" ht="13.8" x14ac:dyDescent="0.3">
      <c r="B50754" s="10"/>
      <c r="L50754" s="10"/>
      <c r="M50754" s="10"/>
    </row>
    <row r="50755" spans="2:13" s="1" customFormat="1" ht="13.8" x14ac:dyDescent="0.3">
      <c r="B50755" s="10"/>
      <c r="L50755" s="10"/>
      <c r="M50755" s="10"/>
    </row>
    <row r="50756" spans="2:13" s="1" customFormat="1" ht="13.8" x14ac:dyDescent="0.3">
      <c r="B50756" s="10"/>
      <c r="L50756" s="10"/>
      <c r="M50756" s="10"/>
    </row>
    <row r="50757" spans="2:13" s="1" customFormat="1" ht="13.8" x14ac:dyDescent="0.3">
      <c r="B50757" s="10"/>
      <c r="L50757" s="10"/>
      <c r="M50757" s="10"/>
    </row>
    <row r="50758" spans="2:13" s="1" customFormat="1" ht="13.8" x14ac:dyDescent="0.3">
      <c r="B50758" s="10"/>
      <c r="L50758" s="10"/>
      <c r="M50758" s="10"/>
    </row>
    <row r="50759" spans="2:13" s="1" customFormat="1" ht="13.8" x14ac:dyDescent="0.3">
      <c r="B50759" s="10"/>
      <c r="L50759" s="10"/>
      <c r="M50759" s="10"/>
    </row>
    <row r="50760" spans="2:13" s="1" customFormat="1" ht="13.8" x14ac:dyDescent="0.3">
      <c r="B50760" s="10"/>
      <c r="L50760" s="10"/>
      <c r="M50760" s="10"/>
    </row>
    <row r="50761" spans="2:13" s="1" customFormat="1" ht="13.8" x14ac:dyDescent="0.3">
      <c r="B50761" s="10"/>
      <c r="L50761" s="10"/>
      <c r="M50761" s="10"/>
    </row>
    <row r="50762" spans="2:13" s="1" customFormat="1" ht="13.8" x14ac:dyDescent="0.3">
      <c r="B50762" s="10"/>
      <c r="L50762" s="10"/>
      <c r="M50762" s="10"/>
    </row>
    <row r="50763" spans="2:13" s="1" customFormat="1" ht="13.8" x14ac:dyDescent="0.3">
      <c r="B50763" s="10"/>
      <c r="L50763" s="10"/>
      <c r="M50763" s="10"/>
    </row>
    <row r="50764" spans="2:13" s="1" customFormat="1" ht="13.8" x14ac:dyDescent="0.3">
      <c r="B50764" s="10"/>
      <c r="L50764" s="10"/>
      <c r="M50764" s="10"/>
    </row>
    <row r="50765" spans="2:13" s="1" customFormat="1" ht="13.8" x14ac:dyDescent="0.3">
      <c r="B50765" s="10"/>
      <c r="L50765" s="10"/>
      <c r="M50765" s="10"/>
    </row>
    <row r="50766" spans="2:13" s="1" customFormat="1" ht="13.8" x14ac:dyDescent="0.3">
      <c r="B50766" s="10"/>
      <c r="L50766" s="10"/>
      <c r="M50766" s="10"/>
    </row>
    <row r="50767" spans="2:13" s="1" customFormat="1" ht="13.8" x14ac:dyDescent="0.3">
      <c r="B50767" s="10"/>
      <c r="L50767" s="10"/>
      <c r="M50767" s="10"/>
    </row>
    <row r="50768" spans="2:13" s="1" customFormat="1" ht="13.8" x14ac:dyDescent="0.3">
      <c r="B50768" s="10"/>
      <c r="L50768" s="10"/>
      <c r="M50768" s="10"/>
    </row>
    <row r="50769" spans="2:13" s="1" customFormat="1" ht="13.8" x14ac:dyDescent="0.3">
      <c r="B50769" s="10"/>
      <c r="L50769" s="10"/>
      <c r="M50769" s="10"/>
    </row>
    <row r="50770" spans="2:13" s="1" customFormat="1" ht="13.8" x14ac:dyDescent="0.3">
      <c r="B50770" s="10"/>
      <c r="L50770" s="10"/>
      <c r="M50770" s="10"/>
    </row>
    <row r="50771" spans="2:13" s="1" customFormat="1" ht="13.8" x14ac:dyDescent="0.3">
      <c r="B50771" s="10"/>
      <c r="L50771" s="10"/>
      <c r="M50771" s="10"/>
    </row>
    <row r="50772" spans="2:13" s="1" customFormat="1" ht="13.8" x14ac:dyDescent="0.3">
      <c r="B50772" s="10"/>
      <c r="L50772" s="10"/>
      <c r="M50772" s="10"/>
    </row>
    <row r="50773" spans="2:13" s="1" customFormat="1" ht="13.8" x14ac:dyDescent="0.3">
      <c r="B50773" s="10"/>
      <c r="L50773" s="10"/>
      <c r="M50773" s="10"/>
    </row>
    <row r="50774" spans="2:13" s="1" customFormat="1" ht="13.8" x14ac:dyDescent="0.3">
      <c r="B50774" s="10"/>
      <c r="L50774" s="10"/>
      <c r="M50774" s="10"/>
    </row>
    <row r="50775" spans="2:13" s="1" customFormat="1" ht="13.8" x14ac:dyDescent="0.3">
      <c r="B50775" s="10"/>
      <c r="L50775" s="10"/>
      <c r="M50775" s="10"/>
    </row>
    <row r="50776" spans="2:13" s="1" customFormat="1" ht="13.8" x14ac:dyDescent="0.3">
      <c r="B50776" s="10"/>
      <c r="L50776" s="10"/>
      <c r="M50776" s="10"/>
    </row>
    <row r="50777" spans="2:13" s="1" customFormat="1" ht="13.8" x14ac:dyDescent="0.3">
      <c r="B50777" s="10"/>
      <c r="L50777" s="10"/>
      <c r="M50777" s="10"/>
    </row>
    <row r="50778" spans="2:13" s="1" customFormat="1" ht="13.8" x14ac:dyDescent="0.3">
      <c r="B50778" s="10"/>
      <c r="L50778" s="10"/>
      <c r="M50778" s="10"/>
    </row>
    <row r="50779" spans="2:13" s="1" customFormat="1" ht="13.8" x14ac:dyDescent="0.3">
      <c r="B50779" s="10"/>
      <c r="L50779" s="10"/>
      <c r="M50779" s="10"/>
    </row>
    <row r="50780" spans="2:13" s="1" customFormat="1" ht="13.8" x14ac:dyDescent="0.3">
      <c r="B50780" s="10"/>
      <c r="L50780" s="10"/>
      <c r="M50780" s="10"/>
    </row>
    <row r="50781" spans="2:13" s="1" customFormat="1" ht="13.8" x14ac:dyDescent="0.3">
      <c r="B50781" s="10"/>
      <c r="L50781" s="10"/>
      <c r="M50781" s="10"/>
    </row>
    <row r="50782" spans="2:13" s="1" customFormat="1" ht="13.8" x14ac:dyDescent="0.3">
      <c r="B50782" s="10"/>
      <c r="L50782" s="10"/>
      <c r="M50782" s="10"/>
    </row>
    <row r="50783" spans="2:13" s="1" customFormat="1" ht="13.8" x14ac:dyDescent="0.3">
      <c r="B50783" s="10"/>
      <c r="L50783" s="10"/>
      <c r="M50783" s="10"/>
    </row>
    <row r="50784" spans="2:13" s="1" customFormat="1" ht="13.8" x14ac:dyDescent="0.3">
      <c r="B50784" s="10"/>
      <c r="L50784" s="10"/>
      <c r="M50784" s="10"/>
    </row>
    <row r="50785" spans="2:13" s="1" customFormat="1" ht="13.8" x14ac:dyDescent="0.3">
      <c r="B50785" s="10"/>
      <c r="L50785" s="10"/>
      <c r="M50785" s="10"/>
    </row>
    <row r="50786" spans="2:13" s="1" customFormat="1" ht="13.8" x14ac:dyDescent="0.3">
      <c r="B50786" s="10"/>
      <c r="L50786" s="10"/>
      <c r="M50786" s="10"/>
    </row>
    <row r="50787" spans="2:13" s="1" customFormat="1" ht="13.8" x14ac:dyDescent="0.3">
      <c r="B50787" s="10"/>
      <c r="L50787" s="10"/>
      <c r="M50787" s="10"/>
    </row>
    <row r="50788" spans="2:13" s="1" customFormat="1" ht="13.8" x14ac:dyDescent="0.3">
      <c r="B50788" s="10"/>
      <c r="L50788" s="10"/>
      <c r="M50788" s="10"/>
    </row>
    <row r="50789" spans="2:13" s="1" customFormat="1" ht="13.8" x14ac:dyDescent="0.3">
      <c r="B50789" s="10"/>
      <c r="L50789" s="10"/>
      <c r="M50789" s="10"/>
    </row>
    <row r="50790" spans="2:13" s="1" customFormat="1" ht="13.8" x14ac:dyDescent="0.3">
      <c r="B50790" s="10"/>
      <c r="L50790" s="10"/>
      <c r="M50790" s="10"/>
    </row>
    <row r="50791" spans="2:13" s="1" customFormat="1" ht="13.8" x14ac:dyDescent="0.3">
      <c r="B50791" s="10"/>
      <c r="L50791" s="10"/>
      <c r="M50791" s="10"/>
    </row>
    <row r="50792" spans="2:13" s="1" customFormat="1" ht="13.8" x14ac:dyDescent="0.3">
      <c r="B50792" s="10"/>
      <c r="L50792" s="10"/>
      <c r="M50792" s="10"/>
    </row>
    <row r="50793" spans="2:13" s="1" customFormat="1" ht="13.8" x14ac:dyDescent="0.3">
      <c r="B50793" s="10"/>
      <c r="L50793" s="10"/>
      <c r="M50793" s="10"/>
    </row>
    <row r="50794" spans="2:13" s="1" customFormat="1" ht="13.8" x14ac:dyDescent="0.3">
      <c r="B50794" s="10"/>
      <c r="L50794" s="10"/>
      <c r="M50794" s="10"/>
    </row>
    <row r="50795" spans="2:13" s="1" customFormat="1" ht="13.8" x14ac:dyDescent="0.3">
      <c r="B50795" s="10"/>
      <c r="L50795" s="10"/>
      <c r="M50795" s="10"/>
    </row>
    <row r="50796" spans="2:13" s="1" customFormat="1" ht="13.8" x14ac:dyDescent="0.3">
      <c r="B50796" s="10"/>
      <c r="L50796" s="10"/>
      <c r="M50796" s="10"/>
    </row>
    <row r="50797" spans="2:13" s="1" customFormat="1" ht="13.8" x14ac:dyDescent="0.3">
      <c r="B50797" s="10"/>
      <c r="L50797" s="10"/>
      <c r="M50797" s="10"/>
    </row>
    <row r="50798" spans="2:13" s="1" customFormat="1" ht="13.8" x14ac:dyDescent="0.3">
      <c r="B50798" s="10"/>
      <c r="L50798" s="10"/>
      <c r="M50798" s="10"/>
    </row>
    <row r="50799" spans="2:13" s="1" customFormat="1" ht="13.8" x14ac:dyDescent="0.3">
      <c r="B50799" s="10"/>
      <c r="L50799" s="10"/>
      <c r="M50799" s="10"/>
    </row>
    <row r="50800" spans="2:13" s="1" customFormat="1" ht="13.8" x14ac:dyDescent="0.3">
      <c r="B50800" s="10"/>
      <c r="L50800" s="10"/>
      <c r="M50800" s="10"/>
    </row>
    <row r="50801" spans="2:13" s="1" customFormat="1" ht="13.8" x14ac:dyDescent="0.3">
      <c r="B50801" s="10"/>
      <c r="L50801" s="10"/>
      <c r="M50801" s="10"/>
    </row>
    <row r="50802" spans="2:13" s="1" customFormat="1" ht="13.8" x14ac:dyDescent="0.3">
      <c r="B50802" s="10"/>
      <c r="L50802" s="10"/>
      <c r="M50802" s="10"/>
    </row>
    <row r="50803" spans="2:13" s="1" customFormat="1" ht="13.8" x14ac:dyDescent="0.3">
      <c r="B50803" s="10"/>
      <c r="L50803" s="10"/>
      <c r="M50803" s="10"/>
    </row>
    <row r="50804" spans="2:13" s="1" customFormat="1" ht="13.8" x14ac:dyDescent="0.3">
      <c r="B50804" s="10"/>
      <c r="L50804" s="10"/>
      <c r="M50804" s="10"/>
    </row>
    <row r="50805" spans="2:13" s="1" customFormat="1" ht="13.8" x14ac:dyDescent="0.3">
      <c r="B50805" s="10"/>
      <c r="L50805" s="10"/>
      <c r="M50805" s="10"/>
    </row>
    <row r="50806" spans="2:13" s="1" customFormat="1" ht="13.8" x14ac:dyDescent="0.3">
      <c r="B50806" s="10"/>
      <c r="L50806" s="10"/>
      <c r="M50806" s="10"/>
    </row>
    <row r="50807" spans="2:13" s="1" customFormat="1" ht="13.8" x14ac:dyDescent="0.3">
      <c r="B50807" s="10"/>
      <c r="L50807" s="10"/>
      <c r="M50807" s="10"/>
    </row>
    <row r="50808" spans="2:13" s="1" customFormat="1" ht="13.8" x14ac:dyDescent="0.3">
      <c r="B50808" s="10"/>
      <c r="L50808" s="10"/>
      <c r="M50808" s="10"/>
    </row>
    <row r="50809" spans="2:13" s="1" customFormat="1" ht="13.8" x14ac:dyDescent="0.3">
      <c r="B50809" s="10"/>
      <c r="L50809" s="10"/>
      <c r="M50809" s="10"/>
    </row>
    <row r="50810" spans="2:13" s="1" customFormat="1" ht="13.8" x14ac:dyDescent="0.3">
      <c r="B50810" s="10"/>
      <c r="L50810" s="10"/>
      <c r="M50810" s="10"/>
    </row>
    <row r="50811" spans="2:13" s="1" customFormat="1" ht="13.8" x14ac:dyDescent="0.3">
      <c r="B50811" s="10"/>
      <c r="L50811" s="10"/>
      <c r="M50811" s="10"/>
    </row>
    <row r="50812" spans="2:13" s="1" customFormat="1" ht="13.8" x14ac:dyDescent="0.3">
      <c r="B50812" s="10"/>
      <c r="L50812" s="10"/>
      <c r="M50812" s="10"/>
    </row>
    <row r="50813" spans="2:13" s="1" customFormat="1" ht="13.8" x14ac:dyDescent="0.3">
      <c r="B50813" s="10"/>
      <c r="L50813" s="10"/>
      <c r="M50813" s="10"/>
    </row>
    <row r="50814" spans="2:13" s="1" customFormat="1" ht="13.8" x14ac:dyDescent="0.3">
      <c r="B50814" s="10"/>
      <c r="L50814" s="10"/>
      <c r="M50814" s="10"/>
    </row>
    <row r="50815" spans="2:13" s="1" customFormat="1" ht="13.8" x14ac:dyDescent="0.3">
      <c r="B50815" s="10"/>
      <c r="L50815" s="10"/>
      <c r="M50815" s="10"/>
    </row>
    <row r="50816" spans="2:13" s="1" customFormat="1" ht="13.8" x14ac:dyDescent="0.3">
      <c r="B50816" s="10"/>
      <c r="L50816" s="10"/>
      <c r="M50816" s="10"/>
    </row>
    <row r="50817" spans="2:13" s="1" customFormat="1" ht="13.8" x14ac:dyDescent="0.3">
      <c r="B50817" s="10"/>
      <c r="L50817" s="10"/>
      <c r="M50817" s="10"/>
    </row>
    <row r="50818" spans="2:13" s="1" customFormat="1" ht="13.8" x14ac:dyDescent="0.3">
      <c r="B50818" s="10"/>
      <c r="L50818" s="10"/>
      <c r="M50818" s="10"/>
    </row>
    <row r="50819" spans="2:13" s="1" customFormat="1" ht="13.8" x14ac:dyDescent="0.3">
      <c r="B50819" s="10"/>
      <c r="L50819" s="10"/>
      <c r="M50819" s="10"/>
    </row>
    <row r="50820" spans="2:13" s="1" customFormat="1" ht="13.8" x14ac:dyDescent="0.3">
      <c r="B50820" s="10"/>
      <c r="L50820" s="10"/>
      <c r="M50820" s="10"/>
    </row>
    <row r="50821" spans="2:13" s="1" customFormat="1" ht="13.8" x14ac:dyDescent="0.3">
      <c r="B50821" s="10"/>
      <c r="L50821" s="10"/>
      <c r="M50821" s="10"/>
    </row>
    <row r="50822" spans="2:13" s="1" customFormat="1" ht="13.8" x14ac:dyDescent="0.3">
      <c r="B50822" s="10"/>
      <c r="L50822" s="10"/>
      <c r="M50822" s="10"/>
    </row>
    <row r="50823" spans="2:13" s="1" customFormat="1" ht="13.8" x14ac:dyDescent="0.3">
      <c r="B50823" s="10"/>
      <c r="L50823" s="10"/>
      <c r="M50823" s="10"/>
    </row>
    <row r="50824" spans="2:13" s="1" customFormat="1" ht="13.8" x14ac:dyDescent="0.3">
      <c r="B50824" s="10"/>
      <c r="L50824" s="10"/>
      <c r="M50824" s="10"/>
    </row>
    <row r="50825" spans="2:13" s="1" customFormat="1" ht="13.8" x14ac:dyDescent="0.3">
      <c r="B50825" s="10"/>
      <c r="L50825" s="10"/>
      <c r="M50825" s="10"/>
    </row>
    <row r="50826" spans="2:13" s="1" customFormat="1" ht="13.8" x14ac:dyDescent="0.3">
      <c r="B50826" s="10"/>
      <c r="L50826" s="10"/>
      <c r="M50826" s="10"/>
    </row>
    <row r="50827" spans="2:13" s="1" customFormat="1" ht="13.8" x14ac:dyDescent="0.3">
      <c r="B50827" s="10"/>
      <c r="L50827" s="10"/>
      <c r="M50827" s="10"/>
    </row>
    <row r="50828" spans="2:13" s="1" customFormat="1" ht="13.8" x14ac:dyDescent="0.3">
      <c r="B50828" s="10"/>
      <c r="L50828" s="10"/>
      <c r="M50828" s="10"/>
    </row>
    <row r="50829" spans="2:13" s="1" customFormat="1" ht="13.8" x14ac:dyDescent="0.3">
      <c r="B50829" s="10"/>
      <c r="L50829" s="10"/>
      <c r="M50829" s="10"/>
    </row>
    <row r="50830" spans="2:13" s="1" customFormat="1" ht="13.8" x14ac:dyDescent="0.3">
      <c r="B50830" s="10"/>
      <c r="L50830" s="10"/>
      <c r="M50830" s="10"/>
    </row>
    <row r="50831" spans="2:13" s="1" customFormat="1" ht="13.8" x14ac:dyDescent="0.3">
      <c r="B50831" s="10"/>
      <c r="L50831" s="10"/>
      <c r="M50831" s="10"/>
    </row>
    <row r="50832" spans="2:13" s="1" customFormat="1" ht="13.8" x14ac:dyDescent="0.3">
      <c r="B50832" s="10"/>
      <c r="L50832" s="10"/>
      <c r="M50832" s="10"/>
    </row>
    <row r="50833" spans="2:13" s="1" customFormat="1" ht="13.8" x14ac:dyDescent="0.3">
      <c r="B50833" s="10"/>
      <c r="L50833" s="10"/>
      <c r="M50833" s="10"/>
    </row>
    <row r="50834" spans="2:13" s="1" customFormat="1" ht="13.8" x14ac:dyDescent="0.3">
      <c r="B50834" s="10"/>
      <c r="L50834" s="10"/>
      <c r="M50834" s="10"/>
    </row>
    <row r="50835" spans="2:13" s="1" customFormat="1" ht="13.8" x14ac:dyDescent="0.3">
      <c r="B50835" s="10"/>
      <c r="L50835" s="10"/>
      <c r="M50835" s="10"/>
    </row>
    <row r="50836" spans="2:13" s="1" customFormat="1" ht="13.8" x14ac:dyDescent="0.3">
      <c r="B50836" s="10"/>
      <c r="L50836" s="10"/>
      <c r="M50836" s="10"/>
    </row>
    <row r="50837" spans="2:13" s="1" customFormat="1" ht="13.8" x14ac:dyDescent="0.3">
      <c r="B50837" s="10"/>
      <c r="L50837" s="10"/>
      <c r="M50837" s="10"/>
    </row>
    <row r="50838" spans="2:13" s="1" customFormat="1" ht="13.8" x14ac:dyDescent="0.3">
      <c r="B50838" s="10"/>
      <c r="L50838" s="10"/>
      <c r="M50838" s="10"/>
    </row>
    <row r="50839" spans="2:13" s="1" customFormat="1" ht="13.8" x14ac:dyDescent="0.3">
      <c r="B50839" s="10"/>
      <c r="L50839" s="10"/>
      <c r="M50839" s="10"/>
    </row>
    <row r="50840" spans="2:13" s="1" customFormat="1" ht="13.8" x14ac:dyDescent="0.3">
      <c r="B50840" s="10"/>
      <c r="L50840" s="10"/>
      <c r="M50840" s="10"/>
    </row>
    <row r="50841" spans="2:13" s="1" customFormat="1" ht="13.8" x14ac:dyDescent="0.3">
      <c r="B50841" s="10"/>
      <c r="L50841" s="10"/>
      <c r="M50841" s="10"/>
    </row>
    <row r="50842" spans="2:13" s="1" customFormat="1" ht="13.8" x14ac:dyDescent="0.3">
      <c r="B50842" s="10"/>
      <c r="L50842" s="10"/>
      <c r="M50842" s="10"/>
    </row>
    <row r="50843" spans="2:13" s="1" customFormat="1" ht="13.8" x14ac:dyDescent="0.3">
      <c r="B50843" s="10"/>
      <c r="L50843" s="10"/>
      <c r="M50843" s="10"/>
    </row>
    <row r="50844" spans="2:13" s="1" customFormat="1" ht="13.8" x14ac:dyDescent="0.3">
      <c r="B50844" s="10"/>
      <c r="L50844" s="10"/>
      <c r="M50844" s="10"/>
    </row>
    <row r="50845" spans="2:13" s="1" customFormat="1" ht="13.8" x14ac:dyDescent="0.3">
      <c r="B50845" s="10"/>
      <c r="L50845" s="10"/>
      <c r="M50845" s="10"/>
    </row>
    <row r="50846" spans="2:13" s="1" customFormat="1" ht="13.8" x14ac:dyDescent="0.3">
      <c r="B50846" s="10"/>
      <c r="L50846" s="10"/>
      <c r="M50846" s="10"/>
    </row>
    <row r="50847" spans="2:13" s="1" customFormat="1" ht="13.8" x14ac:dyDescent="0.3">
      <c r="B50847" s="10"/>
      <c r="L50847" s="10"/>
      <c r="M50847" s="10"/>
    </row>
    <row r="50848" spans="2:13" s="1" customFormat="1" ht="13.8" x14ac:dyDescent="0.3">
      <c r="B50848" s="10"/>
      <c r="L50848" s="10"/>
      <c r="M50848" s="10"/>
    </row>
    <row r="50849" spans="2:13" s="1" customFormat="1" ht="13.8" x14ac:dyDescent="0.3">
      <c r="B50849" s="10"/>
      <c r="L50849" s="10"/>
      <c r="M50849" s="10"/>
    </row>
    <row r="50850" spans="2:13" s="1" customFormat="1" ht="13.8" x14ac:dyDescent="0.3">
      <c r="B50850" s="10"/>
      <c r="L50850" s="10"/>
      <c r="M50850" s="10"/>
    </row>
    <row r="50851" spans="2:13" s="1" customFormat="1" ht="13.8" x14ac:dyDescent="0.3">
      <c r="B50851" s="10"/>
      <c r="L50851" s="10"/>
      <c r="M50851" s="10"/>
    </row>
    <row r="50852" spans="2:13" s="1" customFormat="1" ht="13.8" x14ac:dyDescent="0.3">
      <c r="B50852" s="10"/>
      <c r="L50852" s="10"/>
      <c r="M50852" s="10"/>
    </row>
    <row r="50853" spans="2:13" s="1" customFormat="1" ht="13.8" x14ac:dyDescent="0.3">
      <c r="B50853" s="10"/>
      <c r="L50853" s="10"/>
      <c r="M50853" s="10"/>
    </row>
    <row r="50854" spans="2:13" s="1" customFormat="1" ht="13.8" x14ac:dyDescent="0.3">
      <c r="B50854" s="10"/>
      <c r="L50854" s="10"/>
      <c r="M50854" s="10"/>
    </row>
    <row r="50855" spans="2:13" s="1" customFormat="1" ht="13.8" x14ac:dyDescent="0.3">
      <c r="B50855" s="10"/>
      <c r="L50855" s="10"/>
      <c r="M50855" s="10"/>
    </row>
    <row r="50856" spans="2:13" s="1" customFormat="1" ht="13.8" x14ac:dyDescent="0.3">
      <c r="B50856" s="10"/>
      <c r="L50856" s="10"/>
      <c r="M50856" s="10"/>
    </row>
    <row r="50857" spans="2:13" s="1" customFormat="1" ht="13.8" x14ac:dyDescent="0.3">
      <c r="B50857" s="10"/>
      <c r="L50857" s="10"/>
      <c r="M50857" s="10"/>
    </row>
    <row r="50858" spans="2:13" s="1" customFormat="1" ht="13.8" x14ac:dyDescent="0.3">
      <c r="B50858" s="10"/>
      <c r="L50858" s="10"/>
      <c r="M50858" s="10"/>
    </row>
    <row r="50859" spans="2:13" s="1" customFormat="1" ht="13.8" x14ac:dyDescent="0.3">
      <c r="B50859" s="10"/>
      <c r="L50859" s="10"/>
      <c r="M50859" s="10"/>
    </row>
    <row r="50860" spans="2:13" s="1" customFormat="1" ht="13.8" x14ac:dyDescent="0.3">
      <c r="B50860" s="10"/>
      <c r="L50860" s="10"/>
      <c r="M50860" s="10"/>
    </row>
    <row r="50861" spans="2:13" s="1" customFormat="1" ht="13.8" x14ac:dyDescent="0.3">
      <c r="B50861" s="10"/>
      <c r="L50861" s="10"/>
      <c r="M50861" s="10"/>
    </row>
    <row r="50862" spans="2:13" s="1" customFormat="1" ht="13.8" x14ac:dyDescent="0.3">
      <c r="B50862" s="10"/>
      <c r="L50862" s="10"/>
      <c r="M50862" s="10"/>
    </row>
    <row r="50863" spans="2:13" s="1" customFormat="1" ht="13.8" x14ac:dyDescent="0.3">
      <c r="B50863" s="10"/>
      <c r="L50863" s="10"/>
      <c r="M50863" s="10"/>
    </row>
    <row r="50864" spans="2:13" s="1" customFormat="1" ht="13.8" x14ac:dyDescent="0.3">
      <c r="B50864" s="10"/>
      <c r="L50864" s="10"/>
      <c r="M50864" s="10"/>
    </row>
    <row r="50865" spans="2:13" s="1" customFormat="1" ht="13.8" x14ac:dyDescent="0.3">
      <c r="B50865" s="10"/>
      <c r="L50865" s="10"/>
      <c r="M50865" s="10"/>
    </row>
    <row r="50866" spans="2:13" s="1" customFormat="1" ht="13.8" x14ac:dyDescent="0.3">
      <c r="B50866" s="10"/>
      <c r="L50866" s="10"/>
      <c r="M50866" s="10"/>
    </row>
    <row r="50867" spans="2:13" s="1" customFormat="1" ht="13.8" x14ac:dyDescent="0.3">
      <c r="B50867" s="10"/>
      <c r="L50867" s="10"/>
      <c r="M50867" s="10"/>
    </row>
    <row r="50868" spans="2:13" s="1" customFormat="1" ht="13.8" x14ac:dyDescent="0.3">
      <c r="B50868" s="10"/>
      <c r="L50868" s="10"/>
      <c r="M50868" s="10"/>
    </row>
    <row r="50869" spans="2:13" s="1" customFormat="1" ht="13.8" x14ac:dyDescent="0.3">
      <c r="B50869" s="10"/>
      <c r="L50869" s="10"/>
      <c r="M50869" s="10"/>
    </row>
    <row r="50870" spans="2:13" s="1" customFormat="1" ht="13.8" x14ac:dyDescent="0.3">
      <c r="B50870" s="10"/>
      <c r="L50870" s="10"/>
      <c r="M50870" s="10"/>
    </row>
    <row r="50871" spans="2:13" s="1" customFormat="1" ht="13.8" x14ac:dyDescent="0.3">
      <c r="B50871" s="10"/>
      <c r="L50871" s="10"/>
      <c r="M50871" s="10"/>
    </row>
    <row r="50872" spans="2:13" s="1" customFormat="1" ht="13.8" x14ac:dyDescent="0.3">
      <c r="B50872" s="10"/>
      <c r="L50872" s="10"/>
      <c r="M50872" s="10"/>
    </row>
    <row r="50873" spans="2:13" s="1" customFormat="1" ht="13.8" x14ac:dyDescent="0.3">
      <c r="B50873" s="10"/>
      <c r="L50873" s="10"/>
      <c r="M50873" s="10"/>
    </row>
    <row r="50874" spans="2:13" s="1" customFormat="1" ht="13.8" x14ac:dyDescent="0.3">
      <c r="B50874" s="10"/>
      <c r="L50874" s="10"/>
      <c r="M50874" s="10"/>
    </row>
    <row r="50875" spans="2:13" s="1" customFormat="1" ht="13.8" x14ac:dyDescent="0.3">
      <c r="B50875" s="10"/>
      <c r="L50875" s="10"/>
      <c r="M50875" s="10"/>
    </row>
    <row r="50876" spans="2:13" s="1" customFormat="1" ht="13.8" x14ac:dyDescent="0.3">
      <c r="B50876" s="10"/>
      <c r="L50876" s="10"/>
      <c r="M50876" s="10"/>
    </row>
    <row r="50877" spans="2:13" s="1" customFormat="1" ht="13.8" x14ac:dyDescent="0.3">
      <c r="B50877" s="10"/>
      <c r="L50877" s="10"/>
      <c r="M50877" s="10"/>
    </row>
    <row r="50878" spans="2:13" s="1" customFormat="1" ht="13.8" x14ac:dyDescent="0.3">
      <c r="B50878" s="10"/>
      <c r="L50878" s="10"/>
      <c r="M50878" s="10"/>
    </row>
    <row r="50879" spans="2:13" s="1" customFormat="1" ht="13.8" x14ac:dyDescent="0.3">
      <c r="B50879" s="10"/>
      <c r="L50879" s="10"/>
      <c r="M50879" s="10"/>
    </row>
    <row r="50880" spans="2:13" s="1" customFormat="1" ht="13.8" x14ac:dyDescent="0.3">
      <c r="B50880" s="10"/>
      <c r="L50880" s="10"/>
      <c r="M50880" s="10"/>
    </row>
    <row r="50881" spans="2:13" s="1" customFormat="1" ht="13.8" x14ac:dyDescent="0.3">
      <c r="B50881" s="10"/>
      <c r="L50881" s="10"/>
      <c r="M50881" s="10"/>
    </row>
    <row r="50882" spans="2:13" s="1" customFormat="1" ht="13.8" x14ac:dyDescent="0.3">
      <c r="B50882" s="10"/>
      <c r="L50882" s="10"/>
      <c r="M50882" s="10"/>
    </row>
    <row r="50883" spans="2:13" s="1" customFormat="1" ht="13.8" x14ac:dyDescent="0.3">
      <c r="B50883" s="10"/>
      <c r="L50883" s="10"/>
      <c r="M50883" s="10"/>
    </row>
    <row r="50884" spans="2:13" s="1" customFormat="1" ht="13.8" x14ac:dyDescent="0.3">
      <c r="B50884" s="10"/>
      <c r="L50884" s="10"/>
      <c r="M50884" s="10"/>
    </row>
    <row r="50885" spans="2:13" s="1" customFormat="1" ht="13.8" x14ac:dyDescent="0.3">
      <c r="B50885" s="10"/>
      <c r="L50885" s="10"/>
      <c r="M50885" s="10"/>
    </row>
    <row r="50886" spans="2:13" s="1" customFormat="1" ht="13.8" x14ac:dyDescent="0.3">
      <c r="B50886" s="10"/>
      <c r="L50886" s="10"/>
      <c r="M50886" s="10"/>
    </row>
    <row r="50887" spans="2:13" s="1" customFormat="1" ht="13.8" x14ac:dyDescent="0.3">
      <c r="B50887" s="10"/>
      <c r="L50887" s="10"/>
      <c r="M50887" s="10"/>
    </row>
    <row r="50888" spans="2:13" s="1" customFormat="1" ht="13.8" x14ac:dyDescent="0.3">
      <c r="B50888" s="10"/>
      <c r="L50888" s="10"/>
      <c r="M50888" s="10"/>
    </row>
    <row r="50889" spans="2:13" s="1" customFormat="1" ht="13.8" x14ac:dyDescent="0.3">
      <c r="B50889" s="10"/>
      <c r="L50889" s="10"/>
      <c r="M50889" s="10"/>
    </row>
    <row r="50890" spans="2:13" s="1" customFormat="1" ht="13.8" x14ac:dyDescent="0.3">
      <c r="B50890" s="10"/>
      <c r="L50890" s="10"/>
      <c r="M50890" s="10"/>
    </row>
    <row r="50891" spans="2:13" s="1" customFormat="1" ht="13.8" x14ac:dyDescent="0.3">
      <c r="B50891" s="10"/>
      <c r="L50891" s="10"/>
      <c r="M50891" s="10"/>
    </row>
    <row r="50892" spans="2:13" s="1" customFormat="1" ht="13.8" x14ac:dyDescent="0.3">
      <c r="B50892" s="10"/>
      <c r="L50892" s="10"/>
      <c r="M50892" s="10"/>
    </row>
    <row r="50893" spans="2:13" s="1" customFormat="1" ht="13.8" x14ac:dyDescent="0.3">
      <c r="B50893" s="10"/>
      <c r="L50893" s="10"/>
      <c r="M50893" s="10"/>
    </row>
    <row r="50894" spans="2:13" s="1" customFormat="1" ht="13.8" x14ac:dyDescent="0.3">
      <c r="B50894" s="10"/>
      <c r="L50894" s="10"/>
      <c r="M50894" s="10"/>
    </row>
    <row r="50895" spans="2:13" s="1" customFormat="1" ht="13.8" x14ac:dyDescent="0.3">
      <c r="B50895" s="10"/>
      <c r="L50895" s="10"/>
      <c r="M50895" s="10"/>
    </row>
    <row r="50896" spans="2:13" s="1" customFormat="1" ht="13.8" x14ac:dyDescent="0.3">
      <c r="B50896" s="10"/>
      <c r="L50896" s="10"/>
      <c r="M50896" s="10"/>
    </row>
    <row r="50897" spans="2:13" s="1" customFormat="1" ht="13.8" x14ac:dyDescent="0.3">
      <c r="B50897" s="10"/>
      <c r="L50897" s="10"/>
      <c r="M50897" s="10"/>
    </row>
    <row r="50898" spans="2:13" s="1" customFormat="1" ht="13.8" x14ac:dyDescent="0.3">
      <c r="B50898" s="10"/>
      <c r="L50898" s="10"/>
      <c r="M50898" s="10"/>
    </row>
    <row r="50899" spans="2:13" s="1" customFormat="1" ht="13.8" x14ac:dyDescent="0.3">
      <c r="B50899" s="10"/>
      <c r="L50899" s="10"/>
      <c r="M50899" s="10"/>
    </row>
    <row r="50900" spans="2:13" s="1" customFormat="1" ht="13.8" x14ac:dyDescent="0.3">
      <c r="B50900" s="10"/>
      <c r="L50900" s="10"/>
      <c r="M50900" s="10"/>
    </row>
    <row r="50901" spans="2:13" s="1" customFormat="1" ht="13.8" x14ac:dyDescent="0.3">
      <c r="B50901" s="10"/>
      <c r="L50901" s="10"/>
      <c r="M50901" s="10"/>
    </row>
    <row r="50902" spans="2:13" s="1" customFormat="1" ht="13.8" x14ac:dyDescent="0.3">
      <c r="B50902" s="10"/>
      <c r="L50902" s="10"/>
      <c r="M50902" s="10"/>
    </row>
    <row r="50903" spans="2:13" s="1" customFormat="1" ht="13.8" x14ac:dyDescent="0.3">
      <c r="B50903" s="10"/>
      <c r="L50903" s="10"/>
      <c r="M50903" s="10"/>
    </row>
    <row r="50904" spans="2:13" s="1" customFormat="1" ht="13.8" x14ac:dyDescent="0.3">
      <c r="B50904" s="10"/>
      <c r="L50904" s="10"/>
      <c r="M50904" s="10"/>
    </row>
    <row r="50905" spans="2:13" s="1" customFormat="1" ht="13.8" x14ac:dyDescent="0.3">
      <c r="B50905" s="10"/>
      <c r="L50905" s="10"/>
      <c r="M50905" s="10"/>
    </row>
    <row r="50906" spans="2:13" s="1" customFormat="1" ht="13.8" x14ac:dyDescent="0.3">
      <c r="B50906" s="10"/>
      <c r="L50906" s="10"/>
      <c r="M50906" s="10"/>
    </row>
    <row r="50907" spans="2:13" s="1" customFormat="1" ht="13.8" x14ac:dyDescent="0.3">
      <c r="B50907" s="10"/>
      <c r="L50907" s="10"/>
      <c r="M50907" s="10"/>
    </row>
    <row r="50908" spans="2:13" s="1" customFormat="1" ht="13.8" x14ac:dyDescent="0.3">
      <c r="B50908" s="10"/>
      <c r="L50908" s="10"/>
      <c r="M50908" s="10"/>
    </row>
    <row r="50909" spans="2:13" s="1" customFormat="1" ht="13.8" x14ac:dyDescent="0.3">
      <c r="B50909" s="10"/>
      <c r="L50909" s="10"/>
      <c r="M50909" s="10"/>
    </row>
    <row r="50910" spans="2:13" s="1" customFormat="1" ht="13.8" x14ac:dyDescent="0.3">
      <c r="B50910" s="10"/>
      <c r="L50910" s="10"/>
      <c r="M50910" s="10"/>
    </row>
    <row r="50911" spans="2:13" s="1" customFormat="1" ht="13.8" x14ac:dyDescent="0.3">
      <c r="B50911" s="10"/>
      <c r="L50911" s="10"/>
      <c r="M50911" s="10"/>
    </row>
    <row r="50912" spans="2:13" s="1" customFormat="1" ht="13.8" x14ac:dyDescent="0.3">
      <c r="B50912" s="10"/>
      <c r="L50912" s="10"/>
      <c r="M50912" s="10"/>
    </row>
    <row r="50913" spans="2:13" s="1" customFormat="1" ht="13.8" x14ac:dyDescent="0.3">
      <c r="B50913" s="10"/>
      <c r="L50913" s="10"/>
      <c r="M50913" s="10"/>
    </row>
    <row r="50914" spans="2:13" s="1" customFormat="1" ht="13.8" x14ac:dyDescent="0.3">
      <c r="B50914" s="10"/>
      <c r="L50914" s="10"/>
      <c r="M50914" s="10"/>
    </row>
    <row r="50915" spans="2:13" s="1" customFormat="1" ht="13.8" x14ac:dyDescent="0.3">
      <c r="B50915" s="10"/>
      <c r="L50915" s="10"/>
      <c r="M50915" s="10"/>
    </row>
    <row r="50916" spans="2:13" s="1" customFormat="1" ht="13.8" x14ac:dyDescent="0.3">
      <c r="B50916" s="10"/>
      <c r="L50916" s="10"/>
      <c r="M50916" s="10"/>
    </row>
    <row r="50917" spans="2:13" s="1" customFormat="1" ht="13.8" x14ac:dyDescent="0.3">
      <c r="B50917" s="10"/>
      <c r="L50917" s="10"/>
      <c r="M50917" s="10"/>
    </row>
    <row r="50918" spans="2:13" s="1" customFormat="1" ht="13.8" x14ac:dyDescent="0.3">
      <c r="B50918" s="10"/>
      <c r="L50918" s="10"/>
      <c r="M50918" s="10"/>
    </row>
    <row r="50919" spans="2:13" s="1" customFormat="1" ht="13.8" x14ac:dyDescent="0.3">
      <c r="B50919" s="10"/>
      <c r="L50919" s="10"/>
      <c r="M50919" s="10"/>
    </row>
    <row r="50920" spans="2:13" s="1" customFormat="1" ht="13.8" x14ac:dyDescent="0.3">
      <c r="B50920" s="10"/>
      <c r="L50920" s="10"/>
      <c r="M50920" s="10"/>
    </row>
    <row r="50921" spans="2:13" s="1" customFormat="1" ht="13.8" x14ac:dyDescent="0.3">
      <c r="B50921" s="10"/>
      <c r="L50921" s="10"/>
      <c r="M50921" s="10"/>
    </row>
    <row r="50922" spans="2:13" s="1" customFormat="1" ht="13.8" x14ac:dyDescent="0.3">
      <c r="B50922" s="10"/>
      <c r="L50922" s="10"/>
      <c r="M50922" s="10"/>
    </row>
    <row r="50923" spans="2:13" s="1" customFormat="1" ht="13.8" x14ac:dyDescent="0.3">
      <c r="B50923" s="10"/>
      <c r="L50923" s="10"/>
      <c r="M50923" s="10"/>
    </row>
    <row r="50924" spans="2:13" s="1" customFormat="1" ht="13.8" x14ac:dyDescent="0.3">
      <c r="B50924" s="10"/>
      <c r="L50924" s="10"/>
      <c r="M50924" s="10"/>
    </row>
    <row r="50925" spans="2:13" s="1" customFormat="1" ht="13.8" x14ac:dyDescent="0.3">
      <c r="B50925" s="10"/>
      <c r="L50925" s="10"/>
      <c r="M50925" s="10"/>
    </row>
    <row r="50926" spans="2:13" s="1" customFormat="1" ht="13.8" x14ac:dyDescent="0.3">
      <c r="B50926" s="10"/>
      <c r="L50926" s="10"/>
      <c r="M50926" s="10"/>
    </row>
    <row r="50927" spans="2:13" s="1" customFormat="1" ht="13.8" x14ac:dyDescent="0.3">
      <c r="B50927" s="10"/>
      <c r="L50927" s="10"/>
      <c r="M50927" s="10"/>
    </row>
    <row r="50928" spans="2:13" s="1" customFormat="1" ht="13.8" x14ac:dyDescent="0.3">
      <c r="B50928" s="10"/>
      <c r="L50928" s="10"/>
      <c r="M50928" s="10"/>
    </row>
    <row r="50929" spans="2:13" s="1" customFormat="1" ht="13.8" x14ac:dyDescent="0.3">
      <c r="B50929" s="10"/>
      <c r="L50929" s="10"/>
      <c r="M50929" s="10"/>
    </row>
    <row r="50930" spans="2:13" s="1" customFormat="1" ht="13.8" x14ac:dyDescent="0.3">
      <c r="B50930" s="10"/>
      <c r="L50930" s="10"/>
      <c r="M50930" s="10"/>
    </row>
    <row r="50931" spans="2:13" s="1" customFormat="1" ht="13.8" x14ac:dyDescent="0.3">
      <c r="B50931" s="10"/>
      <c r="L50931" s="10"/>
      <c r="M50931" s="10"/>
    </row>
    <row r="50932" spans="2:13" s="1" customFormat="1" ht="13.8" x14ac:dyDescent="0.3">
      <c r="B50932" s="10"/>
      <c r="L50932" s="10"/>
      <c r="M50932" s="10"/>
    </row>
    <row r="50933" spans="2:13" s="1" customFormat="1" ht="13.8" x14ac:dyDescent="0.3">
      <c r="B50933" s="10"/>
      <c r="L50933" s="10"/>
      <c r="M50933" s="10"/>
    </row>
    <row r="50934" spans="2:13" s="1" customFormat="1" ht="13.8" x14ac:dyDescent="0.3">
      <c r="B50934" s="10"/>
      <c r="L50934" s="10"/>
      <c r="M50934" s="10"/>
    </row>
    <row r="50935" spans="2:13" s="1" customFormat="1" ht="13.8" x14ac:dyDescent="0.3">
      <c r="B50935" s="10"/>
      <c r="L50935" s="10"/>
      <c r="M50935" s="10"/>
    </row>
    <row r="50936" spans="2:13" s="1" customFormat="1" ht="13.8" x14ac:dyDescent="0.3">
      <c r="B50936" s="10"/>
      <c r="L50936" s="10"/>
      <c r="M50936" s="10"/>
    </row>
    <row r="50937" spans="2:13" s="1" customFormat="1" ht="13.8" x14ac:dyDescent="0.3">
      <c r="B50937" s="10"/>
      <c r="L50937" s="10"/>
      <c r="M50937" s="10"/>
    </row>
    <row r="50938" spans="2:13" s="1" customFormat="1" ht="13.8" x14ac:dyDescent="0.3">
      <c r="B50938" s="10"/>
      <c r="L50938" s="10"/>
      <c r="M50938" s="10"/>
    </row>
    <row r="50939" spans="2:13" s="1" customFormat="1" ht="13.8" x14ac:dyDescent="0.3">
      <c r="B50939" s="10"/>
      <c r="L50939" s="10"/>
      <c r="M50939" s="10"/>
    </row>
    <row r="50940" spans="2:13" s="1" customFormat="1" ht="13.8" x14ac:dyDescent="0.3">
      <c r="B50940" s="10"/>
      <c r="L50940" s="10"/>
      <c r="M50940" s="10"/>
    </row>
    <row r="50941" spans="2:13" s="1" customFormat="1" ht="13.8" x14ac:dyDescent="0.3">
      <c r="B50941" s="10"/>
      <c r="L50941" s="10"/>
      <c r="M50941" s="10"/>
    </row>
    <row r="50942" spans="2:13" s="1" customFormat="1" ht="13.8" x14ac:dyDescent="0.3">
      <c r="B50942" s="10"/>
      <c r="L50942" s="10"/>
      <c r="M50942" s="10"/>
    </row>
    <row r="50943" spans="2:13" s="1" customFormat="1" ht="13.8" x14ac:dyDescent="0.3">
      <c r="B50943" s="10"/>
      <c r="L50943" s="10"/>
      <c r="M50943" s="10"/>
    </row>
    <row r="50944" spans="2:13" s="1" customFormat="1" ht="13.8" x14ac:dyDescent="0.3">
      <c r="B50944" s="10"/>
      <c r="L50944" s="10"/>
      <c r="M50944" s="10"/>
    </row>
    <row r="50945" spans="2:13" s="1" customFormat="1" ht="13.8" x14ac:dyDescent="0.3">
      <c r="B50945" s="10"/>
      <c r="L50945" s="10"/>
      <c r="M50945" s="10"/>
    </row>
    <row r="50946" spans="2:13" s="1" customFormat="1" ht="13.8" x14ac:dyDescent="0.3">
      <c r="B50946" s="10"/>
      <c r="L50946" s="10"/>
      <c r="M50946" s="10"/>
    </row>
    <row r="50947" spans="2:13" s="1" customFormat="1" ht="13.8" x14ac:dyDescent="0.3">
      <c r="B50947" s="10"/>
      <c r="L50947" s="10"/>
      <c r="M50947" s="10"/>
    </row>
    <row r="50948" spans="2:13" s="1" customFormat="1" ht="13.8" x14ac:dyDescent="0.3">
      <c r="B50948" s="10"/>
      <c r="L50948" s="10"/>
      <c r="M50948" s="10"/>
    </row>
    <row r="50949" spans="2:13" s="1" customFormat="1" ht="13.8" x14ac:dyDescent="0.3">
      <c r="B50949" s="10"/>
      <c r="L50949" s="10"/>
      <c r="M50949" s="10"/>
    </row>
    <row r="50950" spans="2:13" s="1" customFormat="1" ht="13.8" x14ac:dyDescent="0.3">
      <c r="B50950" s="10"/>
      <c r="L50950" s="10"/>
      <c r="M50950" s="10"/>
    </row>
    <row r="50951" spans="2:13" s="1" customFormat="1" ht="13.8" x14ac:dyDescent="0.3">
      <c r="B50951" s="10"/>
      <c r="L50951" s="10"/>
      <c r="M50951" s="10"/>
    </row>
    <row r="50952" spans="2:13" s="1" customFormat="1" ht="13.8" x14ac:dyDescent="0.3">
      <c r="B50952" s="10"/>
      <c r="L50952" s="10"/>
      <c r="M50952" s="10"/>
    </row>
    <row r="50953" spans="2:13" s="1" customFormat="1" ht="13.8" x14ac:dyDescent="0.3">
      <c r="B50953" s="10"/>
      <c r="L50953" s="10"/>
      <c r="M50953" s="10"/>
    </row>
    <row r="50954" spans="2:13" s="1" customFormat="1" ht="13.8" x14ac:dyDescent="0.3">
      <c r="B50954" s="10"/>
      <c r="L50954" s="10"/>
      <c r="M50954" s="10"/>
    </row>
    <row r="50955" spans="2:13" s="1" customFormat="1" ht="13.8" x14ac:dyDescent="0.3">
      <c r="B50955" s="10"/>
      <c r="L50955" s="10"/>
      <c r="M50955" s="10"/>
    </row>
    <row r="50956" spans="2:13" s="1" customFormat="1" ht="13.8" x14ac:dyDescent="0.3">
      <c r="B50956" s="10"/>
      <c r="L50956" s="10"/>
      <c r="M50956" s="10"/>
    </row>
    <row r="50957" spans="2:13" s="1" customFormat="1" ht="13.8" x14ac:dyDescent="0.3">
      <c r="B50957" s="10"/>
      <c r="L50957" s="10"/>
      <c r="M50957" s="10"/>
    </row>
    <row r="50958" spans="2:13" s="1" customFormat="1" ht="13.8" x14ac:dyDescent="0.3">
      <c r="B50958" s="10"/>
      <c r="L50958" s="10"/>
      <c r="M50958" s="10"/>
    </row>
    <row r="50959" spans="2:13" s="1" customFormat="1" ht="13.8" x14ac:dyDescent="0.3">
      <c r="B50959" s="10"/>
      <c r="L50959" s="10"/>
      <c r="M50959" s="10"/>
    </row>
    <row r="50960" spans="2:13" s="1" customFormat="1" ht="13.8" x14ac:dyDescent="0.3">
      <c r="B50960" s="10"/>
      <c r="L50960" s="10"/>
      <c r="M50960" s="10"/>
    </row>
    <row r="50961" spans="2:13" s="1" customFormat="1" ht="13.8" x14ac:dyDescent="0.3">
      <c r="B50961" s="10"/>
      <c r="L50961" s="10"/>
      <c r="M50961" s="10"/>
    </row>
    <row r="50962" spans="2:13" s="1" customFormat="1" ht="13.8" x14ac:dyDescent="0.3">
      <c r="B50962" s="10"/>
      <c r="L50962" s="10"/>
      <c r="M50962" s="10"/>
    </row>
    <row r="50963" spans="2:13" s="1" customFormat="1" ht="13.8" x14ac:dyDescent="0.3">
      <c r="B50963" s="10"/>
      <c r="L50963" s="10"/>
      <c r="M50963" s="10"/>
    </row>
    <row r="50964" spans="2:13" s="1" customFormat="1" ht="13.8" x14ac:dyDescent="0.3">
      <c r="B50964" s="10"/>
      <c r="L50964" s="10"/>
      <c r="M50964" s="10"/>
    </row>
    <row r="50965" spans="2:13" s="1" customFormat="1" ht="13.8" x14ac:dyDescent="0.3">
      <c r="B50965" s="10"/>
      <c r="L50965" s="10"/>
      <c r="M50965" s="10"/>
    </row>
    <row r="50966" spans="2:13" s="1" customFormat="1" ht="13.8" x14ac:dyDescent="0.3">
      <c r="B50966" s="10"/>
      <c r="L50966" s="10"/>
      <c r="M50966" s="10"/>
    </row>
    <row r="50967" spans="2:13" s="1" customFormat="1" ht="13.8" x14ac:dyDescent="0.3">
      <c r="B50967" s="10"/>
      <c r="L50967" s="10"/>
      <c r="M50967" s="10"/>
    </row>
    <row r="50968" spans="2:13" s="1" customFormat="1" ht="13.8" x14ac:dyDescent="0.3">
      <c r="B50968" s="10"/>
      <c r="L50968" s="10"/>
      <c r="M50968" s="10"/>
    </row>
    <row r="50969" spans="2:13" s="1" customFormat="1" ht="13.8" x14ac:dyDescent="0.3">
      <c r="B50969" s="10"/>
      <c r="L50969" s="10"/>
      <c r="M50969" s="10"/>
    </row>
    <row r="50970" spans="2:13" s="1" customFormat="1" ht="13.8" x14ac:dyDescent="0.3">
      <c r="B50970" s="10"/>
      <c r="L50970" s="10"/>
      <c r="M50970" s="10"/>
    </row>
    <row r="50971" spans="2:13" s="1" customFormat="1" ht="13.8" x14ac:dyDescent="0.3">
      <c r="B50971" s="10"/>
      <c r="L50971" s="10"/>
      <c r="M50971" s="10"/>
    </row>
    <row r="50972" spans="2:13" s="1" customFormat="1" ht="13.8" x14ac:dyDescent="0.3">
      <c r="B50972" s="10"/>
      <c r="L50972" s="10"/>
      <c r="M50972" s="10"/>
    </row>
    <row r="50973" spans="2:13" s="1" customFormat="1" ht="13.8" x14ac:dyDescent="0.3">
      <c r="B50973" s="10"/>
      <c r="L50973" s="10"/>
      <c r="M50973" s="10"/>
    </row>
    <row r="50974" spans="2:13" s="1" customFormat="1" ht="13.8" x14ac:dyDescent="0.3">
      <c r="B50974" s="10"/>
      <c r="L50974" s="10"/>
      <c r="M50974" s="10"/>
    </row>
    <row r="50975" spans="2:13" s="1" customFormat="1" ht="13.8" x14ac:dyDescent="0.3">
      <c r="B50975" s="10"/>
      <c r="L50975" s="10"/>
      <c r="M50975" s="10"/>
    </row>
    <row r="50976" spans="2:13" s="1" customFormat="1" ht="13.8" x14ac:dyDescent="0.3">
      <c r="B50976" s="10"/>
      <c r="L50976" s="10"/>
      <c r="M50976" s="10"/>
    </row>
    <row r="50977" spans="2:13" s="1" customFormat="1" ht="13.8" x14ac:dyDescent="0.3">
      <c r="B50977" s="10"/>
      <c r="L50977" s="10"/>
      <c r="M50977" s="10"/>
    </row>
    <row r="50978" spans="2:13" s="1" customFormat="1" ht="13.8" x14ac:dyDescent="0.3">
      <c r="B50978" s="10"/>
      <c r="L50978" s="10"/>
      <c r="M50978" s="10"/>
    </row>
    <row r="50979" spans="2:13" s="1" customFormat="1" ht="13.8" x14ac:dyDescent="0.3">
      <c r="B50979" s="10"/>
      <c r="L50979" s="10"/>
      <c r="M50979" s="10"/>
    </row>
    <row r="50980" spans="2:13" s="1" customFormat="1" ht="13.8" x14ac:dyDescent="0.3">
      <c r="B50980" s="10"/>
      <c r="L50980" s="10"/>
      <c r="M50980" s="10"/>
    </row>
    <row r="50981" spans="2:13" s="1" customFormat="1" ht="13.8" x14ac:dyDescent="0.3">
      <c r="B50981" s="10"/>
      <c r="L50981" s="10"/>
      <c r="M50981" s="10"/>
    </row>
    <row r="50982" spans="2:13" s="1" customFormat="1" ht="13.8" x14ac:dyDescent="0.3">
      <c r="B50982" s="10"/>
      <c r="L50982" s="10"/>
      <c r="M50982" s="10"/>
    </row>
    <row r="50983" spans="2:13" s="1" customFormat="1" ht="13.8" x14ac:dyDescent="0.3">
      <c r="B50983" s="10"/>
      <c r="L50983" s="10"/>
      <c r="M50983" s="10"/>
    </row>
    <row r="50984" spans="2:13" s="1" customFormat="1" ht="13.8" x14ac:dyDescent="0.3">
      <c r="B50984" s="10"/>
      <c r="L50984" s="10"/>
      <c r="M50984" s="10"/>
    </row>
    <row r="50985" spans="2:13" s="1" customFormat="1" ht="13.8" x14ac:dyDescent="0.3">
      <c r="B50985" s="10"/>
      <c r="L50985" s="10"/>
      <c r="M50985" s="10"/>
    </row>
    <row r="50986" spans="2:13" s="1" customFormat="1" ht="13.8" x14ac:dyDescent="0.3">
      <c r="B50986" s="10"/>
      <c r="L50986" s="10"/>
      <c r="M50986" s="10"/>
    </row>
    <row r="50987" spans="2:13" s="1" customFormat="1" ht="13.8" x14ac:dyDescent="0.3">
      <c r="B50987" s="10"/>
      <c r="L50987" s="10"/>
      <c r="M50987" s="10"/>
    </row>
    <row r="50988" spans="2:13" s="1" customFormat="1" ht="13.8" x14ac:dyDescent="0.3">
      <c r="B50988" s="10"/>
      <c r="L50988" s="10"/>
      <c r="M50988" s="10"/>
    </row>
    <row r="50989" spans="2:13" s="1" customFormat="1" ht="13.8" x14ac:dyDescent="0.3">
      <c r="B50989" s="10"/>
      <c r="L50989" s="10"/>
      <c r="M50989" s="10"/>
    </row>
    <row r="50990" spans="2:13" s="1" customFormat="1" ht="13.8" x14ac:dyDescent="0.3">
      <c r="B50990" s="10"/>
      <c r="L50990" s="10"/>
      <c r="M50990" s="10"/>
    </row>
    <row r="50991" spans="2:13" s="1" customFormat="1" ht="13.8" x14ac:dyDescent="0.3">
      <c r="B50991" s="10"/>
      <c r="L50991" s="10"/>
      <c r="M50991" s="10"/>
    </row>
    <row r="50992" spans="2:13" s="1" customFormat="1" ht="13.8" x14ac:dyDescent="0.3">
      <c r="B50992" s="10"/>
      <c r="L50992" s="10"/>
      <c r="M50992" s="10"/>
    </row>
    <row r="50993" spans="2:13" s="1" customFormat="1" ht="13.8" x14ac:dyDescent="0.3">
      <c r="B50993" s="10"/>
      <c r="L50993" s="10"/>
      <c r="M50993" s="10"/>
    </row>
    <row r="50994" spans="2:13" s="1" customFormat="1" ht="13.8" x14ac:dyDescent="0.3">
      <c r="B50994" s="10"/>
      <c r="L50994" s="10"/>
      <c r="M50994" s="10"/>
    </row>
    <row r="50995" spans="2:13" s="1" customFormat="1" ht="13.8" x14ac:dyDescent="0.3">
      <c r="B50995" s="10"/>
      <c r="L50995" s="10"/>
      <c r="M50995" s="10"/>
    </row>
    <row r="50996" spans="2:13" s="1" customFormat="1" ht="13.8" x14ac:dyDescent="0.3">
      <c r="B50996" s="10"/>
      <c r="L50996" s="10"/>
      <c r="M50996" s="10"/>
    </row>
    <row r="50997" spans="2:13" s="1" customFormat="1" ht="13.8" x14ac:dyDescent="0.3">
      <c r="B50997" s="10"/>
      <c r="L50997" s="10"/>
      <c r="M50997" s="10"/>
    </row>
    <row r="50998" spans="2:13" s="1" customFormat="1" ht="13.8" x14ac:dyDescent="0.3">
      <c r="B50998" s="10"/>
      <c r="L50998" s="10"/>
      <c r="M50998" s="10"/>
    </row>
    <row r="50999" spans="2:13" s="1" customFormat="1" ht="13.8" x14ac:dyDescent="0.3">
      <c r="B50999" s="10"/>
      <c r="L50999" s="10"/>
      <c r="M50999" s="10"/>
    </row>
    <row r="51000" spans="2:13" s="1" customFormat="1" ht="13.8" x14ac:dyDescent="0.3">
      <c r="B51000" s="10"/>
      <c r="L51000" s="10"/>
      <c r="M51000" s="10"/>
    </row>
    <row r="51001" spans="2:13" s="1" customFormat="1" ht="13.8" x14ac:dyDescent="0.3">
      <c r="B51001" s="10"/>
      <c r="L51001" s="10"/>
      <c r="M51001" s="10"/>
    </row>
    <row r="51002" spans="2:13" s="1" customFormat="1" ht="13.8" x14ac:dyDescent="0.3">
      <c r="B51002" s="10"/>
      <c r="L51002" s="10"/>
      <c r="M51002" s="10"/>
    </row>
    <row r="51003" spans="2:13" s="1" customFormat="1" ht="13.8" x14ac:dyDescent="0.3">
      <c r="B51003" s="10"/>
      <c r="L51003" s="10"/>
      <c r="M51003" s="10"/>
    </row>
    <row r="51004" spans="2:13" s="1" customFormat="1" ht="13.8" x14ac:dyDescent="0.3">
      <c r="B51004" s="10"/>
      <c r="L51004" s="10"/>
      <c r="M51004" s="10"/>
    </row>
    <row r="51005" spans="2:13" s="1" customFormat="1" ht="13.8" x14ac:dyDescent="0.3">
      <c r="B51005" s="10"/>
      <c r="L51005" s="10"/>
      <c r="M51005" s="10"/>
    </row>
    <row r="51006" spans="2:13" s="1" customFormat="1" ht="13.8" x14ac:dyDescent="0.3">
      <c r="B51006" s="10"/>
      <c r="L51006" s="10"/>
      <c r="M51006" s="10"/>
    </row>
    <row r="51007" spans="2:13" s="1" customFormat="1" ht="13.8" x14ac:dyDescent="0.3">
      <c r="B51007" s="10"/>
      <c r="L51007" s="10"/>
      <c r="M51007" s="10"/>
    </row>
    <row r="51008" spans="2:13" s="1" customFormat="1" ht="13.8" x14ac:dyDescent="0.3">
      <c r="B51008" s="10"/>
      <c r="L51008" s="10"/>
      <c r="M51008" s="10"/>
    </row>
    <row r="51009" spans="2:13" s="1" customFormat="1" ht="13.8" x14ac:dyDescent="0.3">
      <c r="B51009" s="10"/>
      <c r="L51009" s="10"/>
      <c r="M51009" s="10"/>
    </row>
    <row r="51010" spans="2:13" s="1" customFormat="1" ht="13.8" x14ac:dyDescent="0.3">
      <c r="B51010" s="10"/>
      <c r="L51010" s="10"/>
      <c r="M51010" s="10"/>
    </row>
    <row r="51011" spans="2:13" s="1" customFormat="1" ht="13.8" x14ac:dyDescent="0.3">
      <c r="B51011" s="10"/>
      <c r="L51011" s="10"/>
      <c r="M51011" s="10"/>
    </row>
    <row r="51012" spans="2:13" s="1" customFormat="1" ht="13.8" x14ac:dyDescent="0.3">
      <c r="B51012" s="10"/>
      <c r="L51012" s="10"/>
      <c r="M51012" s="10"/>
    </row>
    <row r="51013" spans="2:13" s="1" customFormat="1" ht="13.8" x14ac:dyDescent="0.3">
      <c r="B51013" s="10"/>
      <c r="L51013" s="10"/>
      <c r="M51013" s="10"/>
    </row>
    <row r="51014" spans="2:13" s="1" customFormat="1" ht="13.8" x14ac:dyDescent="0.3">
      <c r="B51014" s="10"/>
      <c r="L51014" s="10"/>
      <c r="M51014" s="10"/>
    </row>
    <row r="51015" spans="2:13" s="1" customFormat="1" ht="13.8" x14ac:dyDescent="0.3">
      <c r="B51015" s="10"/>
      <c r="L51015" s="10"/>
      <c r="M51015" s="10"/>
    </row>
    <row r="51016" spans="2:13" s="1" customFormat="1" ht="13.8" x14ac:dyDescent="0.3">
      <c r="B51016" s="10"/>
      <c r="L51016" s="10"/>
      <c r="M51016" s="10"/>
    </row>
    <row r="51017" spans="2:13" s="1" customFormat="1" ht="13.8" x14ac:dyDescent="0.3">
      <c r="B51017" s="10"/>
      <c r="L51017" s="10"/>
      <c r="M51017" s="10"/>
    </row>
    <row r="51018" spans="2:13" s="1" customFormat="1" ht="13.8" x14ac:dyDescent="0.3">
      <c r="B51018" s="10"/>
      <c r="L51018" s="10"/>
      <c r="M51018" s="10"/>
    </row>
    <row r="51019" spans="2:13" s="1" customFormat="1" ht="13.8" x14ac:dyDescent="0.3">
      <c r="B51019" s="10"/>
      <c r="L51019" s="10"/>
      <c r="M51019" s="10"/>
    </row>
    <row r="51020" spans="2:13" s="1" customFormat="1" ht="13.8" x14ac:dyDescent="0.3">
      <c r="B51020" s="10"/>
      <c r="L51020" s="10"/>
      <c r="M51020" s="10"/>
    </row>
    <row r="51021" spans="2:13" s="1" customFormat="1" ht="13.8" x14ac:dyDescent="0.3">
      <c r="B51021" s="10"/>
      <c r="L51021" s="10"/>
      <c r="M51021" s="10"/>
    </row>
    <row r="51022" spans="2:13" s="1" customFormat="1" ht="13.8" x14ac:dyDescent="0.3">
      <c r="B51022" s="10"/>
      <c r="L51022" s="10"/>
      <c r="M51022" s="10"/>
    </row>
    <row r="51023" spans="2:13" s="1" customFormat="1" ht="13.8" x14ac:dyDescent="0.3">
      <c r="B51023" s="10"/>
      <c r="L51023" s="10"/>
      <c r="M51023" s="10"/>
    </row>
    <row r="51024" spans="2:13" s="1" customFormat="1" ht="13.8" x14ac:dyDescent="0.3">
      <c r="B51024" s="10"/>
      <c r="L51024" s="10"/>
      <c r="M51024" s="10"/>
    </row>
    <row r="51025" spans="2:13" s="1" customFormat="1" ht="13.8" x14ac:dyDescent="0.3">
      <c r="B51025" s="10"/>
      <c r="L51025" s="10"/>
      <c r="M51025" s="10"/>
    </row>
    <row r="51026" spans="2:13" s="1" customFormat="1" ht="13.8" x14ac:dyDescent="0.3">
      <c r="B51026" s="10"/>
      <c r="L51026" s="10"/>
      <c r="M51026" s="10"/>
    </row>
    <row r="51027" spans="2:13" s="1" customFormat="1" ht="13.8" x14ac:dyDescent="0.3">
      <c r="B51027" s="10"/>
      <c r="L51027" s="10"/>
      <c r="M51027" s="10"/>
    </row>
    <row r="51028" spans="2:13" s="1" customFormat="1" ht="13.8" x14ac:dyDescent="0.3">
      <c r="B51028" s="10"/>
      <c r="L51028" s="10"/>
      <c r="M51028" s="10"/>
    </row>
    <row r="51029" spans="2:13" s="1" customFormat="1" ht="13.8" x14ac:dyDescent="0.3">
      <c r="B51029" s="10"/>
      <c r="L51029" s="10"/>
      <c r="M51029" s="10"/>
    </row>
    <row r="51030" spans="2:13" s="1" customFormat="1" ht="13.8" x14ac:dyDescent="0.3">
      <c r="B51030" s="10"/>
      <c r="L51030" s="10"/>
      <c r="M51030" s="10"/>
    </row>
    <row r="51031" spans="2:13" s="1" customFormat="1" ht="13.8" x14ac:dyDescent="0.3">
      <c r="B51031" s="10"/>
      <c r="L51031" s="10"/>
      <c r="M51031" s="10"/>
    </row>
    <row r="51032" spans="2:13" s="1" customFormat="1" ht="13.8" x14ac:dyDescent="0.3">
      <c r="B51032" s="10"/>
      <c r="L51032" s="10"/>
      <c r="M51032" s="10"/>
    </row>
    <row r="51033" spans="2:13" s="1" customFormat="1" ht="13.8" x14ac:dyDescent="0.3">
      <c r="B51033" s="10"/>
      <c r="L51033" s="10"/>
      <c r="M51033" s="10"/>
    </row>
    <row r="51034" spans="2:13" s="1" customFormat="1" ht="13.8" x14ac:dyDescent="0.3">
      <c r="B51034" s="10"/>
      <c r="L51034" s="10"/>
      <c r="M51034" s="10"/>
    </row>
    <row r="51035" spans="2:13" s="1" customFormat="1" ht="13.8" x14ac:dyDescent="0.3">
      <c r="B51035" s="10"/>
      <c r="L51035" s="10"/>
      <c r="M51035" s="10"/>
    </row>
    <row r="51036" spans="2:13" s="1" customFormat="1" ht="13.8" x14ac:dyDescent="0.3">
      <c r="B51036" s="10"/>
      <c r="L51036" s="10"/>
      <c r="M51036" s="10"/>
    </row>
    <row r="51037" spans="2:13" s="1" customFormat="1" ht="13.8" x14ac:dyDescent="0.3">
      <c r="B51037" s="10"/>
      <c r="L51037" s="10"/>
      <c r="M51037" s="10"/>
    </row>
    <row r="51038" spans="2:13" s="1" customFormat="1" ht="13.8" x14ac:dyDescent="0.3">
      <c r="B51038" s="10"/>
      <c r="L51038" s="10"/>
      <c r="M51038" s="10"/>
    </row>
    <row r="51039" spans="2:13" s="1" customFormat="1" ht="13.8" x14ac:dyDescent="0.3">
      <c r="B51039" s="10"/>
      <c r="L51039" s="10"/>
      <c r="M51039" s="10"/>
    </row>
    <row r="51040" spans="2:13" s="1" customFormat="1" ht="13.8" x14ac:dyDescent="0.3">
      <c r="B51040" s="10"/>
      <c r="L51040" s="10"/>
      <c r="M51040" s="10"/>
    </row>
    <row r="51041" spans="2:13" s="1" customFormat="1" ht="13.8" x14ac:dyDescent="0.3">
      <c r="B51041" s="10"/>
      <c r="L51041" s="10"/>
      <c r="M51041" s="10"/>
    </row>
    <row r="51042" spans="2:13" s="1" customFormat="1" ht="13.8" x14ac:dyDescent="0.3">
      <c r="B51042" s="10"/>
      <c r="L51042" s="10"/>
      <c r="M51042" s="10"/>
    </row>
    <row r="51043" spans="2:13" s="1" customFormat="1" ht="13.8" x14ac:dyDescent="0.3">
      <c r="B51043" s="10"/>
      <c r="L51043" s="10"/>
      <c r="M51043" s="10"/>
    </row>
    <row r="51044" spans="2:13" s="1" customFormat="1" ht="13.8" x14ac:dyDescent="0.3">
      <c r="B51044" s="10"/>
      <c r="L51044" s="10"/>
      <c r="M51044" s="10"/>
    </row>
    <row r="51045" spans="2:13" s="1" customFormat="1" ht="13.8" x14ac:dyDescent="0.3">
      <c r="B51045" s="10"/>
      <c r="L51045" s="10"/>
      <c r="M51045" s="10"/>
    </row>
    <row r="51046" spans="2:13" s="1" customFormat="1" ht="13.8" x14ac:dyDescent="0.3">
      <c r="B51046" s="10"/>
      <c r="L51046" s="10"/>
      <c r="M51046" s="10"/>
    </row>
    <row r="51047" spans="2:13" s="1" customFormat="1" ht="13.8" x14ac:dyDescent="0.3">
      <c r="B51047" s="10"/>
      <c r="L51047" s="10"/>
      <c r="M51047" s="10"/>
    </row>
    <row r="51048" spans="2:13" s="1" customFormat="1" ht="13.8" x14ac:dyDescent="0.3">
      <c r="B51048" s="10"/>
      <c r="L51048" s="10"/>
      <c r="M51048" s="10"/>
    </row>
    <row r="51049" spans="2:13" s="1" customFormat="1" ht="13.8" x14ac:dyDescent="0.3">
      <c r="B51049" s="10"/>
      <c r="L51049" s="10"/>
      <c r="M51049" s="10"/>
    </row>
    <row r="51050" spans="2:13" s="1" customFormat="1" ht="13.8" x14ac:dyDescent="0.3">
      <c r="B51050" s="10"/>
      <c r="L51050" s="10"/>
      <c r="M51050" s="10"/>
    </row>
    <row r="51051" spans="2:13" s="1" customFormat="1" ht="13.8" x14ac:dyDescent="0.3">
      <c r="B51051" s="10"/>
      <c r="L51051" s="10"/>
      <c r="M51051" s="10"/>
    </row>
    <row r="51052" spans="2:13" s="1" customFormat="1" ht="13.8" x14ac:dyDescent="0.3">
      <c r="B51052" s="10"/>
      <c r="L51052" s="10"/>
      <c r="M51052" s="10"/>
    </row>
    <row r="51053" spans="2:13" s="1" customFormat="1" ht="13.8" x14ac:dyDescent="0.3">
      <c r="B51053" s="10"/>
      <c r="L51053" s="10"/>
      <c r="M51053" s="10"/>
    </row>
    <row r="51054" spans="2:13" s="1" customFormat="1" ht="13.8" x14ac:dyDescent="0.3">
      <c r="B51054" s="10"/>
      <c r="L51054" s="10"/>
      <c r="M51054" s="10"/>
    </row>
    <row r="51055" spans="2:13" s="1" customFormat="1" ht="13.8" x14ac:dyDescent="0.3">
      <c r="B51055" s="10"/>
      <c r="L51055" s="10"/>
      <c r="M51055" s="10"/>
    </row>
    <row r="51056" spans="2:13" s="1" customFormat="1" ht="13.8" x14ac:dyDescent="0.3">
      <c r="B51056" s="10"/>
      <c r="L51056" s="10"/>
      <c r="M51056" s="10"/>
    </row>
    <row r="51057" spans="2:13" s="1" customFormat="1" ht="13.8" x14ac:dyDescent="0.3">
      <c r="B51057" s="10"/>
      <c r="L51057" s="10"/>
      <c r="M51057" s="10"/>
    </row>
    <row r="51058" spans="2:13" s="1" customFormat="1" ht="13.8" x14ac:dyDescent="0.3">
      <c r="B51058" s="10"/>
      <c r="L51058" s="10"/>
      <c r="M51058" s="10"/>
    </row>
    <row r="51059" spans="2:13" s="1" customFormat="1" ht="13.8" x14ac:dyDescent="0.3">
      <c r="B51059" s="10"/>
      <c r="L51059" s="10"/>
      <c r="M51059" s="10"/>
    </row>
    <row r="51060" spans="2:13" s="1" customFormat="1" ht="13.8" x14ac:dyDescent="0.3">
      <c r="B51060" s="10"/>
      <c r="L51060" s="10"/>
      <c r="M51060" s="10"/>
    </row>
    <row r="51061" spans="2:13" s="1" customFormat="1" ht="13.8" x14ac:dyDescent="0.3">
      <c r="B51061" s="10"/>
      <c r="L51061" s="10"/>
      <c r="M51061" s="10"/>
    </row>
    <row r="51062" spans="2:13" s="1" customFormat="1" ht="13.8" x14ac:dyDescent="0.3">
      <c r="B51062" s="10"/>
      <c r="L51062" s="10"/>
      <c r="M51062" s="10"/>
    </row>
    <row r="51063" spans="2:13" s="1" customFormat="1" ht="13.8" x14ac:dyDescent="0.3">
      <c r="B51063" s="10"/>
      <c r="L51063" s="10"/>
      <c r="M51063" s="10"/>
    </row>
    <row r="51064" spans="2:13" s="1" customFormat="1" ht="13.8" x14ac:dyDescent="0.3">
      <c r="B51064" s="10"/>
      <c r="L51064" s="10"/>
      <c r="M51064" s="10"/>
    </row>
    <row r="51065" spans="2:13" s="1" customFormat="1" ht="13.8" x14ac:dyDescent="0.3">
      <c r="B51065" s="10"/>
      <c r="L51065" s="10"/>
      <c r="M51065" s="10"/>
    </row>
    <row r="51066" spans="2:13" s="1" customFormat="1" ht="13.8" x14ac:dyDescent="0.3">
      <c r="B51066" s="10"/>
      <c r="L51066" s="10"/>
      <c r="M51066" s="10"/>
    </row>
    <row r="51067" spans="2:13" s="1" customFormat="1" ht="13.8" x14ac:dyDescent="0.3">
      <c r="B51067" s="10"/>
      <c r="L51067" s="10"/>
      <c r="M51067" s="10"/>
    </row>
    <row r="51068" spans="2:13" s="1" customFormat="1" ht="13.8" x14ac:dyDescent="0.3">
      <c r="B51068" s="10"/>
      <c r="L51068" s="10"/>
      <c r="M51068" s="10"/>
    </row>
    <row r="51069" spans="2:13" s="1" customFormat="1" ht="13.8" x14ac:dyDescent="0.3">
      <c r="B51069" s="10"/>
      <c r="L51069" s="10"/>
      <c r="M51069" s="10"/>
    </row>
    <row r="51070" spans="2:13" s="1" customFormat="1" ht="13.8" x14ac:dyDescent="0.3">
      <c r="B51070" s="10"/>
      <c r="L51070" s="10"/>
      <c r="M51070" s="10"/>
    </row>
    <row r="51071" spans="2:13" s="1" customFormat="1" ht="13.8" x14ac:dyDescent="0.3">
      <c r="B51071" s="10"/>
      <c r="L51071" s="10"/>
      <c r="M51071" s="10"/>
    </row>
    <row r="51072" spans="2:13" s="1" customFormat="1" ht="13.8" x14ac:dyDescent="0.3">
      <c r="B51072" s="10"/>
      <c r="L51072" s="10"/>
      <c r="M51072" s="10"/>
    </row>
    <row r="51073" spans="2:13" s="1" customFormat="1" ht="13.8" x14ac:dyDescent="0.3">
      <c r="B51073" s="10"/>
      <c r="L51073" s="10"/>
      <c r="M51073" s="10"/>
    </row>
    <row r="51074" spans="2:13" s="1" customFormat="1" ht="13.8" x14ac:dyDescent="0.3">
      <c r="B51074" s="10"/>
      <c r="L51074" s="10"/>
      <c r="M51074" s="10"/>
    </row>
    <row r="51075" spans="2:13" s="1" customFormat="1" ht="13.8" x14ac:dyDescent="0.3">
      <c r="B51075" s="10"/>
      <c r="L51075" s="10"/>
      <c r="M51075" s="10"/>
    </row>
    <row r="51076" spans="2:13" s="1" customFormat="1" ht="13.8" x14ac:dyDescent="0.3">
      <c r="B51076" s="10"/>
      <c r="L51076" s="10"/>
      <c r="M51076" s="10"/>
    </row>
    <row r="51077" spans="2:13" s="1" customFormat="1" ht="13.8" x14ac:dyDescent="0.3">
      <c r="B51077" s="10"/>
      <c r="L51077" s="10"/>
      <c r="M51077" s="10"/>
    </row>
    <row r="51078" spans="2:13" s="1" customFormat="1" ht="13.8" x14ac:dyDescent="0.3">
      <c r="B51078" s="10"/>
      <c r="L51078" s="10"/>
      <c r="M51078" s="10"/>
    </row>
    <row r="51079" spans="2:13" s="1" customFormat="1" ht="13.8" x14ac:dyDescent="0.3">
      <c r="B51079" s="10"/>
      <c r="L51079" s="10"/>
      <c r="M51079" s="10"/>
    </row>
    <row r="51080" spans="2:13" s="1" customFormat="1" ht="13.8" x14ac:dyDescent="0.3">
      <c r="B51080" s="10"/>
      <c r="L51080" s="10"/>
      <c r="M51080" s="10"/>
    </row>
    <row r="51081" spans="2:13" s="1" customFormat="1" ht="13.8" x14ac:dyDescent="0.3">
      <c r="B51081" s="10"/>
      <c r="L51081" s="10"/>
      <c r="M51081" s="10"/>
    </row>
    <row r="51082" spans="2:13" s="1" customFormat="1" ht="13.8" x14ac:dyDescent="0.3">
      <c r="B51082" s="10"/>
      <c r="L51082" s="10"/>
      <c r="M51082" s="10"/>
    </row>
    <row r="51083" spans="2:13" s="1" customFormat="1" ht="13.8" x14ac:dyDescent="0.3">
      <c r="B51083" s="10"/>
      <c r="L51083" s="10"/>
      <c r="M51083" s="10"/>
    </row>
    <row r="51084" spans="2:13" s="1" customFormat="1" ht="13.8" x14ac:dyDescent="0.3">
      <c r="B51084" s="10"/>
      <c r="L51084" s="10"/>
      <c r="M51084" s="10"/>
    </row>
    <row r="51085" spans="2:13" s="1" customFormat="1" ht="13.8" x14ac:dyDescent="0.3">
      <c r="B51085" s="10"/>
      <c r="L51085" s="10"/>
      <c r="M51085" s="10"/>
    </row>
    <row r="51086" spans="2:13" s="1" customFormat="1" ht="13.8" x14ac:dyDescent="0.3">
      <c r="B51086" s="10"/>
      <c r="L51086" s="10"/>
      <c r="M51086" s="10"/>
    </row>
    <row r="51087" spans="2:13" s="1" customFormat="1" ht="13.8" x14ac:dyDescent="0.3">
      <c r="B51087" s="10"/>
      <c r="L51087" s="10"/>
      <c r="M51087" s="10"/>
    </row>
    <row r="51088" spans="2:13" s="1" customFormat="1" ht="13.8" x14ac:dyDescent="0.3">
      <c r="B51088" s="10"/>
      <c r="L51088" s="10"/>
      <c r="M51088" s="10"/>
    </row>
    <row r="51089" spans="2:13" s="1" customFormat="1" ht="13.8" x14ac:dyDescent="0.3">
      <c r="B51089" s="10"/>
      <c r="L51089" s="10"/>
      <c r="M51089" s="10"/>
    </row>
    <row r="51090" spans="2:13" s="1" customFormat="1" ht="13.8" x14ac:dyDescent="0.3">
      <c r="B51090" s="10"/>
      <c r="L51090" s="10"/>
      <c r="M51090" s="10"/>
    </row>
    <row r="51091" spans="2:13" s="1" customFormat="1" ht="13.8" x14ac:dyDescent="0.3">
      <c r="B51091" s="10"/>
      <c r="L51091" s="10"/>
      <c r="M51091" s="10"/>
    </row>
    <row r="51092" spans="2:13" s="1" customFormat="1" ht="13.8" x14ac:dyDescent="0.3">
      <c r="B51092" s="10"/>
      <c r="L51092" s="10"/>
      <c r="M51092" s="10"/>
    </row>
    <row r="51093" spans="2:13" s="1" customFormat="1" ht="13.8" x14ac:dyDescent="0.3">
      <c r="B51093" s="10"/>
      <c r="L51093" s="10"/>
      <c r="M51093" s="10"/>
    </row>
    <row r="51094" spans="2:13" s="1" customFormat="1" ht="13.8" x14ac:dyDescent="0.3">
      <c r="B51094" s="10"/>
      <c r="L51094" s="10"/>
      <c r="M51094" s="10"/>
    </row>
    <row r="51095" spans="2:13" s="1" customFormat="1" ht="13.8" x14ac:dyDescent="0.3">
      <c r="B51095" s="10"/>
      <c r="L51095" s="10"/>
      <c r="M51095" s="10"/>
    </row>
    <row r="51096" spans="2:13" s="1" customFormat="1" ht="13.8" x14ac:dyDescent="0.3">
      <c r="B51096" s="10"/>
      <c r="L51096" s="10"/>
      <c r="M51096" s="10"/>
    </row>
    <row r="51097" spans="2:13" s="1" customFormat="1" ht="13.8" x14ac:dyDescent="0.3">
      <c r="B51097" s="10"/>
      <c r="L51097" s="10"/>
      <c r="M51097" s="10"/>
    </row>
    <row r="51098" spans="2:13" s="1" customFormat="1" ht="13.8" x14ac:dyDescent="0.3">
      <c r="B51098" s="10"/>
      <c r="L51098" s="10"/>
      <c r="M51098" s="10"/>
    </row>
    <row r="51099" spans="2:13" s="1" customFormat="1" ht="13.8" x14ac:dyDescent="0.3">
      <c r="B51099" s="10"/>
      <c r="L51099" s="10"/>
      <c r="M51099" s="10"/>
    </row>
    <row r="51100" spans="2:13" s="1" customFormat="1" ht="13.8" x14ac:dyDescent="0.3">
      <c r="B51100" s="10"/>
      <c r="L51100" s="10"/>
      <c r="M51100" s="10"/>
    </row>
    <row r="51101" spans="2:13" s="1" customFormat="1" ht="13.8" x14ac:dyDescent="0.3">
      <c r="B51101" s="10"/>
      <c r="L51101" s="10"/>
      <c r="M51101" s="10"/>
    </row>
    <row r="51102" spans="2:13" s="1" customFormat="1" ht="13.8" x14ac:dyDescent="0.3">
      <c r="B51102" s="10"/>
      <c r="L51102" s="10"/>
      <c r="M51102" s="10"/>
    </row>
    <row r="51103" spans="2:13" s="1" customFormat="1" ht="13.8" x14ac:dyDescent="0.3">
      <c r="B51103" s="10"/>
      <c r="L51103" s="10"/>
      <c r="M51103" s="10"/>
    </row>
    <row r="51104" spans="2:13" s="1" customFormat="1" ht="13.8" x14ac:dyDescent="0.3">
      <c r="B51104" s="10"/>
      <c r="L51104" s="10"/>
      <c r="M51104" s="10"/>
    </row>
    <row r="51105" spans="2:13" s="1" customFormat="1" ht="13.8" x14ac:dyDescent="0.3">
      <c r="B51105" s="10"/>
      <c r="L51105" s="10"/>
      <c r="M51105" s="10"/>
    </row>
    <row r="51106" spans="2:13" s="1" customFormat="1" ht="13.8" x14ac:dyDescent="0.3">
      <c r="B51106" s="10"/>
      <c r="L51106" s="10"/>
      <c r="M51106" s="10"/>
    </row>
    <row r="51107" spans="2:13" s="1" customFormat="1" ht="13.8" x14ac:dyDescent="0.3">
      <c r="B51107" s="10"/>
      <c r="L51107" s="10"/>
      <c r="M51107" s="10"/>
    </row>
    <row r="51108" spans="2:13" s="1" customFormat="1" ht="13.8" x14ac:dyDescent="0.3">
      <c r="B51108" s="10"/>
      <c r="L51108" s="10"/>
      <c r="M51108" s="10"/>
    </row>
    <row r="51109" spans="2:13" s="1" customFormat="1" ht="13.8" x14ac:dyDescent="0.3">
      <c r="B51109" s="10"/>
      <c r="L51109" s="10"/>
      <c r="M51109" s="10"/>
    </row>
    <row r="51110" spans="2:13" s="1" customFormat="1" ht="13.8" x14ac:dyDescent="0.3">
      <c r="B51110" s="10"/>
      <c r="L51110" s="10"/>
      <c r="M51110" s="10"/>
    </row>
    <row r="51111" spans="2:13" s="1" customFormat="1" ht="13.8" x14ac:dyDescent="0.3">
      <c r="B51111" s="10"/>
      <c r="L51111" s="10"/>
      <c r="M51111" s="10"/>
    </row>
    <row r="51112" spans="2:13" s="1" customFormat="1" ht="13.8" x14ac:dyDescent="0.3">
      <c r="B51112" s="10"/>
      <c r="L51112" s="10"/>
      <c r="M51112" s="10"/>
    </row>
    <row r="51113" spans="2:13" s="1" customFormat="1" ht="13.8" x14ac:dyDescent="0.3">
      <c r="B51113" s="10"/>
      <c r="L51113" s="10"/>
      <c r="M51113" s="10"/>
    </row>
    <row r="51114" spans="2:13" s="1" customFormat="1" ht="13.8" x14ac:dyDescent="0.3">
      <c r="B51114" s="10"/>
      <c r="L51114" s="10"/>
      <c r="M51114" s="10"/>
    </row>
    <row r="51115" spans="2:13" s="1" customFormat="1" ht="13.8" x14ac:dyDescent="0.3">
      <c r="B51115" s="10"/>
      <c r="L51115" s="10"/>
      <c r="M51115" s="10"/>
    </row>
    <row r="51116" spans="2:13" s="1" customFormat="1" ht="13.8" x14ac:dyDescent="0.3">
      <c r="B51116" s="10"/>
      <c r="L51116" s="10"/>
      <c r="M51116" s="10"/>
    </row>
    <row r="51117" spans="2:13" s="1" customFormat="1" ht="13.8" x14ac:dyDescent="0.3">
      <c r="B51117" s="10"/>
      <c r="L51117" s="10"/>
      <c r="M51117" s="10"/>
    </row>
    <row r="51118" spans="2:13" s="1" customFormat="1" ht="13.8" x14ac:dyDescent="0.3">
      <c r="B51118" s="10"/>
      <c r="L51118" s="10"/>
      <c r="M51118" s="10"/>
    </row>
    <row r="51119" spans="2:13" s="1" customFormat="1" ht="13.8" x14ac:dyDescent="0.3">
      <c r="B51119" s="10"/>
      <c r="L51119" s="10"/>
      <c r="M51119" s="10"/>
    </row>
    <row r="51120" spans="2:13" s="1" customFormat="1" ht="13.8" x14ac:dyDescent="0.3">
      <c r="B51120" s="10"/>
      <c r="L51120" s="10"/>
      <c r="M51120" s="10"/>
    </row>
    <row r="51121" spans="2:13" s="1" customFormat="1" ht="13.8" x14ac:dyDescent="0.3">
      <c r="B51121" s="10"/>
      <c r="L51121" s="10"/>
      <c r="M51121" s="10"/>
    </row>
    <row r="51122" spans="2:13" s="1" customFormat="1" ht="13.8" x14ac:dyDescent="0.3">
      <c r="B51122" s="10"/>
      <c r="L51122" s="10"/>
      <c r="M51122" s="10"/>
    </row>
    <row r="51123" spans="2:13" s="1" customFormat="1" ht="13.8" x14ac:dyDescent="0.3">
      <c r="B51123" s="10"/>
      <c r="L51123" s="10"/>
      <c r="M51123" s="10"/>
    </row>
    <row r="51124" spans="2:13" s="1" customFormat="1" ht="13.8" x14ac:dyDescent="0.3">
      <c r="B51124" s="10"/>
      <c r="L51124" s="10"/>
      <c r="M51124" s="10"/>
    </row>
    <row r="51125" spans="2:13" s="1" customFormat="1" ht="13.8" x14ac:dyDescent="0.3">
      <c r="B51125" s="10"/>
      <c r="L51125" s="10"/>
      <c r="M51125" s="10"/>
    </row>
    <row r="51126" spans="2:13" s="1" customFormat="1" ht="13.8" x14ac:dyDescent="0.3">
      <c r="B51126" s="10"/>
      <c r="L51126" s="10"/>
      <c r="M51126" s="10"/>
    </row>
    <row r="51127" spans="2:13" s="1" customFormat="1" ht="13.8" x14ac:dyDescent="0.3">
      <c r="B51127" s="10"/>
      <c r="L51127" s="10"/>
      <c r="M51127" s="10"/>
    </row>
    <row r="51128" spans="2:13" s="1" customFormat="1" ht="13.8" x14ac:dyDescent="0.3">
      <c r="B51128" s="10"/>
      <c r="L51128" s="10"/>
      <c r="M51128" s="10"/>
    </row>
    <row r="51129" spans="2:13" s="1" customFormat="1" ht="13.8" x14ac:dyDescent="0.3">
      <c r="B51129" s="10"/>
      <c r="L51129" s="10"/>
      <c r="M51129" s="10"/>
    </row>
    <row r="51130" spans="2:13" s="1" customFormat="1" ht="13.8" x14ac:dyDescent="0.3">
      <c r="B51130" s="10"/>
      <c r="L51130" s="10"/>
      <c r="M51130" s="10"/>
    </row>
    <row r="51131" spans="2:13" s="1" customFormat="1" ht="13.8" x14ac:dyDescent="0.3">
      <c r="B51131" s="10"/>
      <c r="L51131" s="10"/>
      <c r="M51131" s="10"/>
    </row>
    <row r="51132" spans="2:13" s="1" customFormat="1" ht="13.8" x14ac:dyDescent="0.3">
      <c r="B51132" s="10"/>
      <c r="L51132" s="10"/>
      <c r="M51132" s="10"/>
    </row>
    <row r="51133" spans="2:13" s="1" customFormat="1" ht="13.8" x14ac:dyDescent="0.3">
      <c r="B51133" s="10"/>
      <c r="L51133" s="10"/>
      <c r="M51133" s="10"/>
    </row>
    <row r="51134" spans="2:13" s="1" customFormat="1" ht="13.8" x14ac:dyDescent="0.3">
      <c r="B51134" s="10"/>
      <c r="L51134" s="10"/>
      <c r="M51134" s="10"/>
    </row>
    <row r="51135" spans="2:13" s="1" customFormat="1" ht="13.8" x14ac:dyDescent="0.3">
      <c r="B51135" s="10"/>
      <c r="L51135" s="10"/>
      <c r="M51135" s="10"/>
    </row>
    <row r="51136" spans="2:13" s="1" customFormat="1" ht="13.8" x14ac:dyDescent="0.3">
      <c r="B51136" s="10"/>
      <c r="L51136" s="10"/>
      <c r="M51136" s="10"/>
    </row>
    <row r="51137" spans="2:13" s="1" customFormat="1" ht="13.8" x14ac:dyDescent="0.3">
      <c r="B51137" s="10"/>
      <c r="L51137" s="10"/>
      <c r="M51137" s="10"/>
    </row>
    <row r="51138" spans="2:13" s="1" customFormat="1" ht="13.8" x14ac:dyDescent="0.3">
      <c r="B51138" s="10"/>
      <c r="L51138" s="10"/>
      <c r="M51138" s="10"/>
    </row>
    <row r="51139" spans="2:13" s="1" customFormat="1" ht="13.8" x14ac:dyDescent="0.3">
      <c r="B51139" s="10"/>
      <c r="L51139" s="10"/>
      <c r="M51139" s="10"/>
    </row>
    <row r="51140" spans="2:13" s="1" customFormat="1" ht="13.8" x14ac:dyDescent="0.3">
      <c r="B51140" s="10"/>
      <c r="L51140" s="10"/>
      <c r="M51140" s="10"/>
    </row>
    <row r="51141" spans="2:13" s="1" customFormat="1" ht="13.8" x14ac:dyDescent="0.3">
      <c r="B51141" s="10"/>
      <c r="L51141" s="10"/>
      <c r="M51141" s="10"/>
    </row>
    <row r="51142" spans="2:13" s="1" customFormat="1" ht="13.8" x14ac:dyDescent="0.3">
      <c r="B51142" s="10"/>
      <c r="L51142" s="10"/>
      <c r="M51142" s="10"/>
    </row>
    <row r="51143" spans="2:13" s="1" customFormat="1" ht="13.8" x14ac:dyDescent="0.3">
      <c r="B51143" s="10"/>
      <c r="L51143" s="10"/>
      <c r="M51143" s="10"/>
    </row>
    <row r="51144" spans="2:13" s="1" customFormat="1" ht="13.8" x14ac:dyDescent="0.3">
      <c r="B51144" s="10"/>
      <c r="L51144" s="10"/>
      <c r="M51144" s="10"/>
    </row>
    <row r="51145" spans="2:13" s="1" customFormat="1" ht="13.8" x14ac:dyDescent="0.3">
      <c r="B51145" s="10"/>
      <c r="L51145" s="10"/>
      <c r="M51145" s="10"/>
    </row>
    <row r="51146" spans="2:13" s="1" customFormat="1" ht="13.8" x14ac:dyDescent="0.3">
      <c r="B51146" s="10"/>
      <c r="L51146" s="10"/>
      <c r="M51146" s="10"/>
    </row>
    <row r="51147" spans="2:13" s="1" customFormat="1" ht="13.8" x14ac:dyDescent="0.3">
      <c r="B51147" s="10"/>
      <c r="L51147" s="10"/>
      <c r="M51147" s="10"/>
    </row>
    <row r="51148" spans="2:13" s="1" customFormat="1" ht="13.8" x14ac:dyDescent="0.3">
      <c r="B51148" s="10"/>
      <c r="L51148" s="10"/>
      <c r="M51148" s="10"/>
    </row>
    <row r="51149" spans="2:13" s="1" customFormat="1" ht="13.8" x14ac:dyDescent="0.3">
      <c r="B51149" s="10"/>
      <c r="L51149" s="10"/>
      <c r="M51149" s="10"/>
    </row>
    <row r="51150" spans="2:13" s="1" customFormat="1" ht="13.8" x14ac:dyDescent="0.3">
      <c r="B51150" s="10"/>
      <c r="L51150" s="10"/>
      <c r="M51150" s="10"/>
    </row>
    <row r="51151" spans="2:13" s="1" customFormat="1" ht="13.8" x14ac:dyDescent="0.3">
      <c r="B51151" s="10"/>
      <c r="L51151" s="10"/>
      <c r="M51151" s="10"/>
    </row>
    <row r="51152" spans="2:13" s="1" customFormat="1" ht="13.8" x14ac:dyDescent="0.3">
      <c r="B51152" s="10"/>
      <c r="L51152" s="10"/>
      <c r="M51152" s="10"/>
    </row>
    <row r="51153" spans="2:13" s="1" customFormat="1" ht="13.8" x14ac:dyDescent="0.3">
      <c r="B51153" s="10"/>
      <c r="L51153" s="10"/>
      <c r="M51153" s="10"/>
    </row>
    <row r="51154" spans="2:13" s="1" customFormat="1" ht="13.8" x14ac:dyDescent="0.3">
      <c r="B51154" s="10"/>
      <c r="L51154" s="10"/>
      <c r="M51154" s="10"/>
    </row>
    <row r="51155" spans="2:13" s="1" customFormat="1" ht="13.8" x14ac:dyDescent="0.3">
      <c r="B51155" s="10"/>
      <c r="L51155" s="10"/>
      <c r="M51155" s="10"/>
    </row>
    <row r="51156" spans="2:13" s="1" customFormat="1" ht="13.8" x14ac:dyDescent="0.3">
      <c r="B51156" s="10"/>
      <c r="L51156" s="10"/>
      <c r="M51156" s="10"/>
    </row>
    <row r="51157" spans="2:13" s="1" customFormat="1" ht="13.8" x14ac:dyDescent="0.3">
      <c r="B51157" s="10"/>
      <c r="L51157" s="10"/>
      <c r="M51157" s="10"/>
    </row>
    <row r="51158" spans="2:13" s="1" customFormat="1" ht="13.8" x14ac:dyDescent="0.3">
      <c r="B51158" s="10"/>
      <c r="L51158" s="10"/>
      <c r="M51158" s="10"/>
    </row>
    <row r="51159" spans="2:13" s="1" customFormat="1" ht="13.8" x14ac:dyDescent="0.3">
      <c r="B51159" s="10"/>
      <c r="L51159" s="10"/>
      <c r="M51159" s="10"/>
    </row>
    <row r="51160" spans="2:13" s="1" customFormat="1" ht="13.8" x14ac:dyDescent="0.3">
      <c r="B51160" s="10"/>
      <c r="L51160" s="10"/>
      <c r="M51160" s="10"/>
    </row>
    <row r="51161" spans="2:13" s="1" customFormat="1" ht="13.8" x14ac:dyDescent="0.3">
      <c r="B51161" s="10"/>
      <c r="L51161" s="10"/>
      <c r="M51161" s="10"/>
    </row>
    <row r="51162" spans="2:13" s="1" customFormat="1" ht="13.8" x14ac:dyDescent="0.3">
      <c r="B51162" s="10"/>
      <c r="L51162" s="10"/>
      <c r="M51162" s="10"/>
    </row>
    <row r="51163" spans="2:13" s="1" customFormat="1" ht="13.8" x14ac:dyDescent="0.3">
      <c r="B51163" s="10"/>
      <c r="L51163" s="10"/>
      <c r="M51163" s="10"/>
    </row>
    <row r="51164" spans="2:13" s="1" customFormat="1" ht="13.8" x14ac:dyDescent="0.3">
      <c r="B51164" s="10"/>
      <c r="L51164" s="10"/>
      <c r="M51164" s="10"/>
    </row>
    <row r="51165" spans="2:13" s="1" customFormat="1" ht="13.8" x14ac:dyDescent="0.3">
      <c r="B51165" s="10"/>
      <c r="L51165" s="10"/>
      <c r="M51165" s="10"/>
    </row>
    <row r="51166" spans="2:13" s="1" customFormat="1" ht="13.8" x14ac:dyDescent="0.3">
      <c r="B51166" s="10"/>
      <c r="L51166" s="10"/>
      <c r="M51166" s="10"/>
    </row>
    <row r="51167" spans="2:13" s="1" customFormat="1" ht="13.8" x14ac:dyDescent="0.3">
      <c r="B51167" s="10"/>
      <c r="L51167" s="10"/>
      <c r="M51167" s="10"/>
    </row>
    <row r="51168" spans="2:13" s="1" customFormat="1" ht="13.8" x14ac:dyDescent="0.3">
      <c r="B51168" s="10"/>
      <c r="L51168" s="10"/>
      <c r="M51168" s="10"/>
    </row>
    <row r="51169" spans="2:13" s="1" customFormat="1" ht="13.8" x14ac:dyDescent="0.3">
      <c r="B51169" s="10"/>
      <c r="L51169" s="10"/>
      <c r="M51169" s="10"/>
    </row>
    <row r="51170" spans="2:13" s="1" customFormat="1" ht="13.8" x14ac:dyDescent="0.3">
      <c r="B51170" s="10"/>
      <c r="L51170" s="10"/>
      <c r="M51170" s="10"/>
    </row>
    <row r="51171" spans="2:13" s="1" customFormat="1" ht="13.8" x14ac:dyDescent="0.3">
      <c r="B51171" s="10"/>
      <c r="L51171" s="10"/>
      <c r="M51171" s="10"/>
    </row>
    <row r="51172" spans="2:13" s="1" customFormat="1" ht="13.8" x14ac:dyDescent="0.3">
      <c r="B51172" s="10"/>
      <c r="L51172" s="10"/>
      <c r="M51172" s="10"/>
    </row>
    <row r="51173" spans="2:13" s="1" customFormat="1" ht="13.8" x14ac:dyDescent="0.3">
      <c r="B51173" s="10"/>
      <c r="L51173" s="10"/>
      <c r="M51173" s="10"/>
    </row>
    <row r="51174" spans="2:13" s="1" customFormat="1" ht="13.8" x14ac:dyDescent="0.3">
      <c r="B51174" s="10"/>
      <c r="L51174" s="10"/>
      <c r="M51174" s="10"/>
    </row>
    <row r="51175" spans="2:13" s="1" customFormat="1" ht="13.8" x14ac:dyDescent="0.3">
      <c r="B51175" s="10"/>
      <c r="L51175" s="10"/>
      <c r="M51175" s="10"/>
    </row>
    <row r="51176" spans="2:13" s="1" customFormat="1" ht="13.8" x14ac:dyDescent="0.3">
      <c r="B51176" s="10"/>
      <c r="L51176" s="10"/>
      <c r="M51176" s="10"/>
    </row>
    <row r="51177" spans="2:13" s="1" customFormat="1" ht="13.8" x14ac:dyDescent="0.3">
      <c r="B51177" s="10"/>
      <c r="L51177" s="10"/>
      <c r="M51177" s="10"/>
    </row>
    <row r="51178" spans="2:13" s="1" customFormat="1" ht="13.8" x14ac:dyDescent="0.3">
      <c r="B51178" s="10"/>
      <c r="L51178" s="10"/>
      <c r="M51178" s="10"/>
    </row>
    <row r="51179" spans="2:13" s="1" customFormat="1" ht="13.8" x14ac:dyDescent="0.3">
      <c r="B51179" s="10"/>
      <c r="L51179" s="10"/>
      <c r="M51179" s="10"/>
    </row>
    <row r="51180" spans="2:13" s="1" customFormat="1" ht="13.8" x14ac:dyDescent="0.3">
      <c r="B51180" s="10"/>
      <c r="L51180" s="10"/>
      <c r="M51180" s="10"/>
    </row>
    <row r="51181" spans="2:13" s="1" customFormat="1" ht="13.8" x14ac:dyDescent="0.3">
      <c r="B51181" s="10"/>
      <c r="L51181" s="10"/>
      <c r="M51181" s="10"/>
    </row>
    <row r="51182" spans="2:13" s="1" customFormat="1" ht="13.8" x14ac:dyDescent="0.3">
      <c r="B51182" s="10"/>
      <c r="L51182" s="10"/>
      <c r="M51182" s="10"/>
    </row>
    <row r="51183" spans="2:13" s="1" customFormat="1" ht="13.8" x14ac:dyDescent="0.3">
      <c r="B51183" s="10"/>
      <c r="L51183" s="10"/>
      <c r="M51183" s="10"/>
    </row>
    <row r="51184" spans="2:13" s="1" customFormat="1" ht="13.8" x14ac:dyDescent="0.3">
      <c r="B51184" s="10"/>
      <c r="L51184" s="10"/>
      <c r="M51184" s="10"/>
    </row>
    <row r="51185" spans="2:13" s="1" customFormat="1" ht="13.8" x14ac:dyDescent="0.3">
      <c r="B51185" s="10"/>
      <c r="L51185" s="10"/>
      <c r="M51185" s="10"/>
    </row>
    <row r="51186" spans="2:13" s="1" customFormat="1" ht="13.8" x14ac:dyDescent="0.3">
      <c r="B51186" s="10"/>
      <c r="L51186" s="10"/>
      <c r="M51186" s="10"/>
    </row>
    <row r="51187" spans="2:13" s="1" customFormat="1" ht="13.8" x14ac:dyDescent="0.3">
      <c r="B51187" s="10"/>
      <c r="L51187" s="10"/>
      <c r="M51187" s="10"/>
    </row>
    <row r="51188" spans="2:13" s="1" customFormat="1" ht="13.8" x14ac:dyDescent="0.3">
      <c r="B51188" s="10"/>
      <c r="L51188" s="10"/>
      <c r="M51188" s="10"/>
    </row>
    <row r="51189" spans="2:13" s="1" customFormat="1" ht="13.8" x14ac:dyDescent="0.3">
      <c r="B51189" s="10"/>
      <c r="L51189" s="10"/>
      <c r="M51189" s="10"/>
    </row>
    <row r="51190" spans="2:13" s="1" customFormat="1" ht="13.8" x14ac:dyDescent="0.3">
      <c r="B51190" s="10"/>
      <c r="L51190" s="10"/>
      <c r="M51190" s="10"/>
    </row>
    <row r="51191" spans="2:13" s="1" customFormat="1" ht="13.8" x14ac:dyDescent="0.3">
      <c r="B51191" s="10"/>
      <c r="L51191" s="10"/>
      <c r="M51191" s="10"/>
    </row>
    <row r="51192" spans="2:13" s="1" customFormat="1" ht="13.8" x14ac:dyDescent="0.3">
      <c r="B51192" s="10"/>
      <c r="L51192" s="10"/>
      <c r="M51192" s="10"/>
    </row>
    <row r="51193" spans="2:13" s="1" customFormat="1" ht="13.8" x14ac:dyDescent="0.3">
      <c r="B51193" s="10"/>
      <c r="L51193" s="10"/>
      <c r="M51193" s="10"/>
    </row>
    <row r="51194" spans="2:13" s="1" customFormat="1" ht="13.8" x14ac:dyDescent="0.3">
      <c r="B51194" s="10"/>
      <c r="L51194" s="10"/>
      <c r="M51194" s="10"/>
    </row>
    <row r="51195" spans="2:13" s="1" customFormat="1" ht="13.8" x14ac:dyDescent="0.3">
      <c r="B51195" s="10"/>
      <c r="L51195" s="10"/>
      <c r="M51195" s="10"/>
    </row>
    <row r="51196" spans="2:13" s="1" customFormat="1" ht="13.8" x14ac:dyDescent="0.3">
      <c r="B51196" s="10"/>
      <c r="L51196" s="10"/>
      <c r="M51196" s="10"/>
    </row>
    <row r="51197" spans="2:13" s="1" customFormat="1" ht="13.8" x14ac:dyDescent="0.3">
      <c r="B51197" s="10"/>
      <c r="L51197" s="10"/>
      <c r="M51197" s="10"/>
    </row>
    <row r="51198" spans="2:13" s="1" customFormat="1" ht="13.8" x14ac:dyDescent="0.3">
      <c r="B51198" s="10"/>
      <c r="L51198" s="10"/>
      <c r="M51198" s="10"/>
    </row>
    <row r="51199" spans="2:13" s="1" customFormat="1" ht="13.8" x14ac:dyDescent="0.3">
      <c r="B51199" s="10"/>
      <c r="L51199" s="10"/>
      <c r="M51199" s="10"/>
    </row>
    <row r="51200" spans="2:13" s="1" customFormat="1" ht="13.8" x14ac:dyDescent="0.3">
      <c r="B51200" s="10"/>
      <c r="L51200" s="10"/>
      <c r="M51200" s="10"/>
    </row>
    <row r="51201" spans="2:13" s="1" customFormat="1" ht="13.8" x14ac:dyDescent="0.3">
      <c r="B51201" s="10"/>
      <c r="L51201" s="10"/>
      <c r="M51201" s="10"/>
    </row>
    <row r="51202" spans="2:13" s="1" customFormat="1" ht="13.8" x14ac:dyDescent="0.3">
      <c r="B51202" s="10"/>
      <c r="L51202" s="10"/>
      <c r="M51202" s="10"/>
    </row>
    <row r="51203" spans="2:13" s="1" customFormat="1" ht="13.8" x14ac:dyDescent="0.3">
      <c r="B51203" s="10"/>
      <c r="L51203" s="10"/>
      <c r="M51203" s="10"/>
    </row>
    <row r="51204" spans="2:13" s="1" customFormat="1" ht="13.8" x14ac:dyDescent="0.3">
      <c r="B51204" s="10"/>
      <c r="L51204" s="10"/>
      <c r="M51204" s="10"/>
    </row>
    <row r="51205" spans="2:13" s="1" customFormat="1" ht="13.8" x14ac:dyDescent="0.3">
      <c r="B51205" s="10"/>
      <c r="L51205" s="10"/>
      <c r="M51205" s="10"/>
    </row>
    <row r="51206" spans="2:13" s="1" customFormat="1" ht="13.8" x14ac:dyDescent="0.3">
      <c r="B51206" s="10"/>
      <c r="L51206" s="10"/>
      <c r="M51206" s="10"/>
    </row>
    <row r="51207" spans="2:13" s="1" customFormat="1" ht="13.8" x14ac:dyDescent="0.3">
      <c r="B51207" s="10"/>
      <c r="L51207" s="10"/>
      <c r="M51207" s="10"/>
    </row>
    <row r="51208" spans="2:13" s="1" customFormat="1" ht="13.8" x14ac:dyDescent="0.3">
      <c r="B51208" s="10"/>
      <c r="L51208" s="10"/>
      <c r="M51208" s="10"/>
    </row>
    <row r="51209" spans="2:13" s="1" customFormat="1" ht="13.8" x14ac:dyDescent="0.3">
      <c r="B51209" s="10"/>
      <c r="L51209" s="10"/>
      <c r="M51209" s="10"/>
    </row>
    <row r="51210" spans="2:13" s="1" customFormat="1" ht="13.8" x14ac:dyDescent="0.3">
      <c r="B51210" s="10"/>
      <c r="L51210" s="10"/>
      <c r="M51210" s="10"/>
    </row>
    <row r="51211" spans="2:13" s="1" customFormat="1" ht="13.8" x14ac:dyDescent="0.3">
      <c r="B51211" s="10"/>
      <c r="L51211" s="10"/>
      <c r="M51211" s="10"/>
    </row>
    <row r="51212" spans="2:13" s="1" customFormat="1" ht="13.8" x14ac:dyDescent="0.3">
      <c r="B51212" s="10"/>
      <c r="L51212" s="10"/>
      <c r="M51212" s="10"/>
    </row>
    <row r="51213" spans="2:13" s="1" customFormat="1" ht="13.8" x14ac:dyDescent="0.3">
      <c r="B51213" s="10"/>
      <c r="L51213" s="10"/>
      <c r="M51213" s="10"/>
    </row>
    <row r="51214" spans="2:13" s="1" customFormat="1" ht="13.8" x14ac:dyDescent="0.3">
      <c r="B51214" s="10"/>
      <c r="L51214" s="10"/>
      <c r="M51214" s="10"/>
    </row>
    <row r="51215" spans="2:13" s="1" customFormat="1" ht="13.8" x14ac:dyDescent="0.3">
      <c r="B51215" s="10"/>
      <c r="L51215" s="10"/>
      <c r="M51215" s="10"/>
    </row>
    <row r="51216" spans="2:13" s="1" customFormat="1" ht="13.8" x14ac:dyDescent="0.3">
      <c r="B51216" s="10"/>
      <c r="L51216" s="10"/>
      <c r="M51216" s="10"/>
    </row>
    <row r="51217" spans="2:13" s="1" customFormat="1" ht="13.8" x14ac:dyDescent="0.3">
      <c r="B51217" s="10"/>
      <c r="L51217" s="10"/>
      <c r="M51217" s="10"/>
    </row>
    <row r="51218" spans="2:13" s="1" customFormat="1" ht="13.8" x14ac:dyDescent="0.3">
      <c r="B51218" s="10"/>
      <c r="L51218" s="10"/>
      <c r="M51218" s="10"/>
    </row>
    <row r="51219" spans="2:13" s="1" customFormat="1" ht="13.8" x14ac:dyDescent="0.3">
      <c r="B51219" s="10"/>
      <c r="L51219" s="10"/>
      <c r="M51219" s="10"/>
    </row>
    <row r="51220" spans="2:13" s="1" customFormat="1" ht="13.8" x14ac:dyDescent="0.3">
      <c r="B51220" s="10"/>
      <c r="L51220" s="10"/>
      <c r="M51220" s="10"/>
    </row>
    <row r="51221" spans="2:13" s="1" customFormat="1" ht="13.8" x14ac:dyDescent="0.3">
      <c r="B51221" s="10"/>
      <c r="L51221" s="10"/>
      <c r="M51221" s="10"/>
    </row>
    <row r="51222" spans="2:13" s="1" customFormat="1" ht="13.8" x14ac:dyDescent="0.3">
      <c r="B51222" s="10"/>
      <c r="L51222" s="10"/>
      <c r="M51222" s="10"/>
    </row>
    <row r="51223" spans="2:13" s="1" customFormat="1" ht="13.8" x14ac:dyDescent="0.3">
      <c r="B51223" s="10"/>
      <c r="L51223" s="10"/>
      <c r="M51223" s="10"/>
    </row>
    <row r="51224" spans="2:13" s="1" customFormat="1" ht="13.8" x14ac:dyDescent="0.3">
      <c r="B51224" s="10"/>
      <c r="L51224" s="10"/>
      <c r="M51224" s="10"/>
    </row>
    <row r="51225" spans="2:13" s="1" customFormat="1" ht="13.8" x14ac:dyDescent="0.3">
      <c r="B51225" s="10"/>
      <c r="L51225" s="10"/>
      <c r="M51225" s="10"/>
    </row>
    <row r="51226" spans="2:13" s="1" customFormat="1" ht="13.8" x14ac:dyDescent="0.3">
      <c r="B51226" s="10"/>
      <c r="L51226" s="10"/>
      <c r="M51226" s="10"/>
    </row>
    <row r="51227" spans="2:13" s="1" customFormat="1" ht="13.8" x14ac:dyDescent="0.3">
      <c r="B51227" s="10"/>
      <c r="L51227" s="10"/>
      <c r="M51227" s="10"/>
    </row>
    <row r="51228" spans="2:13" s="1" customFormat="1" ht="13.8" x14ac:dyDescent="0.3">
      <c r="B51228" s="10"/>
      <c r="L51228" s="10"/>
      <c r="M51228" s="10"/>
    </row>
    <row r="51229" spans="2:13" s="1" customFormat="1" ht="13.8" x14ac:dyDescent="0.3">
      <c r="B51229" s="10"/>
      <c r="L51229" s="10"/>
      <c r="M51229" s="10"/>
    </row>
    <row r="51230" spans="2:13" s="1" customFormat="1" ht="13.8" x14ac:dyDescent="0.3">
      <c r="B51230" s="10"/>
      <c r="L51230" s="10"/>
      <c r="M51230" s="10"/>
    </row>
    <row r="51231" spans="2:13" s="1" customFormat="1" ht="13.8" x14ac:dyDescent="0.3">
      <c r="B51231" s="10"/>
      <c r="L51231" s="10"/>
      <c r="M51231" s="10"/>
    </row>
    <row r="51232" spans="2:13" s="1" customFormat="1" ht="13.8" x14ac:dyDescent="0.3">
      <c r="B51232" s="10"/>
      <c r="L51232" s="10"/>
      <c r="M51232" s="10"/>
    </row>
    <row r="51233" spans="2:13" s="1" customFormat="1" ht="13.8" x14ac:dyDescent="0.3">
      <c r="B51233" s="10"/>
      <c r="L51233" s="10"/>
      <c r="M51233" s="10"/>
    </row>
    <row r="51234" spans="2:13" s="1" customFormat="1" ht="13.8" x14ac:dyDescent="0.3">
      <c r="B51234" s="10"/>
      <c r="L51234" s="10"/>
      <c r="M51234" s="10"/>
    </row>
    <row r="51235" spans="2:13" s="1" customFormat="1" ht="13.8" x14ac:dyDescent="0.3">
      <c r="B51235" s="10"/>
      <c r="L51235" s="10"/>
      <c r="M51235" s="10"/>
    </row>
    <row r="51236" spans="2:13" s="1" customFormat="1" ht="13.8" x14ac:dyDescent="0.3">
      <c r="B51236" s="10"/>
      <c r="L51236" s="10"/>
      <c r="M51236" s="10"/>
    </row>
    <row r="51237" spans="2:13" s="1" customFormat="1" ht="13.8" x14ac:dyDescent="0.3">
      <c r="B51237" s="10"/>
      <c r="L51237" s="10"/>
      <c r="M51237" s="10"/>
    </row>
    <row r="51238" spans="2:13" s="1" customFormat="1" ht="13.8" x14ac:dyDescent="0.3">
      <c r="B51238" s="10"/>
      <c r="L51238" s="10"/>
      <c r="M51238" s="10"/>
    </row>
    <row r="51239" spans="2:13" s="1" customFormat="1" ht="13.8" x14ac:dyDescent="0.3">
      <c r="B51239" s="10"/>
      <c r="L51239" s="10"/>
      <c r="M51239" s="10"/>
    </row>
    <row r="51240" spans="2:13" s="1" customFormat="1" ht="13.8" x14ac:dyDescent="0.3">
      <c r="B51240" s="10"/>
      <c r="L51240" s="10"/>
      <c r="M51240" s="10"/>
    </row>
    <row r="51241" spans="2:13" s="1" customFormat="1" ht="13.8" x14ac:dyDescent="0.3">
      <c r="B51241" s="10"/>
      <c r="L51241" s="10"/>
      <c r="M51241" s="10"/>
    </row>
    <row r="51242" spans="2:13" s="1" customFormat="1" ht="13.8" x14ac:dyDescent="0.3">
      <c r="B51242" s="10"/>
      <c r="L51242" s="10"/>
      <c r="M51242" s="10"/>
    </row>
    <row r="51243" spans="2:13" s="1" customFormat="1" ht="13.8" x14ac:dyDescent="0.3">
      <c r="B51243" s="10"/>
      <c r="L51243" s="10"/>
      <c r="M51243" s="10"/>
    </row>
    <row r="51244" spans="2:13" s="1" customFormat="1" ht="13.8" x14ac:dyDescent="0.3">
      <c r="B51244" s="10"/>
      <c r="L51244" s="10"/>
      <c r="M51244" s="10"/>
    </row>
    <row r="51245" spans="2:13" s="1" customFormat="1" ht="13.8" x14ac:dyDescent="0.3">
      <c r="B51245" s="10"/>
      <c r="L51245" s="10"/>
      <c r="M51245" s="10"/>
    </row>
    <row r="51246" spans="2:13" s="1" customFormat="1" ht="13.8" x14ac:dyDescent="0.3">
      <c r="B51246" s="10"/>
      <c r="L51246" s="10"/>
      <c r="M51246" s="10"/>
    </row>
    <row r="51247" spans="2:13" s="1" customFormat="1" ht="13.8" x14ac:dyDescent="0.3">
      <c r="B51247" s="10"/>
      <c r="L51247" s="10"/>
      <c r="M51247" s="10"/>
    </row>
    <row r="51248" spans="2:13" s="1" customFormat="1" ht="13.8" x14ac:dyDescent="0.3">
      <c r="B51248" s="10"/>
      <c r="L51248" s="10"/>
      <c r="M51248" s="10"/>
    </row>
    <row r="51249" spans="2:13" s="1" customFormat="1" ht="13.8" x14ac:dyDescent="0.3">
      <c r="B51249" s="10"/>
      <c r="L51249" s="10"/>
      <c r="M51249" s="10"/>
    </row>
    <row r="51250" spans="2:13" s="1" customFormat="1" ht="13.8" x14ac:dyDescent="0.3">
      <c r="B51250" s="10"/>
      <c r="L51250" s="10"/>
      <c r="M51250" s="10"/>
    </row>
    <row r="51251" spans="2:13" s="1" customFormat="1" ht="13.8" x14ac:dyDescent="0.3">
      <c r="B51251" s="10"/>
      <c r="L51251" s="10"/>
      <c r="M51251" s="10"/>
    </row>
    <row r="51252" spans="2:13" s="1" customFormat="1" ht="13.8" x14ac:dyDescent="0.3">
      <c r="B51252" s="10"/>
      <c r="L51252" s="10"/>
      <c r="M51252" s="10"/>
    </row>
    <row r="51253" spans="2:13" s="1" customFormat="1" ht="13.8" x14ac:dyDescent="0.3">
      <c r="B51253" s="10"/>
      <c r="L51253" s="10"/>
      <c r="M51253" s="10"/>
    </row>
    <row r="51254" spans="2:13" s="1" customFormat="1" ht="13.8" x14ac:dyDescent="0.3">
      <c r="B51254" s="10"/>
      <c r="L51254" s="10"/>
      <c r="M51254" s="10"/>
    </row>
    <row r="51255" spans="2:13" s="1" customFormat="1" ht="13.8" x14ac:dyDescent="0.3">
      <c r="B51255" s="10"/>
      <c r="L51255" s="10"/>
      <c r="M51255" s="10"/>
    </row>
    <row r="51256" spans="2:13" s="1" customFormat="1" ht="13.8" x14ac:dyDescent="0.3">
      <c r="B51256" s="10"/>
      <c r="L51256" s="10"/>
      <c r="M51256" s="10"/>
    </row>
    <row r="51257" spans="2:13" s="1" customFormat="1" ht="13.8" x14ac:dyDescent="0.3">
      <c r="B51257" s="10"/>
      <c r="L51257" s="10"/>
      <c r="M51257" s="10"/>
    </row>
    <row r="51258" spans="2:13" s="1" customFormat="1" ht="13.8" x14ac:dyDescent="0.3">
      <c r="B51258" s="10"/>
      <c r="L51258" s="10"/>
      <c r="M51258" s="10"/>
    </row>
    <row r="51259" spans="2:13" s="1" customFormat="1" ht="13.8" x14ac:dyDescent="0.3">
      <c r="B51259" s="10"/>
      <c r="L51259" s="10"/>
      <c r="M51259" s="10"/>
    </row>
    <row r="51260" spans="2:13" s="1" customFormat="1" ht="13.8" x14ac:dyDescent="0.3">
      <c r="B51260" s="10"/>
      <c r="L51260" s="10"/>
      <c r="M51260" s="10"/>
    </row>
    <row r="51261" spans="2:13" s="1" customFormat="1" ht="13.8" x14ac:dyDescent="0.3">
      <c r="B51261" s="10"/>
      <c r="L51261" s="10"/>
      <c r="M51261" s="10"/>
    </row>
    <row r="51262" spans="2:13" s="1" customFormat="1" ht="13.8" x14ac:dyDescent="0.3">
      <c r="B51262" s="10"/>
      <c r="L51262" s="10"/>
      <c r="M51262" s="10"/>
    </row>
    <row r="51263" spans="2:13" s="1" customFormat="1" ht="13.8" x14ac:dyDescent="0.3">
      <c r="B51263" s="10"/>
      <c r="L51263" s="10"/>
      <c r="M51263" s="10"/>
    </row>
    <row r="51264" spans="2:13" s="1" customFormat="1" ht="13.8" x14ac:dyDescent="0.3">
      <c r="B51264" s="10"/>
      <c r="L51264" s="10"/>
      <c r="M51264" s="10"/>
    </row>
    <row r="51265" spans="2:13" s="1" customFormat="1" ht="13.8" x14ac:dyDescent="0.3">
      <c r="B51265" s="10"/>
      <c r="L51265" s="10"/>
      <c r="M51265" s="10"/>
    </row>
    <row r="51266" spans="2:13" s="1" customFormat="1" ht="13.8" x14ac:dyDescent="0.3">
      <c r="B51266" s="10"/>
      <c r="L51266" s="10"/>
      <c r="M51266" s="10"/>
    </row>
    <row r="51267" spans="2:13" s="1" customFormat="1" ht="13.8" x14ac:dyDescent="0.3">
      <c r="B51267" s="10"/>
      <c r="L51267" s="10"/>
      <c r="M51267" s="10"/>
    </row>
    <row r="51268" spans="2:13" s="1" customFormat="1" ht="13.8" x14ac:dyDescent="0.3">
      <c r="B51268" s="10"/>
      <c r="L51268" s="10"/>
      <c r="M51268" s="10"/>
    </row>
    <row r="51269" spans="2:13" s="1" customFormat="1" ht="13.8" x14ac:dyDescent="0.3">
      <c r="B51269" s="10"/>
      <c r="L51269" s="10"/>
      <c r="M51269" s="10"/>
    </row>
    <row r="51270" spans="2:13" s="1" customFormat="1" ht="13.8" x14ac:dyDescent="0.3">
      <c r="B51270" s="10"/>
      <c r="L51270" s="10"/>
      <c r="M51270" s="10"/>
    </row>
    <row r="51271" spans="2:13" s="1" customFormat="1" ht="13.8" x14ac:dyDescent="0.3">
      <c r="B51271" s="10"/>
      <c r="L51271" s="10"/>
      <c r="M51271" s="10"/>
    </row>
    <row r="51272" spans="2:13" s="1" customFormat="1" ht="13.8" x14ac:dyDescent="0.3">
      <c r="B51272" s="10"/>
      <c r="L51272" s="10"/>
      <c r="M51272" s="10"/>
    </row>
    <row r="51273" spans="2:13" s="1" customFormat="1" ht="13.8" x14ac:dyDescent="0.3">
      <c r="B51273" s="10"/>
      <c r="L51273" s="10"/>
      <c r="M51273" s="10"/>
    </row>
    <row r="51274" spans="2:13" s="1" customFormat="1" ht="13.8" x14ac:dyDescent="0.3">
      <c r="B51274" s="10"/>
      <c r="L51274" s="10"/>
      <c r="M51274" s="10"/>
    </row>
    <row r="51275" spans="2:13" s="1" customFormat="1" ht="13.8" x14ac:dyDescent="0.3">
      <c r="B51275" s="10"/>
      <c r="L51275" s="10"/>
      <c r="M51275" s="10"/>
    </row>
    <row r="51276" spans="2:13" s="1" customFormat="1" ht="13.8" x14ac:dyDescent="0.3">
      <c r="B51276" s="10"/>
      <c r="L51276" s="10"/>
      <c r="M51276" s="10"/>
    </row>
    <row r="51277" spans="2:13" s="1" customFormat="1" ht="13.8" x14ac:dyDescent="0.3">
      <c r="B51277" s="10"/>
      <c r="L51277" s="10"/>
      <c r="M51277" s="10"/>
    </row>
    <row r="51278" spans="2:13" s="1" customFormat="1" ht="13.8" x14ac:dyDescent="0.3">
      <c r="B51278" s="10"/>
      <c r="L51278" s="10"/>
      <c r="M51278" s="10"/>
    </row>
    <row r="51279" spans="2:13" s="1" customFormat="1" ht="13.8" x14ac:dyDescent="0.3">
      <c r="B51279" s="10"/>
      <c r="L51279" s="10"/>
      <c r="M51279" s="10"/>
    </row>
    <row r="51280" spans="2:13" s="1" customFormat="1" ht="13.8" x14ac:dyDescent="0.3">
      <c r="B51280" s="10"/>
      <c r="L51280" s="10"/>
      <c r="M51280" s="10"/>
    </row>
    <row r="51281" spans="2:13" s="1" customFormat="1" ht="13.8" x14ac:dyDescent="0.3">
      <c r="B51281" s="10"/>
      <c r="L51281" s="10"/>
      <c r="M51281" s="10"/>
    </row>
    <row r="51282" spans="2:13" s="1" customFormat="1" ht="13.8" x14ac:dyDescent="0.3">
      <c r="B51282" s="10"/>
      <c r="L51282" s="10"/>
      <c r="M51282" s="10"/>
    </row>
    <row r="51283" spans="2:13" s="1" customFormat="1" ht="13.8" x14ac:dyDescent="0.3">
      <c r="B51283" s="10"/>
      <c r="L51283" s="10"/>
      <c r="M51283" s="10"/>
    </row>
    <row r="51284" spans="2:13" s="1" customFormat="1" ht="13.8" x14ac:dyDescent="0.3">
      <c r="B51284" s="10"/>
      <c r="L51284" s="10"/>
      <c r="M51284" s="10"/>
    </row>
    <row r="51285" spans="2:13" s="1" customFormat="1" ht="13.8" x14ac:dyDescent="0.3">
      <c r="B51285" s="10"/>
      <c r="L51285" s="10"/>
      <c r="M51285" s="10"/>
    </row>
    <row r="51286" spans="2:13" s="1" customFormat="1" ht="13.8" x14ac:dyDescent="0.3">
      <c r="B51286" s="10"/>
      <c r="L51286" s="10"/>
      <c r="M51286" s="10"/>
    </row>
    <row r="51287" spans="2:13" s="1" customFormat="1" ht="13.8" x14ac:dyDescent="0.3">
      <c r="B51287" s="10"/>
      <c r="L51287" s="10"/>
      <c r="M51287" s="10"/>
    </row>
    <row r="51288" spans="2:13" s="1" customFormat="1" ht="13.8" x14ac:dyDescent="0.3">
      <c r="B51288" s="10"/>
      <c r="L51288" s="10"/>
      <c r="M51288" s="10"/>
    </row>
    <row r="51289" spans="2:13" s="1" customFormat="1" ht="13.8" x14ac:dyDescent="0.3">
      <c r="B51289" s="10"/>
      <c r="L51289" s="10"/>
      <c r="M51289" s="10"/>
    </row>
    <row r="51290" spans="2:13" s="1" customFormat="1" ht="13.8" x14ac:dyDescent="0.3">
      <c r="B51290" s="10"/>
      <c r="L51290" s="10"/>
      <c r="M51290" s="10"/>
    </row>
    <row r="51291" spans="2:13" s="1" customFormat="1" ht="13.8" x14ac:dyDescent="0.3">
      <c r="B51291" s="10"/>
      <c r="L51291" s="10"/>
      <c r="M51291" s="10"/>
    </row>
    <row r="51292" spans="2:13" s="1" customFormat="1" ht="13.8" x14ac:dyDescent="0.3">
      <c r="B51292" s="10"/>
      <c r="L51292" s="10"/>
      <c r="M51292" s="10"/>
    </row>
    <row r="51293" spans="2:13" s="1" customFormat="1" ht="13.8" x14ac:dyDescent="0.3">
      <c r="B51293" s="10"/>
      <c r="L51293" s="10"/>
      <c r="M51293" s="10"/>
    </row>
    <row r="51294" spans="2:13" s="1" customFormat="1" ht="13.8" x14ac:dyDescent="0.3">
      <c r="B51294" s="10"/>
      <c r="L51294" s="10"/>
      <c r="M51294" s="10"/>
    </row>
    <row r="51295" spans="2:13" s="1" customFormat="1" ht="13.8" x14ac:dyDescent="0.3">
      <c r="B51295" s="10"/>
      <c r="L51295" s="10"/>
      <c r="M51295" s="10"/>
    </row>
    <row r="51296" spans="2:13" s="1" customFormat="1" ht="13.8" x14ac:dyDescent="0.3">
      <c r="B51296" s="10"/>
      <c r="L51296" s="10"/>
      <c r="M51296" s="10"/>
    </row>
    <row r="51297" spans="2:13" s="1" customFormat="1" ht="13.8" x14ac:dyDescent="0.3">
      <c r="B51297" s="10"/>
      <c r="L51297" s="10"/>
      <c r="M51297" s="10"/>
    </row>
    <row r="51298" spans="2:13" s="1" customFormat="1" ht="13.8" x14ac:dyDescent="0.3">
      <c r="B51298" s="10"/>
      <c r="L51298" s="10"/>
      <c r="M51298" s="10"/>
    </row>
    <row r="51299" spans="2:13" s="1" customFormat="1" ht="13.8" x14ac:dyDescent="0.3">
      <c r="B51299" s="10"/>
      <c r="L51299" s="10"/>
      <c r="M51299" s="10"/>
    </row>
    <row r="51300" spans="2:13" s="1" customFormat="1" ht="13.8" x14ac:dyDescent="0.3">
      <c r="B51300" s="10"/>
      <c r="L51300" s="10"/>
      <c r="M51300" s="10"/>
    </row>
    <row r="51301" spans="2:13" s="1" customFormat="1" ht="13.8" x14ac:dyDescent="0.3">
      <c r="B51301" s="10"/>
      <c r="L51301" s="10"/>
      <c r="M51301" s="10"/>
    </row>
    <row r="51302" spans="2:13" s="1" customFormat="1" ht="13.8" x14ac:dyDescent="0.3">
      <c r="B51302" s="10"/>
      <c r="L51302" s="10"/>
      <c r="M51302" s="10"/>
    </row>
    <row r="51303" spans="2:13" s="1" customFormat="1" ht="13.8" x14ac:dyDescent="0.3">
      <c r="B51303" s="10"/>
      <c r="L51303" s="10"/>
      <c r="M51303" s="10"/>
    </row>
    <row r="51304" spans="2:13" s="1" customFormat="1" ht="13.8" x14ac:dyDescent="0.3">
      <c r="B51304" s="10"/>
      <c r="L51304" s="10"/>
      <c r="M51304" s="10"/>
    </row>
    <row r="51305" spans="2:13" s="1" customFormat="1" ht="13.8" x14ac:dyDescent="0.3">
      <c r="B51305" s="10"/>
      <c r="L51305" s="10"/>
      <c r="M51305" s="10"/>
    </row>
    <row r="51306" spans="2:13" s="1" customFormat="1" ht="13.8" x14ac:dyDescent="0.3">
      <c r="B51306" s="10"/>
      <c r="L51306" s="10"/>
      <c r="M51306" s="10"/>
    </row>
    <row r="51307" spans="2:13" s="1" customFormat="1" ht="13.8" x14ac:dyDescent="0.3">
      <c r="B51307" s="10"/>
      <c r="L51307" s="10"/>
      <c r="M51307" s="10"/>
    </row>
    <row r="51308" spans="2:13" s="1" customFormat="1" ht="13.8" x14ac:dyDescent="0.3">
      <c r="B51308" s="10"/>
      <c r="L51308" s="10"/>
      <c r="M51308" s="10"/>
    </row>
    <row r="51309" spans="2:13" s="1" customFormat="1" ht="13.8" x14ac:dyDescent="0.3">
      <c r="B51309" s="10"/>
      <c r="L51309" s="10"/>
      <c r="M51309" s="10"/>
    </row>
    <row r="51310" spans="2:13" s="1" customFormat="1" ht="13.8" x14ac:dyDescent="0.3">
      <c r="B51310" s="10"/>
      <c r="L51310" s="10"/>
      <c r="M51310" s="10"/>
    </row>
    <row r="51311" spans="2:13" s="1" customFormat="1" ht="13.8" x14ac:dyDescent="0.3">
      <c r="B51311" s="10"/>
      <c r="L51311" s="10"/>
      <c r="M51311" s="10"/>
    </row>
    <row r="51312" spans="2:13" s="1" customFormat="1" ht="13.8" x14ac:dyDescent="0.3">
      <c r="B51312" s="10"/>
      <c r="L51312" s="10"/>
      <c r="M51312" s="10"/>
    </row>
    <row r="51313" spans="2:13" s="1" customFormat="1" ht="13.8" x14ac:dyDescent="0.3">
      <c r="B51313" s="10"/>
      <c r="L51313" s="10"/>
      <c r="M51313" s="10"/>
    </row>
    <row r="51314" spans="2:13" s="1" customFormat="1" ht="13.8" x14ac:dyDescent="0.3">
      <c r="B51314" s="10"/>
      <c r="L51314" s="10"/>
      <c r="M51314" s="10"/>
    </row>
    <row r="51315" spans="2:13" s="1" customFormat="1" ht="13.8" x14ac:dyDescent="0.3">
      <c r="B51315" s="10"/>
      <c r="L51315" s="10"/>
      <c r="M51315" s="10"/>
    </row>
    <row r="51316" spans="2:13" s="1" customFormat="1" ht="13.8" x14ac:dyDescent="0.3">
      <c r="B51316" s="10"/>
      <c r="L51316" s="10"/>
      <c r="M51316" s="10"/>
    </row>
    <row r="51317" spans="2:13" s="1" customFormat="1" ht="13.8" x14ac:dyDescent="0.3">
      <c r="B51317" s="10"/>
      <c r="L51317" s="10"/>
      <c r="M51317" s="10"/>
    </row>
    <row r="51318" spans="2:13" s="1" customFormat="1" ht="13.8" x14ac:dyDescent="0.3">
      <c r="B51318" s="10"/>
      <c r="L51318" s="10"/>
      <c r="M51318" s="10"/>
    </row>
    <row r="51319" spans="2:13" s="1" customFormat="1" ht="13.8" x14ac:dyDescent="0.3">
      <c r="B51319" s="10"/>
      <c r="L51319" s="10"/>
      <c r="M51319" s="10"/>
    </row>
    <row r="51320" spans="2:13" s="1" customFormat="1" ht="13.8" x14ac:dyDescent="0.3">
      <c r="B51320" s="10"/>
      <c r="L51320" s="10"/>
      <c r="M51320" s="10"/>
    </row>
    <row r="51321" spans="2:13" s="1" customFormat="1" ht="13.8" x14ac:dyDescent="0.3">
      <c r="B51321" s="10"/>
      <c r="L51321" s="10"/>
      <c r="M51321" s="10"/>
    </row>
    <row r="51322" spans="2:13" s="1" customFormat="1" ht="13.8" x14ac:dyDescent="0.3">
      <c r="B51322" s="10"/>
      <c r="L51322" s="10"/>
      <c r="M51322" s="10"/>
    </row>
    <row r="51323" spans="2:13" s="1" customFormat="1" ht="13.8" x14ac:dyDescent="0.3">
      <c r="B51323" s="10"/>
      <c r="L51323" s="10"/>
      <c r="M51323" s="10"/>
    </row>
    <row r="51324" spans="2:13" s="1" customFormat="1" ht="13.8" x14ac:dyDescent="0.3">
      <c r="B51324" s="10"/>
      <c r="L51324" s="10"/>
      <c r="M51324" s="10"/>
    </row>
    <row r="51325" spans="2:13" s="1" customFormat="1" ht="13.8" x14ac:dyDescent="0.3">
      <c r="B51325" s="10"/>
      <c r="L51325" s="10"/>
      <c r="M51325" s="10"/>
    </row>
    <row r="51326" spans="2:13" s="1" customFormat="1" ht="13.8" x14ac:dyDescent="0.3">
      <c r="B51326" s="10"/>
      <c r="L51326" s="10"/>
      <c r="M51326" s="10"/>
    </row>
    <row r="51327" spans="2:13" s="1" customFormat="1" ht="13.8" x14ac:dyDescent="0.3">
      <c r="B51327" s="10"/>
      <c r="L51327" s="10"/>
      <c r="M51327" s="10"/>
    </row>
    <row r="51328" spans="2:13" s="1" customFormat="1" ht="13.8" x14ac:dyDescent="0.3">
      <c r="B51328" s="10"/>
      <c r="L51328" s="10"/>
      <c r="M51328" s="10"/>
    </row>
    <row r="51329" spans="2:13" s="1" customFormat="1" ht="13.8" x14ac:dyDescent="0.3">
      <c r="B51329" s="10"/>
      <c r="L51329" s="10"/>
      <c r="M51329" s="10"/>
    </row>
    <row r="51330" spans="2:13" s="1" customFormat="1" ht="13.8" x14ac:dyDescent="0.3">
      <c r="B51330" s="10"/>
      <c r="L51330" s="10"/>
      <c r="M51330" s="10"/>
    </row>
    <row r="51331" spans="2:13" s="1" customFormat="1" ht="13.8" x14ac:dyDescent="0.3">
      <c r="B51331" s="10"/>
      <c r="L51331" s="10"/>
      <c r="M51331" s="10"/>
    </row>
    <row r="51332" spans="2:13" s="1" customFormat="1" ht="13.8" x14ac:dyDescent="0.3">
      <c r="B51332" s="10"/>
      <c r="L51332" s="10"/>
      <c r="M51332" s="10"/>
    </row>
    <row r="51333" spans="2:13" s="1" customFormat="1" ht="13.8" x14ac:dyDescent="0.3">
      <c r="B51333" s="10"/>
      <c r="L51333" s="10"/>
      <c r="M51333" s="10"/>
    </row>
    <row r="51334" spans="2:13" s="1" customFormat="1" ht="13.8" x14ac:dyDescent="0.3">
      <c r="B51334" s="10"/>
      <c r="L51334" s="10"/>
      <c r="M51334" s="10"/>
    </row>
    <row r="51335" spans="2:13" s="1" customFormat="1" ht="13.8" x14ac:dyDescent="0.3">
      <c r="B51335" s="10"/>
      <c r="L51335" s="10"/>
      <c r="M51335" s="10"/>
    </row>
    <row r="51336" spans="2:13" s="1" customFormat="1" ht="13.8" x14ac:dyDescent="0.3">
      <c r="B51336" s="10"/>
      <c r="L51336" s="10"/>
      <c r="M51336" s="10"/>
    </row>
    <row r="51337" spans="2:13" s="1" customFormat="1" ht="13.8" x14ac:dyDescent="0.3">
      <c r="B51337" s="10"/>
      <c r="L51337" s="10"/>
      <c r="M51337" s="10"/>
    </row>
    <row r="51338" spans="2:13" s="1" customFormat="1" ht="13.8" x14ac:dyDescent="0.3">
      <c r="B51338" s="10"/>
      <c r="L51338" s="10"/>
      <c r="M51338" s="10"/>
    </row>
    <row r="51339" spans="2:13" s="1" customFormat="1" ht="13.8" x14ac:dyDescent="0.3">
      <c r="B51339" s="10"/>
      <c r="L51339" s="10"/>
      <c r="M51339" s="10"/>
    </row>
    <row r="51340" spans="2:13" s="1" customFormat="1" ht="13.8" x14ac:dyDescent="0.3">
      <c r="B51340" s="10"/>
      <c r="L51340" s="10"/>
      <c r="M51340" s="10"/>
    </row>
    <row r="51341" spans="2:13" s="1" customFormat="1" ht="13.8" x14ac:dyDescent="0.3">
      <c r="B51341" s="10"/>
      <c r="L51341" s="10"/>
      <c r="M51341" s="10"/>
    </row>
    <row r="51342" spans="2:13" s="1" customFormat="1" ht="13.8" x14ac:dyDescent="0.3">
      <c r="B51342" s="10"/>
      <c r="L51342" s="10"/>
      <c r="M51342" s="10"/>
    </row>
    <row r="51343" spans="2:13" s="1" customFormat="1" ht="13.8" x14ac:dyDescent="0.3">
      <c r="B51343" s="10"/>
      <c r="L51343" s="10"/>
      <c r="M51343" s="10"/>
    </row>
    <row r="51344" spans="2:13" s="1" customFormat="1" ht="13.8" x14ac:dyDescent="0.3">
      <c r="B51344" s="10"/>
      <c r="L51344" s="10"/>
      <c r="M51344" s="10"/>
    </row>
    <row r="51345" spans="2:13" s="1" customFormat="1" ht="13.8" x14ac:dyDescent="0.3">
      <c r="B51345" s="10"/>
      <c r="L51345" s="10"/>
      <c r="M51345" s="10"/>
    </row>
    <row r="51346" spans="2:13" s="1" customFormat="1" ht="13.8" x14ac:dyDescent="0.3">
      <c r="B51346" s="10"/>
      <c r="L51346" s="10"/>
      <c r="M51346" s="10"/>
    </row>
    <row r="51347" spans="2:13" s="1" customFormat="1" ht="13.8" x14ac:dyDescent="0.3">
      <c r="B51347" s="10"/>
      <c r="L51347" s="10"/>
      <c r="M51347" s="10"/>
    </row>
    <row r="51348" spans="2:13" s="1" customFormat="1" ht="13.8" x14ac:dyDescent="0.3">
      <c r="B51348" s="10"/>
      <c r="L51348" s="10"/>
      <c r="M51348" s="10"/>
    </row>
    <row r="51349" spans="2:13" s="1" customFormat="1" ht="13.8" x14ac:dyDescent="0.3">
      <c r="B51349" s="10"/>
      <c r="L51349" s="10"/>
      <c r="M51349" s="10"/>
    </row>
    <row r="51350" spans="2:13" s="1" customFormat="1" ht="13.8" x14ac:dyDescent="0.3">
      <c r="B51350" s="10"/>
      <c r="L51350" s="10"/>
      <c r="M51350" s="10"/>
    </row>
    <row r="51351" spans="2:13" s="1" customFormat="1" ht="13.8" x14ac:dyDescent="0.3">
      <c r="B51351" s="10"/>
      <c r="L51351" s="10"/>
      <c r="M51351" s="10"/>
    </row>
    <row r="51352" spans="2:13" s="1" customFormat="1" ht="13.8" x14ac:dyDescent="0.3">
      <c r="B51352" s="10"/>
      <c r="L51352" s="10"/>
      <c r="M51352" s="10"/>
    </row>
    <row r="51353" spans="2:13" s="1" customFormat="1" ht="13.8" x14ac:dyDescent="0.3">
      <c r="B51353" s="10"/>
      <c r="L51353" s="10"/>
      <c r="M51353" s="10"/>
    </row>
    <row r="51354" spans="2:13" s="1" customFormat="1" ht="13.8" x14ac:dyDescent="0.3">
      <c r="B51354" s="10"/>
      <c r="L51354" s="10"/>
      <c r="M51354" s="10"/>
    </row>
    <row r="51355" spans="2:13" s="1" customFormat="1" ht="13.8" x14ac:dyDescent="0.3">
      <c r="B51355" s="10"/>
      <c r="L51355" s="10"/>
      <c r="M51355" s="10"/>
    </row>
    <row r="51356" spans="2:13" s="1" customFormat="1" ht="13.8" x14ac:dyDescent="0.3">
      <c r="B51356" s="10"/>
      <c r="L51356" s="10"/>
      <c r="M51356" s="10"/>
    </row>
    <row r="51357" spans="2:13" s="1" customFormat="1" ht="13.8" x14ac:dyDescent="0.3">
      <c r="B51357" s="10"/>
      <c r="L51357" s="10"/>
      <c r="M51357" s="10"/>
    </row>
    <row r="51358" spans="2:13" s="1" customFormat="1" ht="13.8" x14ac:dyDescent="0.3">
      <c r="B51358" s="10"/>
      <c r="L51358" s="10"/>
      <c r="M51358" s="10"/>
    </row>
    <row r="51359" spans="2:13" s="1" customFormat="1" ht="13.8" x14ac:dyDescent="0.3">
      <c r="B51359" s="10"/>
      <c r="L51359" s="10"/>
      <c r="M51359" s="10"/>
    </row>
    <row r="51360" spans="2:13" s="1" customFormat="1" ht="13.8" x14ac:dyDescent="0.3">
      <c r="B51360" s="10"/>
      <c r="L51360" s="10"/>
      <c r="M51360" s="10"/>
    </row>
    <row r="51361" spans="2:13" s="1" customFormat="1" ht="13.8" x14ac:dyDescent="0.3">
      <c r="B51361" s="10"/>
      <c r="L51361" s="10"/>
      <c r="M51361" s="10"/>
    </row>
    <row r="51362" spans="2:13" s="1" customFormat="1" ht="13.8" x14ac:dyDescent="0.3">
      <c r="B51362" s="10"/>
      <c r="L51362" s="10"/>
      <c r="M51362" s="10"/>
    </row>
    <row r="51363" spans="2:13" s="1" customFormat="1" ht="13.8" x14ac:dyDescent="0.3">
      <c r="B51363" s="10"/>
      <c r="L51363" s="10"/>
      <c r="M51363" s="10"/>
    </row>
    <row r="51364" spans="2:13" s="1" customFormat="1" ht="13.8" x14ac:dyDescent="0.3">
      <c r="B51364" s="10"/>
      <c r="L51364" s="10"/>
      <c r="M51364" s="10"/>
    </row>
    <row r="51365" spans="2:13" s="1" customFormat="1" ht="13.8" x14ac:dyDescent="0.3">
      <c r="B51365" s="10"/>
      <c r="L51365" s="10"/>
      <c r="M51365" s="10"/>
    </row>
    <row r="51366" spans="2:13" s="1" customFormat="1" ht="13.8" x14ac:dyDescent="0.3">
      <c r="B51366" s="10"/>
      <c r="L51366" s="10"/>
      <c r="M51366" s="10"/>
    </row>
    <row r="51367" spans="2:13" s="1" customFormat="1" ht="13.8" x14ac:dyDescent="0.3">
      <c r="B51367" s="10"/>
      <c r="L51367" s="10"/>
      <c r="M51367" s="10"/>
    </row>
    <row r="51368" spans="2:13" s="1" customFormat="1" ht="13.8" x14ac:dyDescent="0.3">
      <c r="B51368" s="10"/>
      <c r="L51368" s="10"/>
      <c r="M51368" s="10"/>
    </row>
    <row r="51369" spans="2:13" s="1" customFormat="1" ht="13.8" x14ac:dyDescent="0.3">
      <c r="B51369" s="10"/>
      <c r="L51369" s="10"/>
      <c r="M51369" s="10"/>
    </row>
    <row r="51370" spans="2:13" s="1" customFormat="1" ht="13.8" x14ac:dyDescent="0.3">
      <c r="B51370" s="10"/>
      <c r="L51370" s="10"/>
      <c r="M51370" s="10"/>
    </row>
    <row r="51371" spans="2:13" s="1" customFormat="1" ht="13.8" x14ac:dyDescent="0.3">
      <c r="B51371" s="10"/>
      <c r="L51371" s="10"/>
      <c r="M51371" s="10"/>
    </row>
    <row r="51372" spans="2:13" s="1" customFormat="1" ht="13.8" x14ac:dyDescent="0.3">
      <c r="B51372" s="10"/>
      <c r="L51372" s="10"/>
      <c r="M51372" s="10"/>
    </row>
    <row r="51373" spans="2:13" s="1" customFormat="1" ht="13.8" x14ac:dyDescent="0.3">
      <c r="B51373" s="10"/>
      <c r="L51373" s="10"/>
      <c r="M51373" s="10"/>
    </row>
    <row r="51374" spans="2:13" s="1" customFormat="1" ht="13.8" x14ac:dyDescent="0.3">
      <c r="B51374" s="10"/>
      <c r="L51374" s="10"/>
      <c r="M51374" s="10"/>
    </row>
    <row r="51375" spans="2:13" s="1" customFormat="1" ht="13.8" x14ac:dyDescent="0.3">
      <c r="B51375" s="10"/>
      <c r="L51375" s="10"/>
      <c r="M51375" s="10"/>
    </row>
    <row r="51376" spans="2:13" s="1" customFormat="1" ht="13.8" x14ac:dyDescent="0.3">
      <c r="B51376" s="10"/>
      <c r="L51376" s="10"/>
      <c r="M51376" s="10"/>
    </row>
    <row r="51377" spans="2:13" s="1" customFormat="1" ht="13.8" x14ac:dyDescent="0.3">
      <c r="B51377" s="10"/>
      <c r="L51377" s="10"/>
      <c r="M51377" s="10"/>
    </row>
    <row r="51378" spans="2:13" s="1" customFormat="1" ht="13.8" x14ac:dyDescent="0.3">
      <c r="B51378" s="10"/>
      <c r="L51378" s="10"/>
      <c r="M51378" s="10"/>
    </row>
    <row r="51379" spans="2:13" s="1" customFormat="1" ht="13.8" x14ac:dyDescent="0.3">
      <c r="B51379" s="10"/>
      <c r="L51379" s="10"/>
      <c r="M51379" s="10"/>
    </row>
    <row r="51380" spans="2:13" s="1" customFormat="1" ht="13.8" x14ac:dyDescent="0.3">
      <c r="B51380" s="10"/>
      <c r="L51380" s="10"/>
      <c r="M51380" s="10"/>
    </row>
    <row r="51381" spans="2:13" s="1" customFormat="1" ht="13.8" x14ac:dyDescent="0.3">
      <c r="B51381" s="10"/>
      <c r="L51381" s="10"/>
      <c r="M51381" s="10"/>
    </row>
    <row r="51382" spans="2:13" s="1" customFormat="1" ht="13.8" x14ac:dyDescent="0.3">
      <c r="B51382" s="10"/>
      <c r="L51382" s="10"/>
      <c r="M51382" s="10"/>
    </row>
    <row r="51383" spans="2:13" s="1" customFormat="1" ht="13.8" x14ac:dyDescent="0.3">
      <c r="B51383" s="10"/>
      <c r="L51383" s="10"/>
      <c r="M51383" s="10"/>
    </row>
    <row r="51384" spans="2:13" s="1" customFormat="1" ht="13.8" x14ac:dyDescent="0.3">
      <c r="B51384" s="10"/>
      <c r="L51384" s="10"/>
      <c r="M51384" s="10"/>
    </row>
    <row r="51385" spans="2:13" s="1" customFormat="1" ht="13.8" x14ac:dyDescent="0.3">
      <c r="B51385" s="10"/>
      <c r="L51385" s="10"/>
      <c r="M51385" s="10"/>
    </row>
    <row r="51386" spans="2:13" s="1" customFormat="1" ht="13.8" x14ac:dyDescent="0.3">
      <c r="B51386" s="10"/>
      <c r="L51386" s="10"/>
      <c r="M51386" s="10"/>
    </row>
    <row r="51387" spans="2:13" s="1" customFormat="1" ht="13.8" x14ac:dyDescent="0.3">
      <c r="B51387" s="10"/>
      <c r="L51387" s="10"/>
      <c r="M51387" s="10"/>
    </row>
    <row r="51388" spans="2:13" s="1" customFormat="1" ht="13.8" x14ac:dyDescent="0.3">
      <c r="B51388" s="10"/>
      <c r="L51388" s="10"/>
      <c r="M51388" s="10"/>
    </row>
    <row r="51389" spans="2:13" s="1" customFormat="1" ht="13.8" x14ac:dyDescent="0.3">
      <c r="B51389" s="10"/>
      <c r="L51389" s="10"/>
      <c r="M51389" s="10"/>
    </row>
    <row r="51390" spans="2:13" s="1" customFormat="1" ht="13.8" x14ac:dyDescent="0.3">
      <c r="B51390" s="10"/>
      <c r="L51390" s="10"/>
      <c r="M51390" s="10"/>
    </row>
    <row r="51391" spans="2:13" s="1" customFormat="1" ht="13.8" x14ac:dyDescent="0.3">
      <c r="B51391" s="10"/>
      <c r="L51391" s="10"/>
      <c r="M51391" s="10"/>
    </row>
    <row r="51392" spans="2:13" s="1" customFormat="1" ht="13.8" x14ac:dyDescent="0.3">
      <c r="B51392" s="10"/>
      <c r="L51392" s="10"/>
      <c r="M51392" s="10"/>
    </row>
    <row r="51393" spans="2:13" s="1" customFormat="1" ht="13.8" x14ac:dyDescent="0.3">
      <c r="B51393" s="10"/>
      <c r="L51393" s="10"/>
      <c r="M51393" s="10"/>
    </row>
    <row r="51394" spans="2:13" s="1" customFormat="1" ht="13.8" x14ac:dyDescent="0.3">
      <c r="B51394" s="10"/>
      <c r="L51394" s="10"/>
      <c r="M51394" s="10"/>
    </row>
    <row r="51395" spans="2:13" s="1" customFormat="1" ht="13.8" x14ac:dyDescent="0.3">
      <c r="B51395" s="10"/>
      <c r="L51395" s="10"/>
      <c r="M51395" s="10"/>
    </row>
    <row r="51396" spans="2:13" s="1" customFormat="1" ht="13.8" x14ac:dyDescent="0.3">
      <c r="B51396" s="10"/>
      <c r="L51396" s="10"/>
      <c r="M51396" s="10"/>
    </row>
    <row r="51397" spans="2:13" s="1" customFormat="1" ht="13.8" x14ac:dyDescent="0.3">
      <c r="B51397" s="10"/>
      <c r="L51397" s="10"/>
      <c r="M51397" s="10"/>
    </row>
    <row r="51398" spans="2:13" s="1" customFormat="1" ht="13.8" x14ac:dyDescent="0.3">
      <c r="B51398" s="10"/>
      <c r="L51398" s="10"/>
      <c r="M51398" s="10"/>
    </row>
    <row r="51399" spans="2:13" s="1" customFormat="1" ht="13.8" x14ac:dyDescent="0.3">
      <c r="B51399" s="10"/>
      <c r="L51399" s="10"/>
      <c r="M51399" s="10"/>
    </row>
    <row r="51400" spans="2:13" s="1" customFormat="1" ht="13.8" x14ac:dyDescent="0.3">
      <c r="B51400" s="10"/>
      <c r="L51400" s="10"/>
      <c r="M51400" s="10"/>
    </row>
    <row r="51401" spans="2:13" s="1" customFormat="1" ht="13.8" x14ac:dyDescent="0.3">
      <c r="B51401" s="10"/>
      <c r="L51401" s="10"/>
      <c r="M51401" s="10"/>
    </row>
    <row r="51402" spans="2:13" s="1" customFormat="1" ht="13.8" x14ac:dyDescent="0.3">
      <c r="B51402" s="10"/>
      <c r="L51402" s="10"/>
      <c r="M51402" s="10"/>
    </row>
    <row r="51403" spans="2:13" s="1" customFormat="1" ht="13.8" x14ac:dyDescent="0.3">
      <c r="B51403" s="10"/>
      <c r="L51403" s="10"/>
      <c r="M51403" s="10"/>
    </row>
    <row r="51404" spans="2:13" s="1" customFormat="1" ht="13.8" x14ac:dyDescent="0.3">
      <c r="B51404" s="10"/>
      <c r="L51404" s="10"/>
      <c r="M51404" s="10"/>
    </row>
    <row r="51405" spans="2:13" s="1" customFormat="1" ht="13.8" x14ac:dyDescent="0.3">
      <c r="B51405" s="10"/>
      <c r="L51405" s="10"/>
      <c r="M51405" s="10"/>
    </row>
    <row r="51406" spans="2:13" s="1" customFormat="1" ht="13.8" x14ac:dyDescent="0.3">
      <c r="B51406" s="10"/>
      <c r="L51406" s="10"/>
      <c r="M51406" s="10"/>
    </row>
    <row r="51407" spans="2:13" s="1" customFormat="1" ht="13.8" x14ac:dyDescent="0.3">
      <c r="B51407" s="10"/>
      <c r="L51407" s="10"/>
      <c r="M51407" s="10"/>
    </row>
    <row r="51408" spans="2:13" s="1" customFormat="1" ht="13.8" x14ac:dyDescent="0.3">
      <c r="B51408" s="10"/>
      <c r="L51408" s="10"/>
      <c r="M51408" s="10"/>
    </row>
    <row r="51409" spans="2:13" s="1" customFormat="1" ht="13.8" x14ac:dyDescent="0.3">
      <c r="B51409" s="10"/>
      <c r="L51409" s="10"/>
      <c r="M51409" s="10"/>
    </row>
    <row r="51410" spans="2:13" s="1" customFormat="1" ht="13.8" x14ac:dyDescent="0.3">
      <c r="B51410" s="10"/>
      <c r="L51410" s="10"/>
      <c r="M51410" s="10"/>
    </row>
    <row r="51411" spans="2:13" s="1" customFormat="1" ht="13.8" x14ac:dyDescent="0.3">
      <c r="B51411" s="10"/>
      <c r="L51411" s="10"/>
      <c r="M51411" s="10"/>
    </row>
    <row r="51412" spans="2:13" s="1" customFormat="1" ht="13.8" x14ac:dyDescent="0.3">
      <c r="B51412" s="10"/>
      <c r="L51412" s="10"/>
      <c r="M51412" s="10"/>
    </row>
    <row r="51413" spans="2:13" s="1" customFormat="1" ht="13.8" x14ac:dyDescent="0.3">
      <c r="B51413" s="10"/>
      <c r="L51413" s="10"/>
      <c r="M51413" s="10"/>
    </row>
    <row r="51414" spans="2:13" s="1" customFormat="1" ht="13.8" x14ac:dyDescent="0.3">
      <c r="B51414" s="10"/>
      <c r="L51414" s="10"/>
      <c r="M51414" s="10"/>
    </row>
    <row r="51415" spans="2:13" s="1" customFormat="1" ht="13.8" x14ac:dyDescent="0.3">
      <c r="B51415" s="10"/>
      <c r="L51415" s="10"/>
      <c r="M51415" s="10"/>
    </row>
    <row r="51416" spans="2:13" s="1" customFormat="1" ht="13.8" x14ac:dyDescent="0.3">
      <c r="B51416" s="10"/>
      <c r="L51416" s="10"/>
      <c r="M51416" s="10"/>
    </row>
    <row r="51417" spans="2:13" s="1" customFormat="1" ht="13.8" x14ac:dyDescent="0.3">
      <c r="B51417" s="10"/>
      <c r="L51417" s="10"/>
      <c r="M51417" s="10"/>
    </row>
    <row r="51418" spans="2:13" s="1" customFormat="1" ht="13.8" x14ac:dyDescent="0.3">
      <c r="B51418" s="10"/>
      <c r="L51418" s="10"/>
      <c r="M51418" s="10"/>
    </row>
    <row r="51419" spans="2:13" s="1" customFormat="1" ht="13.8" x14ac:dyDescent="0.3">
      <c r="B51419" s="10"/>
      <c r="L51419" s="10"/>
      <c r="M51419" s="10"/>
    </row>
    <row r="51420" spans="2:13" s="1" customFormat="1" ht="13.8" x14ac:dyDescent="0.3">
      <c r="B51420" s="10"/>
      <c r="L51420" s="10"/>
      <c r="M51420" s="10"/>
    </row>
    <row r="51421" spans="2:13" s="1" customFormat="1" ht="13.8" x14ac:dyDescent="0.3">
      <c r="B51421" s="10"/>
      <c r="L51421" s="10"/>
      <c r="M51421" s="10"/>
    </row>
    <row r="51422" spans="2:13" s="1" customFormat="1" ht="13.8" x14ac:dyDescent="0.3">
      <c r="B51422" s="10"/>
      <c r="L51422" s="10"/>
      <c r="M51422" s="10"/>
    </row>
    <row r="51423" spans="2:13" s="1" customFormat="1" ht="13.8" x14ac:dyDescent="0.3">
      <c r="B51423" s="10"/>
      <c r="L51423" s="10"/>
      <c r="M51423" s="10"/>
    </row>
    <row r="51424" spans="2:13" s="1" customFormat="1" ht="13.8" x14ac:dyDescent="0.3">
      <c r="B51424" s="10"/>
      <c r="L51424" s="10"/>
      <c r="M51424" s="10"/>
    </row>
    <row r="51425" spans="2:13" s="1" customFormat="1" ht="13.8" x14ac:dyDescent="0.3">
      <c r="B51425" s="10"/>
      <c r="L51425" s="10"/>
      <c r="M51425" s="10"/>
    </row>
    <row r="51426" spans="2:13" s="1" customFormat="1" ht="13.8" x14ac:dyDescent="0.3">
      <c r="B51426" s="10"/>
      <c r="L51426" s="10"/>
      <c r="M51426" s="10"/>
    </row>
    <row r="51427" spans="2:13" s="1" customFormat="1" ht="13.8" x14ac:dyDescent="0.3">
      <c r="B51427" s="10"/>
      <c r="L51427" s="10"/>
      <c r="M51427" s="10"/>
    </row>
    <row r="51428" spans="2:13" s="1" customFormat="1" ht="13.8" x14ac:dyDescent="0.3">
      <c r="B51428" s="10"/>
      <c r="L51428" s="10"/>
      <c r="M51428" s="10"/>
    </row>
    <row r="51429" spans="2:13" s="1" customFormat="1" ht="13.8" x14ac:dyDescent="0.3">
      <c r="B51429" s="10"/>
      <c r="L51429" s="10"/>
      <c r="M51429" s="10"/>
    </row>
    <row r="51430" spans="2:13" s="1" customFormat="1" ht="13.8" x14ac:dyDescent="0.3">
      <c r="B51430" s="10"/>
      <c r="L51430" s="10"/>
      <c r="M51430" s="10"/>
    </row>
    <row r="51431" spans="2:13" s="1" customFormat="1" ht="13.8" x14ac:dyDescent="0.3">
      <c r="B51431" s="10"/>
      <c r="L51431" s="10"/>
      <c r="M51431" s="10"/>
    </row>
    <row r="51432" spans="2:13" s="1" customFormat="1" ht="13.8" x14ac:dyDescent="0.3">
      <c r="B51432" s="10"/>
      <c r="L51432" s="10"/>
      <c r="M51432" s="10"/>
    </row>
    <row r="51433" spans="2:13" s="1" customFormat="1" ht="13.8" x14ac:dyDescent="0.3">
      <c r="B51433" s="10"/>
      <c r="L51433" s="10"/>
      <c r="M51433" s="10"/>
    </row>
    <row r="51434" spans="2:13" s="1" customFormat="1" ht="13.8" x14ac:dyDescent="0.3">
      <c r="B51434" s="10"/>
      <c r="L51434" s="10"/>
      <c r="M51434" s="10"/>
    </row>
    <row r="51435" spans="2:13" s="1" customFormat="1" ht="13.8" x14ac:dyDescent="0.3">
      <c r="B51435" s="10"/>
      <c r="L51435" s="10"/>
      <c r="M51435" s="10"/>
    </row>
    <row r="51436" spans="2:13" s="1" customFormat="1" ht="13.8" x14ac:dyDescent="0.3">
      <c r="B51436" s="10"/>
      <c r="L51436" s="10"/>
      <c r="M51436" s="10"/>
    </row>
    <row r="51437" spans="2:13" s="1" customFormat="1" ht="13.8" x14ac:dyDescent="0.3">
      <c r="B51437" s="10"/>
      <c r="L51437" s="10"/>
      <c r="M51437" s="10"/>
    </row>
    <row r="51438" spans="2:13" s="1" customFormat="1" ht="13.8" x14ac:dyDescent="0.3">
      <c r="B51438" s="10"/>
      <c r="L51438" s="10"/>
      <c r="M51438" s="10"/>
    </row>
    <row r="51439" spans="2:13" s="1" customFormat="1" ht="13.8" x14ac:dyDescent="0.3">
      <c r="B51439" s="10"/>
      <c r="L51439" s="10"/>
      <c r="M51439" s="10"/>
    </row>
    <row r="51440" spans="2:13" s="1" customFormat="1" ht="13.8" x14ac:dyDescent="0.3">
      <c r="B51440" s="10"/>
      <c r="L51440" s="10"/>
      <c r="M51440" s="10"/>
    </row>
    <row r="51441" spans="2:13" s="1" customFormat="1" ht="13.8" x14ac:dyDescent="0.3">
      <c r="B51441" s="10"/>
      <c r="L51441" s="10"/>
      <c r="M51441" s="10"/>
    </row>
    <row r="51442" spans="2:13" s="1" customFormat="1" ht="13.8" x14ac:dyDescent="0.3">
      <c r="B51442" s="10"/>
      <c r="L51442" s="10"/>
      <c r="M51442" s="10"/>
    </row>
    <row r="51443" spans="2:13" s="1" customFormat="1" ht="13.8" x14ac:dyDescent="0.3">
      <c r="B51443" s="10"/>
      <c r="L51443" s="10"/>
      <c r="M51443" s="10"/>
    </row>
    <row r="51444" spans="2:13" s="1" customFormat="1" ht="13.8" x14ac:dyDescent="0.3">
      <c r="B51444" s="10"/>
      <c r="L51444" s="10"/>
      <c r="M51444" s="10"/>
    </row>
    <row r="51445" spans="2:13" s="1" customFormat="1" ht="13.8" x14ac:dyDescent="0.3">
      <c r="B51445" s="10"/>
      <c r="L51445" s="10"/>
      <c r="M51445" s="10"/>
    </row>
    <row r="51446" spans="2:13" s="1" customFormat="1" ht="13.8" x14ac:dyDescent="0.3">
      <c r="B51446" s="10"/>
      <c r="L51446" s="10"/>
      <c r="M51446" s="10"/>
    </row>
    <row r="51447" spans="2:13" s="1" customFormat="1" ht="13.8" x14ac:dyDescent="0.3">
      <c r="B51447" s="10"/>
      <c r="L51447" s="10"/>
      <c r="M51447" s="10"/>
    </row>
    <row r="51448" spans="2:13" s="1" customFormat="1" ht="13.8" x14ac:dyDescent="0.3">
      <c r="B51448" s="10"/>
      <c r="L51448" s="10"/>
      <c r="M51448" s="10"/>
    </row>
    <row r="51449" spans="2:13" s="1" customFormat="1" ht="13.8" x14ac:dyDescent="0.3">
      <c r="B51449" s="10"/>
      <c r="L51449" s="10"/>
      <c r="M51449" s="10"/>
    </row>
    <row r="51450" spans="2:13" s="1" customFormat="1" ht="13.8" x14ac:dyDescent="0.3">
      <c r="B51450" s="10"/>
      <c r="L51450" s="10"/>
      <c r="M51450" s="10"/>
    </row>
    <row r="51451" spans="2:13" s="1" customFormat="1" ht="13.8" x14ac:dyDescent="0.3">
      <c r="B51451" s="10"/>
      <c r="L51451" s="10"/>
      <c r="M51451" s="10"/>
    </row>
    <row r="51452" spans="2:13" s="1" customFormat="1" ht="13.8" x14ac:dyDescent="0.3">
      <c r="B51452" s="10"/>
      <c r="L51452" s="10"/>
      <c r="M51452" s="10"/>
    </row>
    <row r="51453" spans="2:13" s="1" customFormat="1" ht="13.8" x14ac:dyDescent="0.3">
      <c r="B51453" s="10"/>
      <c r="L51453" s="10"/>
      <c r="M51453" s="10"/>
    </row>
    <row r="51454" spans="2:13" s="1" customFormat="1" ht="13.8" x14ac:dyDescent="0.3">
      <c r="B51454" s="10"/>
      <c r="L51454" s="10"/>
      <c r="M51454" s="10"/>
    </row>
    <row r="51455" spans="2:13" s="1" customFormat="1" ht="13.8" x14ac:dyDescent="0.3">
      <c r="B51455" s="10"/>
      <c r="L51455" s="10"/>
      <c r="M51455" s="10"/>
    </row>
    <row r="51456" spans="2:13" s="1" customFormat="1" ht="13.8" x14ac:dyDescent="0.3">
      <c r="B51456" s="10"/>
      <c r="L51456" s="10"/>
      <c r="M51456" s="10"/>
    </row>
    <row r="51457" spans="2:13" s="1" customFormat="1" ht="13.8" x14ac:dyDescent="0.3">
      <c r="B51457" s="10"/>
      <c r="L51457" s="10"/>
      <c r="M51457" s="10"/>
    </row>
    <row r="51458" spans="2:13" s="1" customFormat="1" ht="13.8" x14ac:dyDescent="0.3">
      <c r="B51458" s="10"/>
      <c r="L51458" s="10"/>
      <c r="M51458" s="10"/>
    </row>
    <row r="51459" spans="2:13" s="1" customFormat="1" ht="13.8" x14ac:dyDescent="0.3">
      <c r="B51459" s="10"/>
      <c r="L51459" s="10"/>
      <c r="M51459" s="10"/>
    </row>
    <row r="51460" spans="2:13" s="1" customFormat="1" ht="13.8" x14ac:dyDescent="0.3">
      <c r="B51460" s="10"/>
      <c r="L51460" s="10"/>
      <c r="M51460" s="10"/>
    </row>
    <row r="51461" spans="2:13" s="1" customFormat="1" ht="13.8" x14ac:dyDescent="0.3">
      <c r="B51461" s="10"/>
      <c r="L51461" s="10"/>
      <c r="M51461" s="10"/>
    </row>
    <row r="51462" spans="2:13" s="1" customFormat="1" ht="13.8" x14ac:dyDescent="0.3">
      <c r="B51462" s="10"/>
      <c r="L51462" s="10"/>
      <c r="M51462" s="10"/>
    </row>
    <row r="51463" spans="2:13" s="1" customFormat="1" ht="13.8" x14ac:dyDescent="0.3">
      <c r="B51463" s="10"/>
      <c r="L51463" s="10"/>
      <c r="M51463" s="10"/>
    </row>
    <row r="51464" spans="2:13" s="1" customFormat="1" ht="13.8" x14ac:dyDescent="0.3">
      <c r="B51464" s="10"/>
      <c r="L51464" s="10"/>
      <c r="M51464" s="10"/>
    </row>
    <row r="51465" spans="2:13" s="1" customFormat="1" ht="13.8" x14ac:dyDescent="0.3">
      <c r="B51465" s="10"/>
      <c r="L51465" s="10"/>
      <c r="M51465" s="10"/>
    </row>
    <row r="51466" spans="2:13" s="1" customFormat="1" ht="13.8" x14ac:dyDescent="0.3">
      <c r="B51466" s="10"/>
      <c r="L51466" s="10"/>
      <c r="M51466" s="10"/>
    </row>
    <row r="51467" spans="2:13" s="1" customFormat="1" ht="13.8" x14ac:dyDescent="0.3">
      <c r="B51467" s="10"/>
      <c r="L51467" s="10"/>
      <c r="M51467" s="10"/>
    </row>
    <row r="51468" spans="2:13" s="1" customFormat="1" ht="13.8" x14ac:dyDescent="0.3">
      <c r="B51468" s="10"/>
      <c r="L51468" s="10"/>
      <c r="M51468" s="10"/>
    </row>
    <row r="51469" spans="2:13" s="1" customFormat="1" ht="13.8" x14ac:dyDescent="0.3">
      <c r="B51469" s="10"/>
      <c r="L51469" s="10"/>
      <c r="M51469" s="10"/>
    </row>
    <row r="51470" spans="2:13" s="1" customFormat="1" ht="13.8" x14ac:dyDescent="0.3">
      <c r="B51470" s="10"/>
      <c r="L51470" s="10"/>
      <c r="M51470" s="10"/>
    </row>
    <row r="51471" spans="2:13" s="1" customFormat="1" ht="13.8" x14ac:dyDescent="0.3">
      <c r="B51471" s="10"/>
      <c r="L51471" s="10"/>
      <c r="M51471" s="10"/>
    </row>
    <row r="51472" spans="2:13" s="1" customFormat="1" ht="13.8" x14ac:dyDescent="0.3">
      <c r="B51472" s="10"/>
      <c r="L51472" s="10"/>
      <c r="M51472" s="10"/>
    </row>
    <row r="51473" spans="2:13" s="1" customFormat="1" ht="13.8" x14ac:dyDescent="0.3">
      <c r="B51473" s="10"/>
      <c r="L51473" s="10"/>
      <c r="M51473" s="10"/>
    </row>
    <row r="51474" spans="2:13" s="1" customFormat="1" ht="13.8" x14ac:dyDescent="0.3">
      <c r="B51474" s="10"/>
      <c r="L51474" s="10"/>
      <c r="M51474" s="10"/>
    </row>
    <row r="51475" spans="2:13" s="1" customFormat="1" ht="13.8" x14ac:dyDescent="0.3">
      <c r="B51475" s="10"/>
      <c r="L51475" s="10"/>
      <c r="M51475" s="10"/>
    </row>
    <row r="51476" spans="2:13" s="1" customFormat="1" ht="13.8" x14ac:dyDescent="0.3">
      <c r="B51476" s="10"/>
      <c r="L51476" s="10"/>
      <c r="M51476" s="10"/>
    </row>
    <row r="51477" spans="2:13" s="1" customFormat="1" ht="13.8" x14ac:dyDescent="0.3">
      <c r="B51477" s="10"/>
      <c r="L51477" s="10"/>
      <c r="M51477" s="10"/>
    </row>
    <row r="51478" spans="2:13" s="1" customFormat="1" ht="13.8" x14ac:dyDescent="0.3">
      <c r="B51478" s="10"/>
      <c r="L51478" s="10"/>
      <c r="M51478" s="10"/>
    </row>
    <row r="51479" spans="2:13" s="1" customFormat="1" ht="13.8" x14ac:dyDescent="0.3">
      <c r="B51479" s="10"/>
      <c r="L51479" s="10"/>
      <c r="M51479" s="10"/>
    </row>
    <row r="51480" spans="2:13" s="1" customFormat="1" ht="13.8" x14ac:dyDescent="0.3">
      <c r="B51480" s="10"/>
      <c r="L51480" s="10"/>
      <c r="M51480" s="10"/>
    </row>
    <row r="51481" spans="2:13" s="1" customFormat="1" ht="13.8" x14ac:dyDescent="0.3">
      <c r="B51481" s="10"/>
      <c r="L51481" s="10"/>
      <c r="M51481" s="10"/>
    </row>
    <row r="51482" spans="2:13" s="1" customFormat="1" ht="13.8" x14ac:dyDescent="0.3">
      <c r="B51482" s="10"/>
      <c r="L51482" s="10"/>
      <c r="M51482" s="10"/>
    </row>
    <row r="51483" spans="2:13" s="1" customFormat="1" ht="13.8" x14ac:dyDescent="0.3">
      <c r="B51483" s="10"/>
      <c r="L51483" s="10"/>
      <c r="M51483" s="10"/>
    </row>
    <row r="51484" spans="2:13" s="1" customFormat="1" ht="13.8" x14ac:dyDescent="0.3">
      <c r="B51484" s="10"/>
      <c r="L51484" s="10"/>
      <c r="M51484" s="10"/>
    </row>
    <row r="51485" spans="2:13" s="1" customFormat="1" ht="13.8" x14ac:dyDescent="0.3">
      <c r="B51485" s="10"/>
      <c r="L51485" s="10"/>
      <c r="M51485" s="10"/>
    </row>
    <row r="51486" spans="2:13" s="1" customFormat="1" ht="13.8" x14ac:dyDescent="0.3">
      <c r="B51486" s="10"/>
      <c r="L51486" s="10"/>
      <c r="M51486" s="10"/>
    </row>
    <row r="51487" spans="2:13" s="1" customFormat="1" ht="13.8" x14ac:dyDescent="0.3">
      <c r="B51487" s="10"/>
      <c r="L51487" s="10"/>
      <c r="M51487" s="10"/>
    </row>
    <row r="51488" spans="2:13" s="1" customFormat="1" ht="13.8" x14ac:dyDescent="0.3">
      <c r="B51488" s="10"/>
      <c r="L51488" s="10"/>
      <c r="M51488" s="10"/>
    </row>
    <row r="51489" spans="2:13" s="1" customFormat="1" ht="13.8" x14ac:dyDescent="0.3">
      <c r="B51489" s="10"/>
      <c r="L51489" s="10"/>
      <c r="M51489" s="10"/>
    </row>
    <row r="51490" spans="2:13" s="1" customFormat="1" ht="13.8" x14ac:dyDescent="0.3">
      <c r="B51490" s="10"/>
      <c r="L51490" s="10"/>
      <c r="M51490" s="10"/>
    </row>
    <row r="51491" spans="2:13" s="1" customFormat="1" ht="13.8" x14ac:dyDescent="0.3">
      <c r="B51491" s="10"/>
      <c r="L51491" s="10"/>
      <c r="M51491" s="10"/>
    </row>
    <row r="51492" spans="2:13" s="1" customFormat="1" ht="13.8" x14ac:dyDescent="0.3">
      <c r="B51492" s="10"/>
      <c r="L51492" s="10"/>
      <c r="M51492" s="10"/>
    </row>
    <row r="51493" spans="2:13" s="1" customFormat="1" ht="13.8" x14ac:dyDescent="0.3">
      <c r="B51493" s="10"/>
      <c r="L51493" s="10"/>
      <c r="M51493" s="10"/>
    </row>
    <row r="51494" spans="2:13" s="1" customFormat="1" ht="13.8" x14ac:dyDescent="0.3">
      <c r="B51494" s="10"/>
      <c r="L51494" s="10"/>
      <c r="M51494" s="10"/>
    </row>
    <row r="51495" spans="2:13" s="1" customFormat="1" ht="13.8" x14ac:dyDescent="0.3">
      <c r="B51495" s="10"/>
      <c r="L51495" s="10"/>
      <c r="M51495" s="10"/>
    </row>
    <row r="51496" spans="2:13" s="1" customFormat="1" ht="13.8" x14ac:dyDescent="0.3">
      <c r="B51496" s="10"/>
      <c r="L51496" s="10"/>
      <c r="M51496" s="10"/>
    </row>
    <row r="51497" spans="2:13" s="1" customFormat="1" ht="13.8" x14ac:dyDescent="0.3">
      <c r="B51497" s="10"/>
      <c r="L51497" s="10"/>
      <c r="M51497" s="10"/>
    </row>
    <row r="51498" spans="2:13" s="1" customFormat="1" ht="13.8" x14ac:dyDescent="0.3">
      <c r="B51498" s="10"/>
      <c r="L51498" s="10"/>
      <c r="M51498" s="10"/>
    </row>
    <row r="51499" spans="2:13" s="1" customFormat="1" ht="13.8" x14ac:dyDescent="0.3">
      <c r="B51499" s="10"/>
      <c r="L51499" s="10"/>
      <c r="M51499" s="10"/>
    </row>
    <row r="51500" spans="2:13" s="1" customFormat="1" ht="13.8" x14ac:dyDescent="0.3">
      <c r="B51500" s="10"/>
      <c r="L51500" s="10"/>
      <c r="M51500" s="10"/>
    </row>
    <row r="51501" spans="2:13" s="1" customFormat="1" ht="13.8" x14ac:dyDescent="0.3">
      <c r="B51501" s="10"/>
      <c r="L51501" s="10"/>
      <c r="M51501" s="10"/>
    </row>
    <row r="51502" spans="2:13" s="1" customFormat="1" ht="13.8" x14ac:dyDescent="0.3">
      <c r="B51502" s="10"/>
      <c r="L51502" s="10"/>
      <c r="M51502" s="10"/>
    </row>
    <row r="51503" spans="2:13" s="1" customFormat="1" ht="13.8" x14ac:dyDescent="0.3">
      <c r="B51503" s="10"/>
      <c r="L51503" s="10"/>
      <c r="M51503" s="10"/>
    </row>
    <row r="51504" spans="2:13" s="1" customFormat="1" ht="13.8" x14ac:dyDescent="0.3">
      <c r="B51504" s="10"/>
      <c r="L51504" s="10"/>
      <c r="M51504" s="10"/>
    </row>
    <row r="51505" spans="2:13" s="1" customFormat="1" ht="13.8" x14ac:dyDescent="0.3">
      <c r="B51505" s="10"/>
      <c r="L51505" s="10"/>
      <c r="M51505" s="10"/>
    </row>
    <row r="51506" spans="2:13" s="1" customFormat="1" ht="13.8" x14ac:dyDescent="0.3">
      <c r="B51506" s="10"/>
      <c r="L51506" s="10"/>
      <c r="M51506" s="10"/>
    </row>
    <row r="51507" spans="2:13" s="1" customFormat="1" ht="13.8" x14ac:dyDescent="0.3">
      <c r="B51507" s="10"/>
      <c r="L51507" s="10"/>
      <c r="M51507" s="10"/>
    </row>
    <row r="51508" spans="2:13" s="1" customFormat="1" ht="13.8" x14ac:dyDescent="0.3">
      <c r="B51508" s="10"/>
      <c r="L51508" s="10"/>
      <c r="M51508" s="10"/>
    </row>
    <row r="51509" spans="2:13" s="1" customFormat="1" ht="13.8" x14ac:dyDescent="0.3">
      <c r="B51509" s="10"/>
      <c r="L51509" s="10"/>
      <c r="M51509" s="10"/>
    </row>
    <row r="51510" spans="2:13" s="1" customFormat="1" ht="13.8" x14ac:dyDescent="0.3">
      <c r="B51510" s="10"/>
      <c r="L51510" s="10"/>
      <c r="M51510" s="10"/>
    </row>
    <row r="51511" spans="2:13" s="1" customFormat="1" ht="13.8" x14ac:dyDescent="0.3">
      <c r="B51511" s="10"/>
      <c r="L51511" s="10"/>
      <c r="M51511" s="10"/>
    </row>
    <row r="51512" spans="2:13" s="1" customFormat="1" ht="13.8" x14ac:dyDescent="0.3">
      <c r="B51512" s="10"/>
      <c r="L51512" s="10"/>
      <c r="M51512" s="10"/>
    </row>
    <row r="51513" spans="2:13" s="1" customFormat="1" ht="13.8" x14ac:dyDescent="0.3">
      <c r="B51513" s="10"/>
      <c r="L51513" s="10"/>
      <c r="M51513" s="10"/>
    </row>
    <row r="51514" spans="2:13" s="1" customFormat="1" ht="13.8" x14ac:dyDescent="0.3">
      <c r="B51514" s="10"/>
      <c r="L51514" s="10"/>
      <c r="M51514" s="10"/>
    </row>
    <row r="51515" spans="2:13" s="1" customFormat="1" ht="13.8" x14ac:dyDescent="0.3">
      <c r="B51515" s="10"/>
      <c r="L51515" s="10"/>
      <c r="M51515" s="10"/>
    </row>
    <row r="51516" spans="2:13" s="1" customFormat="1" ht="13.8" x14ac:dyDescent="0.3">
      <c r="B51516" s="10"/>
      <c r="L51516" s="10"/>
      <c r="M51516" s="10"/>
    </row>
    <row r="51517" spans="2:13" s="1" customFormat="1" ht="13.8" x14ac:dyDescent="0.3">
      <c r="B51517" s="10"/>
      <c r="L51517" s="10"/>
      <c r="M51517" s="10"/>
    </row>
    <row r="51518" spans="2:13" s="1" customFormat="1" ht="13.8" x14ac:dyDescent="0.3">
      <c r="B51518" s="10"/>
      <c r="L51518" s="10"/>
      <c r="M51518" s="10"/>
    </row>
    <row r="51519" spans="2:13" s="1" customFormat="1" ht="13.8" x14ac:dyDescent="0.3">
      <c r="B51519" s="10"/>
      <c r="L51519" s="10"/>
      <c r="M51519" s="10"/>
    </row>
    <row r="51520" spans="2:13" s="1" customFormat="1" ht="13.8" x14ac:dyDescent="0.3">
      <c r="B51520" s="10"/>
      <c r="L51520" s="10"/>
      <c r="M51520" s="10"/>
    </row>
    <row r="51521" spans="2:13" s="1" customFormat="1" ht="13.8" x14ac:dyDescent="0.3">
      <c r="B51521" s="10"/>
      <c r="L51521" s="10"/>
      <c r="M51521" s="10"/>
    </row>
    <row r="51522" spans="2:13" s="1" customFormat="1" ht="13.8" x14ac:dyDescent="0.3">
      <c r="B51522" s="10"/>
      <c r="L51522" s="10"/>
      <c r="M51522" s="10"/>
    </row>
    <row r="51523" spans="2:13" s="1" customFormat="1" ht="13.8" x14ac:dyDescent="0.3">
      <c r="B51523" s="10"/>
      <c r="L51523" s="10"/>
      <c r="M51523" s="10"/>
    </row>
    <row r="51524" spans="2:13" s="1" customFormat="1" ht="13.8" x14ac:dyDescent="0.3">
      <c r="B51524" s="10"/>
      <c r="L51524" s="10"/>
      <c r="M51524" s="10"/>
    </row>
    <row r="51525" spans="2:13" s="1" customFormat="1" ht="13.8" x14ac:dyDescent="0.3">
      <c r="B51525" s="10"/>
      <c r="L51525" s="10"/>
      <c r="M51525" s="10"/>
    </row>
    <row r="51526" spans="2:13" s="1" customFormat="1" ht="13.8" x14ac:dyDescent="0.3">
      <c r="B51526" s="10"/>
      <c r="L51526" s="10"/>
      <c r="M51526" s="10"/>
    </row>
    <row r="51527" spans="2:13" s="1" customFormat="1" ht="13.8" x14ac:dyDescent="0.3">
      <c r="B51527" s="10"/>
      <c r="L51527" s="10"/>
      <c r="M51527" s="10"/>
    </row>
    <row r="51528" spans="2:13" s="1" customFormat="1" ht="13.8" x14ac:dyDescent="0.3">
      <c r="B51528" s="10"/>
      <c r="L51528" s="10"/>
      <c r="M51528" s="10"/>
    </row>
    <row r="51529" spans="2:13" s="1" customFormat="1" ht="13.8" x14ac:dyDescent="0.3">
      <c r="B51529" s="10"/>
      <c r="L51529" s="10"/>
      <c r="M51529" s="10"/>
    </row>
    <row r="51530" spans="2:13" s="1" customFormat="1" ht="13.8" x14ac:dyDescent="0.3">
      <c r="B51530" s="10"/>
      <c r="L51530" s="10"/>
      <c r="M51530" s="10"/>
    </row>
    <row r="51531" spans="2:13" s="1" customFormat="1" ht="13.8" x14ac:dyDescent="0.3">
      <c r="B51531" s="10"/>
      <c r="L51531" s="10"/>
      <c r="M51531" s="10"/>
    </row>
    <row r="51532" spans="2:13" s="1" customFormat="1" ht="13.8" x14ac:dyDescent="0.3">
      <c r="B51532" s="10"/>
      <c r="L51532" s="10"/>
      <c r="M51532" s="10"/>
    </row>
    <row r="51533" spans="2:13" s="1" customFormat="1" ht="13.8" x14ac:dyDescent="0.3">
      <c r="B51533" s="10"/>
      <c r="L51533" s="10"/>
      <c r="M51533" s="10"/>
    </row>
    <row r="51534" spans="2:13" s="1" customFormat="1" ht="13.8" x14ac:dyDescent="0.3">
      <c r="B51534" s="10"/>
      <c r="L51534" s="10"/>
      <c r="M51534" s="10"/>
    </row>
    <row r="51535" spans="2:13" s="1" customFormat="1" ht="13.8" x14ac:dyDescent="0.3">
      <c r="B51535" s="10"/>
      <c r="L51535" s="10"/>
      <c r="M51535" s="10"/>
    </row>
    <row r="51536" spans="2:13" s="1" customFormat="1" ht="13.8" x14ac:dyDescent="0.3">
      <c r="B51536" s="10"/>
      <c r="L51536" s="10"/>
      <c r="M51536" s="10"/>
    </row>
    <row r="51537" spans="2:13" s="1" customFormat="1" ht="13.8" x14ac:dyDescent="0.3">
      <c r="B51537" s="10"/>
      <c r="L51537" s="10"/>
      <c r="M51537" s="10"/>
    </row>
    <row r="51538" spans="2:13" s="1" customFormat="1" ht="13.8" x14ac:dyDescent="0.3">
      <c r="B51538" s="10"/>
      <c r="L51538" s="10"/>
      <c r="M51538" s="10"/>
    </row>
    <row r="51539" spans="2:13" s="1" customFormat="1" ht="13.8" x14ac:dyDescent="0.3">
      <c r="B51539" s="10"/>
      <c r="L51539" s="10"/>
      <c r="M51539" s="10"/>
    </row>
    <row r="51540" spans="2:13" s="1" customFormat="1" ht="13.8" x14ac:dyDescent="0.3">
      <c r="B51540" s="10"/>
      <c r="L51540" s="10"/>
      <c r="M51540" s="10"/>
    </row>
    <row r="51541" spans="2:13" s="1" customFormat="1" ht="13.8" x14ac:dyDescent="0.3">
      <c r="B51541" s="10"/>
      <c r="L51541" s="10"/>
      <c r="M51541" s="10"/>
    </row>
    <row r="51542" spans="2:13" s="1" customFormat="1" ht="13.8" x14ac:dyDescent="0.3">
      <c r="B51542" s="10"/>
      <c r="L51542" s="10"/>
      <c r="M51542" s="10"/>
    </row>
    <row r="51543" spans="2:13" s="1" customFormat="1" ht="13.8" x14ac:dyDescent="0.3">
      <c r="B51543" s="10"/>
      <c r="L51543" s="10"/>
      <c r="M51543" s="10"/>
    </row>
    <row r="51544" spans="2:13" s="1" customFormat="1" ht="13.8" x14ac:dyDescent="0.3">
      <c r="B51544" s="10"/>
      <c r="L51544" s="10"/>
      <c r="M51544" s="10"/>
    </row>
    <row r="51545" spans="2:13" s="1" customFormat="1" ht="13.8" x14ac:dyDescent="0.3">
      <c r="B51545" s="10"/>
      <c r="L51545" s="10"/>
      <c r="M51545" s="10"/>
    </row>
    <row r="51546" spans="2:13" s="1" customFormat="1" ht="13.8" x14ac:dyDescent="0.3">
      <c r="B51546" s="10"/>
      <c r="L51546" s="10"/>
      <c r="M51546" s="10"/>
    </row>
    <row r="51547" spans="2:13" s="1" customFormat="1" ht="13.8" x14ac:dyDescent="0.3">
      <c r="B51547" s="10"/>
      <c r="L51547" s="10"/>
      <c r="M51547" s="10"/>
    </row>
    <row r="51548" spans="2:13" s="1" customFormat="1" ht="13.8" x14ac:dyDescent="0.3">
      <c r="B51548" s="10"/>
      <c r="L51548" s="10"/>
      <c r="M51548" s="10"/>
    </row>
    <row r="51549" spans="2:13" s="1" customFormat="1" ht="13.8" x14ac:dyDescent="0.3">
      <c r="B51549" s="10"/>
      <c r="L51549" s="10"/>
      <c r="M51549" s="10"/>
    </row>
    <row r="51550" spans="2:13" s="1" customFormat="1" ht="13.8" x14ac:dyDescent="0.3">
      <c r="B51550" s="10"/>
      <c r="L51550" s="10"/>
      <c r="M51550" s="10"/>
    </row>
    <row r="51551" spans="2:13" s="1" customFormat="1" ht="13.8" x14ac:dyDescent="0.3">
      <c r="B51551" s="10"/>
      <c r="L51551" s="10"/>
      <c r="M51551" s="10"/>
    </row>
    <row r="51552" spans="2:13" s="1" customFormat="1" ht="13.8" x14ac:dyDescent="0.3">
      <c r="B51552" s="10"/>
      <c r="L51552" s="10"/>
      <c r="M51552" s="10"/>
    </row>
    <row r="51553" spans="2:13" s="1" customFormat="1" ht="13.8" x14ac:dyDescent="0.3">
      <c r="B51553" s="10"/>
      <c r="L51553" s="10"/>
      <c r="M51553" s="10"/>
    </row>
    <row r="51554" spans="2:13" s="1" customFormat="1" ht="13.8" x14ac:dyDescent="0.3">
      <c r="B51554" s="10"/>
      <c r="L51554" s="10"/>
      <c r="M51554" s="10"/>
    </row>
    <row r="51555" spans="2:13" s="1" customFormat="1" ht="13.8" x14ac:dyDescent="0.3">
      <c r="B51555" s="10"/>
      <c r="L51555" s="10"/>
      <c r="M51555" s="10"/>
    </row>
    <row r="51556" spans="2:13" s="1" customFormat="1" ht="13.8" x14ac:dyDescent="0.3">
      <c r="B51556" s="10"/>
      <c r="L51556" s="10"/>
      <c r="M51556" s="10"/>
    </row>
    <row r="51557" spans="2:13" s="1" customFormat="1" ht="13.8" x14ac:dyDescent="0.3">
      <c r="B51557" s="10"/>
      <c r="L51557" s="10"/>
      <c r="M51557" s="10"/>
    </row>
    <row r="51558" spans="2:13" s="1" customFormat="1" ht="13.8" x14ac:dyDescent="0.3">
      <c r="B51558" s="10"/>
      <c r="L51558" s="10"/>
      <c r="M51558" s="10"/>
    </row>
    <row r="51559" spans="2:13" s="1" customFormat="1" ht="13.8" x14ac:dyDescent="0.3">
      <c r="B51559" s="10"/>
      <c r="L51559" s="10"/>
      <c r="M51559" s="10"/>
    </row>
    <row r="51560" spans="2:13" s="1" customFormat="1" ht="13.8" x14ac:dyDescent="0.3">
      <c r="B51560" s="10"/>
      <c r="L51560" s="10"/>
      <c r="M51560" s="10"/>
    </row>
    <row r="51561" spans="2:13" s="1" customFormat="1" ht="13.8" x14ac:dyDescent="0.3">
      <c r="B51561" s="10"/>
      <c r="L51561" s="10"/>
      <c r="M51561" s="10"/>
    </row>
    <row r="51562" spans="2:13" s="1" customFormat="1" ht="13.8" x14ac:dyDescent="0.3">
      <c r="B51562" s="10"/>
      <c r="L51562" s="10"/>
      <c r="M51562" s="10"/>
    </row>
    <row r="51563" spans="2:13" s="1" customFormat="1" ht="13.8" x14ac:dyDescent="0.3">
      <c r="B51563" s="10"/>
      <c r="L51563" s="10"/>
      <c r="M51563" s="10"/>
    </row>
    <row r="51564" spans="2:13" s="1" customFormat="1" ht="13.8" x14ac:dyDescent="0.3">
      <c r="B51564" s="10"/>
      <c r="L51564" s="10"/>
      <c r="M51564" s="10"/>
    </row>
    <row r="51565" spans="2:13" s="1" customFormat="1" ht="13.8" x14ac:dyDescent="0.3">
      <c r="B51565" s="10"/>
      <c r="L51565" s="10"/>
      <c r="M51565" s="10"/>
    </row>
    <row r="51566" spans="2:13" s="1" customFormat="1" ht="13.8" x14ac:dyDescent="0.3">
      <c r="B51566" s="10"/>
      <c r="L51566" s="10"/>
      <c r="M51566" s="10"/>
    </row>
    <row r="51567" spans="2:13" s="1" customFormat="1" ht="13.8" x14ac:dyDescent="0.3">
      <c r="B51567" s="10"/>
      <c r="L51567" s="10"/>
      <c r="M51567" s="10"/>
    </row>
    <row r="51568" spans="2:13" s="1" customFormat="1" ht="13.8" x14ac:dyDescent="0.3">
      <c r="B51568" s="10"/>
      <c r="L51568" s="10"/>
      <c r="M51568" s="10"/>
    </row>
    <row r="51569" spans="2:13" s="1" customFormat="1" ht="13.8" x14ac:dyDescent="0.3">
      <c r="B51569" s="10"/>
      <c r="L51569" s="10"/>
      <c r="M51569" s="10"/>
    </row>
    <row r="51570" spans="2:13" s="1" customFormat="1" ht="13.8" x14ac:dyDescent="0.3">
      <c r="B51570" s="10"/>
      <c r="L51570" s="10"/>
      <c r="M51570" s="10"/>
    </row>
    <row r="51571" spans="2:13" s="1" customFormat="1" ht="13.8" x14ac:dyDescent="0.3">
      <c r="B51571" s="10"/>
      <c r="L51571" s="10"/>
      <c r="M51571" s="10"/>
    </row>
    <row r="51572" spans="2:13" s="1" customFormat="1" ht="13.8" x14ac:dyDescent="0.3">
      <c r="B51572" s="10"/>
      <c r="L51572" s="10"/>
      <c r="M51572" s="10"/>
    </row>
    <row r="51573" spans="2:13" s="1" customFormat="1" ht="13.8" x14ac:dyDescent="0.3">
      <c r="B51573" s="10"/>
      <c r="L51573" s="10"/>
      <c r="M51573" s="10"/>
    </row>
    <row r="51574" spans="2:13" s="1" customFormat="1" ht="13.8" x14ac:dyDescent="0.3">
      <c r="B51574" s="10"/>
      <c r="L51574" s="10"/>
      <c r="M51574" s="10"/>
    </row>
    <row r="51575" spans="2:13" s="1" customFormat="1" ht="13.8" x14ac:dyDescent="0.3">
      <c r="B51575" s="10"/>
      <c r="L51575" s="10"/>
      <c r="M51575" s="10"/>
    </row>
    <row r="51576" spans="2:13" s="1" customFormat="1" ht="13.8" x14ac:dyDescent="0.3">
      <c r="B51576" s="10"/>
      <c r="L51576" s="10"/>
      <c r="M51576" s="10"/>
    </row>
    <row r="51577" spans="2:13" s="1" customFormat="1" ht="13.8" x14ac:dyDescent="0.3">
      <c r="B51577" s="10"/>
      <c r="L51577" s="10"/>
      <c r="M51577" s="10"/>
    </row>
    <row r="51578" spans="2:13" s="1" customFormat="1" ht="13.8" x14ac:dyDescent="0.3">
      <c r="B51578" s="10"/>
      <c r="L51578" s="10"/>
      <c r="M51578" s="10"/>
    </row>
    <row r="51579" spans="2:13" s="1" customFormat="1" ht="13.8" x14ac:dyDescent="0.3">
      <c r="B51579" s="10"/>
      <c r="L51579" s="10"/>
      <c r="M51579" s="10"/>
    </row>
    <row r="51580" spans="2:13" s="1" customFormat="1" ht="13.8" x14ac:dyDescent="0.3">
      <c r="B51580" s="10"/>
      <c r="L51580" s="10"/>
      <c r="M51580" s="10"/>
    </row>
    <row r="51581" spans="2:13" s="1" customFormat="1" ht="13.8" x14ac:dyDescent="0.3">
      <c r="B51581" s="10"/>
      <c r="L51581" s="10"/>
      <c r="M51581" s="10"/>
    </row>
    <row r="51582" spans="2:13" s="1" customFormat="1" ht="13.8" x14ac:dyDescent="0.3">
      <c r="B51582" s="10"/>
      <c r="L51582" s="10"/>
      <c r="M51582" s="10"/>
    </row>
    <row r="51583" spans="2:13" s="1" customFormat="1" ht="13.8" x14ac:dyDescent="0.3">
      <c r="B51583" s="10"/>
      <c r="L51583" s="10"/>
      <c r="M51583" s="10"/>
    </row>
    <row r="51584" spans="2:13" s="1" customFormat="1" ht="13.8" x14ac:dyDescent="0.3">
      <c r="B51584" s="10"/>
      <c r="L51584" s="10"/>
      <c r="M51584" s="10"/>
    </row>
    <row r="51585" spans="2:13" s="1" customFormat="1" ht="13.8" x14ac:dyDescent="0.3">
      <c r="B51585" s="10"/>
      <c r="L51585" s="10"/>
      <c r="M51585" s="10"/>
    </row>
    <row r="51586" spans="2:13" s="1" customFormat="1" ht="13.8" x14ac:dyDescent="0.3">
      <c r="B51586" s="10"/>
      <c r="L51586" s="10"/>
      <c r="M51586" s="10"/>
    </row>
    <row r="51587" spans="2:13" s="1" customFormat="1" ht="13.8" x14ac:dyDescent="0.3">
      <c r="B51587" s="10"/>
      <c r="L51587" s="10"/>
      <c r="M51587" s="10"/>
    </row>
    <row r="51588" spans="2:13" s="1" customFormat="1" ht="13.8" x14ac:dyDescent="0.3">
      <c r="B51588" s="10"/>
      <c r="L51588" s="10"/>
      <c r="M51588" s="10"/>
    </row>
    <row r="51589" spans="2:13" s="1" customFormat="1" ht="13.8" x14ac:dyDescent="0.3">
      <c r="B51589" s="10"/>
      <c r="L51589" s="10"/>
      <c r="M51589" s="10"/>
    </row>
    <row r="51590" spans="2:13" s="1" customFormat="1" ht="13.8" x14ac:dyDescent="0.3">
      <c r="B51590" s="10"/>
      <c r="L51590" s="10"/>
      <c r="M51590" s="10"/>
    </row>
    <row r="51591" spans="2:13" s="1" customFormat="1" ht="13.8" x14ac:dyDescent="0.3">
      <c r="B51591" s="10"/>
      <c r="L51591" s="10"/>
      <c r="M51591" s="10"/>
    </row>
    <row r="51592" spans="2:13" s="1" customFormat="1" ht="13.8" x14ac:dyDescent="0.3">
      <c r="B51592" s="10"/>
      <c r="L51592" s="10"/>
      <c r="M51592" s="10"/>
    </row>
    <row r="51593" spans="2:13" s="1" customFormat="1" ht="13.8" x14ac:dyDescent="0.3">
      <c r="B51593" s="10"/>
      <c r="L51593" s="10"/>
      <c r="M51593" s="10"/>
    </row>
    <row r="51594" spans="2:13" s="1" customFormat="1" ht="13.8" x14ac:dyDescent="0.3">
      <c r="B51594" s="10"/>
      <c r="L51594" s="10"/>
      <c r="M51594" s="10"/>
    </row>
    <row r="51595" spans="2:13" s="1" customFormat="1" ht="13.8" x14ac:dyDescent="0.3">
      <c r="B51595" s="10"/>
      <c r="L51595" s="10"/>
      <c r="M51595" s="10"/>
    </row>
    <row r="51596" spans="2:13" s="1" customFormat="1" ht="13.8" x14ac:dyDescent="0.3">
      <c r="B51596" s="10"/>
      <c r="L51596" s="10"/>
      <c r="M51596" s="10"/>
    </row>
    <row r="51597" spans="2:13" s="1" customFormat="1" ht="13.8" x14ac:dyDescent="0.3">
      <c r="B51597" s="10"/>
      <c r="L51597" s="10"/>
      <c r="M51597" s="10"/>
    </row>
    <row r="51598" spans="2:13" s="1" customFormat="1" ht="13.8" x14ac:dyDescent="0.3">
      <c r="B51598" s="10"/>
      <c r="L51598" s="10"/>
      <c r="M51598" s="10"/>
    </row>
    <row r="51599" spans="2:13" s="1" customFormat="1" ht="13.8" x14ac:dyDescent="0.3">
      <c r="B51599" s="10"/>
      <c r="L51599" s="10"/>
      <c r="M51599" s="10"/>
    </row>
    <row r="51600" spans="2:13" s="1" customFormat="1" ht="13.8" x14ac:dyDescent="0.3">
      <c r="B51600" s="10"/>
      <c r="L51600" s="10"/>
      <c r="M51600" s="10"/>
    </row>
    <row r="51601" spans="2:13" s="1" customFormat="1" ht="13.8" x14ac:dyDescent="0.3">
      <c r="B51601" s="10"/>
      <c r="L51601" s="10"/>
      <c r="M51601" s="10"/>
    </row>
    <row r="51602" spans="2:13" s="1" customFormat="1" ht="13.8" x14ac:dyDescent="0.3">
      <c r="B51602" s="10"/>
      <c r="L51602" s="10"/>
      <c r="M51602" s="10"/>
    </row>
    <row r="51603" spans="2:13" s="1" customFormat="1" ht="13.8" x14ac:dyDescent="0.3">
      <c r="B51603" s="10"/>
      <c r="L51603" s="10"/>
      <c r="M51603" s="10"/>
    </row>
    <row r="51604" spans="2:13" s="1" customFormat="1" ht="13.8" x14ac:dyDescent="0.3">
      <c r="B51604" s="10"/>
      <c r="L51604" s="10"/>
      <c r="M51604" s="10"/>
    </row>
    <row r="51605" spans="2:13" s="1" customFormat="1" ht="13.8" x14ac:dyDescent="0.3">
      <c r="B51605" s="10"/>
      <c r="L51605" s="10"/>
      <c r="M51605" s="10"/>
    </row>
    <row r="51606" spans="2:13" s="1" customFormat="1" ht="13.8" x14ac:dyDescent="0.3">
      <c r="B51606" s="10"/>
      <c r="L51606" s="10"/>
      <c r="M51606" s="10"/>
    </row>
    <row r="51607" spans="2:13" s="1" customFormat="1" ht="13.8" x14ac:dyDescent="0.3">
      <c r="B51607" s="10"/>
      <c r="L51607" s="10"/>
      <c r="M51607" s="10"/>
    </row>
    <row r="51608" spans="2:13" s="1" customFormat="1" ht="13.8" x14ac:dyDescent="0.3">
      <c r="B51608" s="10"/>
      <c r="L51608" s="10"/>
      <c r="M51608" s="10"/>
    </row>
    <row r="51609" spans="2:13" s="1" customFormat="1" ht="13.8" x14ac:dyDescent="0.3">
      <c r="B51609" s="10"/>
      <c r="L51609" s="10"/>
      <c r="M51609" s="10"/>
    </row>
    <row r="51610" spans="2:13" s="1" customFormat="1" ht="13.8" x14ac:dyDescent="0.3">
      <c r="B51610" s="10"/>
      <c r="L51610" s="10"/>
      <c r="M51610" s="10"/>
    </row>
    <row r="51611" spans="2:13" s="1" customFormat="1" ht="13.8" x14ac:dyDescent="0.3">
      <c r="B51611" s="10"/>
      <c r="L51611" s="10"/>
      <c r="M51611" s="10"/>
    </row>
    <row r="51612" spans="2:13" s="1" customFormat="1" ht="13.8" x14ac:dyDescent="0.3">
      <c r="B51612" s="10"/>
      <c r="L51612" s="10"/>
      <c r="M51612" s="10"/>
    </row>
    <row r="51613" spans="2:13" s="1" customFormat="1" ht="13.8" x14ac:dyDescent="0.3">
      <c r="B51613" s="10"/>
      <c r="L51613" s="10"/>
      <c r="M51613" s="10"/>
    </row>
    <row r="51614" spans="2:13" s="1" customFormat="1" ht="13.8" x14ac:dyDescent="0.3">
      <c r="B51614" s="10"/>
      <c r="L51614" s="10"/>
      <c r="M51614" s="10"/>
    </row>
    <row r="51615" spans="2:13" s="1" customFormat="1" ht="13.8" x14ac:dyDescent="0.3">
      <c r="B51615" s="10"/>
      <c r="L51615" s="10"/>
      <c r="M51615" s="10"/>
    </row>
    <row r="51616" spans="2:13" s="1" customFormat="1" ht="13.8" x14ac:dyDescent="0.3">
      <c r="B51616" s="10"/>
      <c r="L51616" s="10"/>
      <c r="M51616" s="10"/>
    </row>
    <row r="51617" spans="2:13" s="1" customFormat="1" ht="13.8" x14ac:dyDescent="0.3">
      <c r="B51617" s="10"/>
      <c r="L51617" s="10"/>
      <c r="M51617" s="10"/>
    </row>
    <row r="51618" spans="2:13" s="1" customFormat="1" ht="13.8" x14ac:dyDescent="0.3">
      <c r="B51618" s="10"/>
      <c r="L51618" s="10"/>
      <c r="M51618" s="10"/>
    </row>
    <row r="51619" spans="2:13" s="1" customFormat="1" ht="13.8" x14ac:dyDescent="0.3">
      <c r="B51619" s="10"/>
      <c r="L51619" s="10"/>
      <c r="M51619" s="10"/>
    </row>
    <row r="51620" spans="2:13" s="1" customFormat="1" ht="13.8" x14ac:dyDescent="0.3">
      <c r="B51620" s="10"/>
      <c r="L51620" s="10"/>
      <c r="M51620" s="10"/>
    </row>
    <row r="51621" spans="2:13" s="1" customFormat="1" ht="13.8" x14ac:dyDescent="0.3">
      <c r="B51621" s="10"/>
      <c r="L51621" s="10"/>
      <c r="M51621" s="10"/>
    </row>
    <row r="51622" spans="2:13" s="1" customFormat="1" ht="13.8" x14ac:dyDescent="0.3">
      <c r="B51622" s="10"/>
      <c r="L51622" s="10"/>
      <c r="M51622" s="10"/>
    </row>
    <row r="51623" spans="2:13" s="1" customFormat="1" ht="13.8" x14ac:dyDescent="0.3">
      <c r="B51623" s="10"/>
      <c r="L51623" s="10"/>
      <c r="M51623" s="10"/>
    </row>
    <row r="51624" spans="2:13" s="1" customFormat="1" ht="13.8" x14ac:dyDescent="0.3">
      <c r="B51624" s="10"/>
      <c r="L51624" s="10"/>
      <c r="M51624" s="10"/>
    </row>
    <row r="51625" spans="2:13" s="1" customFormat="1" ht="13.8" x14ac:dyDescent="0.3">
      <c r="B51625" s="10"/>
      <c r="L51625" s="10"/>
      <c r="M51625" s="10"/>
    </row>
    <row r="51626" spans="2:13" s="1" customFormat="1" ht="13.8" x14ac:dyDescent="0.3">
      <c r="B51626" s="10"/>
      <c r="L51626" s="10"/>
      <c r="M51626" s="10"/>
    </row>
    <row r="51627" spans="2:13" s="1" customFormat="1" ht="13.8" x14ac:dyDescent="0.3">
      <c r="B51627" s="10"/>
      <c r="L51627" s="10"/>
      <c r="M51627" s="10"/>
    </row>
    <row r="51628" spans="2:13" s="1" customFormat="1" ht="13.8" x14ac:dyDescent="0.3">
      <c r="B51628" s="10"/>
      <c r="L51628" s="10"/>
      <c r="M51628" s="10"/>
    </row>
    <row r="51629" spans="2:13" s="1" customFormat="1" ht="13.8" x14ac:dyDescent="0.3">
      <c r="B51629" s="10"/>
      <c r="L51629" s="10"/>
      <c r="M51629" s="10"/>
    </row>
    <row r="51630" spans="2:13" s="1" customFormat="1" ht="13.8" x14ac:dyDescent="0.3">
      <c r="B51630" s="10"/>
      <c r="L51630" s="10"/>
      <c r="M51630" s="10"/>
    </row>
    <row r="51631" spans="2:13" s="1" customFormat="1" ht="13.8" x14ac:dyDescent="0.3">
      <c r="B51631" s="10"/>
      <c r="L51631" s="10"/>
      <c r="M51631" s="10"/>
    </row>
    <row r="51632" spans="2:13" s="1" customFormat="1" ht="13.8" x14ac:dyDescent="0.3">
      <c r="B51632" s="10"/>
      <c r="L51632" s="10"/>
      <c r="M51632" s="10"/>
    </row>
    <row r="51633" spans="2:13" s="1" customFormat="1" ht="13.8" x14ac:dyDescent="0.3">
      <c r="B51633" s="10"/>
      <c r="L51633" s="10"/>
      <c r="M51633" s="10"/>
    </row>
    <row r="51634" spans="2:13" s="1" customFormat="1" ht="13.8" x14ac:dyDescent="0.3">
      <c r="B51634" s="10"/>
      <c r="L51634" s="10"/>
      <c r="M51634" s="10"/>
    </row>
    <row r="51635" spans="2:13" s="1" customFormat="1" ht="13.8" x14ac:dyDescent="0.3">
      <c r="B51635" s="10"/>
      <c r="L51635" s="10"/>
      <c r="M51635" s="10"/>
    </row>
    <row r="51636" spans="2:13" s="1" customFormat="1" ht="13.8" x14ac:dyDescent="0.3">
      <c r="B51636" s="10"/>
      <c r="L51636" s="10"/>
      <c r="M51636" s="10"/>
    </row>
    <row r="51637" spans="2:13" s="1" customFormat="1" ht="13.8" x14ac:dyDescent="0.3">
      <c r="B51637" s="10"/>
      <c r="L51637" s="10"/>
      <c r="M51637" s="10"/>
    </row>
    <row r="51638" spans="2:13" s="1" customFormat="1" ht="13.8" x14ac:dyDescent="0.3">
      <c r="B51638" s="10"/>
      <c r="L51638" s="10"/>
      <c r="M51638" s="10"/>
    </row>
    <row r="51639" spans="2:13" s="1" customFormat="1" ht="13.8" x14ac:dyDescent="0.3">
      <c r="B51639" s="10"/>
      <c r="L51639" s="10"/>
      <c r="M51639" s="10"/>
    </row>
    <row r="51640" spans="2:13" s="1" customFormat="1" ht="13.8" x14ac:dyDescent="0.3">
      <c r="B51640" s="10"/>
      <c r="L51640" s="10"/>
      <c r="M51640" s="10"/>
    </row>
    <row r="51641" spans="2:13" s="1" customFormat="1" ht="13.8" x14ac:dyDescent="0.3">
      <c r="B51641" s="10"/>
      <c r="L51641" s="10"/>
      <c r="M51641" s="10"/>
    </row>
    <row r="51642" spans="2:13" s="1" customFormat="1" ht="13.8" x14ac:dyDescent="0.3">
      <c r="B51642" s="10"/>
      <c r="L51642" s="10"/>
      <c r="M51642" s="10"/>
    </row>
    <row r="51643" spans="2:13" s="1" customFormat="1" ht="13.8" x14ac:dyDescent="0.3">
      <c r="B51643" s="10"/>
      <c r="L51643" s="10"/>
      <c r="M51643" s="10"/>
    </row>
    <row r="51644" spans="2:13" s="1" customFormat="1" ht="13.8" x14ac:dyDescent="0.3">
      <c r="B51644" s="10"/>
      <c r="L51644" s="10"/>
      <c r="M51644" s="10"/>
    </row>
    <row r="51645" spans="2:13" s="1" customFormat="1" ht="13.8" x14ac:dyDescent="0.3">
      <c r="B51645" s="10"/>
      <c r="L51645" s="10"/>
      <c r="M51645" s="10"/>
    </row>
    <row r="51646" spans="2:13" s="1" customFormat="1" ht="13.8" x14ac:dyDescent="0.3">
      <c r="B51646" s="10"/>
      <c r="L51646" s="10"/>
      <c r="M51646" s="10"/>
    </row>
    <row r="51647" spans="2:13" s="1" customFormat="1" ht="13.8" x14ac:dyDescent="0.3">
      <c r="B51647" s="10"/>
      <c r="L51647" s="10"/>
      <c r="M51647" s="10"/>
    </row>
    <row r="51648" spans="2:13" s="1" customFormat="1" ht="13.8" x14ac:dyDescent="0.3">
      <c r="B51648" s="10"/>
      <c r="L51648" s="10"/>
      <c r="M51648" s="10"/>
    </row>
    <row r="51649" spans="2:13" s="1" customFormat="1" ht="13.8" x14ac:dyDescent="0.3">
      <c r="B51649" s="10"/>
      <c r="L51649" s="10"/>
      <c r="M51649" s="10"/>
    </row>
    <row r="51650" spans="2:13" s="1" customFormat="1" ht="13.8" x14ac:dyDescent="0.3">
      <c r="B51650" s="10"/>
      <c r="L51650" s="10"/>
      <c r="M51650" s="10"/>
    </row>
    <row r="51651" spans="2:13" s="1" customFormat="1" ht="13.8" x14ac:dyDescent="0.3">
      <c r="B51651" s="10"/>
      <c r="L51651" s="10"/>
      <c r="M51651" s="10"/>
    </row>
    <row r="51652" spans="2:13" s="1" customFormat="1" ht="13.8" x14ac:dyDescent="0.3">
      <c r="B51652" s="10"/>
      <c r="L51652" s="10"/>
      <c r="M51652" s="10"/>
    </row>
    <row r="51653" spans="2:13" s="1" customFormat="1" ht="13.8" x14ac:dyDescent="0.3">
      <c r="B51653" s="10"/>
      <c r="L51653" s="10"/>
      <c r="M51653" s="10"/>
    </row>
    <row r="51654" spans="2:13" s="1" customFormat="1" ht="13.8" x14ac:dyDescent="0.3">
      <c r="B51654" s="10"/>
      <c r="L51654" s="10"/>
      <c r="M51654" s="10"/>
    </row>
    <row r="51655" spans="2:13" s="1" customFormat="1" ht="13.8" x14ac:dyDescent="0.3">
      <c r="B51655" s="10"/>
      <c r="L51655" s="10"/>
      <c r="M51655" s="10"/>
    </row>
    <row r="51656" spans="2:13" s="1" customFormat="1" ht="13.8" x14ac:dyDescent="0.3">
      <c r="B51656" s="10"/>
      <c r="L51656" s="10"/>
      <c r="M51656" s="10"/>
    </row>
    <row r="51657" spans="2:13" s="1" customFormat="1" ht="13.8" x14ac:dyDescent="0.3">
      <c r="B51657" s="10"/>
      <c r="L51657" s="10"/>
      <c r="M51657" s="10"/>
    </row>
    <row r="51658" spans="2:13" s="1" customFormat="1" ht="13.8" x14ac:dyDescent="0.3">
      <c r="B51658" s="10"/>
      <c r="L51658" s="10"/>
      <c r="M51658" s="10"/>
    </row>
    <row r="51659" spans="2:13" s="1" customFormat="1" ht="13.8" x14ac:dyDescent="0.3">
      <c r="B51659" s="10"/>
      <c r="L51659" s="10"/>
      <c r="M51659" s="10"/>
    </row>
    <row r="51660" spans="2:13" s="1" customFormat="1" ht="13.8" x14ac:dyDescent="0.3">
      <c r="B51660" s="10"/>
      <c r="L51660" s="10"/>
      <c r="M51660" s="10"/>
    </row>
    <row r="51661" spans="2:13" s="1" customFormat="1" ht="13.8" x14ac:dyDescent="0.3">
      <c r="B51661" s="10"/>
      <c r="L51661" s="10"/>
      <c r="M51661" s="10"/>
    </row>
    <row r="51662" spans="2:13" s="1" customFormat="1" ht="13.8" x14ac:dyDescent="0.3">
      <c r="B51662" s="10"/>
      <c r="L51662" s="10"/>
      <c r="M51662" s="10"/>
    </row>
    <row r="51663" spans="2:13" s="1" customFormat="1" ht="13.8" x14ac:dyDescent="0.3">
      <c r="B51663" s="10"/>
      <c r="L51663" s="10"/>
      <c r="M51663" s="10"/>
    </row>
    <row r="51664" spans="2:13" s="1" customFormat="1" ht="13.8" x14ac:dyDescent="0.3">
      <c r="B51664" s="10"/>
      <c r="L51664" s="10"/>
      <c r="M51664" s="10"/>
    </row>
    <row r="51665" spans="2:13" s="1" customFormat="1" ht="13.8" x14ac:dyDescent="0.3">
      <c r="B51665" s="10"/>
      <c r="L51665" s="10"/>
      <c r="M51665" s="10"/>
    </row>
    <row r="51666" spans="2:13" s="1" customFormat="1" ht="13.8" x14ac:dyDescent="0.3">
      <c r="B51666" s="10"/>
      <c r="L51666" s="10"/>
      <c r="M51666" s="10"/>
    </row>
    <row r="51667" spans="2:13" s="1" customFormat="1" ht="13.8" x14ac:dyDescent="0.3">
      <c r="B51667" s="10"/>
      <c r="L51667" s="10"/>
      <c r="M51667" s="10"/>
    </row>
    <row r="51668" spans="2:13" s="1" customFormat="1" ht="13.8" x14ac:dyDescent="0.3">
      <c r="B51668" s="10"/>
      <c r="L51668" s="10"/>
      <c r="M51668" s="10"/>
    </row>
    <row r="51669" spans="2:13" s="1" customFormat="1" ht="13.8" x14ac:dyDescent="0.3">
      <c r="B51669" s="10"/>
      <c r="L51669" s="10"/>
      <c r="M51669" s="10"/>
    </row>
    <row r="51670" spans="2:13" s="1" customFormat="1" ht="13.8" x14ac:dyDescent="0.3">
      <c r="B51670" s="10"/>
      <c r="L51670" s="10"/>
      <c r="M51670" s="10"/>
    </row>
    <row r="51671" spans="2:13" s="1" customFormat="1" ht="13.8" x14ac:dyDescent="0.3">
      <c r="B51671" s="10"/>
      <c r="L51671" s="10"/>
      <c r="M51671" s="10"/>
    </row>
    <row r="51672" spans="2:13" s="1" customFormat="1" ht="13.8" x14ac:dyDescent="0.3">
      <c r="B51672" s="10"/>
      <c r="L51672" s="10"/>
      <c r="M51672" s="10"/>
    </row>
    <row r="51673" spans="2:13" s="1" customFormat="1" ht="13.8" x14ac:dyDescent="0.3">
      <c r="B51673" s="10"/>
      <c r="L51673" s="10"/>
      <c r="M51673" s="10"/>
    </row>
    <row r="51674" spans="2:13" s="1" customFormat="1" ht="13.8" x14ac:dyDescent="0.3">
      <c r="B51674" s="10"/>
      <c r="L51674" s="10"/>
      <c r="M51674" s="10"/>
    </row>
    <row r="51675" spans="2:13" s="1" customFormat="1" ht="13.8" x14ac:dyDescent="0.3">
      <c r="B51675" s="10"/>
      <c r="L51675" s="10"/>
      <c r="M51675" s="10"/>
    </row>
    <row r="51676" spans="2:13" s="1" customFormat="1" ht="13.8" x14ac:dyDescent="0.3">
      <c r="B51676" s="10"/>
      <c r="L51676" s="10"/>
      <c r="M51676" s="10"/>
    </row>
    <row r="51677" spans="2:13" s="1" customFormat="1" ht="13.8" x14ac:dyDescent="0.3">
      <c r="B51677" s="10"/>
      <c r="L51677" s="10"/>
      <c r="M51677" s="10"/>
    </row>
    <row r="51678" spans="2:13" s="1" customFormat="1" ht="13.8" x14ac:dyDescent="0.3">
      <c r="B51678" s="10"/>
      <c r="L51678" s="10"/>
      <c r="M51678" s="10"/>
    </row>
    <row r="51679" spans="2:13" s="1" customFormat="1" ht="13.8" x14ac:dyDescent="0.3">
      <c r="B51679" s="10"/>
      <c r="L51679" s="10"/>
      <c r="M51679" s="10"/>
    </row>
    <row r="51680" spans="2:13" s="1" customFormat="1" ht="13.8" x14ac:dyDescent="0.3">
      <c r="B51680" s="10"/>
      <c r="L51680" s="10"/>
      <c r="M51680" s="10"/>
    </row>
    <row r="51681" spans="2:13" s="1" customFormat="1" ht="13.8" x14ac:dyDescent="0.3">
      <c r="B51681" s="10"/>
      <c r="L51681" s="10"/>
      <c r="M51681" s="10"/>
    </row>
    <row r="51682" spans="2:13" s="1" customFormat="1" ht="13.8" x14ac:dyDescent="0.3">
      <c r="B51682" s="10"/>
      <c r="L51682" s="10"/>
      <c r="M51682" s="10"/>
    </row>
    <row r="51683" spans="2:13" s="1" customFormat="1" ht="13.8" x14ac:dyDescent="0.3">
      <c r="B51683" s="10"/>
      <c r="L51683" s="10"/>
      <c r="M51683" s="10"/>
    </row>
    <row r="51684" spans="2:13" s="1" customFormat="1" ht="13.8" x14ac:dyDescent="0.3">
      <c r="B51684" s="10"/>
      <c r="L51684" s="10"/>
      <c r="M51684" s="10"/>
    </row>
    <row r="51685" spans="2:13" s="1" customFormat="1" ht="13.8" x14ac:dyDescent="0.3">
      <c r="B51685" s="10"/>
      <c r="L51685" s="10"/>
      <c r="M51685" s="10"/>
    </row>
    <row r="51686" spans="2:13" s="1" customFormat="1" ht="13.8" x14ac:dyDescent="0.3">
      <c r="B51686" s="10"/>
      <c r="L51686" s="10"/>
      <c r="M51686" s="10"/>
    </row>
    <row r="51687" spans="2:13" s="1" customFormat="1" ht="13.8" x14ac:dyDescent="0.3">
      <c r="B51687" s="10"/>
      <c r="L51687" s="10"/>
      <c r="M51687" s="10"/>
    </row>
    <row r="51688" spans="2:13" s="1" customFormat="1" ht="13.8" x14ac:dyDescent="0.3">
      <c r="B51688" s="10"/>
      <c r="L51688" s="10"/>
      <c r="M51688" s="10"/>
    </row>
    <row r="51689" spans="2:13" s="1" customFormat="1" ht="13.8" x14ac:dyDescent="0.3">
      <c r="B51689" s="10"/>
      <c r="L51689" s="10"/>
      <c r="M51689" s="10"/>
    </row>
    <row r="51690" spans="2:13" s="1" customFormat="1" ht="13.8" x14ac:dyDescent="0.3">
      <c r="B51690" s="10"/>
      <c r="L51690" s="10"/>
      <c r="M51690" s="10"/>
    </row>
    <row r="51691" spans="2:13" s="1" customFormat="1" ht="13.8" x14ac:dyDescent="0.3">
      <c r="B51691" s="10"/>
      <c r="L51691" s="10"/>
      <c r="M51691" s="10"/>
    </row>
    <row r="51692" spans="2:13" s="1" customFormat="1" ht="13.8" x14ac:dyDescent="0.3">
      <c r="B51692" s="10"/>
      <c r="L51692" s="10"/>
      <c r="M51692" s="10"/>
    </row>
    <row r="51693" spans="2:13" s="1" customFormat="1" ht="13.8" x14ac:dyDescent="0.3">
      <c r="B51693" s="10"/>
      <c r="L51693" s="10"/>
      <c r="M51693" s="10"/>
    </row>
    <row r="51694" spans="2:13" s="1" customFormat="1" ht="13.8" x14ac:dyDescent="0.3">
      <c r="B51694" s="10"/>
      <c r="L51694" s="10"/>
      <c r="M51694" s="10"/>
    </row>
    <row r="51695" spans="2:13" s="1" customFormat="1" ht="13.8" x14ac:dyDescent="0.3">
      <c r="B51695" s="10"/>
      <c r="L51695" s="10"/>
      <c r="M51695" s="10"/>
    </row>
    <row r="51696" spans="2:13" s="1" customFormat="1" ht="13.8" x14ac:dyDescent="0.3">
      <c r="B51696" s="10"/>
      <c r="L51696" s="10"/>
      <c r="M51696" s="10"/>
    </row>
    <row r="51697" spans="2:13" s="1" customFormat="1" ht="13.8" x14ac:dyDescent="0.3">
      <c r="B51697" s="10"/>
      <c r="L51697" s="10"/>
      <c r="M51697" s="10"/>
    </row>
    <row r="51698" spans="2:13" s="1" customFormat="1" ht="13.8" x14ac:dyDescent="0.3">
      <c r="B51698" s="10"/>
      <c r="L51698" s="10"/>
      <c r="M51698" s="10"/>
    </row>
    <row r="51699" spans="2:13" s="1" customFormat="1" ht="13.8" x14ac:dyDescent="0.3">
      <c r="B51699" s="10"/>
      <c r="L51699" s="10"/>
      <c r="M51699" s="10"/>
    </row>
    <row r="51700" spans="2:13" s="1" customFormat="1" ht="13.8" x14ac:dyDescent="0.3">
      <c r="B51700" s="10"/>
      <c r="L51700" s="10"/>
      <c r="M51700" s="10"/>
    </row>
    <row r="51701" spans="2:13" s="1" customFormat="1" ht="13.8" x14ac:dyDescent="0.3">
      <c r="B51701" s="10"/>
      <c r="L51701" s="10"/>
      <c r="M51701" s="10"/>
    </row>
    <row r="51702" spans="2:13" s="1" customFormat="1" ht="13.8" x14ac:dyDescent="0.3">
      <c r="B51702" s="10"/>
      <c r="L51702" s="10"/>
      <c r="M51702" s="10"/>
    </row>
    <row r="51703" spans="2:13" s="1" customFormat="1" ht="13.8" x14ac:dyDescent="0.3">
      <c r="B51703" s="10"/>
      <c r="L51703" s="10"/>
      <c r="M51703" s="10"/>
    </row>
    <row r="51704" spans="2:13" s="1" customFormat="1" ht="13.8" x14ac:dyDescent="0.3">
      <c r="B51704" s="10"/>
      <c r="L51704" s="10"/>
      <c r="M51704" s="10"/>
    </row>
    <row r="51705" spans="2:13" s="1" customFormat="1" ht="13.8" x14ac:dyDescent="0.3">
      <c r="B51705" s="10"/>
      <c r="L51705" s="10"/>
      <c r="M51705" s="10"/>
    </row>
    <row r="51706" spans="2:13" s="1" customFormat="1" ht="13.8" x14ac:dyDescent="0.3">
      <c r="B51706" s="10"/>
      <c r="L51706" s="10"/>
      <c r="M51706" s="10"/>
    </row>
    <row r="51707" spans="2:13" s="1" customFormat="1" ht="13.8" x14ac:dyDescent="0.3">
      <c r="B51707" s="10"/>
      <c r="L51707" s="10"/>
      <c r="M51707" s="10"/>
    </row>
    <row r="51708" spans="2:13" s="1" customFormat="1" ht="13.8" x14ac:dyDescent="0.3">
      <c r="B51708" s="10"/>
      <c r="L51708" s="10"/>
      <c r="M51708" s="10"/>
    </row>
    <row r="51709" spans="2:13" s="1" customFormat="1" ht="13.8" x14ac:dyDescent="0.3">
      <c r="B51709" s="10"/>
      <c r="L51709" s="10"/>
      <c r="M51709" s="10"/>
    </row>
    <row r="51710" spans="2:13" s="1" customFormat="1" ht="13.8" x14ac:dyDescent="0.3">
      <c r="B51710" s="10"/>
      <c r="L51710" s="10"/>
      <c r="M51710" s="10"/>
    </row>
    <row r="51711" spans="2:13" s="1" customFormat="1" ht="13.8" x14ac:dyDescent="0.3">
      <c r="B51711" s="10"/>
      <c r="L51711" s="10"/>
      <c r="M51711" s="10"/>
    </row>
    <row r="51712" spans="2:13" s="1" customFormat="1" ht="13.8" x14ac:dyDescent="0.3">
      <c r="B51712" s="10"/>
      <c r="L51712" s="10"/>
      <c r="M51712" s="10"/>
    </row>
    <row r="51713" spans="2:13" s="1" customFormat="1" ht="13.8" x14ac:dyDescent="0.3">
      <c r="B51713" s="10"/>
      <c r="L51713" s="10"/>
      <c r="M51713" s="10"/>
    </row>
    <row r="51714" spans="2:13" s="1" customFormat="1" ht="13.8" x14ac:dyDescent="0.3">
      <c r="B51714" s="10"/>
      <c r="L51714" s="10"/>
      <c r="M51714" s="10"/>
    </row>
    <row r="51715" spans="2:13" s="1" customFormat="1" ht="13.8" x14ac:dyDescent="0.3">
      <c r="B51715" s="10"/>
      <c r="L51715" s="10"/>
      <c r="M51715" s="10"/>
    </row>
    <row r="51716" spans="2:13" s="1" customFormat="1" ht="13.8" x14ac:dyDescent="0.3">
      <c r="B51716" s="10"/>
      <c r="L51716" s="10"/>
      <c r="M51716" s="10"/>
    </row>
    <row r="51717" spans="2:13" s="1" customFormat="1" ht="13.8" x14ac:dyDescent="0.3">
      <c r="B51717" s="10"/>
      <c r="L51717" s="10"/>
      <c r="M51717" s="10"/>
    </row>
    <row r="51718" spans="2:13" s="1" customFormat="1" ht="13.8" x14ac:dyDescent="0.3">
      <c r="B51718" s="10"/>
      <c r="L51718" s="10"/>
      <c r="M51718" s="10"/>
    </row>
    <row r="51719" spans="2:13" s="1" customFormat="1" ht="13.8" x14ac:dyDescent="0.3">
      <c r="B51719" s="10"/>
      <c r="L51719" s="10"/>
      <c r="M51719" s="10"/>
    </row>
    <row r="51720" spans="2:13" s="1" customFormat="1" ht="13.8" x14ac:dyDescent="0.3">
      <c r="B51720" s="10"/>
      <c r="L51720" s="10"/>
      <c r="M51720" s="10"/>
    </row>
    <row r="51721" spans="2:13" s="1" customFormat="1" ht="13.8" x14ac:dyDescent="0.3">
      <c r="B51721" s="10"/>
      <c r="L51721" s="10"/>
      <c r="M51721" s="10"/>
    </row>
    <row r="51722" spans="2:13" s="1" customFormat="1" ht="13.8" x14ac:dyDescent="0.3">
      <c r="B51722" s="10"/>
      <c r="L51722" s="10"/>
      <c r="M51722" s="10"/>
    </row>
    <row r="51723" spans="2:13" s="1" customFormat="1" ht="13.8" x14ac:dyDescent="0.3">
      <c r="B51723" s="10"/>
      <c r="L51723" s="10"/>
      <c r="M51723" s="10"/>
    </row>
    <row r="51724" spans="2:13" s="1" customFormat="1" ht="13.8" x14ac:dyDescent="0.3">
      <c r="B51724" s="10"/>
      <c r="L51724" s="10"/>
      <c r="M51724" s="10"/>
    </row>
    <row r="51725" spans="2:13" s="1" customFormat="1" ht="13.8" x14ac:dyDescent="0.3">
      <c r="B51725" s="10"/>
      <c r="L51725" s="10"/>
      <c r="M51725" s="10"/>
    </row>
    <row r="51726" spans="2:13" s="1" customFormat="1" ht="13.8" x14ac:dyDescent="0.3">
      <c r="B51726" s="10"/>
      <c r="L51726" s="10"/>
      <c r="M51726" s="10"/>
    </row>
    <row r="51727" spans="2:13" s="1" customFormat="1" ht="13.8" x14ac:dyDescent="0.3">
      <c r="B51727" s="10"/>
      <c r="L51727" s="10"/>
      <c r="M51727" s="10"/>
    </row>
    <row r="51728" spans="2:13" s="1" customFormat="1" ht="13.8" x14ac:dyDescent="0.3">
      <c r="B51728" s="10"/>
      <c r="L51728" s="10"/>
      <c r="M51728" s="10"/>
    </row>
    <row r="51729" spans="2:13" s="1" customFormat="1" ht="13.8" x14ac:dyDescent="0.3">
      <c r="B51729" s="10"/>
      <c r="L51729" s="10"/>
      <c r="M51729" s="10"/>
    </row>
    <row r="51730" spans="2:13" s="1" customFormat="1" ht="13.8" x14ac:dyDescent="0.3">
      <c r="B51730" s="10"/>
      <c r="L51730" s="10"/>
      <c r="M51730" s="10"/>
    </row>
    <row r="51731" spans="2:13" s="1" customFormat="1" ht="13.8" x14ac:dyDescent="0.3">
      <c r="B51731" s="10"/>
      <c r="L51731" s="10"/>
      <c r="M51731" s="10"/>
    </row>
    <row r="51732" spans="2:13" s="1" customFormat="1" ht="13.8" x14ac:dyDescent="0.3">
      <c r="B51732" s="10"/>
      <c r="L51732" s="10"/>
      <c r="M51732" s="10"/>
    </row>
    <row r="51733" spans="2:13" s="1" customFormat="1" ht="13.8" x14ac:dyDescent="0.3">
      <c r="B51733" s="10"/>
      <c r="L51733" s="10"/>
      <c r="M51733" s="10"/>
    </row>
    <row r="51734" spans="2:13" s="1" customFormat="1" ht="13.8" x14ac:dyDescent="0.3">
      <c r="B51734" s="10"/>
      <c r="L51734" s="10"/>
      <c r="M51734" s="10"/>
    </row>
    <row r="51735" spans="2:13" s="1" customFormat="1" ht="13.8" x14ac:dyDescent="0.3">
      <c r="B51735" s="10"/>
      <c r="L51735" s="10"/>
      <c r="M51735" s="10"/>
    </row>
    <row r="51736" spans="2:13" s="1" customFormat="1" ht="13.8" x14ac:dyDescent="0.3">
      <c r="B51736" s="10"/>
      <c r="L51736" s="10"/>
      <c r="M51736" s="10"/>
    </row>
    <row r="51737" spans="2:13" s="1" customFormat="1" ht="13.8" x14ac:dyDescent="0.3">
      <c r="B51737" s="10"/>
      <c r="L51737" s="10"/>
      <c r="M51737" s="10"/>
    </row>
    <row r="51738" spans="2:13" s="1" customFormat="1" ht="13.8" x14ac:dyDescent="0.3">
      <c r="B51738" s="10"/>
      <c r="L51738" s="10"/>
      <c r="M51738" s="10"/>
    </row>
    <row r="51739" spans="2:13" s="1" customFormat="1" ht="13.8" x14ac:dyDescent="0.3">
      <c r="B51739" s="10"/>
      <c r="L51739" s="10"/>
      <c r="M51739" s="10"/>
    </row>
    <row r="51740" spans="2:13" s="1" customFormat="1" ht="13.8" x14ac:dyDescent="0.3">
      <c r="B51740" s="10"/>
      <c r="L51740" s="10"/>
      <c r="M51740" s="10"/>
    </row>
    <row r="51741" spans="2:13" s="1" customFormat="1" ht="13.8" x14ac:dyDescent="0.3">
      <c r="B51741" s="10"/>
      <c r="L51741" s="10"/>
      <c r="M51741" s="10"/>
    </row>
    <row r="51742" spans="2:13" s="1" customFormat="1" ht="13.8" x14ac:dyDescent="0.3">
      <c r="B51742" s="10"/>
      <c r="L51742" s="10"/>
      <c r="M51742" s="10"/>
    </row>
    <row r="51743" spans="2:13" s="1" customFormat="1" ht="13.8" x14ac:dyDescent="0.3">
      <c r="B51743" s="10"/>
      <c r="L51743" s="10"/>
      <c r="M51743" s="10"/>
    </row>
    <row r="51744" spans="2:13" s="1" customFormat="1" ht="13.8" x14ac:dyDescent="0.3">
      <c r="B51744" s="10"/>
      <c r="L51744" s="10"/>
      <c r="M51744" s="10"/>
    </row>
    <row r="51745" spans="2:13" s="1" customFormat="1" ht="13.8" x14ac:dyDescent="0.3">
      <c r="B51745" s="10"/>
      <c r="L51745" s="10"/>
      <c r="M51745" s="10"/>
    </row>
    <row r="51746" spans="2:13" s="1" customFormat="1" ht="13.8" x14ac:dyDescent="0.3">
      <c r="B51746" s="10"/>
      <c r="L51746" s="10"/>
      <c r="M51746" s="10"/>
    </row>
    <row r="51747" spans="2:13" s="1" customFormat="1" ht="13.8" x14ac:dyDescent="0.3">
      <c r="B51747" s="10"/>
      <c r="L51747" s="10"/>
      <c r="M51747" s="10"/>
    </row>
    <row r="51748" spans="2:13" s="1" customFormat="1" ht="13.8" x14ac:dyDescent="0.3">
      <c r="B51748" s="10"/>
      <c r="L51748" s="10"/>
      <c r="M51748" s="10"/>
    </row>
    <row r="51749" spans="2:13" s="1" customFormat="1" ht="13.8" x14ac:dyDescent="0.3">
      <c r="B51749" s="10"/>
      <c r="L51749" s="10"/>
      <c r="M51749" s="10"/>
    </row>
    <row r="51750" spans="2:13" s="1" customFormat="1" ht="13.8" x14ac:dyDescent="0.3">
      <c r="B51750" s="10"/>
      <c r="L51750" s="10"/>
      <c r="M51750" s="10"/>
    </row>
    <row r="51751" spans="2:13" s="1" customFormat="1" ht="13.8" x14ac:dyDescent="0.3">
      <c r="B51751" s="10"/>
      <c r="L51751" s="10"/>
      <c r="M51751" s="10"/>
    </row>
    <row r="51752" spans="2:13" s="1" customFormat="1" ht="13.8" x14ac:dyDescent="0.3">
      <c r="B51752" s="10"/>
      <c r="L51752" s="10"/>
      <c r="M51752" s="10"/>
    </row>
    <row r="51753" spans="2:13" s="1" customFormat="1" ht="13.8" x14ac:dyDescent="0.3">
      <c r="B51753" s="10"/>
      <c r="L51753" s="10"/>
      <c r="M51753" s="10"/>
    </row>
    <row r="51754" spans="2:13" s="1" customFormat="1" ht="13.8" x14ac:dyDescent="0.3">
      <c r="B51754" s="10"/>
      <c r="L51754" s="10"/>
      <c r="M51754" s="10"/>
    </row>
    <row r="51755" spans="2:13" s="1" customFormat="1" ht="13.8" x14ac:dyDescent="0.3">
      <c r="B51755" s="10"/>
      <c r="L51755" s="10"/>
      <c r="M51755" s="10"/>
    </row>
    <row r="51756" spans="2:13" s="1" customFormat="1" ht="13.8" x14ac:dyDescent="0.3">
      <c r="B51756" s="10"/>
      <c r="L51756" s="10"/>
      <c r="M51756" s="10"/>
    </row>
    <row r="51757" spans="2:13" s="1" customFormat="1" ht="13.8" x14ac:dyDescent="0.3">
      <c r="B51757" s="10"/>
      <c r="L51757" s="10"/>
      <c r="M51757" s="10"/>
    </row>
    <row r="51758" spans="2:13" s="1" customFormat="1" ht="13.8" x14ac:dyDescent="0.3">
      <c r="B51758" s="10"/>
      <c r="L51758" s="10"/>
      <c r="M51758" s="10"/>
    </row>
    <row r="51759" spans="2:13" s="1" customFormat="1" ht="13.8" x14ac:dyDescent="0.3">
      <c r="B51759" s="10"/>
      <c r="L51759" s="10"/>
      <c r="M51759" s="10"/>
    </row>
    <row r="51760" spans="2:13" s="1" customFormat="1" ht="13.8" x14ac:dyDescent="0.3">
      <c r="B51760" s="10"/>
      <c r="L51760" s="10"/>
      <c r="M51760" s="10"/>
    </row>
    <row r="51761" spans="2:13" s="1" customFormat="1" ht="13.8" x14ac:dyDescent="0.3">
      <c r="B51761" s="10"/>
      <c r="L51761" s="10"/>
      <c r="M51761" s="10"/>
    </row>
    <row r="51762" spans="2:13" s="1" customFormat="1" ht="13.8" x14ac:dyDescent="0.3">
      <c r="B51762" s="10"/>
      <c r="L51762" s="10"/>
      <c r="M51762" s="10"/>
    </row>
    <row r="51763" spans="2:13" s="1" customFormat="1" ht="13.8" x14ac:dyDescent="0.3">
      <c r="B51763" s="10"/>
      <c r="L51763" s="10"/>
      <c r="M51763" s="10"/>
    </row>
    <row r="51764" spans="2:13" s="1" customFormat="1" ht="13.8" x14ac:dyDescent="0.3">
      <c r="B51764" s="10"/>
      <c r="L51764" s="10"/>
      <c r="M51764" s="10"/>
    </row>
    <row r="51765" spans="2:13" s="1" customFormat="1" ht="13.8" x14ac:dyDescent="0.3">
      <c r="B51765" s="10"/>
      <c r="L51765" s="10"/>
      <c r="M51765" s="10"/>
    </row>
    <row r="51766" spans="2:13" s="1" customFormat="1" ht="13.8" x14ac:dyDescent="0.3">
      <c r="B51766" s="10"/>
      <c r="L51766" s="10"/>
      <c r="M51766" s="10"/>
    </row>
    <row r="51767" spans="2:13" s="1" customFormat="1" ht="13.8" x14ac:dyDescent="0.3">
      <c r="B51767" s="10"/>
      <c r="L51767" s="10"/>
      <c r="M51767" s="10"/>
    </row>
    <row r="51768" spans="2:13" s="1" customFormat="1" ht="13.8" x14ac:dyDescent="0.3">
      <c r="B51768" s="10"/>
      <c r="L51768" s="10"/>
      <c r="M51768" s="10"/>
    </row>
    <row r="51769" spans="2:13" s="1" customFormat="1" ht="13.8" x14ac:dyDescent="0.3">
      <c r="B51769" s="10"/>
      <c r="L51769" s="10"/>
      <c r="M51769" s="10"/>
    </row>
    <row r="51770" spans="2:13" s="1" customFormat="1" ht="13.8" x14ac:dyDescent="0.3">
      <c r="B51770" s="10"/>
      <c r="L51770" s="10"/>
      <c r="M51770" s="10"/>
    </row>
    <row r="51771" spans="2:13" s="1" customFormat="1" ht="13.8" x14ac:dyDescent="0.3">
      <c r="B51771" s="10"/>
      <c r="L51771" s="10"/>
      <c r="M51771" s="10"/>
    </row>
    <row r="51772" spans="2:13" s="1" customFormat="1" ht="13.8" x14ac:dyDescent="0.3">
      <c r="B51772" s="10"/>
      <c r="L51772" s="10"/>
      <c r="M51772" s="10"/>
    </row>
    <row r="51773" spans="2:13" s="1" customFormat="1" ht="13.8" x14ac:dyDescent="0.3">
      <c r="B51773" s="10"/>
      <c r="L51773" s="10"/>
      <c r="M51773" s="10"/>
    </row>
    <row r="51774" spans="2:13" s="1" customFormat="1" ht="13.8" x14ac:dyDescent="0.3">
      <c r="B51774" s="10"/>
      <c r="L51774" s="10"/>
      <c r="M51774" s="10"/>
    </row>
    <row r="51775" spans="2:13" s="1" customFormat="1" ht="13.8" x14ac:dyDescent="0.3">
      <c r="B51775" s="10"/>
      <c r="L51775" s="10"/>
      <c r="M51775" s="10"/>
    </row>
    <row r="51776" spans="2:13" s="1" customFormat="1" ht="13.8" x14ac:dyDescent="0.3">
      <c r="B51776" s="10"/>
      <c r="L51776" s="10"/>
      <c r="M51776" s="10"/>
    </row>
    <row r="51777" spans="2:13" s="1" customFormat="1" ht="13.8" x14ac:dyDescent="0.3">
      <c r="B51777" s="10"/>
      <c r="L51777" s="10"/>
      <c r="M51777" s="10"/>
    </row>
    <row r="51778" spans="2:13" s="1" customFormat="1" ht="13.8" x14ac:dyDescent="0.3">
      <c r="B51778" s="10"/>
      <c r="L51778" s="10"/>
      <c r="M51778" s="10"/>
    </row>
    <row r="51779" spans="2:13" s="1" customFormat="1" ht="13.8" x14ac:dyDescent="0.3">
      <c r="B51779" s="10"/>
      <c r="L51779" s="10"/>
      <c r="M51779" s="10"/>
    </row>
    <row r="51780" spans="2:13" s="1" customFormat="1" ht="13.8" x14ac:dyDescent="0.3">
      <c r="B51780" s="10"/>
      <c r="L51780" s="10"/>
      <c r="M51780" s="10"/>
    </row>
    <row r="51781" spans="2:13" s="1" customFormat="1" ht="13.8" x14ac:dyDescent="0.3">
      <c r="B51781" s="10"/>
      <c r="L51781" s="10"/>
      <c r="M51781" s="10"/>
    </row>
    <row r="51782" spans="2:13" s="1" customFormat="1" ht="13.8" x14ac:dyDescent="0.3">
      <c r="B51782" s="10"/>
      <c r="L51782" s="10"/>
      <c r="M51782" s="10"/>
    </row>
    <row r="51783" spans="2:13" s="1" customFormat="1" ht="13.8" x14ac:dyDescent="0.3">
      <c r="B51783" s="10"/>
      <c r="L51783" s="10"/>
      <c r="M51783" s="10"/>
    </row>
    <row r="51784" spans="2:13" s="1" customFormat="1" ht="13.8" x14ac:dyDescent="0.3">
      <c r="B51784" s="10"/>
      <c r="L51784" s="10"/>
      <c r="M51784" s="10"/>
    </row>
    <row r="51785" spans="2:13" s="1" customFormat="1" ht="13.8" x14ac:dyDescent="0.3">
      <c r="B51785" s="10"/>
      <c r="L51785" s="10"/>
      <c r="M51785" s="10"/>
    </row>
    <row r="51786" spans="2:13" s="1" customFormat="1" ht="13.8" x14ac:dyDescent="0.3">
      <c r="B51786" s="10"/>
      <c r="L51786" s="10"/>
      <c r="M51786" s="10"/>
    </row>
    <row r="51787" spans="2:13" s="1" customFormat="1" ht="13.8" x14ac:dyDescent="0.3">
      <c r="B51787" s="10"/>
      <c r="L51787" s="10"/>
      <c r="M51787" s="10"/>
    </row>
    <row r="51788" spans="2:13" s="1" customFormat="1" ht="13.8" x14ac:dyDescent="0.3">
      <c r="B51788" s="10"/>
      <c r="L51788" s="10"/>
      <c r="M51788" s="10"/>
    </row>
    <row r="51789" spans="2:13" s="1" customFormat="1" ht="13.8" x14ac:dyDescent="0.3">
      <c r="B51789" s="10"/>
      <c r="L51789" s="10"/>
      <c r="M51789" s="10"/>
    </row>
    <row r="51790" spans="2:13" s="1" customFormat="1" ht="13.8" x14ac:dyDescent="0.3">
      <c r="B51790" s="10"/>
      <c r="L51790" s="10"/>
      <c r="M51790" s="10"/>
    </row>
    <row r="51791" spans="2:13" s="1" customFormat="1" ht="13.8" x14ac:dyDescent="0.3">
      <c r="B51791" s="10"/>
      <c r="L51791" s="10"/>
      <c r="M51791" s="10"/>
    </row>
    <row r="51792" spans="2:13" s="1" customFormat="1" ht="13.8" x14ac:dyDescent="0.3">
      <c r="B51792" s="10"/>
      <c r="L51792" s="10"/>
      <c r="M51792" s="10"/>
    </row>
    <row r="51793" spans="2:13" s="1" customFormat="1" ht="13.8" x14ac:dyDescent="0.3">
      <c r="B51793" s="10"/>
      <c r="L51793" s="10"/>
      <c r="M51793" s="10"/>
    </row>
    <row r="51794" spans="2:13" s="1" customFormat="1" ht="13.8" x14ac:dyDescent="0.3">
      <c r="B51794" s="10"/>
      <c r="L51794" s="10"/>
      <c r="M51794" s="10"/>
    </row>
    <row r="51795" spans="2:13" s="1" customFormat="1" ht="13.8" x14ac:dyDescent="0.3">
      <c r="B51795" s="10"/>
      <c r="L51795" s="10"/>
      <c r="M51795" s="10"/>
    </row>
    <row r="51796" spans="2:13" s="1" customFormat="1" ht="13.8" x14ac:dyDescent="0.3">
      <c r="B51796" s="10"/>
      <c r="L51796" s="10"/>
      <c r="M51796" s="10"/>
    </row>
    <row r="51797" spans="2:13" s="1" customFormat="1" ht="13.8" x14ac:dyDescent="0.3">
      <c r="B51797" s="10"/>
      <c r="L51797" s="10"/>
      <c r="M51797" s="10"/>
    </row>
    <row r="51798" spans="2:13" s="1" customFormat="1" ht="13.8" x14ac:dyDescent="0.3">
      <c r="B51798" s="10"/>
      <c r="L51798" s="10"/>
      <c r="M51798" s="10"/>
    </row>
    <row r="51799" spans="2:13" s="1" customFormat="1" ht="13.8" x14ac:dyDescent="0.3">
      <c r="B51799" s="10"/>
      <c r="L51799" s="10"/>
      <c r="M51799" s="10"/>
    </row>
    <row r="51800" spans="2:13" s="1" customFormat="1" ht="13.8" x14ac:dyDescent="0.3">
      <c r="B51800" s="10"/>
      <c r="L51800" s="10"/>
      <c r="M51800" s="10"/>
    </row>
    <row r="51801" spans="2:13" s="1" customFormat="1" ht="13.8" x14ac:dyDescent="0.3">
      <c r="B51801" s="10"/>
      <c r="L51801" s="10"/>
      <c r="M51801" s="10"/>
    </row>
    <row r="51802" spans="2:13" s="1" customFormat="1" ht="13.8" x14ac:dyDescent="0.3">
      <c r="B51802" s="10"/>
      <c r="L51802" s="10"/>
      <c r="M51802" s="10"/>
    </row>
    <row r="51803" spans="2:13" s="1" customFormat="1" ht="13.8" x14ac:dyDescent="0.3">
      <c r="B51803" s="10"/>
      <c r="L51803" s="10"/>
      <c r="M51803" s="10"/>
    </row>
    <row r="51804" spans="2:13" s="1" customFormat="1" ht="13.8" x14ac:dyDescent="0.3">
      <c r="B51804" s="10"/>
      <c r="L51804" s="10"/>
      <c r="M51804" s="10"/>
    </row>
    <row r="51805" spans="2:13" s="1" customFormat="1" ht="13.8" x14ac:dyDescent="0.3">
      <c r="B51805" s="10"/>
      <c r="L51805" s="10"/>
      <c r="M51805" s="10"/>
    </row>
    <row r="51806" spans="2:13" s="1" customFormat="1" ht="13.8" x14ac:dyDescent="0.3">
      <c r="B51806" s="10"/>
      <c r="L51806" s="10"/>
      <c r="M51806" s="10"/>
    </row>
    <row r="51807" spans="2:13" s="1" customFormat="1" ht="13.8" x14ac:dyDescent="0.3">
      <c r="B51807" s="10"/>
      <c r="L51807" s="10"/>
      <c r="M51807" s="10"/>
    </row>
    <row r="51808" spans="2:13" s="1" customFormat="1" ht="13.8" x14ac:dyDescent="0.3">
      <c r="B51808" s="10"/>
      <c r="L51808" s="10"/>
      <c r="M51808" s="10"/>
    </row>
    <row r="51809" spans="2:13" s="1" customFormat="1" ht="13.8" x14ac:dyDescent="0.3">
      <c r="B51809" s="10"/>
      <c r="L51809" s="10"/>
      <c r="M51809" s="10"/>
    </row>
    <row r="51810" spans="2:13" s="1" customFormat="1" ht="13.8" x14ac:dyDescent="0.3">
      <c r="B51810" s="10"/>
      <c r="L51810" s="10"/>
      <c r="M51810" s="10"/>
    </row>
    <row r="51811" spans="2:13" s="1" customFormat="1" ht="13.8" x14ac:dyDescent="0.3">
      <c r="B51811" s="10"/>
      <c r="L51811" s="10"/>
      <c r="M51811" s="10"/>
    </row>
    <row r="51812" spans="2:13" s="1" customFormat="1" ht="13.8" x14ac:dyDescent="0.3">
      <c r="B51812" s="10"/>
      <c r="L51812" s="10"/>
      <c r="M51812" s="10"/>
    </row>
    <row r="51813" spans="2:13" s="1" customFormat="1" ht="13.8" x14ac:dyDescent="0.3">
      <c r="B51813" s="10"/>
      <c r="L51813" s="10"/>
      <c r="M51813" s="10"/>
    </row>
    <row r="51814" spans="2:13" s="1" customFormat="1" ht="13.8" x14ac:dyDescent="0.3">
      <c r="B51814" s="10"/>
      <c r="L51814" s="10"/>
      <c r="M51814" s="10"/>
    </row>
    <row r="51815" spans="2:13" s="1" customFormat="1" ht="13.8" x14ac:dyDescent="0.3">
      <c r="B51815" s="10"/>
      <c r="L51815" s="10"/>
      <c r="M51815" s="10"/>
    </row>
    <row r="51816" spans="2:13" s="1" customFormat="1" ht="13.8" x14ac:dyDescent="0.3">
      <c r="B51816" s="10"/>
      <c r="L51816" s="10"/>
      <c r="M51816" s="10"/>
    </row>
    <row r="51817" spans="2:13" s="1" customFormat="1" ht="13.8" x14ac:dyDescent="0.3">
      <c r="B51817" s="10"/>
      <c r="L51817" s="10"/>
      <c r="M51817" s="10"/>
    </row>
    <row r="51818" spans="2:13" s="1" customFormat="1" ht="13.8" x14ac:dyDescent="0.3">
      <c r="B51818" s="10"/>
      <c r="L51818" s="10"/>
      <c r="M51818" s="10"/>
    </row>
    <row r="51819" spans="2:13" s="1" customFormat="1" ht="13.8" x14ac:dyDescent="0.3">
      <c r="B51819" s="10"/>
      <c r="L51819" s="10"/>
      <c r="M51819" s="10"/>
    </row>
    <row r="51820" spans="2:13" s="1" customFormat="1" ht="13.8" x14ac:dyDescent="0.3">
      <c r="B51820" s="10"/>
      <c r="L51820" s="10"/>
      <c r="M51820" s="10"/>
    </row>
    <row r="51821" spans="2:13" s="1" customFormat="1" ht="13.8" x14ac:dyDescent="0.3">
      <c r="B51821" s="10"/>
      <c r="L51821" s="10"/>
      <c r="M51821" s="10"/>
    </row>
    <row r="51822" spans="2:13" s="1" customFormat="1" ht="13.8" x14ac:dyDescent="0.3">
      <c r="B51822" s="10"/>
      <c r="L51822" s="10"/>
      <c r="M51822" s="10"/>
    </row>
    <row r="51823" spans="2:13" s="1" customFormat="1" ht="13.8" x14ac:dyDescent="0.3">
      <c r="B51823" s="10"/>
      <c r="L51823" s="10"/>
      <c r="M51823" s="10"/>
    </row>
    <row r="51824" spans="2:13" s="1" customFormat="1" ht="13.8" x14ac:dyDescent="0.3">
      <c r="B51824" s="10"/>
      <c r="L51824" s="10"/>
      <c r="M51824" s="10"/>
    </row>
    <row r="51825" spans="2:13" s="1" customFormat="1" ht="13.8" x14ac:dyDescent="0.3">
      <c r="B51825" s="10"/>
      <c r="L51825" s="10"/>
      <c r="M51825" s="10"/>
    </row>
    <row r="51826" spans="2:13" s="1" customFormat="1" ht="13.8" x14ac:dyDescent="0.3">
      <c r="B51826" s="10"/>
      <c r="L51826" s="10"/>
      <c r="M51826" s="10"/>
    </row>
    <row r="51827" spans="2:13" s="1" customFormat="1" ht="13.8" x14ac:dyDescent="0.3">
      <c r="B51827" s="10"/>
      <c r="L51827" s="10"/>
      <c r="M51827" s="10"/>
    </row>
    <row r="51828" spans="2:13" s="1" customFormat="1" ht="13.8" x14ac:dyDescent="0.3">
      <c r="B51828" s="10"/>
      <c r="L51828" s="10"/>
      <c r="M51828" s="10"/>
    </row>
    <row r="51829" spans="2:13" s="1" customFormat="1" ht="13.8" x14ac:dyDescent="0.3">
      <c r="B51829" s="10"/>
      <c r="L51829" s="10"/>
      <c r="M51829" s="10"/>
    </row>
    <row r="51830" spans="2:13" s="1" customFormat="1" ht="13.8" x14ac:dyDescent="0.3">
      <c r="B51830" s="10"/>
      <c r="L51830" s="10"/>
      <c r="M51830" s="10"/>
    </row>
    <row r="51831" spans="2:13" s="1" customFormat="1" ht="13.8" x14ac:dyDescent="0.3">
      <c r="B51831" s="10"/>
      <c r="L51831" s="10"/>
      <c r="M51831" s="10"/>
    </row>
    <row r="51832" spans="2:13" s="1" customFormat="1" ht="13.8" x14ac:dyDescent="0.3">
      <c r="B51832" s="10"/>
      <c r="L51832" s="10"/>
      <c r="M51832" s="10"/>
    </row>
    <row r="51833" spans="2:13" s="1" customFormat="1" ht="13.8" x14ac:dyDescent="0.3">
      <c r="B51833" s="10"/>
      <c r="L51833" s="10"/>
      <c r="M51833" s="10"/>
    </row>
    <row r="51834" spans="2:13" s="1" customFormat="1" ht="13.8" x14ac:dyDescent="0.3">
      <c r="B51834" s="10"/>
      <c r="L51834" s="10"/>
      <c r="M51834" s="10"/>
    </row>
    <row r="51835" spans="2:13" s="1" customFormat="1" ht="13.8" x14ac:dyDescent="0.3">
      <c r="B51835" s="10"/>
      <c r="L51835" s="10"/>
      <c r="M51835" s="10"/>
    </row>
    <row r="51836" spans="2:13" s="1" customFormat="1" ht="13.8" x14ac:dyDescent="0.3">
      <c r="B51836" s="10"/>
      <c r="L51836" s="10"/>
      <c r="M51836" s="10"/>
    </row>
    <row r="51837" spans="2:13" s="1" customFormat="1" ht="13.8" x14ac:dyDescent="0.3">
      <c r="B51837" s="10"/>
      <c r="L51837" s="10"/>
      <c r="M51837" s="10"/>
    </row>
    <row r="51838" spans="2:13" s="1" customFormat="1" ht="13.8" x14ac:dyDescent="0.3">
      <c r="B51838" s="10"/>
      <c r="L51838" s="10"/>
      <c r="M51838" s="10"/>
    </row>
    <row r="51839" spans="2:13" s="1" customFormat="1" ht="13.8" x14ac:dyDescent="0.3">
      <c r="B51839" s="10"/>
      <c r="L51839" s="10"/>
      <c r="M51839" s="10"/>
    </row>
    <row r="51840" spans="2:13" s="1" customFormat="1" ht="13.8" x14ac:dyDescent="0.3">
      <c r="B51840" s="10"/>
      <c r="L51840" s="10"/>
      <c r="M51840" s="10"/>
    </row>
    <row r="51841" spans="2:13" s="1" customFormat="1" ht="13.8" x14ac:dyDescent="0.3">
      <c r="B51841" s="10"/>
      <c r="L51841" s="10"/>
      <c r="M51841" s="10"/>
    </row>
    <row r="51842" spans="2:13" s="1" customFormat="1" ht="13.8" x14ac:dyDescent="0.3">
      <c r="B51842" s="10"/>
      <c r="L51842" s="10"/>
      <c r="M51842" s="10"/>
    </row>
    <row r="51843" spans="2:13" s="1" customFormat="1" ht="13.8" x14ac:dyDescent="0.3">
      <c r="B51843" s="10"/>
      <c r="L51843" s="10"/>
      <c r="M51843" s="10"/>
    </row>
    <row r="51844" spans="2:13" s="1" customFormat="1" ht="13.8" x14ac:dyDescent="0.3">
      <c r="B51844" s="10"/>
      <c r="L51844" s="10"/>
      <c r="M51844" s="10"/>
    </row>
    <row r="51845" spans="2:13" s="1" customFormat="1" ht="13.8" x14ac:dyDescent="0.3">
      <c r="B51845" s="10"/>
      <c r="L51845" s="10"/>
      <c r="M51845" s="10"/>
    </row>
    <row r="51846" spans="2:13" s="1" customFormat="1" ht="13.8" x14ac:dyDescent="0.3">
      <c r="B51846" s="10"/>
      <c r="L51846" s="10"/>
      <c r="M51846" s="10"/>
    </row>
    <row r="51847" spans="2:13" s="1" customFormat="1" ht="13.8" x14ac:dyDescent="0.3">
      <c r="B51847" s="10"/>
      <c r="L51847" s="10"/>
      <c r="M51847" s="10"/>
    </row>
    <row r="51848" spans="2:13" s="1" customFormat="1" ht="13.8" x14ac:dyDescent="0.3">
      <c r="B51848" s="10"/>
      <c r="L51848" s="10"/>
      <c r="M51848" s="10"/>
    </row>
    <row r="51849" spans="2:13" s="1" customFormat="1" ht="13.8" x14ac:dyDescent="0.3">
      <c r="B51849" s="10"/>
      <c r="L51849" s="10"/>
      <c r="M51849" s="10"/>
    </row>
    <row r="51850" spans="2:13" s="1" customFormat="1" ht="13.8" x14ac:dyDescent="0.3">
      <c r="B51850" s="10"/>
      <c r="L51850" s="10"/>
      <c r="M51850" s="10"/>
    </row>
    <row r="51851" spans="2:13" s="1" customFormat="1" ht="13.8" x14ac:dyDescent="0.3">
      <c r="B51851" s="10"/>
      <c r="L51851" s="10"/>
      <c r="M51851" s="10"/>
    </row>
    <row r="51852" spans="2:13" s="1" customFormat="1" ht="13.8" x14ac:dyDescent="0.3">
      <c r="B51852" s="10"/>
      <c r="L51852" s="10"/>
      <c r="M51852" s="10"/>
    </row>
    <row r="51853" spans="2:13" s="1" customFormat="1" ht="13.8" x14ac:dyDescent="0.3">
      <c r="B51853" s="10"/>
      <c r="L51853" s="10"/>
      <c r="M51853" s="10"/>
    </row>
    <row r="51854" spans="2:13" s="1" customFormat="1" ht="13.8" x14ac:dyDescent="0.3">
      <c r="B51854" s="10"/>
      <c r="L51854" s="10"/>
      <c r="M51854" s="10"/>
    </row>
    <row r="51855" spans="2:13" s="1" customFormat="1" ht="13.8" x14ac:dyDescent="0.3">
      <c r="B51855" s="10"/>
      <c r="L51855" s="10"/>
      <c r="M51855" s="10"/>
    </row>
    <row r="51856" spans="2:13" s="1" customFormat="1" ht="13.8" x14ac:dyDescent="0.3">
      <c r="B51856" s="10"/>
      <c r="L51856" s="10"/>
      <c r="M51856" s="10"/>
    </row>
    <row r="51857" spans="2:13" s="1" customFormat="1" ht="13.8" x14ac:dyDescent="0.3">
      <c r="B51857" s="10"/>
      <c r="L51857" s="10"/>
      <c r="M51857" s="10"/>
    </row>
    <row r="51858" spans="2:13" s="1" customFormat="1" ht="13.8" x14ac:dyDescent="0.3">
      <c r="B51858" s="10"/>
      <c r="L51858" s="10"/>
      <c r="M51858" s="10"/>
    </row>
    <row r="51859" spans="2:13" s="1" customFormat="1" ht="13.8" x14ac:dyDescent="0.3">
      <c r="B51859" s="10"/>
      <c r="L51859" s="10"/>
      <c r="M51859" s="10"/>
    </row>
    <row r="51860" spans="2:13" s="1" customFormat="1" ht="13.8" x14ac:dyDescent="0.3">
      <c r="B51860" s="10"/>
      <c r="L51860" s="10"/>
      <c r="M51860" s="10"/>
    </row>
    <row r="51861" spans="2:13" s="1" customFormat="1" ht="13.8" x14ac:dyDescent="0.3">
      <c r="B51861" s="10"/>
      <c r="L51861" s="10"/>
      <c r="M51861" s="10"/>
    </row>
    <row r="51862" spans="2:13" s="1" customFormat="1" ht="13.8" x14ac:dyDescent="0.3">
      <c r="B51862" s="10"/>
      <c r="L51862" s="10"/>
      <c r="M51862" s="10"/>
    </row>
    <row r="51863" spans="2:13" s="1" customFormat="1" ht="13.8" x14ac:dyDescent="0.3">
      <c r="B51863" s="10"/>
      <c r="L51863" s="10"/>
      <c r="M51863" s="10"/>
    </row>
    <row r="51864" spans="2:13" s="1" customFormat="1" ht="13.8" x14ac:dyDescent="0.3">
      <c r="B51864" s="10"/>
      <c r="L51864" s="10"/>
      <c r="M51864" s="10"/>
    </row>
    <row r="51865" spans="2:13" s="1" customFormat="1" ht="13.8" x14ac:dyDescent="0.3">
      <c r="B51865" s="10"/>
      <c r="L51865" s="10"/>
      <c r="M51865" s="10"/>
    </row>
    <row r="51866" spans="2:13" s="1" customFormat="1" ht="13.8" x14ac:dyDescent="0.3">
      <c r="B51866" s="10"/>
      <c r="L51866" s="10"/>
      <c r="M51866" s="10"/>
    </row>
    <row r="51867" spans="2:13" s="1" customFormat="1" ht="13.8" x14ac:dyDescent="0.3">
      <c r="B51867" s="10"/>
      <c r="L51867" s="10"/>
      <c r="M51867" s="10"/>
    </row>
    <row r="51868" spans="2:13" s="1" customFormat="1" ht="13.8" x14ac:dyDescent="0.3">
      <c r="B51868" s="10"/>
      <c r="L51868" s="10"/>
      <c r="M51868" s="10"/>
    </row>
    <row r="51869" spans="2:13" s="1" customFormat="1" ht="13.8" x14ac:dyDescent="0.3">
      <c r="B51869" s="10"/>
      <c r="L51869" s="10"/>
      <c r="M51869" s="10"/>
    </row>
    <row r="51870" spans="2:13" s="1" customFormat="1" ht="13.8" x14ac:dyDescent="0.3">
      <c r="B51870" s="10"/>
      <c r="L51870" s="10"/>
      <c r="M51870" s="10"/>
    </row>
    <row r="51871" spans="2:13" s="1" customFormat="1" ht="13.8" x14ac:dyDescent="0.3">
      <c r="B51871" s="10"/>
      <c r="L51871" s="10"/>
      <c r="M51871" s="10"/>
    </row>
    <row r="51872" spans="2:13" s="1" customFormat="1" ht="13.8" x14ac:dyDescent="0.3">
      <c r="B51872" s="10"/>
      <c r="L51872" s="10"/>
      <c r="M51872" s="10"/>
    </row>
    <row r="51873" spans="2:13" s="1" customFormat="1" ht="13.8" x14ac:dyDescent="0.3">
      <c r="B51873" s="10"/>
      <c r="L51873" s="10"/>
      <c r="M51873" s="10"/>
    </row>
    <row r="51874" spans="2:13" s="1" customFormat="1" ht="13.8" x14ac:dyDescent="0.3">
      <c r="B51874" s="10"/>
      <c r="L51874" s="10"/>
      <c r="M51874" s="10"/>
    </row>
    <row r="51875" spans="2:13" s="1" customFormat="1" ht="13.8" x14ac:dyDescent="0.3">
      <c r="B51875" s="10"/>
      <c r="L51875" s="10"/>
      <c r="M51875" s="10"/>
    </row>
    <row r="51876" spans="2:13" s="1" customFormat="1" ht="13.8" x14ac:dyDescent="0.3">
      <c r="B51876" s="10"/>
      <c r="L51876" s="10"/>
      <c r="M51876" s="10"/>
    </row>
    <row r="51877" spans="2:13" s="1" customFormat="1" ht="13.8" x14ac:dyDescent="0.3">
      <c r="B51877" s="10"/>
      <c r="L51877" s="10"/>
      <c r="M51877" s="10"/>
    </row>
    <row r="51878" spans="2:13" s="1" customFormat="1" ht="13.8" x14ac:dyDescent="0.3">
      <c r="B51878" s="10"/>
      <c r="L51878" s="10"/>
      <c r="M51878" s="10"/>
    </row>
    <row r="51879" spans="2:13" s="1" customFormat="1" ht="13.8" x14ac:dyDescent="0.3">
      <c r="B51879" s="10"/>
      <c r="L51879" s="10"/>
      <c r="M51879" s="10"/>
    </row>
    <row r="51880" spans="2:13" s="1" customFormat="1" ht="13.8" x14ac:dyDescent="0.3">
      <c r="B51880" s="10"/>
      <c r="L51880" s="10"/>
      <c r="M51880" s="10"/>
    </row>
    <row r="51881" spans="2:13" s="1" customFormat="1" ht="13.8" x14ac:dyDescent="0.3">
      <c r="B51881" s="10"/>
      <c r="L51881" s="10"/>
      <c r="M51881" s="10"/>
    </row>
    <row r="51882" spans="2:13" s="1" customFormat="1" ht="13.8" x14ac:dyDescent="0.3">
      <c r="B51882" s="10"/>
      <c r="L51882" s="10"/>
      <c r="M51882" s="10"/>
    </row>
    <row r="51883" spans="2:13" s="1" customFormat="1" ht="13.8" x14ac:dyDescent="0.3">
      <c r="B51883" s="10"/>
      <c r="L51883" s="10"/>
      <c r="M51883" s="10"/>
    </row>
    <row r="51884" spans="2:13" s="1" customFormat="1" ht="13.8" x14ac:dyDescent="0.3">
      <c r="B51884" s="10"/>
      <c r="L51884" s="10"/>
      <c r="M51884" s="10"/>
    </row>
    <row r="51885" spans="2:13" s="1" customFormat="1" ht="13.8" x14ac:dyDescent="0.3">
      <c r="B51885" s="10"/>
      <c r="L51885" s="10"/>
      <c r="M51885" s="10"/>
    </row>
    <row r="51886" spans="2:13" s="1" customFormat="1" ht="13.8" x14ac:dyDescent="0.3">
      <c r="B51886" s="10"/>
      <c r="L51886" s="10"/>
      <c r="M51886" s="10"/>
    </row>
    <row r="51887" spans="2:13" s="1" customFormat="1" ht="13.8" x14ac:dyDescent="0.3">
      <c r="B51887" s="10"/>
      <c r="L51887" s="10"/>
      <c r="M51887" s="10"/>
    </row>
    <row r="51888" spans="2:13" s="1" customFormat="1" ht="13.8" x14ac:dyDescent="0.3">
      <c r="B51888" s="10"/>
      <c r="L51888" s="10"/>
      <c r="M51888" s="10"/>
    </row>
    <row r="51889" spans="2:13" s="1" customFormat="1" ht="13.8" x14ac:dyDescent="0.3">
      <c r="B51889" s="10"/>
      <c r="L51889" s="10"/>
      <c r="M51889" s="10"/>
    </row>
    <row r="51890" spans="2:13" s="1" customFormat="1" ht="13.8" x14ac:dyDescent="0.3">
      <c r="B51890" s="10"/>
      <c r="L51890" s="10"/>
      <c r="M51890" s="10"/>
    </row>
    <row r="51891" spans="2:13" s="1" customFormat="1" ht="13.8" x14ac:dyDescent="0.3">
      <c r="B51891" s="10"/>
      <c r="L51891" s="10"/>
      <c r="M51891" s="10"/>
    </row>
    <row r="51892" spans="2:13" s="1" customFormat="1" ht="13.8" x14ac:dyDescent="0.3">
      <c r="B51892" s="10"/>
      <c r="L51892" s="10"/>
      <c r="M51892" s="10"/>
    </row>
    <row r="51893" spans="2:13" s="1" customFormat="1" ht="13.8" x14ac:dyDescent="0.3">
      <c r="B51893" s="10"/>
      <c r="L51893" s="10"/>
      <c r="M51893" s="10"/>
    </row>
    <row r="51894" spans="2:13" s="1" customFormat="1" ht="13.8" x14ac:dyDescent="0.3">
      <c r="B51894" s="10"/>
      <c r="L51894" s="10"/>
      <c r="M51894" s="10"/>
    </row>
    <row r="51895" spans="2:13" s="1" customFormat="1" ht="13.8" x14ac:dyDescent="0.3">
      <c r="B51895" s="10"/>
      <c r="L51895" s="10"/>
      <c r="M51895" s="10"/>
    </row>
    <row r="51896" spans="2:13" s="1" customFormat="1" ht="13.8" x14ac:dyDescent="0.3">
      <c r="B51896" s="10"/>
      <c r="L51896" s="10"/>
      <c r="M51896" s="10"/>
    </row>
    <row r="51897" spans="2:13" s="1" customFormat="1" ht="13.8" x14ac:dyDescent="0.3">
      <c r="B51897" s="10"/>
      <c r="L51897" s="10"/>
      <c r="M51897" s="10"/>
    </row>
    <row r="51898" spans="2:13" s="1" customFormat="1" ht="13.8" x14ac:dyDescent="0.3">
      <c r="B51898" s="10"/>
      <c r="L51898" s="10"/>
      <c r="M51898" s="10"/>
    </row>
    <row r="51899" spans="2:13" s="1" customFormat="1" ht="13.8" x14ac:dyDescent="0.3">
      <c r="B51899" s="10"/>
      <c r="L51899" s="10"/>
      <c r="M51899" s="10"/>
    </row>
    <row r="51900" spans="2:13" s="1" customFormat="1" ht="13.8" x14ac:dyDescent="0.3">
      <c r="B51900" s="10"/>
      <c r="L51900" s="10"/>
      <c r="M51900" s="10"/>
    </row>
    <row r="51901" spans="2:13" s="1" customFormat="1" ht="13.8" x14ac:dyDescent="0.3">
      <c r="B51901" s="10"/>
      <c r="L51901" s="10"/>
      <c r="M51901" s="10"/>
    </row>
    <row r="51902" spans="2:13" s="1" customFormat="1" ht="13.8" x14ac:dyDescent="0.3">
      <c r="B51902" s="10"/>
      <c r="L51902" s="10"/>
      <c r="M51902" s="10"/>
    </row>
    <row r="51903" spans="2:13" s="1" customFormat="1" ht="13.8" x14ac:dyDescent="0.3">
      <c r="B51903" s="10"/>
      <c r="L51903" s="10"/>
      <c r="M51903" s="10"/>
    </row>
    <row r="51904" spans="2:13" s="1" customFormat="1" ht="13.8" x14ac:dyDescent="0.3">
      <c r="B51904" s="10"/>
      <c r="L51904" s="10"/>
      <c r="M51904" s="10"/>
    </row>
    <row r="51905" spans="2:13" s="1" customFormat="1" ht="13.8" x14ac:dyDescent="0.3">
      <c r="B51905" s="10"/>
      <c r="L51905" s="10"/>
      <c r="M51905" s="10"/>
    </row>
    <row r="51906" spans="2:13" s="1" customFormat="1" ht="13.8" x14ac:dyDescent="0.3">
      <c r="B51906" s="10"/>
      <c r="L51906" s="10"/>
      <c r="M51906" s="10"/>
    </row>
    <row r="51907" spans="2:13" s="1" customFormat="1" ht="13.8" x14ac:dyDescent="0.3">
      <c r="B51907" s="10"/>
      <c r="L51907" s="10"/>
      <c r="M51907" s="10"/>
    </row>
    <row r="51908" spans="2:13" s="1" customFormat="1" ht="13.8" x14ac:dyDescent="0.3">
      <c r="B51908" s="10"/>
      <c r="L51908" s="10"/>
      <c r="M51908" s="10"/>
    </row>
    <row r="51909" spans="2:13" s="1" customFormat="1" ht="13.8" x14ac:dyDescent="0.3">
      <c r="B51909" s="10"/>
      <c r="L51909" s="10"/>
      <c r="M51909" s="10"/>
    </row>
    <row r="51910" spans="2:13" s="1" customFormat="1" ht="13.8" x14ac:dyDescent="0.3">
      <c r="B51910" s="10"/>
      <c r="L51910" s="10"/>
      <c r="M51910" s="10"/>
    </row>
    <row r="51911" spans="2:13" s="1" customFormat="1" ht="13.8" x14ac:dyDescent="0.3">
      <c r="B51911" s="10"/>
      <c r="L51911" s="10"/>
      <c r="M51911" s="10"/>
    </row>
    <row r="51912" spans="2:13" s="1" customFormat="1" ht="13.8" x14ac:dyDescent="0.3">
      <c r="B51912" s="10"/>
      <c r="L51912" s="10"/>
      <c r="M51912" s="10"/>
    </row>
    <row r="51913" spans="2:13" s="1" customFormat="1" ht="13.8" x14ac:dyDescent="0.3">
      <c r="B51913" s="10"/>
      <c r="L51913" s="10"/>
      <c r="M51913" s="10"/>
    </row>
    <row r="51914" spans="2:13" s="1" customFormat="1" ht="13.8" x14ac:dyDescent="0.3">
      <c r="B51914" s="10"/>
      <c r="L51914" s="10"/>
      <c r="M51914" s="10"/>
    </row>
    <row r="51915" spans="2:13" s="1" customFormat="1" ht="13.8" x14ac:dyDescent="0.3">
      <c r="B51915" s="10"/>
      <c r="L51915" s="10"/>
      <c r="M51915" s="10"/>
    </row>
    <row r="51916" spans="2:13" s="1" customFormat="1" ht="13.8" x14ac:dyDescent="0.3">
      <c r="B51916" s="10"/>
      <c r="L51916" s="10"/>
      <c r="M51916" s="10"/>
    </row>
    <row r="51917" spans="2:13" s="1" customFormat="1" ht="13.8" x14ac:dyDescent="0.3">
      <c r="B51917" s="10"/>
      <c r="L51917" s="10"/>
      <c r="M51917" s="10"/>
    </row>
    <row r="51918" spans="2:13" s="1" customFormat="1" ht="13.8" x14ac:dyDescent="0.3">
      <c r="B51918" s="10"/>
      <c r="L51918" s="10"/>
      <c r="M51918" s="10"/>
    </row>
    <row r="51919" spans="2:13" s="1" customFormat="1" ht="13.8" x14ac:dyDescent="0.3">
      <c r="B51919" s="10"/>
      <c r="L51919" s="10"/>
      <c r="M51919" s="10"/>
    </row>
    <row r="51920" spans="2:13" s="1" customFormat="1" ht="13.8" x14ac:dyDescent="0.3">
      <c r="B51920" s="10"/>
      <c r="L51920" s="10"/>
      <c r="M51920" s="10"/>
    </row>
    <row r="51921" spans="2:13" s="1" customFormat="1" ht="13.8" x14ac:dyDescent="0.3">
      <c r="B51921" s="10"/>
      <c r="L51921" s="10"/>
      <c r="M51921" s="10"/>
    </row>
    <row r="51922" spans="2:13" s="1" customFormat="1" ht="13.8" x14ac:dyDescent="0.3">
      <c r="B51922" s="10"/>
      <c r="L51922" s="10"/>
      <c r="M51922" s="10"/>
    </row>
    <row r="51923" spans="2:13" s="1" customFormat="1" ht="13.8" x14ac:dyDescent="0.3">
      <c r="B51923" s="10"/>
      <c r="L51923" s="10"/>
      <c r="M51923" s="10"/>
    </row>
    <row r="51924" spans="2:13" s="1" customFormat="1" ht="13.8" x14ac:dyDescent="0.3">
      <c r="B51924" s="10"/>
      <c r="L51924" s="10"/>
      <c r="M51924" s="10"/>
    </row>
    <row r="51925" spans="2:13" s="1" customFormat="1" ht="13.8" x14ac:dyDescent="0.3">
      <c r="B51925" s="10"/>
      <c r="L51925" s="10"/>
      <c r="M51925" s="10"/>
    </row>
    <row r="51926" spans="2:13" s="1" customFormat="1" ht="13.8" x14ac:dyDescent="0.3">
      <c r="B51926" s="10"/>
      <c r="L51926" s="10"/>
      <c r="M51926" s="10"/>
    </row>
    <row r="51927" spans="2:13" s="1" customFormat="1" ht="13.8" x14ac:dyDescent="0.3">
      <c r="B51927" s="10"/>
      <c r="L51927" s="10"/>
      <c r="M51927" s="10"/>
    </row>
    <row r="51928" spans="2:13" s="1" customFormat="1" ht="13.8" x14ac:dyDescent="0.3">
      <c r="B51928" s="10"/>
      <c r="L51928" s="10"/>
      <c r="M51928" s="10"/>
    </row>
    <row r="51929" spans="2:13" s="1" customFormat="1" ht="13.8" x14ac:dyDescent="0.3">
      <c r="B51929" s="10"/>
      <c r="L51929" s="10"/>
      <c r="M51929" s="10"/>
    </row>
    <row r="51930" spans="2:13" s="1" customFormat="1" ht="13.8" x14ac:dyDescent="0.3">
      <c r="B51930" s="10"/>
      <c r="L51930" s="10"/>
      <c r="M51930" s="10"/>
    </row>
    <row r="51931" spans="2:13" s="1" customFormat="1" ht="13.8" x14ac:dyDescent="0.3">
      <c r="B51931" s="10"/>
      <c r="L51931" s="10"/>
      <c r="M51931" s="10"/>
    </row>
    <row r="51932" spans="2:13" s="1" customFormat="1" ht="13.8" x14ac:dyDescent="0.3">
      <c r="B51932" s="10"/>
      <c r="L51932" s="10"/>
      <c r="M51932" s="10"/>
    </row>
    <row r="51933" spans="2:13" s="1" customFormat="1" ht="13.8" x14ac:dyDescent="0.3">
      <c r="B51933" s="10"/>
      <c r="L51933" s="10"/>
      <c r="M51933" s="10"/>
    </row>
    <row r="51934" spans="2:13" s="1" customFormat="1" ht="13.8" x14ac:dyDescent="0.3">
      <c r="B51934" s="10"/>
      <c r="L51934" s="10"/>
      <c r="M51934" s="10"/>
    </row>
    <row r="51935" spans="2:13" s="1" customFormat="1" ht="13.8" x14ac:dyDescent="0.3">
      <c r="B51935" s="10"/>
      <c r="L51935" s="10"/>
      <c r="M51935" s="10"/>
    </row>
    <row r="51936" spans="2:13" s="1" customFormat="1" ht="13.8" x14ac:dyDescent="0.3">
      <c r="B51936" s="10"/>
      <c r="L51936" s="10"/>
      <c r="M51936" s="10"/>
    </row>
    <row r="51937" spans="2:13" s="1" customFormat="1" ht="13.8" x14ac:dyDescent="0.3">
      <c r="B51937" s="10"/>
      <c r="L51937" s="10"/>
      <c r="M51937" s="10"/>
    </row>
    <row r="51938" spans="2:13" s="1" customFormat="1" ht="13.8" x14ac:dyDescent="0.3">
      <c r="B51938" s="10"/>
      <c r="L51938" s="10"/>
      <c r="M51938" s="10"/>
    </row>
    <row r="51939" spans="2:13" s="1" customFormat="1" ht="13.8" x14ac:dyDescent="0.3">
      <c r="B51939" s="10"/>
      <c r="L51939" s="10"/>
      <c r="M51939" s="10"/>
    </row>
    <row r="51940" spans="2:13" s="1" customFormat="1" ht="13.8" x14ac:dyDescent="0.3">
      <c r="B51940" s="10"/>
      <c r="L51940" s="10"/>
      <c r="M51940" s="10"/>
    </row>
    <row r="51941" spans="2:13" s="1" customFormat="1" ht="13.8" x14ac:dyDescent="0.3">
      <c r="B51941" s="10"/>
      <c r="L51941" s="10"/>
      <c r="M51941" s="10"/>
    </row>
    <row r="51942" spans="2:13" s="1" customFormat="1" ht="13.8" x14ac:dyDescent="0.3">
      <c r="B51942" s="10"/>
      <c r="L51942" s="10"/>
      <c r="M51942" s="10"/>
    </row>
    <row r="51943" spans="2:13" s="1" customFormat="1" ht="13.8" x14ac:dyDescent="0.3">
      <c r="B51943" s="10"/>
      <c r="L51943" s="10"/>
      <c r="M51943" s="10"/>
    </row>
    <row r="51944" spans="2:13" s="1" customFormat="1" ht="13.8" x14ac:dyDescent="0.3">
      <c r="B51944" s="10"/>
      <c r="L51944" s="10"/>
      <c r="M51944" s="10"/>
    </row>
    <row r="51945" spans="2:13" s="1" customFormat="1" ht="13.8" x14ac:dyDescent="0.3">
      <c r="B51945" s="10"/>
      <c r="L51945" s="10"/>
      <c r="M51945" s="10"/>
    </row>
    <row r="51946" spans="2:13" s="1" customFormat="1" ht="13.8" x14ac:dyDescent="0.3">
      <c r="B51946" s="10"/>
      <c r="L51946" s="10"/>
      <c r="M51946" s="10"/>
    </row>
    <row r="51947" spans="2:13" s="1" customFormat="1" ht="13.8" x14ac:dyDescent="0.3">
      <c r="B51947" s="10"/>
      <c r="L51947" s="10"/>
      <c r="M51947" s="10"/>
    </row>
    <row r="51948" spans="2:13" s="1" customFormat="1" ht="13.8" x14ac:dyDescent="0.3">
      <c r="B51948" s="10"/>
      <c r="L51948" s="10"/>
      <c r="M51948" s="10"/>
    </row>
    <row r="51949" spans="2:13" s="1" customFormat="1" ht="13.8" x14ac:dyDescent="0.3">
      <c r="B51949" s="10"/>
      <c r="L51949" s="10"/>
      <c r="M51949" s="10"/>
    </row>
    <row r="51950" spans="2:13" s="1" customFormat="1" ht="13.8" x14ac:dyDescent="0.3">
      <c r="B51950" s="10"/>
      <c r="L51950" s="10"/>
      <c r="M51950" s="10"/>
    </row>
    <row r="51951" spans="2:13" s="1" customFormat="1" ht="13.8" x14ac:dyDescent="0.3">
      <c r="B51951" s="10"/>
      <c r="L51951" s="10"/>
      <c r="M51951" s="10"/>
    </row>
    <row r="51952" spans="2:13" s="1" customFormat="1" ht="13.8" x14ac:dyDescent="0.3">
      <c r="B51952" s="10"/>
      <c r="L51952" s="10"/>
      <c r="M51952" s="10"/>
    </row>
    <row r="51953" spans="2:13" s="1" customFormat="1" ht="13.8" x14ac:dyDescent="0.3">
      <c r="B51953" s="10"/>
      <c r="L51953" s="10"/>
      <c r="M51953" s="10"/>
    </row>
    <row r="51954" spans="2:13" s="1" customFormat="1" ht="13.8" x14ac:dyDescent="0.3">
      <c r="B51954" s="10"/>
      <c r="L51954" s="10"/>
      <c r="M51954" s="10"/>
    </row>
    <row r="51955" spans="2:13" s="1" customFormat="1" ht="13.8" x14ac:dyDescent="0.3">
      <c r="B51955" s="10"/>
      <c r="L51955" s="10"/>
      <c r="M51955" s="10"/>
    </row>
    <row r="51956" spans="2:13" s="1" customFormat="1" ht="13.8" x14ac:dyDescent="0.3">
      <c r="B51956" s="10"/>
      <c r="L51956" s="10"/>
      <c r="M51956" s="10"/>
    </row>
    <row r="51957" spans="2:13" s="1" customFormat="1" ht="13.8" x14ac:dyDescent="0.3">
      <c r="B51957" s="10"/>
      <c r="L51957" s="10"/>
      <c r="M51957" s="10"/>
    </row>
    <row r="51958" spans="2:13" s="1" customFormat="1" ht="13.8" x14ac:dyDescent="0.3">
      <c r="B51958" s="10"/>
      <c r="L51958" s="10"/>
      <c r="M51958" s="10"/>
    </row>
    <row r="51959" spans="2:13" s="1" customFormat="1" ht="13.8" x14ac:dyDescent="0.3">
      <c r="B51959" s="10"/>
      <c r="L51959" s="10"/>
      <c r="M51959" s="10"/>
    </row>
    <row r="51960" spans="2:13" s="1" customFormat="1" ht="13.8" x14ac:dyDescent="0.3">
      <c r="B51960" s="10"/>
      <c r="L51960" s="10"/>
      <c r="M51960" s="10"/>
    </row>
    <row r="51961" spans="2:13" s="1" customFormat="1" ht="13.8" x14ac:dyDescent="0.3">
      <c r="B51961" s="10"/>
      <c r="L51961" s="10"/>
      <c r="M51961" s="10"/>
    </row>
    <row r="51962" spans="2:13" s="1" customFormat="1" ht="13.8" x14ac:dyDescent="0.3">
      <c r="B51962" s="10"/>
      <c r="L51962" s="10"/>
      <c r="M51962" s="10"/>
    </row>
    <row r="51963" spans="2:13" s="1" customFormat="1" ht="13.8" x14ac:dyDescent="0.3">
      <c r="B51963" s="10"/>
      <c r="L51963" s="10"/>
      <c r="M51963" s="10"/>
    </row>
    <row r="51964" spans="2:13" s="1" customFormat="1" ht="13.8" x14ac:dyDescent="0.3">
      <c r="B51964" s="10"/>
      <c r="L51964" s="10"/>
      <c r="M51964" s="10"/>
    </row>
    <row r="51965" spans="2:13" s="1" customFormat="1" ht="13.8" x14ac:dyDescent="0.3">
      <c r="B51965" s="10"/>
      <c r="L51965" s="10"/>
      <c r="M51965" s="10"/>
    </row>
    <row r="51966" spans="2:13" s="1" customFormat="1" ht="13.8" x14ac:dyDescent="0.3">
      <c r="B51966" s="10"/>
      <c r="L51966" s="10"/>
      <c r="M51966" s="10"/>
    </row>
    <row r="51967" spans="2:13" s="1" customFormat="1" ht="13.8" x14ac:dyDescent="0.3">
      <c r="B51967" s="10"/>
      <c r="L51967" s="10"/>
      <c r="M51967" s="10"/>
    </row>
    <row r="51968" spans="2:13" s="1" customFormat="1" ht="13.8" x14ac:dyDescent="0.3">
      <c r="B51968" s="10"/>
      <c r="L51968" s="10"/>
      <c r="M51968" s="10"/>
    </row>
    <row r="51969" spans="2:13" s="1" customFormat="1" ht="13.8" x14ac:dyDescent="0.3">
      <c r="B51969" s="10"/>
      <c r="L51969" s="10"/>
      <c r="M51969" s="10"/>
    </row>
    <row r="51970" spans="2:13" s="1" customFormat="1" ht="13.8" x14ac:dyDescent="0.3">
      <c r="B51970" s="10"/>
      <c r="L51970" s="10"/>
      <c r="M51970" s="10"/>
    </row>
    <row r="51971" spans="2:13" s="1" customFormat="1" ht="13.8" x14ac:dyDescent="0.3">
      <c r="B51971" s="10"/>
      <c r="L51971" s="10"/>
      <c r="M51971" s="10"/>
    </row>
    <row r="51972" spans="2:13" s="1" customFormat="1" ht="13.8" x14ac:dyDescent="0.3">
      <c r="B51972" s="10"/>
      <c r="L51972" s="10"/>
      <c r="M51972" s="10"/>
    </row>
    <row r="51973" spans="2:13" s="1" customFormat="1" ht="13.8" x14ac:dyDescent="0.3">
      <c r="B51973" s="10"/>
      <c r="L51973" s="10"/>
      <c r="M51973" s="10"/>
    </row>
    <row r="51974" spans="2:13" s="1" customFormat="1" ht="13.8" x14ac:dyDescent="0.3">
      <c r="B51974" s="10"/>
      <c r="L51974" s="10"/>
      <c r="M51974" s="10"/>
    </row>
    <row r="51975" spans="2:13" s="1" customFormat="1" ht="13.8" x14ac:dyDescent="0.3">
      <c r="B51975" s="10"/>
      <c r="L51975" s="10"/>
      <c r="M51975" s="10"/>
    </row>
    <row r="51976" spans="2:13" s="1" customFormat="1" ht="13.8" x14ac:dyDescent="0.3">
      <c r="B51976" s="10"/>
      <c r="L51976" s="10"/>
      <c r="M51976" s="10"/>
    </row>
    <row r="51977" spans="2:13" s="1" customFormat="1" ht="13.8" x14ac:dyDescent="0.3">
      <c r="B51977" s="10"/>
      <c r="L51977" s="10"/>
      <c r="M51977" s="10"/>
    </row>
    <row r="51978" spans="2:13" s="1" customFormat="1" ht="13.8" x14ac:dyDescent="0.3">
      <c r="B51978" s="10"/>
      <c r="L51978" s="10"/>
      <c r="M51978" s="10"/>
    </row>
    <row r="51979" spans="2:13" s="1" customFormat="1" ht="13.8" x14ac:dyDescent="0.3">
      <c r="B51979" s="10"/>
      <c r="L51979" s="10"/>
      <c r="M51979" s="10"/>
    </row>
    <row r="51980" spans="2:13" s="1" customFormat="1" ht="13.8" x14ac:dyDescent="0.3">
      <c r="B51980" s="10"/>
      <c r="L51980" s="10"/>
      <c r="M51980" s="10"/>
    </row>
    <row r="51981" spans="2:13" s="1" customFormat="1" ht="13.8" x14ac:dyDescent="0.3">
      <c r="B51981" s="10"/>
      <c r="L51981" s="10"/>
      <c r="M51981" s="10"/>
    </row>
    <row r="51982" spans="2:13" s="1" customFormat="1" ht="13.8" x14ac:dyDescent="0.3">
      <c r="B51982" s="10"/>
      <c r="L51982" s="10"/>
      <c r="M51982" s="10"/>
    </row>
    <row r="51983" spans="2:13" s="1" customFormat="1" ht="13.8" x14ac:dyDescent="0.3">
      <c r="B51983" s="10"/>
      <c r="L51983" s="10"/>
      <c r="M51983" s="10"/>
    </row>
    <row r="51984" spans="2:13" s="1" customFormat="1" ht="13.8" x14ac:dyDescent="0.3">
      <c r="B51984" s="10"/>
      <c r="L51984" s="10"/>
      <c r="M51984" s="10"/>
    </row>
    <row r="51985" spans="2:13" s="1" customFormat="1" ht="13.8" x14ac:dyDescent="0.3">
      <c r="B51985" s="10"/>
      <c r="L51985" s="10"/>
      <c r="M51985" s="10"/>
    </row>
    <row r="51986" spans="2:13" s="1" customFormat="1" ht="13.8" x14ac:dyDescent="0.3">
      <c r="B51986" s="10"/>
      <c r="L51986" s="10"/>
      <c r="M51986" s="10"/>
    </row>
    <row r="51987" spans="2:13" s="1" customFormat="1" ht="13.8" x14ac:dyDescent="0.3">
      <c r="B51987" s="10"/>
      <c r="L51987" s="10"/>
      <c r="M51987" s="10"/>
    </row>
    <row r="51988" spans="2:13" s="1" customFormat="1" ht="13.8" x14ac:dyDescent="0.3">
      <c r="B51988" s="10"/>
      <c r="L51988" s="10"/>
      <c r="M51988" s="10"/>
    </row>
    <row r="51989" spans="2:13" s="1" customFormat="1" ht="13.8" x14ac:dyDescent="0.3">
      <c r="B51989" s="10"/>
      <c r="L51989" s="10"/>
      <c r="M51989" s="10"/>
    </row>
    <row r="51990" spans="2:13" s="1" customFormat="1" ht="13.8" x14ac:dyDescent="0.3">
      <c r="B51990" s="10"/>
      <c r="L51990" s="10"/>
      <c r="M51990" s="10"/>
    </row>
    <row r="51991" spans="2:13" s="1" customFormat="1" ht="13.8" x14ac:dyDescent="0.3">
      <c r="B51991" s="10"/>
      <c r="L51991" s="10"/>
      <c r="M51991" s="10"/>
    </row>
    <row r="51992" spans="2:13" s="1" customFormat="1" ht="13.8" x14ac:dyDescent="0.3">
      <c r="B51992" s="10"/>
      <c r="L51992" s="10"/>
      <c r="M51992" s="10"/>
    </row>
    <row r="51993" spans="2:13" s="1" customFormat="1" ht="13.8" x14ac:dyDescent="0.3">
      <c r="B51993" s="10"/>
      <c r="L51993" s="10"/>
      <c r="M51993" s="10"/>
    </row>
    <row r="51994" spans="2:13" s="1" customFormat="1" ht="13.8" x14ac:dyDescent="0.3">
      <c r="B51994" s="10"/>
      <c r="L51994" s="10"/>
      <c r="M51994" s="10"/>
    </row>
    <row r="51995" spans="2:13" s="1" customFormat="1" ht="13.8" x14ac:dyDescent="0.3">
      <c r="B51995" s="10"/>
      <c r="L51995" s="10"/>
      <c r="M51995" s="10"/>
    </row>
    <row r="51996" spans="2:13" s="1" customFormat="1" ht="13.8" x14ac:dyDescent="0.3">
      <c r="B51996" s="10"/>
      <c r="L51996" s="10"/>
      <c r="M51996" s="10"/>
    </row>
    <row r="51997" spans="2:13" s="1" customFormat="1" ht="13.8" x14ac:dyDescent="0.3">
      <c r="B51997" s="10"/>
      <c r="L51997" s="10"/>
      <c r="M51997" s="10"/>
    </row>
    <row r="51998" spans="2:13" s="1" customFormat="1" ht="13.8" x14ac:dyDescent="0.3">
      <c r="B51998" s="10"/>
      <c r="L51998" s="10"/>
      <c r="M51998" s="10"/>
    </row>
    <row r="51999" spans="2:13" s="1" customFormat="1" ht="13.8" x14ac:dyDescent="0.3">
      <c r="B51999" s="10"/>
      <c r="L51999" s="10"/>
      <c r="M51999" s="10"/>
    </row>
    <row r="52000" spans="2:13" s="1" customFormat="1" ht="13.8" x14ac:dyDescent="0.3">
      <c r="B52000" s="10"/>
      <c r="L52000" s="10"/>
      <c r="M52000" s="10"/>
    </row>
    <row r="52001" spans="2:13" s="1" customFormat="1" ht="13.8" x14ac:dyDescent="0.3">
      <c r="B52001" s="10"/>
      <c r="L52001" s="10"/>
      <c r="M52001" s="10"/>
    </row>
    <row r="52002" spans="2:13" s="1" customFormat="1" ht="13.8" x14ac:dyDescent="0.3">
      <c r="B52002" s="10"/>
      <c r="L52002" s="10"/>
      <c r="M52002" s="10"/>
    </row>
    <row r="52003" spans="2:13" s="1" customFormat="1" ht="13.8" x14ac:dyDescent="0.3">
      <c r="B52003" s="10"/>
      <c r="L52003" s="10"/>
      <c r="M52003" s="10"/>
    </row>
    <row r="52004" spans="2:13" s="1" customFormat="1" ht="13.8" x14ac:dyDescent="0.3">
      <c r="B52004" s="10"/>
      <c r="L52004" s="10"/>
      <c r="M52004" s="10"/>
    </row>
    <row r="52005" spans="2:13" s="1" customFormat="1" ht="13.8" x14ac:dyDescent="0.3">
      <c r="B52005" s="10"/>
      <c r="L52005" s="10"/>
      <c r="M52005" s="10"/>
    </row>
    <row r="52006" spans="2:13" s="1" customFormat="1" ht="13.8" x14ac:dyDescent="0.3">
      <c r="B52006" s="10"/>
      <c r="L52006" s="10"/>
      <c r="M52006" s="10"/>
    </row>
    <row r="52007" spans="2:13" s="1" customFormat="1" ht="13.8" x14ac:dyDescent="0.3">
      <c r="B52007" s="10"/>
      <c r="L52007" s="10"/>
      <c r="M52007" s="10"/>
    </row>
    <row r="52008" spans="2:13" s="1" customFormat="1" ht="13.8" x14ac:dyDescent="0.3">
      <c r="B52008" s="10"/>
      <c r="L52008" s="10"/>
      <c r="M52008" s="10"/>
    </row>
    <row r="52009" spans="2:13" s="1" customFormat="1" ht="13.8" x14ac:dyDescent="0.3">
      <c r="B52009" s="10"/>
      <c r="L52009" s="10"/>
      <c r="M52009" s="10"/>
    </row>
    <row r="52010" spans="2:13" s="1" customFormat="1" ht="13.8" x14ac:dyDescent="0.3">
      <c r="B52010" s="10"/>
      <c r="L52010" s="10"/>
      <c r="M52010" s="10"/>
    </row>
    <row r="52011" spans="2:13" s="1" customFormat="1" ht="13.8" x14ac:dyDescent="0.3">
      <c r="B52011" s="10"/>
      <c r="L52011" s="10"/>
      <c r="M52011" s="10"/>
    </row>
    <row r="52012" spans="2:13" s="1" customFormat="1" ht="13.8" x14ac:dyDescent="0.3">
      <c r="B52012" s="10"/>
      <c r="L52012" s="10"/>
      <c r="M52012" s="10"/>
    </row>
    <row r="52013" spans="2:13" s="1" customFormat="1" ht="13.8" x14ac:dyDescent="0.3">
      <c r="B52013" s="10"/>
      <c r="L52013" s="10"/>
      <c r="M52013" s="10"/>
    </row>
    <row r="52014" spans="2:13" s="1" customFormat="1" ht="13.8" x14ac:dyDescent="0.3">
      <c r="B52014" s="10"/>
      <c r="L52014" s="10"/>
      <c r="M52014" s="10"/>
    </row>
    <row r="52015" spans="2:13" s="1" customFormat="1" ht="13.8" x14ac:dyDescent="0.3">
      <c r="B52015" s="10"/>
      <c r="L52015" s="10"/>
      <c r="M52015" s="10"/>
    </row>
    <row r="52016" spans="2:13" s="1" customFormat="1" ht="13.8" x14ac:dyDescent="0.3">
      <c r="B52016" s="10"/>
      <c r="L52016" s="10"/>
      <c r="M52016" s="10"/>
    </row>
    <row r="52017" spans="2:13" s="1" customFormat="1" ht="13.8" x14ac:dyDescent="0.3">
      <c r="B52017" s="10"/>
      <c r="L52017" s="10"/>
      <c r="M52017" s="10"/>
    </row>
    <row r="52018" spans="2:13" s="1" customFormat="1" ht="13.8" x14ac:dyDescent="0.3">
      <c r="B52018" s="10"/>
      <c r="L52018" s="10"/>
      <c r="M52018" s="10"/>
    </row>
    <row r="52019" spans="2:13" s="1" customFormat="1" ht="13.8" x14ac:dyDescent="0.3">
      <c r="B52019" s="10"/>
      <c r="L52019" s="10"/>
      <c r="M52019" s="10"/>
    </row>
    <row r="52020" spans="2:13" s="1" customFormat="1" ht="13.8" x14ac:dyDescent="0.3">
      <c r="B52020" s="10"/>
      <c r="L52020" s="10"/>
      <c r="M52020" s="10"/>
    </row>
    <row r="52021" spans="2:13" s="1" customFormat="1" ht="13.8" x14ac:dyDescent="0.3">
      <c r="B52021" s="10"/>
      <c r="L52021" s="10"/>
      <c r="M52021" s="10"/>
    </row>
    <row r="52022" spans="2:13" s="1" customFormat="1" ht="13.8" x14ac:dyDescent="0.3">
      <c r="B52022" s="10"/>
      <c r="L52022" s="10"/>
      <c r="M52022" s="10"/>
    </row>
    <row r="52023" spans="2:13" s="1" customFormat="1" ht="13.8" x14ac:dyDescent="0.3">
      <c r="B52023" s="10"/>
      <c r="L52023" s="10"/>
      <c r="M52023" s="10"/>
    </row>
    <row r="52024" spans="2:13" s="1" customFormat="1" ht="13.8" x14ac:dyDescent="0.3">
      <c r="B52024" s="10"/>
      <c r="L52024" s="10"/>
      <c r="M52024" s="10"/>
    </row>
    <row r="52025" spans="2:13" s="1" customFormat="1" ht="13.8" x14ac:dyDescent="0.3">
      <c r="B52025" s="10"/>
      <c r="L52025" s="10"/>
      <c r="M52025" s="10"/>
    </row>
    <row r="52026" spans="2:13" s="1" customFormat="1" ht="13.8" x14ac:dyDescent="0.3">
      <c r="B52026" s="10"/>
      <c r="L52026" s="10"/>
      <c r="M52026" s="10"/>
    </row>
    <row r="52027" spans="2:13" s="1" customFormat="1" ht="13.8" x14ac:dyDescent="0.3">
      <c r="B52027" s="10"/>
      <c r="L52027" s="10"/>
      <c r="M52027" s="10"/>
    </row>
    <row r="52028" spans="2:13" s="1" customFormat="1" ht="13.8" x14ac:dyDescent="0.3">
      <c r="B52028" s="10"/>
      <c r="L52028" s="10"/>
      <c r="M52028" s="10"/>
    </row>
    <row r="52029" spans="2:13" s="1" customFormat="1" ht="13.8" x14ac:dyDescent="0.3">
      <c r="B52029" s="10"/>
      <c r="L52029" s="10"/>
      <c r="M52029" s="10"/>
    </row>
    <row r="52030" spans="2:13" s="1" customFormat="1" ht="13.8" x14ac:dyDescent="0.3">
      <c r="B52030" s="10"/>
      <c r="L52030" s="10"/>
      <c r="M52030" s="10"/>
    </row>
    <row r="52031" spans="2:13" s="1" customFormat="1" ht="13.8" x14ac:dyDescent="0.3">
      <c r="B52031" s="10"/>
      <c r="L52031" s="10"/>
      <c r="M52031" s="10"/>
    </row>
    <row r="52032" spans="2:13" s="1" customFormat="1" ht="13.8" x14ac:dyDescent="0.3">
      <c r="B52032" s="10"/>
      <c r="L52032" s="10"/>
      <c r="M52032" s="10"/>
    </row>
    <row r="52033" spans="2:13" s="1" customFormat="1" ht="13.8" x14ac:dyDescent="0.3">
      <c r="B52033" s="10"/>
      <c r="L52033" s="10"/>
      <c r="M52033" s="10"/>
    </row>
    <row r="52034" spans="2:13" s="1" customFormat="1" ht="13.8" x14ac:dyDescent="0.3">
      <c r="B52034" s="10"/>
      <c r="L52034" s="10"/>
      <c r="M52034" s="10"/>
    </row>
    <row r="52035" spans="2:13" s="1" customFormat="1" ht="13.8" x14ac:dyDescent="0.3">
      <c r="B52035" s="10"/>
      <c r="L52035" s="10"/>
      <c r="M52035" s="10"/>
    </row>
    <row r="52036" spans="2:13" s="1" customFormat="1" ht="13.8" x14ac:dyDescent="0.3">
      <c r="B52036" s="10"/>
      <c r="L52036" s="10"/>
      <c r="M52036" s="10"/>
    </row>
    <row r="52037" spans="2:13" s="1" customFormat="1" ht="13.8" x14ac:dyDescent="0.3">
      <c r="B52037" s="10"/>
      <c r="L52037" s="10"/>
      <c r="M52037" s="10"/>
    </row>
    <row r="52038" spans="2:13" s="1" customFormat="1" ht="13.8" x14ac:dyDescent="0.3">
      <c r="B52038" s="10"/>
      <c r="L52038" s="10"/>
      <c r="M52038" s="10"/>
    </row>
    <row r="52039" spans="2:13" s="1" customFormat="1" ht="13.8" x14ac:dyDescent="0.3">
      <c r="B52039" s="10"/>
      <c r="L52039" s="10"/>
      <c r="M52039" s="10"/>
    </row>
    <row r="52040" spans="2:13" s="1" customFormat="1" ht="13.8" x14ac:dyDescent="0.3">
      <c r="B52040" s="10"/>
      <c r="L52040" s="10"/>
      <c r="M52040" s="10"/>
    </row>
    <row r="52041" spans="2:13" s="1" customFormat="1" ht="13.8" x14ac:dyDescent="0.3">
      <c r="B52041" s="10"/>
      <c r="L52041" s="10"/>
      <c r="M52041" s="10"/>
    </row>
    <row r="52042" spans="2:13" s="1" customFormat="1" ht="13.8" x14ac:dyDescent="0.3">
      <c r="B52042" s="10"/>
      <c r="L52042" s="10"/>
      <c r="M52042" s="10"/>
    </row>
    <row r="52043" spans="2:13" s="1" customFormat="1" ht="13.8" x14ac:dyDescent="0.3">
      <c r="B52043" s="10"/>
      <c r="L52043" s="10"/>
      <c r="M52043" s="10"/>
    </row>
    <row r="52044" spans="2:13" s="1" customFormat="1" ht="13.8" x14ac:dyDescent="0.3">
      <c r="B52044" s="10"/>
      <c r="L52044" s="10"/>
      <c r="M52044" s="10"/>
    </row>
    <row r="52045" spans="2:13" s="1" customFormat="1" ht="13.8" x14ac:dyDescent="0.3">
      <c r="B52045" s="10"/>
      <c r="L52045" s="10"/>
      <c r="M52045" s="10"/>
    </row>
    <row r="52046" spans="2:13" s="1" customFormat="1" ht="13.8" x14ac:dyDescent="0.3">
      <c r="B52046" s="10"/>
      <c r="L52046" s="10"/>
      <c r="M52046" s="10"/>
    </row>
    <row r="52047" spans="2:13" s="1" customFormat="1" ht="13.8" x14ac:dyDescent="0.3">
      <c r="B52047" s="10"/>
      <c r="L52047" s="10"/>
      <c r="M52047" s="10"/>
    </row>
    <row r="52048" spans="2:13" s="1" customFormat="1" ht="13.8" x14ac:dyDescent="0.3">
      <c r="B52048" s="10"/>
      <c r="L52048" s="10"/>
      <c r="M52048" s="10"/>
    </row>
    <row r="52049" spans="2:13" s="1" customFormat="1" ht="13.8" x14ac:dyDescent="0.3">
      <c r="B52049" s="10"/>
      <c r="L52049" s="10"/>
      <c r="M52049" s="10"/>
    </row>
    <row r="52050" spans="2:13" s="1" customFormat="1" ht="13.8" x14ac:dyDescent="0.3">
      <c r="B52050" s="10"/>
      <c r="L52050" s="10"/>
      <c r="M52050" s="10"/>
    </row>
    <row r="52051" spans="2:13" s="1" customFormat="1" ht="13.8" x14ac:dyDescent="0.3">
      <c r="B52051" s="10"/>
      <c r="L52051" s="10"/>
      <c r="M52051" s="10"/>
    </row>
    <row r="52052" spans="2:13" s="1" customFormat="1" ht="13.8" x14ac:dyDescent="0.3">
      <c r="B52052" s="10"/>
      <c r="L52052" s="10"/>
      <c r="M52052" s="10"/>
    </row>
    <row r="52053" spans="2:13" s="1" customFormat="1" ht="13.8" x14ac:dyDescent="0.3">
      <c r="B52053" s="10"/>
      <c r="L52053" s="10"/>
      <c r="M52053" s="10"/>
    </row>
    <row r="52054" spans="2:13" s="1" customFormat="1" ht="13.8" x14ac:dyDescent="0.3">
      <c r="B52054" s="10"/>
      <c r="L52054" s="10"/>
      <c r="M52054" s="10"/>
    </row>
    <row r="52055" spans="2:13" s="1" customFormat="1" ht="13.8" x14ac:dyDescent="0.3">
      <c r="B52055" s="10"/>
      <c r="L52055" s="10"/>
      <c r="M52055" s="10"/>
    </row>
    <row r="52056" spans="2:13" s="1" customFormat="1" ht="13.8" x14ac:dyDescent="0.3">
      <c r="B52056" s="10"/>
      <c r="L52056" s="10"/>
      <c r="M52056" s="10"/>
    </row>
    <row r="52057" spans="2:13" s="1" customFormat="1" ht="13.8" x14ac:dyDescent="0.3">
      <c r="B52057" s="10"/>
      <c r="L52057" s="10"/>
      <c r="M52057" s="10"/>
    </row>
    <row r="52058" spans="2:13" s="1" customFormat="1" ht="13.8" x14ac:dyDescent="0.3">
      <c r="B52058" s="10"/>
      <c r="L52058" s="10"/>
      <c r="M52058" s="10"/>
    </row>
    <row r="52059" spans="2:13" s="1" customFormat="1" ht="13.8" x14ac:dyDescent="0.3">
      <c r="B52059" s="10"/>
      <c r="L52059" s="10"/>
      <c r="M52059" s="10"/>
    </row>
    <row r="52060" spans="2:13" s="1" customFormat="1" ht="13.8" x14ac:dyDescent="0.3">
      <c r="B52060" s="10"/>
      <c r="L52060" s="10"/>
      <c r="M52060" s="10"/>
    </row>
    <row r="52061" spans="2:13" s="1" customFormat="1" ht="13.8" x14ac:dyDescent="0.3">
      <c r="B52061" s="10"/>
      <c r="L52061" s="10"/>
      <c r="M52061" s="10"/>
    </row>
    <row r="52062" spans="2:13" s="1" customFormat="1" ht="13.8" x14ac:dyDescent="0.3">
      <c r="B52062" s="10"/>
      <c r="L52062" s="10"/>
      <c r="M52062" s="10"/>
    </row>
    <row r="52063" spans="2:13" s="1" customFormat="1" ht="13.8" x14ac:dyDescent="0.3">
      <c r="B52063" s="10"/>
      <c r="L52063" s="10"/>
      <c r="M52063" s="10"/>
    </row>
    <row r="52064" spans="2:13" s="1" customFormat="1" ht="13.8" x14ac:dyDescent="0.3">
      <c r="B52064" s="10"/>
      <c r="L52064" s="10"/>
      <c r="M52064" s="10"/>
    </row>
    <row r="52065" spans="2:13" s="1" customFormat="1" ht="13.8" x14ac:dyDescent="0.3">
      <c r="B52065" s="10"/>
      <c r="L52065" s="10"/>
      <c r="M52065" s="10"/>
    </row>
    <row r="52066" spans="2:13" s="1" customFormat="1" ht="13.8" x14ac:dyDescent="0.3">
      <c r="B52066" s="10"/>
      <c r="L52066" s="10"/>
      <c r="M52066" s="10"/>
    </row>
    <row r="52067" spans="2:13" s="1" customFormat="1" ht="13.8" x14ac:dyDescent="0.3">
      <c r="B52067" s="10"/>
      <c r="L52067" s="10"/>
      <c r="M52067" s="10"/>
    </row>
    <row r="52068" spans="2:13" s="1" customFormat="1" ht="13.8" x14ac:dyDescent="0.3">
      <c r="B52068" s="10"/>
      <c r="L52068" s="10"/>
      <c r="M52068" s="10"/>
    </row>
    <row r="52069" spans="2:13" s="1" customFormat="1" ht="13.8" x14ac:dyDescent="0.3">
      <c r="B52069" s="10"/>
      <c r="L52069" s="10"/>
      <c r="M52069" s="10"/>
    </row>
    <row r="52070" spans="2:13" s="1" customFormat="1" ht="13.8" x14ac:dyDescent="0.3">
      <c r="B52070" s="10"/>
      <c r="L52070" s="10"/>
      <c r="M52070" s="10"/>
    </row>
    <row r="52071" spans="2:13" s="1" customFormat="1" ht="13.8" x14ac:dyDescent="0.3">
      <c r="B52071" s="10"/>
      <c r="L52071" s="10"/>
      <c r="M52071" s="10"/>
    </row>
    <row r="52072" spans="2:13" s="1" customFormat="1" ht="13.8" x14ac:dyDescent="0.3">
      <c r="B52072" s="10"/>
      <c r="L52072" s="10"/>
      <c r="M52072" s="10"/>
    </row>
    <row r="52073" spans="2:13" s="1" customFormat="1" ht="13.8" x14ac:dyDescent="0.3">
      <c r="B52073" s="10"/>
      <c r="L52073" s="10"/>
      <c r="M52073" s="10"/>
    </row>
    <row r="52074" spans="2:13" s="1" customFormat="1" ht="13.8" x14ac:dyDescent="0.3">
      <c r="B52074" s="10"/>
      <c r="L52074" s="10"/>
      <c r="M52074" s="10"/>
    </row>
    <row r="52075" spans="2:13" s="1" customFormat="1" ht="13.8" x14ac:dyDescent="0.3">
      <c r="B52075" s="10"/>
      <c r="L52075" s="10"/>
      <c r="M52075" s="10"/>
    </row>
    <row r="52076" spans="2:13" s="1" customFormat="1" ht="13.8" x14ac:dyDescent="0.3">
      <c r="B52076" s="10"/>
      <c r="L52076" s="10"/>
      <c r="M52076" s="10"/>
    </row>
    <row r="52077" spans="2:13" s="1" customFormat="1" ht="13.8" x14ac:dyDescent="0.3">
      <c r="B52077" s="10"/>
      <c r="L52077" s="10"/>
      <c r="M52077" s="10"/>
    </row>
    <row r="52078" spans="2:13" s="1" customFormat="1" ht="13.8" x14ac:dyDescent="0.3">
      <c r="B52078" s="10"/>
      <c r="L52078" s="10"/>
      <c r="M52078" s="10"/>
    </row>
    <row r="52079" spans="2:13" s="1" customFormat="1" ht="13.8" x14ac:dyDescent="0.3">
      <c r="B52079" s="10"/>
      <c r="L52079" s="10"/>
      <c r="M52079" s="10"/>
    </row>
    <row r="52080" spans="2:13" s="1" customFormat="1" ht="13.8" x14ac:dyDescent="0.3">
      <c r="B52080" s="10"/>
      <c r="L52080" s="10"/>
      <c r="M52080" s="10"/>
    </row>
    <row r="52081" spans="2:13" s="1" customFormat="1" ht="13.8" x14ac:dyDescent="0.3">
      <c r="B52081" s="10"/>
      <c r="L52081" s="10"/>
      <c r="M52081" s="10"/>
    </row>
    <row r="52082" spans="2:13" s="1" customFormat="1" ht="13.8" x14ac:dyDescent="0.3">
      <c r="B52082" s="10"/>
      <c r="L52082" s="10"/>
      <c r="M52082" s="10"/>
    </row>
    <row r="52083" spans="2:13" s="1" customFormat="1" ht="13.8" x14ac:dyDescent="0.3">
      <c r="B52083" s="10"/>
      <c r="L52083" s="10"/>
      <c r="M52083" s="10"/>
    </row>
    <row r="52084" spans="2:13" s="1" customFormat="1" ht="13.8" x14ac:dyDescent="0.3">
      <c r="B52084" s="10"/>
      <c r="L52084" s="10"/>
      <c r="M52084" s="10"/>
    </row>
    <row r="52085" spans="2:13" s="1" customFormat="1" ht="13.8" x14ac:dyDescent="0.3">
      <c r="B52085" s="10"/>
      <c r="L52085" s="10"/>
      <c r="M52085" s="10"/>
    </row>
    <row r="52086" spans="2:13" s="1" customFormat="1" ht="13.8" x14ac:dyDescent="0.3">
      <c r="B52086" s="10"/>
      <c r="L52086" s="10"/>
      <c r="M52086" s="10"/>
    </row>
    <row r="52087" spans="2:13" s="1" customFormat="1" ht="13.8" x14ac:dyDescent="0.3">
      <c r="B52087" s="10"/>
      <c r="L52087" s="10"/>
      <c r="M52087" s="10"/>
    </row>
    <row r="52088" spans="2:13" s="1" customFormat="1" ht="13.8" x14ac:dyDescent="0.3">
      <c r="B52088" s="10"/>
      <c r="L52088" s="10"/>
      <c r="M52088" s="10"/>
    </row>
    <row r="52089" spans="2:13" s="1" customFormat="1" ht="13.8" x14ac:dyDescent="0.3">
      <c r="B52089" s="10"/>
      <c r="L52089" s="10"/>
      <c r="M52089" s="10"/>
    </row>
    <row r="52090" spans="2:13" s="1" customFormat="1" ht="13.8" x14ac:dyDescent="0.3">
      <c r="B52090" s="10"/>
      <c r="L52090" s="10"/>
      <c r="M52090" s="10"/>
    </row>
    <row r="52091" spans="2:13" s="1" customFormat="1" ht="13.8" x14ac:dyDescent="0.3">
      <c r="B52091" s="10"/>
      <c r="L52091" s="10"/>
      <c r="M52091" s="10"/>
    </row>
    <row r="52092" spans="2:13" s="1" customFormat="1" ht="13.8" x14ac:dyDescent="0.3">
      <c r="B52092" s="10"/>
      <c r="L52092" s="10"/>
      <c r="M52092" s="10"/>
    </row>
    <row r="52093" spans="2:13" s="1" customFormat="1" ht="13.8" x14ac:dyDescent="0.3">
      <c r="B52093" s="10"/>
      <c r="L52093" s="10"/>
      <c r="M52093" s="10"/>
    </row>
    <row r="52094" spans="2:13" s="1" customFormat="1" ht="13.8" x14ac:dyDescent="0.3">
      <c r="B52094" s="10"/>
      <c r="L52094" s="10"/>
      <c r="M52094" s="10"/>
    </row>
    <row r="52095" spans="2:13" s="1" customFormat="1" ht="13.8" x14ac:dyDescent="0.3">
      <c r="B52095" s="10"/>
      <c r="L52095" s="10"/>
      <c r="M52095" s="10"/>
    </row>
    <row r="52096" spans="2:13" s="1" customFormat="1" ht="13.8" x14ac:dyDescent="0.3">
      <c r="B52096" s="10"/>
      <c r="L52096" s="10"/>
      <c r="M52096" s="10"/>
    </row>
    <row r="52097" spans="2:13" s="1" customFormat="1" ht="13.8" x14ac:dyDescent="0.3">
      <c r="B52097" s="10"/>
      <c r="L52097" s="10"/>
      <c r="M52097" s="10"/>
    </row>
    <row r="52098" spans="2:13" s="1" customFormat="1" ht="13.8" x14ac:dyDescent="0.3">
      <c r="B52098" s="10"/>
      <c r="L52098" s="10"/>
      <c r="M52098" s="10"/>
    </row>
    <row r="52099" spans="2:13" s="1" customFormat="1" ht="13.8" x14ac:dyDescent="0.3">
      <c r="B52099" s="10"/>
      <c r="L52099" s="10"/>
      <c r="M52099" s="10"/>
    </row>
    <row r="52100" spans="2:13" s="1" customFormat="1" ht="13.8" x14ac:dyDescent="0.3">
      <c r="B52100" s="10"/>
      <c r="L52100" s="10"/>
      <c r="M52100" s="10"/>
    </row>
    <row r="52101" spans="2:13" s="1" customFormat="1" ht="13.8" x14ac:dyDescent="0.3">
      <c r="B52101" s="10"/>
      <c r="L52101" s="10"/>
      <c r="M52101" s="10"/>
    </row>
    <row r="52102" spans="2:13" s="1" customFormat="1" ht="13.8" x14ac:dyDescent="0.3">
      <c r="B52102" s="10"/>
      <c r="L52102" s="10"/>
      <c r="M52102" s="10"/>
    </row>
    <row r="52103" spans="2:13" s="1" customFormat="1" ht="13.8" x14ac:dyDescent="0.3">
      <c r="B52103" s="10"/>
      <c r="L52103" s="10"/>
      <c r="M52103" s="10"/>
    </row>
    <row r="52104" spans="2:13" s="1" customFormat="1" ht="13.8" x14ac:dyDescent="0.3">
      <c r="B52104" s="10"/>
      <c r="L52104" s="10"/>
      <c r="M52104" s="10"/>
    </row>
    <row r="52105" spans="2:13" s="1" customFormat="1" ht="13.8" x14ac:dyDescent="0.3">
      <c r="B52105" s="10"/>
      <c r="L52105" s="10"/>
      <c r="M52105" s="10"/>
    </row>
    <row r="52106" spans="2:13" s="1" customFormat="1" ht="13.8" x14ac:dyDescent="0.3">
      <c r="B52106" s="10"/>
      <c r="L52106" s="10"/>
      <c r="M52106" s="10"/>
    </row>
    <row r="52107" spans="2:13" s="1" customFormat="1" ht="13.8" x14ac:dyDescent="0.3">
      <c r="B52107" s="10"/>
      <c r="L52107" s="10"/>
      <c r="M52107" s="10"/>
    </row>
    <row r="52108" spans="2:13" s="1" customFormat="1" ht="13.8" x14ac:dyDescent="0.3">
      <c r="B52108" s="10"/>
      <c r="L52108" s="10"/>
      <c r="M52108" s="10"/>
    </row>
    <row r="52109" spans="2:13" s="1" customFormat="1" ht="13.8" x14ac:dyDescent="0.3">
      <c r="B52109" s="10"/>
      <c r="L52109" s="10"/>
      <c r="M52109" s="10"/>
    </row>
    <row r="52110" spans="2:13" s="1" customFormat="1" ht="13.8" x14ac:dyDescent="0.3">
      <c r="B52110" s="10"/>
      <c r="L52110" s="10"/>
      <c r="M52110" s="10"/>
    </row>
    <row r="52111" spans="2:13" s="1" customFormat="1" ht="13.8" x14ac:dyDescent="0.3">
      <c r="B52111" s="10"/>
      <c r="L52111" s="10"/>
      <c r="M52111" s="10"/>
    </row>
    <row r="52112" spans="2:13" s="1" customFormat="1" ht="13.8" x14ac:dyDescent="0.3">
      <c r="B52112" s="10"/>
      <c r="L52112" s="10"/>
      <c r="M52112" s="10"/>
    </row>
    <row r="52113" spans="2:13" s="1" customFormat="1" ht="13.8" x14ac:dyDescent="0.3">
      <c r="B52113" s="10"/>
      <c r="L52113" s="10"/>
      <c r="M52113" s="10"/>
    </row>
    <row r="52114" spans="2:13" s="1" customFormat="1" ht="13.8" x14ac:dyDescent="0.3">
      <c r="B52114" s="10"/>
      <c r="L52114" s="10"/>
      <c r="M52114" s="10"/>
    </row>
    <row r="52115" spans="2:13" s="1" customFormat="1" ht="13.8" x14ac:dyDescent="0.3">
      <c r="B52115" s="10"/>
      <c r="L52115" s="10"/>
      <c r="M52115" s="10"/>
    </row>
    <row r="52116" spans="2:13" s="1" customFormat="1" ht="13.8" x14ac:dyDescent="0.3">
      <c r="B52116" s="10"/>
      <c r="L52116" s="10"/>
      <c r="M52116" s="10"/>
    </row>
    <row r="52117" spans="2:13" s="1" customFormat="1" ht="13.8" x14ac:dyDescent="0.3">
      <c r="B52117" s="10"/>
      <c r="L52117" s="10"/>
      <c r="M52117" s="10"/>
    </row>
    <row r="52118" spans="2:13" s="1" customFormat="1" ht="13.8" x14ac:dyDescent="0.3">
      <c r="B52118" s="10"/>
      <c r="L52118" s="10"/>
      <c r="M52118" s="10"/>
    </row>
    <row r="52119" spans="2:13" s="1" customFormat="1" ht="13.8" x14ac:dyDescent="0.3">
      <c r="B52119" s="10"/>
      <c r="L52119" s="10"/>
      <c r="M52119" s="10"/>
    </row>
    <row r="52120" spans="2:13" s="1" customFormat="1" ht="13.8" x14ac:dyDescent="0.3">
      <c r="B52120" s="10"/>
      <c r="L52120" s="10"/>
      <c r="M52120" s="10"/>
    </row>
    <row r="52121" spans="2:13" s="1" customFormat="1" ht="13.8" x14ac:dyDescent="0.3">
      <c r="B52121" s="10"/>
      <c r="L52121" s="10"/>
      <c r="M52121" s="10"/>
    </row>
    <row r="52122" spans="2:13" s="1" customFormat="1" ht="13.8" x14ac:dyDescent="0.3">
      <c r="B52122" s="10"/>
      <c r="L52122" s="10"/>
      <c r="M52122" s="10"/>
    </row>
    <row r="52123" spans="2:13" s="1" customFormat="1" ht="13.8" x14ac:dyDescent="0.3">
      <c r="B52123" s="10"/>
      <c r="L52123" s="10"/>
      <c r="M52123" s="10"/>
    </row>
    <row r="52124" spans="2:13" s="1" customFormat="1" ht="13.8" x14ac:dyDescent="0.3">
      <c r="B52124" s="10"/>
      <c r="L52124" s="10"/>
      <c r="M52124" s="10"/>
    </row>
    <row r="52125" spans="2:13" s="1" customFormat="1" ht="13.8" x14ac:dyDescent="0.3">
      <c r="B52125" s="10"/>
      <c r="L52125" s="10"/>
      <c r="M52125" s="10"/>
    </row>
    <row r="52126" spans="2:13" s="1" customFormat="1" ht="13.8" x14ac:dyDescent="0.3">
      <c r="B52126" s="10"/>
      <c r="L52126" s="10"/>
      <c r="M52126" s="10"/>
    </row>
    <row r="52127" spans="2:13" s="1" customFormat="1" ht="13.8" x14ac:dyDescent="0.3">
      <c r="B52127" s="10"/>
      <c r="L52127" s="10"/>
      <c r="M52127" s="10"/>
    </row>
    <row r="52128" spans="2:13" s="1" customFormat="1" ht="13.8" x14ac:dyDescent="0.3">
      <c r="B52128" s="10"/>
      <c r="L52128" s="10"/>
      <c r="M52128" s="10"/>
    </row>
    <row r="52129" spans="2:13" s="1" customFormat="1" ht="13.8" x14ac:dyDescent="0.3">
      <c r="B52129" s="10"/>
      <c r="L52129" s="10"/>
      <c r="M52129" s="10"/>
    </row>
    <row r="52130" spans="2:13" s="1" customFormat="1" ht="13.8" x14ac:dyDescent="0.3">
      <c r="B52130" s="10"/>
      <c r="L52130" s="10"/>
      <c r="M52130" s="10"/>
    </row>
    <row r="52131" spans="2:13" s="1" customFormat="1" ht="13.8" x14ac:dyDescent="0.3">
      <c r="B52131" s="10"/>
      <c r="L52131" s="10"/>
      <c r="M52131" s="10"/>
    </row>
    <row r="52132" spans="2:13" s="1" customFormat="1" ht="13.8" x14ac:dyDescent="0.3">
      <c r="B52132" s="10"/>
      <c r="L52132" s="10"/>
      <c r="M52132" s="10"/>
    </row>
    <row r="52133" spans="2:13" s="1" customFormat="1" ht="13.8" x14ac:dyDescent="0.3">
      <c r="B52133" s="10"/>
      <c r="L52133" s="10"/>
      <c r="M52133" s="10"/>
    </row>
    <row r="52134" spans="2:13" s="1" customFormat="1" ht="13.8" x14ac:dyDescent="0.3">
      <c r="B52134" s="10"/>
      <c r="L52134" s="10"/>
      <c r="M52134" s="10"/>
    </row>
    <row r="52135" spans="2:13" s="1" customFormat="1" ht="13.8" x14ac:dyDescent="0.3">
      <c r="B52135" s="10"/>
      <c r="L52135" s="10"/>
      <c r="M52135" s="10"/>
    </row>
    <row r="52136" spans="2:13" s="1" customFormat="1" ht="13.8" x14ac:dyDescent="0.3">
      <c r="B52136" s="10"/>
      <c r="L52136" s="10"/>
      <c r="M52136" s="10"/>
    </row>
    <row r="52137" spans="2:13" s="1" customFormat="1" ht="13.8" x14ac:dyDescent="0.3">
      <c r="B52137" s="10"/>
      <c r="L52137" s="10"/>
      <c r="M52137" s="10"/>
    </row>
    <row r="52138" spans="2:13" s="1" customFormat="1" ht="13.8" x14ac:dyDescent="0.3">
      <c r="B52138" s="10"/>
      <c r="L52138" s="10"/>
      <c r="M52138" s="10"/>
    </row>
    <row r="52139" spans="2:13" s="1" customFormat="1" ht="13.8" x14ac:dyDescent="0.3">
      <c r="B52139" s="10"/>
      <c r="L52139" s="10"/>
      <c r="M52139" s="10"/>
    </row>
    <row r="52140" spans="2:13" s="1" customFormat="1" ht="13.8" x14ac:dyDescent="0.3">
      <c r="B52140" s="10"/>
      <c r="L52140" s="10"/>
      <c r="M52140" s="10"/>
    </row>
    <row r="52141" spans="2:13" s="1" customFormat="1" ht="13.8" x14ac:dyDescent="0.3">
      <c r="B52141" s="10"/>
      <c r="L52141" s="10"/>
      <c r="M52141" s="10"/>
    </row>
    <row r="52142" spans="2:13" s="1" customFormat="1" ht="13.8" x14ac:dyDescent="0.3">
      <c r="B52142" s="10"/>
      <c r="L52142" s="10"/>
      <c r="M52142" s="10"/>
    </row>
    <row r="52143" spans="2:13" s="1" customFormat="1" ht="13.8" x14ac:dyDescent="0.3">
      <c r="B52143" s="10"/>
      <c r="L52143" s="10"/>
      <c r="M52143" s="10"/>
    </row>
    <row r="52144" spans="2:13" s="1" customFormat="1" ht="13.8" x14ac:dyDescent="0.3">
      <c r="B52144" s="10"/>
      <c r="L52144" s="10"/>
      <c r="M52144" s="10"/>
    </row>
    <row r="52145" spans="2:13" s="1" customFormat="1" ht="13.8" x14ac:dyDescent="0.3">
      <c r="B52145" s="10"/>
      <c r="L52145" s="10"/>
      <c r="M52145" s="10"/>
    </row>
    <row r="52146" spans="2:13" s="1" customFormat="1" ht="13.8" x14ac:dyDescent="0.3">
      <c r="B52146" s="10"/>
      <c r="L52146" s="10"/>
      <c r="M52146" s="10"/>
    </row>
    <row r="52147" spans="2:13" s="1" customFormat="1" ht="13.8" x14ac:dyDescent="0.3">
      <c r="B52147" s="10"/>
      <c r="L52147" s="10"/>
      <c r="M52147" s="10"/>
    </row>
    <row r="52148" spans="2:13" s="1" customFormat="1" ht="13.8" x14ac:dyDescent="0.3">
      <c r="B52148" s="10"/>
      <c r="L52148" s="10"/>
      <c r="M52148" s="10"/>
    </row>
    <row r="52149" spans="2:13" s="1" customFormat="1" ht="13.8" x14ac:dyDescent="0.3">
      <c r="B52149" s="10"/>
      <c r="L52149" s="10"/>
      <c r="M52149" s="10"/>
    </row>
    <row r="52150" spans="2:13" s="1" customFormat="1" ht="13.8" x14ac:dyDescent="0.3">
      <c r="B52150" s="10"/>
      <c r="L52150" s="10"/>
      <c r="M52150" s="10"/>
    </row>
    <row r="52151" spans="2:13" s="1" customFormat="1" ht="13.8" x14ac:dyDescent="0.3">
      <c r="B52151" s="10"/>
      <c r="L52151" s="10"/>
      <c r="M52151" s="10"/>
    </row>
    <row r="52152" spans="2:13" s="1" customFormat="1" ht="13.8" x14ac:dyDescent="0.3">
      <c r="B52152" s="10"/>
      <c r="L52152" s="10"/>
      <c r="M52152" s="10"/>
    </row>
    <row r="52153" spans="2:13" s="1" customFormat="1" ht="13.8" x14ac:dyDescent="0.3">
      <c r="B52153" s="10"/>
      <c r="L52153" s="10"/>
      <c r="M52153" s="10"/>
    </row>
    <row r="52154" spans="2:13" s="1" customFormat="1" ht="13.8" x14ac:dyDescent="0.3">
      <c r="B52154" s="10"/>
      <c r="L52154" s="10"/>
      <c r="M52154" s="10"/>
    </row>
    <row r="52155" spans="2:13" s="1" customFormat="1" ht="13.8" x14ac:dyDescent="0.3">
      <c r="B52155" s="10"/>
      <c r="L52155" s="10"/>
      <c r="M52155" s="10"/>
    </row>
    <row r="52156" spans="2:13" s="1" customFormat="1" ht="13.8" x14ac:dyDescent="0.3">
      <c r="B52156" s="10"/>
      <c r="L52156" s="10"/>
      <c r="M52156" s="10"/>
    </row>
    <row r="52157" spans="2:13" s="1" customFormat="1" ht="13.8" x14ac:dyDescent="0.3">
      <c r="B52157" s="10"/>
      <c r="L52157" s="10"/>
      <c r="M52157" s="10"/>
    </row>
    <row r="52158" spans="2:13" s="1" customFormat="1" ht="13.8" x14ac:dyDescent="0.3">
      <c r="B52158" s="10"/>
      <c r="L52158" s="10"/>
      <c r="M52158" s="10"/>
    </row>
    <row r="52159" spans="2:13" s="1" customFormat="1" ht="13.8" x14ac:dyDescent="0.3">
      <c r="B52159" s="10"/>
      <c r="L52159" s="10"/>
      <c r="M52159" s="10"/>
    </row>
    <row r="52160" spans="2:13" s="1" customFormat="1" ht="13.8" x14ac:dyDescent="0.3">
      <c r="B52160" s="10"/>
      <c r="L52160" s="10"/>
      <c r="M52160" s="10"/>
    </row>
    <row r="52161" spans="2:13" s="1" customFormat="1" ht="13.8" x14ac:dyDescent="0.3">
      <c r="B52161" s="10"/>
      <c r="L52161" s="10"/>
      <c r="M52161" s="10"/>
    </row>
    <row r="52162" spans="2:13" s="1" customFormat="1" ht="13.8" x14ac:dyDescent="0.3">
      <c r="B52162" s="10"/>
      <c r="L52162" s="10"/>
      <c r="M52162" s="10"/>
    </row>
    <row r="52163" spans="2:13" s="1" customFormat="1" ht="13.8" x14ac:dyDescent="0.3">
      <c r="B52163" s="10"/>
      <c r="L52163" s="10"/>
      <c r="M52163" s="10"/>
    </row>
    <row r="52164" spans="2:13" s="1" customFormat="1" ht="13.8" x14ac:dyDescent="0.3">
      <c r="B52164" s="10"/>
      <c r="L52164" s="10"/>
      <c r="M52164" s="10"/>
    </row>
    <row r="52165" spans="2:13" s="1" customFormat="1" ht="13.8" x14ac:dyDescent="0.3">
      <c r="B52165" s="10"/>
      <c r="L52165" s="10"/>
      <c r="M52165" s="10"/>
    </row>
    <row r="52166" spans="2:13" s="1" customFormat="1" ht="13.8" x14ac:dyDescent="0.3">
      <c r="B52166" s="10"/>
      <c r="L52166" s="10"/>
      <c r="M52166" s="10"/>
    </row>
    <row r="52167" spans="2:13" s="1" customFormat="1" ht="13.8" x14ac:dyDescent="0.3">
      <c r="B52167" s="10"/>
      <c r="L52167" s="10"/>
      <c r="M52167" s="10"/>
    </row>
    <row r="52168" spans="2:13" s="1" customFormat="1" ht="13.8" x14ac:dyDescent="0.3">
      <c r="B52168" s="10"/>
      <c r="L52168" s="10"/>
      <c r="M52168" s="10"/>
    </row>
    <row r="52169" spans="2:13" s="1" customFormat="1" ht="13.8" x14ac:dyDescent="0.3">
      <c r="B52169" s="10"/>
      <c r="L52169" s="10"/>
      <c r="M52169" s="10"/>
    </row>
    <row r="52170" spans="2:13" s="1" customFormat="1" ht="13.8" x14ac:dyDescent="0.3">
      <c r="B52170" s="10"/>
      <c r="L52170" s="10"/>
      <c r="M52170" s="10"/>
    </row>
    <row r="52171" spans="2:13" s="1" customFormat="1" ht="13.8" x14ac:dyDescent="0.3">
      <c r="B52171" s="10"/>
      <c r="L52171" s="10"/>
      <c r="M52171" s="10"/>
    </row>
    <row r="52172" spans="2:13" s="1" customFormat="1" ht="13.8" x14ac:dyDescent="0.3">
      <c r="B52172" s="10"/>
      <c r="L52172" s="10"/>
      <c r="M52172" s="10"/>
    </row>
    <row r="52173" spans="2:13" s="1" customFormat="1" ht="13.8" x14ac:dyDescent="0.3">
      <c r="B52173" s="10"/>
      <c r="L52173" s="10"/>
      <c r="M52173" s="10"/>
    </row>
    <row r="52174" spans="2:13" s="1" customFormat="1" ht="13.8" x14ac:dyDescent="0.3">
      <c r="B52174" s="10"/>
      <c r="L52174" s="10"/>
      <c r="M52174" s="10"/>
    </row>
    <row r="52175" spans="2:13" s="1" customFormat="1" ht="13.8" x14ac:dyDescent="0.3">
      <c r="B52175" s="10"/>
      <c r="L52175" s="10"/>
      <c r="M52175" s="10"/>
    </row>
    <row r="52176" spans="2:13" s="1" customFormat="1" ht="13.8" x14ac:dyDescent="0.3">
      <c r="B52176" s="10"/>
      <c r="L52176" s="10"/>
      <c r="M52176" s="10"/>
    </row>
    <row r="52177" spans="2:13" s="1" customFormat="1" ht="13.8" x14ac:dyDescent="0.3">
      <c r="B52177" s="10"/>
      <c r="L52177" s="10"/>
      <c r="M52177" s="10"/>
    </row>
    <row r="52178" spans="2:13" s="1" customFormat="1" ht="13.8" x14ac:dyDescent="0.3">
      <c r="B52178" s="10"/>
      <c r="L52178" s="10"/>
      <c r="M52178" s="10"/>
    </row>
    <row r="52179" spans="2:13" s="1" customFormat="1" ht="13.8" x14ac:dyDescent="0.3">
      <c r="B52179" s="10"/>
      <c r="L52179" s="10"/>
      <c r="M52179" s="10"/>
    </row>
    <row r="52180" spans="2:13" s="1" customFormat="1" ht="13.8" x14ac:dyDescent="0.3">
      <c r="B52180" s="10"/>
      <c r="L52180" s="10"/>
      <c r="M52180" s="10"/>
    </row>
    <row r="52181" spans="2:13" s="1" customFormat="1" ht="13.8" x14ac:dyDescent="0.3">
      <c r="B52181" s="10"/>
      <c r="L52181" s="10"/>
      <c r="M52181" s="10"/>
    </row>
    <row r="52182" spans="2:13" s="1" customFormat="1" ht="13.8" x14ac:dyDescent="0.3">
      <c r="B52182" s="10"/>
      <c r="L52182" s="10"/>
      <c r="M52182" s="10"/>
    </row>
    <row r="52183" spans="2:13" s="1" customFormat="1" ht="13.8" x14ac:dyDescent="0.3">
      <c r="B52183" s="10"/>
      <c r="L52183" s="10"/>
      <c r="M52183" s="10"/>
    </row>
    <row r="52184" spans="2:13" s="1" customFormat="1" ht="13.8" x14ac:dyDescent="0.3">
      <c r="B52184" s="10"/>
      <c r="L52184" s="10"/>
      <c r="M52184" s="10"/>
    </row>
    <row r="52185" spans="2:13" s="1" customFormat="1" ht="13.8" x14ac:dyDescent="0.3">
      <c r="B52185" s="10"/>
      <c r="L52185" s="10"/>
      <c r="M52185" s="10"/>
    </row>
    <row r="52186" spans="2:13" s="1" customFormat="1" ht="13.8" x14ac:dyDescent="0.3">
      <c r="B52186" s="10"/>
      <c r="L52186" s="10"/>
      <c r="M52186" s="10"/>
    </row>
    <row r="52187" spans="2:13" s="1" customFormat="1" ht="13.8" x14ac:dyDescent="0.3">
      <c r="B52187" s="10"/>
      <c r="L52187" s="10"/>
      <c r="M52187" s="10"/>
    </row>
    <row r="52188" spans="2:13" s="1" customFormat="1" ht="13.8" x14ac:dyDescent="0.3">
      <c r="B52188" s="10"/>
      <c r="L52188" s="10"/>
      <c r="M52188" s="10"/>
    </row>
    <row r="52189" spans="2:13" s="1" customFormat="1" ht="13.8" x14ac:dyDescent="0.3">
      <c r="B52189" s="10"/>
      <c r="L52189" s="10"/>
      <c r="M52189" s="10"/>
    </row>
    <row r="52190" spans="2:13" s="1" customFormat="1" ht="13.8" x14ac:dyDescent="0.3">
      <c r="B52190" s="10"/>
      <c r="L52190" s="10"/>
      <c r="M52190" s="10"/>
    </row>
    <row r="52191" spans="2:13" s="1" customFormat="1" ht="13.8" x14ac:dyDescent="0.3">
      <c r="B52191" s="10"/>
      <c r="L52191" s="10"/>
      <c r="M52191" s="10"/>
    </row>
    <row r="52192" spans="2:13" s="1" customFormat="1" ht="13.8" x14ac:dyDescent="0.3">
      <c r="B52192" s="10"/>
      <c r="L52192" s="10"/>
      <c r="M52192" s="10"/>
    </row>
    <row r="52193" spans="2:13" s="1" customFormat="1" ht="13.8" x14ac:dyDescent="0.3">
      <c r="B52193" s="10"/>
      <c r="L52193" s="10"/>
      <c r="M52193" s="10"/>
    </row>
    <row r="52194" spans="2:13" s="1" customFormat="1" ht="13.8" x14ac:dyDescent="0.3">
      <c r="B52194" s="10"/>
      <c r="L52194" s="10"/>
      <c r="M52194" s="10"/>
    </row>
    <row r="52195" spans="2:13" s="1" customFormat="1" ht="13.8" x14ac:dyDescent="0.3">
      <c r="B52195" s="10"/>
      <c r="L52195" s="10"/>
      <c r="M52195" s="10"/>
    </row>
    <row r="52196" spans="2:13" s="1" customFormat="1" ht="13.8" x14ac:dyDescent="0.3">
      <c r="B52196" s="10"/>
      <c r="L52196" s="10"/>
      <c r="M52196" s="10"/>
    </row>
    <row r="52197" spans="2:13" s="1" customFormat="1" ht="13.8" x14ac:dyDescent="0.3">
      <c r="B52197" s="10"/>
      <c r="L52197" s="10"/>
      <c r="M52197" s="10"/>
    </row>
    <row r="52198" spans="2:13" s="1" customFormat="1" ht="13.8" x14ac:dyDescent="0.3">
      <c r="B52198" s="10"/>
      <c r="L52198" s="10"/>
      <c r="M52198" s="10"/>
    </row>
    <row r="52199" spans="2:13" s="1" customFormat="1" ht="13.8" x14ac:dyDescent="0.3">
      <c r="B52199" s="10"/>
      <c r="L52199" s="10"/>
      <c r="M52199" s="10"/>
    </row>
    <row r="52200" spans="2:13" s="1" customFormat="1" ht="13.8" x14ac:dyDescent="0.3">
      <c r="B52200" s="10"/>
      <c r="L52200" s="10"/>
      <c r="M52200" s="10"/>
    </row>
    <row r="52201" spans="2:13" s="1" customFormat="1" ht="13.8" x14ac:dyDescent="0.3">
      <c r="B52201" s="10"/>
      <c r="L52201" s="10"/>
      <c r="M52201" s="10"/>
    </row>
    <row r="52202" spans="2:13" s="1" customFormat="1" ht="13.8" x14ac:dyDescent="0.3">
      <c r="B52202" s="10"/>
      <c r="L52202" s="10"/>
      <c r="M52202" s="10"/>
    </row>
    <row r="52203" spans="2:13" s="1" customFormat="1" ht="13.8" x14ac:dyDescent="0.3">
      <c r="B52203" s="10"/>
      <c r="L52203" s="10"/>
      <c r="M52203" s="10"/>
    </row>
    <row r="52204" spans="2:13" s="1" customFormat="1" ht="13.8" x14ac:dyDescent="0.3">
      <c r="B52204" s="10"/>
      <c r="L52204" s="10"/>
      <c r="M52204" s="10"/>
    </row>
    <row r="52205" spans="2:13" s="1" customFormat="1" ht="13.8" x14ac:dyDescent="0.3">
      <c r="B52205" s="10"/>
      <c r="L52205" s="10"/>
      <c r="M52205" s="10"/>
    </row>
    <row r="52206" spans="2:13" s="1" customFormat="1" ht="13.8" x14ac:dyDescent="0.3">
      <c r="B52206" s="10"/>
      <c r="L52206" s="10"/>
      <c r="M52206" s="10"/>
    </row>
    <row r="52207" spans="2:13" s="1" customFormat="1" ht="13.8" x14ac:dyDescent="0.3">
      <c r="B52207" s="10"/>
      <c r="L52207" s="10"/>
      <c r="M52207" s="10"/>
    </row>
    <row r="52208" spans="2:13" s="1" customFormat="1" ht="13.8" x14ac:dyDescent="0.3">
      <c r="B52208" s="10"/>
      <c r="L52208" s="10"/>
      <c r="M52208" s="10"/>
    </row>
    <row r="52209" spans="2:13" s="1" customFormat="1" ht="13.8" x14ac:dyDescent="0.3">
      <c r="B52209" s="10"/>
      <c r="L52209" s="10"/>
      <c r="M52209" s="10"/>
    </row>
    <row r="52210" spans="2:13" s="1" customFormat="1" ht="13.8" x14ac:dyDescent="0.3">
      <c r="B52210" s="10"/>
      <c r="L52210" s="10"/>
      <c r="M52210" s="10"/>
    </row>
    <row r="52211" spans="2:13" s="1" customFormat="1" ht="13.8" x14ac:dyDescent="0.3">
      <c r="B52211" s="10"/>
      <c r="L52211" s="10"/>
      <c r="M52211" s="10"/>
    </row>
    <row r="52212" spans="2:13" s="1" customFormat="1" ht="13.8" x14ac:dyDescent="0.3">
      <c r="B52212" s="10"/>
      <c r="L52212" s="10"/>
      <c r="M52212" s="10"/>
    </row>
    <row r="52213" spans="2:13" s="1" customFormat="1" ht="13.8" x14ac:dyDescent="0.3">
      <c r="B52213" s="10"/>
      <c r="L52213" s="10"/>
      <c r="M52213" s="10"/>
    </row>
    <row r="52214" spans="2:13" s="1" customFormat="1" ht="13.8" x14ac:dyDescent="0.3">
      <c r="B52214" s="10"/>
      <c r="L52214" s="10"/>
      <c r="M52214" s="10"/>
    </row>
    <row r="52215" spans="2:13" s="1" customFormat="1" ht="13.8" x14ac:dyDescent="0.3">
      <c r="B52215" s="10"/>
      <c r="L52215" s="10"/>
      <c r="M52215" s="10"/>
    </row>
    <row r="52216" spans="2:13" s="1" customFormat="1" ht="13.8" x14ac:dyDescent="0.3">
      <c r="B52216" s="10"/>
      <c r="L52216" s="10"/>
      <c r="M52216" s="10"/>
    </row>
    <row r="52217" spans="2:13" s="1" customFormat="1" ht="13.8" x14ac:dyDescent="0.3">
      <c r="B52217" s="10"/>
      <c r="L52217" s="10"/>
      <c r="M52217" s="10"/>
    </row>
    <row r="52218" spans="2:13" s="1" customFormat="1" ht="13.8" x14ac:dyDescent="0.3">
      <c r="B52218" s="10"/>
      <c r="L52218" s="10"/>
      <c r="M52218" s="10"/>
    </row>
    <row r="52219" spans="2:13" s="1" customFormat="1" ht="13.8" x14ac:dyDescent="0.3">
      <c r="B52219" s="10"/>
      <c r="L52219" s="10"/>
      <c r="M52219" s="10"/>
    </row>
    <row r="52220" spans="2:13" s="1" customFormat="1" ht="13.8" x14ac:dyDescent="0.3">
      <c r="B52220" s="10"/>
      <c r="L52220" s="10"/>
      <c r="M52220" s="10"/>
    </row>
    <row r="52221" spans="2:13" s="1" customFormat="1" ht="13.8" x14ac:dyDescent="0.3">
      <c r="B52221" s="10"/>
      <c r="L52221" s="10"/>
      <c r="M52221" s="10"/>
    </row>
    <row r="52222" spans="2:13" s="1" customFormat="1" ht="13.8" x14ac:dyDescent="0.3">
      <c r="B52222" s="10"/>
      <c r="L52222" s="10"/>
      <c r="M52222" s="10"/>
    </row>
    <row r="52223" spans="2:13" s="1" customFormat="1" ht="13.8" x14ac:dyDescent="0.3">
      <c r="B52223" s="10"/>
      <c r="L52223" s="10"/>
      <c r="M52223" s="10"/>
    </row>
    <row r="52224" spans="2:13" s="1" customFormat="1" ht="13.8" x14ac:dyDescent="0.3">
      <c r="B52224" s="10"/>
      <c r="L52224" s="10"/>
      <c r="M52224" s="10"/>
    </row>
    <row r="52225" spans="2:13" s="1" customFormat="1" ht="13.8" x14ac:dyDescent="0.3">
      <c r="B52225" s="10"/>
      <c r="L52225" s="10"/>
      <c r="M52225" s="10"/>
    </row>
    <row r="52226" spans="2:13" s="1" customFormat="1" ht="13.8" x14ac:dyDescent="0.3">
      <c r="B52226" s="10"/>
      <c r="L52226" s="10"/>
      <c r="M52226" s="10"/>
    </row>
    <row r="52227" spans="2:13" s="1" customFormat="1" ht="13.8" x14ac:dyDescent="0.3">
      <c r="B52227" s="10"/>
      <c r="L52227" s="10"/>
      <c r="M52227" s="10"/>
    </row>
    <row r="52228" spans="2:13" s="1" customFormat="1" ht="13.8" x14ac:dyDescent="0.3">
      <c r="B52228" s="10"/>
      <c r="L52228" s="10"/>
      <c r="M52228" s="10"/>
    </row>
    <row r="52229" spans="2:13" s="1" customFormat="1" ht="13.8" x14ac:dyDescent="0.3">
      <c r="B52229" s="10"/>
      <c r="L52229" s="10"/>
      <c r="M52229" s="10"/>
    </row>
    <row r="52230" spans="2:13" s="1" customFormat="1" ht="13.8" x14ac:dyDescent="0.3">
      <c r="B52230" s="10"/>
      <c r="L52230" s="10"/>
      <c r="M52230" s="10"/>
    </row>
    <row r="52231" spans="2:13" s="1" customFormat="1" ht="13.8" x14ac:dyDescent="0.3">
      <c r="B52231" s="10"/>
      <c r="L52231" s="10"/>
      <c r="M52231" s="10"/>
    </row>
    <row r="52232" spans="2:13" s="1" customFormat="1" ht="13.8" x14ac:dyDescent="0.3">
      <c r="B52232" s="10"/>
      <c r="L52232" s="10"/>
      <c r="M52232" s="10"/>
    </row>
    <row r="52233" spans="2:13" s="1" customFormat="1" ht="13.8" x14ac:dyDescent="0.3">
      <c r="B52233" s="10"/>
      <c r="L52233" s="10"/>
      <c r="M52233" s="10"/>
    </row>
    <row r="52234" spans="2:13" s="1" customFormat="1" ht="13.8" x14ac:dyDescent="0.3">
      <c r="B52234" s="10"/>
      <c r="L52234" s="10"/>
      <c r="M52234" s="10"/>
    </row>
    <row r="52235" spans="2:13" s="1" customFormat="1" ht="13.8" x14ac:dyDescent="0.3">
      <c r="B52235" s="10"/>
      <c r="L52235" s="10"/>
      <c r="M52235" s="10"/>
    </row>
    <row r="52236" spans="2:13" s="1" customFormat="1" ht="13.8" x14ac:dyDescent="0.3">
      <c r="B52236" s="10"/>
      <c r="L52236" s="10"/>
      <c r="M52236" s="10"/>
    </row>
    <row r="52237" spans="2:13" s="1" customFormat="1" ht="13.8" x14ac:dyDescent="0.3">
      <c r="B52237" s="10"/>
      <c r="L52237" s="10"/>
      <c r="M52237" s="10"/>
    </row>
    <row r="52238" spans="2:13" s="1" customFormat="1" ht="13.8" x14ac:dyDescent="0.3">
      <c r="B52238" s="10"/>
      <c r="L52238" s="10"/>
      <c r="M52238" s="10"/>
    </row>
    <row r="52239" spans="2:13" s="1" customFormat="1" ht="13.8" x14ac:dyDescent="0.3">
      <c r="B52239" s="10"/>
      <c r="L52239" s="10"/>
      <c r="M52239" s="10"/>
    </row>
    <row r="52240" spans="2:13" s="1" customFormat="1" ht="13.8" x14ac:dyDescent="0.3">
      <c r="B52240" s="10"/>
      <c r="L52240" s="10"/>
      <c r="M52240" s="10"/>
    </row>
    <row r="52241" spans="2:13" s="1" customFormat="1" ht="13.8" x14ac:dyDescent="0.3">
      <c r="B52241" s="10"/>
      <c r="L52241" s="10"/>
      <c r="M52241" s="10"/>
    </row>
    <row r="52242" spans="2:13" s="1" customFormat="1" ht="13.8" x14ac:dyDescent="0.3">
      <c r="B52242" s="10"/>
      <c r="L52242" s="10"/>
      <c r="M52242" s="10"/>
    </row>
    <row r="52243" spans="2:13" s="1" customFormat="1" ht="13.8" x14ac:dyDescent="0.3">
      <c r="B52243" s="10"/>
      <c r="L52243" s="10"/>
      <c r="M52243" s="10"/>
    </row>
    <row r="52244" spans="2:13" s="1" customFormat="1" ht="13.8" x14ac:dyDescent="0.3">
      <c r="B52244" s="10"/>
      <c r="L52244" s="10"/>
      <c r="M52244" s="10"/>
    </row>
    <row r="52245" spans="2:13" s="1" customFormat="1" ht="13.8" x14ac:dyDescent="0.3">
      <c r="B52245" s="10"/>
      <c r="L52245" s="10"/>
      <c r="M52245" s="10"/>
    </row>
    <row r="52246" spans="2:13" s="1" customFormat="1" ht="13.8" x14ac:dyDescent="0.3">
      <c r="B52246" s="10"/>
      <c r="L52246" s="10"/>
      <c r="M52246" s="10"/>
    </row>
    <row r="52247" spans="2:13" s="1" customFormat="1" ht="13.8" x14ac:dyDescent="0.3">
      <c r="B52247" s="10"/>
      <c r="L52247" s="10"/>
      <c r="M52247" s="10"/>
    </row>
    <row r="52248" spans="2:13" s="1" customFormat="1" ht="13.8" x14ac:dyDescent="0.3">
      <c r="B52248" s="10"/>
      <c r="L52248" s="10"/>
      <c r="M52248" s="10"/>
    </row>
    <row r="52249" spans="2:13" s="1" customFormat="1" ht="13.8" x14ac:dyDescent="0.3">
      <c r="B52249" s="10"/>
      <c r="L52249" s="10"/>
      <c r="M52249" s="10"/>
    </row>
    <row r="52250" spans="2:13" s="1" customFormat="1" ht="13.8" x14ac:dyDescent="0.3">
      <c r="B52250" s="10"/>
      <c r="L52250" s="10"/>
      <c r="M52250" s="10"/>
    </row>
    <row r="52251" spans="2:13" s="1" customFormat="1" ht="13.8" x14ac:dyDescent="0.3">
      <c r="B52251" s="10"/>
      <c r="L52251" s="10"/>
      <c r="M52251" s="10"/>
    </row>
    <row r="52252" spans="2:13" s="1" customFormat="1" ht="13.8" x14ac:dyDescent="0.3">
      <c r="B52252" s="10"/>
      <c r="L52252" s="10"/>
      <c r="M52252" s="10"/>
    </row>
    <row r="52253" spans="2:13" s="1" customFormat="1" ht="13.8" x14ac:dyDescent="0.3">
      <c r="B52253" s="10"/>
      <c r="L52253" s="10"/>
      <c r="M52253" s="10"/>
    </row>
    <row r="52254" spans="2:13" s="1" customFormat="1" ht="13.8" x14ac:dyDescent="0.3">
      <c r="B52254" s="10"/>
      <c r="L52254" s="10"/>
      <c r="M52254" s="10"/>
    </row>
    <row r="52255" spans="2:13" s="1" customFormat="1" ht="13.8" x14ac:dyDescent="0.3">
      <c r="B52255" s="10"/>
      <c r="L52255" s="10"/>
      <c r="M52255" s="10"/>
    </row>
    <row r="52256" spans="2:13" s="1" customFormat="1" ht="13.8" x14ac:dyDescent="0.3">
      <c r="B52256" s="10"/>
      <c r="L52256" s="10"/>
      <c r="M52256" s="10"/>
    </row>
    <row r="52257" spans="2:13" s="1" customFormat="1" ht="13.8" x14ac:dyDescent="0.3">
      <c r="B52257" s="10"/>
      <c r="L52257" s="10"/>
      <c r="M52257" s="10"/>
    </row>
    <row r="52258" spans="2:13" s="1" customFormat="1" ht="13.8" x14ac:dyDescent="0.3">
      <c r="B52258" s="10"/>
      <c r="L52258" s="10"/>
      <c r="M52258" s="10"/>
    </row>
    <row r="52259" spans="2:13" s="1" customFormat="1" ht="13.8" x14ac:dyDescent="0.3">
      <c r="B52259" s="10"/>
      <c r="L52259" s="10"/>
      <c r="M52259" s="10"/>
    </row>
    <row r="52260" spans="2:13" s="1" customFormat="1" ht="13.8" x14ac:dyDescent="0.3">
      <c r="B52260" s="10"/>
      <c r="L52260" s="10"/>
      <c r="M52260" s="10"/>
    </row>
    <row r="52261" spans="2:13" s="1" customFormat="1" ht="13.8" x14ac:dyDescent="0.3">
      <c r="B52261" s="10"/>
      <c r="L52261" s="10"/>
      <c r="M52261" s="10"/>
    </row>
    <row r="52262" spans="2:13" s="1" customFormat="1" ht="13.8" x14ac:dyDescent="0.3">
      <c r="B52262" s="10"/>
      <c r="L52262" s="10"/>
      <c r="M52262" s="10"/>
    </row>
    <row r="52263" spans="2:13" s="1" customFormat="1" ht="13.8" x14ac:dyDescent="0.3">
      <c r="B52263" s="10"/>
      <c r="L52263" s="10"/>
      <c r="M52263" s="10"/>
    </row>
    <row r="52264" spans="2:13" s="1" customFormat="1" ht="13.8" x14ac:dyDescent="0.3">
      <c r="B52264" s="10"/>
      <c r="L52264" s="10"/>
      <c r="M52264" s="10"/>
    </row>
    <row r="52265" spans="2:13" s="1" customFormat="1" ht="13.8" x14ac:dyDescent="0.3">
      <c r="B52265" s="10"/>
      <c r="L52265" s="10"/>
      <c r="M52265" s="10"/>
    </row>
    <row r="52266" spans="2:13" s="1" customFormat="1" ht="13.8" x14ac:dyDescent="0.3">
      <c r="B52266" s="10"/>
      <c r="L52266" s="10"/>
      <c r="M52266" s="10"/>
    </row>
    <row r="52267" spans="2:13" s="1" customFormat="1" ht="13.8" x14ac:dyDescent="0.3">
      <c r="B52267" s="10"/>
      <c r="L52267" s="10"/>
      <c r="M52267" s="10"/>
    </row>
    <row r="52268" spans="2:13" s="1" customFormat="1" ht="13.8" x14ac:dyDescent="0.3">
      <c r="B52268" s="10"/>
      <c r="L52268" s="10"/>
      <c r="M52268" s="10"/>
    </row>
    <row r="52269" spans="2:13" s="1" customFormat="1" ht="13.8" x14ac:dyDescent="0.3">
      <c r="B52269" s="10"/>
      <c r="L52269" s="10"/>
      <c r="M52269" s="10"/>
    </row>
    <row r="52270" spans="2:13" s="1" customFormat="1" ht="13.8" x14ac:dyDescent="0.3">
      <c r="B52270" s="10"/>
      <c r="L52270" s="10"/>
      <c r="M52270" s="10"/>
    </row>
    <row r="52271" spans="2:13" s="1" customFormat="1" ht="13.8" x14ac:dyDescent="0.3">
      <c r="B52271" s="10"/>
      <c r="L52271" s="10"/>
      <c r="M52271" s="10"/>
    </row>
    <row r="52272" spans="2:13" s="1" customFormat="1" ht="13.8" x14ac:dyDescent="0.3">
      <c r="B52272" s="10"/>
      <c r="L52272" s="10"/>
      <c r="M52272" s="10"/>
    </row>
    <row r="52273" spans="2:13" s="1" customFormat="1" ht="13.8" x14ac:dyDescent="0.3">
      <c r="B52273" s="10"/>
      <c r="L52273" s="10"/>
      <c r="M52273" s="10"/>
    </row>
    <row r="52274" spans="2:13" s="1" customFormat="1" ht="13.8" x14ac:dyDescent="0.3">
      <c r="B52274" s="10"/>
      <c r="L52274" s="10"/>
      <c r="M52274" s="10"/>
    </row>
    <row r="52275" spans="2:13" s="1" customFormat="1" ht="13.8" x14ac:dyDescent="0.3">
      <c r="B52275" s="10"/>
      <c r="L52275" s="10"/>
      <c r="M52275" s="10"/>
    </row>
    <row r="52276" spans="2:13" s="1" customFormat="1" ht="13.8" x14ac:dyDescent="0.3">
      <c r="B52276" s="10"/>
      <c r="L52276" s="10"/>
      <c r="M52276" s="10"/>
    </row>
    <row r="52277" spans="2:13" s="1" customFormat="1" ht="13.8" x14ac:dyDescent="0.3">
      <c r="B52277" s="10"/>
      <c r="L52277" s="10"/>
      <c r="M52277" s="10"/>
    </row>
    <row r="52278" spans="2:13" s="1" customFormat="1" ht="13.8" x14ac:dyDescent="0.3">
      <c r="B52278" s="10"/>
      <c r="L52278" s="10"/>
      <c r="M52278" s="10"/>
    </row>
    <row r="52279" spans="2:13" s="1" customFormat="1" ht="13.8" x14ac:dyDescent="0.3">
      <c r="B52279" s="10"/>
      <c r="L52279" s="10"/>
      <c r="M52279" s="10"/>
    </row>
    <row r="52280" spans="2:13" s="1" customFormat="1" ht="13.8" x14ac:dyDescent="0.3">
      <c r="B52280" s="10"/>
      <c r="L52280" s="10"/>
      <c r="M52280" s="10"/>
    </row>
    <row r="52281" spans="2:13" s="1" customFormat="1" ht="13.8" x14ac:dyDescent="0.3">
      <c r="B52281" s="10"/>
      <c r="L52281" s="10"/>
      <c r="M52281" s="10"/>
    </row>
    <row r="52282" spans="2:13" s="1" customFormat="1" ht="13.8" x14ac:dyDescent="0.3">
      <c r="B52282" s="10"/>
      <c r="L52282" s="10"/>
      <c r="M52282" s="10"/>
    </row>
    <row r="52283" spans="2:13" s="1" customFormat="1" ht="13.8" x14ac:dyDescent="0.3">
      <c r="B52283" s="10"/>
      <c r="L52283" s="10"/>
      <c r="M52283" s="10"/>
    </row>
    <row r="52284" spans="2:13" s="1" customFormat="1" ht="13.8" x14ac:dyDescent="0.3">
      <c r="B52284" s="10"/>
      <c r="L52284" s="10"/>
      <c r="M52284" s="10"/>
    </row>
    <row r="52285" spans="2:13" s="1" customFormat="1" ht="13.8" x14ac:dyDescent="0.3">
      <c r="B52285" s="10"/>
      <c r="L52285" s="10"/>
      <c r="M52285" s="10"/>
    </row>
    <row r="52286" spans="2:13" s="1" customFormat="1" ht="13.8" x14ac:dyDescent="0.3">
      <c r="B52286" s="10"/>
      <c r="L52286" s="10"/>
      <c r="M52286" s="10"/>
    </row>
    <row r="52287" spans="2:13" s="1" customFormat="1" ht="13.8" x14ac:dyDescent="0.3">
      <c r="B52287" s="10"/>
      <c r="L52287" s="10"/>
      <c r="M52287" s="10"/>
    </row>
    <row r="52288" spans="2:13" s="1" customFormat="1" ht="13.8" x14ac:dyDescent="0.3">
      <c r="B52288" s="10"/>
      <c r="L52288" s="10"/>
      <c r="M52288" s="10"/>
    </row>
    <row r="52289" spans="2:13" s="1" customFormat="1" ht="13.8" x14ac:dyDescent="0.3">
      <c r="B52289" s="10"/>
      <c r="L52289" s="10"/>
      <c r="M52289" s="10"/>
    </row>
    <row r="52290" spans="2:13" s="1" customFormat="1" ht="13.8" x14ac:dyDescent="0.3">
      <c r="B52290" s="10"/>
      <c r="L52290" s="10"/>
      <c r="M52290" s="10"/>
    </row>
    <row r="52291" spans="2:13" s="1" customFormat="1" ht="13.8" x14ac:dyDescent="0.3">
      <c r="B52291" s="10"/>
      <c r="L52291" s="10"/>
      <c r="M52291" s="10"/>
    </row>
    <row r="52292" spans="2:13" s="1" customFormat="1" ht="13.8" x14ac:dyDescent="0.3">
      <c r="B52292" s="10"/>
      <c r="L52292" s="10"/>
      <c r="M52292" s="10"/>
    </row>
    <row r="52293" spans="2:13" s="1" customFormat="1" ht="13.8" x14ac:dyDescent="0.3">
      <c r="B52293" s="10"/>
      <c r="L52293" s="10"/>
      <c r="M52293" s="10"/>
    </row>
    <row r="52294" spans="2:13" s="1" customFormat="1" ht="13.8" x14ac:dyDescent="0.3">
      <c r="B52294" s="10"/>
      <c r="L52294" s="10"/>
      <c r="M52294" s="10"/>
    </row>
    <row r="52295" spans="2:13" s="1" customFormat="1" ht="13.8" x14ac:dyDescent="0.3">
      <c r="B52295" s="10"/>
      <c r="L52295" s="10"/>
      <c r="M52295" s="10"/>
    </row>
    <row r="52296" spans="2:13" s="1" customFormat="1" ht="13.8" x14ac:dyDescent="0.3">
      <c r="B52296" s="10"/>
      <c r="L52296" s="10"/>
      <c r="M52296" s="10"/>
    </row>
    <row r="52297" spans="2:13" s="1" customFormat="1" ht="13.8" x14ac:dyDescent="0.3">
      <c r="B52297" s="10"/>
      <c r="L52297" s="10"/>
      <c r="M52297" s="10"/>
    </row>
    <row r="52298" spans="2:13" s="1" customFormat="1" ht="13.8" x14ac:dyDescent="0.3">
      <c r="B52298" s="10"/>
      <c r="L52298" s="10"/>
      <c r="M52298" s="10"/>
    </row>
    <row r="52299" spans="2:13" s="1" customFormat="1" ht="13.8" x14ac:dyDescent="0.3">
      <c r="B52299" s="10"/>
      <c r="L52299" s="10"/>
      <c r="M52299" s="10"/>
    </row>
    <row r="52300" spans="2:13" s="1" customFormat="1" ht="13.8" x14ac:dyDescent="0.3">
      <c r="B52300" s="10"/>
      <c r="L52300" s="10"/>
      <c r="M52300" s="10"/>
    </row>
    <row r="52301" spans="2:13" s="1" customFormat="1" ht="13.8" x14ac:dyDescent="0.3">
      <c r="B52301" s="10"/>
      <c r="L52301" s="10"/>
      <c r="M52301" s="10"/>
    </row>
    <row r="52302" spans="2:13" s="1" customFormat="1" ht="13.8" x14ac:dyDescent="0.3">
      <c r="B52302" s="10"/>
      <c r="L52302" s="10"/>
      <c r="M52302" s="10"/>
    </row>
    <row r="52303" spans="2:13" s="1" customFormat="1" ht="13.8" x14ac:dyDescent="0.3">
      <c r="B52303" s="10"/>
      <c r="L52303" s="10"/>
      <c r="M52303" s="10"/>
    </row>
    <row r="52304" spans="2:13" s="1" customFormat="1" ht="13.8" x14ac:dyDescent="0.3">
      <c r="B52304" s="10"/>
      <c r="L52304" s="10"/>
      <c r="M52304" s="10"/>
    </row>
    <row r="52305" spans="2:13" s="1" customFormat="1" ht="13.8" x14ac:dyDescent="0.3">
      <c r="B52305" s="10"/>
      <c r="L52305" s="10"/>
      <c r="M52305" s="10"/>
    </row>
    <row r="52306" spans="2:13" s="1" customFormat="1" ht="13.8" x14ac:dyDescent="0.3">
      <c r="B52306" s="10"/>
      <c r="L52306" s="10"/>
      <c r="M52306" s="10"/>
    </row>
    <row r="52307" spans="2:13" s="1" customFormat="1" ht="13.8" x14ac:dyDescent="0.3">
      <c r="B52307" s="10"/>
      <c r="L52307" s="10"/>
      <c r="M52307" s="10"/>
    </row>
    <row r="52308" spans="2:13" s="1" customFormat="1" ht="13.8" x14ac:dyDescent="0.3">
      <c r="B52308" s="10"/>
      <c r="L52308" s="10"/>
      <c r="M52308" s="10"/>
    </row>
    <row r="52309" spans="2:13" s="1" customFormat="1" ht="13.8" x14ac:dyDescent="0.3">
      <c r="B52309" s="10"/>
      <c r="L52309" s="10"/>
      <c r="M52309" s="10"/>
    </row>
    <row r="52310" spans="2:13" s="1" customFormat="1" ht="13.8" x14ac:dyDescent="0.3">
      <c r="B52310" s="10"/>
      <c r="L52310" s="10"/>
      <c r="M52310" s="10"/>
    </row>
    <row r="52311" spans="2:13" s="1" customFormat="1" ht="13.8" x14ac:dyDescent="0.3">
      <c r="B52311" s="10"/>
      <c r="L52311" s="10"/>
      <c r="M52311" s="10"/>
    </row>
    <row r="52312" spans="2:13" s="1" customFormat="1" ht="13.8" x14ac:dyDescent="0.3">
      <c r="B52312" s="10"/>
      <c r="L52312" s="10"/>
      <c r="M52312" s="10"/>
    </row>
    <row r="52313" spans="2:13" s="1" customFormat="1" ht="13.8" x14ac:dyDescent="0.3">
      <c r="B52313" s="10"/>
      <c r="L52313" s="10"/>
      <c r="M52313" s="10"/>
    </row>
    <row r="52314" spans="2:13" s="1" customFormat="1" ht="13.8" x14ac:dyDescent="0.3">
      <c r="B52314" s="10"/>
      <c r="L52314" s="10"/>
      <c r="M52314" s="10"/>
    </row>
    <row r="52315" spans="2:13" s="1" customFormat="1" ht="13.8" x14ac:dyDescent="0.3">
      <c r="B52315" s="10"/>
      <c r="L52315" s="10"/>
      <c r="M52315" s="10"/>
    </row>
    <row r="52316" spans="2:13" s="1" customFormat="1" ht="13.8" x14ac:dyDescent="0.3">
      <c r="B52316" s="10"/>
      <c r="L52316" s="10"/>
      <c r="M52316" s="10"/>
    </row>
    <row r="52317" spans="2:13" s="1" customFormat="1" ht="13.8" x14ac:dyDescent="0.3">
      <c r="B52317" s="10"/>
      <c r="L52317" s="10"/>
      <c r="M52317" s="10"/>
    </row>
    <row r="52318" spans="2:13" s="1" customFormat="1" ht="13.8" x14ac:dyDescent="0.3">
      <c r="B52318" s="10"/>
      <c r="L52318" s="10"/>
      <c r="M52318" s="10"/>
    </row>
    <row r="52319" spans="2:13" s="1" customFormat="1" ht="13.8" x14ac:dyDescent="0.3">
      <c r="B52319" s="10"/>
      <c r="L52319" s="10"/>
      <c r="M52319" s="10"/>
    </row>
    <row r="52320" spans="2:13" s="1" customFormat="1" ht="13.8" x14ac:dyDescent="0.3">
      <c r="B52320" s="10"/>
      <c r="L52320" s="10"/>
      <c r="M52320" s="10"/>
    </row>
    <row r="52321" spans="2:13" s="1" customFormat="1" ht="13.8" x14ac:dyDescent="0.3">
      <c r="B52321" s="10"/>
      <c r="L52321" s="10"/>
      <c r="M52321" s="10"/>
    </row>
    <row r="52322" spans="2:13" s="1" customFormat="1" ht="13.8" x14ac:dyDescent="0.3">
      <c r="B52322" s="10"/>
      <c r="L52322" s="10"/>
      <c r="M52322" s="10"/>
    </row>
    <row r="52323" spans="2:13" s="1" customFormat="1" ht="13.8" x14ac:dyDescent="0.3">
      <c r="B52323" s="10"/>
      <c r="L52323" s="10"/>
      <c r="M52323" s="10"/>
    </row>
    <row r="52324" spans="2:13" s="1" customFormat="1" ht="13.8" x14ac:dyDescent="0.3">
      <c r="B52324" s="10"/>
      <c r="L52324" s="10"/>
      <c r="M52324" s="10"/>
    </row>
    <row r="52325" spans="2:13" s="1" customFormat="1" ht="13.8" x14ac:dyDescent="0.3">
      <c r="B52325" s="10"/>
      <c r="L52325" s="10"/>
      <c r="M52325" s="10"/>
    </row>
    <row r="52326" spans="2:13" s="1" customFormat="1" ht="13.8" x14ac:dyDescent="0.3">
      <c r="B52326" s="10"/>
      <c r="L52326" s="10"/>
      <c r="M52326" s="10"/>
    </row>
    <row r="52327" spans="2:13" s="1" customFormat="1" ht="13.8" x14ac:dyDescent="0.3">
      <c r="B52327" s="10"/>
      <c r="L52327" s="10"/>
      <c r="M52327" s="10"/>
    </row>
    <row r="52328" spans="2:13" s="1" customFormat="1" ht="13.8" x14ac:dyDescent="0.3">
      <c r="B52328" s="10"/>
      <c r="L52328" s="10"/>
      <c r="M52328" s="10"/>
    </row>
    <row r="52329" spans="2:13" s="1" customFormat="1" ht="13.8" x14ac:dyDescent="0.3">
      <c r="B52329" s="10"/>
      <c r="L52329" s="10"/>
      <c r="M52329" s="10"/>
    </row>
    <row r="52330" spans="2:13" s="1" customFormat="1" ht="13.8" x14ac:dyDescent="0.3">
      <c r="B52330" s="10"/>
      <c r="L52330" s="10"/>
      <c r="M52330" s="10"/>
    </row>
    <row r="52331" spans="2:13" s="1" customFormat="1" ht="13.8" x14ac:dyDescent="0.3">
      <c r="B52331" s="10"/>
      <c r="L52331" s="10"/>
      <c r="M52331" s="10"/>
    </row>
    <row r="52332" spans="2:13" s="1" customFormat="1" ht="13.8" x14ac:dyDescent="0.3">
      <c r="B52332" s="10"/>
      <c r="L52332" s="10"/>
      <c r="M52332" s="10"/>
    </row>
    <row r="52333" spans="2:13" s="1" customFormat="1" ht="13.8" x14ac:dyDescent="0.3">
      <c r="B52333" s="10"/>
      <c r="L52333" s="10"/>
      <c r="M52333" s="10"/>
    </row>
    <row r="52334" spans="2:13" s="1" customFormat="1" ht="13.8" x14ac:dyDescent="0.3">
      <c r="B52334" s="10"/>
      <c r="L52334" s="10"/>
      <c r="M52334" s="10"/>
    </row>
    <row r="52335" spans="2:13" s="1" customFormat="1" ht="13.8" x14ac:dyDescent="0.3">
      <c r="B52335" s="10"/>
      <c r="L52335" s="10"/>
      <c r="M52335" s="10"/>
    </row>
    <row r="52336" spans="2:13" s="1" customFormat="1" ht="13.8" x14ac:dyDescent="0.3">
      <c r="B52336" s="10"/>
      <c r="L52336" s="10"/>
      <c r="M52336" s="10"/>
    </row>
    <row r="52337" spans="2:13" s="1" customFormat="1" ht="13.8" x14ac:dyDescent="0.3">
      <c r="B52337" s="10"/>
      <c r="L52337" s="10"/>
      <c r="M52337" s="10"/>
    </row>
    <row r="52338" spans="2:13" s="1" customFormat="1" ht="13.8" x14ac:dyDescent="0.3">
      <c r="B52338" s="10"/>
      <c r="L52338" s="10"/>
      <c r="M52338" s="10"/>
    </row>
    <row r="52339" spans="2:13" s="1" customFormat="1" ht="13.8" x14ac:dyDescent="0.3">
      <c r="B52339" s="10"/>
      <c r="L52339" s="10"/>
      <c r="M52339" s="10"/>
    </row>
    <row r="52340" spans="2:13" s="1" customFormat="1" ht="13.8" x14ac:dyDescent="0.3">
      <c r="B52340" s="10"/>
      <c r="L52340" s="10"/>
      <c r="M52340" s="10"/>
    </row>
    <row r="52341" spans="2:13" s="1" customFormat="1" ht="13.8" x14ac:dyDescent="0.3">
      <c r="B52341" s="10"/>
      <c r="L52341" s="10"/>
      <c r="M52341" s="10"/>
    </row>
    <row r="52342" spans="2:13" s="1" customFormat="1" ht="13.8" x14ac:dyDescent="0.3">
      <c r="B52342" s="10"/>
      <c r="L52342" s="10"/>
      <c r="M52342" s="10"/>
    </row>
    <row r="52343" spans="2:13" s="1" customFormat="1" ht="13.8" x14ac:dyDescent="0.3">
      <c r="B52343" s="10"/>
      <c r="L52343" s="10"/>
      <c r="M52343" s="10"/>
    </row>
    <row r="52344" spans="2:13" s="1" customFormat="1" ht="13.8" x14ac:dyDescent="0.3">
      <c r="B52344" s="10"/>
      <c r="L52344" s="10"/>
      <c r="M52344" s="10"/>
    </row>
    <row r="52345" spans="2:13" s="1" customFormat="1" ht="13.8" x14ac:dyDescent="0.3">
      <c r="B52345" s="10"/>
      <c r="L52345" s="10"/>
      <c r="M52345" s="10"/>
    </row>
    <row r="52346" spans="2:13" s="1" customFormat="1" ht="13.8" x14ac:dyDescent="0.3">
      <c r="B52346" s="10"/>
      <c r="L52346" s="10"/>
      <c r="M52346" s="10"/>
    </row>
    <row r="52347" spans="2:13" s="1" customFormat="1" ht="13.8" x14ac:dyDescent="0.3">
      <c r="B52347" s="10"/>
      <c r="L52347" s="10"/>
      <c r="M52347" s="10"/>
    </row>
    <row r="52348" spans="2:13" s="1" customFormat="1" ht="13.8" x14ac:dyDescent="0.3">
      <c r="B52348" s="10"/>
      <c r="L52348" s="10"/>
      <c r="M52348" s="10"/>
    </row>
    <row r="52349" spans="2:13" s="1" customFormat="1" ht="13.8" x14ac:dyDescent="0.3">
      <c r="B52349" s="10"/>
      <c r="L52349" s="10"/>
      <c r="M52349" s="10"/>
    </row>
    <row r="52350" spans="2:13" s="1" customFormat="1" ht="13.8" x14ac:dyDescent="0.3">
      <c r="B52350" s="10"/>
      <c r="L52350" s="10"/>
      <c r="M52350" s="10"/>
    </row>
    <row r="52351" spans="2:13" s="1" customFormat="1" ht="13.8" x14ac:dyDescent="0.3">
      <c r="B52351" s="10"/>
      <c r="L52351" s="10"/>
      <c r="M52351" s="10"/>
    </row>
    <row r="52352" spans="2:13" s="1" customFormat="1" ht="13.8" x14ac:dyDescent="0.3">
      <c r="B52352" s="10"/>
      <c r="L52352" s="10"/>
      <c r="M52352" s="10"/>
    </row>
    <row r="52353" spans="2:13" s="1" customFormat="1" ht="13.8" x14ac:dyDescent="0.3">
      <c r="B52353" s="10"/>
      <c r="L52353" s="10"/>
      <c r="M52353" s="10"/>
    </row>
    <row r="52354" spans="2:13" s="1" customFormat="1" ht="13.8" x14ac:dyDescent="0.3">
      <c r="B52354" s="10"/>
      <c r="L52354" s="10"/>
      <c r="M52354" s="10"/>
    </row>
    <row r="52355" spans="2:13" s="1" customFormat="1" ht="13.8" x14ac:dyDescent="0.3">
      <c r="B52355" s="10"/>
      <c r="L52355" s="10"/>
      <c r="M52355" s="10"/>
    </row>
    <row r="52356" spans="2:13" s="1" customFormat="1" ht="13.8" x14ac:dyDescent="0.3">
      <c r="B52356" s="10"/>
      <c r="L52356" s="10"/>
      <c r="M52356" s="10"/>
    </row>
    <row r="52357" spans="2:13" s="1" customFormat="1" ht="13.8" x14ac:dyDescent="0.3">
      <c r="B52357" s="10"/>
      <c r="L52357" s="10"/>
      <c r="M52357" s="10"/>
    </row>
    <row r="52358" spans="2:13" s="1" customFormat="1" ht="13.8" x14ac:dyDescent="0.3">
      <c r="B52358" s="10"/>
      <c r="L52358" s="10"/>
      <c r="M52358" s="10"/>
    </row>
    <row r="52359" spans="2:13" s="1" customFormat="1" ht="13.8" x14ac:dyDescent="0.3">
      <c r="B52359" s="10"/>
      <c r="L52359" s="10"/>
      <c r="M52359" s="10"/>
    </row>
    <row r="52360" spans="2:13" s="1" customFormat="1" ht="13.8" x14ac:dyDescent="0.3">
      <c r="B52360" s="10"/>
      <c r="L52360" s="10"/>
      <c r="M52360" s="10"/>
    </row>
    <row r="52361" spans="2:13" s="1" customFormat="1" ht="13.8" x14ac:dyDescent="0.3">
      <c r="B52361" s="10"/>
      <c r="L52361" s="10"/>
      <c r="M52361" s="10"/>
    </row>
    <row r="52362" spans="2:13" s="1" customFormat="1" ht="13.8" x14ac:dyDescent="0.3">
      <c r="B52362" s="10"/>
      <c r="L52362" s="10"/>
      <c r="M52362" s="10"/>
    </row>
    <row r="52363" spans="2:13" s="1" customFormat="1" ht="13.8" x14ac:dyDescent="0.3">
      <c r="B52363" s="10"/>
      <c r="L52363" s="10"/>
      <c r="M52363" s="10"/>
    </row>
    <row r="52364" spans="2:13" s="1" customFormat="1" ht="13.8" x14ac:dyDescent="0.3">
      <c r="B52364" s="10"/>
      <c r="L52364" s="10"/>
      <c r="M52364" s="10"/>
    </row>
    <row r="52365" spans="2:13" s="1" customFormat="1" ht="13.8" x14ac:dyDescent="0.3">
      <c r="B52365" s="10"/>
      <c r="L52365" s="10"/>
      <c r="M52365" s="10"/>
    </row>
    <row r="52366" spans="2:13" s="1" customFormat="1" ht="13.8" x14ac:dyDescent="0.3">
      <c r="B52366" s="10"/>
      <c r="L52366" s="10"/>
      <c r="M52366" s="10"/>
    </row>
    <row r="52367" spans="2:13" s="1" customFormat="1" ht="13.8" x14ac:dyDescent="0.3">
      <c r="B52367" s="10"/>
      <c r="L52367" s="10"/>
      <c r="M52367" s="10"/>
    </row>
    <row r="52368" spans="2:13" s="1" customFormat="1" ht="13.8" x14ac:dyDescent="0.3">
      <c r="B52368" s="10"/>
      <c r="L52368" s="10"/>
      <c r="M52368" s="10"/>
    </row>
    <row r="52369" spans="2:13" s="1" customFormat="1" ht="13.8" x14ac:dyDescent="0.3">
      <c r="B52369" s="10"/>
      <c r="L52369" s="10"/>
      <c r="M52369" s="10"/>
    </row>
    <row r="52370" spans="2:13" s="1" customFormat="1" ht="13.8" x14ac:dyDescent="0.3">
      <c r="B52370" s="10"/>
      <c r="L52370" s="10"/>
      <c r="M52370" s="10"/>
    </row>
    <row r="52371" spans="2:13" s="1" customFormat="1" ht="13.8" x14ac:dyDescent="0.3">
      <c r="B52371" s="10"/>
      <c r="L52371" s="10"/>
      <c r="M52371" s="10"/>
    </row>
    <row r="52372" spans="2:13" s="1" customFormat="1" ht="13.8" x14ac:dyDescent="0.3">
      <c r="B52372" s="10"/>
      <c r="L52372" s="10"/>
      <c r="M52372" s="10"/>
    </row>
    <row r="52373" spans="2:13" s="1" customFormat="1" ht="13.8" x14ac:dyDescent="0.3">
      <c r="B52373" s="10"/>
      <c r="L52373" s="10"/>
      <c r="M52373" s="10"/>
    </row>
    <row r="52374" spans="2:13" s="1" customFormat="1" ht="13.8" x14ac:dyDescent="0.3">
      <c r="B52374" s="10"/>
      <c r="L52374" s="10"/>
      <c r="M52374" s="10"/>
    </row>
    <row r="52375" spans="2:13" s="1" customFormat="1" ht="13.8" x14ac:dyDescent="0.3">
      <c r="B52375" s="10"/>
      <c r="L52375" s="10"/>
      <c r="M52375" s="10"/>
    </row>
    <row r="52376" spans="2:13" s="1" customFormat="1" ht="13.8" x14ac:dyDescent="0.3">
      <c r="B52376" s="10"/>
      <c r="L52376" s="10"/>
      <c r="M52376" s="10"/>
    </row>
    <row r="52377" spans="2:13" s="1" customFormat="1" ht="13.8" x14ac:dyDescent="0.3">
      <c r="B52377" s="10"/>
      <c r="L52377" s="10"/>
      <c r="M52377" s="10"/>
    </row>
    <row r="52378" spans="2:13" s="1" customFormat="1" ht="13.8" x14ac:dyDescent="0.3">
      <c r="B52378" s="10"/>
      <c r="L52378" s="10"/>
      <c r="M52378" s="10"/>
    </row>
    <row r="52379" spans="2:13" s="1" customFormat="1" ht="13.8" x14ac:dyDescent="0.3">
      <c r="B52379" s="10"/>
      <c r="L52379" s="10"/>
      <c r="M52379" s="10"/>
    </row>
    <row r="52380" spans="2:13" s="1" customFormat="1" ht="13.8" x14ac:dyDescent="0.3">
      <c r="B52380" s="10"/>
      <c r="L52380" s="10"/>
      <c r="M52380" s="10"/>
    </row>
    <row r="52381" spans="2:13" s="1" customFormat="1" ht="13.8" x14ac:dyDescent="0.3">
      <c r="B52381" s="10"/>
      <c r="L52381" s="10"/>
      <c r="M52381" s="10"/>
    </row>
    <row r="52382" spans="2:13" s="1" customFormat="1" ht="13.8" x14ac:dyDescent="0.3">
      <c r="B52382" s="10"/>
      <c r="L52382" s="10"/>
      <c r="M52382" s="10"/>
    </row>
    <row r="52383" spans="2:13" s="1" customFormat="1" ht="13.8" x14ac:dyDescent="0.3">
      <c r="B52383" s="10"/>
      <c r="L52383" s="10"/>
      <c r="M52383" s="10"/>
    </row>
    <row r="52384" spans="2:13" s="1" customFormat="1" ht="13.8" x14ac:dyDescent="0.3">
      <c r="B52384" s="10"/>
      <c r="L52384" s="10"/>
      <c r="M52384" s="10"/>
    </row>
    <row r="52385" spans="2:13" s="1" customFormat="1" ht="13.8" x14ac:dyDescent="0.3">
      <c r="B52385" s="10"/>
      <c r="L52385" s="10"/>
      <c r="M52385" s="10"/>
    </row>
    <row r="52386" spans="2:13" s="1" customFormat="1" ht="13.8" x14ac:dyDescent="0.3">
      <c r="B52386" s="10"/>
      <c r="L52386" s="10"/>
      <c r="M52386" s="10"/>
    </row>
    <row r="52387" spans="2:13" s="1" customFormat="1" ht="13.8" x14ac:dyDescent="0.3">
      <c r="B52387" s="10"/>
      <c r="L52387" s="10"/>
      <c r="M52387" s="10"/>
    </row>
    <row r="52388" spans="2:13" s="1" customFormat="1" ht="13.8" x14ac:dyDescent="0.3">
      <c r="B52388" s="10"/>
      <c r="L52388" s="10"/>
      <c r="M52388" s="10"/>
    </row>
    <row r="52389" spans="2:13" s="1" customFormat="1" ht="13.8" x14ac:dyDescent="0.3">
      <c r="B52389" s="10"/>
      <c r="L52389" s="10"/>
      <c r="M52389" s="10"/>
    </row>
    <row r="52390" spans="2:13" s="1" customFormat="1" ht="13.8" x14ac:dyDescent="0.3">
      <c r="B52390" s="10"/>
      <c r="L52390" s="10"/>
      <c r="M52390" s="10"/>
    </row>
    <row r="52391" spans="2:13" s="1" customFormat="1" ht="13.8" x14ac:dyDescent="0.3">
      <c r="B52391" s="10"/>
      <c r="L52391" s="10"/>
      <c r="M52391" s="10"/>
    </row>
    <row r="52392" spans="2:13" s="1" customFormat="1" ht="13.8" x14ac:dyDescent="0.3">
      <c r="B52392" s="10"/>
      <c r="L52392" s="10"/>
      <c r="M52392" s="10"/>
    </row>
    <row r="52393" spans="2:13" s="1" customFormat="1" ht="13.8" x14ac:dyDescent="0.3">
      <c r="B52393" s="10"/>
      <c r="L52393" s="10"/>
      <c r="M52393" s="10"/>
    </row>
    <row r="52394" spans="2:13" s="1" customFormat="1" ht="13.8" x14ac:dyDescent="0.3">
      <c r="B52394" s="10"/>
      <c r="L52394" s="10"/>
      <c r="M52394" s="10"/>
    </row>
    <row r="52395" spans="2:13" s="1" customFormat="1" ht="13.8" x14ac:dyDescent="0.3">
      <c r="B52395" s="10"/>
      <c r="L52395" s="10"/>
      <c r="M52395" s="10"/>
    </row>
    <row r="52396" spans="2:13" s="1" customFormat="1" ht="13.8" x14ac:dyDescent="0.3">
      <c r="B52396" s="10"/>
      <c r="L52396" s="10"/>
      <c r="M52396" s="10"/>
    </row>
    <row r="52397" spans="2:13" s="1" customFormat="1" ht="13.8" x14ac:dyDescent="0.3">
      <c r="B52397" s="10"/>
      <c r="L52397" s="10"/>
      <c r="M52397" s="10"/>
    </row>
    <row r="52398" spans="2:13" s="1" customFormat="1" ht="13.8" x14ac:dyDescent="0.3">
      <c r="B52398" s="10"/>
      <c r="L52398" s="10"/>
      <c r="M52398" s="10"/>
    </row>
    <row r="52399" spans="2:13" s="1" customFormat="1" ht="13.8" x14ac:dyDescent="0.3">
      <c r="B52399" s="10"/>
      <c r="L52399" s="10"/>
      <c r="M52399" s="10"/>
    </row>
    <row r="52400" spans="2:13" s="1" customFormat="1" ht="13.8" x14ac:dyDescent="0.3">
      <c r="B52400" s="10"/>
      <c r="L52400" s="10"/>
      <c r="M52400" s="10"/>
    </row>
    <row r="52401" spans="2:13" s="1" customFormat="1" ht="13.8" x14ac:dyDescent="0.3">
      <c r="B52401" s="10"/>
      <c r="L52401" s="10"/>
      <c r="M52401" s="10"/>
    </row>
    <row r="52402" spans="2:13" s="1" customFormat="1" ht="13.8" x14ac:dyDescent="0.3">
      <c r="B52402" s="10"/>
      <c r="L52402" s="10"/>
      <c r="M52402" s="10"/>
    </row>
    <row r="52403" spans="2:13" s="1" customFormat="1" ht="13.8" x14ac:dyDescent="0.3">
      <c r="B52403" s="10"/>
      <c r="L52403" s="10"/>
      <c r="M52403" s="10"/>
    </row>
    <row r="52404" spans="2:13" s="1" customFormat="1" ht="13.8" x14ac:dyDescent="0.3">
      <c r="B52404" s="10"/>
      <c r="L52404" s="10"/>
      <c r="M52404" s="10"/>
    </row>
    <row r="52405" spans="2:13" s="1" customFormat="1" ht="13.8" x14ac:dyDescent="0.3">
      <c r="B52405" s="10"/>
      <c r="L52405" s="10"/>
      <c r="M52405" s="10"/>
    </row>
    <row r="52406" spans="2:13" s="1" customFormat="1" ht="13.8" x14ac:dyDescent="0.3">
      <c r="B52406" s="10"/>
      <c r="L52406" s="10"/>
      <c r="M52406" s="10"/>
    </row>
    <row r="52407" spans="2:13" s="1" customFormat="1" ht="13.8" x14ac:dyDescent="0.3">
      <c r="B52407" s="10"/>
      <c r="L52407" s="10"/>
      <c r="M52407" s="10"/>
    </row>
    <row r="52408" spans="2:13" s="1" customFormat="1" ht="13.8" x14ac:dyDescent="0.3">
      <c r="B52408" s="10"/>
      <c r="L52408" s="10"/>
      <c r="M52408" s="10"/>
    </row>
    <row r="52409" spans="2:13" s="1" customFormat="1" ht="13.8" x14ac:dyDescent="0.3">
      <c r="B52409" s="10"/>
      <c r="L52409" s="10"/>
      <c r="M52409" s="10"/>
    </row>
    <row r="52410" spans="2:13" s="1" customFormat="1" ht="13.8" x14ac:dyDescent="0.3">
      <c r="B52410" s="10"/>
      <c r="L52410" s="10"/>
      <c r="M52410" s="10"/>
    </row>
    <row r="52411" spans="2:13" s="1" customFormat="1" ht="13.8" x14ac:dyDescent="0.3">
      <c r="B52411" s="10"/>
      <c r="L52411" s="10"/>
      <c r="M52411" s="10"/>
    </row>
    <row r="52412" spans="2:13" s="1" customFormat="1" ht="13.8" x14ac:dyDescent="0.3">
      <c r="B52412" s="10"/>
      <c r="L52412" s="10"/>
      <c r="M52412" s="10"/>
    </row>
    <row r="52413" spans="2:13" s="1" customFormat="1" ht="13.8" x14ac:dyDescent="0.3">
      <c r="B52413" s="10"/>
      <c r="L52413" s="10"/>
      <c r="M52413" s="10"/>
    </row>
    <row r="52414" spans="2:13" s="1" customFormat="1" ht="13.8" x14ac:dyDescent="0.3">
      <c r="B52414" s="10"/>
      <c r="L52414" s="10"/>
      <c r="M52414" s="10"/>
    </row>
    <row r="52415" spans="2:13" s="1" customFormat="1" ht="13.8" x14ac:dyDescent="0.3">
      <c r="B52415" s="10"/>
      <c r="L52415" s="10"/>
      <c r="M52415" s="10"/>
    </row>
    <row r="52416" spans="2:13" s="1" customFormat="1" ht="13.8" x14ac:dyDescent="0.3">
      <c r="B52416" s="10"/>
      <c r="L52416" s="10"/>
      <c r="M52416" s="10"/>
    </row>
    <row r="52417" spans="2:13" s="1" customFormat="1" ht="13.8" x14ac:dyDescent="0.3">
      <c r="B52417" s="10"/>
      <c r="L52417" s="10"/>
      <c r="M52417" s="10"/>
    </row>
    <row r="52418" spans="2:13" s="1" customFormat="1" ht="13.8" x14ac:dyDescent="0.3">
      <c r="B52418" s="10"/>
      <c r="L52418" s="10"/>
      <c r="M52418" s="10"/>
    </row>
    <row r="52419" spans="2:13" s="1" customFormat="1" ht="13.8" x14ac:dyDescent="0.3">
      <c r="B52419" s="10"/>
      <c r="L52419" s="10"/>
      <c r="M52419" s="10"/>
    </row>
    <row r="52420" spans="2:13" s="1" customFormat="1" ht="13.8" x14ac:dyDescent="0.3">
      <c r="B52420" s="10"/>
      <c r="L52420" s="10"/>
      <c r="M52420" s="10"/>
    </row>
    <row r="52421" spans="2:13" s="1" customFormat="1" ht="13.8" x14ac:dyDescent="0.3">
      <c r="B52421" s="10"/>
      <c r="L52421" s="10"/>
      <c r="M52421" s="10"/>
    </row>
    <row r="52422" spans="2:13" s="1" customFormat="1" ht="13.8" x14ac:dyDescent="0.3">
      <c r="B52422" s="10"/>
      <c r="L52422" s="10"/>
      <c r="M52422" s="10"/>
    </row>
    <row r="52423" spans="2:13" s="1" customFormat="1" ht="13.8" x14ac:dyDescent="0.3">
      <c r="B52423" s="10"/>
      <c r="L52423" s="10"/>
      <c r="M52423" s="10"/>
    </row>
    <row r="52424" spans="2:13" s="1" customFormat="1" ht="13.8" x14ac:dyDescent="0.3">
      <c r="B52424" s="10"/>
      <c r="L52424" s="10"/>
      <c r="M52424" s="10"/>
    </row>
    <row r="52425" spans="2:13" s="1" customFormat="1" ht="13.8" x14ac:dyDescent="0.3">
      <c r="B52425" s="10"/>
      <c r="L52425" s="10"/>
      <c r="M52425" s="10"/>
    </row>
    <row r="52426" spans="2:13" s="1" customFormat="1" ht="13.8" x14ac:dyDescent="0.3">
      <c r="B52426" s="10"/>
      <c r="L52426" s="10"/>
      <c r="M52426" s="10"/>
    </row>
    <row r="52427" spans="2:13" s="1" customFormat="1" ht="13.8" x14ac:dyDescent="0.3">
      <c r="B52427" s="10"/>
      <c r="L52427" s="10"/>
      <c r="M52427" s="10"/>
    </row>
    <row r="52428" spans="2:13" s="1" customFormat="1" ht="13.8" x14ac:dyDescent="0.3">
      <c r="B52428" s="10"/>
      <c r="L52428" s="10"/>
      <c r="M52428" s="10"/>
    </row>
    <row r="52429" spans="2:13" s="1" customFormat="1" ht="13.8" x14ac:dyDescent="0.3">
      <c r="B52429" s="10"/>
      <c r="L52429" s="10"/>
      <c r="M52429" s="10"/>
    </row>
    <row r="52430" spans="2:13" s="1" customFormat="1" ht="13.8" x14ac:dyDescent="0.3">
      <c r="B52430" s="10"/>
      <c r="L52430" s="10"/>
      <c r="M52430" s="10"/>
    </row>
    <row r="52431" spans="2:13" s="1" customFormat="1" ht="13.8" x14ac:dyDescent="0.3">
      <c r="B52431" s="10"/>
      <c r="L52431" s="10"/>
      <c r="M52431" s="10"/>
    </row>
    <row r="52432" spans="2:13" s="1" customFormat="1" ht="13.8" x14ac:dyDescent="0.3">
      <c r="B52432" s="10"/>
      <c r="L52432" s="10"/>
      <c r="M52432" s="10"/>
    </row>
    <row r="52433" spans="2:13" s="1" customFormat="1" ht="13.8" x14ac:dyDescent="0.3">
      <c r="B52433" s="10"/>
      <c r="L52433" s="10"/>
      <c r="M52433" s="10"/>
    </row>
    <row r="52434" spans="2:13" s="1" customFormat="1" ht="13.8" x14ac:dyDescent="0.3">
      <c r="B52434" s="10"/>
      <c r="L52434" s="10"/>
      <c r="M52434" s="10"/>
    </row>
    <row r="52435" spans="2:13" s="1" customFormat="1" ht="13.8" x14ac:dyDescent="0.3">
      <c r="B52435" s="10"/>
      <c r="L52435" s="10"/>
      <c r="M52435" s="10"/>
    </row>
    <row r="52436" spans="2:13" s="1" customFormat="1" ht="13.8" x14ac:dyDescent="0.3">
      <c r="B52436" s="10"/>
      <c r="L52436" s="10"/>
      <c r="M52436" s="10"/>
    </row>
    <row r="52437" spans="2:13" s="1" customFormat="1" ht="13.8" x14ac:dyDescent="0.3">
      <c r="B52437" s="10"/>
      <c r="L52437" s="10"/>
      <c r="M52437" s="10"/>
    </row>
    <row r="52438" spans="2:13" s="1" customFormat="1" ht="13.8" x14ac:dyDescent="0.3">
      <c r="B52438" s="10"/>
      <c r="L52438" s="10"/>
      <c r="M52438" s="10"/>
    </row>
    <row r="52439" spans="2:13" s="1" customFormat="1" ht="13.8" x14ac:dyDescent="0.3">
      <c r="B52439" s="10"/>
      <c r="L52439" s="10"/>
      <c r="M52439" s="10"/>
    </row>
    <row r="52440" spans="2:13" s="1" customFormat="1" ht="13.8" x14ac:dyDescent="0.3">
      <c r="B52440" s="10"/>
      <c r="L52440" s="10"/>
      <c r="M52440" s="10"/>
    </row>
    <row r="52441" spans="2:13" s="1" customFormat="1" ht="13.8" x14ac:dyDescent="0.3">
      <c r="B52441" s="10"/>
      <c r="L52441" s="10"/>
      <c r="M52441" s="10"/>
    </row>
    <row r="52442" spans="2:13" s="1" customFormat="1" ht="13.8" x14ac:dyDescent="0.3">
      <c r="B52442" s="10"/>
      <c r="L52442" s="10"/>
      <c r="M52442" s="10"/>
    </row>
    <row r="52443" spans="2:13" s="1" customFormat="1" ht="13.8" x14ac:dyDescent="0.3">
      <c r="B52443" s="10"/>
      <c r="L52443" s="10"/>
      <c r="M52443" s="10"/>
    </row>
    <row r="52444" spans="2:13" s="1" customFormat="1" ht="13.8" x14ac:dyDescent="0.3">
      <c r="B52444" s="10"/>
      <c r="L52444" s="10"/>
      <c r="M52444" s="10"/>
    </row>
    <row r="52445" spans="2:13" s="1" customFormat="1" ht="13.8" x14ac:dyDescent="0.3">
      <c r="B52445" s="10"/>
      <c r="L52445" s="10"/>
      <c r="M52445" s="10"/>
    </row>
    <row r="52446" spans="2:13" s="1" customFormat="1" ht="13.8" x14ac:dyDescent="0.3">
      <c r="B52446" s="10"/>
      <c r="L52446" s="10"/>
      <c r="M52446" s="10"/>
    </row>
    <row r="52447" spans="2:13" s="1" customFormat="1" ht="13.8" x14ac:dyDescent="0.3">
      <c r="B52447" s="10"/>
      <c r="L52447" s="10"/>
      <c r="M52447" s="10"/>
    </row>
    <row r="52448" spans="2:13" s="1" customFormat="1" ht="13.8" x14ac:dyDescent="0.3">
      <c r="B52448" s="10"/>
      <c r="L52448" s="10"/>
      <c r="M52448" s="10"/>
    </row>
    <row r="52449" spans="2:13" s="1" customFormat="1" ht="13.8" x14ac:dyDescent="0.3">
      <c r="B52449" s="10"/>
      <c r="L52449" s="10"/>
      <c r="M52449" s="10"/>
    </row>
    <row r="52450" spans="2:13" s="1" customFormat="1" ht="13.8" x14ac:dyDescent="0.3">
      <c r="B52450" s="10"/>
      <c r="L52450" s="10"/>
      <c r="M52450" s="10"/>
    </row>
    <row r="52451" spans="2:13" s="1" customFormat="1" ht="13.8" x14ac:dyDescent="0.3">
      <c r="B52451" s="10"/>
      <c r="L52451" s="10"/>
      <c r="M52451" s="10"/>
    </row>
    <row r="52452" spans="2:13" s="1" customFormat="1" ht="13.8" x14ac:dyDescent="0.3">
      <c r="B52452" s="10"/>
      <c r="L52452" s="10"/>
      <c r="M52452" s="10"/>
    </row>
    <row r="52453" spans="2:13" s="1" customFormat="1" ht="13.8" x14ac:dyDescent="0.3">
      <c r="B52453" s="10"/>
      <c r="L52453" s="10"/>
      <c r="M52453" s="10"/>
    </row>
    <row r="52454" spans="2:13" s="1" customFormat="1" ht="13.8" x14ac:dyDescent="0.3">
      <c r="B52454" s="10"/>
      <c r="L52454" s="10"/>
      <c r="M52454" s="10"/>
    </row>
    <row r="52455" spans="2:13" s="1" customFormat="1" ht="13.8" x14ac:dyDescent="0.3">
      <c r="B52455" s="10"/>
      <c r="L52455" s="10"/>
      <c r="M52455" s="10"/>
    </row>
    <row r="52456" spans="2:13" s="1" customFormat="1" ht="13.8" x14ac:dyDescent="0.3">
      <c r="B52456" s="10"/>
      <c r="L52456" s="10"/>
      <c r="M52456" s="10"/>
    </row>
    <row r="52457" spans="2:13" s="1" customFormat="1" ht="13.8" x14ac:dyDescent="0.3">
      <c r="B52457" s="10"/>
      <c r="L52457" s="10"/>
      <c r="M52457" s="10"/>
    </row>
    <row r="52458" spans="2:13" s="1" customFormat="1" ht="13.8" x14ac:dyDescent="0.3">
      <c r="B52458" s="10"/>
      <c r="L52458" s="10"/>
      <c r="M52458" s="10"/>
    </row>
    <row r="52459" spans="2:13" s="1" customFormat="1" ht="13.8" x14ac:dyDescent="0.3">
      <c r="B52459" s="10"/>
      <c r="L52459" s="10"/>
      <c r="M52459" s="10"/>
    </row>
    <row r="52460" spans="2:13" s="1" customFormat="1" ht="13.8" x14ac:dyDescent="0.3">
      <c r="B52460" s="10"/>
      <c r="L52460" s="10"/>
      <c r="M52460" s="10"/>
    </row>
    <row r="52461" spans="2:13" s="1" customFormat="1" ht="13.8" x14ac:dyDescent="0.3">
      <c r="B52461" s="10"/>
      <c r="L52461" s="10"/>
      <c r="M52461" s="10"/>
    </row>
    <row r="52462" spans="2:13" s="1" customFormat="1" ht="13.8" x14ac:dyDescent="0.3">
      <c r="B52462" s="10"/>
      <c r="L52462" s="10"/>
      <c r="M52462" s="10"/>
    </row>
    <row r="52463" spans="2:13" s="1" customFormat="1" ht="13.8" x14ac:dyDescent="0.3">
      <c r="B52463" s="10"/>
      <c r="L52463" s="10"/>
      <c r="M52463" s="10"/>
    </row>
    <row r="52464" spans="2:13" s="1" customFormat="1" ht="13.8" x14ac:dyDescent="0.3">
      <c r="B52464" s="10"/>
      <c r="L52464" s="10"/>
      <c r="M52464" s="10"/>
    </row>
    <row r="52465" spans="2:13" s="1" customFormat="1" ht="13.8" x14ac:dyDescent="0.3">
      <c r="B52465" s="10"/>
      <c r="L52465" s="10"/>
      <c r="M52465" s="10"/>
    </row>
    <row r="52466" spans="2:13" s="1" customFormat="1" ht="13.8" x14ac:dyDescent="0.3">
      <c r="B52466" s="10"/>
      <c r="L52466" s="10"/>
      <c r="M52466" s="10"/>
    </row>
    <row r="52467" spans="2:13" s="1" customFormat="1" ht="13.8" x14ac:dyDescent="0.3">
      <c r="B52467" s="10"/>
      <c r="L52467" s="10"/>
      <c r="M52467" s="10"/>
    </row>
    <row r="52468" spans="2:13" s="1" customFormat="1" ht="13.8" x14ac:dyDescent="0.3">
      <c r="B52468" s="10"/>
      <c r="L52468" s="10"/>
      <c r="M52468" s="10"/>
    </row>
    <row r="52469" spans="2:13" s="1" customFormat="1" ht="13.8" x14ac:dyDescent="0.3">
      <c r="B52469" s="10"/>
      <c r="L52469" s="10"/>
      <c r="M52469" s="10"/>
    </row>
    <row r="52470" spans="2:13" s="1" customFormat="1" ht="13.8" x14ac:dyDescent="0.3">
      <c r="B52470" s="10"/>
      <c r="L52470" s="10"/>
      <c r="M52470" s="10"/>
    </row>
    <row r="52471" spans="2:13" s="1" customFormat="1" ht="13.8" x14ac:dyDescent="0.3">
      <c r="B52471" s="10"/>
      <c r="L52471" s="10"/>
      <c r="M52471" s="10"/>
    </row>
    <row r="52472" spans="2:13" s="1" customFormat="1" ht="13.8" x14ac:dyDescent="0.3">
      <c r="B52472" s="10"/>
      <c r="L52472" s="10"/>
      <c r="M52472" s="10"/>
    </row>
    <row r="52473" spans="2:13" s="1" customFormat="1" ht="13.8" x14ac:dyDescent="0.3">
      <c r="B52473" s="10"/>
      <c r="L52473" s="10"/>
      <c r="M52473" s="10"/>
    </row>
    <row r="52474" spans="2:13" s="1" customFormat="1" ht="13.8" x14ac:dyDescent="0.3">
      <c r="B52474" s="10"/>
      <c r="L52474" s="10"/>
      <c r="M52474" s="10"/>
    </row>
    <row r="52475" spans="2:13" s="1" customFormat="1" ht="13.8" x14ac:dyDescent="0.3">
      <c r="B52475" s="10"/>
      <c r="L52475" s="10"/>
      <c r="M52475" s="10"/>
    </row>
    <row r="52476" spans="2:13" s="1" customFormat="1" ht="13.8" x14ac:dyDescent="0.3">
      <c r="B52476" s="10"/>
      <c r="L52476" s="10"/>
      <c r="M52476" s="10"/>
    </row>
    <row r="52477" spans="2:13" s="1" customFormat="1" ht="13.8" x14ac:dyDescent="0.3">
      <c r="B52477" s="10"/>
      <c r="L52477" s="10"/>
      <c r="M52477" s="10"/>
    </row>
    <row r="52478" spans="2:13" s="1" customFormat="1" ht="13.8" x14ac:dyDescent="0.3">
      <c r="B52478" s="10"/>
      <c r="L52478" s="10"/>
      <c r="M52478" s="10"/>
    </row>
    <row r="52479" spans="2:13" s="1" customFormat="1" ht="13.8" x14ac:dyDescent="0.3">
      <c r="B52479" s="10"/>
      <c r="L52479" s="10"/>
      <c r="M52479" s="10"/>
    </row>
    <row r="52480" spans="2:13" s="1" customFormat="1" ht="13.8" x14ac:dyDescent="0.3">
      <c r="B52480" s="10"/>
      <c r="L52480" s="10"/>
      <c r="M52480" s="10"/>
    </row>
    <row r="52481" spans="2:13" s="1" customFormat="1" ht="13.8" x14ac:dyDescent="0.3">
      <c r="B52481" s="10"/>
      <c r="L52481" s="10"/>
      <c r="M52481" s="10"/>
    </row>
    <row r="52482" spans="2:13" s="1" customFormat="1" ht="13.8" x14ac:dyDescent="0.3">
      <c r="B52482" s="10"/>
      <c r="L52482" s="10"/>
      <c r="M52482" s="10"/>
    </row>
    <row r="52483" spans="2:13" s="1" customFormat="1" ht="13.8" x14ac:dyDescent="0.3">
      <c r="B52483" s="10"/>
      <c r="L52483" s="10"/>
      <c r="M52483" s="10"/>
    </row>
    <row r="52484" spans="2:13" s="1" customFormat="1" ht="13.8" x14ac:dyDescent="0.3">
      <c r="B52484" s="10"/>
      <c r="L52484" s="10"/>
      <c r="M52484" s="10"/>
    </row>
    <row r="52485" spans="2:13" s="1" customFormat="1" ht="13.8" x14ac:dyDescent="0.3">
      <c r="B52485" s="10"/>
      <c r="L52485" s="10"/>
      <c r="M52485" s="10"/>
    </row>
    <row r="52486" spans="2:13" s="1" customFormat="1" ht="13.8" x14ac:dyDescent="0.3">
      <c r="B52486" s="10"/>
      <c r="L52486" s="10"/>
      <c r="M52486" s="10"/>
    </row>
    <row r="52487" spans="2:13" s="1" customFormat="1" ht="13.8" x14ac:dyDescent="0.3">
      <c r="B52487" s="10"/>
      <c r="L52487" s="10"/>
      <c r="M52487" s="10"/>
    </row>
    <row r="52488" spans="2:13" s="1" customFormat="1" ht="13.8" x14ac:dyDescent="0.3">
      <c r="B52488" s="10"/>
      <c r="L52488" s="10"/>
      <c r="M52488" s="10"/>
    </row>
    <row r="52489" spans="2:13" s="1" customFormat="1" ht="13.8" x14ac:dyDescent="0.3">
      <c r="B52489" s="10"/>
      <c r="L52489" s="10"/>
      <c r="M52489" s="10"/>
    </row>
    <row r="52490" spans="2:13" s="1" customFormat="1" ht="13.8" x14ac:dyDescent="0.3">
      <c r="B52490" s="10"/>
      <c r="L52490" s="10"/>
      <c r="M52490" s="10"/>
    </row>
    <row r="52491" spans="2:13" s="1" customFormat="1" ht="13.8" x14ac:dyDescent="0.3">
      <c r="B52491" s="10"/>
      <c r="L52491" s="10"/>
      <c r="M52491" s="10"/>
    </row>
    <row r="52492" spans="2:13" s="1" customFormat="1" ht="13.8" x14ac:dyDescent="0.3">
      <c r="B52492" s="10"/>
      <c r="L52492" s="10"/>
      <c r="M52492" s="10"/>
    </row>
    <row r="52493" spans="2:13" s="1" customFormat="1" ht="13.8" x14ac:dyDescent="0.3">
      <c r="B52493" s="10"/>
      <c r="L52493" s="10"/>
      <c r="M52493" s="10"/>
    </row>
    <row r="52494" spans="2:13" s="1" customFormat="1" ht="13.8" x14ac:dyDescent="0.3">
      <c r="B52494" s="10"/>
      <c r="L52494" s="10"/>
      <c r="M52494" s="10"/>
    </row>
    <row r="52495" spans="2:13" s="1" customFormat="1" ht="13.8" x14ac:dyDescent="0.3">
      <c r="B52495" s="10"/>
      <c r="L52495" s="10"/>
      <c r="M52495" s="10"/>
    </row>
    <row r="52496" spans="2:13" s="1" customFormat="1" ht="13.8" x14ac:dyDescent="0.3">
      <c r="B52496" s="10"/>
      <c r="L52496" s="10"/>
      <c r="M52496" s="10"/>
    </row>
    <row r="52497" spans="2:13" s="1" customFormat="1" ht="13.8" x14ac:dyDescent="0.3">
      <c r="B52497" s="10"/>
      <c r="L52497" s="10"/>
      <c r="M52497" s="10"/>
    </row>
    <row r="52498" spans="2:13" s="1" customFormat="1" ht="13.8" x14ac:dyDescent="0.3">
      <c r="B52498" s="10"/>
      <c r="L52498" s="10"/>
      <c r="M52498" s="10"/>
    </row>
    <row r="52499" spans="2:13" s="1" customFormat="1" ht="13.8" x14ac:dyDescent="0.3">
      <c r="B52499" s="10"/>
      <c r="L52499" s="10"/>
      <c r="M52499" s="10"/>
    </row>
    <row r="52500" spans="2:13" s="1" customFormat="1" ht="13.8" x14ac:dyDescent="0.3">
      <c r="B52500" s="10"/>
      <c r="L52500" s="10"/>
      <c r="M52500" s="10"/>
    </row>
    <row r="52501" spans="2:13" s="1" customFormat="1" ht="13.8" x14ac:dyDescent="0.3">
      <c r="B52501" s="10"/>
      <c r="L52501" s="10"/>
      <c r="M52501" s="10"/>
    </row>
    <row r="52502" spans="2:13" s="1" customFormat="1" ht="13.8" x14ac:dyDescent="0.3">
      <c r="B52502" s="10"/>
      <c r="L52502" s="10"/>
      <c r="M52502" s="10"/>
    </row>
    <row r="52503" spans="2:13" s="1" customFormat="1" ht="13.8" x14ac:dyDescent="0.3">
      <c r="B52503" s="10"/>
      <c r="L52503" s="10"/>
      <c r="M52503" s="10"/>
    </row>
    <row r="52504" spans="2:13" s="1" customFormat="1" ht="13.8" x14ac:dyDescent="0.3">
      <c r="B52504" s="10"/>
      <c r="L52504" s="10"/>
      <c r="M52504" s="10"/>
    </row>
    <row r="52505" spans="2:13" s="1" customFormat="1" ht="13.8" x14ac:dyDescent="0.3">
      <c r="B52505" s="10"/>
      <c r="L52505" s="10"/>
      <c r="M52505" s="10"/>
    </row>
    <row r="52506" spans="2:13" s="1" customFormat="1" ht="13.8" x14ac:dyDescent="0.3">
      <c r="B52506" s="10"/>
      <c r="L52506" s="10"/>
      <c r="M52506" s="10"/>
    </row>
    <row r="52507" spans="2:13" s="1" customFormat="1" ht="13.8" x14ac:dyDescent="0.3">
      <c r="B52507" s="10"/>
      <c r="L52507" s="10"/>
      <c r="M52507" s="10"/>
    </row>
    <row r="52508" spans="2:13" s="1" customFormat="1" ht="13.8" x14ac:dyDescent="0.3">
      <c r="B52508" s="10"/>
      <c r="L52508" s="10"/>
      <c r="M52508" s="10"/>
    </row>
    <row r="52509" spans="2:13" s="1" customFormat="1" ht="13.8" x14ac:dyDescent="0.3">
      <c r="B52509" s="10"/>
      <c r="L52509" s="10"/>
      <c r="M52509" s="10"/>
    </row>
    <row r="52510" spans="2:13" s="1" customFormat="1" ht="13.8" x14ac:dyDescent="0.3">
      <c r="B52510" s="10"/>
      <c r="L52510" s="10"/>
      <c r="M52510" s="10"/>
    </row>
    <row r="52511" spans="2:13" s="1" customFormat="1" ht="13.8" x14ac:dyDescent="0.3">
      <c r="B52511" s="10"/>
      <c r="L52511" s="10"/>
      <c r="M52511" s="10"/>
    </row>
    <row r="52512" spans="2:13" s="1" customFormat="1" ht="13.8" x14ac:dyDescent="0.3">
      <c r="B52512" s="10"/>
      <c r="L52512" s="10"/>
      <c r="M52512" s="10"/>
    </row>
    <row r="52513" spans="2:13" s="1" customFormat="1" ht="13.8" x14ac:dyDescent="0.3">
      <c r="B52513" s="10"/>
      <c r="L52513" s="10"/>
      <c r="M52513" s="10"/>
    </row>
    <row r="52514" spans="2:13" s="1" customFormat="1" ht="13.8" x14ac:dyDescent="0.3">
      <c r="B52514" s="10"/>
      <c r="L52514" s="10"/>
      <c r="M52514" s="10"/>
    </row>
    <row r="52515" spans="2:13" s="1" customFormat="1" ht="13.8" x14ac:dyDescent="0.3">
      <c r="B52515" s="10"/>
      <c r="L52515" s="10"/>
      <c r="M52515" s="10"/>
    </row>
    <row r="52516" spans="2:13" s="1" customFormat="1" ht="13.8" x14ac:dyDescent="0.3">
      <c r="B52516" s="10"/>
      <c r="L52516" s="10"/>
      <c r="M52516" s="10"/>
    </row>
    <row r="52517" spans="2:13" s="1" customFormat="1" ht="13.8" x14ac:dyDescent="0.3">
      <c r="B52517" s="10"/>
      <c r="L52517" s="10"/>
      <c r="M52517" s="10"/>
    </row>
    <row r="52518" spans="2:13" s="1" customFormat="1" ht="13.8" x14ac:dyDescent="0.3">
      <c r="B52518" s="10"/>
      <c r="L52518" s="10"/>
      <c r="M52518" s="10"/>
    </row>
    <row r="52519" spans="2:13" s="1" customFormat="1" ht="13.8" x14ac:dyDescent="0.3">
      <c r="B52519" s="10"/>
      <c r="L52519" s="10"/>
      <c r="M52519" s="10"/>
    </row>
    <row r="52520" spans="2:13" s="1" customFormat="1" ht="13.8" x14ac:dyDescent="0.3">
      <c r="B52520" s="10"/>
      <c r="L52520" s="10"/>
      <c r="M52520" s="10"/>
    </row>
    <row r="52521" spans="2:13" s="1" customFormat="1" ht="13.8" x14ac:dyDescent="0.3">
      <c r="B52521" s="10"/>
      <c r="L52521" s="10"/>
      <c r="M52521" s="10"/>
    </row>
    <row r="52522" spans="2:13" s="1" customFormat="1" ht="13.8" x14ac:dyDescent="0.3">
      <c r="B52522" s="10"/>
      <c r="L52522" s="10"/>
      <c r="M52522" s="10"/>
    </row>
    <row r="52523" spans="2:13" s="1" customFormat="1" ht="13.8" x14ac:dyDescent="0.3">
      <c r="B52523" s="10"/>
      <c r="L52523" s="10"/>
      <c r="M52523" s="10"/>
    </row>
    <row r="52524" spans="2:13" s="1" customFormat="1" ht="13.8" x14ac:dyDescent="0.3">
      <c r="B52524" s="10"/>
      <c r="L52524" s="10"/>
      <c r="M52524" s="10"/>
    </row>
    <row r="52525" spans="2:13" s="1" customFormat="1" ht="13.8" x14ac:dyDescent="0.3">
      <c r="B52525" s="10"/>
      <c r="L52525" s="10"/>
      <c r="M52525" s="10"/>
    </row>
    <row r="52526" spans="2:13" s="1" customFormat="1" ht="13.8" x14ac:dyDescent="0.3">
      <c r="B52526" s="10"/>
      <c r="L52526" s="10"/>
      <c r="M52526" s="10"/>
    </row>
    <row r="52527" spans="2:13" s="1" customFormat="1" ht="13.8" x14ac:dyDescent="0.3">
      <c r="B52527" s="10"/>
      <c r="L52527" s="10"/>
      <c r="M52527" s="10"/>
    </row>
    <row r="52528" spans="2:13" s="1" customFormat="1" ht="13.8" x14ac:dyDescent="0.3">
      <c r="B52528" s="10"/>
      <c r="L52528" s="10"/>
      <c r="M52528" s="10"/>
    </row>
    <row r="52529" spans="2:13" s="1" customFormat="1" ht="13.8" x14ac:dyDescent="0.3">
      <c r="B52529" s="10"/>
      <c r="L52529" s="10"/>
      <c r="M52529" s="10"/>
    </row>
    <row r="52530" spans="2:13" s="1" customFormat="1" ht="13.8" x14ac:dyDescent="0.3">
      <c r="B52530" s="10"/>
      <c r="L52530" s="10"/>
      <c r="M52530" s="10"/>
    </row>
    <row r="52531" spans="2:13" s="1" customFormat="1" ht="13.8" x14ac:dyDescent="0.3">
      <c r="B52531" s="10"/>
      <c r="L52531" s="10"/>
      <c r="M52531" s="10"/>
    </row>
    <row r="52532" spans="2:13" s="1" customFormat="1" ht="13.8" x14ac:dyDescent="0.3">
      <c r="B52532" s="10"/>
      <c r="L52532" s="10"/>
      <c r="M52532" s="10"/>
    </row>
    <row r="52533" spans="2:13" s="1" customFormat="1" ht="13.8" x14ac:dyDescent="0.3">
      <c r="B52533" s="10"/>
      <c r="L52533" s="10"/>
      <c r="M52533" s="10"/>
    </row>
    <row r="52534" spans="2:13" s="1" customFormat="1" ht="13.8" x14ac:dyDescent="0.3">
      <c r="B52534" s="10"/>
      <c r="L52534" s="10"/>
      <c r="M52534" s="10"/>
    </row>
    <row r="52535" spans="2:13" s="1" customFormat="1" ht="13.8" x14ac:dyDescent="0.3">
      <c r="B52535" s="10"/>
      <c r="L52535" s="10"/>
      <c r="M52535" s="10"/>
    </row>
    <row r="52536" spans="2:13" s="1" customFormat="1" ht="13.8" x14ac:dyDescent="0.3">
      <c r="B52536" s="10"/>
      <c r="L52536" s="10"/>
      <c r="M52536" s="10"/>
    </row>
    <row r="52537" spans="2:13" s="1" customFormat="1" ht="13.8" x14ac:dyDescent="0.3">
      <c r="B52537" s="10"/>
      <c r="L52537" s="10"/>
      <c r="M52537" s="10"/>
    </row>
    <row r="52538" spans="2:13" s="1" customFormat="1" ht="13.8" x14ac:dyDescent="0.3">
      <c r="B52538" s="10"/>
      <c r="L52538" s="10"/>
      <c r="M52538" s="10"/>
    </row>
    <row r="52539" spans="2:13" s="1" customFormat="1" ht="13.8" x14ac:dyDescent="0.3">
      <c r="B52539" s="10"/>
      <c r="L52539" s="10"/>
      <c r="M52539" s="10"/>
    </row>
    <row r="52540" spans="2:13" s="1" customFormat="1" ht="13.8" x14ac:dyDescent="0.3">
      <c r="B52540" s="10"/>
      <c r="L52540" s="10"/>
      <c r="M52540" s="10"/>
    </row>
    <row r="52541" spans="2:13" s="1" customFormat="1" ht="13.8" x14ac:dyDescent="0.3">
      <c r="B52541" s="10"/>
      <c r="L52541" s="10"/>
      <c r="M52541" s="10"/>
    </row>
    <row r="52542" spans="2:13" s="1" customFormat="1" ht="13.8" x14ac:dyDescent="0.3">
      <c r="B52542" s="10"/>
      <c r="L52542" s="10"/>
      <c r="M52542" s="10"/>
    </row>
    <row r="52543" spans="2:13" s="1" customFormat="1" ht="13.8" x14ac:dyDescent="0.3">
      <c r="B52543" s="10"/>
      <c r="L52543" s="10"/>
      <c r="M52543" s="10"/>
    </row>
    <row r="52544" spans="2:13" s="1" customFormat="1" ht="13.8" x14ac:dyDescent="0.3">
      <c r="B52544" s="10"/>
      <c r="L52544" s="10"/>
      <c r="M52544" s="10"/>
    </row>
    <row r="52545" spans="2:13" s="1" customFormat="1" ht="13.8" x14ac:dyDescent="0.3">
      <c r="B52545" s="10"/>
      <c r="L52545" s="10"/>
      <c r="M52545" s="10"/>
    </row>
    <row r="52546" spans="2:13" s="1" customFormat="1" ht="13.8" x14ac:dyDescent="0.3">
      <c r="B52546" s="10"/>
      <c r="L52546" s="10"/>
      <c r="M52546" s="10"/>
    </row>
    <row r="52547" spans="2:13" s="1" customFormat="1" ht="13.8" x14ac:dyDescent="0.3">
      <c r="B52547" s="10"/>
      <c r="L52547" s="10"/>
      <c r="M52547" s="10"/>
    </row>
    <row r="52548" spans="2:13" s="1" customFormat="1" ht="13.8" x14ac:dyDescent="0.3">
      <c r="B52548" s="10"/>
      <c r="L52548" s="10"/>
      <c r="M52548" s="10"/>
    </row>
    <row r="52549" spans="2:13" s="1" customFormat="1" ht="13.8" x14ac:dyDescent="0.3">
      <c r="B52549" s="10"/>
      <c r="L52549" s="10"/>
      <c r="M52549" s="10"/>
    </row>
    <row r="52550" spans="2:13" s="1" customFormat="1" ht="13.8" x14ac:dyDescent="0.3">
      <c r="B52550" s="10"/>
      <c r="L52550" s="10"/>
      <c r="M52550" s="10"/>
    </row>
    <row r="52551" spans="2:13" s="1" customFormat="1" ht="13.8" x14ac:dyDescent="0.3">
      <c r="B52551" s="10"/>
      <c r="L52551" s="10"/>
      <c r="M52551" s="10"/>
    </row>
    <row r="52552" spans="2:13" s="1" customFormat="1" ht="13.8" x14ac:dyDescent="0.3">
      <c r="B52552" s="10"/>
      <c r="L52552" s="10"/>
      <c r="M52552" s="10"/>
    </row>
    <row r="52553" spans="2:13" s="1" customFormat="1" ht="13.8" x14ac:dyDescent="0.3">
      <c r="B52553" s="10"/>
      <c r="L52553" s="10"/>
      <c r="M52553" s="10"/>
    </row>
    <row r="52554" spans="2:13" s="1" customFormat="1" ht="13.8" x14ac:dyDescent="0.3">
      <c r="B52554" s="10"/>
      <c r="L52554" s="10"/>
      <c r="M52554" s="10"/>
    </row>
    <row r="52555" spans="2:13" s="1" customFormat="1" ht="13.8" x14ac:dyDescent="0.3">
      <c r="B52555" s="10"/>
      <c r="L52555" s="10"/>
      <c r="M52555" s="10"/>
    </row>
    <row r="52556" spans="2:13" s="1" customFormat="1" ht="13.8" x14ac:dyDescent="0.3">
      <c r="B52556" s="10"/>
      <c r="L52556" s="10"/>
      <c r="M52556" s="10"/>
    </row>
    <row r="52557" spans="2:13" s="1" customFormat="1" ht="13.8" x14ac:dyDescent="0.3">
      <c r="B52557" s="10"/>
      <c r="L52557" s="10"/>
      <c r="M52557" s="10"/>
    </row>
    <row r="52558" spans="2:13" s="1" customFormat="1" ht="13.8" x14ac:dyDescent="0.3">
      <c r="B52558" s="10"/>
      <c r="L52558" s="10"/>
      <c r="M52558" s="10"/>
    </row>
    <row r="52559" spans="2:13" s="1" customFormat="1" ht="13.8" x14ac:dyDescent="0.3">
      <c r="B52559" s="10"/>
      <c r="L52559" s="10"/>
      <c r="M52559" s="10"/>
    </row>
    <row r="52560" spans="2:13" s="1" customFormat="1" ht="13.8" x14ac:dyDescent="0.3">
      <c r="B52560" s="10"/>
      <c r="L52560" s="10"/>
      <c r="M52560" s="10"/>
    </row>
    <row r="52561" spans="2:13" s="1" customFormat="1" ht="13.8" x14ac:dyDescent="0.3">
      <c r="B52561" s="10"/>
      <c r="L52561" s="10"/>
      <c r="M52561" s="10"/>
    </row>
    <row r="52562" spans="2:13" s="1" customFormat="1" ht="13.8" x14ac:dyDescent="0.3">
      <c r="B52562" s="10"/>
      <c r="L52562" s="10"/>
      <c r="M52562" s="10"/>
    </row>
    <row r="52563" spans="2:13" s="1" customFormat="1" ht="13.8" x14ac:dyDescent="0.3">
      <c r="B52563" s="10"/>
      <c r="L52563" s="10"/>
      <c r="M52563" s="10"/>
    </row>
    <row r="52564" spans="2:13" s="1" customFormat="1" ht="13.8" x14ac:dyDescent="0.3">
      <c r="B52564" s="10"/>
      <c r="L52564" s="10"/>
      <c r="M52564" s="10"/>
    </row>
    <row r="52565" spans="2:13" s="1" customFormat="1" ht="13.8" x14ac:dyDescent="0.3">
      <c r="B52565" s="10"/>
      <c r="L52565" s="10"/>
      <c r="M52565" s="10"/>
    </row>
    <row r="52566" spans="2:13" s="1" customFormat="1" ht="13.8" x14ac:dyDescent="0.3">
      <c r="B52566" s="10"/>
      <c r="L52566" s="10"/>
      <c r="M52566" s="10"/>
    </row>
    <row r="52567" spans="2:13" s="1" customFormat="1" ht="13.8" x14ac:dyDescent="0.3">
      <c r="B52567" s="10"/>
      <c r="L52567" s="10"/>
      <c r="M52567" s="10"/>
    </row>
    <row r="52568" spans="2:13" s="1" customFormat="1" ht="13.8" x14ac:dyDescent="0.3">
      <c r="B52568" s="10"/>
      <c r="L52568" s="10"/>
      <c r="M52568" s="10"/>
    </row>
    <row r="52569" spans="2:13" s="1" customFormat="1" ht="13.8" x14ac:dyDescent="0.3">
      <c r="B52569" s="10"/>
      <c r="L52569" s="10"/>
      <c r="M52569" s="10"/>
    </row>
    <row r="52570" spans="2:13" s="1" customFormat="1" ht="13.8" x14ac:dyDescent="0.3">
      <c r="B52570" s="10"/>
      <c r="L52570" s="10"/>
      <c r="M52570" s="10"/>
    </row>
    <row r="52571" spans="2:13" s="1" customFormat="1" ht="13.8" x14ac:dyDescent="0.3">
      <c r="B52571" s="10"/>
      <c r="L52571" s="10"/>
      <c r="M52571" s="10"/>
    </row>
    <row r="52572" spans="2:13" s="1" customFormat="1" ht="13.8" x14ac:dyDescent="0.3">
      <c r="B52572" s="10"/>
      <c r="L52572" s="10"/>
      <c r="M52572" s="10"/>
    </row>
    <row r="52573" spans="2:13" s="1" customFormat="1" ht="13.8" x14ac:dyDescent="0.3">
      <c r="B52573" s="10"/>
      <c r="L52573" s="10"/>
      <c r="M52573" s="10"/>
    </row>
    <row r="52574" spans="2:13" s="1" customFormat="1" ht="13.8" x14ac:dyDescent="0.3">
      <c r="B52574" s="10"/>
      <c r="L52574" s="10"/>
      <c r="M52574" s="10"/>
    </row>
    <row r="52575" spans="2:13" s="1" customFormat="1" ht="13.8" x14ac:dyDescent="0.3">
      <c r="B52575" s="10"/>
      <c r="L52575" s="10"/>
      <c r="M52575" s="10"/>
    </row>
    <row r="52576" spans="2:13" s="1" customFormat="1" ht="13.8" x14ac:dyDescent="0.3">
      <c r="B52576" s="10"/>
      <c r="L52576" s="10"/>
      <c r="M52576" s="10"/>
    </row>
    <row r="52577" spans="2:13" s="1" customFormat="1" ht="13.8" x14ac:dyDescent="0.3">
      <c r="B52577" s="10"/>
      <c r="L52577" s="10"/>
      <c r="M52577" s="10"/>
    </row>
    <row r="52578" spans="2:13" s="1" customFormat="1" ht="13.8" x14ac:dyDescent="0.3">
      <c r="B52578" s="10"/>
      <c r="L52578" s="10"/>
      <c r="M52578" s="10"/>
    </row>
    <row r="52579" spans="2:13" s="1" customFormat="1" ht="13.8" x14ac:dyDescent="0.3">
      <c r="B52579" s="10"/>
      <c r="L52579" s="10"/>
      <c r="M52579" s="10"/>
    </row>
    <row r="52580" spans="2:13" s="1" customFormat="1" ht="13.8" x14ac:dyDescent="0.3">
      <c r="B52580" s="10"/>
      <c r="L52580" s="10"/>
      <c r="M52580" s="10"/>
    </row>
    <row r="52581" spans="2:13" s="1" customFormat="1" ht="13.8" x14ac:dyDescent="0.3">
      <c r="B52581" s="10"/>
      <c r="L52581" s="10"/>
      <c r="M52581" s="10"/>
    </row>
    <row r="52582" spans="2:13" s="1" customFormat="1" ht="13.8" x14ac:dyDescent="0.3">
      <c r="B52582" s="10"/>
      <c r="L52582" s="10"/>
      <c r="M52582" s="10"/>
    </row>
    <row r="52583" spans="2:13" s="1" customFormat="1" ht="13.8" x14ac:dyDescent="0.3">
      <c r="B52583" s="10"/>
      <c r="L52583" s="10"/>
      <c r="M52583" s="10"/>
    </row>
    <row r="52584" spans="2:13" s="1" customFormat="1" ht="13.8" x14ac:dyDescent="0.3">
      <c r="B52584" s="10"/>
      <c r="L52584" s="10"/>
      <c r="M52584" s="10"/>
    </row>
    <row r="52585" spans="2:13" s="1" customFormat="1" ht="13.8" x14ac:dyDescent="0.3">
      <c r="B52585" s="10"/>
      <c r="L52585" s="10"/>
      <c r="M52585" s="10"/>
    </row>
    <row r="52586" spans="2:13" s="1" customFormat="1" ht="13.8" x14ac:dyDescent="0.3">
      <c r="B52586" s="10"/>
      <c r="L52586" s="10"/>
      <c r="M52586" s="10"/>
    </row>
    <row r="52587" spans="2:13" s="1" customFormat="1" ht="13.8" x14ac:dyDescent="0.3">
      <c r="B52587" s="10"/>
      <c r="L52587" s="10"/>
      <c r="M52587" s="10"/>
    </row>
    <row r="52588" spans="2:13" s="1" customFormat="1" ht="13.8" x14ac:dyDescent="0.3">
      <c r="B52588" s="10"/>
      <c r="L52588" s="10"/>
      <c r="M52588" s="10"/>
    </row>
    <row r="52589" spans="2:13" s="1" customFormat="1" ht="13.8" x14ac:dyDescent="0.3">
      <c r="B52589" s="10"/>
      <c r="L52589" s="10"/>
      <c r="M52589" s="10"/>
    </row>
    <row r="52590" spans="2:13" s="1" customFormat="1" ht="13.8" x14ac:dyDescent="0.3">
      <c r="B52590" s="10"/>
      <c r="L52590" s="10"/>
      <c r="M52590" s="10"/>
    </row>
    <row r="52591" spans="2:13" s="1" customFormat="1" ht="13.8" x14ac:dyDescent="0.3">
      <c r="B52591" s="10"/>
      <c r="L52591" s="10"/>
      <c r="M52591" s="10"/>
    </row>
    <row r="52592" spans="2:13" s="1" customFormat="1" ht="13.8" x14ac:dyDescent="0.3">
      <c r="B52592" s="10"/>
      <c r="L52592" s="10"/>
      <c r="M52592" s="10"/>
    </row>
    <row r="52593" spans="2:13" s="1" customFormat="1" ht="13.8" x14ac:dyDescent="0.3">
      <c r="B52593" s="10"/>
      <c r="L52593" s="10"/>
      <c r="M52593" s="10"/>
    </row>
    <row r="52594" spans="2:13" s="1" customFormat="1" ht="13.8" x14ac:dyDescent="0.3">
      <c r="B52594" s="10"/>
      <c r="L52594" s="10"/>
      <c r="M52594" s="10"/>
    </row>
    <row r="52595" spans="2:13" s="1" customFormat="1" ht="13.8" x14ac:dyDescent="0.3">
      <c r="B52595" s="10"/>
      <c r="L52595" s="10"/>
      <c r="M52595" s="10"/>
    </row>
    <row r="52596" spans="2:13" s="1" customFormat="1" ht="13.8" x14ac:dyDescent="0.3">
      <c r="B52596" s="10"/>
      <c r="L52596" s="10"/>
      <c r="M52596" s="10"/>
    </row>
    <row r="52597" spans="2:13" s="1" customFormat="1" ht="13.8" x14ac:dyDescent="0.3">
      <c r="B52597" s="10"/>
      <c r="L52597" s="10"/>
      <c r="M52597" s="10"/>
    </row>
    <row r="52598" spans="2:13" s="1" customFormat="1" ht="13.8" x14ac:dyDescent="0.3">
      <c r="B52598" s="10"/>
      <c r="L52598" s="10"/>
      <c r="M52598" s="10"/>
    </row>
    <row r="52599" spans="2:13" s="1" customFormat="1" ht="13.8" x14ac:dyDescent="0.3">
      <c r="B52599" s="10"/>
      <c r="L52599" s="10"/>
      <c r="M52599" s="10"/>
    </row>
    <row r="52600" spans="2:13" s="1" customFormat="1" ht="13.8" x14ac:dyDescent="0.3">
      <c r="B52600" s="10"/>
      <c r="L52600" s="10"/>
      <c r="M52600" s="10"/>
    </row>
    <row r="52601" spans="2:13" s="1" customFormat="1" ht="13.8" x14ac:dyDescent="0.3">
      <c r="B52601" s="10"/>
      <c r="L52601" s="10"/>
      <c r="M52601" s="10"/>
    </row>
    <row r="52602" spans="2:13" s="1" customFormat="1" ht="13.8" x14ac:dyDescent="0.3">
      <c r="B52602" s="10"/>
      <c r="L52602" s="10"/>
      <c r="M52602" s="10"/>
    </row>
    <row r="52603" spans="2:13" s="1" customFormat="1" ht="13.8" x14ac:dyDescent="0.3">
      <c r="B52603" s="10"/>
      <c r="L52603" s="10"/>
      <c r="M52603" s="10"/>
    </row>
    <row r="52604" spans="2:13" s="1" customFormat="1" ht="13.8" x14ac:dyDescent="0.3">
      <c r="B52604" s="10"/>
      <c r="L52604" s="10"/>
      <c r="M52604" s="10"/>
    </row>
    <row r="52605" spans="2:13" s="1" customFormat="1" ht="13.8" x14ac:dyDescent="0.3">
      <c r="B52605" s="10"/>
      <c r="L52605" s="10"/>
      <c r="M52605" s="10"/>
    </row>
    <row r="52606" spans="2:13" s="1" customFormat="1" ht="13.8" x14ac:dyDescent="0.3">
      <c r="B52606" s="10"/>
      <c r="L52606" s="10"/>
      <c r="M52606" s="10"/>
    </row>
    <row r="52607" spans="2:13" s="1" customFormat="1" ht="13.8" x14ac:dyDescent="0.3">
      <c r="B52607" s="10"/>
      <c r="L52607" s="10"/>
      <c r="M52607" s="10"/>
    </row>
    <row r="52608" spans="2:13" s="1" customFormat="1" ht="13.8" x14ac:dyDescent="0.3">
      <c r="B52608" s="10"/>
      <c r="L52608" s="10"/>
      <c r="M52608" s="10"/>
    </row>
    <row r="52609" spans="2:13" s="1" customFormat="1" ht="13.8" x14ac:dyDescent="0.3">
      <c r="B52609" s="10"/>
      <c r="L52609" s="10"/>
      <c r="M52609" s="10"/>
    </row>
    <row r="52610" spans="2:13" s="1" customFormat="1" ht="13.8" x14ac:dyDescent="0.3">
      <c r="B52610" s="10"/>
      <c r="L52610" s="10"/>
      <c r="M52610" s="10"/>
    </row>
    <row r="52611" spans="2:13" s="1" customFormat="1" ht="13.8" x14ac:dyDescent="0.3">
      <c r="B52611" s="10"/>
      <c r="L52611" s="10"/>
      <c r="M52611" s="10"/>
    </row>
    <row r="52612" spans="2:13" s="1" customFormat="1" ht="13.8" x14ac:dyDescent="0.3">
      <c r="B52612" s="10"/>
      <c r="L52612" s="10"/>
      <c r="M52612" s="10"/>
    </row>
    <row r="52613" spans="2:13" s="1" customFormat="1" ht="13.8" x14ac:dyDescent="0.3">
      <c r="B52613" s="10"/>
      <c r="L52613" s="10"/>
      <c r="M52613" s="10"/>
    </row>
    <row r="52614" spans="2:13" s="1" customFormat="1" ht="13.8" x14ac:dyDescent="0.3">
      <c r="B52614" s="10"/>
      <c r="L52614" s="10"/>
      <c r="M52614" s="10"/>
    </row>
    <row r="52615" spans="2:13" s="1" customFormat="1" ht="13.8" x14ac:dyDescent="0.3">
      <c r="B52615" s="10"/>
      <c r="L52615" s="10"/>
      <c r="M52615" s="10"/>
    </row>
    <row r="52616" spans="2:13" s="1" customFormat="1" ht="13.8" x14ac:dyDescent="0.3">
      <c r="B52616" s="10"/>
      <c r="L52616" s="10"/>
      <c r="M52616" s="10"/>
    </row>
    <row r="52617" spans="2:13" s="1" customFormat="1" ht="13.8" x14ac:dyDescent="0.3">
      <c r="B52617" s="10"/>
      <c r="L52617" s="10"/>
      <c r="M52617" s="10"/>
    </row>
    <row r="52618" spans="2:13" s="1" customFormat="1" ht="13.8" x14ac:dyDescent="0.3">
      <c r="B52618" s="10"/>
      <c r="L52618" s="10"/>
      <c r="M52618" s="10"/>
    </row>
    <row r="52619" spans="2:13" s="1" customFormat="1" ht="13.8" x14ac:dyDescent="0.3">
      <c r="B52619" s="10"/>
      <c r="L52619" s="10"/>
      <c r="M52619" s="10"/>
    </row>
    <row r="52620" spans="2:13" s="1" customFormat="1" ht="13.8" x14ac:dyDescent="0.3">
      <c r="B52620" s="10"/>
      <c r="L52620" s="10"/>
      <c r="M52620" s="10"/>
    </row>
    <row r="52621" spans="2:13" s="1" customFormat="1" ht="13.8" x14ac:dyDescent="0.3">
      <c r="B52621" s="10"/>
      <c r="L52621" s="10"/>
      <c r="M52621" s="10"/>
    </row>
    <row r="52622" spans="2:13" s="1" customFormat="1" ht="13.8" x14ac:dyDescent="0.3">
      <c r="B52622" s="10"/>
      <c r="L52622" s="10"/>
      <c r="M52622" s="10"/>
    </row>
    <row r="52623" spans="2:13" s="1" customFormat="1" ht="13.8" x14ac:dyDescent="0.3">
      <c r="B52623" s="10"/>
      <c r="L52623" s="10"/>
      <c r="M52623" s="10"/>
    </row>
    <row r="52624" spans="2:13" s="1" customFormat="1" ht="13.8" x14ac:dyDescent="0.3">
      <c r="B52624" s="10"/>
      <c r="L52624" s="10"/>
      <c r="M52624" s="10"/>
    </row>
    <row r="52625" spans="2:13" s="1" customFormat="1" ht="13.8" x14ac:dyDescent="0.3">
      <c r="B52625" s="10"/>
      <c r="L52625" s="10"/>
      <c r="M52625" s="10"/>
    </row>
    <row r="52626" spans="2:13" s="1" customFormat="1" ht="13.8" x14ac:dyDescent="0.3">
      <c r="B52626" s="10"/>
      <c r="L52626" s="10"/>
      <c r="M52626" s="10"/>
    </row>
    <row r="52627" spans="2:13" s="1" customFormat="1" ht="13.8" x14ac:dyDescent="0.3">
      <c r="B52627" s="10"/>
      <c r="L52627" s="10"/>
      <c r="M52627" s="10"/>
    </row>
    <row r="52628" spans="2:13" s="1" customFormat="1" ht="13.8" x14ac:dyDescent="0.3">
      <c r="B52628" s="10"/>
      <c r="L52628" s="10"/>
      <c r="M52628" s="10"/>
    </row>
    <row r="52629" spans="2:13" s="1" customFormat="1" ht="13.8" x14ac:dyDescent="0.3">
      <c r="B52629" s="10"/>
      <c r="L52629" s="10"/>
      <c r="M52629" s="10"/>
    </row>
    <row r="52630" spans="2:13" s="1" customFormat="1" ht="13.8" x14ac:dyDescent="0.3">
      <c r="B52630" s="10"/>
      <c r="L52630" s="10"/>
      <c r="M52630" s="10"/>
    </row>
    <row r="52631" spans="2:13" s="1" customFormat="1" ht="13.8" x14ac:dyDescent="0.3">
      <c r="B52631" s="10"/>
      <c r="L52631" s="10"/>
      <c r="M52631" s="10"/>
    </row>
    <row r="52632" spans="2:13" s="1" customFormat="1" ht="13.8" x14ac:dyDescent="0.3">
      <c r="B52632" s="10"/>
      <c r="L52632" s="10"/>
      <c r="M52632" s="10"/>
    </row>
    <row r="52633" spans="2:13" s="1" customFormat="1" ht="13.8" x14ac:dyDescent="0.3">
      <c r="B52633" s="10"/>
      <c r="L52633" s="10"/>
      <c r="M52633" s="10"/>
    </row>
    <row r="52634" spans="2:13" s="1" customFormat="1" ht="13.8" x14ac:dyDescent="0.3">
      <c r="B52634" s="10"/>
      <c r="L52634" s="10"/>
      <c r="M52634" s="10"/>
    </row>
    <row r="52635" spans="2:13" s="1" customFormat="1" ht="13.8" x14ac:dyDescent="0.3">
      <c r="B52635" s="10"/>
      <c r="L52635" s="10"/>
      <c r="M52635" s="10"/>
    </row>
    <row r="52636" spans="2:13" s="1" customFormat="1" ht="13.8" x14ac:dyDescent="0.3">
      <c r="B52636" s="10"/>
      <c r="L52636" s="10"/>
      <c r="M52636" s="10"/>
    </row>
    <row r="52637" spans="2:13" s="1" customFormat="1" ht="13.8" x14ac:dyDescent="0.3">
      <c r="B52637" s="10"/>
      <c r="L52637" s="10"/>
      <c r="M52637" s="10"/>
    </row>
    <row r="52638" spans="2:13" s="1" customFormat="1" ht="13.8" x14ac:dyDescent="0.3">
      <c r="B52638" s="10"/>
      <c r="L52638" s="10"/>
      <c r="M52638" s="10"/>
    </row>
    <row r="52639" spans="2:13" s="1" customFormat="1" ht="13.8" x14ac:dyDescent="0.3">
      <c r="B52639" s="10"/>
      <c r="L52639" s="10"/>
      <c r="M52639" s="10"/>
    </row>
    <row r="52640" spans="2:13" s="1" customFormat="1" ht="13.8" x14ac:dyDescent="0.3">
      <c r="B52640" s="10"/>
      <c r="L52640" s="10"/>
      <c r="M52640" s="10"/>
    </row>
    <row r="52641" spans="2:13" s="1" customFormat="1" ht="13.8" x14ac:dyDescent="0.3">
      <c r="B52641" s="10"/>
      <c r="L52641" s="10"/>
      <c r="M52641" s="10"/>
    </row>
    <row r="52642" spans="2:13" s="1" customFormat="1" ht="13.8" x14ac:dyDescent="0.3">
      <c r="B52642" s="10"/>
      <c r="L52642" s="10"/>
      <c r="M52642" s="10"/>
    </row>
    <row r="52643" spans="2:13" s="1" customFormat="1" ht="13.8" x14ac:dyDescent="0.3">
      <c r="B52643" s="10"/>
      <c r="L52643" s="10"/>
      <c r="M52643" s="10"/>
    </row>
    <row r="52644" spans="2:13" s="1" customFormat="1" ht="13.8" x14ac:dyDescent="0.3">
      <c r="B52644" s="10"/>
      <c r="L52644" s="10"/>
      <c r="M52644" s="10"/>
    </row>
    <row r="52645" spans="2:13" s="1" customFormat="1" ht="13.8" x14ac:dyDescent="0.3">
      <c r="B52645" s="10"/>
      <c r="L52645" s="10"/>
      <c r="M52645" s="10"/>
    </row>
    <row r="52646" spans="2:13" s="1" customFormat="1" ht="13.8" x14ac:dyDescent="0.3">
      <c r="B52646" s="10"/>
      <c r="L52646" s="10"/>
      <c r="M52646" s="10"/>
    </row>
    <row r="52647" spans="2:13" s="1" customFormat="1" ht="13.8" x14ac:dyDescent="0.3">
      <c r="B52647" s="10"/>
      <c r="L52647" s="10"/>
      <c r="M52647" s="10"/>
    </row>
    <row r="52648" spans="2:13" s="1" customFormat="1" ht="13.8" x14ac:dyDescent="0.3">
      <c r="B52648" s="10"/>
      <c r="L52648" s="10"/>
      <c r="M52648" s="10"/>
    </row>
    <row r="52649" spans="2:13" s="1" customFormat="1" ht="13.8" x14ac:dyDescent="0.3">
      <c r="B52649" s="10"/>
      <c r="L52649" s="10"/>
      <c r="M52649" s="10"/>
    </row>
    <row r="52650" spans="2:13" s="1" customFormat="1" ht="13.8" x14ac:dyDescent="0.3">
      <c r="B52650" s="10"/>
      <c r="L52650" s="10"/>
      <c r="M52650" s="10"/>
    </row>
    <row r="52651" spans="2:13" s="1" customFormat="1" ht="13.8" x14ac:dyDescent="0.3">
      <c r="B52651" s="10"/>
      <c r="L52651" s="10"/>
      <c r="M52651" s="10"/>
    </row>
    <row r="52652" spans="2:13" s="1" customFormat="1" ht="13.8" x14ac:dyDescent="0.3">
      <c r="B52652" s="10"/>
      <c r="L52652" s="10"/>
      <c r="M52652" s="10"/>
    </row>
    <row r="52653" spans="2:13" s="1" customFormat="1" ht="13.8" x14ac:dyDescent="0.3">
      <c r="B52653" s="10"/>
      <c r="L52653" s="10"/>
      <c r="M52653" s="10"/>
    </row>
    <row r="52654" spans="2:13" s="1" customFormat="1" ht="13.8" x14ac:dyDescent="0.3">
      <c r="B52654" s="10"/>
      <c r="L52654" s="10"/>
      <c r="M52654" s="10"/>
    </row>
    <row r="52655" spans="2:13" s="1" customFormat="1" ht="13.8" x14ac:dyDescent="0.3">
      <c r="B52655" s="10"/>
      <c r="L52655" s="10"/>
      <c r="M52655" s="10"/>
    </row>
    <row r="52656" spans="2:13" s="1" customFormat="1" ht="13.8" x14ac:dyDescent="0.3">
      <c r="B52656" s="10"/>
      <c r="L52656" s="10"/>
      <c r="M52656" s="10"/>
    </row>
    <row r="52657" spans="2:13" s="1" customFormat="1" ht="13.8" x14ac:dyDescent="0.3">
      <c r="B52657" s="10"/>
      <c r="L52657" s="10"/>
      <c r="M52657" s="10"/>
    </row>
    <row r="52658" spans="2:13" s="1" customFormat="1" ht="13.8" x14ac:dyDescent="0.3">
      <c r="B52658" s="10"/>
      <c r="L52658" s="10"/>
      <c r="M52658" s="10"/>
    </row>
    <row r="52659" spans="2:13" s="1" customFormat="1" ht="13.8" x14ac:dyDescent="0.3">
      <c r="B52659" s="10"/>
      <c r="L52659" s="10"/>
      <c r="M52659" s="10"/>
    </row>
    <row r="52660" spans="2:13" s="1" customFormat="1" ht="13.8" x14ac:dyDescent="0.3">
      <c r="B52660" s="10"/>
      <c r="L52660" s="10"/>
      <c r="M52660" s="10"/>
    </row>
    <row r="52661" spans="2:13" s="1" customFormat="1" ht="13.8" x14ac:dyDescent="0.3">
      <c r="B52661" s="10"/>
      <c r="L52661" s="10"/>
      <c r="M52661" s="10"/>
    </row>
    <row r="52662" spans="2:13" s="1" customFormat="1" ht="13.8" x14ac:dyDescent="0.3">
      <c r="B52662" s="10"/>
      <c r="L52662" s="10"/>
      <c r="M52662" s="10"/>
    </row>
    <row r="52663" spans="2:13" s="1" customFormat="1" ht="13.8" x14ac:dyDescent="0.3">
      <c r="B52663" s="10"/>
      <c r="L52663" s="10"/>
      <c r="M52663" s="10"/>
    </row>
    <row r="52664" spans="2:13" s="1" customFormat="1" ht="13.8" x14ac:dyDescent="0.3">
      <c r="B52664" s="10"/>
      <c r="L52664" s="10"/>
      <c r="M52664" s="10"/>
    </row>
    <row r="52665" spans="2:13" s="1" customFormat="1" ht="13.8" x14ac:dyDescent="0.3">
      <c r="B52665" s="10"/>
      <c r="L52665" s="10"/>
      <c r="M52665" s="10"/>
    </row>
    <row r="52666" spans="2:13" s="1" customFormat="1" ht="13.8" x14ac:dyDescent="0.3">
      <c r="B52666" s="10"/>
      <c r="L52666" s="10"/>
      <c r="M52666" s="10"/>
    </row>
    <row r="52667" spans="2:13" s="1" customFormat="1" ht="13.8" x14ac:dyDescent="0.3">
      <c r="B52667" s="10"/>
      <c r="L52667" s="10"/>
      <c r="M52667" s="10"/>
    </row>
    <row r="52668" spans="2:13" s="1" customFormat="1" ht="13.8" x14ac:dyDescent="0.3">
      <c r="B52668" s="10"/>
      <c r="L52668" s="10"/>
      <c r="M52668" s="10"/>
    </row>
    <row r="52669" spans="2:13" s="1" customFormat="1" ht="13.8" x14ac:dyDescent="0.3">
      <c r="B52669" s="10"/>
      <c r="L52669" s="10"/>
      <c r="M52669" s="10"/>
    </row>
    <row r="52670" spans="2:13" s="1" customFormat="1" ht="13.8" x14ac:dyDescent="0.3">
      <c r="B52670" s="10"/>
      <c r="L52670" s="10"/>
      <c r="M52670" s="10"/>
    </row>
    <row r="52671" spans="2:13" s="1" customFormat="1" ht="13.8" x14ac:dyDescent="0.3">
      <c r="B52671" s="10"/>
      <c r="L52671" s="10"/>
      <c r="M52671" s="10"/>
    </row>
    <row r="52672" spans="2:13" s="1" customFormat="1" ht="13.8" x14ac:dyDescent="0.3">
      <c r="B52672" s="10"/>
      <c r="L52672" s="10"/>
      <c r="M52672" s="10"/>
    </row>
    <row r="52673" spans="2:13" s="1" customFormat="1" ht="13.8" x14ac:dyDescent="0.3">
      <c r="B52673" s="10"/>
      <c r="L52673" s="10"/>
      <c r="M52673" s="10"/>
    </row>
    <row r="52674" spans="2:13" s="1" customFormat="1" ht="13.8" x14ac:dyDescent="0.3">
      <c r="B52674" s="10"/>
      <c r="L52674" s="10"/>
      <c r="M52674" s="10"/>
    </row>
    <row r="52675" spans="2:13" s="1" customFormat="1" ht="13.8" x14ac:dyDescent="0.3">
      <c r="B52675" s="10"/>
      <c r="L52675" s="10"/>
      <c r="M52675" s="10"/>
    </row>
    <row r="52676" spans="2:13" s="1" customFormat="1" ht="13.8" x14ac:dyDescent="0.3">
      <c r="B52676" s="10"/>
      <c r="L52676" s="10"/>
      <c r="M52676" s="10"/>
    </row>
    <row r="52677" spans="2:13" s="1" customFormat="1" ht="13.8" x14ac:dyDescent="0.3">
      <c r="B52677" s="10"/>
      <c r="L52677" s="10"/>
      <c r="M52677" s="10"/>
    </row>
    <row r="52678" spans="2:13" s="1" customFormat="1" ht="13.8" x14ac:dyDescent="0.3">
      <c r="B52678" s="10"/>
      <c r="L52678" s="10"/>
      <c r="M52678" s="10"/>
    </row>
    <row r="52679" spans="2:13" s="1" customFormat="1" ht="13.8" x14ac:dyDescent="0.3">
      <c r="B52679" s="10"/>
      <c r="L52679" s="10"/>
      <c r="M52679" s="10"/>
    </row>
    <row r="52680" spans="2:13" s="1" customFormat="1" ht="13.8" x14ac:dyDescent="0.3">
      <c r="B52680" s="10"/>
      <c r="L52680" s="10"/>
      <c r="M52680" s="10"/>
    </row>
    <row r="52681" spans="2:13" s="1" customFormat="1" ht="13.8" x14ac:dyDescent="0.3">
      <c r="B52681" s="10"/>
      <c r="L52681" s="10"/>
      <c r="M52681" s="10"/>
    </row>
    <row r="52682" spans="2:13" s="1" customFormat="1" ht="13.8" x14ac:dyDescent="0.3">
      <c r="B52682" s="10"/>
      <c r="L52682" s="10"/>
      <c r="M52682" s="10"/>
    </row>
    <row r="52683" spans="2:13" s="1" customFormat="1" ht="13.8" x14ac:dyDescent="0.3">
      <c r="B52683" s="10"/>
      <c r="L52683" s="10"/>
      <c r="M52683" s="10"/>
    </row>
    <row r="52684" spans="2:13" s="1" customFormat="1" ht="13.8" x14ac:dyDescent="0.3">
      <c r="B52684" s="10"/>
      <c r="L52684" s="10"/>
      <c r="M52684" s="10"/>
    </row>
    <row r="52685" spans="2:13" s="1" customFormat="1" ht="13.8" x14ac:dyDescent="0.3">
      <c r="B52685" s="10"/>
      <c r="L52685" s="10"/>
      <c r="M52685" s="10"/>
    </row>
    <row r="52686" spans="2:13" s="1" customFormat="1" ht="13.8" x14ac:dyDescent="0.3">
      <c r="B52686" s="10"/>
      <c r="L52686" s="10"/>
      <c r="M52686" s="10"/>
    </row>
    <row r="52687" spans="2:13" s="1" customFormat="1" ht="13.8" x14ac:dyDescent="0.3">
      <c r="B52687" s="10"/>
      <c r="L52687" s="10"/>
      <c r="M52687" s="10"/>
    </row>
    <row r="52688" spans="2:13" s="1" customFormat="1" ht="13.8" x14ac:dyDescent="0.3">
      <c r="B52688" s="10"/>
      <c r="L52688" s="10"/>
      <c r="M52688" s="10"/>
    </row>
    <row r="52689" spans="2:13" s="1" customFormat="1" ht="13.8" x14ac:dyDescent="0.3">
      <c r="B52689" s="10"/>
      <c r="L52689" s="10"/>
      <c r="M52689" s="10"/>
    </row>
    <row r="52690" spans="2:13" s="1" customFormat="1" ht="13.8" x14ac:dyDescent="0.3">
      <c r="B52690" s="10"/>
      <c r="L52690" s="10"/>
      <c r="M52690" s="10"/>
    </row>
    <row r="52691" spans="2:13" s="1" customFormat="1" ht="13.8" x14ac:dyDescent="0.3">
      <c r="B52691" s="10"/>
      <c r="L52691" s="10"/>
      <c r="M52691" s="10"/>
    </row>
    <row r="52692" spans="2:13" s="1" customFormat="1" ht="13.8" x14ac:dyDescent="0.3">
      <c r="B52692" s="10"/>
      <c r="L52692" s="10"/>
      <c r="M52692" s="10"/>
    </row>
    <row r="52693" spans="2:13" s="1" customFormat="1" ht="13.8" x14ac:dyDescent="0.3">
      <c r="B52693" s="10"/>
      <c r="L52693" s="10"/>
      <c r="M52693" s="10"/>
    </row>
    <row r="52694" spans="2:13" s="1" customFormat="1" ht="13.8" x14ac:dyDescent="0.3">
      <c r="B52694" s="10"/>
      <c r="L52694" s="10"/>
      <c r="M52694" s="10"/>
    </row>
    <row r="52695" spans="2:13" s="1" customFormat="1" ht="13.8" x14ac:dyDescent="0.3">
      <c r="B52695" s="10"/>
      <c r="L52695" s="10"/>
      <c r="M52695" s="10"/>
    </row>
    <row r="52696" spans="2:13" s="1" customFormat="1" ht="13.8" x14ac:dyDescent="0.3">
      <c r="B52696" s="10"/>
      <c r="L52696" s="10"/>
      <c r="M52696" s="10"/>
    </row>
    <row r="52697" spans="2:13" s="1" customFormat="1" ht="13.8" x14ac:dyDescent="0.3">
      <c r="B52697" s="10"/>
      <c r="L52697" s="10"/>
      <c r="M52697" s="10"/>
    </row>
    <row r="52698" spans="2:13" s="1" customFormat="1" ht="13.8" x14ac:dyDescent="0.3">
      <c r="B52698" s="10"/>
      <c r="L52698" s="10"/>
      <c r="M52698" s="10"/>
    </row>
    <row r="52699" spans="2:13" s="1" customFormat="1" ht="13.8" x14ac:dyDescent="0.3">
      <c r="B52699" s="10"/>
      <c r="L52699" s="10"/>
      <c r="M52699" s="10"/>
    </row>
    <row r="52700" spans="2:13" s="1" customFormat="1" ht="13.8" x14ac:dyDescent="0.3">
      <c r="B52700" s="10"/>
      <c r="L52700" s="10"/>
      <c r="M52700" s="10"/>
    </row>
    <row r="52701" spans="2:13" s="1" customFormat="1" ht="13.8" x14ac:dyDescent="0.3">
      <c r="B52701" s="10"/>
      <c r="L52701" s="10"/>
      <c r="M52701" s="10"/>
    </row>
    <row r="52702" spans="2:13" s="1" customFormat="1" ht="13.8" x14ac:dyDescent="0.3">
      <c r="B52702" s="10"/>
      <c r="L52702" s="10"/>
      <c r="M52702" s="10"/>
    </row>
    <row r="52703" spans="2:13" s="1" customFormat="1" ht="13.8" x14ac:dyDescent="0.3">
      <c r="B52703" s="10"/>
      <c r="L52703" s="10"/>
      <c r="M52703" s="10"/>
    </row>
    <row r="52704" spans="2:13" s="1" customFormat="1" ht="13.8" x14ac:dyDescent="0.3">
      <c r="B52704" s="10"/>
      <c r="L52704" s="10"/>
      <c r="M52704" s="10"/>
    </row>
    <row r="52705" spans="2:13" s="1" customFormat="1" ht="13.8" x14ac:dyDescent="0.3">
      <c r="B52705" s="10"/>
      <c r="L52705" s="10"/>
      <c r="M52705" s="10"/>
    </row>
    <row r="52706" spans="2:13" s="1" customFormat="1" ht="13.8" x14ac:dyDescent="0.3">
      <c r="B52706" s="10"/>
      <c r="L52706" s="10"/>
      <c r="M52706" s="10"/>
    </row>
    <row r="52707" spans="2:13" s="1" customFormat="1" ht="13.8" x14ac:dyDescent="0.3">
      <c r="B52707" s="10"/>
      <c r="L52707" s="10"/>
      <c r="M52707" s="10"/>
    </row>
    <row r="52708" spans="2:13" s="1" customFormat="1" ht="13.8" x14ac:dyDescent="0.3">
      <c r="B52708" s="10"/>
      <c r="L52708" s="10"/>
      <c r="M52708" s="10"/>
    </row>
    <row r="52709" spans="2:13" s="1" customFormat="1" ht="13.8" x14ac:dyDescent="0.3">
      <c r="B52709" s="10"/>
      <c r="L52709" s="10"/>
      <c r="M52709" s="10"/>
    </row>
    <row r="52710" spans="2:13" s="1" customFormat="1" ht="13.8" x14ac:dyDescent="0.3">
      <c r="B52710" s="10"/>
      <c r="L52710" s="10"/>
      <c r="M52710" s="10"/>
    </row>
    <row r="52711" spans="2:13" s="1" customFormat="1" ht="13.8" x14ac:dyDescent="0.3">
      <c r="B52711" s="10"/>
      <c r="L52711" s="10"/>
      <c r="M52711" s="10"/>
    </row>
    <row r="52712" spans="2:13" s="1" customFormat="1" ht="13.8" x14ac:dyDescent="0.3">
      <c r="B52712" s="10"/>
      <c r="L52712" s="10"/>
      <c r="M52712" s="10"/>
    </row>
    <row r="52713" spans="2:13" s="1" customFormat="1" ht="13.8" x14ac:dyDescent="0.3">
      <c r="B52713" s="10"/>
      <c r="L52713" s="10"/>
      <c r="M52713" s="10"/>
    </row>
    <row r="52714" spans="2:13" s="1" customFormat="1" ht="13.8" x14ac:dyDescent="0.3">
      <c r="B52714" s="10"/>
      <c r="L52714" s="10"/>
      <c r="M52714" s="10"/>
    </row>
    <row r="52715" spans="2:13" s="1" customFormat="1" ht="13.8" x14ac:dyDescent="0.3">
      <c r="B52715" s="10"/>
      <c r="L52715" s="10"/>
      <c r="M52715" s="10"/>
    </row>
    <row r="52716" spans="2:13" s="1" customFormat="1" ht="13.8" x14ac:dyDescent="0.3">
      <c r="B52716" s="10"/>
      <c r="L52716" s="10"/>
      <c r="M52716" s="10"/>
    </row>
    <row r="52717" spans="2:13" s="1" customFormat="1" ht="13.8" x14ac:dyDescent="0.3">
      <c r="B52717" s="10"/>
      <c r="L52717" s="10"/>
      <c r="M52717" s="10"/>
    </row>
    <row r="52718" spans="2:13" s="1" customFormat="1" ht="13.8" x14ac:dyDescent="0.3">
      <c r="B52718" s="10"/>
      <c r="L52718" s="10"/>
      <c r="M52718" s="10"/>
    </row>
    <row r="52719" spans="2:13" s="1" customFormat="1" ht="13.8" x14ac:dyDescent="0.3">
      <c r="B52719" s="10"/>
      <c r="L52719" s="10"/>
      <c r="M52719" s="10"/>
    </row>
    <row r="52720" spans="2:13" s="1" customFormat="1" ht="13.8" x14ac:dyDescent="0.3">
      <c r="B52720" s="10"/>
      <c r="L52720" s="10"/>
      <c r="M52720" s="10"/>
    </row>
    <row r="52721" spans="2:13" s="1" customFormat="1" ht="13.8" x14ac:dyDescent="0.3">
      <c r="B52721" s="10"/>
      <c r="L52721" s="10"/>
      <c r="M52721" s="10"/>
    </row>
    <row r="52722" spans="2:13" s="1" customFormat="1" ht="13.8" x14ac:dyDescent="0.3">
      <c r="B52722" s="10"/>
      <c r="L52722" s="10"/>
      <c r="M52722" s="10"/>
    </row>
    <row r="52723" spans="2:13" s="1" customFormat="1" ht="13.8" x14ac:dyDescent="0.3">
      <c r="B52723" s="10"/>
      <c r="L52723" s="10"/>
      <c r="M52723" s="10"/>
    </row>
    <row r="52724" spans="2:13" s="1" customFormat="1" ht="13.8" x14ac:dyDescent="0.3">
      <c r="B52724" s="10"/>
      <c r="L52724" s="10"/>
      <c r="M52724" s="10"/>
    </row>
    <row r="52725" spans="2:13" s="1" customFormat="1" ht="13.8" x14ac:dyDescent="0.3">
      <c r="B52725" s="10"/>
      <c r="L52725" s="10"/>
      <c r="M52725" s="10"/>
    </row>
    <row r="52726" spans="2:13" s="1" customFormat="1" ht="13.8" x14ac:dyDescent="0.3">
      <c r="B52726" s="10"/>
      <c r="L52726" s="10"/>
      <c r="M52726" s="10"/>
    </row>
    <row r="52727" spans="2:13" s="1" customFormat="1" ht="13.8" x14ac:dyDescent="0.3">
      <c r="B52727" s="10"/>
      <c r="L52727" s="10"/>
      <c r="M52727" s="10"/>
    </row>
    <row r="52728" spans="2:13" s="1" customFormat="1" ht="13.8" x14ac:dyDescent="0.3">
      <c r="B52728" s="10"/>
      <c r="L52728" s="10"/>
      <c r="M52728" s="10"/>
    </row>
    <row r="52729" spans="2:13" s="1" customFormat="1" ht="13.8" x14ac:dyDescent="0.3">
      <c r="B52729" s="10"/>
      <c r="L52729" s="10"/>
      <c r="M52729" s="10"/>
    </row>
    <row r="52730" spans="2:13" s="1" customFormat="1" ht="13.8" x14ac:dyDescent="0.3">
      <c r="B52730" s="10"/>
      <c r="L52730" s="10"/>
      <c r="M52730" s="10"/>
    </row>
    <row r="52731" spans="2:13" s="1" customFormat="1" ht="13.8" x14ac:dyDescent="0.3">
      <c r="B52731" s="10"/>
      <c r="L52731" s="10"/>
      <c r="M52731" s="10"/>
    </row>
    <row r="52732" spans="2:13" s="1" customFormat="1" ht="13.8" x14ac:dyDescent="0.3">
      <c r="B52732" s="10"/>
      <c r="L52732" s="10"/>
      <c r="M52732" s="10"/>
    </row>
    <row r="52733" spans="2:13" s="1" customFormat="1" ht="13.8" x14ac:dyDescent="0.3">
      <c r="B52733" s="10"/>
      <c r="L52733" s="10"/>
      <c r="M52733" s="10"/>
    </row>
    <row r="52734" spans="2:13" s="1" customFormat="1" ht="13.8" x14ac:dyDescent="0.3">
      <c r="B52734" s="10"/>
      <c r="L52734" s="10"/>
      <c r="M52734" s="10"/>
    </row>
    <row r="52735" spans="2:13" s="1" customFormat="1" ht="13.8" x14ac:dyDescent="0.3">
      <c r="B52735" s="10"/>
      <c r="L52735" s="10"/>
      <c r="M52735" s="10"/>
    </row>
    <row r="52736" spans="2:13" s="1" customFormat="1" ht="13.8" x14ac:dyDescent="0.3">
      <c r="B52736" s="10"/>
      <c r="L52736" s="10"/>
      <c r="M52736" s="10"/>
    </row>
    <row r="52737" spans="2:13" s="1" customFormat="1" ht="13.8" x14ac:dyDescent="0.3">
      <c r="B52737" s="10"/>
      <c r="L52737" s="10"/>
      <c r="M52737" s="10"/>
    </row>
    <row r="52738" spans="2:13" s="1" customFormat="1" ht="13.8" x14ac:dyDescent="0.3">
      <c r="B52738" s="10"/>
      <c r="L52738" s="10"/>
      <c r="M52738" s="10"/>
    </row>
    <row r="52739" spans="2:13" s="1" customFormat="1" ht="13.8" x14ac:dyDescent="0.3">
      <c r="B52739" s="10"/>
      <c r="L52739" s="10"/>
      <c r="M52739" s="10"/>
    </row>
    <row r="52740" spans="2:13" s="1" customFormat="1" ht="13.8" x14ac:dyDescent="0.3">
      <c r="B52740" s="10"/>
      <c r="L52740" s="10"/>
      <c r="M52740" s="10"/>
    </row>
    <row r="52741" spans="2:13" s="1" customFormat="1" ht="13.8" x14ac:dyDescent="0.3">
      <c r="B52741" s="10"/>
      <c r="L52741" s="10"/>
      <c r="M52741" s="10"/>
    </row>
    <row r="52742" spans="2:13" s="1" customFormat="1" ht="13.8" x14ac:dyDescent="0.3">
      <c r="B52742" s="10"/>
      <c r="L52742" s="10"/>
      <c r="M52742" s="10"/>
    </row>
    <row r="52743" spans="2:13" s="1" customFormat="1" ht="13.8" x14ac:dyDescent="0.3">
      <c r="B52743" s="10"/>
      <c r="L52743" s="10"/>
      <c r="M52743" s="10"/>
    </row>
    <row r="52744" spans="2:13" s="1" customFormat="1" ht="13.8" x14ac:dyDescent="0.3">
      <c r="B52744" s="10"/>
      <c r="L52744" s="10"/>
      <c r="M52744" s="10"/>
    </row>
    <row r="52745" spans="2:13" s="1" customFormat="1" ht="13.8" x14ac:dyDescent="0.3">
      <c r="B52745" s="10"/>
      <c r="L52745" s="10"/>
      <c r="M52745" s="10"/>
    </row>
    <row r="52746" spans="2:13" s="1" customFormat="1" ht="13.8" x14ac:dyDescent="0.3">
      <c r="B52746" s="10"/>
      <c r="L52746" s="10"/>
      <c r="M52746" s="10"/>
    </row>
    <row r="52747" spans="2:13" s="1" customFormat="1" ht="13.8" x14ac:dyDescent="0.3">
      <c r="B52747" s="10"/>
      <c r="L52747" s="10"/>
      <c r="M52747" s="10"/>
    </row>
    <row r="52748" spans="2:13" s="1" customFormat="1" ht="13.8" x14ac:dyDescent="0.3">
      <c r="B52748" s="10"/>
      <c r="L52748" s="10"/>
      <c r="M52748" s="10"/>
    </row>
    <row r="52749" spans="2:13" s="1" customFormat="1" ht="13.8" x14ac:dyDescent="0.3">
      <c r="B52749" s="10"/>
      <c r="L52749" s="10"/>
      <c r="M52749" s="10"/>
    </row>
    <row r="52750" spans="2:13" s="1" customFormat="1" ht="13.8" x14ac:dyDescent="0.3">
      <c r="B52750" s="10"/>
      <c r="L52750" s="10"/>
      <c r="M52750" s="10"/>
    </row>
    <row r="52751" spans="2:13" s="1" customFormat="1" ht="13.8" x14ac:dyDescent="0.3">
      <c r="B52751" s="10"/>
      <c r="L52751" s="10"/>
      <c r="M52751" s="10"/>
    </row>
    <row r="52752" spans="2:13" s="1" customFormat="1" ht="13.8" x14ac:dyDescent="0.3">
      <c r="B52752" s="10"/>
      <c r="L52752" s="10"/>
      <c r="M52752" s="10"/>
    </row>
    <row r="52753" spans="2:13" s="1" customFormat="1" ht="13.8" x14ac:dyDescent="0.3">
      <c r="B52753" s="10"/>
      <c r="L52753" s="10"/>
      <c r="M52753" s="10"/>
    </row>
    <row r="52754" spans="2:13" s="1" customFormat="1" ht="13.8" x14ac:dyDescent="0.3">
      <c r="B52754" s="10"/>
      <c r="L52754" s="10"/>
      <c r="M52754" s="10"/>
    </row>
    <row r="52755" spans="2:13" s="1" customFormat="1" ht="13.8" x14ac:dyDescent="0.3">
      <c r="B52755" s="10"/>
      <c r="L52755" s="10"/>
      <c r="M52755" s="10"/>
    </row>
    <row r="52756" spans="2:13" s="1" customFormat="1" ht="13.8" x14ac:dyDescent="0.3">
      <c r="B52756" s="10"/>
      <c r="L52756" s="10"/>
      <c r="M52756" s="10"/>
    </row>
    <row r="52757" spans="2:13" s="1" customFormat="1" ht="13.8" x14ac:dyDescent="0.3">
      <c r="B52757" s="10"/>
      <c r="L52757" s="10"/>
      <c r="M52757" s="10"/>
    </row>
    <row r="52758" spans="2:13" s="1" customFormat="1" ht="13.8" x14ac:dyDescent="0.3">
      <c r="B52758" s="10"/>
      <c r="L52758" s="10"/>
      <c r="M52758" s="10"/>
    </row>
    <row r="52759" spans="2:13" s="1" customFormat="1" ht="13.8" x14ac:dyDescent="0.3">
      <c r="B52759" s="10"/>
      <c r="L52759" s="10"/>
      <c r="M52759" s="10"/>
    </row>
    <row r="52760" spans="2:13" s="1" customFormat="1" ht="13.8" x14ac:dyDescent="0.3">
      <c r="B52760" s="10"/>
      <c r="L52760" s="10"/>
      <c r="M52760" s="10"/>
    </row>
    <row r="52761" spans="2:13" s="1" customFormat="1" ht="13.8" x14ac:dyDescent="0.3">
      <c r="B52761" s="10"/>
      <c r="L52761" s="10"/>
      <c r="M52761" s="10"/>
    </row>
    <row r="52762" spans="2:13" s="1" customFormat="1" ht="13.8" x14ac:dyDescent="0.3">
      <c r="B52762" s="10"/>
      <c r="L52762" s="10"/>
      <c r="M52762" s="10"/>
    </row>
    <row r="52763" spans="2:13" s="1" customFormat="1" ht="13.8" x14ac:dyDescent="0.3">
      <c r="B52763" s="10"/>
      <c r="L52763" s="10"/>
      <c r="M52763" s="10"/>
    </row>
    <row r="52764" spans="2:13" s="1" customFormat="1" ht="13.8" x14ac:dyDescent="0.3">
      <c r="B52764" s="10"/>
      <c r="L52764" s="10"/>
      <c r="M52764" s="10"/>
    </row>
    <row r="52765" spans="2:13" s="1" customFormat="1" ht="13.8" x14ac:dyDescent="0.3">
      <c r="B52765" s="10"/>
      <c r="L52765" s="10"/>
      <c r="M52765" s="10"/>
    </row>
    <row r="52766" spans="2:13" s="1" customFormat="1" ht="13.8" x14ac:dyDescent="0.3">
      <c r="B52766" s="10"/>
      <c r="L52766" s="10"/>
      <c r="M52766" s="10"/>
    </row>
    <row r="52767" spans="2:13" s="1" customFormat="1" ht="13.8" x14ac:dyDescent="0.3">
      <c r="B52767" s="10"/>
      <c r="L52767" s="10"/>
      <c r="M52767" s="10"/>
    </row>
    <row r="52768" spans="2:13" s="1" customFormat="1" ht="13.8" x14ac:dyDescent="0.3">
      <c r="B52768" s="10"/>
      <c r="L52768" s="10"/>
      <c r="M52768" s="10"/>
    </row>
    <row r="52769" spans="2:13" s="1" customFormat="1" ht="13.8" x14ac:dyDescent="0.3">
      <c r="B52769" s="10"/>
      <c r="L52769" s="10"/>
      <c r="M52769" s="10"/>
    </row>
    <row r="52770" spans="2:13" s="1" customFormat="1" ht="13.8" x14ac:dyDescent="0.3">
      <c r="B52770" s="10"/>
      <c r="L52770" s="10"/>
      <c r="M52770" s="10"/>
    </row>
    <row r="52771" spans="2:13" s="1" customFormat="1" ht="13.8" x14ac:dyDescent="0.3">
      <c r="B52771" s="10"/>
      <c r="L52771" s="10"/>
      <c r="M52771" s="10"/>
    </row>
    <row r="52772" spans="2:13" s="1" customFormat="1" ht="13.8" x14ac:dyDescent="0.3">
      <c r="B52772" s="10"/>
      <c r="L52772" s="10"/>
      <c r="M52772" s="10"/>
    </row>
    <row r="52773" spans="2:13" s="1" customFormat="1" ht="13.8" x14ac:dyDescent="0.3">
      <c r="B52773" s="10"/>
      <c r="L52773" s="10"/>
      <c r="M52773" s="10"/>
    </row>
    <row r="52774" spans="2:13" s="1" customFormat="1" ht="13.8" x14ac:dyDescent="0.3">
      <c r="B52774" s="10"/>
      <c r="L52774" s="10"/>
      <c r="M52774" s="10"/>
    </row>
    <row r="52775" spans="2:13" s="1" customFormat="1" ht="13.8" x14ac:dyDescent="0.3">
      <c r="B52775" s="10"/>
      <c r="L52775" s="10"/>
      <c r="M52775" s="10"/>
    </row>
    <row r="52776" spans="2:13" s="1" customFormat="1" ht="13.8" x14ac:dyDescent="0.3">
      <c r="B52776" s="10"/>
      <c r="L52776" s="10"/>
      <c r="M52776" s="10"/>
    </row>
    <row r="52777" spans="2:13" s="1" customFormat="1" ht="13.8" x14ac:dyDescent="0.3">
      <c r="B52777" s="10"/>
      <c r="L52777" s="10"/>
      <c r="M52777" s="10"/>
    </row>
    <row r="52778" spans="2:13" s="1" customFormat="1" ht="13.8" x14ac:dyDescent="0.3">
      <c r="B52778" s="10"/>
      <c r="L52778" s="10"/>
      <c r="M52778" s="10"/>
    </row>
    <row r="52779" spans="2:13" s="1" customFormat="1" ht="13.8" x14ac:dyDescent="0.3">
      <c r="B52779" s="10"/>
      <c r="L52779" s="10"/>
      <c r="M52779" s="10"/>
    </row>
    <row r="52780" spans="2:13" s="1" customFormat="1" ht="13.8" x14ac:dyDescent="0.3">
      <c r="B52780" s="10"/>
      <c r="L52780" s="10"/>
      <c r="M52780" s="10"/>
    </row>
    <row r="52781" spans="2:13" s="1" customFormat="1" ht="13.8" x14ac:dyDescent="0.3">
      <c r="B52781" s="10"/>
      <c r="L52781" s="10"/>
      <c r="M52781" s="10"/>
    </row>
    <row r="52782" spans="2:13" s="1" customFormat="1" ht="13.8" x14ac:dyDescent="0.3">
      <c r="B52782" s="10"/>
      <c r="L52782" s="10"/>
      <c r="M52782" s="10"/>
    </row>
    <row r="52783" spans="2:13" s="1" customFormat="1" ht="13.8" x14ac:dyDescent="0.3">
      <c r="B52783" s="10"/>
      <c r="L52783" s="10"/>
      <c r="M52783" s="10"/>
    </row>
    <row r="52784" spans="2:13" s="1" customFormat="1" ht="13.8" x14ac:dyDescent="0.3">
      <c r="B52784" s="10"/>
      <c r="L52784" s="10"/>
      <c r="M52784" s="10"/>
    </row>
    <row r="52785" spans="2:13" s="1" customFormat="1" ht="13.8" x14ac:dyDescent="0.3">
      <c r="B52785" s="10"/>
      <c r="L52785" s="10"/>
      <c r="M52785" s="10"/>
    </row>
    <row r="52786" spans="2:13" s="1" customFormat="1" ht="13.8" x14ac:dyDescent="0.3">
      <c r="B52786" s="10"/>
      <c r="L52786" s="10"/>
      <c r="M52786" s="10"/>
    </row>
    <row r="52787" spans="2:13" s="1" customFormat="1" ht="13.8" x14ac:dyDescent="0.3">
      <c r="B52787" s="10"/>
      <c r="L52787" s="10"/>
      <c r="M52787" s="10"/>
    </row>
    <row r="52788" spans="2:13" s="1" customFormat="1" ht="13.8" x14ac:dyDescent="0.3">
      <c r="B52788" s="10"/>
      <c r="L52788" s="10"/>
      <c r="M52788" s="10"/>
    </row>
    <row r="52789" spans="2:13" s="1" customFormat="1" ht="13.8" x14ac:dyDescent="0.3">
      <c r="B52789" s="10"/>
      <c r="L52789" s="10"/>
      <c r="M52789" s="10"/>
    </row>
    <row r="52790" spans="2:13" s="1" customFormat="1" ht="13.8" x14ac:dyDescent="0.3">
      <c r="B52790" s="10"/>
      <c r="L52790" s="10"/>
      <c r="M52790" s="10"/>
    </row>
    <row r="52791" spans="2:13" s="1" customFormat="1" ht="13.8" x14ac:dyDescent="0.3">
      <c r="B52791" s="10"/>
      <c r="L52791" s="10"/>
      <c r="M52791" s="10"/>
    </row>
    <row r="52792" spans="2:13" s="1" customFormat="1" ht="13.8" x14ac:dyDescent="0.3">
      <c r="B52792" s="10"/>
      <c r="L52792" s="10"/>
      <c r="M52792" s="10"/>
    </row>
    <row r="52793" spans="2:13" s="1" customFormat="1" ht="13.8" x14ac:dyDescent="0.3">
      <c r="B52793" s="10"/>
      <c r="L52793" s="10"/>
      <c r="M52793" s="10"/>
    </row>
    <row r="52794" spans="2:13" s="1" customFormat="1" ht="13.8" x14ac:dyDescent="0.3">
      <c r="B52794" s="10"/>
      <c r="L52794" s="10"/>
      <c r="M52794" s="10"/>
    </row>
    <row r="52795" spans="2:13" s="1" customFormat="1" ht="13.8" x14ac:dyDescent="0.3">
      <c r="B52795" s="10"/>
      <c r="L52795" s="10"/>
      <c r="M52795" s="10"/>
    </row>
    <row r="52796" spans="2:13" s="1" customFormat="1" ht="13.8" x14ac:dyDescent="0.3">
      <c r="B52796" s="10"/>
      <c r="L52796" s="10"/>
      <c r="M52796" s="10"/>
    </row>
    <row r="52797" spans="2:13" s="1" customFormat="1" ht="13.8" x14ac:dyDescent="0.3">
      <c r="B52797" s="10"/>
      <c r="L52797" s="10"/>
      <c r="M52797" s="10"/>
    </row>
    <row r="52798" spans="2:13" s="1" customFormat="1" ht="13.8" x14ac:dyDescent="0.3">
      <c r="B52798" s="10"/>
      <c r="L52798" s="10"/>
      <c r="M52798" s="10"/>
    </row>
    <row r="52799" spans="2:13" s="1" customFormat="1" ht="13.8" x14ac:dyDescent="0.3">
      <c r="B52799" s="10"/>
      <c r="L52799" s="10"/>
      <c r="M52799" s="10"/>
    </row>
    <row r="52800" spans="2:13" s="1" customFormat="1" ht="13.8" x14ac:dyDescent="0.3">
      <c r="B52800" s="10"/>
      <c r="L52800" s="10"/>
      <c r="M52800" s="10"/>
    </row>
    <row r="52801" spans="2:13" s="1" customFormat="1" ht="13.8" x14ac:dyDescent="0.3">
      <c r="B52801" s="10"/>
      <c r="L52801" s="10"/>
      <c r="M52801" s="10"/>
    </row>
    <row r="52802" spans="2:13" s="1" customFormat="1" ht="13.8" x14ac:dyDescent="0.3">
      <c r="B52802" s="10"/>
      <c r="L52802" s="10"/>
      <c r="M52802" s="10"/>
    </row>
    <row r="52803" spans="2:13" s="1" customFormat="1" ht="13.8" x14ac:dyDescent="0.3">
      <c r="B52803" s="10"/>
      <c r="L52803" s="10"/>
      <c r="M52803" s="10"/>
    </row>
    <row r="52804" spans="2:13" s="1" customFormat="1" ht="13.8" x14ac:dyDescent="0.3">
      <c r="B52804" s="10"/>
      <c r="L52804" s="10"/>
      <c r="M52804" s="10"/>
    </row>
    <row r="52805" spans="2:13" s="1" customFormat="1" ht="13.8" x14ac:dyDescent="0.3">
      <c r="B52805" s="10"/>
      <c r="L52805" s="10"/>
      <c r="M52805" s="10"/>
    </row>
    <row r="52806" spans="2:13" s="1" customFormat="1" ht="13.8" x14ac:dyDescent="0.3">
      <c r="B52806" s="10"/>
      <c r="L52806" s="10"/>
      <c r="M52806" s="10"/>
    </row>
    <row r="52807" spans="2:13" s="1" customFormat="1" ht="13.8" x14ac:dyDescent="0.3">
      <c r="B52807" s="10"/>
      <c r="L52807" s="10"/>
      <c r="M52807" s="10"/>
    </row>
    <row r="52808" spans="2:13" s="1" customFormat="1" ht="13.8" x14ac:dyDescent="0.3">
      <c r="B52808" s="10"/>
      <c r="L52808" s="10"/>
      <c r="M52808" s="10"/>
    </row>
    <row r="52809" spans="2:13" s="1" customFormat="1" ht="13.8" x14ac:dyDescent="0.3">
      <c r="B52809" s="10"/>
      <c r="L52809" s="10"/>
      <c r="M52809" s="10"/>
    </row>
    <row r="52810" spans="2:13" s="1" customFormat="1" ht="13.8" x14ac:dyDescent="0.3">
      <c r="B52810" s="10"/>
      <c r="L52810" s="10"/>
      <c r="M52810" s="10"/>
    </row>
    <row r="52811" spans="2:13" s="1" customFormat="1" ht="13.8" x14ac:dyDescent="0.3">
      <c r="B52811" s="10"/>
      <c r="L52811" s="10"/>
      <c r="M52811" s="10"/>
    </row>
    <row r="52812" spans="2:13" s="1" customFormat="1" ht="13.8" x14ac:dyDescent="0.3">
      <c r="B52812" s="10"/>
      <c r="L52812" s="10"/>
      <c r="M52812" s="10"/>
    </row>
    <row r="52813" spans="2:13" s="1" customFormat="1" ht="13.8" x14ac:dyDescent="0.3">
      <c r="B52813" s="10"/>
      <c r="L52813" s="10"/>
      <c r="M52813" s="10"/>
    </row>
    <row r="52814" spans="2:13" s="1" customFormat="1" ht="13.8" x14ac:dyDescent="0.3">
      <c r="B52814" s="10"/>
      <c r="L52814" s="10"/>
      <c r="M52814" s="10"/>
    </row>
    <row r="52815" spans="2:13" s="1" customFormat="1" ht="13.8" x14ac:dyDescent="0.3">
      <c r="B52815" s="10"/>
      <c r="L52815" s="10"/>
      <c r="M52815" s="10"/>
    </row>
    <row r="52816" spans="2:13" s="1" customFormat="1" ht="13.8" x14ac:dyDescent="0.3">
      <c r="B52816" s="10"/>
      <c r="L52816" s="10"/>
      <c r="M52816" s="10"/>
    </row>
    <row r="52817" spans="2:13" s="1" customFormat="1" ht="13.8" x14ac:dyDescent="0.3">
      <c r="B52817" s="10"/>
      <c r="L52817" s="10"/>
      <c r="M52817" s="10"/>
    </row>
    <row r="52818" spans="2:13" s="1" customFormat="1" ht="13.8" x14ac:dyDescent="0.3">
      <c r="B52818" s="10"/>
      <c r="L52818" s="10"/>
      <c r="M52818" s="10"/>
    </row>
    <row r="52819" spans="2:13" s="1" customFormat="1" ht="13.8" x14ac:dyDescent="0.3">
      <c r="B52819" s="10"/>
      <c r="L52819" s="10"/>
      <c r="M52819" s="10"/>
    </row>
    <row r="52820" spans="2:13" s="1" customFormat="1" ht="13.8" x14ac:dyDescent="0.3">
      <c r="B52820" s="10"/>
      <c r="L52820" s="10"/>
      <c r="M52820" s="10"/>
    </row>
    <row r="52821" spans="2:13" s="1" customFormat="1" ht="13.8" x14ac:dyDescent="0.3">
      <c r="B52821" s="10"/>
      <c r="L52821" s="10"/>
      <c r="M52821" s="10"/>
    </row>
    <row r="52822" spans="2:13" s="1" customFormat="1" ht="13.8" x14ac:dyDescent="0.3">
      <c r="B52822" s="10"/>
      <c r="L52822" s="10"/>
      <c r="M52822" s="10"/>
    </row>
    <row r="52823" spans="2:13" s="1" customFormat="1" ht="13.8" x14ac:dyDescent="0.3">
      <c r="B52823" s="10"/>
      <c r="L52823" s="10"/>
      <c r="M52823" s="10"/>
    </row>
    <row r="52824" spans="2:13" s="1" customFormat="1" ht="13.8" x14ac:dyDescent="0.3">
      <c r="B52824" s="10"/>
      <c r="L52824" s="10"/>
      <c r="M52824" s="10"/>
    </row>
    <row r="52825" spans="2:13" s="1" customFormat="1" ht="13.8" x14ac:dyDescent="0.3">
      <c r="B52825" s="10"/>
      <c r="L52825" s="10"/>
      <c r="M52825" s="10"/>
    </row>
    <row r="52826" spans="2:13" s="1" customFormat="1" ht="13.8" x14ac:dyDescent="0.3">
      <c r="B52826" s="10"/>
      <c r="L52826" s="10"/>
      <c r="M52826" s="10"/>
    </row>
    <row r="52827" spans="2:13" s="1" customFormat="1" ht="13.8" x14ac:dyDescent="0.3">
      <c r="B52827" s="10"/>
      <c r="L52827" s="10"/>
      <c r="M52827" s="10"/>
    </row>
    <row r="52828" spans="2:13" s="1" customFormat="1" ht="13.8" x14ac:dyDescent="0.3">
      <c r="B52828" s="10"/>
      <c r="L52828" s="10"/>
      <c r="M52828" s="10"/>
    </row>
    <row r="52829" spans="2:13" s="1" customFormat="1" ht="13.8" x14ac:dyDescent="0.3">
      <c r="B52829" s="10"/>
      <c r="L52829" s="10"/>
      <c r="M52829" s="10"/>
    </row>
    <row r="52830" spans="2:13" s="1" customFormat="1" ht="13.8" x14ac:dyDescent="0.3">
      <c r="B52830" s="10"/>
      <c r="L52830" s="10"/>
      <c r="M52830" s="10"/>
    </row>
    <row r="52831" spans="2:13" s="1" customFormat="1" ht="13.8" x14ac:dyDescent="0.3">
      <c r="B52831" s="10"/>
      <c r="L52831" s="10"/>
      <c r="M52831" s="10"/>
    </row>
    <row r="52832" spans="2:13" s="1" customFormat="1" ht="13.8" x14ac:dyDescent="0.3">
      <c r="B52832" s="10"/>
      <c r="L52832" s="10"/>
      <c r="M52832" s="10"/>
    </row>
    <row r="52833" spans="2:13" s="1" customFormat="1" ht="13.8" x14ac:dyDescent="0.3">
      <c r="B52833" s="10"/>
      <c r="L52833" s="10"/>
      <c r="M52833" s="10"/>
    </row>
    <row r="52834" spans="2:13" s="1" customFormat="1" ht="13.8" x14ac:dyDescent="0.3">
      <c r="B52834" s="10"/>
      <c r="L52834" s="10"/>
      <c r="M52834" s="10"/>
    </row>
    <row r="52835" spans="2:13" s="1" customFormat="1" ht="13.8" x14ac:dyDescent="0.3">
      <c r="B52835" s="10"/>
      <c r="L52835" s="10"/>
      <c r="M52835" s="10"/>
    </row>
    <row r="52836" spans="2:13" s="1" customFormat="1" ht="13.8" x14ac:dyDescent="0.3">
      <c r="B52836" s="10"/>
      <c r="L52836" s="10"/>
      <c r="M52836" s="10"/>
    </row>
    <row r="52837" spans="2:13" s="1" customFormat="1" ht="13.8" x14ac:dyDescent="0.3">
      <c r="B52837" s="10"/>
      <c r="L52837" s="10"/>
      <c r="M52837" s="10"/>
    </row>
    <row r="52838" spans="2:13" s="1" customFormat="1" ht="13.8" x14ac:dyDescent="0.3">
      <c r="B52838" s="10"/>
      <c r="L52838" s="10"/>
      <c r="M52838" s="10"/>
    </row>
    <row r="52839" spans="2:13" s="1" customFormat="1" ht="13.8" x14ac:dyDescent="0.3">
      <c r="B52839" s="10"/>
      <c r="L52839" s="10"/>
      <c r="M52839" s="10"/>
    </row>
    <row r="52840" spans="2:13" s="1" customFormat="1" ht="13.8" x14ac:dyDescent="0.3">
      <c r="B52840" s="10"/>
      <c r="L52840" s="10"/>
      <c r="M52840" s="10"/>
    </row>
    <row r="52841" spans="2:13" s="1" customFormat="1" ht="13.8" x14ac:dyDescent="0.3">
      <c r="B52841" s="10"/>
      <c r="L52841" s="10"/>
      <c r="M52841" s="10"/>
    </row>
    <row r="52842" spans="2:13" s="1" customFormat="1" ht="13.8" x14ac:dyDescent="0.3">
      <c r="B52842" s="10"/>
      <c r="L52842" s="10"/>
      <c r="M52842" s="10"/>
    </row>
    <row r="52843" spans="2:13" s="1" customFormat="1" ht="13.8" x14ac:dyDescent="0.3">
      <c r="B52843" s="10"/>
      <c r="L52843" s="10"/>
      <c r="M52843" s="10"/>
    </row>
    <row r="52844" spans="2:13" s="1" customFormat="1" ht="13.8" x14ac:dyDescent="0.3">
      <c r="B52844" s="10"/>
      <c r="L52844" s="10"/>
      <c r="M52844" s="10"/>
    </row>
    <row r="52845" spans="2:13" s="1" customFormat="1" ht="13.8" x14ac:dyDescent="0.3">
      <c r="B52845" s="10"/>
      <c r="L52845" s="10"/>
      <c r="M52845" s="10"/>
    </row>
    <row r="52846" spans="2:13" s="1" customFormat="1" ht="13.8" x14ac:dyDescent="0.3">
      <c r="B52846" s="10"/>
      <c r="L52846" s="10"/>
      <c r="M52846" s="10"/>
    </row>
    <row r="52847" spans="2:13" s="1" customFormat="1" ht="13.8" x14ac:dyDescent="0.3">
      <c r="B52847" s="10"/>
      <c r="L52847" s="10"/>
      <c r="M52847" s="10"/>
    </row>
    <row r="52848" spans="2:13" s="1" customFormat="1" ht="13.8" x14ac:dyDescent="0.3">
      <c r="B52848" s="10"/>
      <c r="L52848" s="10"/>
      <c r="M52848" s="10"/>
    </row>
    <row r="52849" spans="2:13" s="1" customFormat="1" ht="13.8" x14ac:dyDescent="0.3">
      <c r="B52849" s="10"/>
      <c r="L52849" s="10"/>
      <c r="M52849" s="10"/>
    </row>
    <row r="52850" spans="2:13" s="1" customFormat="1" ht="13.8" x14ac:dyDescent="0.3">
      <c r="B52850" s="10"/>
      <c r="L52850" s="10"/>
      <c r="M52850" s="10"/>
    </row>
    <row r="52851" spans="2:13" s="1" customFormat="1" ht="13.8" x14ac:dyDescent="0.3">
      <c r="B52851" s="10"/>
      <c r="L52851" s="10"/>
      <c r="M52851" s="10"/>
    </row>
    <row r="52852" spans="2:13" s="1" customFormat="1" ht="13.8" x14ac:dyDescent="0.3">
      <c r="B52852" s="10"/>
      <c r="L52852" s="10"/>
      <c r="M52852" s="10"/>
    </row>
    <row r="52853" spans="2:13" s="1" customFormat="1" ht="13.8" x14ac:dyDescent="0.3">
      <c r="B52853" s="10"/>
      <c r="L52853" s="10"/>
      <c r="M52853" s="10"/>
    </row>
    <row r="52854" spans="2:13" s="1" customFormat="1" ht="13.8" x14ac:dyDescent="0.3">
      <c r="B52854" s="10"/>
      <c r="L52854" s="10"/>
      <c r="M52854" s="10"/>
    </row>
    <row r="52855" spans="2:13" s="1" customFormat="1" ht="13.8" x14ac:dyDescent="0.3">
      <c r="B52855" s="10"/>
      <c r="L52855" s="10"/>
      <c r="M52855" s="10"/>
    </row>
    <row r="52856" spans="2:13" s="1" customFormat="1" ht="13.8" x14ac:dyDescent="0.3">
      <c r="B52856" s="10"/>
      <c r="L52856" s="10"/>
      <c r="M52856" s="10"/>
    </row>
    <row r="52857" spans="2:13" s="1" customFormat="1" ht="13.8" x14ac:dyDescent="0.3">
      <c r="B52857" s="10"/>
      <c r="L52857" s="10"/>
      <c r="M52857" s="10"/>
    </row>
    <row r="52858" spans="2:13" s="1" customFormat="1" ht="13.8" x14ac:dyDescent="0.3">
      <c r="B52858" s="10"/>
      <c r="L52858" s="10"/>
      <c r="M52858" s="10"/>
    </row>
    <row r="52859" spans="2:13" s="1" customFormat="1" ht="13.8" x14ac:dyDescent="0.3">
      <c r="B52859" s="10"/>
      <c r="L52859" s="10"/>
      <c r="M52859" s="10"/>
    </row>
    <row r="52860" spans="2:13" s="1" customFormat="1" ht="13.8" x14ac:dyDescent="0.3">
      <c r="B52860" s="10"/>
      <c r="L52860" s="10"/>
      <c r="M52860" s="10"/>
    </row>
    <row r="52861" spans="2:13" s="1" customFormat="1" ht="13.8" x14ac:dyDescent="0.3">
      <c r="B52861" s="10"/>
      <c r="L52861" s="10"/>
      <c r="M52861" s="10"/>
    </row>
    <row r="52862" spans="2:13" s="1" customFormat="1" ht="13.8" x14ac:dyDescent="0.3">
      <c r="B52862" s="10"/>
      <c r="L52862" s="10"/>
      <c r="M52862" s="10"/>
    </row>
    <row r="52863" spans="2:13" s="1" customFormat="1" ht="13.8" x14ac:dyDescent="0.3">
      <c r="B52863" s="10"/>
      <c r="L52863" s="10"/>
      <c r="M52863" s="10"/>
    </row>
    <row r="52864" spans="2:13" s="1" customFormat="1" ht="13.8" x14ac:dyDescent="0.3">
      <c r="B52864" s="10"/>
      <c r="L52864" s="10"/>
      <c r="M52864" s="10"/>
    </row>
    <row r="52865" spans="2:13" s="1" customFormat="1" ht="13.8" x14ac:dyDescent="0.3">
      <c r="B52865" s="10"/>
      <c r="L52865" s="10"/>
      <c r="M52865" s="10"/>
    </row>
    <row r="52866" spans="2:13" s="1" customFormat="1" ht="13.8" x14ac:dyDescent="0.3">
      <c r="B52866" s="10"/>
      <c r="L52866" s="10"/>
      <c r="M52866" s="10"/>
    </row>
    <row r="52867" spans="2:13" s="1" customFormat="1" ht="13.8" x14ac:dyDescent="0.3">
      <c r="B52867" s="10"/>
      <c r="L52867" s="10"/>
      <c r="M52867" s="10"/>
    </row>
    <row r="52868" spans="2:13" s="1" customFormat="1" ht="13.8" x14ac:dyDescent="0.3">
      <c r="B52868" s="10"/>
      <c r="L52868" s="10"/>
      <c r="M52868" s="10"/>
    </row>
    <row r="52869" spans="2:13" s="1" customFormat="1" ht="13.8" x14ac:dyDescent="0.3">
      <c r="B52869" s="10"/>
      <c r="L52869" s="10"/>
      <c r="M52869" s="10"/>
    </row>
    <row r="52870" spans="2:13" s="1" customFormat="1" ht="13.8" x14ac:dyDescent="0.3">
      <c r="B52870" s="10"/>
      <c r="L52870" s="10"/>
      <c r="M52870" s="10"/>
    </row>
    <row r="52871" spans="2:13" s="1" customFormat="1" ht="13.8" x14ac:dyDescent="0.3">
      <c r="B52871" s="10"/>
      <c r="L52871" s="10"/>
      <c r="M52871" s="10"/>
    </row>
    <row r="52872" spans="2:13" s="1" customFormat="1" ht="13.8" x14ac:dyDescent="0.3">
      <c r="B52872" s="10"/>
      <c r="L52872" s="10"/>
      <c r="M52872" s="10"/>
    </row>
    <row r="52873" spans="2:13" s="1" customFormat="1" ht="13.8" x14ac:dyDescent="0.3">
      <c r="B52873" s="10"/>
      <c r="L52873" s="10"/>
      <c r="M52873" s="10"/>
    </row>
    <row r="52874" spans="2:13" s="1" customFormat="1" ht="13.8" x14ac:dyDescent="0.3">
      <c r="B52874" s="10"/>
      <c r="L52874" s="10"/>
      <c r="M52874" s="10"/>
    </row>
    <row r="52875" spans="2:13" s="1" customFormat="1" ht="13.8" x14ac:dyDescent="0.3">
      <c r="B52875" s="10"/>
      <c r="L52875" s="10"/>
      <c r="M52875" s="10"/>
    </row>
    <row r="52876" spans="2:13" s="1" customFormat="1" ht="13.8" x14ac:dyDescent="0.3">
      <c r="B52876" s="10"/>
      <c r="L52876" s="10"/>
      <c r="M52876" s="10"/>
    </row>
    <row r="52877" spans="2:13" s="1" customFormat="1" ht="13.8" x14ac:dyDescent="0.3">
      <c r="B52877" s="10"/>
      <c r="L52877" s="10"/>
      <c r="M52877" s="10"/>
    </row>
    <row r="52878" spans="2:13" s="1" customFormat="1" ht="13.8" x14ac:dyDescent="0.3">
      <c r="B52878" s="10"/>
      <c r="L52878" s="10"/>
      <c r="M52878" s="10"/>
    </row>
    <row r="52879" spans="2:13" s="1" customFormat="1" ht="13.8" x14ac:dyDescent="0.3">
      <c r="B52879" s="10"/>
      <c r="L52879" s="10"/>
      <c r="M52879" s="10"/>
    </row>
    <row r="52880" spans="2:13" s="1" customFormat="1" ht="13.8" x14ac:dyDescent="0.3">
      <c r="B52880" s="10"/>
      <c r="L52880" s="10"/>
      <c r="M52880" s="10"/>
    </row>
    <row r="52881" spans="2:13" s="1" customFormat="1" ht="13.8" x14ac:dyDescent="0.3">
      <c r="B52881" s="10"/>
      <c r="L52881" s="10"/>
      <c r="M52881" s="10"/>
    </row>
    <row r="52882" spans="2:13" s="1" customFormat="1" ht="13.8" x14ac:dyDescent="0.3">
      <c r="B52882" s="10"/>
      <c r="L52882" s="10"/>
      <c r="M52882" s="10"/>
    </row>
    <row r="52883" spans="2:13" s="1" customFormat="1" ht="13.8" x14ac:dyDescent="0.3">
      <c r="B52883" s="10"/>
      <c r="L52883" s="10"/>
      <c r="M52883" s="10"/>
    </row>
    <row r="52884" spans="2:13" s="1" customFormat="1" ht="13.8" x14ac:dyDescent="0.3">
      <c r="B52884" s="10"/>
      <c r="L52884" s="10"/>
      <c r="M52884" s="10"/>
    </row>
    <row r="52885" spans="2:13" s="1" customFormat="1" ht="13.8" x14ac:dyDescent="0.3">
      <c r="B52885" s="10"/>
      <c r="L52885" s="10"/>
      <c r="M52885" s="10"/>
    </row>
    <row r="52886" spans="2:13" s="1" customFormat="1" ht="13.8" x14ac:dyDescent="0.3">
      <c r="B52886" s="10"/>
      <c r="L52886" s="10"/>
      <c r="M52886" s="10"/>
    </row>
    <row r="52887" spans="2:13" s="1" customFormat="1" ht="13.8" x14ac:dyDescent="0.3">
      <c r="B52887" s="10"/>
      <c r="L52887" s="10"/>
      <c r="M52887" s="10"/>
    </row>
    <row r="52888" spans="2:13" s="1" customFormat="1" ht="13.8" x14ac:dyDescent="0.3">
      <c r="B52888" s="10"/>
      <c r="L52888" s="10"/>
      <c r="M52888" s="10"/>
    </row>
    <row r="52889" spans="2:13" s="1" customFormat="1" ht="13.8" x14ac:dyDescent="0.3">
      <c r="B52889" s="10"/>
      <c r="L52889" s="10"/>
      <c r="M52889" s="10"/>
    </row>
    <row r="52890" spans="2:13" s="1" customFormat="1" ht="13.8" x14ac:dyDescent="0.3">
      <c r="B52890" s="10"/>
      <c r="L52890" s="10"/>
      <c r="M52890" s="10"/>
    </row>
    <row r="52891" spans="2:13" s="1" customFormat="1" ht="13.8" x14ac:dyDescent="0.3">
      <c r="B52891" s="10"/>
      <c r="L52891" s="10"/>
      <c r="M52891" s="10"/>
    </row>
    <row r="52892" spans="2:13" s="1" customFormat="1" ht="13.8" x14ac:dyDescent="0.3">
      <c r="B52892" s="10"/>
      <c r="L52892" s="10"/>
      <c r="M52892" s="10"/>
    </row>
    <row r="52893" spans="2:13" s="1" customFormat="1" ht="13.8" x14ac:dyDescent="0.3">
      <c r="B52893" s="10"/>
      <c r="L52893" s="10"/>
      <c r="M52893" s="10"/>
    </row>
    <row r="52894" spans="2:13" s="1" customFormat="1" ht="13.8" x14ac:dyDescent="0.3">
      <c r="B52894" s="10"/>
      <c r="L52894" s="10"/>
      <c r="M52894" s="10"/>
    </row>
    <row r="52895" spans="2:13" s="1" customFormat="1" ht="13.8" x14ac:dyDescent="0.3">
      <c r="B52895" s="10"/>
      <c r="L52895" s="10"/>
      <c r="M52895" s="10"/>
    </row>
    <row r="52896" spans="2:13" s="1" customFormat="1" ht="13.8" x14ac:dyDescent="0.3">
      <c r="B52896" s="10"/>
      <c r="L52896" s="10"/>
      <c r="M52896" s="10"/>
    </row>
    <row r="52897" spans="2:13" s="1" customFormat="1" ht="13.8" x14ac:dyDescent="0.3">
      <c r="B52897" s="10"/>
      <c r="L52897" s="10"/>
      <c r="M52897" s="10"/>
    </row>
    <row r="52898" spans="2:13" s="1" customFormat="1" ht="13.8" x14ac:dyDescent="0.3">
      <c r="B52898" s="10"/>
      <c r="L52898" s="10"/>
      <c r="M52898" s="10"/>
    </row>
    <row r="52899" spans="2:13" s="1" customFormat="1" ht="13.8" x14ac:dyDescent="0.3">
      <c r="B52899" s="10"/>
      <c r="L52899" s="10"/>
      <c r="M52899" s="10"/>
    </row>
    <row r="52900" spans="2:13" s="1" customFormat="1" ht="13.8" x14ac:dyDescent="0.3">
      <c r="B52900" s="10"/>
      <c r="L52900" s="10"/>
      <c r="M52900" s="10"/>
    </row>
    <row r="52901" spans="2:13" s="1" customFormat="1" ht="13.8" x14ac:dyDescent="0.3">
      <c r="B52901" s="10"/>
      <c r="L52901" s="10"/>
      <c r="M52901" s="10"/>
    </row>
    <row r="52902" spans="2:13" s="1" customFormat="1" ht="13.8" x14ac:dyDescent="0.3">
      <c r="B52902" s="10"/>
      <c r="L52902" s="10"/>
      <c r="M52902" s="10"/>
    </row>
    <row r="52903" spans="2:13" s="1" customFormat="1" ht="13.8" x14ac:dyDescent="0.3">
      <c r="B52903" s="10"/>
      <c r="L52903" s="10"/>
      <c r="M52903" s="10"/>
    </row>
    <row r="52904" spans="2:13" s="1" customFormat="1" ht="13.8" x14ac:dyDescent="0.3">
      <c r="B52904" s="10"/>
      <c r="L52904" s="10"/>
      <c r="M52904" s="10"/>
    </row>
    <row r="52905" spans="2:13" s="1" customFormat="1" ht="13.8" x14ac:dyDescent="0.3">
      <c r="B52905" s="10"/>
      <c r="L52905" s="10"/>
      <c r="M52905" s="10"/>
    </row>
    <row r="52906" spans="2:13" s="1" customFormat="1" ht="13.8" x14ac:dyDescent="0.3">
      <c r="B52906" s="10"/>
      <c r="L52906" s="10"/>
      <c r="M52906" s="10"/>
    </row>
    <row r="52907" spans="2:13" s="1" customFormat="1" ht="13.8" x14ac:dyDescent="0.3">
      <c r="B52907" s="10"/>
      <c r="L52907" s="10"/>
      <c r="M52907" s="10"/>
    </row>
    <row r="52908" spans="2:13" s="1" customFormat="1" ht="13.8" x14ac:dyDescent="0.3">
      <c r="B52908" s="10"/>
      <c r="L52908" s="10"/>
      <c r="M52908" s="10"/>
    </row>
    <row r="52909" spans="2:13" s="1" customFormat="1" ht="13.8" x14ac:dyDescent="0.3">
      <c r="B52909" s="10"/>
      <c r="L52909" s="10"/>
      <c r="M52909" s="10"/>
    </row>
    <row r="52910" spans="2:13" s="1" customFormat="1" ht="13.8" x14ac:dyDescent="0.3">
      <c r="B52910" s="10"/>
      <c r="L52910" s="10"/>
      <c r="M52910" s="10"/>
    </row>
    <row r="52911" spans="2:13" s="1" customFormat="1" ht="13.8" x14ac:dyDescent="0.3">
      <c r="B52911" s="10"/>
      <c r="L52911" s="10"/>
      <c r="M52911" s="10"/>
    </row>
    <row r="52912" spans="2:13" s="1" customFormat="1" ht="13.8" x14ac:dyDescent="0.3">
      <c r="B52912" s="10"/>
      <c r="L52912" s="10"/>
      <c r="M52912" s="10"/>
    </row>
    <row r="52913" spans="2:13" s="1" customFormat="1" ht="13.8" x14ac:dyDescent="0.3">
      <c r="B52913" s="10"/>
      <c r="L52913" s="10"/>
      <c r="M52913" s="10"/>
    </row>
    <row r="52914" spans="2:13" s="1" customFormat="1" ht="13.8" x14ac:dyDescent="0.3">
      <c r="B52914" s="10"/>
      <c r="L52914" s="10"/>
      <c r="M52914" s="10"/>
    </row>
    <row r="52915" spans="2:13" s="1" customFormat="1" ht="13.8" x14ac:dyDescent="0.3">
      <c r="B52915" s="10"/>
      <c r="L52915" s="10"/>
      <c r="M52915" s="10"/>
    </row>
    <row r="52916" spans="2:13" s="1" customFormat="1" ht="13.8" x14ac:dyDescent="0.3">
      <c r="B52916" s="10"/>
      <c r="L52916" s="10"/>
      <c r="M52916" s="10"/>
    </row>
    <row r="52917" spans="2:13" s="1" customFormat="1" ht="13.8" x14ac:dyDescent="0.3">
      <c r="B52917" s="10"/>
      <c r="L52917" s="10"/>
      <c r="M52917" s="10"/>
    </row>
    <row r="52918" spans="2:13" s="1" customFormat="1" ht="13.8" x14ac:dyDescent="0.3">
      <c r="B52918" s="10"/>
      <c r="L52918" s="10"/>
      <c r="M52918" s="10"/>
    </row>
    <row r="52919" spans="2:13" s="1" customFormat="1" ht="13.8" x14ac:dyDescent="0.3">
      <c r="B52919" s="10"/>
      <c r="L52919" s="10"/>
      <c r="M52919" s="10"/>
    </row>
    <row r="52920" spans="2:13" s="1" customFormat="1" ht="13.8" x14ac:dyDescent="0.3">
      <c r="B52920" s="10"/>
      <c r="L52920" s="10"/>
      <c r="M52920" s="10"/>
    </row>
    <row r="52921" spans="2:13" s="1" customFormat="1" ht="13.8" x14ac:dyDescent="0.3">
      <c r="B52921" s="10"/>
      <c r="L52921" s="10"/>
      <c r="M52921" s="10"/>
    </row>
    <row r="52922" spans="2:13" s="1" customFormat="1" ht="13.8" x14ac:dyDescent="0.3">
      <c r="B52922" s="10"/>
      <c r="L52922" s="10"/>
      <c r="M52922" s="10"/>
    </row>
    <row r="52923" spans="2:13" s="1" customFormat="1" ht="13.8" x14ac:dyDescent="0.3">
      <c r="B52923" s="10"/>
      <c r="L52923" s="10"/>
      <c r="M52923" s="10"/>
    </row>
    <row r="52924" spans="2:13" s="1" customFormat="1" ht="13.8" x14ac:dyDescent="0.3">
      <c r="B52924" s="10"/>
      <c r="L52924" s="10"/>
      <c r="M52924" s="10"/>
    </row>
    <row r="52925" spans="2:13" s="1" customFormat="1" ht="13.8" x14ac:dyDescent="0.3">
      <c r="B52925" s="10"/>
      <c r="L52925" s="10"/>
      <c r="M52925" s="10"/>
    </row>
    <row r="52926" spans="2:13" s="1" customFormat="1" ht="13.8" x14ac:dyDescent="0.3">
      <c r="B52926" s="10"/>
      <c r="L52926" s="10"/>
      <c r="M52926" s="10"/>
    </row>
    <row r="52927" spans="2:13" s="1" customFormat="1" ht="13.8" x14ac:dyDescent="0.3">
      <c r="B52927" s="10"/>
      <c r="L52927" s="10"/>
      <c r="M52927" s="10"/>
    </row>
    <row r="52928" spans="2:13" s="1" customFormat="1" ht="13.8" x14ac:dyDescent="0.3">
      <c r="B52928" s="10"/>
      <c r="L52928" s="10"/>
      <c r="M52928" s="10"/>
    </row>
    <row r="52929" spans="2:13" s="1" customFormat="1" ht="13.8" x14ac:dyDescent="0.3">
      <c r="B52929" s="10"/>
      <c r="L52929" s="10"/>
      <c r="M52929" s="10"/>
    </row>
    <row r="52930" spans="2:13" s="1" customFormat="1" ht="13.8" x14ac:dyDescent="0.3">
      <c r="B52930" s="10"/>
      <c r="L52930" s="10"/>
      <c r="M52930" s="10"/>
    </row>
    <row r="52931" spans="2:13" s="1" customFormat="1" ht="13.8" x14ac:dyDescent="0.3">
      <c r="B52931" s="10"/>
      <c r="L52931" s="10"/>
      <c r="M52931" s="10"/>
    </row>
    <row r="52932" spans="2:13" s="1" customFormat="1" ht="13.8" x14ac:dyDescent="0.3">
      <c r="B52932" s="10"/>
      <c r="L52932" s="10"/>
      <c r="M52932" s="10"/>
    </row>
    <row r="52933" spans="2:13" s="1" customFormat="1" ht="13.8" x14ac:dyDescent="0.3">
      <c r="B52933" s="10"/>
      <c r="L52933" s="10"/>
      <c r="M52933" s="10"/>
    </row>
    <row r="52934" spans="2:13" s="1" customFormat="1" ht="13.8" x14ac:dyDescent="0.3">
      <c r="B52934" s="10"/>
      <c r="L52934" s="10"/>
      <c r="M52934" s="10"/>
    </row>
    <row r="52935" spans="2:13" s="1" customFormat="1" ht="13.8" x14ac:dyDescent="0.3">
      <c r="B52935" s="10"/>
      <c r="L52935" s="10"/>
      <c r="M52935" s="10"/>
    </row>
    <row r="52936" spans="2:13" s="1" customFormat="1" ht="13.8" x14ac:dyDescent="0.3">
      <c r="B52936" s="10"/>
      <c r="L52936" s="10"/>
      <c r="M52936" s="10"/>
    </row>
    <row r="52937" spans="2:13" s="1" customFormat="1" ht="13.8" x14ac:dyDescent="0.3">
      <c r="B52937" s="10"/>
      <c r="L52937" s="10"/>
      <c r="M52937" s="10"/>
    </row>
    <row r="52938" spans="2:13" s="1" customFormat="1" ht="13.8" x14ac:dyDescent="0.3">
      <c r="B52938" s="10"/>
      <c r="L52938" s="10"/>
      <c r="M52938" s="10"/>
    </row>
    <row r="52939" spans="2:13" s="1" customFormat="1" ht="13.8" x14ac:dyDescent="0.3">
      <c r="B52939" s="10"/>
      <c r="L52939" s="10"/>
      <c r="M52939" s="10"/>
    </row>
    <row r="52940" spans="2:13" s="1" customFormat="1" ht="13.8" x14ac:dyDescent="0.3">
      <c r="B52940" s="10"/>
      <c r="L52940" s="10"/>
      <c r="M52940" s="10"/>
    </row>
    <row r="52941" spans="2:13" s="1" customFormat="1" ht="13.8" x14ac:dyDescent="0.3">
      <c r="B52941" s="10"/>
      <c r="L52941" s="10"/>
      <c r="M52941" s="10"/>
    </row>
    <row r="52942" spans="2:13" s="1" customFormat="1" ht="13.8" x14ac:dyDescent="0.3">
      <c r="B52942" s="10"/>
      <c r="L52942" s="10"/>
      <c r="M52942" s="10"/>
    </row>
    <row r="52943" spans="2:13" s="1" customFormat="1" ht="13.8" x14ac:dyDescent="0.3">
      <c r="B52943" s="10"/>
      <c r="L52943" s="10"/>
      <c r="M52943" s="10"/>
    </row>
    <row r="52944" spans="2:13" s="1" customFormat="1" ht="13.8" x14ac:dyDescent="0.3">
      <c r="B52944" s="10"/>
      <c r="L52944" s="10"/>
      <c r="M52944" s="10"/>
    </row>
    <row r="52945" spans="2:13" s="1" customFormat="1" ht="13.8" x14ac:dyDescent="0.3">
      <c r="B52945" s="10"/>
      <c r="L52945" s="10"/>
      <c r="M52945" s="10"/>
    </row>
    <row r="52946" spans="2:13" s="1" customFormat="1" ht="13.8" x14ac:dyDescent="0.3">
      <c r="B52946" s="10"/>
      <c r="L52946" s="10"/>
      <c r="M52946" s="10"/>
    </row>
    <row r="52947" spans="2:13" s="1" customFormat="1" ht="13.8" x14ac:dyDescent="0.3">
      <c r="B52947" s="10"/>
      <c r="L52947" s="10"/>
      <c r="M52947" s="10"/>
    </row>
    <row r="52948" spans="2:13" s="1" customFormat="1" ht="13.8" x14ac:dyDescent="0.3">
      <c r="B52948" s="10"/>
      <c r="L52948" s="10"/>
      <c r="M52948" s="10"/>
    </row>
    <row r="52949" spans="2:13" s="1" customFormat="1" ht="13.8" x14ac:dyDescent="0.3">
      <c r="B52949" s="10"/>
      <c r="L52949" s="10"/>
      <c r="M52949" s="10"/>
    </row>
    <row r="52950" spans="2:13" s="1" customFormat="1" ht="13.8" x14ac:dyDescent="0.3">
      <c r="B52950" s="10"/>
      <c r="L52950" s="10"/>
      <c r="M52950" s="10"/>
    </row>
    <row r="52951" spans="2:13" s="1" customFormat="1" ht="13.8" x14ac:dyDescent="0.3">
      <c r="B52951" s="10"/>
      <c r="L52951" s="10"/>
      <c r="M52951" s="10"/>
    </row>
    <row r="52952" spans="2:13" s="1" customFormat="1" ht="13.8" x14ac:dyDescent="0.3">
      <c r="B52952" s="10"/>
      <c r="L52952" s="10"/>
      <c r="M52952" s="10"/>
    </row>
    <row r="52953" spans="2:13" s="1" customFormat="1" ht="13.8" x14ac:dyDescent="0.3">
      <c r="B52953" s="10"/>
      <c r="L52953" s="10"/>
      <c r="M52953" s="10"/>
    </row>
    <row r="52954" spans="2:13" s="1" customFormat="1" ht="13.8" x14ac:dyDescent="0.3">
      <c r="B52954" s="10"/>
      <c r="L52954" s="10"/>
      <c r="M52954" s="10"/>
    </row>
    <row r="52955" spans="2:13" s="1" customFormat="1" ht="13.8" x14ac:dyDescent="0.3">
      <c r="B52955" s="10"/>
      <c r="L52955" s="10"/>
      <c r="M52955" s="10"/>
    </row>
    <row r="52956" spans="2:13" s="1" customFormat="1" ht="13.8" x14ac:dyDescent="0.3">
      <c r="B52956" s="10"/>
      <c r="L52956" s="10"/>
      <c r="M52956" s="10"/>
    </row>
    <row r="52957" spans="2:13" s="1" customFormat="1" ht="13.8" x14ac:dyDescent="0.3">
      <c r="B52957" s="10"/>
      <c r="L52957" s="10"/>
      <c r="M52957" s="10"/>
    </row>
    <row r="52958" spans="2:13" s="1" customFormat="1" ht="13.8" x14ac:dyDescent="0.3">
      <c r="B52958" s="10"/>
      <c r="L52958" s="10"/>
      <c r="M52958" s="10"/>
    </row>
    <row r="52959" spans="2:13" s="1" customFormat="1" ht="13.8" x14ac:dyDescent="0.3">
      <c r="B52959" s="10"/>
      <c r="L52959" s="10"/>
      <c r="M52959" s="10"/>
    </row>
    <row r="52960" spans="2:13" s="1" customFormat="1" ht="13.8" x14ac:dyDescent="0.3">
      <c r="B52960" s="10"/>
      <c r="L52960" s="10"/>
      <c r="M52960" s="10"/>
    </row>
    <row r="52961" spans="2:13" s="1" customFormat="1" ht="13.8" x14ac:dyDescent="0.3">
      <c r="B52961" s="10"/>
      <c r="L52961" s="10"/>
      <c r="M52961" s="10"/>
    </row>
    <row r="52962" spans="2:13" s="1" customFormat="1" ht="13.8" x14ac:dyDescent="0.3">
      <c r="B52962" s="10"/>
      <c r="L52962" s="10"/>
      <c r="M52962" s="10"/>
    </row>
    <row r="52963" spans="2:13" s="1" customFormat="1" ht="13.8" x14ac:dyDescent="0.3">
      <c r="B52963" s="10"/>
      <c r="L52963" s="10"/>
      <c r="M52963" s="10"/>
    </row>
    <row r="52964" spans="2:13" s="1" customFormat="1" ht="13.8" x14ac:dyDescent="0.3">
      <c r="B52964" s="10"/>
      <c r="L52964" s="10"/>
      <c r="M52964" s="10"/>
    </row>
    <row r="52965" spans="2:13" s="1" customFormat="1" ht="13.8" x14ac:dyDescent="0.3">
      <c r="B52965" s="10"/>
      <c r="L52965" s="10"/>
      <c r="M52965" s="10"/>
    </row>
    <row r="52966" spans="2:13" s="1" customFormat="1" ht="13.8" x14ac:dyDescent="0.3">
      <c r="B52966" s="10"/>
      <c r="L52966" s="10"/>
      <c r="M52966" s="10"/>
    </row>
    <row r="52967" spans="2:13" s="1" customFormat="1" ht="13.8" x14ac:dyDescent="0.3">
      <c r="B52967" s="10"/>
      <c r="L52967" s="10"/>
      <c r="M52967" s="10"/>
    </row>
    <row r="52968" spans="2:13" s="1" customFormat="1" ht="13.8" x14ac:dyDescent="0.3">
      <c r="B52968" s="10"/>
      <c r="L52968" s="10"/>
      <c r="M52968" s="10"/>
    </row>
    <row r="52969" spans="2:13" s="1" customFormat="1" ht="13.8" x14ac:dyDescent="0.3">
      <c r="B52969" s="10"/>
      <c r="L52969" s="10"/>
      <c r="M52969" s="10"/>
    </row>
    <row r="52970" spans="2:13" s="1" customFormat="1" ht="13.8" x14ac:dyDescent="0.3">
      <c r="B52970" s="10"/>
      <c r="L52970" s="10"/>
      <c r="M52970" s="10"/>
    </row>
    <row r="52971" spans="2:13" s="1" customFormat="1" ht="13.8" x14ac:dyDescent="0.3">
      <c r="B52971" s="10"/>
      <c r="L52971" s="10"/>
      <c r="M52971" s="10"/>
    </row>
    <row r="52972" spans="2:13" s="1" customFormat="1" ht="13.8" x14ac:dyDescent="0.3">
      <c r="B52972" s="10"/>
      <c r="L52972" s="10"/>
      <c r="M52972" s="10"/>
    </row>
    <row r="52973" spans="2:13" s="1" customFormat="1" ht="13.8" x14ac:dyDescent="0.3">
      <c r="B52973" s="10"/>
      <c r="L52973" s="10"/>
      <c r="M52973" s="10"/>
    </row>
    <row r="52974" spans="2:13" s="1" customFormat="1" ht="13.8" x14ac:dyDescent="0.3">
      <c r="B52974" s="10"/>
      <c r="L52974" s="10"/>
      <c r="M52974" s="10"/>
    </row>
    <row r="52975" spans="2:13" s="1" customFormat="1" ht="13.8" x14ac:dyDescent="0.3">
      <c r="B52975" s="10"/>
      <c r="L52975" s="10"/>
      <c r="M52975" s="10"/>
    </row>
    <row r="52976" spans="2:13" s="1" customFormat="1" ht="13.8" x14ac:dyDescent="0.3">
      <c r="B52976" s="10"/>
      <c r="L52976" s="10"/>
      <c r="M52976" s="10"/>
    </row>
    <row r="52977" spans="2:13" s="1" customFormat="1" ht="13.8" x14ac:dyDescent="0.3">
      <c r="B52977" s="10"/>
      <c r="L52977" s="10"/>
      <c r="M52977" s="10"/>
    </row>
    <row r="52978" spans="2:13" s="1" customFormat="1" ht="13.8" x14ac:dyDescent="0.3">
      <c r="B52978" s="10"/>
      <c r="L52978" s="10"/>
      <c r="M52978" s="10"/>
    </row>
    <row r="52979" spans="2:13" s="1" customFormat="1" ht="13.8" x14ac:dyDescent="0.3">
      <c r="B52979" s="10"/>
      <c r="L52979" s="10"/>
      <c r="M52979" s="10"/>
    </row>
    <row r="52980" spans="2:13" s="1" customFormat="1" ht="13.8" x14ac:dyDescent="0.3">
      <c r="B52980" s="10"/>
      <c r="L52980" s="10"/>
      <c r="M52980" s="10"/>
    </row>
    <row r="52981" spans="2:13" s="1" customFormat="1" ht="13.8" x14ac:dyDescent="0.3">
      <c r="B52981" s="10"/>
      <c r="L52981" s="10"/>
      <c r="M52981" s="10"/>
    </row>
    <row r="52982" spans="2:13" s="1" customFormat="1" ht="13.8" x14ac:dyDescent="0.3">
      <c r="B52982" s="10"/>
      <c r="L52982" s="10"/>
      <c r="M52982" s="10"/>
    </row>
    <row r="52983" spans="2:13" s="1" customFormat="1" ht="13.8" x14ac:dyDescent="0.3">
      <c r="B52983" s="10"/>
      <c r="L52983" s="10"/>
      <c r="M52983" s="10"/>
    </row>
    <row r="52984" spans="2:13" s="1" customFormat="1" ht="13.8" x14ac:dyDescent="0.3">
      <c r="B52984" s="10"/>
      <c r="L52984" s="10"/>
      <c r="M52984" s="10"/>
    </row>
    <row r="52985" spans="2:13" s="1" customFormat="1" ht="13.8" x14ac:dyDescent="0.3">
      <c r="B52985" s="10"/>
      <c r="L52985" s="10"/>
      <c r="M52985" s="10"/>
    </row>
    <row r="52986" spans="2:13" s="1" customFormat="1" ht="13.8" x14ac:dyDescent="0.3">
      <c r="B52986" s="10"/>
      <c r="L52986" s="10"/>
      <c r="M52986" s="10"/>
    </row>
    <row r="52987" spans="2:13" s="1" customFormat="1" ht="13.8" x14ac:dyDescent="0.3">
      <c r="B52987" s="10"/>
      <c r="L52987" s="10"/>
      <c r="M52987" s="10"/>
    </row>
    <row r="52988" spans="2:13" s="1" customFormat="1" ht="13.8" x14ac:dyDescent="0.3">
      <c r="B52988" s="10"/>
      <c r="L52988" s="10"/>
      <c r="M52988" s="10"/>
    </row>
    <row r="52989" spans="2:13" s="1" customFormat="1" ht="13.8" x14ac:dyDescent="0.3">
      <c r="B52989" s="10"/>
      <c r="L52989" s="10"/>
      <c r="M52989" s="10"/>
    </row>
    <row r="52990" spans="2:13" s="1" customFormat="1" ht="13.8" x14ac:dyDescent="0.3">
      <c r="B52990" s="10"/>
      <c r="L52990" s="10"/>
      <c r="M52990" s="10"/>
    </row>
    <row r="52991" spans="2:13" s="1" customFormat="1" ht="13.8" x14ac:dyDescent="0.3">
      <c r="B52991" s="10"/>
      <c r="L52991" s="10"/>
      <c r="M52991" s="10"/>
    </row>
    <row r="52992" spans="2:13" s="1" customFormat="1" ht="13.8" x14ac:dyDescent="0.3">
      <c r="B52992" s="10"/>
      <c r="L52992" s="10"/>
      <c r="M52992" s="10"/>
    </row>
    <row r="52993" spans="2:13" s="1" customFormat="1" ht="13.8" x14ac:dyDescent="0.3">
      <c r="B52993" s="10"/>
      <c r="L52993" s="10"/>
      <c r="M52993" s="10"/>
    </row>
    <row r="52994" spans="2:13" s="1" customFormat="1" ht="13.8" x14ac:dyDescent="0.3">
      <c r="B52994" s="10"/>
      <c r="L52994" s="10"/>
      <c r="M52994" s="10"/>
    </row>
    <row r="52995" spans="2:13" s="1" customFormat="1" ht="13.8" x14ac:dyDescent="0.3">
      <c r="B52995" s="10"/>
      <c r="L52995" s="10"/>
      <c r="M52995" s="10"/>
    </row>
    <row r="52996" spans="2:13" s="1" customFormat="1" ht="13.8" x14ac:dyDescent="0.3">
      <c r="B52996" s="10"/>
      <c r="L52996" s="10"/>
      <c r="M52996" s="10"/>
    </row>
    <row r="52997" spans="2:13" s="1" customFormat="1" ht="13.8" x14ac:dyDescent="0.3">
      <c r="B52997" s="10"/>
      <c r="L52997" s="10"/>
      <c r="M52997" s="10"/>
    </row>
    <row r="52998" spans="2:13" s="1" customFormat="1" ht="13.8" x14ac:dyDescent="0.3">
      <c r="B52998" s="10"/>
      <c r="L52998" s="10"/>
      <c r="M52998" s="10"/>
    </row>
    <row r="52999" spans="2:13" s="1" customFormat="1" ht="13.8" x14ac:dyDescent="0.3">
      <c r="B52999" s="10"/>
      <c r="L52999" s="10"/>
      <c r="M52999" s="10"/>
    </row>
    <row r="53000" spans="2:13" s="1" customFormat="1" ht="13.8" x14ac:dyDescent="0.3">
      <c r="B53000" s="10"/>
      <c r="L53000" s="10"/>
      <c r="M53000" s="10"/>
    </row>
    <row r="53001" spans="2:13" s="1" customFormat="1" ht="13.8" x14ac:dyDescent="0.3">
      <c r="B53001" s="10"/>
      <c r="L53001" s="10"/>
      <c r="M53001" s="10"/>
    </row>
    <row r="53002" spans="2:13" s="1" customFormat="1" ht="13.8" x14ac:dyDescent="0.3">
      <c r="B53002" s="10"/>
      <c r="L53002" s="10"/>
      <c r="M53002" s="10"/>
    </row>
    <row r="53003" spans="2:13" s="1" customFormat="1" ht="13.8" x14ac:dyDescent="0.3">
      <c r="B53003" s="10"/>
      <c r="L53003" s="10"/>
      <c r="M53003" s="10"/>
    </row>
    <row r="53004" spans="2:13" s="1" customFormat="1" ht="13.8" x14ac:dyDescent="0.3">
      <c r="B53004" s="10"/>
      <c r="L53004" s="10"/>
      <c r="M53004" s="10"/>
    </row>
    <row r="53005" spans="2:13" s="1" customFormat="1" ht="13.8" x14ac:dyDescent="0.3">
      <c r="B53005" s="10"/>
      <c r="L53005" s="10"/>
      <c r="M53005" s="10"/>
    </row>
    <row r="53006" spans="2:13" s="1" customFormat="1" ht="13.8" x14ac:dyDescent="0.3">
      <c r="B53006" s="10"/>
      <c r="L53006" s="10"/>
      <c r="M53006" s="10"/>
    </row>
    <row r="53007" spans="2:13" s="1" customFormat="1" ht="13.8" x14ac:dyDescent="0.3">
      <c r="B53007" s="10"/>
      <c r="L53007" s="10"/>
      <c r="M53007" s="10"/>
    </row>
    <row r="53008" spans="2:13" s="1" customFormat="1" ht="13.8" x14ac:dyDescent="0.3">
      <c r="B53008" s="10"/>
      <c r="L53008" s="10"/>
      <c r="M53008" s="10"/>
    </row>
    <row r="53009" spans="2:13" s="1" customFormat="1" ht="13.8" x14ac:dyDescent="0.3">
      <c r="B53009" s="10"/>
      <c r="L53009" s="10"/>
      <c r="M53009" s="10"/>
    </row>
    <row r="53010" spans="2:13" s="1" customFormat="1" ht="13.8" x14ac:dyDescent="0.3">
      <c r="B53010" s="10"/>
      <c r="L53010" s="10"/>
      <c r="M53010" s="10"/>
    </row>
    <row r="53011" spans="2:13" s="1" customFormat="1" ht="13.8" x14ac:dyDescent="0.3">
      <c r="B53011" s="10"/>
      <c r="L53011" s="10"/>
      <c r="M53011" s="10"/>
    </row>
    <row r="53012" spans="2:13" s="1" customFormat="1" ht="13.8" x14ac:dyDescent="0.3">
      <c r="B53012" s="10"/>
      <c r="L53012" s="10"/>
      <c r="M53012" s="10"/>
    </row>
    <row r="53013" spans="2:13" s="1" customFormat="1" ht="13.8" x14ac:dyDescent="0.3">
      <c r="B53013" s="10"/>
      <c r="L53013" s="10"/>
      <c r="M53013" s="10"/>
    </row>
    <row r="53014" spans="2:13" s="1" customFormat="1" ht="13.8" x14ac:dyDescent="0.3">
      <c r="B53014" s="10"/>
      <c r="L53014" s="10"/>
      <c r="M53014" s="10"/>
    </row>
    <row r="53015" spans="2:13" s="1" customFormat="1" ht="13.8" x14ac:dyDescent="0.3">
      <c r="B53015" s="10"/>
      <c r="L53015" s="10"/>
      <c r="M53015" s="10"/>
    </row>
    <row r="53016" spans="2:13" s="1" customFormat="1" ht="13.8" x14ac:dyDescent="0.3">
      <c r="B53016" s="10"/>
      <c r="L53016" s="10"/>
      <c r="M53016" s="10"/>
    </row>
    <row r="53017" spans="2:13" s="1" customFormat="1" ht="13.8" x14ac:dyDescent="0.3">
      <c r="B53017" s="10"/>
      <c r="L53017" s="10"/>
      <c r="M53017" s="10"/>
    </row>
    <row r="53018" spans="2:13" s="1" customFormat="1" ht="13.8" x14ac:dyDescent="0.3">
      <c r="B53018" s="10"/>
      <c r="L53018" s="10"/>
      <c r="M53018" s="10"/>
    </row>
    <row r="53019" spans="2:13" s="1" customFormat="1" ht="13.8" x14ac:dyDescent="0.3">
      <c r="B53019" s="10"/>
      <c r="L53019" s="10"/>
      <c r="M53019" s="10"/>
    </row>
    <row r="53020" spans="2:13" s="1" customFormat="1" ht="13.8" x14ac:dyDescent="0.3">
      <c r="B53020" s="10"/>
      <c r="L53020" s="10"/>
      <c r="M53020" s="10"/>
    </row>
    <row r="53021" spans="2:13" s="1" customFormat="1" ht="13.8" x14ac:dyDescent="0.3">
      <c r="B53021" s="10"/>
      <c r="L53021" s="10"/>
      <c r="M53021" s="10"/>
    </row>
    <row r="53022" spans="2:13" s="1" customFormat="1" ht="13.8" x14ac:dyDescent="0.3">
      <c r="B53022" s="10"/>
      <c r="L53022" s="10"/>
      <c r="M53022" s="10"/>
    </row>
    <row r="53023" spans="2:13" s="1" customFormat="1" ht="13.8" x14ac:dyDescent="0.3">
      <c r="B53023" s="10"/>
      <c r="L53023" s="10"/>
      <c r="M53023" s="10"/>
    </row>
    <row r="53024" spans="2:13" s="1" customFormat="1" ht="13.8" x14ac:dyDescent="0.3">
      <c r="B53024" s="10"/>
      <c r="L53024" s="10"/>
      <c r="M53024" s="10"/>
    </row>
    <row r="53025" spans="2:13" s="1" customFormat="1" ht="13.8" x14ac:dyDescent="0.3">
      <c r="B53025" s="10"/>
      <c r="L53025" s="10"/>
      <c r="M53025" s="10"/>
    </row>
    <row r="53026" spans="2:13" s="1" customFormat="1" ht="13.8" x14ac:dyDescent="0.3">
      <c r="B53026" s="10"/>
      <c r="L53026" s="10"/>
      <c r="M53026" s="10"/>
    </row>
    <row r="53027" spans="2:13" s="1" customFormat="1" ht="13.8" x14ac:dyDescent="0.3">
      <c r="B53027" s="10"/>
      <c r="L53027" s="10"/>
      <c r="M53027" s="10"/>
    </row>
    <row r="53028" spans="2:13" s="1" customFormat="1" ht="13.8" x14ac:dyDescent="0.3">
      <c r="B53028" s="10"/>
      <c r="L53028" s="10"/>
      <c r="M53028" s="10"/>
    </row>
    <row r="53029" spans="2:13" s="1" customFormat="1" ht="13.8" x14ac:dyDescent="0.3">
      <c r="B53029" s="10"/>
      <c r="L53029" s="10"/>
      <c r="M53029" s="10"/>
    </row>
    <row r="53030" spans="2:13" s="1" customFormat="1" ht="13.8" x14ac:dyDescent="0.3">
      <c r="B53030" s="10"/>
      <c r="L53030" s="10"/>
      <c r="M53030" s="10"/>
    </row>
    <row r="53031" spans="2:13" s="1" customFormat="1" ht="13.8" x14ac:dyDescent="0.3">
      <c r="B53031" s="10"/>
      <c r="L53031" s="10"/>
      <c r="M53031" s="10"/>
    </row>
    <row r="53032" spans="2:13" s="1" customFormat="1" ht="13.8" x14ac:dyDescent="0.3">
      <c r="B53032" s="10"/>
      <c r="L53032" s="10"/>
      <c r="M53032" s="10"/>
    </row>
    <row r="53033" spans="2:13" s="1" customFormat="1" ht="13.8" x14ac:dyDescent="0.3">
      <c r="B53033" s="10"/>
      <c r="L53033" s="10"/>
      <c r="M53033" s="10"/>
    </row>
    <row r="53034" spans="2:13" s="1" customFormat="1" ht="13.8" x14ac:dyDescent="0.3">
      <c r="B53034" s="10"/>
      <c r="L53034" s="10"/>
      <c r="M53034" s="10"/>
    </row>
    <row r="53035" spans="2:13" s="1" customFormat="1" ht="13.8" x14ac:dyDescent="0.3">
      <c r="B53035" s="10"/>
      <c r="L53035" s="10"/>
      <c r="M53035" s="10"/>
    </row>
    <row r="53036" spans="2:13" s="1" customFormat="1" ht="13.8" x14ac:dyDescent="0.3">
      <c r="B53036" s="10"/>
      <c r="L53036" s="10"/>
      <c r="M53036" s="10"/>
    </row>
    <row r="53037" spans="2:13" s="1" customFormat="1" ht="13.8" x14ac:dyDescent="0.3">
      <c r="B53037" s="10"/>
      <c r="L53037" s="10"/>
      <c r="M53037" s="10"/>
    </row>
    <row r="53038" spans="2:13" s="1" customFormat="1" ht="13.8" x14ac:dyDescent="0.3">
      <c r="B53038" s="10"/>
      <c r="L53038" s="10"/>
      <c r="M53038" s="10"/>
    </row>
    <row r="53039" spans="2:13" s="1" customFormat="1" ht="13.8" x14ac:dyDescent="0.3">
      <c r="B53039" s="10"/>
      <c r="L53039" s="10"/>
      <c r="M53039" s="10"/>
    </row>
    <row r="53040" spans="2:13" s="1" customFormat="1" ht="13.8" x14ac:dyDescent="0.3">
      <c r="B53040" s="10"/>
      <c r="L53040" s="10"/>
      <c r="M53040" s="10"/>
    </row>
    <row r="53041" spans="2:13" s="1" customFormat="1" ht="13.8" x14ac:dyDescent="0.3">
      <c r="B53041" s="10"/>
      <c r="L53041" s="10"/>
      <c r="M53041" s="10"/>
    </row>
    <row r="53042" spans="2:13" s="1" customFormat="1" ht="13.8" x14ac:dyDescent="0.3">
      <c r="B53042" s="10"/>
      <c r="L53042" s="10"/>
      <c r="M53042" s="10"/>
    </row>
    <row r="53043" spans="2:13" s="1" customFormat="1" ht="13.8" x14ac:dyDescent="0.3">
      <c r="B53043" s="10"/>
      <c r="L53043" s="10"/>
      <c r="M53043" s="10"/>
    </row>
    <row r="53044" spans="2:13" s="1" customFormat="1" ht="13.8" x14ac:dyDescent="0.3">
      <c r="B53044" s="10"/>
      <c r="L53044" s="10"/>
      <c r="M53044" s="10"/>
    </row>
    <row r="53045" spans="2:13" s="1" customFormat="1" ht="13.8" x14ac:dyDescent="0.3">
      <c r="B53045" s="10"/>
      <c r="L53045" s="10"/>
      <c r="M53045" s="10"/>
    </row>
    <row r="53046" spans="2:13" s="1" customFormat="1" ht="13.8" x14ac:dyDescent="0.3">
      <c r="B53046" s="10"/>
      <c r="L53046" s="10"/>
      <c r="M53046" s="10"/>
    </row>
    <row r="53047" spans="2:13" s="1" customFormat="1" ht="13.8" x14ac:dyDescent="0.3">
      <c r="B53047" s="10"/>
      <c r="L53047" s="10"/>
      <c r="M53047" s="10"/>
    </row>
    <row r="53048" spans="2:13" s="1" customFormat="1" ht="13.8" x14ac:dyDescent="0.3">
      <c r="B53048" s="10"/>
      <c r="L53048" s="10"/>
      <c r="M53048" s="10"/>
    </row>
    <row r="53049" spans="2:13" s="1" customFormat="1" ht="13.8" x14ac:dyDescent="0.3">
      <c r="B53049" s="10"/>
      <c r="L53049" s="10"/>
      <c r="M53049" s="10"/>
    </row>
    <row r="53050" spans="2:13" s="1" customFormat="1" ht="13.8" x14ac:dyDescent="0.3">
      <c r="B53050" s="10"/>
      <c r="L53050" s="10"/>
      <c r="M53050" s="10"/>
    </row>
    <row r="53051" spans="2:13" s="1" customFormat="1" ht="13.8" x14ac:dyDescent="0.3">
      <c r="B53051" s="10"/>
      <c r="L53051" s="10"/>
      <c r="M53051" s="10"/>
    </row>
    <row r="53052" spans="2:13" s="1" customFormat="1" ht="13.8" x14ac:dyDescent="0.3">
      <c r="B53052" s="10"/>
      <c r="L53052" s="10"/>
      <c r="M53052" s="10"/>
    </row>
    <row r="53053" spans="2:13" s="1" customFormat="1" ht="13.8" x14ac:dyDescent="0.3">
      <c r="B53053" s="10"/>
      <c r="L53053" s="10"/>
      <c r="M53053" s="10"/>
    </row>
    <row r="53054" spans="2:13" s="1" customFormat="1" ht="13.8" x14ac:dyDescent="0.3">
      <c r="B53054" s="10"/>
      <c r="L53054" s="10"/>
      <c r="M53054" s="10"/>
    </row>
    <row r="53055" spans="2:13" s="1" customFormat="1" ht="13.8" x14ac:dyDescent="0.3">
      <c r="B53055" s="10"/>
      <c r="L53055" s="10"/>
      <c r="M53055" s="10"/>
    </row>
    <row r="53056" spans="2:13" s="1" customFormat="1" ht="13.8" x14ac:dyDescent="0.3">
      <c r="B53056" s="10"/>
      <c r="L53056" s="10"/>
      <c r="M53056" s="10"/>
    </row>
    <row r="53057" spans="2:13" s="1" customFormat="1" ht="13.8" x14ac:dyDescent="0.3">
      <c r="B53057" s="10"/>
      <c r="L53057" s="10"/>
      <c r="M53057" s="10"/>
    </row>
    <row r="53058" spans="2:13" s="1" customFormat="1" ht="13.8" x14ac:dyDescent="0.3">
      <c r="B53058" s="10"/>
      <c r="L53058" s="10"/>
      <c r="M53058" s="10"/>
    </row>
    <row r="53059" spans="2:13" s="1" customFormat="1" ht="13.8" x14ac:dyDescent="0.3">
      <c r="B53059" s="10"/>
      <c r="L53059" s="10"/>
      <c r="M53059" s="10"/>
    </row>
    <row r="53060" spans="2:13" s="1" customFormat="1" ht="13.8" x14ac:dyDescent="0.3">
      <c r="B53060" s="10"/>
      <c r="L53060" s="10"/>
      <c r="M53060" s="10"/>
    </row>
    <row r="53061" spans="2:13" s="1" customFormat="1" ht="13.8" x14ac:dyDescent="0.3">
      <c r="B53061" s="10"/>
      <c r="L53061" s="10"/>
      <c r="M53061" s="10"/>
    </row>
    <row r="53062" spans="2:13" s="1" customFormat="1" ht="13.8" x14ac:dyDescent="0.3">
      <c r="B53062" s="10"/>
      <c r="L53062" s="10"/>
      <c r="M53062" s="10"/>
    </row>
    <row r="53063" spans="2:13" s="1" customFormat="1" ht="13.8" x14ac:dyDescent="0.3">
      <c r="B53063" s="10"/>
      <c r="L53063" s="10"/>
      <c r="M53063" s="10"/>
    </row>
    <row r="53064" spans="2:13" s="1" customFormat="1" ht="13.8" x14ac:dyDescent="0.3">
      <c r="B53064" s="10"/>
      <c r="L53064" s="10"/>
      <c r="M53064" s="10"/>
    </row>
    <row r="53065" spans="2:13" s="1" customFormat="1" ht="13.8" x14ac:dyDescent="0.3">
      <c r="B53065" s="10"/>
      <c r="L53065" s="10"/>
      <c r="M53065" s="10"/>
    </row>
    <row r="53066" spans="2:13" s="1" customFormat="1" ht="13.8" x14ac:dyDescent="0.3">
      <c r="B53066" s="10"/>
      <c r="L53066" s="10"/>
      <c r="M53066" s="10"/>
    </row>
    <row r="53067" spans="2:13" s="1" customFormat="1" ht="13.8" x14ac:dyDescent="0.3">
      <c r="B53067" s="10"/>
      <c r="L53067" s="10"/>
      <c r="M53067" s="10"/>
    </row>
    <row r="53068" spans="2:13" s="1" customFormat="1" ht="13.8" x14ac:dyDescent="0.3">
      <c r="B53068" s="10"/>
      <c r="L53068" s="10"/>
      <c r="M53068" s="10"/>
    </row>
    <row r="53069" spans="2:13" s="1" customFormat="1" ht="13.8" x14ac:dyDescent="0.3">
      <c r="B53069" s="10"/>
      <c r="L53069" s="10"/>
      <c r="M53069" s="10"/>
    </row>
    <row r="53070" spans="2:13" s="1" customFormat="1" ht="13.8" x14ac:dyDescent="0.3">
      <c r="B53070" s="10"/>
      <c r="L53070" s="10"/>
      <c r="M53070" s="10"/>
    </row>
    <row r="53071" spans="2:13" s="1" customFormat="1" ht="13.8" x14ac:dyDescent="0.3">
      <c r="B53071" s="10"/>
      <c r="L53071" s="10"/>
      <c r="M53071" s="10"/>
    </row>
    <row r="53072" spans="2:13" s="1" customFormat="1" ht="13.8" x14ac:dyDescent="0.3">
      <c r="B53072" s="10"/>
      <c r="L53072" s="10"/>
      <c r="M53072" s="10"/>
    </row>
    <row r="53073" spans="2:13" s="1" customFormat="1" ht="13.8" x14ac:dyDescent="0.3">
      <c r="B53073" s="10"/>
      <c r="L53073" s="10"/>
      <c r="M53073" s="10"/>
    </row>
    <row r="53074" spans="2:13" s="1" customFormat="1" ht="13.8" x14ac:dyDescent="0.3">
      <c r="B53074" s="10"/>
      <c r="L53074" s="10"/>
      <c r="M53074" s="10"/>
    </row>
    <row r="53075" spans="2:13" s="1" customFormat="1" ht="13.8" x14ac:dyDescent="0.3">
      <c r="B53075" s="10"/>
      <c r="L53075" s="10"/>
      <c r="M53075" s="10"/>
    </row>
    <row r="53076" spans="2:13" s="1" customFormat="1" ht="13.8" x14ac:dyDescent="0.3">
      <c r="B53076" s="10"/>
      <c r="L53076" s="10"/>
      <c r="M53076" s="10"/>
    </row>
    <row r="53077" spans="2:13" s="1" customFormat="1" ht="13.8" x14ac:dyDescent="0.3">
      <c r="B53077" s="10"/>
      <c r="L53077" s="10"/>
      <c r="M53077" s="10"/>
    </row>
    <row r="53078" spans="2:13" s="1" customFormat="1" ht="13.8" x14ac:dyDescent="0.3">
      <c r="B53078" s="10"/>
      <c r="L53078" s="10"/>
      <c r="M53078" s="10"/>
    </row>
    <row r="53079" spans="2:13" s="1" customFormat="1" ht="13.8" x14ac:dyDescent="0.3">
      <c r="B53079" s="10"/>
      <c r="L53079" s="10"/>
      <c r="M53079" s="10"/>
    </row>
    <row r="53080" spans="2:13" s="1" customFormat="1" ht="13.8" x14ac:dyDescent="0.3">
      <c r="B53080" s="10"/>
      <c r="L53080" s="10"/>
      <c r="M53080" s="10"/>
    </row>
    <row r="53081" spans="2:13" s="1" customFormat="1" ht="13.8" x14ac:dyDescent="0.3">
      <c r="B53081" s="10"/>
      <c r="L53081" s="10"/>
      <c r="M53081" s="10"/>
    </row>
    <row r="53082" spans="2:13" s="1" customFormat="1" ht="13.8" x14ac:dyDescent="0.3">
      <c r="B53082" s="10"/>
      <c r="L53082" s="10"/>
      <c r="M53082" s="10"/>
    </row>
    <row r="53083" spans="2:13" s="1" customFormat="1" ht="13.8" x14ac:dyDescent="0.3">
      <c r="B53083" s="10"/>
      <c r="L53083" s="10"/>
      <c r="M53083" s="10"/>
    </row>
    <row r="53084" spans="2:13" s="1" customFormat="1" ht="13.8" x14ac:dyDescent="0.3">
      <c r="B53084" s="10"/>
      <c r="L53084" s="10"/>
      <c r="M53084" s="10"/>
    </row>
    <row r="53085" spans="2:13" s="1" customFormat="1" ht="13.8" x14ac:dyDescent="0.3">
      <c r="B53085" s="10"/>
      <c r="L53085" s="10"/>
      <c r="M53085" s="10"/>
    </row>
    <row r="53086" spans="2:13" s="1" customFormat="1" ht="13.8" x14ac:dyDescent="0.3">
      <c r="B53086" s="10"/>
      <c r="L53086" s="10"/>
      <c r="M53086" s="10"/>
    </row>
    <row r="53087" spans="2:13" s="1" customFormat="1" ht="13.8" x14ac:dyDescent="0.3">
      <c r="B53087" s="10"/>
      <c r="L53087" s="10"/>
      <c r="M53087" s="10"/>
    </row>
    <row r="53088" spans="2:13" s="1" customFormat="1" ht="13.8" x14ac:dyDescent="0.3">
      <c r="B53088" s="10"/>
      <c r="L53088" s="10"/>
      <c r="M53088" s="10"/>
    </row>
    <row r="53089" spans="2:13" s="1" customFormat="1" ht="13.8" x14ac:dyDescent="0.3">
      <c r="B53089" s="10"/>
      <c r="L53089" s="10"/>
      <c r="M53089" s="10"/>
    </row>
    <row r="53090" spans="2:13" s="1" customFormat="1" ht="13.8" x14ac:dyDescent="0.3">
      <c r="B53090" s="10"/>
      <c r="L53090" s="10"/>
      <c r="M53090" s="10"/>
    </row>
    <row r="53091" spans="2:13" s="1" customFormat="1" ht="13.8" x14ac:dyDescent="0.3">
      <c r="B53091" s="10"/>
      <c r="L53091" s="10"/>
      <c r="M53091" s="10"/>
    </row>
    <row r="53092" spans="2:13" s="1" customFormat="1" ht="13.8" x14ac:dyDescent="0.3">
      <c r="B53092" s="10"/>
      <c r="L53092" s="10"/>
      <c r="M53092" s="10"/>
    </row>
    <row r="53093" spans="2:13" s="1" customFormat="1" ht="13.8" x14ac:dyDescent="0.3">
      <c r="B53093" s="10"/>
      <c r="L53093" s="10"/>
      <c r="M53093" s="10"/>
    </row>
    <row r="53094" spans="2:13" s="1" customFormat="1" ht="13.8" x14ac:dyDescent="0.3">
      <c r="B53094" s="10"/>
      <c r="L53094" s="10"/>
      <c r="M53094" s="10"/>
    </row>
    <row r="53095" spans="2:13" s="1" customFormat="1" ht="13.8" x14ac:dyDescent="0.3">
      <c r="B53095" s="10"/>
      <c r="L53095" s="10"/>
      <c r="M53095" s="10"/>
    </row>
    <row r="53096" spans="2:13" s="1" customFormat="1" ht="13.8" x14ac:dyDescent="0.3">
      <c r="B53096" s="10"/>
      <c r="L53096" s="10"/>
      <c r="M53096" s="10"/>
    </row>
    <row r="53097" spans="2:13" s="1" customFormat="1" ht="13.8" x14ac:dyDescent="0.3">
      <c r="B53097" s="10"/>
      <c r="L53097" s="10"/>
      <c r="M53097" s="10"/>
    </row>
    <row r="53098" spans="2:13" s="1" customFormat="1" ht="13.8" x14ac:dyDescent="0.3">
      <c r="B53098" s="10"/>
      <c r="L53098" s="10"/>
      <c r="M53098" s="10"/>
    </row>
    <row r="53099" spans="2:13" s="1" customFormat="1" ht="13.8" x14ac:dyDescent="0.3">
      <c r="B53099" s="10"/>
      <c r="L53099" s="10"/>
      <c r="M53099" s="10"/>
    </row>
    <row r="53100" spans="2:13" s="1" customFormat="1" ht="13.8" x14ac:dyDescent="0.3">
      <c r="B53100" s="10"/>
      <c r="L53100" s="10"/>
      <c r="M53100" s="10"/>
    </row>
    <row r="53101" spans="2:13" s="1" customFormat="1" ht="13.8" x14ac:dyDescent="0.3">
      <c r="B53101" s="10"/>
      <c r="L53101" s="10"/>
      <c r="M53101" s="10"/>
    </row>
    <row r="53102" spans="2:13" s="1" customFormat="1" ht="13.8" x14ac:dyDescent="0.3">
      <c r="B53102" s="10"/>
      <c r="L53102" s="10"/>
      <c r="M53102" s="10"/>
    </row>
    <row r="53103" spans="2:13" s="1" customFormat="1" ht="13.8" x14ac:dyDescent="0.3">
      <c r="B53103" s="10"/>
      <c r="L53103" s="10"/>
      <c r="M53103" s="10"/>
    </row>
    <row r="53104" spans="2:13" s="1" customFormat="1" ht="13.8" x14ac:dyDescent="0.3">
      <c r="B53104" s="10"/>
      <c r="L53104" s="10"/>
      <c r="M53104" s="10"/>
    </row>
    <row r="53105" spans="2:13" s="1" customFormat="1" ht="13.8" x14ac:dyDescent="0.3">
      <c r="B53105" s="10"/>
      <c r="L53105" s="10"/>
      <c r="M53105" s="10"/>
    </row>
    <row r="53106" spans="2:13" s="1" customFormat="1" ht="13.8" x14ac:dyDescent="0.3">
      <c r="B53106" s="10"/>
      <c r="L53106" s="10"/>
      <c r="M53106" s="10"/>
    </row>
    <row r="53107" spans="2:13" s="1" customFormat="1" ht="13.8" x14ac:dyDescent="0.3">
      <c r="B53107" s="10"/>
      <c r="L53107" s="10"/>
      <c r="M53107" s="10"/>
    </row>
    <row r="53108" spans="2:13" s="1" customFormat="1" ht="13.8" x14ac:dyDescent="0.3">
      <c r="B53108" s="10"/>
      <c r="L53108" s="10"/>
      <c r="M53108" s="10"/>
    </row>
    <row r="53109" spans="2:13" s="1" customFormat="1" ht="13.8" x14ac:dyDescent="0.3">
      <c r="B53109" s="10"/>
      <c r="L53109" s="10"/>
      <c r="M53109" s="10"/>
    </row>
    <row r="53110" spans="2:13" s="1" customFormat="1" ht="13.8" x14ac:dyDescent="0.3">
      <c r="B53110" s="10"/>
      <c r="L53110" s="10"/>
      <c r="M53110" s="10"/>
    </row>
    <row r="53111" spans="2:13" s="1" customFormat="1" ht="13.8" x14ac:dyDescent="0.3">
      <c r="B53111" s="10"/>
      <c r="L53111" s="10"/>
      <c r="M53111" s="10"/>
    </row>
    <row r="53112" spans="2:13" s="1" customFormat="1" ht="13.8" x14ac:dyDescent="0.3">
      <c r="B53112" s="10"/>
      <c r="L53112" s="10"/>
      <c r="M53112" s="10"/>
    </row>
    <row r="53113" spans="2:13" s="1" customFormat="1" ht="13.8" x14ac:dyDescent="0.3">
      <c r="B53113" s="10"/>
      <c r="L53113" s="10"/>
      <c r="M53113" s="10"/>
    </row>
    <row r="53114" spans="2:13" s="1" customFormat="1" ht="13.8" x14ac:dyDescent="0.3">
      <c r="B53114" s="10"/>
      <c r="L53114" s="10"/>
      <c r="M53114" s="10"/>
    </row>
    <row r="53115" spans="2:13" s="1" customFormat="1" ht="13.8" x14ac:dyDescent="0.3">
      <c r="B53115" s="10"/>
      <c r="L53115" s="10"/>
      <c r="M53115" s="10"/>
    </row>
    <row r="53116" spans="2:13" s="1" customFormat="1" ht="13.8" x14ac:dyDescent="0.3">
      <c r="B53116" s="10"/>
      <c r="L53116" s="10"/>
      <c r="M53116" s="10"/>
    </row>
    <row r="53117" spans="2:13" s="1" customFormat="1" ht="13.8" x14ac:dyDescent="0.3">
      <c r="B53117" s="10"/>
      <c r="L53117" s="10"/>
      <c r="M53117" s="10"/>
    </row>
    <row r="53118" spans="2:13" s="1" customFormat="1" ht="13.8" x14ac:dyDescent="0.3">
      <c r="B53118" s="10"/>
      <c r="L53118" s="10"/>
      <c r="M53118" s="10"/>
    </row>
    <row r="53119" spans="2:13" s="1" customFormat="1" ht="13.8" x14ac:dyDescent="0.3">
      <c r="B53119" s="10"/>
      <c r="L53119" s="10"/>
      <c r="M53119" s="10"/>
    </row>
    <row r="53120" spans="2:13" s="1" customFormat="1" ht="13.8" x14ac:dyDescent="0.3">
      <c r="B53120" s="10"/>
      <c r="L53120" s="10"/>
      <c r="M53120" s="10"/>
    </row>
    <row r="53121" spans="2:13" s="1" customFormat="1" ht="13.8" x14ac:dyDescent="0.3">
      <c r="B53121" s="10"/>
      <c r="L53121" s="10"/>
      <c r="M53121" s="10"/>
    </row>
    <row r="53122" spans="2:13" s="1" customFormat="1" ht="13.8" x14ac:dyDescent="0.3">
      <c r="B53122" s="10"/>
      <c r="L53122" s="10"/>
      <c r="M53122" s="10"/>
    </row>
    <row r="53123" spans="2:13" s="1" customFormat="1" ht="13.8" x14ac:dyDescent="0.3">
      <c r="B53123" s="10"/>
      <c r="L53123" s="10"/>
      <c r="M53123" s="10"/>
    </row>
    <row r="53124" spans="2:13" s="1" customFormat="1" ht="13.8" x14ac:dyDescent="0.3">
      <c r="B53124" s="10"/>
      <c r="L53124" s="10"/>
      <c r="M53124" s="10"/>
    </row>
    <row r="53125" spans="2:13" s="1" customFormat="1" ht="13.8" x14ac:dyDescent="0.3">
      <c r="B53125" s="10"/>
      <c r="L53125" s="10"/>
      <c r="M53125" s="10"/>
    </row>
    <row r="53126" spans="2:13" s="1" customFormat="1" ht="13.8" x14ac:dyDescent="0.3">
      <c r="B53126" s="10"/>
      <c r="L53126" s="10"/>
      <c r="M53126" s="10"/>
    </row>
    <row r="53127" spans="2:13" s="1" customFormat="1" ht="13.8" x14ac:dyDescent="0.3">
      <c r="B53127" s="10"/>
      <c r="L53127" s="10"/>
      <c r="M53127" s="10"/>
    </row>
    <row r="53128" spans="2:13" s="1" customFormat="1" ht="13.8" x14ac:dyDescent="0.3">
      <c r="B53128" s="10"/>
      <c r="L53128" s="10"/>
      <c r="M53128" s="10"/>
    </row>
    <row r="53129" spans="2:13" s="1" customFormat="1" ht="13.8" x14ac:dyDescent="0.3">
      <c r="B53129" s="10"/>
      <c r="L53129" s="10"/>
      <c r="M53129" s="10"/>
    </row>
    <row r="53130" spans="2:13" s="1" customFormat="1" ht="13.8" x14ac:dyDescent="0.3">
      <c r="B53130" s="10"/>
      <c r="L53130" s="10"/>
      <c r="M53130" s="10"/>
    </row>
    <row r="53131" spans="2:13" s="1" customFormat="1" ht="13.8" x14ac:dyDescent="0.3">
      <c r="B53131" s="10"/>
      <c r="L53131" s="10"/>
      <c r="M53131" s="10"/>
    </row>
    <row r="53132" spans="2:13" s="1" customFormat="1" ht="13.8" x14ac:dyDescent="0.3">
      <c r="B53132" s="10"/>
      <c r="L53132" s="10"/>
      <c r="M53132" s="10"/>
    </row>
    <row r="53133" spans="2:13" s="1" customFormat="1" ht="13.8" x14ac:dyDescent="0.3">
      <c r="B53133" s="10"/>
      <c r="L53133" s="10"/>
      <c r="M53133" s="10"/>
    </row>
    <row r="53134" spans="2:13" s="1" customFormat="1" ht="13.8" x14ac:dyDescent="0.3">
      <c r="B53134" s="10"/>
      <c r="L53134" s="10"/>
      <c r="M53134" s="10"/>
    </row>
    <row r="53135" spans="2:13" s="1" customFormat="1" ht="13.8" x14ac:dyDescent="0.3">
      <c r="B53135" s="10"/>
      <c r="L53135" s="10"/>
      <c r="M53135" s="10"/>
    </row>
    <row r="53136" spans="2:13" s="1" customFormat="1" ht="13.8" x14ac:dyDescent="0.3">
      <c r="B53136" s="10"/>
      <c r="L53136" s="10"/>
      <c r="M53136" s="10"/>
    </row>
    <row r="53137" spans="2:13" s="1" customFormat="1" ht="13.8" x14ac:dyDescent="0.3">
      <c r="B53137" s="10"/>
      <c r="L53137" s="10"/>
      <c r="M53137" s="10"/>
    </row>
    <row r="53138" spans="2:13" s="1" customFormat="1" ht="13.8" x14ac:dyDescent="0.3">
      <c r="B53138" s="10"/>
      <c r="L53138" s="10"/>
      <c r="M53138" s="10"/>
    </row>
    <row r="53139" spans="2:13" s="1" customFormat="1" ht="13.8" x14ac:dyDescent="0.3">
      <c r="B53139" s="10"/>
      <c r="L53139" s="10"/>
      <c r="M53139" s="10"/>
    </row>
    <row r="53140" spans="2:13" s="1" customFormat="1" ht="13.8" x14ac:dyDescent="0.3">
      <c r="B53140" s="10"/>
      <c r="L53140" s="10"/>
      <c r="M53140" s="10"/>
    </row>
    <row r="53141" spans="2:13" s="1" customFormat="1" ht="13.8" x14ac:dyDescent="0.3">
      <c r="B53141" s="10"/>
      <c r="L53141" s="10"/>
      <c r="M53141" s="10"/>
    </row>
    <row r="53142" spans="2:13" s="1" customFormat="1" ht="13.8" x14ac:dyDescent="0.3">
      <c r="B53142" s="10"/>
      <c r="L53142" s="10"/>
      <c r="M53142" s="10"/>
    </row>
    <row r="53143" spans="2:13" s="1" customFormat="1" ht="13.8" x14ac:dyDescent="0.3">
      <c r="B53143" s="10"/>
      <c r="L53143" s="10"/>
      <c r="M53143" s="10"/>
    </row>
    <row r="53144" spans="2:13" s="1" customFormat="1" ht="13.8" x14ac:dyDescent="0.3">
      <c r="B53144" s="10"/>
      <c r="L53144" s="10"/>
      <c r="M53144" s="10"/>
    </row>
    <row r="53145" spans="2:13" s="1" customFormat="1" ht="13.8" x14ac:dyDescent="0.3">
      <c r="B53145" s="10"/>
      <c r="L53145" s="10"/>
      <c r="M53145" s="10"/>
    </row>
    <row r="53146" spans="2:13" s="1" customFormat="1" ht="13.8" x14ac:dyDescent="0.3">
      <c r="B53146" s="10"/>
      <c r="L53146" s="10"/>
      <c r="M53146" s="10"/>
    </row>
    <row r="53147" spans="2:13" s="1" customFormat="1" ht="13.8" x14ac:dyDescent="0.3">
      <c r="B53147" s="10"/>
      <c r="L53147" s="10"/>
      <c r="M53147" s="10"/>
    </row>
    <row r="53148" spans="2:13" s="1" customFormat="1" ht="13.8" x14ac:dyDescent="0.3">
      <c r="B53148" s="10"/>
      <c r="L53148" s="10"/>
      <c r="M53148" s="10"/>
    </row>
    <row r="53149" spans="2:13" s="1" customFormat="1" ht="13.8" x14ac:dyDescent="0.3">
      <c r="B53149" s="10"/>
      <c r="L53149" s="10"/>
      <c r="M53149" s="10"/>
    </row>
    <row r="53150" spans="2:13" s="1" customFormat="1" ht="13.8" x14ac:dyDescent="0.3">
      <c r="B53150" s="10"/>
      <c r="L53150" s="10"/>
      <c r="M53150" s="10"/>
    </row>
    <row r="53151" spans="2:13" s="1" customFormat="1" ht="13.8" x14ac:dyDescent="0.3">
      <c r="B53151" s="10"/>
      <c r="L53151" s="10"/>
      <c r="M53151" s="10"/>
    </row>
    <row r="53152" spans="2:13" s="1" customFormat="1" ht="13.8" x14ac:dyDescent="0.3">
      <c r="B53152" s="10"/>
      <c r="L53152" s="10"/>
      <c r="M53152" s="10"/>
    </row>
    <row r="53153" spans="2:13" s="1" customFormat="1" ht="13.8" x14ac:dyDescent="0.3">
      <c r="B53153" s="10"/>
      <c r="L53153" s="10"/>
      <c r="M53153" s="10"/>
    </row>
    <row r="53154" spans="2:13" s="1" customFormat="1" ht="13.8" x14ac:dyDescent="0.3">
      <c r="B53154" s="10"/>
      <c r="L53154" s="10"/>
      <c r="M53154" s="10"/>
    </row>
    <row r="53155" spans="2:13" s="1" customFormat="1" ht="13.8" x14ac:dyDescent="0.3">
      <c r="B53155" s="10"/>
      <c r="L53155" s="10"/>
      <c r="M53155" s="10"/>
    </row>
    <row r="53156" spans="2:13" s="1" customFormat="1" ht="13.8" x14ac:dyDescent="0.3">
      <c r="B53156" s="10"/>
      <c r="L53156" s="10"/>
      <c r="M53156" s="10"/>
    </row>
    <row r="53157" spans="2:13" s="1" customFormat="1" ht="13.8" x14ac:dyDescent="0.3">
      <c r="B53157" s="10"/>
      <c r="L53157" s="10"/>
      <c r="M53157" s="10"/>
    </row>
    <row r="53158" spans="2:13" s="1" customFormat="1" ht="13.8" x14ac:dyDescent="0.3">
      <c r="B53158" s="10"/>
      <c r="L53158" s="10"/>
      <c r="M53158" s="10"/>
    </row>
    <row r="53159" spans="2:13" s="1" customFormat="1" ht="13.8" x14ac:dyDescent="0.3">
      <c r="B53159" s="10"/>
      <c r="L53159" s="10"/>
      <c r="M53159" s="10"/>
    </row>
    <row r="53160" spans="2:13" s="1" customFormat="1" ht="13.8" x14ac:dyDescent="0.3">
      <c r="B53160" s="10"/>
      <c r="L53160" s="10"/>
      <c r="M53160" s="10"/>
    </row>
    <row r="53161" spans="2:13" s="1" customFormat="1" ht="13.8" x14ac:dyDescent="0.3">
      <c r="B53161" s="10"/>
      <c r="L53161" s="10"/>
      <c r="M53161" s="10"/>
    </row>
    <row r="53162" spans="2:13" s="1" customFormat="1" ht="13.8" x14ac:dyDescent="0.3">
      <c r="B53162" s="10"/>
      <c r="L53162" s="10"/>
      <c r="M53162" s="10"/>
    </row>
    <row r="53163" spans="2:13" s="1" customFormat="1" ht="13.8" x14ac:dyDescent="0.3">
      <c r="B53163" s="10"/>
      <c r="L53163" s="10"/>
      <c r="M53163" s="10"/>
    </row>
    <row r="53164" spans="2:13" s="1" customFormat="1" ht="13.8" x14ac:dyDescent="0.3">
      <c r="B53164" s="10"/>
      <c r="L53164" s="10"/>
      <c r="M53164" s="10"/>
    </row>
    <row r="53165" spans="2:13" s="1" customFormat="1" ht="13.8" x14ac:dyDescent="0.3">
      <c r="B53165" s="10"/>
      <c r="L53165" s="10"/>
      <c r="M53165" s="10"/>
    </row>
    <row r="53166" spans="2:13" s="1" customFormat="1" ht="13.8" x14ac:dyDescent="0.3">
      <c r="B53166" s="10"/>
      <c r="L53166" s="10"/>
      <c r="M53166" s="10"/>
    </row>
    <row r="53167" spans="2:13" s="1" customFormat="1" ht="13.8" x14ac:dyDescent="0.3">
      <c r="B53167" s="10"/>
      <c r="L53167" s="10"/>
      <c r="M53167" s="10"/>
    </row>
    <row r="53168" spans="2:13" s="1" customFormat="1" ht="13.8" x14ac:dyDescent="0.3">
      <c r="B53168" s="10"/>
      <c r="L53168" s="10"/>
      <c r="M53168" s="10"/>
    </row>
    <row r="53169" spans="2:13" s="1" customFormat="1" ht="13.8" x14ac:dyDescent="0.3">
      <c r="B53169" s="10"/>
      <c r="L53169" s="10"/>
      <c r="M53169" s="10"/>
    </row>
    <row r="53170" spans="2:13" s="1" customFormat="1" ht="13.8" x14ac:dyDescent="0.3">
      <c r="B53170" s="10"/>
      <c r="L53170" s="10"/>
      <c r="M53170" s="10"/>
    </row>
    <row r="53171" spans="2:13" s="1" customFormat="1" ht="13.8" x14ac:dyDescent="0.3">
      <c r="B53171" s="10"/>
      <c r="L53171" s="10"/>
      <c r="M53171" s="10"/>
    </row>
    <row r="53172" spans="2:13" s="1" customFormat="1" ht="13.8" x14ac:dyDescent="0.3">
      <c r="B53172" s="10"/>
      <c r="L53172" s="10"/>
      <c r="M53172" s="10"/>
    </row>
    <row r="53173" spans="2:13" s="1" customFormat="1" ht="13.8" x14ac:dyDescent="0.3">
      <c r="B53173" s="10"/>
      <c r="L53173" s="10"/>
      <c r="M53173" s="10"/>
    </row>
    <row r="53174" spans="2:13" s="1" customFormat="1" ht="13.8" x14ac:dyDescent="0.3">
      <c r="B53174" s="10"/>
      <c r="L53174" s="10"/>
      <c r="M53174" s="10"/>
    </row>
    <row r="53175" spans="2:13" s="1" customFormat="1" ht="13.8" x14ac:dyDescent="0.3">
      <c r="B53175" s="10"/>
      <c r="L53175" s="10"/>
      <c r="M53175" s="10"/>
    </row>
    <row r="53176" spans="2:13" s="1" customFormat="1" ht="13.8" x14ac:dyDescent="0.3">
      <c r="B53176" s="10"/>
      <c r="L53176" s="10"/>
      <c r="M53176" s="10"/>
    </row>
    <row r="53177" spans="2:13" s="1" customFormat="1" ht="13.8" x14ac:dyDescent="0.3">
      <c r="B53177" s="10"/>
      <c r="L53177" s="10"/>
      <c r="M53177" s="10"/>
    </row>
    <row r="53178" spans="2:13" s="1" customFormat="1" ht="13.8" x14ac:dyDescent="0.3">
      <c r="B53178" s="10"/>
      <c r="L53178" s="10"/>
      <c r="M53178" s="10"/>
    </row>
    <row r="53179" spans="2:13" s="1" customFormat="1" ht="13.8" x14ac:dyDescent="0.3">
      <c r="B53179" s="10"/>
      <c r="L53179" s="10"/>
      <c r="M53179" s="10"/>
    </row>
    <row r="53180" spans="2:13" s="1" customFormat="1" ht="13.8" x14ac:dyDescent="0.3">
      <c r="B53180" s="10"/>
      <c r="L53180" s="10"/>
      <c r="M53180" s="10"/>
    </row>
    <row r="53181" spans="2:13" s="1" customFormat="1" ht="13.8" x14ac:dyDescent="0.3">
      <c r="B53181" s="10"/>
      <c r="L53181" s="10"/>
      <c r="M53181" s="10"/>
    </row>
    <row r="53182" spans="2:13" s="1" customFormat="1" ht="13.8" x14ac:dyDescent="0.3">
      <c r="B53182" s="10"/>
      <c r="L53182" s="10"/>
      <c r="M53182" s="10"/>
    </row>
    <row r="53183" spans="2:13" s="1" customFormat="1" ht="13.8" x14ac:dyDescent="0.3">
      <c r="B53183" s="10"/>
      <c r="L53183" s="10"/>
      <c r="M53183" s="10"/>
    </row>
    <row r="53184" spans="2:13" s="1" customFormat="1" ht="13.8" x14ac:dyDescent="0.3">
      <c r="B53184" s="10"/>
      <c r="L53184" s="10"/>
      <c r="M53184" s="10"/>
    </row>
    <row r="53185" spans="2:13" s="1" customFormat="1" ht="13.8" x14ac:dyDescent="0.3">
      <c r="B53185" s="10"/>
      <c r="L53185" s="10"/>
      <c r="M53185" s="10"/>
    </row>
    <row r="53186" spans="2:13" s="1" customFormat="1" ht="13.8" x14ac:dyDescent="0.3">
      <c r="B53186" s="10"/>
      <c r="L53186" s="10"/>
      <c r="M53186" s="10"/>
    </row>
    <row r="53187" spans="2:13" s="1" customFormat="1" ht="13.8" x14ac:dyDescent="0.3">
      <c r="B53187" s="10"/>
      <c r="L53187" s="10"/>
      <c r="M53187" s="10"/>
    </row>
    <row r="53188" spans="2:13" s="1" customFormat="1" ht="13.8" x14ac:dyDescent="0.3">
      <c r="B53188" s="10"/>
      <c r="L53188" s="10"/>
      <c r="M53188" s="10"/>
    </row>
    <row r="53189" spans="2:13" s="1" customFormat="1" ht="13.8" x14ac:dyDescent="0.3">
      <c r="B53189" s="10"/>
      <c r="L53189" s="10"/>
      <c r="M53189" s="10"/>
    </row>
    <row r="53190" spans="2:13" s="1" customFormat="1" ht="13.8" x14ac:dyDescent="0.3">
      <c r="B53190" s="10"/>
      <c r="L53190" s="10"/>
      <c r="M53190" s="10"/>
    </row>
    <row r="53191" spans="2:13" s="1" customFormat="1" ht="13.8" x14ac:dyDescent="0.3">
      <c r="B53191" s="10"/>
      <c r="L53191" s="10"/>
      <c r="M53191" s="10"/>
    </row>
    <row r="53192" spans="2:13" s="1" customFormat="1" ht="13.8" x14ac:dyDescent="0.3">
      <c r="B53192" s="10"/>
      <c r="L53192" s="10"/>
      <c r="M53192" s="10"/>
    </row>
    <row r="53193" spans="2:13" s="1" customFormat="1" ht="13.8" x14ac:dyDescent="0.3">
      <c r="B53193" s="10"/>
      <c r="L53193" s="10"/>
      <c r="M53193" s="10"/>
    </row>
    <row r="53194" spans="2:13" s="1" customFormat="1" ht="13.8" x14ac:dyDescent="0.3">
      <c r="B53194" s="10"/>
      <c r="L53194" s="10"/>
      <c r="M53194" s="10"/>
    </row>
    <row r="53195" spans="2:13" s="1" customFormat="1" ht="13.8" x14ac:dyDescent="0.3">
      <c r="B53195" s="10"/>
      <c r="L53195" s="10"/>
      <c r="M53195" s="10"/>
    </row>
    <row r="53196" spans="2:13" s="1" customFormat="1" ht="13.8" x14ac:dyDescent="0.3">
      <c r="B53196" s="10"/>
      <c r="L53196" s="10"/>
      <c r="M53196" s="10"/>
    </row>
    <row r="53197" spans="2:13" s="1" customFormat="1" ht="13.8" x14ac:dyDescent="0.3">
      <c r="B53197" s="10"/>
      <c r="L53197" s="10"/>
      <c r="M53197" s="10"/>
    </row>
    <row r="53198" spans="2:13" s="1" customFormat="1" ht="13.8" x14ac:dyDescent="0.3">
      <c r="B53198" s="10"/>
      <c r="L53198" s="10"/>
      <c r="M53198" s="10"/>
    </row>
    <row r="53199" spans="2:13" s="1" customFormat="1" ht="13.8" x14ac:dyDescent="0.3">
      <c r="B53199" s="10"/>
      <c r="L53199" s="10"/>
      <c r="M53199" s="10"/>
    </row>
    <row r="53200" spans="2:13" s="1" customFormat="1" ht="13.8" x14ac:dyDescent="0.3">
      <c r="B53200" s="10"/>
      <c r="L53200" s="10"/>
      <c r="M53200" s="10"/>
    </row>
    <row r="53201" spans="2:13" s="1" customFormat="1" ht="13.8" x14ac:dyDescent="0.3">
      <c r="B53201" s="10"/>
      <c r="L53201" s="10"/>
      <c r="M53201" s="10"/>
    </row>
    <row r="53202" spans="2:13" s="1" customFormat="1" ht="13.8" x14ac:dyDescent="0.3">
      <c r="B53202" s="10"/>
      <c r="L53202" s="10"/>
      <c r="M53202" s="10"/>
    </row>
    <row r="53203" spans="2:13" s="1" customFormat="1" ht="13.8" x14ac:dyDescent="0.3">
      <c r="B53203" s="10"/>
      <c r="L53203" s="10"/>
      <c r="M53203" s="10"/>
    </row>
    <row r="53204" spans="2:13" s="1" customFormat="1" ht="13.8" x14ac:dyDescent="0.3">
      <c r="B53204" s="10"/>
      <c r="L53204" s="10"/>
      <c r="M53204" s="10"/>
    </row>
    <row r="53205" spans="2:13" s="1" customFormat="1" ht="13.8" x14ac:dyDescent="0.3">
      <c r="B53205" s="10"/>
      <c r="L53205" s="10"/>
      <c r="M53205" s="10"/>
    </row>
    <row r="53206" spans="2:13" s="1" customFormat="1" ht="13.8" x14ac:dyDescent="0.3">
      <c r="B53206" s="10"/>
      <c r="L53206" s="10"/>
      <c r="M53206" s="10"/>
    </row>
    <row r="53207" spans="2:13" s="1" customFormat="1" ht="13.8" x14ac:dyDescent="0.3">
      <c r="B53207" s="10"/>
      <c r="L53207" s="10"/>
      <c r="M53207" s="10"/>
    </row>
    <row r="53208" spans="2:13" s="1" customFormat="1" ht="13.8" x14ac:dyDescent="0.3">
      <c r="B53208" s="10"/>
      <c r="L53208" s="10"/>
      <c r="M53208" s="10"/>
    </row>
    <row r="53209" spans="2:13" s="1" customFormat="1" ht="13.8" x14ac:dyDescent="0.3">
      <c r="B53209" s="10"/>
      <c r="L53209" s="10"/>
      <c r="M53209" s="10"/>
    </row>
    <row r="53210" spans="2:13" s="1" customFormat="1" ht="13.8" x14ac:dyDescent="0.3">
      <c r="B53210" s="10"/>
      <c r="L53210" s="10"/>
      <c r="M53210" s="10"/>
    </row>
    <row r="53211" spans="2:13" s="1" customFormat="1" ht="13.8" x14ac:dyDescent="0.3">
      <c r="B53211" s="10"/>
      <c r="L53211" s="10"/>
      <c r="M53211" s="10"/>
    </row>
    <row r="53212" spans="2:13" s="1" customFormat="1" ht="13.8" x14ac:dyDescent="0.3">
      <c r="B53212" s="10"/>
      <c r="L53212" s="10"/>
      <c r="M53212" s="10"/>
    </row>
    <row r="53213" spans="2:13" s="1" customFormat="1" ht="13.8" x14ac:dyDescent="0.3">
      <c r="B53213" s="10"/>
      <c r="L53213" s="10"/>
      <c r="M53213" s="10"/>
    </row>
    <row r="53214" spans="2:13" s="1" customFormat="1" ht="13.8" x14ac:dyDescent="0.3">
      <c r="B53214" s="10"/>
      <c r="L53214" s="10"/>
      <c r="M53214" s="10"/>
    </row>
    <row r="53215" spans="2:13" s="1" customFormat="1" ht="13.8" x14ac:dyDescent="0.3">
      <c r="B53215" s="10"/>
      <c r="L53215" s="10"/>
      <c r="M53215" s="10"/>
    </row>
    <row r="53216" spans="2:13" s="1" customFormat="1" ht="13.8" x14ac:dyDescent="0.3">
      <c r="B53216" s="10"/>
      <c r="L53216" s="10"/>
      <c r="M53216" s="10"/>
    </row>
    <row r="53217" spans="2:13" s="1" customFormat="1" ht="13.8" x14ac:dyDescent="0.3">
      <c r="B53217" s="10"/>
      <c r="L53217" s="10"/>
      <c r="M53217" s="10"/>
    </row>
    <row r="53218" spans="2:13" s="1" customFormat="1" ht="13.8" x14ac:dyDescent="0.3">
      <c r="B53218" s="10"/>
      <c r="L53218" s="10"/>
      <c r="M53218" s="10"/>
    </row>
    <row r="53219" spans="2:13" s="1" customFormat="1" ht="13.8" x14ac:dyDescent="0.3">
      <c r="B53219" s="10"/>
      <c r="L53219" s="10"/>
      <c r="M53219" s="10"/>
    </row>
    <row r="53220" spans="2:13" s="1" customFormat="1" ht="13.8" x14ac:dyDescent="0.3">
      <c r="B53220" s="10"/>
      <c r="L53220" s="10"/>
      <c r="M53220" s="10"/>
    </row>
    <row r="53221" spans="2:13" s="1" customFormat="1" ht="13.8" x14ac:dyDescent="0.3">
      <c r="B53221" s="10"/>
      <c r="L53221" s="10"/>
      <c r="M53221" s="10"/>
    </row>
    <row r="53222" spans="2:13" s="1" customFormat="1" ht="13.8" x14ac:dyDescent="0.3">
      <c r="B53222" s="10"/>
      <c r="L53222" s="10"/>
      <c r="M53222" s="10"/>
    </row>
    <row r="53223" spans="2:13" s="1" customFormat="1" ht="13.8" x14ac:dyDescent="0.3">
      <c r="B53223" s="10"/>
      <c r="L53223" s="10"/>
      <c r="M53223" s="10"/>
    </row>
    <row r="53224" spans="2:13" s="1" customFormat="1" ht="13.8" x14ac:dyDescent="0.3">
      <c r="B53224" s="10"/>
      <c r="L53224" s="10"/>
      <c r="M53224" s="10"/>
    </row>
    <row r="53225" spans="2:13" s="1" customFormat="1" ht="13.8" x14ac:dyDescent="0.3">
      <c r="B53225" s="10"/>
      <c r="L53225" s="10"/>
      <c r="M53225" s="10"/>
    </row>
    <row r="53226" spans="2:13" s="1" customFormat="1" ht="13.8" x14ac:dyDescent="0.3">
      <c r="B53226" s="10"/>
      <c r="L53226" s="10"/>
      <c r="M53226" s="10"/>
    </row>
    <row r="53227" spans="2:13" s="1" customFormat="1" ht="13.8" x14ac:dyDescent="0.3">
      <c r="B53227" s="10"/>
      <c r="L53227" s="10"/>
      <c r="M53227" s="10"/>
    </row>
    <row r="53228" spans="2:13" s="1" customFormat="1" ht="13.8" x14ac:dyDescent="0.3">
      <c r="B53228" s="10"/>
      <c r="L53228" s="10"/>
      <c r="M53228" s="10"/>
    </row>
    <row r="53229" spans="2:13" s="1" customFormat="1" ht="13.8" x14ac:dyDescent="0.3">
      <c r="B53229" s="10"/>
      <c r="L53229" s="10"/>
      <c r="M53229" s="10"/>
    </row>
    <row r="53230" spans="2:13" s="1" customFormat="1" ht="13.8" x14ac:dyDescent="0.3">
      <c r="B53230" s="10"/>
      <c r="L53230" s="10"/>
      <c r="M53230" s="10"/>
    </row>
    <row r="53231" spans="2:13" s="1" customFormat="1" ht="13.8" x14ac:dyDescent="0.3">
      <c r="B53231" s="10"/>
      <c r="L53231" s="10"/>
      <c r="M53231" s="10"/>
    </row>
    <row r="53232" spans="2:13" s="1" customFormat="1" ht="13.8" x14ac:dyDescent="0.3">
      <c r="B53232" s="10"/>
      <c r="L53232" s="10"/>
      <c r="M53232" s="10"/>
    </row>
    <row r="53233" spans="2:13" s="1" customFormat="1" ht="13.8" x14ac:dyDescent="0.3">
      <c r="B53233" s="10"/>
      <c r="L53233" s="10"/>
      <c r="M53233" s="10"/>
    </row>
    <row r="53234" spans="2:13" s="1" customFormat="1" ht="13.8" x14ac:dyDescent="0.3">
      <c r="B53234" s="10"/>
      <c r="L53234" s="10"/>
      <c r="M53234" s="10"/>
    </row>
    <row r="53235" spans="2:13" s="1" customFormat="1" ht="13.8" x14ac:dyDescent="0.3">
      <c r="B53235" s="10"/>
      <c r="L53235" s="10"/>
      <c r="M53235" s="10"/>
    </row>
    <row r="53236" spans="2:13" s="1" customFormat="1" ht="13.8" x14ac:dyDescent="0.3">
      <c r="B53236" s="10"/>
      <c r="L53236" s="10"/>
      <c r="M53236" s="10"/>
    </row>
    <row r="53237" spans="2:13" s="1" customFormat="1" ht="13.8" x14ac:dyDescent="0.3">
      <c r="B53237" s="10"/>
      <c r="L53237" s="10"/>
      <c r="M53237" s="10"/>
    </row>
    <row r="53238" spans="2:13" s="1" customFormat="1" ht="13.8" x14ac:dyDescent="0.3">
      <c r="B53238" s="10"/>
      <c r="L53238" s="10"/>
      <c r="M53238" s="10"/>
    </row>
    <row r="53239" spans="2:13" s="1" customFormat="1" ht="13.8" x14ac:dyDescent="0.3">
      <c r="B53239" s="10"/>
      <c r="L53239" s="10"/>
      <c r="M53239" s="10"/>
    </row>
    <row r="53240" spans="2:13" s="1" customFormat="1" ht="13.8" x14ac:dyDescent="0.3">
      <c r="B53240" s="10"/>
      <c r="L53240" s="10"/>
      <c r="M53240" s="10"/>
    </row>
    <row r="53241" spans="2:13" s="1" customFormat="1" ht="13.8" x14ac:dyDescent="0.3">
      <c r="B53241" s="10"/>
      <c r="L53241" s="10"/>
      <c r="M53241" s="10"/>
    </row>
    <row r="53242" spans="2:13" s="1" customFormat="1" ht="13.8" x14ac:dyDescent="0.3">
      <c r="B53242" s="10"/>
      <c r="L53242" s="10"/>
      <c r="M53242" s="10"/>
    </row>
    <row r="53243" spans="2:13" s="1" customFormat="1" ht="13.8" x14ac:dyDescent="0.3">
      <c r="B53243" s="10"/>
      <c r="L53243" s="10"/>
      <c r="M53243" s="10"/>
    </row>
    <row r="53244" spans="2:13" s="1" customFormat="1" ht="13.8" x14ac:dyDescent="0.3">
      <c r="B53244" s="10"/>
      <c r="L53244" s="10"/>
      <c r="M53244" s="10"/>
    </row>
    <row r="53245" spans="2:13" s="1" customFormat="1" ht="13.8" x14ac:dyDescent="0.3">
      <c r="B53245" s="10"/>
      <c r="L53245" s="10"/>
      <c r="M53245" s="10"/>
    </row>
    <row r="53246" spans="2:13" s="1" customFormat="1" ht="13.8" x14ac:dyDescent="0.3">
      <c r="B53246" s="10"/>
      <c r="L53246" s="10"/>
      <c r="M53246" s="10"/>
    </row>
    <row r="53247" spans="2:13" s="1" customFormat="1" ht="13.8" x14ac:dyDescent="0.3">
      <c r="B53247" s="10"/>
      <c r="L53247" s="10"/>
      <c r="M53247" s="10"/>
    </row>
    <row r="53248" spans="2:13" s="1" customFormat="1" ht="13.8" x14ac:dyDescent="0.3">
      <c r="B53248" s="10"/>
      <c r="L53248" s="10"/>
      <c r="M53248" s="10"/>
    </row>
    <row r="53249" spans="2:13" s="1" customFormat="1" ht="13.8" x14ac:dyDescent="0.3">
      <c r="B53249" s="10"/>
      <c r="L53249" s="10"/>
      <c r="M53249" s="10"/>
    </row>
    <row r="53250" spans="2:13" s="1" customFormat="1" ht="13.8" x14ac:dyDescent="0.3">
      <c r="B53250" s="10"/>
      <c r="L53250" s="10"/>
      <c r="M53250" s="10"/>
    </row>
    <row r="53251" spans="2:13" s="1" customFormat="1" ht="13.8" x14ac:dyDescent="0.3">
      <c r="B53251" s="10"/>
      <c r="L53251" s="10"/>
      <c r="M53251" s="10"/>
    </row>
    <row r="53252" spans="2:13" s="1" customFormat="1" ht="13.8" x14ac:dyDescent="0.3">
      <c r="B53252" s="10"/>
      <c r="L53252" s="10"/>
      <c r="M53252" s="10"/>
    </row>
    <row r="53253" spans="2:13" s="1" customFormat="1" ht="13.8" x14ac:dyDescent="0.3">
      <c r="B53253" s="10"/>
      <c r="L53253" s="10"/>
      <c r="M53253" s="10"/>
    </row>
    <row r="53254" spans="2:13" s="1" customFormat="1" ht="13.8" x14ac:dyDescent="0.3">
      <c r="B53254" s="10"/>
      <c r="L53254" s="10"/>
      <c r="M53254" s="10"/>
    </row>
    <row r="53255" spans="2:13" s="1" customFormat="1" ht="13.8" x14ac:dyDescent="0.3">
      <c r="B53255" s="10"/>
      <c r="L53255" s="10"/>
      <c r="M53255" s="10"/>
    </row>
    <row r="53256" spans="2:13" s="1" customFormat="1" ht="13.8" x14ac:dyDescent="0.3">
      <c r="B53256" s="10"/>
      <c r="L53256" s="10"/>
      <c r="M53256" s="10"/>
    </row>
    <row r="53257" spans="2:13" s="1" customFormat="1" ht="13.8" x14ac:dyDescent="0.3">
      <c r="B53257" s="10"/>
      <c r="L53257" s="10"/>
      <c r="M53257" s="10"/>
    </row>
    <row r="53258" spans="2:13" s="1" customFormat="1" ht="13.8" x14ac:dyDescent="0.3">
      <c r="B53258" s="10"/>
      <c r="L53258" s="10"/>
      <c r="M53258" s="10"/>
    </row>
    <row r="53259" spans="2:13" s="1" customFormat="1" ht="13.8" x14ac:dyDescent="0.3">
      <c r="B53259" s="10"/>
      <c r="L53259" s="10"/>
      <c r="M53259" s="10"/>
    </row>
    <row r="53260" spans="2:13" s="1" customFormat="1" ht="13.8" x14ac:dyDescent="0.3">
      <c r="B53260" s="10"/>
      <c r="L53260" s="10"/>
      <c r="M53260" s="10"/>
    </row>
    <row r="53261" spans="2:13" s="1" customFormat="1" ht="13.8" x14ac:dyDescent="0.3">
      <c r="B53261" s="10"/>
      <c r="L53261" s="10"/>
      <c r="M53261" s="10"/>
    </row>
    <row r="53262" spans="2:13" s="1" customFormat="1" ht="13.8" x14ac:dyDescent="0.3">
      <c r="B53262" s="10"/>
      <c r="L53262" s="10"/>
      <c r="M53262" s="10"/>
    </row>
    <row r="53263" spans="2:13" s="1" customFormat="1" ht="13.8" x14ac:dyDescent="0.3">
      <c r="B53263" s="10"/>
      <c r="L53263" s="10"/>
      <c r="M53263" s="10"/>
    </row>
    <row r="53264" spans="2:13" s="1" customFormat="1" ht="13.8" x14ac:dyDescent="0.3">
      <c r="B53264" s="10"/>
      <c r="L53264" s="10"/>
      <c r="M53264" s="10"/>
    </row>
    <row r="53265" spans="2:13" s="1" customFormat="1" ht="13.8" x14ac:dyDescent="0.3">
      <c r="B53265" s="10"/>
      <c r="L53265" s="10"/>
      <c r="M53265" s="10"/>
    </row>
    <row r="53266" spans="2:13" s="1" customFormat="1" ht="13.8" x14ac:dyDescent="0.3">
      <c r="B53266" s="10"/>
      <c r="L53266" s="10"/>
      <c r="M53266" s="10"/>
    </row>
    <row r="53267" spans="2:13" s="1" customFormat="1" ht="13.8" x14ac:dyDescent="0.3">
      <c r="B53267" s="10"/>
      <c r="L53267" s="10"/>
      <c r="M53267" s="10"/>
    </row>
    <row r="53268" spans="2:13" s="1" customFormat="1" ht="13.8" x14ac:dyDescent="0.3">
      <c r="B53268" s="10"/>
      <c r="L53268" s="10"/>
      <c r="M53268" s="10"/>
    </row>
    <row r="53269" spans="2:13" s="1" customFormat="1" ht="13.8" x14ac:dyDescent="0.3">
      <c r="B53269" s="10"/>
      <c r="L53269" s="10"/>
      <c r="M53269" s="10"/>
    </row>
    <row r="53270" spans="2:13" s="1" customFormat="1" ht="13.8" x14ac:dyDescent="0.3">
      <c r="B53270" s="10"/>
      <c r="L53270" s="10"/>
      <c r="M53270" s="10"/>
    </row>
    <row r="53271" spans="2:13" s="1" customFormat="1" ht="13.8" x14ac:dyDescent="0.3">
      <c r="B53271" s="10"/>
      <c r="L53271" s="10"/>
      <c r="M53271" s="10"/>
    </row>
    <row r="53272" spans="2:13" s="1" customFormat="1" ht="13.8" x14ac:dyDescent="0.3">
      <c r="B53272" s="10"/>
      <c r="L53272" s="10"/>
      <c r="M53272" s="10"/>
    </row>
    <row r="53273" spans="2:13" s="1" customFormat="1" ht="13.8" x14ac:dyDescent="0.3">
      <c r="B53273" s="10"/>
      <c r="L53273" s="10"/>
      <c r="M53273" s="10"/>
    </row>
    <row r="53274" spans="2:13" s="1" customFormat="1" ht="13.8" x14ac:dyDescent="0.3">
      <c r="B53274" s="10"/>
      <c r="L53274" s="10"/>
      <c r="M53274" s="10"/>
    </row>
    <row r="53275" spans="2:13" s="1" customFormat="1" ht="13.8" x14ac:dyDescent="0.3">
      <c r="B53275" s="10"/>
      <c r="L53275" s="10"/>
      <c r="M53275" s="10"/>
    </row>
    <row r="53276" spans="2:13" s="1" customFormat="1" ht="13.8" x14ac:dyDescent="0.3">
      <c r="B53276" s="10"/>
      <c r="L53276" s="10"/>
      <c r="M53276" s="10"/>
    </row>
    <row r="53277" spans="2:13" s="1" customFormat="1" ht="13.8" x14ac:dyDescent="0.3">
      <c r="B53277" s="10"/>
      <c r="L53277" s="10"/>
      <c r="M53277" s="10"/>
    </row>
    <row r="53278" spans="2:13" s="1" customFormat="1" ht="13.8" x14ac:dyDescent="0.3">
      <c r="B53278" s="10"/>
      <c r="L53278" s="10"/>
      <c r="M53278" s="10"/>
    </row>
    <row r="53279" spans="2:13" s="1" customFormat="1" ht="13.8" x14ac:dyDescent="0.3">
      <c r="B53279" s="10"/>
      <c r="L53279" s="10"/>
      <c r="M53279" s="10"/>
    </row>
    <row r="53280" spans="2:13" s="1" customFormat="1" ht="13.8" x14ac:dyDescent="0.3">
      <c r="B53280" s="10"/>
      <c r="L53280" s="10"/>
      <c r="M53280" s="10"/>
    </row>
    <row r="53281" spans="2:13" s="1" customFormat="1" ht="13.8" x14ac:dyDescent="0.3">
      <c r="B53281" s="10"/>
      <c r="L53281" s="10"/>
      <c r="M53281" s="10"/>
    </row>
    <row r="53282" spans="2:13" s="1" customFormat="1" ht="13.8" x14ac:dyDescent="0.3">
      <c r="B53282" s="10"/>
      <c r="L53282" s="10"/>
      <c r="M53282" s="10"/>
    </row>
    <row r="53283" spans="2:13" s="1" customFormat="1" ht="13.8" x14ac:dyDescent="0.3">
      <c r="B53283" s="10"/>
      <c r="L53283" s="10"/>
      <c r="M53283" s="10"/>
    </row>
    <row r="53284" spans="2:13" s="1" customFormat="1" ht="13.8" x14ac:dyDescent="0.3">
      <c r="B53284" s="10"/>
      <c r="L53284" s="10"/>
      <c r="M53284" s="10"/>
    </row>
    <row r="53285" spans="2:13" s="1" customFormat="1" ht="13.8" x14ac:dyDescent="0.3">
      <c r="B53285" s="10"/>
      <c r="L53285" s="10"/>
      <c r="M53285" s="10"/>
    </row>
    <row r="53286" spans="2:13" s="1" customFormat="1" ht="13.8" x14ac:dyDescent="0.3">
      <c r="B53286" s="10"/>
      <c r="L53286" s="10"/>
      <c r="M53286" s="10"/>
    </row>
    <row r="53287" spans="2:13" s="1" customFormat="1" ht="13.8" x14ac:dyDescent="0.3">
      <c r="B53287" s="10"/>
      <c r="L53287" s="10"/>
      <c r="M53287" s="10"/>
    </row>
    <row r="53288" spans="2:13" s="1" customFormat="1" ht="13.8" x14ac:dyDescent="0.3">
      <c r="B53288" s="10"/>
      <c r="L53288" s="10"/>
      <c r="M53288" s="10"/>
    </row>
    <row r="53289" spans="2:13" s="1" customFormat="1" ht="13.8" x14ac:dyDescent="0.3">
      <c r="B53289" s="10"/>
      <c r="L53289" s="10"/>
      <c r="M53289" s="10"/>
    </row>
    <row r="53290" spans="2:13" s="1" customFormat="1" ht="13.8" x14ac:dyDescent="0.3">
      <c r="B53290" s="10"/>
      <c r="L53290" s="10"/>
      <c r="M53290" s="10"/>
    </row>
    <row r="53291" spans="2:13" s="1" customFormat="1" ht="13.8" x14ac:dyDescent="0.3">
      <c r="B53291" s="10"/>
      <c r="L53291" s="10"/>
      <c r="M53291" s="10"/>
    </row>
    <row r="53292" spans="2:13" s="1" customFormat="1" ht="13.8" x14ac:dyDescent="0.3">
      <c r="B53292" s="10"/>
      <c r="L53292" s="10"/>
      <c r="M53292" s="10"/>
    </row>
    <row r="53293" spans="2:13" s="1" customFormat="1" ht="13.8" x14ac:dyDescent="0.3">
      <c r="B53293" s="10"/>
      <c r="L53293" s="10"/>
      <c r="M53293" s="10"/>
    </row>
    <row r="53294" spans="2:13" s="1" customFormat="1" ht="13.8" x14ac:dyDescent="0.3">
      <c r="B53294" s="10"/>
      <c r="L53294" s="10"/>
      <c r="M53294" s="10"/>
    </row>
    <row r="53295" spans="2:13" s="1" customFormat="1" ht="13.8" x14ac:dyDescent="0.3">
      <c r="B53295" s="10"/>
      <c r="L53295" s="10"/>
      <c r="M53295" s="10"/>
    </row>
    <row r="53296" spans="2:13" s="1" customFormat="1" ht="13.8" x14ac:dyDescent="0.3">
      <c r="B53296" s="10"/>
      <c r="L53296" s="10"/>
      <c r="M53296" s="10"/>
    </row>
    <row r="53297" spans="2:13" s="1" customFormat="1" ht="13.8" x14ac:dyDescent="0.3">
      <c r="B53297" s="10"/>
      <c r="L53297" s="10"/>
      <c r="M53297" s="10"/>
    </row>
    <row r="53298" spans="2:13" s="1" customFormat="1" ht="13.8" x14ac:dyDescent="0.3">
      <c r="B53298" s="10"/>
      <c r="L53298" s="10"/>
      <c r="M53298" s="10"/>
    </row>
    <row r="53299" spans="2:13" s="1" customFormat="1" ht="13.8" x14ac:dyDescent="0.3">
      <c r="B53299" s="10"/>
      <c r="L53299" s="10"/>
      <c r="M53299" s="10"/>
    </row>
    <row r="53300" spans="2:13" s="1" customFormat="1" ht="13.8" x14ac:dyDescent="0.3">
      <c r="B53300" s="10"/>
      <c r="L53300" s="10"/>
      <c r="M53300" s="10"/>
    </row>
    <row r="53301" spans="2:13" s="1" customFormat="1" ht="13.8" x14ac:dyDescent="0.3">
      <c r="B53301" s="10"/>
      <c r="L53301" s="10"/>
      <c r="M53301" s="10"/>
    </row>
    <row r="53302" spans="2:13" s="1" customFormat="1" ht="13.8" x14ac:dyDescent="0.3">
      <c r="B53302" s="10"/>
      <c r="L53302" s="10"/>
      <c r="M53302" s="10"/>
    </row>
    <row r="53303" spans="2:13" s="1" customFormat="1" ht="13.8" x14ac:dyDescent="0.3">
      <c r="B53303" s="10"/>
      <c r="L53303" s="10"/>
      <c r="M53303" s="10"/>
    </row>
    <row r="53304" spans="2:13" s="1" customFormat="1" ht="13.8" x14ac:dyDescent="0.3">
      <c r="B53304" s="10"/>
      <c r="L53304" s="10"/>
      <c r="M53304" s="10"/>
    </row>
    <row r="53305" spans="2:13" s="1" customFormat="1" ht="13.8" x14ac:dyDescent="0.3">
      <c r="B53305" s="10"/>
      <c r="L53305" s="10"/>
      <c r="M53305" s="10"/>
    </row>
    <row r="53306" spans="2:13" s="1" customFormat="1" ht="13.8" x14ac:dyDescent="0.3">
      <c r="B53306" s="10"/>
      <c r="L53306" s="10"/>
      <c r="M53306" s="10"/>
    </row>
    <row r="53307" spans="2:13" s="1" customFormat="1" ht="13.8" x14ac:dyDescent="0.3">
      <c r="B53307" s="10"/>
      <c r="L53307" s="10"/>
      <c r="M53307" s="10"/>
    </row>
    <row r="53308" spans="2:13" s="1" customFormat="1" ht="13.8" x14ac:dyDescent="0.3">
      <c r="B53308" s="10"/>
      <c r="L53308" s="10"/>
      <c r="M53308" s="10"/>
    </row>
    <row r="53309" spans="2:13" s="1" customFormat="1" ht="13.8" x14ac:dyDescent="0.3">
      <c r="B53309" s="10"/>
      <c r="L53309" s="10"/>
      <c r="M53309" s="10"/>
    </row>
    <row r="53310" spans="2:13" s="1" customFormat="1" ht="13.8" x14ac:dyDescent="0.3">
      <c r="B53310" s="10"/>
      <c r="L53310" s="10"/>
      <c r="M53310" s="10"/>
    </row>
    <row r="53311" spans="2:13" s="1" customFormat="1" ht="13.8" x14ac:dyDescent="0.3">
      <c r="B53311" s="10"/>
      <c r="L53311" s="10"/>
      <c r="M53311" s="10"/>
    </row>
    <row r="53312" spans="2:13" s="1" customFormat="1" ht="13.8" x14ac:dyDescent="0.3">
      <c r="B53312" s="10"/>
      <c r="L53312" s="10"/>
      <c r="M53312" s="10"/>
    </row>
    <row r="53313" spans="2:13" s="1" customFormat="1" ht="13.8" x14ac:dyDescent="0.3">
      <c r="B53313" s="10"/>
      <c r="L53313" s="10"/>
      <c r="M53313" s="10"/>
    </row>
    <row r="53314" spans="2:13" s="1" customFormat="1" ht="13.8" x14ac:dyDescent="0.3">
      <c r="B53314" s="10"/>
      <c r="L53314" s="10"/>
      <c r="M53314" s="10"/>
    </row>
    <row r="53315" spans="2:13" s="1" customFormat="1" ht="13.8" x14ac:dyDescent="0.3">
      <c r="B53315" s="10"/>
      <c r="L53315" s="10"/>
      <c r="M53315" s="10"/>
    </row>
    <row r="53316" spans="2:13" s="1" customFormat="1" ht="13.8" x14ac:dyDescent="0.3">
      <c r="B53316" s="10"/>
      <c r="L53316" s="10"/>
      <c r="M53316" s="10"/>
    </row>
    <row r="53317" spans="2:13" s="1" customFormat="1" ht="13.8" x14ac:dyDescent="0.3">
      <c r="B53317" s="10"/>
      <c r="L53317" s="10"/>
      <c r="M53317" s="10"/>
    </row>
    <row r="53318" spans="2:13" s="1" customFormat="1" ht="13.8" x14ac:dyDescent="0.3">
      <c r="B53318" s="10"/>
      <c r="L53318" s="10"/>
      <c r="M53318" s="10"/>
    </row>
    <row r="53319" spans="2:13" s="1" customFormat="1" ht="13.8" x14ac:dyDescent="0.3">
      <c r="B53319" s="10"/>
      <c r="L53319" s="10"/>
      <c r="M53319" s="10"/>
    </row>
    <row r="53320" spans="2:13" s="1" customFormat="1" ht="13.8" x14ac:dyDescent="0.3">
      <c r="B53320" s="10"/>
      <c r="L53320" s="10"/>
      <c r="M53320" s="10"/>
    </row>
    <row r="53321" spans="2:13" s="1" customFormat="1" ht="13.8" x14ac:dyDescent="0.3">
      <c r="B53321" s="10"/>
      <c r="L53321" s="10"/>
      <c r="M53321" s="10"/>
    </row>
    <row r="53322" spans="2:13" s="1" customFormat="1" ht="13.8" x14ac:dyDescent="0.3">
      <c r="B53322" s="10"/>
      <c r="L53322" s="10"/>
      <c r="M53322" s="10"/>
    </row>
    <row r="53323" spans="2:13" s="1" customFormat="1" ht="13.8" x14ac:dyDescent="0.3">
      <c r="B53323" s="10"/>
      <c r="L53323" s="10"/>
      <c r="M53323" s="10"/>
    </row>
    <row r="53324" spans="2:13" s="1" customFormat="1" ht="13.8" x14ac:dyDescent="0.3">
      <c r="B53324" s="10"/>
      <c r="L53324" s="10"/>
      <c r="M53324" s="10"/>
    </row>
    <row r="53325" spans="2:13" s="1" customFormat="1" ht="13.8" x14ac:dyDescent="0.3">
      <c r="B53325" s="10"/>
      <c r="L53325" s="10"/>
      <c r="M53325" s="10"/>
    </row>
    <row r="53326" spans="2:13" s="1" customFormat="1" ht="13.8" x14ac:dyDescent="0.3">
      <c r="B53326" s="10"/>
      <c r="L53326" s="10"/>
      <c r="M53326" s="10"/>
    </row>
    <row r="53327" spans="2:13" s="1" customFormat="1" ht="13.8" x14ac:dyDescent="0.3">
      <c r="B53327" s="10"/>
      <c r="L53327" s="10"/>
      <c r="M53327" s="10"/>
    </row>
    <row r="53328" spans="2:13" s="1" customFormat="1" ht="13.8" x14ac:dyDescent="0.3">
      <c r="B53328" s="10"/>
      <c r="L53328" s="10"/>
      <c r="M53328" s="10"/>
    </row>
    <row r="53329" spans="2:13" s="1" customFormat="1" ht="13.8" x14ac:dyDescent="0.3">
      <c r="B53329" s="10"/>
      <c r="L53329" s="10"/>
      <c r="M53329" s="10"/>
    </row>
    <row r="53330" spans="2:13" s="1" customFormat="1" ht="13.8" x14ac:dyDescent="0.3">
      <c r="B53330" s="10"/>
      <c r="L53330" s="10"/>
      <c r="M53330" s="10"/>
    </row>
    <row r="53331" spans="2:13" s="1" customFormat="1" ht="13.8" x14ac:dyDescent="0.3">
      <c r="B53331" s="10"/>
      <c r="L53331" s="10"/>
      <c r="M53331" s="10"/>
    </row>
    <row r="53332" spans="2:13" s="1" customFormat="1" ht="13.8" x14ac:dyDescent="0.3">
      <c r="B53332" s="10"/>
      <c r="L53332" s="10"/>
      <c r="M53332" s="10"/>
    </row>
    <row r="53333" spans="2:13" s="1" customFormat="1" ht="13.8" x14ac:dyDescent="0.3">
      <c r="B53333" s="10"/>
      <c r="L53333" s="10"/>
      <c r="M53333" s="10"/>
    </row>
    <row r="53334" spans="2:13" s="1" customFormat="1" ht="13.8" x14ac:dyDescent="0.3">
      <c r="B53334" s="10"/>
      <c r="L53334" s="10"/>
      <c r="M53334" s="10"/>
    </row>
    <row r="53335" spans="2:13" s="1" customFormat="1" ht="13.8" x14ac:dyDescent="0.3">
      <c r="B53335" s="10"/>
      <c r="L53335" s="10"/>
      <c r="M53335" s="10"/>
    </row>
    <row r="53336" spans="2:13" s="1" customFormat="1" ht="13.8" x14ac:dyDescent="0.3">
      <c r="B53336" s="10"/>
      <c r="L53336" s="10"/>
      <c r="M53336" s="10"/>
    </row>
    <row r="53337" spans="2:13" s="1" customFormat="1" ht="13.8" x14ac:dyDescent="0.3">
      <c r="B53337" s="10"/>
      <c r="L53337" s="10"/>
      <c r="M53337" s="10"/>
    </row>
    <row r="53338" spans="2:13" s="1" customFormat="1" ht="13.8" x14ac:dyDescent="0.3">
      <c r="B53338" s="10"/>
      <c r="L53338" s="10"/>
      <c r="M53338" s="10"/>
    </row>
    <row r="53339" spans="2:13" s="1" customFormat="1" ht="13.8" x14ac:dyDescent="0.3">
      <c r="B53339" s="10"/>
      <c r="L53339" s="10"/>
      <c r="M53339" s="10"/>
    </row>
    <row r="53340" spans="2:13" s="1" customFormat="1" ht="13.8" x14ac:dyDescent="0.3">
      <c r="B53340" s="10"/>
      <c r="L53340" s="10"/>
      <c r="M53340" s="10"/>
    </row>
    <row r="53341" spans="2:13" s="1" customFormat="1" ht="13.8" x14ac:dyDescent="0.3">
      <c r="B53341" s="10"/>
      <c r="L53341" s="10"/>
      <c r="M53341" s="10"/>
    </row>
    <row r="53342" spans="2:13" s="1" customFormat="1" ht="13.8" x14ac:dyDescent="0.3">
      <c r="B53342" s="10"/>
      <c r="L53342" s="10"/>
      <c r="M53342" s="10"/>
    </row>
    <row r="53343" spans="2:13" s="1" customFormat="1" ht="13.8" x14ac:dyDescent="0.3">
      <c r="B53343" s="10"/>
      <c r="L53343" s="10"/>
      <c r="M53343" s="10"/>
    </row>
    <row r="53344" spans="2:13" s="1" customFormat="1" ht="13.8" x14ac:dyDescent="0.3">
      <c r="B53344" s="10"/>
      <c r="L53344" s="10"/>
      <c r="M53344" s="10"/>
    </row>
    <row r="53345" spans="2:13" s="1" customFormat="1" ht="13.8" x14ac:dyDescent="0.3">
      <c r="B53345" s="10"/>
      <c r="L53345" s="10"/>
      <c r="M53345" s="10"/>
    </row>
    <row r="53346" spans="2:13" s="1" customFormat="1" ht="13.8" x14ac:dyDescent="0.3">
      <c r="B53346" s="10"/>
      <c r="L53346" s="10"/>
      <c r="M53346" s="10"/>
    </row>
    <row r="53347" spans="2:13" s="1" customFormat="1" ht="13.8" x14ac:dyDescent="0.3">
      <c r="B53347" s="10"/>
      <c r="L53347" s="10"/>
      <c r="M53347" s="10"/>
    </row>
    <row r="53348" spans="2:13" s="1" customFormat="1" ht="13.8" x14ac:dyDescent="0.3">
      <c r="B53348" s="10"/>
      <c r="L53348" s="10"/>
      <c r="M53348" s="10"/>
    </row>
    <row r="53349" spans="2:13" s="1" customFormat="1" ht="13.8" x14ac:dyDescent="0.3">
      <c r="B53349" s="10"/>
      <c r="L53349" s="10"/>
      <c r="M53349" s="10"/>
    </row>
    <row r="53350" spans="2:13" s="1" customFormat="1" ht="13.8" x14ac:dyDescent="0.3">
      <c r="B53350" s="10"/>
      <c r="L53350" s="10"/>
      <c r="M53350" s="10"/>
    </row>
    <row r="53351" spans="2:13" s="1" customFormat="1" ht="13.8" x14ac:dyDescent="0.3">
      <c r="B53351" s="10"/>
      <c r="L53351" s="10"/>
      <c r="M53351" s="10"/>
    </row>
    <row r="53352" spans="2:13" s="1" customFormat="1" ht="13.8" x14ac:dyDescent="0.3">
      <c r="B53352" s="10"/>
      <c r="L53352" s="10"/>
      <c r="M53352" s="10"/>
    </row>
    <row r="53353" spans="2:13" s="1" customFormat="1" ht="13.8" x14ac:dyDescent="0.3">
      <c r="B53353" s="10"/>
      <c r="L53353" s="10"/>
      <c r="M53353" s="10"/>
    </row>
    <row r="53354" spans="2:13" s="1" customFormat="1" ht="13.8" x14ac:dyDescent="0.3">
      <c r="B53354" s="10"/>
      <c r="L53354" s="10"/>
      <c r="M53354" s="10"/>
    </row>
    <row r="53355" spans="2:13" s="1" customFormat="1" ht="13.8" x14ac:dyDescent="0.3">
      <c r="B53355" s="10"/>
      <c r="L53355" s="10"/>
      <c r="M53355" s="10"/>
    </row>
    <row r="53356" spans="2:13" s="1" customFormat="1" ht="13.8" x14ac:dyDescent="0.3">
      <c r="B53356" s="10"/>
      <c r="L53356" s="10"/>
      <c r="M53356" s="10"/>
    </row>
    <row r="53357" spans="2:13" s="1" customFormat="1" ht="13.8" x14ac:dyDescent="0.3">
      <c r="B53357" s="10"/>
      <c r="L53357" s="10"/>
      <c r="M53357" s="10"/>
    </row>
    <row r="53358" spans="2:13" s="1" customFormat="1" ht="13.8" x14ac:dyDescent="0.3">
      <c r="B53358" s="10"/>
      <c r="L53358" s="10"/>
      <c r="M53358" s="10"/>
    </row>
    <row r="53359" spans="2:13" s="1" customFormat="1" ht="13.8" x14ac:dyDescent="0.3">
      <c r="B53359" s="10"/>
      <c r="L53359" s="10"/>
      <c r="M53359" s="10"/>
    </row>
    <row r="53360" spans="2:13" s="1" customFormat="1" ht="13.8" x14ac:dyDescent="0.3">
      <c r="B53360" s="10"/>
      <c r="L53360" s="10"/>
      <c r="M53360" s="10"/>
    </row>
    <row r="53361" spans="2:13" s="1" customFormat="1" ht="13.8" x14ac:dyDescent="0.3">
      <c r="B53361" s="10"/>
      <c r="L53361" s="10"/>
      <c r="M53361" s="10"/>
    </row>
    <row r="53362" spans="2:13" s="1" customFormat="1" ht="13.8" x14ac:dyDescent="0.3">
      <c r="B53362" s="10"/>
      <c r="L53362" s="10"/>
      <c r="M53362" s="10"/>
    </row>
    <row r="53363" spans="2:13" s="1" customFormat="1" ht="13.8" x14ac:dyDescent="0.3">
      <c r="B53363" s="10"/>
      <c r="L53363" s="10"/>
      <c r="M53363" s="10"/>
    </row>
    <row r="53364" spans="2:13" s="1" customFormat="1" ht="13.8" x14ac:dyDescent="0.3">
      <c r="B53364" s="10"/>
      <c r="L53364" s="10"/>
      <c r="M53364" s="10"/>
    </row>
    <row r="53365" spans="2:13" s="1" customFormat="1" ht="13.8" x14ac:dyDescent="0.3">
      <c r="B53365" s="10"/>
      <c r="L53365" s="10"/>
      <c r="M53365" s="10"/>
    </row>
    <row r="53366" spans="2:13" s="1" customFormat="1" ht="13.8" x14ac:dyDescent="0.3">
      <c r="B53366" s="10"/>
      <c r="L53366" s="10"/>
      <c r="M53366" s="10"/>
    </row>
    <row r="53367" spans="2:13" s="1" customFormat="1" ht="13.8" x14ac:dyDescent="0.3">
      <c r="B53367" s="10"/>
      <c r="L53367" s="10"/>
      <c r="M53367" s="10"/>
    </row>
    <row r="53368" spans="2:13" s="1" customFormat="1" ht="13.8" x14ac:dyDescent="0.3">
      <c r="B53368" s="10"/>
      <c r="L53368" s="10"/>
      <c r="M53368" s="10"/>
    </row>
    <row r="53369" spans="2:13" s="1" customFormat="1" ht="13.8" x14ac:dyDescent="0.3">
      <c r="B53369" s="10"/>
      <c r="L53369" s="10"/>
      <c r="M53369" s="10"/>
    </row>
    <row r="53370" spans="2:13" s="1" customFormat="1" ht="13.8" x14ac:dyDescent="0.3">
      <c r="B53370" s="10"/>
      <c r="L53370" s="10"/>
      <c r="M53370" s="10"/>
    </row>
    <row r="53371" spans="2:13" s="1" customFormat="1" ht="13.8" x14ac:dyDescent="0.3">
      <c r="B53371" s="10"/>
      <c r="L53371" s="10"/>
      <c r="M53371" s="10"/>
    </row>
    <row r="53372" spans="2:13" s="1" customFormat="1" ht="13.8" x14ac:dyDescent="0.3">
      <c r="B53372" s="10"/>
      <c r="L53372" s="10"/>
      <c r="M53372" s="10"/>
    </row>
    <row r="53373" spans="2:13" s="1" customFormat="1" ht="13.8" x14ac:dyDescent="0.3">
      <c r="B53373" s="10"/>
      <c r="L53373" s="10"/>
      <c r="M53373" s="10"/>
    </row>
    <row r="53374" spans="2:13" s="1" customFormat="1" ht="13.8" x14ac:dyDescent="0.3">
      <c r="B53374" s="10"/>
      <c r="L53374" s="10"/>
      <c r="M53374" s="10"/>
    </row>
    <row r="53375" spans="2:13" s="1" customFormat="1" ht="13.8" x14ac:dyDescent="0.3">
      <c r="B53375" s="10"/>
      <c r="L53375" s="10"/>
      <c r="M53375" s="10"/>
    </row>
    <row r="53376" spans="2:13" s="1" customFormat="1" ht="13.8" x14ac:dyDescent="0.3">
      <c r="B53376" s="10"/>
      <c r="L53376" s="10"/>
      <c r="M53376" s="10"/>
    </row>
    <row r="53377" spans="2:13" s="1" customFormat="1" ht="13.8" x14ac:dyDescent="0.3">
      <c r="B53377" s="10"/>
      <c r="L53377" s="10"/>
      <c r="M53377" s="10"/>
    </row>
    <row r="53378" spans="2:13" s="1" customFormat="1" ht="13.8" x14ac:dyDescent="0.3">
      <c r="B53378" s="10"/>
      <c r="L53378" s="10"/>
      <c r="M53378" s="10"/>
    </row>
    <row r="53379" spans="2:13" s="1" customFormat="1" ht="13.8" x14ac:dyDescent="0.3">
      <c r="B53379" s="10"/>
      <c r="L53379" s="10"/>
      <c r="M53379" s="10"/>
    </row>
    <row r="53380" spans="2:13" s="1" customFormat="1" ht="13.8" x14ac:dyDescent="0.3">
      <c r="B53380" s="10"/>
      <c r="L53380" s="10"/>
      <c r="M53380" s="10"/>
    </row>
    <row r="53381" spans="2:13" s="1" customFormat="1" ht="13.8" x14ac:dyDescent="0.3">
      <c r="B53381" s="10"/>
      <c r="L53381" s="10"/>
      <c r="M53381" s="10"/>
    </row>
    <row r="53382" spans="2:13" s="1" customFormat="1" ht="13.8" x14ac:dyDescent="0.3">
      <c r="B53382" s="10"/>
      <c r="L53382" s="10"/>
      <c r="M53382" s="10"/>
    </row>
    <row r="53383" spans="2:13" s="1" customFormat="1" ht="13.8" x14ac:dyDescent="0.3">
      <c r="B53383" s="10"/>
      <c r="L53383" s="10"/>
      <c r="M53383" s="10"/>
    </row>
    <row r="53384" spans="2:13" s="1" customFormat="1" ht="13.8" x14ac:dyDescent="0.3">
      <c r="B53384" s="10"/>
      <c r="L53384" s="10"/>
      <c r="M53384" s="10"/>
    </row>
    <row r="53385" spans="2:13" s="1" customFormat="1" ht="13.8" x14ac:dyDescent="0.3">
      <c r="B53385" s="10"/>
      <c r="L53385" s="10"/>
      <c r="M53385" s="10"/>
    </row>
    <row r="53386" spans="2:13" s="1" customFormat="1" ht="13.8" x14ac:dyDescent="0.3">
      <c r="B53386" s="10"/>
      <c r="L53386" s="10"/>
      <c r="M53386" s="10"/>
    </row>
    <row r="53387" spans="2:13" s="1" customFormat="1" ht="13.8" x14ac:dyDescent="0.3">
      <c r="B53387" s="10"/>
      <c r="L53387" s="10"/>
      <c r="M53387" s="10"/>
    </row>
    <row r="53388" spans="2:13" s="1" customFormat="1" ht="13.8" x14ac:dyDescent="0.3">
      <c r="B53388" s="10"/>
      <c r="L53388" s="10"/>
      <c r="M53388" s="10"/>
    </row>
    <row r="53389" spans="2:13" s="1" customFormat="1" ht="13.8" x14ac:dyDescent="0.3">
      <c r="B53389" s="10"/>
      <c r="L53389" s="10"/>
      <c r="M53389" s="10"/>
    </row>
    <row r="53390" spans="2:13" s="1" customFormat="1" ht="13.8" x14ac:dyDescent="0.3">
      <c r="B53390" s="10"/>
      <c r="L53390" s="10"/>
      <c r="M53390" s="10"/>
    </row>
    <row r="53391" spans="2:13" s="1" customFormat="1" ht="13.8" x14ac:dyDescent="0.3">
      <c r="B53391" s="10"/>
      <c r="L53391" s="10"/>
      <c r="M53391" s="10"/>
    </row>
    <row r="53392" spans="2:13" s="1" customFormat="1" ht="13.8" x14ac:dyDescent="0.3">
      <c r="B53392" s="10"/>
      <c r="L53392" s="10"/>
      <c r="M53392" s="10"/>
    </row>
    <row r="53393" spans="2:13" s="1" customFormat="1" ht="13.8" x14ac:dyDescent="0.3">
      <c r="B53393" s="10"/>
      <c r="L53393" s="10"/>
      <c r="M53393" s="10"/>
    </row>
    <row r="53394" spans="2:13" s="1" customFormat="1" ht="13.8" x14ac:dyDescent="0.3">
      <c r="B53394" s="10"/>
      <c r="L53394" s="10"/>
      <c r="M53394" s="10"/>
    </row>
    <row r="53395" spans="2:13" s="1" customFormat="1" ht="13.8" x14ac:dyDescent="0.3">
      <c r="B53395" s="10"/>
      <c r="L53395" s="10"/>
      <c r="M53395" s="10"/>
    </row>
    <row r="53396" spans="2:13" s="1" customFormat="1" ht="13.8" x14ac:dyDescent="0.3">
      <c r="B53396" s="10"/>
      <c r="L53396" s="10"/>
      <c r="M53396" s="10"/>
    </row>
    <row r="53397" spans="2:13" s="1" customFormat="1" ht="13.8" x14ac:dyDescent="0.3">
      <c r="B53397" s="10"/>
      <c r="L53397" s="10"/>
      <c r="M53397" s="10"/>
    </row>
    <row r="53398" spans="2:13" s="1" customFormat="1" ht="13.8" x14ac:dyDescent="0.3">
      <c r="B53398" s="10"/>
      <c r="L53398" s="10"/>
      <c r="M53398" s="10"/>
    </row>
    <row r="53399" spans="2:13" s="1" customFormat="1" ht="13.8" x14ac:dyDescent="0.3">
      <c r="B53399" s="10"/>
      <c r="L53399" s="10"/>
      <c r="M53399" s="10"/>
    </row>
    <row r="53400" spans="2:13" s="1" customFormat="1" ht="13.8" x14ac:dyDescent="0.3">
      <c r="B53400" s="10"/>
      <c r="L53400" s="10"/>
      <c r="M53400" s="10"/>
    </row>
    <row r="53401" spans="2:13" s="1" customFormat="1" ht="13.8" x14ac:dyDescent="0.3">
      <c r="B53401" s="10"/>
      <c r="L53401" s="10"/>
      <c r="M53401" s="10"/>
    </row>
    <row r="53402" spans="2:13" s="1" customFormat="1" ht="13.8" x14ac:dyDescent="0.3">
      <c r="B53402" s="10"/>
      <c r="L53402" s="10"/>
      <c r="M53402" s="10"/>
    </row>
    <row r="53403" spans="2:13" s="1" customFormat="1" ht="13.8" x14ac:dyDescent="0.3">
      <c r="B53403" s="10"/>
      <c r="L53403" s="10"/>
      <c r="M53403" s="10"/>
    </row>
    <row r="53404" spans="2:13" s="1" customFormat="1" ht="13.8" x14ac:dyDescent="0.3">
      <c r="B53404" s="10"/>
      <c r="L53404" s="10"/>
      <c r="M53404" s="10"/>
    </row>
    <row r="53405" spans="2:13" s="1" customFormat="1" ht="13.8" x14ac:dyDescent="0.3">
      <c r="B53405" s="10"/>
      <c r="L53405" s="10"/>
      <c r="M53405" s="10"/>
    </row>
    <row r="53406" spans="2:13" s="1" customFormat="1" ht="13.8" x14ac:dyDescent="0.3">
      <c r="B53406" s="10"/>
      <c r="L53406" s="10"/>
      <c r="M53406" s="10"/>
    </row>
    <row r="53407" spans="2:13" s="1" customFormat="1" ht="13.8" x14ac:dyDescent="0.3">
      <c r="B53407" s="10"/>
      <c r="L53407" s="10"/>
      <c r="M53407" s="10"/>
    </row>
    <row r="53408" spans="2:13" s="1" customFormat="1" ht="13.8" x14ac:dyDescent="0.3">
      <c r="B53408" s="10"/>
      <c r="L53408" s="10"/>
      <c r="M53408" s="10"/>
    </row>
    <row r="53409" spans="2:13" s="1" customFormat="1" ht="13.8" x14ac:dyDescent="0.3">
      <c r="B53409" s="10"/>
      <c r="L53409" s="10"/>
      <c r="M53409" s="10"/>
    </row>
    <row r="53410" spans="2:13" s="1" customFormat="1" ht="13.8" x14ac:dyDescent="0.3">
      <c r="B53410" s="10"/>
      <c r="L53410" s="10"/>
      <c r="M53410" s="10"/>
    </row>
    <row r="53411" spans="2:13" s="1" customFormat="1" ht="13.8" x14ac:dyDescent="0.3">
      <c r="B53411" s="10"/>
      <c r="L53411" s="10"/>
      <c r="M53411" s="10"/>
    </row>
    <row r="53412" spans="2:13" s="1" customFormat="1" ht="13.8" x14ac:dyDescent="0.3">
      <c r="B53412" s="10"/>
      <c r="L53412" s="10"/>
      <c r="M53412" s="10"/>
    </row>
    <row r="53413" spans="2:13" s="1" customFormat="1" ht="13.8" x14ac:dyDescent="0.3">
      <c r="B53413" s="10"/>
      <c r="L53413" s="10"/>
      <c r="M53413" s="10"/>
    </row>
    <row r="53414" spans="2:13" s="1" customFormat="1" ht="13.8" x14ac:dyDescent="0.3">
      <c r="B53414" s="10"/>
      <c r="L53414" s="10"/>
      <c r="M53414" s="10"/>
    </row>
    <row r="53415" spans="2:13" s="1" customFormat="1" ht="13.8" x14ac:dyDescent="0.3">
      <c r="B53415" s="10"/>
      <c r="L53415" s="10"/>
      <c r="M53415" s="10"/>
    </row>
    <row r="53416" spans="2:13" s="1" customFormat="1" ht="13.8" x14ac:dyDescent="0.3">
      <c r="B53416" s="10"/>
      <c r="L53416" s="10"/>
      <c r="M53416" s="10"/>
    </row>
    <row r="53417" spans="2:13" s="1" customFormat="1" ht="13.8" x14ac:dyDescent="0.3">
      <c r="B53417" s="10"/>
      <c r="L53417" s="10"/>
      <c r="M53417" s="10"/>
    </row>
    <row r="53418" spans="2:13" s="1" customFormat="1" ht="13.8" x14ac:dyDescent="0.3">
      <c r="B53418" s="10"/>
      <c r="L53418" s="10"/>
      <c r="M53418" s="10"/>
    </row>
    <row r="53419" spans="2:13" s="1" customFormat="1" ht="13.8" x14ac:dyDescent="0.3">
      <c r="B53419" s="10"/>
      <c r="L53419" s="10"/>
      <c r="M53419" s="10"/>
    </row>
    <row r="53420" spans="2:13" s="1" customFormat="1" ht="13.8" x14ac:dyDescent="0.3">
      <c r="B53420" s="10"/>
      <c r="L53420" s="10"/>
      <c r="M53420" s="10"/>
    </row>
    <row r="53421" spans="2:13" s="1" customFormat="1" ht="13.8" x14ac:dyDescent="0.3">
      <c r="B53421" s="10"/>
      <c r="L53421" s="10"/>
      <c r="M53421" s="10"/>
    </row>
    <row r="53422" spans="2:13" s="1" customFormat="1" ht="13.8" x14ac:dyDescent="0.3">
      <c r="B53422" s="10"/>
      <c r="L53422" s="10"/>
      <c r="M53422" s="10"/>
    </row>
    <row r="53423" spans="2:13" s="1" customFormat="1" ht="13.8" x14ac:dyDescent="0.3">
      <c r="B53423" s="10"/>
      <c r="L53423" s="10"/>
      <c r="M53423" s="10"/>
    </row>
    <row r="53424" spans="2:13" s="1" customFormat="1" ht="13.8" x14ac:dyDescent="0.3">
      <c r="B53424" s="10"/>
      <c r="L53424" s="10"/>
      <c r="M53424" s="10"/>
    </row>
    <row r="53425" spans="2:13" s="1" customFormat="1" ht="13.8" x14ac:dyDescent="0.3">
      <c r="B53425" s="10"/>
      <c r="L53425" s="10"/>
      <c r="M53425" s="10"/>
    </row>
    <row r="53426" spans="2:13" s="1" customFormat="1" ht="13.8" x14ac:dyDescent="0.3">
      <c r="B53426" s="10"/>
      <c r="L53426" s="10"/>
      <c r="M53426" s="10"/>
    </row>
    <row r="53427" spans="2:13" s="1" customFormat="1" ht="13.8" x14ac:dyDescent="0.3">
      <c r="B53427" s="10"/>
      <c r="L53427" s="10"/>
      <c r="M53427" s="10"/>
    </row>
    <row r="53428" spans="2:13" s="1" customFormat="1" ht="13.8" x14ac:dyDescent="0.3">
      <c r="B53428" s="10"/>
      <c r="L53428" s="10"/>
      <c r="M53428" s="10"/>
    </row>
    <row r="53429" spans="2:13" s="1" customFormat="1" ht="13.8" x14ac:dyDescent="0.3">
      <c r="B53429" s="10"/>
      <c r="L53429" s="10"/>
      <c r="M53429" s="10"/>
    </row>
    <row r="53430" spans="2:13" s="1" customFormat="1" ht="13.8" x14ac:dyDescent="0.3">
      <c r="B53430" s="10"/>
      <c r="L53430" s="10"/>
      <c r="M53430" s="10"/>
    </row>
    <row r="53431" spans="2:13" s="1" customFormat="1" ht="13.8" x14ac:dyDescent="0.3">
      <c r="B53431" s="10"/>
      <c r="L53431" s="10"/>
      <c r="M53431" s="10"/>
    </row>
    <row r="53432" spans="2:13" s="1" customFormat="1" ht="13.8" x14ac:dyDescent="0.3">
      <c r="B53432" s="10"/>
      <c r="L53432" s="10"/>
      <c r="M53432" s="10"/>
    </row>
    <row r="53433" spans="2:13" s="1" customFormat="1" ht="13.8" x14ac:dyDescent="0.3">
      <c r="B53433" s="10"/>
      <c r="L53433" s="10"/>
      <c r="M53433" s="10"/>
    </row>
    <row r="53434" spans="2:13" s="1" customFormat="1" ht="13.8" x14ac:dyDescent="0.3">
      <c r="B53434" s="10"/>
      <c r="L53434" s="10"/>
      <c r="M53434" s="10"/>
    </row>
    <row r="53435" spans="2:13" s="1" customFormat="1" ht="13.8" x14ac:dyDescent="0.3">
      <c r="B53435" s="10"/>
      <c r="L53435" s="10"/>
      <c r="M53435" s="10"/>
    </row>
    <row r="53436" spans="2:13" s="1" customFormat="1" ht="13.8" x14ac:dyDescent="0.3">
      <c r="B53436" s="10"/>
      <c r="L53436" s="10"/>
      <c r="M53436" s="10"/>
    </row>
    <row r="53437" spans="2:13" s="1" customFormat="1" ht="13.8" x14ac:dyDescent="0.3">
      <c r="B53437" s="10"/>
      <c r="L53437" s="10"/>
      <c r="M53437" s="10"/>
    </row>
    <row r="53438" spans="2:13" s="1" customFormat="1" ht="13.8" x14ac:dyDescent="0.3">
      <c r="B53438" s="10"/>
      <c r="L53438" s="10"/>
      <c r="M53438" s="10"/>
    </row>
    <row r="53439" spans="2:13" s="1" customFormat="1" ht="13.8" x14ac:dyDescent="0.3">
      <c r="B53439" s="10"/>
      <c r="L53439" s="10"/>
      <c r="M53439" s="10"/>
    </row>
    <row r="53440" spans="2:13" s="1" customFormat="1" ht="13.8" x14ac:dyDescent="0.3">
      <c r="B53440" s="10"/>
      <c r="L53440" s="10"/>
      <c r="M53440" s="10"/>
    </row>
    <row r="53441" spans="2:13" s="1" customFormat="1" ht="13.8" x14ac:dyDescent="0.3">
      <c r="B53441" s="10"/>
      <c r="L53441" s="10"/>
      <c r="M53441" s="10"/>
    </row>
    <row r="53442" spans="2:13" s="1" customFormat="1" ht="13.8" x14ac:dyDescent="0.3">
      <c r="B53442" s="10"/>
      <c r="L53442" s="10"/>
      <c r="M53442" s="10"/>
    </row>
    <row r="53443" spans="2:13" s="1" customFormat="1" ht="13.8" x14ac:dyDescent="0.3">
      <c r="B53443" s="10"/>
      <c r="L53443" s="10"/>
      <c r="M53443" s="10"/>
    </row>
    <row r="53444" spans="2:13" s="1" customFormat="1" ht="13.8" x14ac:dyDescent="0.3">
      <c r="B53444" s="10"/>
      <c r="L53444" s="10"/>
      <c r="M53444" s="10"/>
    </row>
    <row r="53445" spans="2:13" s="1" customFormat="1" ht="13.8" x14ac:dyDescent="0.3">
      <c r="B53445" s="10"/>
      <c r="L53445" s="10"/>
      <c r="M53445" s="10"/>
    </row>
    <row r="53446" spans="2:13" s="1" customFormat="1" ht="13.8" x14ac:dyDescent="0.3">
      <c r="B53446" s="10"/>
      <c r="L53446" s="10"/>
      <c r="M53446" s="10"/>
    </row>
    <row r="53447" spans="2:13" s="1" customFormat="1" ht="13.8" x14ac:dyDescent="0.3">
      <c r="B53447" s="10"/>
      <c r="L53447" s="10"/>
      <c r="M53447" s="10"/>
    </row>
    <row r="53448" spans="2:13" s="1" customFormat="1" ht="13.8" x14ac:dyDescent="0.3">
      <c r="B53448" s="10"/>
      <c r="L53448" s="10"/>
      <c r="M53448" s="10"/>
    </row>
    <row r="53449" spans="2:13" s="1" customFormat="1" ht="13.8" x14ac:dyDescent="0.3">
      <c r="B53449" s="10"/>
      <c r="L53449" s="10"/>
      <c r="M53449" s="10"/>
    </row>
    <row r="53450" spans="2:13" s="1" customFormat="1" ht="13.8" x14ac:dyDescent="0.3">
      <c r="B53450" s="10"/>
      <c r="L53450" s="10"/>
      <c r="M53450" s="10"/>
    </row>
    <row r="53451" spans="2:13" s="1" customFormat="1" ht="13.8" x14ac:dyDescent="0.3">
      <c r="B53451" s="10"/>
      <c r="L53451" s="10"/>
      <c r="M53451" s="10"/>
    </row>
    <row r="53452" spans="2:13" s="1" customFormat="1" ht="13.8" x14ac:dyDescent="0.3">
      <c r="B53452" s="10"/>
      <c r="L53452" s="10"/>
      <c r="M53452" s="10"/>
    </row>
    <row r="53453" spans="2:13" s="1" customFormat="1" ht="13.8" x14ac:dyDescent="0.3">
      <c r="B53453" s="10"/>
      <c r="L53453" s="10"/>
      <c r="M53453" s="10"/>
    </row>
    <row r="53454" spans="2:13" s="1" customFormat="1" ht="13.8" x14ac:dyDescent="0.3">
      <c r="B53454" s="10"/>
      <c r="L53454" s="10"/>
      <c r="M53454" s="10"/>
    </row>
    <row r="53455" spans="2:13" s="1" customFormat="1" ht="13.8" x14ac:dyDescent="0.3">
      <c r="B53455" s="10"/>
      <c r="L53455" s="10"/>
      <c r="M53455" s="10"/>
    </row>
    <row r="53456" spans="2:13" s="1" customFormat="1" ht="13.8" x14ac:dyDescent="0.3">
      <c r="B53456" s="10"/>
      <c r="L53456" s="10"/>
      <c r="M53456" s="10"/>
    </row>
    <row r="53457" spans="2:13" s="1" customFormat="1" ht="13.8" x14ac:dyDescent="0.3">
      <c r="B53457" s="10"/>
      <c r="L53457" s="10"/>
      <c r="M53457" s="10"/>
    </row>
    <row r="53458" spans="2:13" s="1" customFormat="1" ht="13.8" x14ac:dyDescent="0.3">
      <c r="B53458" s="10"/>
      <c r="L53458" s="10"/>
      <c r="M53458" s="10"/>
    </row>
    <row r="53459" spans="2:13" s="1" customFormat="1" ht="13.8" x14ac:dyDescent="0.3">
      <c r="B53459" s="10"/>
      <c r="L53459" s="10"/>
      <c r="M53459" s="10"/>
    </row>
    <row r="53460" spans="2:13" s="1" customFormat="1" ht="13.8" x14ac:dyDescent="0.3">
      <c r="B53460" s="10"/>
      <c r="L53460" s="10"/>
      <c r="M53460" s="10"/>
    </row>
    <row r="53461" spans="2:13" s="1" customFormat="1" ht="13.8" x14ac:dyDescent="0.3">
      <c r="B53461" s="10"/>
      <c r="L53461" s="10"/>
      <c r="M53461" s="10"/>
    </row>
    <row r="53462" spans="2:13" s="1" customFormat="1" ht="13.8" x14ac:dyDescent="0.3">
      <c r="B53462" s="10"/>
      <c r="L53462" s="10"/>
      <c r="M53462" s="10"/>
    </row>
    <row r="53463" spans="2:13" s="1" customFormat="1" ht="13.8" x14ac:dyDescent="0.3">
      <c r="B53463" s="10"/>
      <c r="L53463" s="10"/>
      <c r="M53463" s="10"/>
    </row>
    <row r="53464" spans="2:13" s="1" customFormat="1" ht="13.8" x14ac:dyDescent="0.3">
      <c r="B53464" s="10"/>
      <c r="L53464" s="10"/>
      <c r="M53464" s="10"/>
    </row>
    <row r="53465" spans="2:13" s="1" customFormat="1" ht="13.8" x14ac:dyDescent="0.3">
      <c r="B53465" s="10"/>
      <c r="L53465" s="10"/>
      <c r="M53465" s="10"/>
    </row>
    <row r="53466" spans="2:13" s="1" customFormat="1" ht="13.8" x14ac:dyDescent="0.3">
      <c r="B53466" s="10"/>
      <c r="L53466" s="10"/>
      <c r="M53466" s="10"/>
    </row>
    <row r="53467" spans="2:13" s="1" customFormat="1" ht="13.8" x14ac:dyDescent="0.3">
      <c r="B53467" s="10"/>
      <c r="L53467" s="10"/>
      <c r="M53467" s="10"/>
    </row>
    <row r="53468" spans="2:13" s="1" customFormat="1" ht="13.8" x14ac:dyDescent="0.3">
      <c r="B53468" s="10"/>
      <c r="L53468" s="10"/>
      <c r="M53468" s="10"/>
    </row>
    <row r="53469" spans="2:13" s="1" customFormat="1" ht="13.8" x14ac:dyDescent="0.3">
      <c r="B53469" s="10"/>
      <c r="L53469" s="10"/>
      <c r="M53469" s="10"/>
    </row>
    <row r="53470" spans="2:13" s="1" customFormat="1" ht="13.8" x14ac:dyDescent="0.3">
      <c r="B53470" s="10"/>
      <c r="L53470" s="10"/>
      <c r="M53470" s="10"/>
    </row>
    <row r="53471" spans="2:13" s="1" customFormat="1" ht="13.8" x14ac:dyDescent="0.3">
      <c r="B53471" s="10"/>
      <c r="L53471" s="10"/>
      <c r="M53471" s="10"/>
    </row>
    <row r="53472" spans="2:13" s="1" customFormat="1" ht="13.8" x14ac:dyDescent="0.3">
      <c r="B53472" s="10"/>
      <c r="L53472" s="10"/>
      <c r="M53472" s="10"/>
    </row>
    <row r="53473" spans="2:13" s="1" customFormat="1" ht="13.8" x14ac:dyDescent="0.3">
      <c r="B53473" s="10"/>
      <c r="L53473" s="10"/>
      <c r="M53473" s="10"/>
    </row>
    <row r="53474" spans="2:13" s="1" customFormat="1" ht="13.8" x14ac:dyDescent="0.3">
      <c r="B53474" s="10"/>
      <c r="L53474" s="10"/>
      <c r="M53474" s="10"/>
    </row>
    <row r="53475" spans="2:13" s="1" customFormat="1" ht="13.8" x14ac:dyDescent="0.3">
      <c r="B53475" s="10"/>
      <c r="L53475" s="10"/>
      <c r="M53475" s="10"/>
    </row>
    <row r="53476" spans="2:13" s="1" customFormat="1" ht="13.8" x14ac:dyDescent="0.3">
      <c r="B53476" s="10"/>
      <c r="L53476" s="10"/>
      <c r="M53476" s="10"/>
    </row>
    <row r="53477" spans="2:13" s="1" customFormat="1" ht="13.8" x14ac:dyDescent="0.3">
      <c r="B53477" s="10"/>
      <c r="L53477" s="10"/>
      <c r="M53477" s="10"/>
    </row>
    <row r="53478" spans="2:13" s="1" customFormat="1" ht="13.8" x14ac:dyDescent="0.3">
      <c r="B53478" s="10"/>
      <c r="L53478" s="10"/>
      <c r="M53478" s="10"/>
    </row>
    <row r="53479" spans="2:13" s="1" customFormat="1" ht="13.8" x14ac:dyDescent="0.3">
      <c r="B53479" s="10"/>
      <c r="L53479" s="10"/>
      <c r="M53479" s="10"/>
    </row>
    <row r="53480" spans="2:13" s="1" customFormat="1" ht="13.8" x14ac:dyDescent="0.3">
      <c r="B53480" s="10"/>
      <c r="L53480" s="10"/>
      <c r="M53480" s="10"/>
    </row>
    <row r="53481" spans="2:13" s="1" customFormat="1" ht="13.8" x14ac:dyDescent="0.3">
      <c r="B53481" s="10"/>
      <c r="L53481" s="10"/>
      <c r="M53481" s="10"/>
    </row>
    <row r="53482" spans="2:13" s="1" customFormat="1" ht="13.8" x14ac:dyDescent="0.3">
      <c r="B53482" s="10"/>
      <c r="L53482" s="10"/>
      <c r="M53482" s="10"/>
    </row>
    <row r="53483" spans="2:13" s="1" customFormat="1" ht="13.8" x14ac:dyDescent="0.3">
      <c r="B53483" s="10"/>
      <c r="L53483" s="10"/>
      <c r="M53483" s="10"/>
    </row>
    <row r="53484" spans="2:13" s="1" customFormat="1" ht="13.8" x14ac:dyDescent="0.3">
      <c r="B53484" s="10"/>
      <c r="L53484" s="10"/>
      <c r="M53484" s="10"/>
    </row>
    <row r="53485" spans="2:13" s="1" customFormat="1" ht="13.8" x14ac:dyDescent="0.3">
      <c r="B53485" s="10"/>
      <c r="L53485" s="10"/>
      <c r="M53485" s="10"/>
    </row>
    <row r="53486" spans="2:13" s="1" customFormat="1" ht="13.8" x14ac:dyDescent="0.3">
      <c r="B53486" s="10"/>
      <c r="L53486" s="10"/>
      <c r="M53486" s="10"/>
    </row>
    <row r="53487" spans="2:13" s="1" customFormat="1" ht="13.8" x14ac:dyDescent="0.3">
      <c r="B53487" s="10"/>
      <c r="L53487" s="10"/>
      <c r="M53487" s="10"/>
    </row>
    <row r="53488" spans="2:13" s="1" customFormat="1" ht="13.8" x14ac:dyDescent="0.3">
      <c r="B53488" s="10"/>
      <c r="L53488" s="10"/>
      <c r="M53488" s="10"/>
    </row>
    <row r="53489" spans="2:13" s="1" customFormat="1" ht="13.8" x14ac:dyDescent="0.3">
      <c r="B53489" s="10"/>
      <c r="L53489" s="10"/>
      <c r="M53489" s="10"/>
    </row>
    <row r="53490" spans="2:13" s="1" customFormat="1" ht="13.8" x14ac:dyDescent="0.3">
      <c r="B53490" s="10"/>
      <c r="L53490" s="10"/>
      <c r="M53490" s="10"/>
    </row>
    <row r="53491" spans="2:13" s="1" customFormat="1" ht="13.8" x14ac:dyDescent="0.3">
      <c r="B53491" s="10"/>
      <c r="L53491" s="10"/>
      <c r="M53491" s="10"/>
    </row>
    <row r="53492" spans="2:13" s="1" customFormat="1" ht="13.8" x14ac:dyDescent="0.3">
      <c r="B53492" s="10"/>
      <c r="L53492" s="10"/>
      <c r="M53492" s="10"/>
    </row>
    <row r="53493" spans="2:13" s="1" customFormat="1" ht="13.8" x14ac:dyDescent="0.3">
      <c r="B53493" s="10"/>
      <c r="L53493" s="10"/>
      <c r="M53493" s="10"/>
    </row>
    <row r="53494" spans="2:13" s="1" customFormat="1" ht="13.8" x14ac:dyDescent="0.3">
      <c r="B53494" s="10"/>
      <c r="L53494" s="10"/>
      <c r="M53494" s="10"/>
    </row>
    <row r="53495" spans="2:13" s="1" customFormat="1" ht="13.8" x14ac:dyDescent="0.3">
      <c r="B53495" s="10"/>
      <c r="L53495" s="10"/>
      <c r="M53495" s="10"/>
    </row>
    <row r="53496" spans="2:13" s="1" customFormat="1" ht="13.8" x14ac:dyDescent="0.3">
      <c r="B53496" s="10"/>
      <c r="L53496" s="10"/>
      <c r="M53496" s="10"/>
    </row>
    <row r="53497" spans="2:13" s="1" customFormat="1" ht="13.8" x14ac:dyDescent="0.3">
      <c r="B53497" s="10"/>
      <c r="L53497" s="10"/>
      <c r="M53497" s="10"/>
    </row>
    <row r="53498" spans="2:13" s="1" customFormat="1" ht="13.8" x14ac:dyDescent="0.3">
      <c r="B53498" s="10"/>
      <c r="L53498" s="10"/>
      <c r="M53498" s="10"/>
    </row>
    <row r="53499" spans="2:13" s="1" customFormat="1" ht="13.8" x14ac:dyDescent="0.3">
      <c r="B53499" s="10"/>
      <c r="L53499" s="10"/>
      <c r="M53499" s="10"/>
    </row>
    <row r="53500" spans="2:13" s="1" customFormat="1" ht="13.8" x14ac:dyDescent="0.3">
      <c r="B53500" s="10"/>
      <c r="L53500" s="10"/>
      <c r="M53500" s="10"/>
    </row>
    <row r="53501" spans="2:13" s="1" customFormat="1" ht="13.8" x14ac:dyDescent="0.3">
      <c r="B53501" s="10"/>
      <c r="L53501" s="10"/>
      <c r="M53501" s="10"/>
    </row>
    <row r="53502" spans="2:13" s="1" customFormat="1" ht="13.8" x14ac:dyDescent="0.3">
      <c r="B53502" s="10"/>
      <c r="L53502" s="10"/>
      <c r="M53502" s="10"/>
    </row>
    <row r="53503" spans="2:13" s="1" customFormat="1" ht="13.8" x14ac:dyDescent="0.3">
      <c r="B53503" s="10"/>
      <c r="L53503" s="10"/>
      <c r="M53503" s="10"/>
    </row>
    <row r="53504" spans="2:13" s="1" customFormat="1" ht="13.8" x14ac:dyDescent="0.3">
      <c r="B53504" s="10"/>
      <c r="L53504" s="10"/>
      <c r="M53504" s="10"/>
    </row>
    <row r="53505" spans="2:13" s="1" customFormat="1" ht="13.8" x14ac:dyDescent="0.3">
      <c r="B53505" s="10"/>
      <c r="L53505" s="10"/>
      <c r="M53505" s="10"/>
    </row>
    <row r="53506" spans="2:13" s="1" customFormat="1" ht="13.8" x14ac:dyDescent="0.3">
      <c r="B53506" s="10"/>
      <c r="L53506" s="10"/>
      <c r="M53506" s="10"/>
    </row>
    <row r="53507" spans="2:13" s="1" customFormat="1" ht="13.8" x14ac:dyDescent="0.3">
      <c r="B53507" s="10"/>
      <c r="L53507" s="10"/>
      <c r="M53507" s="10"/>
    </row>
    <row r="53508" spans="2:13" s="1" customFormat="1" ht="13.8" x14ac:dyDescent="0.3">
      <c r="B53508" s="10"/>
      <c r="L53508" s="10"/>
      <c r="M53508" s="10"/>
    </row>
    <row r="53509" spans="2:13" s="1" customFormat="1" ht="13.8" x14ac:dyDescent="0.3">
      <c r="B53509" s="10"/>
      <c r="L53509" s="10"/>
      <c r="M53509" s="10"/>
    </row>
    <row r="53510" spans="2:13" s="1" customFormat="1" ht="13.8" x14ac:dyDescent="0.3">
      <c r="B53510" s="10"/>
      <c r="L53510" s="10"/>
      <c r="M53510" s="10"/>
    </row>
    <row r="53511" spans="2:13" s="1" customFormat="1" ht="13.8" x14ac:dyDescent="0.3">
      <c r="B53511" s="10"/>
      <c r="L53511" s="10"/>
      <c r="M53511" s="10"/>
    </row>
    <row r="53512" spans="2:13" s="1" customFormat="1" ht="13.8" x14ac:dyDescent="0.3">
      <c r="B53512" s="10"/>
      <c r="L53512" s="10"/>
      <c r="M53512" s="10"/>
    </row>
    <row r="53513" spans="2:13" s="1" customFormat="1" ht="13.8" x14ac:dyDescent="0.3">
      <c r="B53513" s="10"/>
      <c r="L53513" s="10"/>
      <c r="M53513" s="10"/>
    </row>
    <row r="53514" spans="2:13" s="1" customFormat="1" ht="13.8" x14ac:dyDescent="0.3">
      <c r="B53514" s="10"/>
      <c r="L53514" s="10"/>
      <c r="M53514" s="10"/>
    </row>
    <row r="53515" spans="2:13" s="1" customFormat="1" ht="13.8" x14ac:dyDescent="0.3">
      <c r="B53515" s="10"/>
      <c r="L53515" s="10"/>
      <c r="M53515" s="10"/>
    </row>
    <row r="53516" spans="2:13" s="1" customFormat="1" ht="13.8" x14ac:dyDescent="0.3">
      <c r="B53516" s="10"/>
      <c r="L53516" s="10"/>
      <c r="M53516" s="10"/>
    </row>
    <row r="53517" spans="2:13" s="1" customFormat="1" ht="13.8" x14ac:dyDescent="0.3">
      <c r="B53517" s="10"/>
      <c r="L53517" s="10"/>
      <c r="M53517" s="10"/>
    </row>
    <row r="53518" spans="2:13" s="1" customFormat="1" ht="13.8" x14ac:dyDescent="0.3">
      <c r="B53518" s="10"/>
      <c r="L53518" s="10"/>
      <c r="M53518" s="10"/>
    </row>
    <row r="53519" spans="2:13" s="1" customFormat="1" ht="13.8" x14ac:dyDescent="0.3">
      <c r="B53519" s="10"/>
      <c r="L53519" s="10"/>
      <c r="M53519" s="10"/>
    </row>
    <row r="53520" spans="2:13" s="1" customFormat="1" ht="13.8" x14ac:dyDescent="0.3">
      <c r="B53520" s="10"/>
      <c r="L53520" s="10"/>
      <c r="M53520" s="10"/>
    </row>
    <row r="53521" spans="2:13" s="1" customFormat="1" ht="13.8" x14ac:dyDescent="0.3">
      <c r="B53521" s="10"/>
      <c r="L53521" s="10"/>
      <c r="M53521" s="10"/>
    </row>
    <row r="53522" spans="2:13" s="1" customFormat="1" ht="13.8" x14ac:dyDescent="0.3">
      <c r="B53522" s="10"/>
      <c r="L53522" s="10"/>
      <c r="M53522" s="10"/>
    </row>
    <row r="53523" spans="2:13" s="1" customFormat="1" ht="13.8" x14ac:dyDescent="0.3">
      <c r="B53523" s="10"/>
      <c r="L53523" s="10"/>
      <c r="M53523" s="10"/>
    </row>
    <row r="53524" spans="2:13" s="1" customFormat="1" ht="13.8" x14ac:dyDescent="0.3">
      <c r="B53524" s="10"/>
      <c r="L53524" s="10"/>
      <c r="M53524" s="10"/>
    </row>
    <row r="53525" spans="2:13" s="1" customFormat="1" ht="13.8" x14ac:dyDescent="0.3">
      <c r="B53525" s="10"/>
      <c r="L53525" s="10"/>
      <c r="M53525" s="10"/>
    </row>
    <row r="53526" spans="2:13" s="1" customFormat="1" ht="13.8" x14ac:dyDescent="0.3">
      <c r="B53526" s="10"/>
      <c r="L53526" s="10"/>
      <c r="M53526" s="10"/>
    </row>
    <row r="53527" spans="2:13" s="1" customFormat="1" ht="13.8" x14ac:dyDescent="0.3">
      <c r="B53527" s="10"/>
      <c r="L53527" s="10"/>
      <c r="M53527" s="10"/>
    </row>
    <row r="53528" spans="2:13" s="1" customFormat="1" ht="13.8" x14ac:dyDescent="0.3">
      <c r="B53528" s="10"/>
      <c r="L53528" s="10"/>
      <c r="M53528" s="10"/>
    </row>
    <row r="53529" spans="2:13" s="1" customFormat="1" ht="13.8" x14ac:dyDescent="0.3">
      <c r="B53529" s="10"/>
      <c r="L53529" s="10"/>
      <c r="M53529" s="10"/>
    </row>
    <row r="53530" spans="2:13" s="1" customFormat="1" ht="13.8" x14ac:dyDescent="0.3">
      <c r="B53530" s="10"/>
      <c r="L53530" s="10"/>
      <c r="M53530" s="10"/>
    </row>
    <row r="53531" spans="2:13" s="1" customFormat="1" ht="13.8" x14ac:dyDescent="0.3">
      <c r="B53531" s="10"/>
      <c r="L53531" s="10"/>
      <c r="M53531" s="10"/>
    </row>
    <row r="53532" spans="2:13" s="1" customFormat="1" ht="13.8" x14ac:dyDescent="0.3">
      <c r="B53532" s="10"/>
      <c r="L53532" s="10"/>
      <c r="M53532" s="10"/>
    </row>
    <row r="53533" spans="2:13" s="1" customFormat="1" ht="13.8" x14ac:dyDescent="0.3">
      <c r="B53533" s="10"/>
      <c r="L53533" s="10"/>
      <c r="M53533" s="10"/>
    </row>
    <row r="53534" spans="2:13" s="1" customFormat="1" ht="13.8" x14ac:dyDescent="0.3">
      <c r="B53534" s="10"/>
      <c r="L53534" s="10"/>
      <c r="M53534" s="10"/>
    </row>
    <row r="53535" spans="2:13" s="1" customFormat="1" ht="13.8" x14ac:dyDescent="0.3">
      <c r="B53535" s="10"/>
      <c r="L53535" s="10"/>
      <c r="M53535" s="10"/>
    </row>
    <row r="53536" spans="2:13" s="1" customFormat="1" ht="13.8" x14ac:dyDescent="0.3">
      <c r="B53536" s="10"/>
      <c r="L53536" s="10"/>
      <c r="M53536" s="10"/>
    </row>
    <row r="53537" spans="2:13" s="1" customFormat="1" ht="13.8" x14ac:dyDescent="0.3">
      <c r="B53537" s="10"/>
      <c r="L53537" s="10"/>
      <c r="M53537" s="10"/>
    </row>
    <row r="53538" spans="2:13" s="1" customFormat="1" ht="13.8" x14ac:dyDescent="0.3">
      <c r="B53538" s="10"/>
      <c r="L53538" s="10"/>
      <c r="M53538" s="10"/>
    </row>
    <row r="53539" spans="2:13" s="1" customFormat="1" ht="13.8" x14ac:dyDescent="0.3">
      <c r="B53539" s="10"/>
      <c r="L53539" s="10"/>
      <c r="M53539" s="10"/>
    </row>
    <row r="53540" spans="2:13" s="1" customFormat="1" ht="13.8" x14ac:dyDescent="0.3">
      <c r="B53540" s="10"/>
      <c r="L53540" s="10"/>
      <c r="M53540" s="10"/>
    </row>
    <row r="53541" spans="2:13" s="1" customFormat="1" ht="13.8" x14ac:dyDescent="0.3">
      <c r="B53541" s="10"/>
      <c r="L53541" s="10"/>
      <c r="M53541" s="10"/>
    </row>
    <row r="53542" spans="2:13" s="1" customFormat="1" ht="13.8" x14ac:dyDescent="0.3">
      <c r="B53542" s="10"/>
      <c r="L53542" s="10"/>
      <c r="M53542" s="10"/>
    </row>
    <row r="53543" spans="2:13" s="1" customFormat="1" ht="13.8" x14ac:dyDescent="0.3">
      <c r="B53543" s="10"/>
      <c r="L53543" s="10"/>
      <c r="M53543" s="10"/>
    </row>
    <row r="53544" spans="2:13" s="1" customFormat="1" ht="13.8" x14ac:dyDescent="0.3">
      <c r="B53544" s="10"/>
      <c r="L53544" s="10"/>
      <c r="M53544" s="10"/>
    </row>
    <row r="53545" spans="2:13" s="1" customFormat="1" ht="13.8" x14ac:dyDescent="0.3">
      <c r="B53545" s="10"/>
      <c r="L53545" s="10"/>
      <c r="M53545" s="10"/>
    </row>
    <row r="53546" spans="2:13" s="1" customFormat="1" ht="13.8" x14ac:dyDescent="0.3">
      <c r="B53546" s="10"/>
      <c r="L53546" s="10"/>
      <c r="M53546" s="10"/>
    </row>
    <row r="53547" spans="2:13" s="1" customFormat="1" ht="13.8" x14ac:dyDescent="0.3">
      <c r="B53547" s="10"/>
      <c r="L53547" s="10"/>
      <c r="M53547" s="10"/>
    </row>
    <row r="53548" spans="2:13" s="1" customFormat="1" ht="13.8" x14ac:dyDescent="0.3">
      <c r="B53548" s="10"/>
      <c r="L53548" s="10"/>
      <c r="M53548" s="10"/>
    </row>
    <row r="53549" spans="2:13" s="1" customFormat="1" ht="13.8" x14ac:dyDescent="0.3">
      <c r="B53549" s="10"/>
      <c r="L53549" s="10"/>
      <c r="M53549" s="10"/>
    </row>
    <row r="53550" spans="2:13" s="1" customFormat="1" ht="13.8" x14ac:dyDescent="0.3">
      <c r="B53550" s="10"/>
      <c r="L53550" s="10"/>
      <c r="M53550" s="10"/>
    </row>
    <row r="53551" spans="2:13" s="1" customFormat="1" ht="13.8" x14ac:dyDescent="0.3">
      <c r="B53551" s="10"/>
      <c r="L53551" s="10"/>
      <c r="M53551" s="10"/>
    </row>
    <row r="53552" spans="2:13" s="1" customFormat="1" ht="13.8" x14ac:dyDescent="0.3">
      <c r="B53552" s="10"/>
      <c r="L53552" s="10"/>
      <c r="M53552" s="10"/>
    </row>
    <row r="53553" spans="2:13" s="1" customFormat="1" ht="13.8" x14ac:dyDescent="0.3">
      <c r="B53553" s="10"/>
      <c r="L53553" s="10"/>
      <c r="M53553" s="10"/>
    </row>
    <row r="53554" spans="2:13" s="1" customFormat="1" ht="13.8" x14ac:dyDescent="0.3">
      <c r="B53554" s="10"/>
      <c r="L53554" s="10"/>
      <c r="M53554" s="10"/>
    </row>
    <row r="53555" spans="2:13" s="1" customFormat="1" ht="13.8" x14ac:dyDescent="0.3">
      <c r="B53555" s="10"/>
      <c r="L53555" s="10"/>
      <c r="M53555" s="10"/>
    </row>
    <row r="53556" spans="2:13" s="1" customFormat="1" ht="13.8" x14ac:dyDescent="0.3">
      <c r="B53556" s="10"/>
      <c r="L53556" s="10"/>
      <c r="M53556" s="10"/>
    </row>
    <row r="53557" spans="2:13" s="1" customFormat="1" ht="13.8" x14ac:dyDescent="0.3">
      <c r="B53557" s="10"/>
      <c r="L53557" s="10"/>
      <c r="M53557" s="10"/>
    </row>
    <row r="53558" spans="2:13" s="1" customFormat="1" ht="13.8" x14ac:dyDescent="0.3">
      <c r="B53558" s="10"/>
      <c r="L53558" s="10"/>
      <c r="M53558" s="10"/>
    </row>
    <row r="53559" spans="2:13" s="1" customFormat="1" ht="13.8" x14ac:dyDescent="0.3">
      <c r="B53559" s="10"/>
      <c r="L53559" s="10"/>
      <c r="M53559" s="10"/>
    </row>
    <row r="53560" spans="2:13" s="1" customFormat="1" ht="13.8" x14ac:dyDescent="0.3">
      <c r="B53560" s="10"/>
      <c r="L53560" s="10"/>
      <c r="M53560" s="10"/>
    </row>
    <row r="53561" spans="2:13" s="1" customFormat="1" ht="13.8" x14ac:dyDescent="0.3">
      <c r="B53561" s="10"/>
      <c r="L53561" s="10"/>
      <c r="M53561" s="10"/>
    </row>
    <row r="53562" spans="2:13" s="1" customFormat="1" ht="13.8" x14ac:dyDescent="0.3">
      <c r="B53562" s="10"/>
      <c r="L53562" s="10"/>
      <c r="M53562" s="10"/>
    </row>
    <row r="53563" spans="2:13" s="1" customFormat="1" ht="13.8" x14ac:dyDescent="0.3">
      <c r="B53563" s="10"/>
      <c r="L53563" s="10"/>
      <c r="M53563" s="10"/>
    </row>
    <row r="53564" spans="2:13" s="1" customFormat="1" ht="13.8" x14ac:dyDescent="0.3">
      <c r="B53564" s="10"/>
      <c r="L53564" s="10"/>
      <c r="M53564" s="10"/>
    </row>
    <row r="53565" spans="2:13" s="1" customFormat="1" ht="13.8" x14ac:dyDescent="0.3">
      <c r="B53565" s="10"/>
      <c r="L53565" s="10"/>
      <c r="M53565" s="10"/>
    </row>
    <row r="53566" spans="2:13" s="1" customFormat="1" ht="13.8" x14ac:dyDescent="0.3">
      <c r="B53566" s="10"/>
      <c r="L53566" s="10"/>
      <c r="M53566" s="10"/>
    </row>
    <row r="53567" spans="2:13" s="1" customFormat="1" ht="13.8" x14ac:dyDescent="0.3">
      <c r="B53567" s="10"/>
      <c r="L53567" s="10"/>
      <c r="M53567" s="10"/>
    </row>
    <row r="53568" spans="2:13" s="1" customFormat="1" ht="13.8" x14ac:dyDescent="0.3">
      <c r="B53568" s="10"/>
      <c r="L53568" s="10"/>
      <c r="M53568" s="10"/>
    </row>
    <row r="53569" spans="2:13" s="1" customFormat="1" ht="13.8" x14ac:dyDescent="0.3">
      <c r="B53569" s="10"/>
      <c r="L53569" s="10"/>
      <c r="M53569" s="10"/>
    </row>
    <row r="53570" spans="2:13" s="1" customFormat="1" ht="13.8" x14ac:dyDescent="0.3">
      <c r="B53570" s="10"/>
      <c r="L53570" s="10"/>
      <c r="M53570" s="10"/>
    </row>
    <row r="53571" spans="2:13" s="1" customFormat="1" ht="13.8" x14ac:dyDescent="0.3">
      <c r="B53571" s="10"/>
      <c r="L53571" s="10"/>
      <c r="M53571" s="10"/>
    </row>
    <row r="53572" spans="2:13" s="1" customFormat="1" ht="13.8" x14ac:dyDescent="0.3">
      <c r="B53572" s="10"/>
      <c r="L53572" s="10"/>
      <c r="M53572" s="10"/>
    </row>
    <row r="53573" spans="2:13" s="1" customFormat="1" ht="13.8" x14ac:dyDescent="0.3">
      <c r="B53573" s="10"/>
      <c r="L53573" s="10"/>
      <c r="M53573" s="10"/>
    </row>
    <row r="53574" spans="2:13" s="1" customFormat="1" ht="13.8" x14ac:dyDescent="0.3">
      <c r="B53574" s="10"/>
      <c r="L53574" s="10"/>
      <c r="M53574" s="10"/>
    </row>
    <row r="53575" spans="2:13" s="1" customFormat="1" ht="13.8" x14ac:dyDescent="0.3">
      <c r="B53575" s="10"/>
      <c r="L53575" s="10"/>
      <c r="M53575" s="10"/>
    </row>
    <row r="53576" spans="2:13" s="1" customFormat="1" ht="13.8" x14ac:dyDescent="0.3">
      <c r="B53576" s="10"/>
      <c r="L53576" s="10"/>
      <c r="M53576" s="10"/>
    </row>
    <row r="53577" spans="2:13" s="1" customFormat="1" ht="13.8" x14ac:dyDescent="0.3">
      <c r="B53577" s="10"/>
      <c r="L53577" s="10"/>
      <c r="M53577" s="10"/>
    </row>
    <row r="53578" spans="2:13" s="1" customFormat="1" ht="13.8" x14ac:dyDescent="0.3">
      <c r="B53578" s="10"/>
      <c r="L53578" s="10"/>
      <c r="M53578" s="10"/>
    </row>
    <row r="53579" spans="2:13" s="1" customFormat="1" ht="13.8" x14ac:dyDescent="0.3">
      <c r="B53579" s="10"/>
      <c r="L53579" s="10"/>
      <c r="M53579" s="10"/>
    </row>
    <row r="53580" spans="2:13" s="1" customFormat="1" ht="13.8" x14ac:dyDescent="0.3">
      <c r="B53580" s="10"/>
      <c r="L53580" s="10"/>
      <c r="M53580" s="10"/>
    </row>
    <row r="53581" spans="2:13" s="1" customFormat="1" ht="13.8" x14ac:dyDescent="0.3">
      <c r="B53581" s="10"/>
      <c r="L53581" s="10"/>
      <c r="M53581" s="10"/>
    </row>
    <row r="53582" spans="2:13" s="1" customFormat="1" ht="13.8" x14ac:dyDescent="0.3">
      <c r="B53582" s="10"/>
      <c r="L53582" s="10"/>
      <c r="M53582" s="10"/>
    </row>
    <row r="53583" spans="2:13" s="1" customFormat="1" ht="13.8" x14ac:dyDescent="0.3">
      <c r="B53583" s="10"/>
      <c r="L53583" s="10"/>
      <c r="M53583" s="10"/>
    </row>
    <row r="53584" spans="2:13" s="1" customFormat="1" ht="13.8" x14ac:dyDescent="0.3">
      <c r="B53584" s="10"/>
      <c r="L53584" s="10"/>
      <c r="M53584" s="10"/>
    </row>
    <row r="53585" spans="2:13" s="1" customFormat="1" ht="13.8" x14ac:dyDescent="0.3">
      <c r="B53585" s="10"/>
      <c r="L53585" s="10"/>
      <c r="M53585" s="10"/>
    </row>
    <row r="53586" spans="2:13" s="1" customFormat="1" ht="13.8" x14ac:dyDescent="0.3">
      <c r="B53586" s="10"/>
      <c r="L53586" s="10"/>
      <c r="M53586" s="10"/>
    </row>
    <row r="53587" spans="2:13" s="1" customFormat="1" ht="13.8" x14ac:dyDescent="0.3">
      <c r="B53587" s="10"/>
      <c r="L53587" s="10"/>
      <c r="M53587" s="10"/>
    </row>
    <row r="53588" spans="2:13" s="1" customFormat="1" ht="13.8" x14ac:dyDescent="0.3">
      <c r="B53588" s="10"/>
      <c r="L53588" s="10"/>
      <c r="M53588" s="10"/>
    </row>
    <row r="53589" spans="2:13" s="1" customFormat="1" ht="13.8" x14ac:dyDescent="0.3">
      <c r="B53589" s="10"/>
      <c r="L53589" s="10"/>
      <c r="M53589" s="10"/>
    </row>
    <row r="53590" spans="2:13" s="1" customFormat="1" ht="13.8" x14ac:dyDescent="0.3">
      <c r="B53590" s="10"/>
      <c r="L53590" s="10"/>
      <c r="M53590" s="10"/>
    </row>
    <row r="53591" spans="2:13" s="1" customFormat="1" ht="13.8" x14ac:dyDescent="0.3">
      <c r="B53591" s="10"/>
      <c r="L53591" s="10"/>
      <c r="M53591" s="10"/>
    </row>
    <row r="53592" spans="2:13" s="1" customFormat="1" ht="13.8" x14ac:dyDescent="0.3">
      <c r="B53592" s="10"/>
      <c r="L53592" s="10"/>
      <c r="M53592" s="10"/>
    </row>
    <row r="53593" spans="2:13" s="1" customFormat="1" ht="13.8" x14ac:dyDescent="0.3">
      <c r="B53593" s="10"/>
      <c r="L53593" s="10"/>
      <c r="M53593" s="10"/>
    </row>
    <row r="53594" spans="2:13" s="1" customFormat="1" ht="13.8" x14ac:dyDescent="0.3">
      <c r="B53594" s="10"/>
      <c r="L53594" s="10"/>
      <c r="M53594" s="10"/>
    </row>
    <row r="53595" spans="2:13" s="1" customFormat="1" ht="13.8" x14ac:dyDescent="0.3">
      <c r="B53595" s="10"/>
      <c r="L53595" s="10"/>
      <c r="M53595" s="10"/>
    </row>
    <row r="53596" spans="2:13" s="1" customFormat="1" ht="13.8" x14ac:dyDescent="0.3">
      <c r="B53596" s="10"/>
      <c r="L53596" s="10"/>
      <c r="M53596" s="10"/>
    </row>
    <row r="53597" spans="2:13" s="1" customFormat="1" ht="13.8" x14ac:dyDescent="0.3">
      <c r="B53597" s="10"/>
      <c r="L53597" s="10"/>
      <c r="M53597" s="10"/>
    </row>
    <row r="53598" spans="2:13" s="1" customFormat="1" ht="13.8" x14ac:dyDescent="0.3">
      <c r="B53598" s="10"/>
      <c r="L53598" s="10"/>
      <c r="M53598" s="10"/>
    </row>
    <row r="53599" spans="2:13" s="1" customFormat="1" ht="13.8" x14ac:dyDescent="0.3">
      <c r="B53599" s="10"/>
      <c r="L53599" s="10"/>
      <c r="M53599" s="10"/>
    </row>
    <row r="53600" spans="2:13" s="1" customFormat="1" ht="13.8" x14ac:dyDescent="0.3">
      <c r="B53600" s="10"/>
      <c r="L53600" s="10"/>
      <c r="M53600" s="10"/>
    </row>
    <row r="53601" spans="2:13" s="1" customFormat="1" ht="13.8" x14ac:dyDescent="0.3">
      <c r="B53601" s="10"/>
      <c r="L53601" s="10"/>
      <c r="M53601" s="10"/>
    </row>
    <row r="53602" spans="2:13" s="1" customFormat="1" ht="13.8" x14ac:dyDescent="0.3">
      <c r="B53602" s="10"/>
      <c r="L53602" s="10"/>
      <c r="M53602" s="10"/>
    </row>
    <row r="53603" spans="2:13" s="1" customFormat="1" ht="13.8" x14ac:dyDescent="0.3">
      <c r="B53603" s="10"/>
      <c r="L53603" s="10"/>
      <c r="M53603" s="10"/>
    </row>
    <row r="53604" spans="2:13" s="1" customFormat="1" ht="13.8" x14ac:dyDescent="0.3">
      <c r="B53604" s="10"/>
      <c r="L53604" s="10"/>
      <c r="M53604" s="10"/>
    </row>
    <row r="53605" spans="2:13" s="1" customFormat="1" ht="13.8" x14ac:dyDescent="0.3">
      <c r="B53605" s="10"/>
      <c r="L53605" s="10"/>
      <c r="M53605" s="10"/>
    </row>
    <row r="53606" spans="2:13" s="1" customFormat="1" ht="13.8" x14ac:dyDescent="0.3">
      <c r="B53606" s="10"/>
      <c r="L53606" s="10"/>
      <c r="M53606" s="10"/>
    </row>
    <row r="53607" spans="2:13" s="1" customFormat="1" ht="13.8" x14ac:dyDescent="0.3">
      <c r="B53607" s="10"/>
      <c r="L53607" s="10"/>
      <c r="M53607" s="10"/>
    </row>
    <row r="53608" spans="2:13" s="1" customFormat="1" ht="13.8" x14ac:dyDescent="0.3">
      <c r="B53608" s="10"/>
      <c r="L53608" s="10"/>
      <c r="M53608" s="10"/>
    </row>
    <row r="53609" spans="2:13" s="1" customFormat="1" ht="13.8" x14ac:dyDescent="0.3">
      <c r="B53609" s="10"/>
      <c r="L53609" s="10"/>
      <c r="M53609" s="10"/>
    </row>
    <row r="53610" spans="2:13" s="1" customFormat="1" ht="13.8" x14ac:dyDescent="0.3">
      <c r="B53610" s="10"/>
      <c r="L53610" s="10"/>
      <c r="M53610" s="10"/>
    </row>
    <row r="53611" spans="2:13" s="1" customFormat="1" ht="13.8" x14ac:dyDescent="0.3">
      <c r="B53611" s="10"/>
      <c r="L53611" s="10"/>
      <c r="M53611" s="10"/>
    </row>
    <row r="53612" spans="2:13" s="1" customFormat="1" ht="13.8" x14ac:dyDescent="0.3">
      <c r="B53612" s="10"/>
      <c r="L53612" s="10"/>
      <c r="M53612" s="10"/>
    </row>
    <row r="53613" spans="2:13" s="1" customFormat="1" ht="13.8" x14ac:dyDescent="0.3">
      <c r="B53613" s="10"/>
      <c r="L53613" s="10"/>
      <c r="M53613" s="10"/>
    </row>
    <row r="53614" spans="2:13" s="1" customFormat="1" ht="13.8" x14ac:dyDescent="0.3">
      <c r="B53614" s="10"/>
      <c r="L53614" s="10"/>
      <c r="M53614" s="10"/>
    </row>
    <row r="53615" spans="2:13" s="1" customFormat="1" ht="13.8" x14ac:dyDescent="0.3">
      <c r="B53615" s="10"/>
      <c r="L53615" s="10"/>
      <c r="M53615" s="10"/>
    </row>
    <row r="53616" spans="2:13" s="1" customFormat="1" ht="13.8" x14ac:dyDescent="0.3">
      <c r="B53616" s="10"/>
      <c r="L53616" s="10"/>
      <c r="M53616" s="10"/>
    </row>
    <row r="53617" spans="2:13" s="1" customFormat="1" ht="13.8" x14ac:dyDescent="0.3">
      <c r="B53617" s="10"/>
      <c r="L53617" s="10"/>
      <c r="M53617" s="10"/>
    </row>
    <row r="53618" spans="2:13" s="1" customFormat="1" ht="13.8" x14ac:dyDescent="0.3">
      <c r="B53618" s="10"/>
      <c r="L53618" s="10"/>
      <c r="M53618" s="10"/>
    </row>
    <row r="53619" spans="2:13" s="1" customFormat="1" ht="13.8" x14ac:dyDescent="0.3">
      <c r="B53619" s="10"/>
      <c r="L53619" s="10"/>
      <c r="M53619" s="10"/>
    </row>
    <row r="53620" spans="2:13" s="1" customFormat="1" ht="13.8" x14ac:dyDescent="0.3">
      <c r="B53620" s="10"/>
      <c r="L53620" s="10"/>
      <c r="M53620" s="10"/>
    </row>
    <row r="53621" spans="2:13" s="1" customFormat="1" ht="13.8" x14ac:dyDescent="0.3">
      <c r="B53621" s="10"/>
      <c r="L53621" s="10"/>
      <c r="M53621" s="10"/>
    </row>
    <row r="53622" spans="2:13" s="1" customFormat="1" ht="13.8" x14ac:dyDescent="0.3">
      <c r="B53622" s="10"/>
      <c r="L53622" s="10"/>
      <c r="M53622" s="10"/>
    </row>
    <row r="53623" spans="2:13" s="1" customFormat="1" ht="13.8" x14ac:dyDescent="0.3">
      <c r="B53623" s="10"/>
      <c r="L53623" s="10"/>
      <c r="M53623" s="10"/>
    </row>
    <row r="53624" spans="2:13" s="1" customFormat="1" ht="13.8" x14ac:dyDescent="0.3">
      <c r="B53624" s="10"/>
      <c r="L53624" s="10"/>
      <c r="M53624" s="10"/>
    </row>
    <row r="53625" spans="2:13" s="1" customFormat="1" ht="13.8" x14ac:dyDescent="0.3">
      <c r="B53625" s="10"/>
      <c r="L53625" s="10"/>
      <c r="M53625" s="10"/>
    </row>
    <row r="53626" spans="2:13" s="1" customFormat="1" ht="13.8" x14ac:dyDescent="0.3">
      <c r="B53626" s="10"/>
      <c r="L53626" s="10"/>
      <c r="M53626" s="10"/>
    </row>
    <row r="53627" spans="2:13" s="1" customFormat="1" ht="13.8" x14ac:dyDescent="0.3">
      <c r="B53627" s="10"/>
      <c r="L53627" s="10"/>
      <c r="M53627" s="10"/>
    </row>
    <row r="53628" spans="2:13" s="1" customFormat="1" ht="13.8" x14ac:dyDescent="0.3">
      <c r="B53628" s="10"/>
      <c r="L53628" s="10"/>
      <c r="M53628" s="10"/>
    </row>
    <row r="53629" spans="2:13" s="1" customFormat="1" ht="13.8" x14ac:dyDescent="0.3">
      <c r="B53629" s="10"/>
      <c r="L53629" s="10"/>
      <c r="M53629" s="10"/>
    </row>
    <row r="53630" spans="2:13" s="1" customFormat="1" ht="13.8" x14ac:dyDescent="0.3">
      <c r="B53630" s="10"/>
      <c r="L53630" s="10"/>
      <c r="M53630" s="10"/>
    </row>
    <row r="53631" spans="2:13" s="1" customFormat="1" ht="13.8" x14ac:dyDescent="0.3">
      <c r="B53631" s="10"/>
      <c r="L53631" s="10"/>
      <c r="M53631" s="10"/>
    </row>
    <row r="53632" spans="2:13" s="1" customFormat="1" ht="13.8" x14ac:dyDescent="0.3">
      <c r="B53632" s="10"/>
      <c r="L53632" s="10"/>
      <c r="M53632" s="10"/>
    </row>
    <row r="53633" spans="2:13" s="1" customFormat="1" ht="13.8" x14ac:dyDescent="0.3">
      <c r="B53633" s="10"/>
      <c r="L53633" s="10"/>
      <c r="M53633" s="10"/>
    </row>
    <row r="53634" spans="2:13" s="1" customFormat="1" ht="13.8" x14ac:dyDescent="0.3">
      <c r="B53634" s="10"/>
      <c r="L53634" s="10"/>
      <c r="M53634" s="10"/>
    </row>
    <row r="53635" spans="2:13" s="1" customFormat="1" ht="13.8" x14ac:dyDescent="0.3">
      <c r="B53635" s="10"/>
      <c r="L53635" s="10"/>
      <c r="M53635" s="10"/>
    </row>
    <row r="53636" spans="2:13" s="1" customFormat="1" ht="13.8" x14ac:dyDescent="0.3">
      <c r="B53636" s="10"/>
      <c r="L53636" s="10"/>
      <c r="M53636" s="10"/>
    </row>
    <row r="53637" spans="2:13" s="1" customFormat="1" ht="13.8" x14ac:dyDescent="0.3">
      <c r="B53637" s="10"/>
      <c r="L53637" s="10"/>
      <c r="M53637" s="10"/>
    </row>
    <row r="53638" spans="2:13" s="1" customFormat="1" ht="13.8" x14ac:dyDescent="0.3">
      <c r="B53638" s="10"/>
      <c r="L53638" s="10"/>
      <c r="M53638" s="10"/>
    </row>
    <row r="53639" spans="2:13" s="1" customFormat="1" ht="13.8" x14ac:dyDescent="0.3">
      <c r="B53639" s="10"/>
      <c r="L53639" s="10"/>
      <c r="M53639" s="10"/>
    </row>
    <row r="53640" spans="2:13" s="1" customFormat="1" ht="13.8" x14ac:dyDescent="0.3">
      <c r="B53640" s="10"/>
      <c r="L53640" s="10"/>
      <c r="M53640" s="10"/>
    </row>
    <row r="53641" spans="2:13" s="1" customFormat="1" ht="13.8" x14ac:dyDescent="0.3">
      <c r="B53641" s="10"/>
      <c r="L53641" s="10"/>
      <c r="M53641" s="10"/>
    </row>
    <row r="53642" spans="2:13" s="1" customFormat="1" ht="13.8" x14ac:dyDescent="0.3">
      <c r="B53642" s="10"/>
      <c r="L53642" s="10"/>
      <c r="M53642" s="10"/>
    </row>
    <row r="53643" spans="2:13" s="1" customFormat="1" ht="13.8" x14ac:dyDescent="0.3">
      <c r="B53643" s="10"/>
      <c r="L53643" s="10"/>
      <c r="M53643" s="10"/>
    </row>
    <row r="53644" spans="2:13" s="1" customFormat="1" ht="13.8" x14ac:dyDescent="0.3">
      <c r="B53644" s="10"/>
      <c r="L53644" s="10"/>
      <c r="M53644" s="10"/>
    </row>
    <row r="53645" spans="2:13" s="1" customFormat="1" ht="13.8" x14ac:dyDescent="0.3">
      <c r="B53645" s="10"/>
      <c r="L53645" s="10"/>
      <c r="M53645" s="10"/>
    </row>
    <row r="53646" spans="2:13" s="1" customFormat="1" ht="13.8" x14ac:dyDescent="0.3">
      <c r="B53646" s="10"/>
      <c r="L53646" s="10"/>
      <c r="M53646" s="10"/>
    </row>
    <row r="53647" spans="2:13" s="1" customFormat="1" ht="13.8" x14ac:dyDescent="0.3">
      <c r="B53647" s="10"/>
      <c r="L53647" s="10"/>
      <c r="M53647" s="10"/>
    </row>
    <row r="53648" spans="2:13" s="1" customFormat="1" ht="13.8" x14ac:dyDescent="0.3">
      <c r="B53648" s="10"/>
      <c r="L53648" s="10"/>
      <c r="M53648" s="10"/>
    </row>
    <row r="53649" spans="2:13" s="1" customFormat="1" ht="13.8" x14ac:dyDescent="0.3">
      <c r="B53649" s="10"/>
      <c r="L53649" s="10"/>
      <c r="M53649" s="10"/>
    </row>
    <row r="53650" spans="2:13" s="1" customFormat="1" ht="13.8" x14ac:dyDescent="0.3">
      <c r="B53650" s="10"/>
      <c r="L53650" s="10"/>
      <c r="M53650" s="10"/>
    </row>
    <row r="53651" spans="2:13" s="1" customFormat="1" ht="13.8" x14ac:dyDescent="0.3">
      <c r="B53651" s="10"/>
      <c r="L53651" s="10"/>
      <c r="M53651" s="10"/>
    </row>
    <row r="53652" spans="2:13" s="1" customFormat="1" ht="13.8" x14ac:dyDescent="0.3">
      <c r="B53652" s="10"/>
      <c r="L53652" s="10"/>
      <c r="M53652" s="10"/>
    </row>
    <row r="53653" spans="2:13" s="1" customFormat="1" ht="13.8" x14ac:dyDescent="0.3">
      <c r="B53653" s="10"/>
      <c r="L53653" s="10"/>
      <c r="M53653" s="10"/>
    </row>
    <row r="53654" spans="2:13" s="1" customFormat="1" ht="13.8" x14ac:dyDescent="0.3">
      <c r="B53654" s="10"/>
      <c r="L53654" s="10"/>
      <c r="M53654" s="10"/>
    </row>
    <row r="53655" spans="2:13" s="1" customFormat="1" ht="13.8" x14ac:dyDescent="0.3">
      <c r="B53655" s="10"/>
      <c r="L53655" s="10"/>
      <c r="M53655" s="10"/>
    </row>
    <row r="53656" spans="2:13" s="1" customFormat="1" ht="13.8" x14ac:dyDescent="0.3">
      <c r="B53656" s="10"/>
      <c r="L53656" s="10"/>
      <c r="M53656" s="10"/>
    </row>
    <row r="53657" spans="2:13" s="1" customFormat="1" ht="13.8" x14ac:dyDescent="0.3">
      <c r="B53657" s="10"/>
      <c r="L53657" s="10"/>
      <c r="M53657" s="10"/>
    </row>
    <row r="53658" spans="2:13" s="1" customFormat="1" ht="13.8" x14ac:dyDescent="0.3">
      <c r="B53658" s="10"/>
      <c r="L53658" s="10"/>
      <c r="M53658" s="10"/>
    </row>
    <row r="53659" spans="2:13" s="1" customFormat="1" ht="13.8" x14ac:dyDescent="0.3">
      <c r="B53659" s="10"/>
      <c r="L53659" s="10"/>
      <c r="M53659" s="10"/>
    </row>
    <row r="53660" spans="2:13" s="1" customFormat="1" ht="13.8" x14ac:dyDescent="0.3">
      <c r="B53660" s="10"/>
      <c r="L53660" s="10"/>
      <c r="M53660" s="10"/>
    </row>
    <row r="53661" spans="2:13" s="1" customFormat="1" ht="13.8" x14ac:dyDescent="0.3">
      <c r="B53661" s="10"/>
      <c r="L53661" s="10"/>
      <c r="M53661" s="10"/>
    </row>
    <row r="53662" spans="2:13" s="1" customFormat="1" ht="13.8" x14ac:dyDescent="0.3">
      <c r="B53662" s="10"/>
      <c r="L53662" s="10"/>
      <c r="M53662" s="10"/>
    </row>
    <row r="53663" spans="2:13" s="1" customFormat="1" ht="13.8" x14ac:dyDescent="0.3">
      <c r="B53663" s="10"/>
      <c r="L53663" s="10"/>
      <c r="M53663" s="10"/>
    </row>
    <row r="53664" spans="2:13" s="1" customFormat="1" ht="13.8" x14ac:dyDescent="0.3">
      <c r="B53664" s="10"/>
      <c r="L53664" s="10"/>
      <c r="M53664" s="10"/>
    </row>
    <row r="53665" spans="2:13" s="1" customFormat="1" ht="13.8" x14ac:dyDescent="0.3">
      <c r="B53665" s="10"/>
      <c r="L53665" s="10"/>
      <c r="M53665" s="10"/>
    </row>
    <row r="53666" spans="2:13" s="1" customFormat="1" ht="13.8" x14ac:dyDescent="0.3">
      <c r="B53666" s="10"/>
      <c r="L53666" s="10"/>
      <c r="M53666" s="10"/>
    </row>
    <row r="53667" spans="2:13" s="1" customFormat="1" ht="13.8" x14ac:dyDescent="0.3">
      <c r="B53667" s="10"/>
      <c r="L53667" s="10"/>
      <c r="M53667" s="10"/>
    </row>
    <row r="53668" spans="2:13" s="1" customFormat="1" ht="13.8" x14ac:dyDescent="0.3">
      <c r="B53668" s="10"/>
      <c r="L53668" s="10"/>
      <c r="M53668" s="10"/>
    </row>
    <row r="53669" spans="2:13" s="1" customFormat="1" ht="13.8" x14ac:dyDescent="0.3">
      <c r="B53669" s="10"/>
      <c r="L53669" s="10"/>
      <c r="M53669" s="10"/>
    </row>
    <row r="53670" spans="2:13" s="1" customFormat="1" ht="13.8" x14ac:dyDescent="0.3">
      <c r="B53670" s="10"/>
      <c r="L53670" s="10"/>
      <c r="M53670" s="10"/>
    </row>
    <row r="53671" spans="2:13" s="1" customFormat="1" ht="13.8" x14ac:dyDescent="0.3">
      <c r="B53671" s="10"/>
      <c r="L53671" s="10"/>
      <c r="M53671" s="10"/>
    </row>
    <row r="53672" spans="2:13" s="1" customFormat="1" ht="13.8" x14ac:dyDescent="0.3">
      <c r="B53672" s="10"/>
      <c r="L53672" s="10"/>
      <c r="M53672" s="10"/>
    </row>
    <row r="53673" spans="2:13" s="1" customFormat="1" ht="13.8" x14ac:dyDescent="0.3">
      <c r="B53673" s="10"/>
      <c r="L53673" s="10"/>
      <c r="M53673" s="10"/>
    </row>
    <row r="53674" spans="2:13" s="1" customFormat="1" ht="13.8" x14ac:dyDescent="0.3">
      <c r="B53674" s="10"/>
      <c r="L53674" s="10"/>
      <c r="M53674" s="10"/>
    </row>
    <row r="53675" spans="2:13" s="1" customFormat="1" ht="13.8" x14ac:dyDescent="0.3">
      <c r="B53675" s="10"/>
      <c r="L53675" s="10"/>
      <c r="M53675" s="10"/>
    </row>
    <row r="53676" spans="2:13" s="1" customFormat="1" ht="13.8" x14ac:dyDescent="0.3">
      <c r="B53676" s="10"/>
      <c r="L53676" s="10"/>
      <c r="M53676" s="10"/>
    </row>
    <row r="53677" spans="2:13" s="1" customFormat="1" ht="13.8" x14ac:dyDescent="0.3">
      <c r="B53677" s="10"/>
      <c r="L53677" s="10"/>
      <c r="M53677" s="10"/>
    </row>
    <row r="53678" spans="2:13" s="1" customFormat="1" ht="13.8" x14ac:dyDescent="0.3">
      <c r="B53678" s="10"/>
      <c r="L53678" s="10"/>
      <c r="M53678" s="10"/>
    </row>
    <row r="53679" spans="2:13" s="1" customFormat="1" ht="13.8" x14ac:dyDescent="0.3">
      <c r="B53679" s="10"/>
      <c r="L53679" s="10"/>
      <c r="M53679" s="10"/>
    </row>
    <row r="53680" spans="2:13" s="1" customFormat="1" ht="13.8" x14ac:dyDescent="0.3">
      <c r="B53680" s="10"/>
      <c r="L53680" s="10"/>
      <c r="M53680" s="10"/>
    </row>
    <row r="53681" spans="2:13" s="1" customFormat="1" ht="13.8" x14ac:dyDescent="0.3">
      <c r="B53681" s="10"/>
      <c r="L53681" s="10"/>
      <c r="M53681" s="10"/>
    </row>
    <row r="53682" spans="2:13" s="1" customFormat="1" ht="13.8" x14ac:dyDescent="0.3">
      <c r="B53682" s="10"/>
      <c r="L53682" s="10"/>
      <c r="M53682" s="10"/>
    </row>
    <row r="53683" spans="2:13" s="1" customFormat="1" ht="13.8" x14ac:dyDescent="0.3">
      <c r="B53683" s="10"/>
      <c r="L53683" s="10"/>
      <c r="M53683" s="10"/>
    </row>
    <row r="53684" spans="2:13" s="1" customFormat="1" ht="13.8" x14ac:dyDescent="0.3">
      <c r="B53684" s="10"/>
      <c r="L53684" s="10"/>
      <c r="M53684" s="10"/>
    </row>
    <row r="53685" spans="2:13" s="1" customFormat="1" ht="13.8" x14ac:dyDescent="0.3">
      <c r="B53685" s="10"/>
      <c r="L53685" s="10"/>
      <c r="M53685" s="10"/>
    </row>
    <row r="53686" spans="2:13" s="1" customFormat="1" ht="13.8" x14ac:dyDescent="0.3">
      <c r="B53686" s="10"/>
      <c r="L53686" s="10"/>
      <c r="M53686" s="10"/>
    </row>
    <row r="53687" spans="2:13" s="1" customFormat="1" ht="13.8" x14ac:dyDescent="0.3">
      <c r="B53687" s="10"/>
      <c r="L53687" s="10"/>
      <c r="M53687" s="10"/>
    </row>
    <row r="53688" spans="2:13" s="1" customFormat="1" ht="13.8" x14ac:dyDescent="0.3">
      <c r="B53688" s="10"/>
      <c r="L53688" s="10"/>
      <c r="M53688" s="10"/>
    </row>
    <row r="53689" spans="2:13" s="1" customFormat="1" ht="13.8" x14ac:dyDescent="0.3">
      <c r="B53689" s="10"/>
      <c r="L53689" s="10"/>
      <c r="M53689" s="10"/>
    </row>
    <row r="53690" spans="2:13" s="1" customFormat="1" ht="13.8" x14ac:dyDescent="0.3">
      <c r="B53690" s="10"/>
      <c r="L53690" s="10"/>
      <c r="M53690" s="10"/>
    </row>
    <row r="53691" spans="2:13" s="1" customFormat="1" ht="13.8" x14ac:dyDescent="0.3">
      <c r="B53691" s="10"/>
      <c r="L53691" s="10"/>
      <c r="M53691" s="10"/>
    </row>
    <row r="53692" spans="2:13" s="1" customFormat="1" ht="13.8" x14ac:dyDescent="0.3">
      <c r="B53692" s="10"/>
      <c r="L53692" s="10"/>
      <c r="M53692" s="10"/>
    </row>
    <row r="53693" spans="2:13" s="1" customFormat="1" ht="13.8" x14ac:dyDescent="0.3">
      <c r="B53693" s="10"/>
      <c r="L53693" s="10"/>
      <c r="M53693" s="10"/>
    </row>
    <row r="53694" spans="2:13" s="1" customFormat="1" ht="13.8" x14ac:dyDescent="0.3">
      <c r="B53694" s="10"/>
      <c r="L53694" s="10"/>
      <c r="M53694" s="10"/>
    </row>
    <row r="53695" spans="2:13" s="1" customFormat="1" ht="13.8" x14ac:dyDescent="0.3">
      <c r="B53695" s="10"/>
      <c r="L53695" s="10"/>
      <c r="M53695" s="10"/>
    </row>
    <row r="53696" spans="2:13" s="1" customFormat="1" ht="13.8" x14ac:dyDescent="0.3">
      <c r="B53696" s="10"/>
      <c r="L53696" s="10"/>
      <c r="M53696" s="10"/>
    </row>
    <row r="53697" spans="2:13" s="1" customFormat="1" ht="13.8" x14ac:dyDescent="0.3">
      <c r="B53697" s="10"/>
      <c r="L53697" s="10"/>
      <c r="M53697" s="10"/>
    </row>
    <row r="53698" spans="2:13" s="1" customFormat="1" ht="13.8" x14ac:dyDescent="0.3">
      <c r="B53698" s="10"/>
      <c r="L53698" s="10"/>
      <c r="M53698" s="10"/>
    </row>
    <row r="53699" spans="2:13" s="1" customFormat="1" ht="13.8" x14ac:dyDescent="0.3">
      <c r="B53699" s="10"/>
      <c r="L53699" s="10"/>
      <c r="M53699" s="10"/>
    </row>
    <row r="53700" spans="2:13" s="1" customFormat="1" ht="13.8" x14ac:dyDescent="0.3">
      <c r="B53700" s="10"/>
      <c r="L53700" s="10"/>
      <c r="M53700" s="10"/>
    </row>
    <row r="53701" spans="2:13" s="1" customFormat="1" ht="13.8" x14ac:dyDescent="0.3">
      <c r="B53701" s="10"/>
      <c r="L53701" s="10"/>
      <c r="M53701" s="10"/>
    </row>
    <row r="53702" spans="2:13" s="1" customFormat="1" ht="13.8" x14ac:dyDescent="0.3">
      <c r="B53702" s="10"/>
      <c r="L53702" s="10"/>
      <c r="M53702" s="10"/>
    </row>
    <row r="53703" spans="2:13" s="1" customFormat="1" ht="13.8" x14ac:dyDescent="0.3">
      <c r="B53703" s="10"/>
      <c r="L53703" s="10"/>
      <c r="M53703" s="10"/>
    </row>
    <row r="53704" spans="2:13" s="1" customFormat="1" ht="13.8" x14ac:dyDescent="0.3">
      <c r="B53704" s="10"/>
      <c r="L53704" s="10"/>
      <c r="M53704" s="10"/>
    </row>
    <row r="53705" spans="2:13" s="1" customFormat="1" ht="13.8" x14ac:dyDescent="0.3">
      <c r="B53705" s="10"/>
      <c r="L53705" s="10"/>
      <c r="M53705" s="10"/>
    </row>
    <row r="53706" spans="2:13" s="1" customFormat="1" ht="13.8" x14ac:dyDescent="0.3">
      <c r="B53706" s="10"/>
      <c r="L53706" s="10"/>
      <c r="M53706" s="10"/>
    </row>
    <row r="53707" spans="2:13" s="1" customFormat="1" ht="13.8" x14ac:dyDescent="0.3">
      <c r="B53707" s="10"/>
      <c r="L53707" s="10"/>
      <c r="M53707" s="10"/>
    </row>
    <row r="53708" spans="2:13" s="1" customFormat="1" ht="13.8" x14ac:dyDescent="0.3">
      <c r="B53708" s="10"/>
      <c r="L53708" s="10"/>
      <c r="M53708" s="10"/>
    </row>
    <row r="53709" spans="2:13" s="1" customFormat="1" ht="13.8" x14ac:dyDescent="0.3">
      <c r="B53709" s="10"/>
      <c r="L53709" s="10"/>
      <c r="M53709" s="10"/>
    </row>
    <row r="53710" spans="2:13" s="1" customFormat="1" ht="13.8" x14ac:dyDescent="0.3">
      <c r="B53710" s="10"/>
      <c r="L53710" s="10"/>
      <c r="M53710" s="10"/>
    </row>
    <row r="53711" spans="2:13" s="1" customFormat="1" ht="13.8" x14ac:dyDescent="0.3">
      <c r="B53711" s="10"/>
      <c r="L53711" s="10"/>
      <c r="M53711" s="10"/>
    </row>
    <row r="53712" spans="2:13" s="1" customFormat="1" ht="13.8" x14ac:dyDescent="0.3">
      <c r="B53712" s="10"/>
      <c r="L53712" s="10"/>
      <c r="M53712" s="10"/>
    </row>
    <row r="53713" spans="2:13" s="1" customFormat="1" ht="13.8" x14ac:dyDescent="0.3">
      <c r="B53713" s="10"/>
      <c r="L53713" s="10"/>
      <c r="M53713" s="10"/>
    </row>
    <row r="53714" spans="2:13" s="1" customFormat="1" ht="13.8" x14ac:dyDescent="0.3">
      <c r="B53714" s="10"/>
      <c r="L53714" s="10"/>
      <c r="M53714" s="10"/>
    </row>
    <row r="53715" spans="2:13" s="1" customFormat="1" ht="13.8" x14ac:dyDescent="0.3">
      <c r="B53715" s="10"/>
      <c r="L53715" s="10"/>
      <c r="M53715" s="10"/>
    </row>
    <row r="53716" spans="2:13" s="1" customFormat="1" ht="13.8" x14ac:dyDescent="0.3">
      <c r="B53716" s="10"/>
      <c r="L53716" s="10"/>
      <c r="M53716" s="10"/>
    </row>
    <row r="53717" spans="2:13" s="1" customFormat="1" ht="13.8" x14ac:dyDescent="0.3">
      <c r="B53717" s="10"/>
      <c r="L53717" s="10"/>
      <c r="M53717" s="10"/>
    </row>
    <row r="53718" spans="2:13" s="1" customFormat="1" ht="13.8" x14ac:dyDescent="0.3">
      <c r="B53718" s="10"/>
      <c r="L53718" s="10"/>
      <c r="M53718" s="10"/>
    </row>
    <row r="53719" spans="2:13" s="1" customFormat="1" ht="13.8" x14ac:dyDescent="0.3">
      <c r="B53719" s="10"/>
      <c r="L53719" s="10"/>
      <c r="M53719" s="10"/>
    </row>
    <row r="53720" spans="2:13" s="1" customFormat="1" ht="13.8" x14ac:dyDescent="0.3">
      <c r="B53720" s="10"/>
      <c r="L53720" s="10"/>
      <c r="M53720" s="10"/>
    </row>
    <row r="53721" spans="2:13" s="1" customFormat="1" ht="13.8" x14ac:dyDescent="0.3">
      <c r="B53721" s="10"/>
      <c r="L53721" s="10"/>
      <c r="M53721" s="10"/>
    </row>
    <row r="53722" spans="2:13" s="1" customFormat="1" ht="13.8" x14ac:dyDescent="0.3">
      <c r="B53722" s="10"/>
      <c r="L53722" s="10"/>
      <c r="M53722" s="10"/>
    </row>
    <row r="53723" spans="2:13" s="1" customFormat="1" ht="13.8" x14ac:dyDescent="0.3">
      <c r="B53723" s="10"/>
      <c r="L53723" s="10"/>
      <c r="M53723" s="10"/>
    </row>
    <row r="53724" spans="2:13" s="1" customFormat="1" ht="13.8" x14ac:dyDescent="0.3">
      <c r="B53724" s="10"/>
      <c r="L53724" s="10"/>
      <c r="M53724" s="10"/>
    </row>
    <row r="53725" spans="2:13" s="1" customFormat="1" ht="13.8" x14ac:dyDescent="0.3">
      <c r="B53725" s="10"/>
      <c r="L53725" s="10"/>
      <c r="M53725" s="10"/>
    </row>
    <row r="53726" spans="2:13" s="1" customFormat="1" ht="13.8" x14ac:dyDescent="0.3">
      <c r="B53726" s="10"/>
      <c r="L53726" s="10"/>
      <c r="M53726" s="10"/>
    </row>
    <row r="53727" spans="2:13" s="1" customFormat="1" ht="13.8" x14ac:dyDescent="0.3">
      <c r="B53727" s="10"/>
      <c r="L53727" s="10"/>
      <c r="M53727" s="10"/>
    </row>
    <row r="53728" spans="2:13" s="1" customFormat="1" ht="13.8" x14ac:dyDescent="0.3">
      <c r="B53728" s="10"/>
      <c r="L53728" s="10"/>
      <c r="M53728" s="10"/>
    </row>
    <row r="53729" spans="2:13" s="1" customFormat="1" ht="13.8" x14ac:dyDescent="0.3">
      <c r="B53729" s="10"/>
      <c r="L53729" s="10"/>
      <c r="M53729" s="10"/>
    </row>
    <row r="53730" spans="2:13" s="1" customFormat="1" ht="13.8" x14ac:dyDescent="0.3">
      <c r="B53730" s="10"/>
      <c r="L53730" s="10"/>
      <c r="M53730" s="10"/>
    </row>
    <row r="53731" spans="2:13" s="1" customFormat="1" ht="13.8" x14ac:dyDescent="0.3">
      <c r="B53731" s="10"/>
      <c r="L53731" s="10"/>
      <c r="M53731" s="10"/>
    </row>
    <row r="53732" spans="2:13" s="1" customFormat="1" ht="13.8" x14ac:dyDescent="0.3">
      <c r="B53732" s="10"/>
      <c r="L53732" s="10"/>
      <c r="M53732" s="10"/>
    </row>
    <row r="53733" spans="2:13" s="1" customFormat="1" ht="13.8" x14ac:dyDescent="0.3">
      <c r="B53733" s="10"/>
      <c r="L53733" s="10"/>
      <c r="M53733" s="10"/>
    </row>
    <row r="53734" spans="2:13" s="1" customFormat="1" ht="13.8" x14ac:dyDescent="0.3">
      <c r="B53734" s="10"/>
      <c r="L53734" s="10"/>
      <c r="M53734" s="10"/>
    </row>
    <row r="53735" spans="2:13" s="1" customFormat="1" ht="13.8" x14ac:dyDescent="0.3">
      <c r="B53735" s="10"/>
      <c r="L53735" s="10"/>
      <c r="M53735" s="10"/>
    </row>
    <row r="53736" spans="2:13" s="1" customFormat="1" ht="13.8" x14ac:dyDescent="0.3">
      <c r="B53736" s="10"/>
      <c r="L53736" s="10"/>
      <c r="M53736" s="10"/>
    </row>
    <row r="53737" spans="2:13" s="1" customFormat="1" ht="13.8" x14ac:dyDescent="0.3">
      <c r="B53737" s="10"/>
      <c r="L53737" s="10"/>
      <c r="M53737" s="10"/>
    </row>
    <row r="53738" spans="2:13" s="1" customFormat="1" ht="13.8" x14ac:dyDescent="0.3">
      <c r="B53738" s="10"/>
      <c r="L53738" s="10"/>
      <c r="M53738" s="10"/>
    </row>
    <row r="53739" spans="2:13" s="1" customFormat="1" ht="13.8" x14ac:dyDescent="0.3">
      <c r="B53739" s="10"/>
      <c r="L53739" s="10"/>
      <c r="M53739" s="10"/>
    </row>
    <row r="53740" spans="2:13" s="1" customFormat="1" ht="13.8" x14ac:dyDescent="0.3">
      <c r="B53740" s="10"/>
      <c r="L53740" s="10"/>
      <c r="M53740" s="10"/>
    </row>
    <row r="53741" spans="2:13" s="1" customFormat="1" ht="13.8" x14ac:dyDescent="0.3">
      <c r="B53741" s="10"/>
      <c r="L53741" s="10"/>
      <c r="M53741" s="10"/>
    </row>
    <row r="53742" spans="2:13" s="1" customFormat="1" ht="13.8" x14ac:dyDescent="0.3">
      <c r="B53742" s="10"/>
      <c r="L53742" s="10"/>
      <c r="M53742" s="10"/>
    </row>
    <row r="53743" spans="2:13" s="1" customFormat="1" ht="13.8" x14ac:dyDescent="0.3">
      <c r="B53743" s="10"/>
      <c r="L53743" s="10"/>
      <c r="M53743" s="10"/>
    </row>
    <row r="53744" spans="2:13" s="1" customFormat="1" ht="13.8" x14ac:dyDescent="0.3">
      <c r="B53744" s="10"/>
      <c r="L53744" s="10"/>
      <c r="M53744" s="10"/>
    </row>
    <row r="53745" spans="2:13" s="1" customFormat="1" ht="13.8" x14ac:dyDescent="0.3">
      <c r="B53745" s="10"/>
      <c r="L53745" s="10"/>
      <c r="M53745" s="10"/>
    </row>
    <row r="53746" spans="2:13" s="1" customFormat="1" ht="13.8" x14ac:dyDescent="0.3">
      <c r="B53746" s="10"/>
      <c r="L53746" s="10"/>
      <c r="M53746" s="10"/>
    </row>
    <row r="53747" spans="2:13" s="1" customFormat="1" ht="13.8" x14ac:dyDescent="0.3">
      <c r="B53747" s="10"/>
      <c r="L53747" s="10"/>
      <c r="M53747" s="10"/>
    </row>
    <row r="53748" spans="2:13" s="1" customFormat="1" ht="13.8" x14ac:dyDescent="0.3">
      <c r="B53748" s="10"/>
      <c r="L53748" s="10"/>
      <c r="M53748" s="10"/>
    </row>
    <row r="53749" spans="2:13" s="1" customFormat="1" ht="13.8" x14ac:dyDescent="0.3">
      <c r="B53749" s="10"/>
      <c r="L53749" s="10"/>
      <c r="M53749" s="10"/>
    </row>
    <row r="53750" spans="2:13" s="1" customFormat="1" ht="13.8" x14ac:dyDescent="0.3">
      <c r="B53750" s="10"/>
      <c r="L53750" s="10"/>
      <c r="M53750" s="10"/>
    </row>
    <row r="53751" spans="2:13" s="1" customFormat="1" ht="13.8" x14ac:dyDescent="0.3">
      <c r="B53751" s="10"/>
      <c r="L53751" s="10"/>
      <c r="M53751" s="10"/>
    </row>
    <row r="53752" spans="2:13" s="1" customFormat="1" ht="13.8" x14ac:dyDescent="0.3">
      <c r="B53752" s="10"/>
      <c r="L53752" s="10"/>
      <c r="M53752" s="10"/>
    </row>
    <row r="53753" spans="2:13" s="1" customFormat="1" ht="13.8" x14ac:dyDescent="0.3">
      <c r="B53753" s="10"/>
      <c r="L53753" s="10"/>
      <c r="M53753" s="10"/>
    </row>
    <row r="53754" spans="2:13" s="1" customFormat="1" ht="13.8" x14ac:dyDescent="0.3">
      <c r="B53754" s="10"/>
      <c r="L53754" s="10"/>
      <c r="M53754" s="10"/>
    </row>
    <row r="53755" spans="2:13" s="1" customFormat="1" ht="13.8" x14ac:dyDescent="0.3">
      <c r="B53755" s="10"/>
      <c r="L53755" s="10"/>
      <c r="M53755" s="10"/>
    </row>
    <row r="53756" spans="2:13" s="1" customFormat="1" ht="13.8" x14ac:dyDescent="0.3">
      <c r="B53756" s="10"/>
      <c r="L53756" s="10"/>
      <c r="M53756" s="10"/>
    </row>
    <row r="53757" spans="2:13" s="1" customFormat="1" ht="13.8" x14ac:dyDescent="0.3">
      <c r="B53757" s="10"/>
      <c r="L53757" s="10"/>
      <c r="M53757" s="10"/>
    </row>
    <row r="53758" spans="2:13" s="1" customFormat="1" ht="13.8" x14ac:dyDescent="0.3">
      <c r="B53758" s="10"/>
      <c r="L53758" s="10"/>
      <c r="M53758" s="10"/>
    </row>
    <row r="53759" spans="2:13" s="1" customFormat="1" ht="13.8" x14ac:dyDescent="0.3">
      <c r="B53759" s="10"/>
      <c r="L53759" s="10"/>
      <c r="M53759" s="10"/>
    </row>
    <row r="53760" spans="2:13" s="1" customFormat="1" ht="13.8" x14ac:dyDescent="0.3">
      <c r="B53760" s="10"/>
      <c r="L53760" s="10"/>
      <c r="M53760" s="10"/>
    </row>
    <row r="53761" spans="2:13" s="1" customFormat="1" ht="13.8" x14ac:dyDescent="0.3">
      <c r="B53761" s="10"/>
      <c r="L53761" s="10"/>
      <c r="M53761" s="10"/>
    </row>
    <row r="53762" spans="2:13" s="1" customFormat="1" ht="13.8" x14ac:dyDescent="0.3">
      <c r="B53762" s="10"/>
      <c r="L53762" s="10"/>
      <c r="M53762" s="10"/>
    </row>
    <row r="53763" spans="2:13" s="1" customFormat="1" ht="13.8" x14ac:dyDescent="0.3">
      <c r="B53763" s="10"/>
      <c r="L53763" s="10"/>
      <c r="M53763" s="10"/>
    </row>
    <row r="53764" spans="2:13" s="1" customFormat="1" ht="13.8" x14ac:dyDescent="0.3">
      <c r="B53764" s="10"/>
      <c r="L53764" s="10"/>
      <c r="M53764" s="10"/>
    </row>
    <row r="53765" spans="2:13" s="1" customFormat="1" ht="13.8" x14ac:dyDescent="0.3">
      <c r="B53765" s="10"/>
      <c r="L53765" s="10"/>
      <c r="M53765" s="10"/>
    </row>
    <row r="53766" spans="2:13" s="1" customFormat="1" ht="13.8" x14ac:dyDescent="0.3">
      <c r="B53766" s="10"/>
      <c r="L53766" s="10"/>
      <c r="M53766" s="10"/>
    </row>
    <row r="53767" spans="2:13" s="1" customFormat="1" ht="13.8" x14ac:dyDescent="0.3">
      <c r="B53767" s="10"/>
      <c r="L53767" s="10"/>
      <c r="M53767" s="10"/>
    </row>
    <row r="53768" spans="2:13" s="1" customFormat="1" ht="13.8" x14ac:dyDescent="0.3">
      <c r="B53768" s="10"/>
      <c r="L53768" s="10"/>
      <c r="M53768" s="10"/>
    </row>
    <row r="53769" spans="2:13" s="1" customFormat="1" ht="13.8" x14ac:dyDescent="0.3">
      <c r="B53769" s="10"/>
      <c r="L53769" s="10"/>
      <c r="M53769" s="10"/>
    </row>
    <row r="53770" spans="2:13" s="1" customFormat="1" ht="13.8" x14ac:dyDescent="0.3">
      <c r="B53770" s="10"/>
      <c r="L53770" s="10"/>
      <c r="M53770" s="10"/>
    </row>
    <row r="53771" spans="2:13" s="1" customFormat="1" ht="13.8" x14ac:dyDescent="0.3">
      <c r="B53771" s="10"/>
      <c r="L53771" s="10"/>
      <c r="M53771" s="10"/>
    </row>
    <row r="53772" spans="2:13" s="1" customFormat="1" ht="13.8" x14ac:dyDescent="0.3">
      <c r="B53772" s="10"/>
      <c r="L53772" s="10"/>
      <c r="M53772" s="10"/>
    </row>
    <row r="53773" spans="2:13" s="1" customFormat="1" ht="13.8" x14ac:dyDescent="0.3">
      <c r="B53773" s="10"/>
      <c r="L53773" s="10"/>
      <c r="M53773" s="10"/>
    </row>
    <row r="53774" spans="2:13" s="1" customFormat="1" ht="13.8" x14ac:dyDescent="0.3">
      <c r="B53774" s="10"/>
      <c r="L53774" s="10"/>
      <c r="M53774" s="10"/>
    </row>
    <row r="53775" spans="2:13" s="1" customFormat="1" ht="13.8" x14ac:dyDescent="0.3">
      <c r="B53775" s="10"/>
      <c r="L53775" s="10"/>
      <c r="M53775" s="10"/>
    </row>
    <row r="53776" spans="2:13" s="1" customFormat="1" ht="13.8" x14ac:dyDescent="0.3">
      <c r="B53776" s="10"/>
      <c r="L53776" s="10"/>
      <c r="M53776" s="10"/>
    </row>
    <row r="53777" spans="2:13" s="1" customFormat="1" ht="13.8" x14ac:dyDescent="0.3">
      <c r="B53777" s="10"/>
      <c r="L53777" s="10"/>
      <c r="M53777" s="10"/>
    </row>
    <row r="53778" spans="2:13" s="1" customFormat="1" ht="13.8" x14ac:dyDescent="0.3">
      <c r="B53778" s="10"/>
      <c r="L53778" s="10"/>
      <c r="M53778" s="10"/>
    </row>
    <row r="53779" spans="2:13" s="1" customFormat="1" ht="13.8" x14ac:dyDescent="0.3">
      <c r="B53779" s="10"/>
      <c r="L53779" s="10"/>
      <c r="M53779" s="10"/>
    </row>
    <row r="53780" spans="2:13" s="1" customFormat="1" ht="13.8" x14ac:dyDescent="0.3">
      <c r="B53780" s="10"/>
      <c r="L53780" s="10"/>
      <c r="M53780" s="10"/>
    </row>
    <row r="53781" spans="2:13" s="1" customFormat="1" ht="13.8" x14ac:dyDescent="0.3">
      <c r="B53781" s="10"/>
      <c r="L53781" s="10"/>
      <c r="M53781" s="10"/>
    </row>
    <row r="53782" spans="2:13" s="1" customFormat="1" ht="13.8" x14ac:dyDescent="0.3">
      <c r="B53782" s="10"/>
      <c r="L53782" s="10"/>
      <c r="M53782" s="10"/>
    </row>
    <row r="53783" spans="2:13" s="1" customFormat="1" ht="13.8" x14ac:dyDescent="0.3">
      <c r="B53783" s="10"/>
      <c r="L53783" s="10"/>
      <c r="M53783" s="10"/>
    </row>
    <row r="53784" spans="2:13" s="1" customFormat="1" ht="13.8" x14ac:dyDescent="0.3">
      <c r="B53784" s="10"/>
      <c r="L53784" s="10"/>
      <c r="M53784" s="10"/>
    </row>
    <row r="53785" spans="2:13" s="1" customFormat="1" ht="13.8" x14ac:dyDescent="0.3">
      <c r="B53785" s="10"/>
      <c r="L53785" s="10"/>
      <c r="M53785" s="10"/>
    </row>
    <row r="53786" spans="2:13" s="1" customFormat="1" ht="13.8" x14ac:dyDescent="0.3">
      <c r="B53786" s="10"/>
      <c r="L53786" s="10"/>
      <c r="M53786" s="10"/>
    </row>
    <row r="53787" spans="2:13" s="1" customFormat="1" ht="13.8" x14ac:dyDescent="0.3">
      <c r="B53787" s="10"/>
      <c r="L53787" s="10"/>
      <c r="M53787" s="10"/>
    </row>
    <row r="53788" spans="2:13" s="1" customFormat="1" ht="13.8" x14ac:dyDescent="0.3">
      <c r="B53788" s="10"/>
      <c r="L53788" s="10"/>
      <c r="M53788" s="10"/>
    </row>
    <row r="53789" spans="2:13" s="1" customFormat="1" ht="13.8" x14ac:dyDescent="0.3">
      <c r="B53789" s="10"/>
      <c r="L53789" s="10"/>
      <c r="M53789" s="10"/>
    </row>
    <row r="53790" spans="2:13" s="1" customFormat="1" ht="13.8" x14ac:dyDescent="0.3">
      <c r="B53790" s="10"/>
      <c r="L53790" s="10"/>
      <c r="M53790" s="10"/>
    </row>
    <row r="53791" spans="2:13" s="1" customFormat="1" ht="13.8" x14ac:dyDescent="0.3">
      <c r="B53791" s="10"/>
      <c r="L53791" s="10"/>
      <c r="M53791" s="10"/>
    </row>
    <row r="53792" spans="2:13" s="1" customFormat="1" ht="13.8" x14ac:dyDescent="0.3">
      <c r="B53792" s="10"/>
      <c r="L53792" s="10"/>
      <c r="M53792" s="10"/>
    </row>
    <row r="53793" spans="2:13" s="1" customFormat="1" ht="13.8" x14ac:dyDescent="0.3">
      <c r="B53793" s="10"/>
      <c r="L53793" s="10"/>
      <c r="M53793" s="10"/>
    </row>
    <row r="53794" spans="2:13" s="1" customFormat="1" ht="13.8" x14ac:dyDescent="0.3">
      <c r="B53794" s="10"/>
      <c r="L53794" s="10"/>
      <c r="M53794" s="10"/>
    </row>
    <row r="53795" spans="2:13" s="1" customFormat="1" ht="13.8" x14ac:dyDescent="0.3">
      <c r="B53795" s="10"/>
      <c r="L53795" s="10"/>
      <c r="M53795" s="10"/>
    </row>
    <row r="53796" spans="2:13" s="1" customFormat="1" ht="13.8" x14ac:dyDescent="0.3">
      <c r="B53796" s="10"/>
      <c r="L53796" s="10"/>
      <c r="M53796" s="10"/>
    </row>
    <row r="53797" spans="2:13" s="1" customFormat="1" ht="13.8" x14ac:dyDescent="0.3">
      <c r="B53797" s="10"/>
      <c r="L53797" s="10"/>
      <c r="M53797" s="10"/>
    </row>
    <row r="53798" spans="2:13" s="1" customFormat="1" ht="13.8" x14ac:dyDescent="0.3">
      <c r="B53798" s="10"/>
      <c r="L53798" s="10"/>
      <c r="M53798" s="10"/>
    </row>
    <row r="53799" spans="2:13" s="1" customFormat="1" ht="13.8" x14ac:dyDescent="0.3">
      <c r="B53799" s="10"/>
      <c r="L53799" s="10"/>
      <c r="M53799" s="10"/>
    </row>
    <row r="53800" spans="2:13" s="1" customFormat="1" ht="13.8" x14ac:dyDescent="0.3">
      <c r="B53800" s="10"/>
      <c r="L53800" s="10"/>
      <c r="M53800" s="10"/>
    </row>
    <row r="53801" spans="2:13" s="1" customFormat="1" ht="13.8" x14ac:dyDescent="0.3">
      <c r="B53801" s="10"/>
      <c r="L53801" s="10"/>
      <c r="M53801" s="10"/>
    </row>
    <row r="53802" spans="2:13" s="1" customFormat="1" ht="13.8" x14ac:dyDescent="0.3">
      <c r="B53802" s="10"/>
      <c r="L53802" s="10"/>
      <c r="M53802" s="10"/>
    </row>
    <row r="53803" spans="2:13" s="1" customFormat="1" ht="13.8" x14ac:dyDescent="0.3">
      <c r="B53803" s="10"/>
      <c r="L53803" s="10"/>
      <c r="M53803" s="10"/>
    </row>
    <row r="53804" spans="2:13" s="1" customFormat="1" ht="13.8" x14ac:dyDescent="0.3">
      <c r="B53804" s="10"/>
      <c r="L53804" s="10"/>
      <c r="M53804" s="10"/>
    </row>
    <row r="53805" spans="2:13" s="1" customFormat="1" ht="13.8" x14ac:dyDescent="0.3">
      <c r="B53805" s="10"/>
      <c r="L53805" s="10"/>
      <c r="M53805" s="10"/>
    </row>
    <row r="53806" spans="2:13" s="1" customFormat="1" ht="13.8" x14ac:dyDescent="0.3">
      <c r="B53806" s="10"/>
      <c r="L53806" s="10"/>
      <c r="M53806" s="10"/>
    </row>
    <row r="53807" spans="2:13" s="1" customFormat="1" ht="13.8" x14ac:dyDescent="0.3">
      <c r="B53807" s="10"/>
      <c r="L53807" s="10"/>
      <c r="M53807" s="10"/>
    </row>
    <row r="53808" spans="2:13" s="1" customFormat="1" ht="13.8" x14ac:dyDescent="0.3">
      <c r="B53808" s="10"/>
      <c r="L53808" s="10"/>
      <c r="M53808" s="10"/>
    </row>
    <row r="53809" spans="2:13" s="1" customFormat="1" ht="13.8" x14ac:dyDescent="0.3">
      <c r="B53809" s="10"/>
      <c r="L53809" s="10"/>
      <c r="M53809" s="10"/>
    </row>
    <row r="53810" spans="2:13" s="1" customFormat="1" ht="13.8" x14ac:dyDescent="0.3">
      <c r="B53810" s="10"/>
      <c r="L53810" s="10"/>
      <c r="M53810" s="10"/>
    </row>
    <row r="53811" spans="2:13" s="1" customFormat="1" ht="13.8" x14ac:dyDescent="0.3">
      <c r="B53811" s="10"/>
      <c r="L53811" s="10"/>
      <c r="M53811" s="10"/>
    </row>
    <row r="53812" spans="2:13" s="1" customFormat="1" ht="13.8" x14ac:dyDescent="0.3">
      <c r="B53812" s="10"/>
      <c r="L53812" s="10"/>
      <c r="M53812" s="10"/>
    </row>
    <row r="53813" spans="2:13" s="1" customFormat="1" ht="13.8" x14ac:dyDescent="0.3">
      <c r="B53813" s="10"/>
      <c r="L53813" s="10"/>
      <c r="M53813" s="10"/>
    </row>
    <row r="53814" spans="2:13" s="1" customFormat="1" ht="13.8" x14ac:dyDescent="0.3">
      <c r="B53814" s="10"/>
      <c r="L53814" s="10"/>
      <c r="M53814" s="10"/>
    </row>
    <row r="53815" spans="2:13" s="1" customFormat="1" ht="13.8" x14ac:dyDescent="0.3">
      <c r="B53815" s="10"/>
      <c r="L53815" s="10"/>
      <c r="M53815" s="10"/>
    </row>
    <row r="53816" spans="2:13" s="1" customFormat="1" ht="13.8" x14ac:dyDescent="0.3">
      <c r="B53816" s="10"/>
      <c r="L53816" s="10"/>
      <c r="M53816" s="10"/>
    </row>
    <row r="53817" spans="2:13" s="1" customFormat="1" ht="13.8" x14ac:dyDescent="0.3">
      <c r="B53817" s="10"/>
      <c r="L53817" s="10"/>
      <c r="M53817" s="10"/>
    </row>
    <row r="53818" spans="2:13" s="1" customFormat="1" ht="13.8" x14ac:dyDescent="0.3">
      <c r="B53818" s="10"/>
      <c r="L53818" s="10"/>
      <c r="M53818" s="10"/>
    </row>
    <row r="53819" spans="2:13" s="1" customFormat="1" ht="13.8" x14ac:dyDescent="0.3">
      <c r="B53819" s="10"/>
      <c r="L53819" s="10"/>
      <c r="M53819" s="10"/>
    </row>
    <row r="53820" spans="2:13" s="1" customFormat="1" ht="13.8" x14ac:dyDescent="0.3">
      <c r="B53820" s="10"/>
      <c r="L53820" s="10"/>
      <c r="M53820" s="10"/>
    </row>
    <row r="53821" spans="2:13" s="1" customFormat="1" ht="13.8" x14ac:dyDescent="0.3">
      <c r="B53821" s="10"/>
      <c r="L53821" s="10"/>
      <c r="M53821" s="10"/>
    </row>
    <row r="53822" spans="2:13" s="1" customFormat="1" ht="13.8" x14ac:dyDescent="0.3">
      <c r="B53822" s="10"/>
      <c r="L53822" s="10"/>
      <c r="M53822" s="10"/>
    </row>
    <row r="53823" spans="2:13" s="1" customFormat="1" ht="13.8" x14ac:dyDescent="0.3">
      <c r="B53823" s="10"/>
      <c r="L53823" s="10"/>
      <c r="M53823" s="10"/>
    </row>
    <row r="53824" spans="2:13" s="1" customFormat="1" ht="13.8" x14ac:dyDescent="0.3">
      <c r="B53824" s="10"/>
      <c r="L53824" s="10"/>
      <c r="M53824" s="10"/>
    </row>
    <row r="53825" spans="2:13" s="1" customFormat="1" ht="13.8" x14ac:dyDescent="0.3">
      <c r="B53825" s="10"/>
      <c r="L53825" s="10"/>
      <c r="M53825" s="10"/>
    </row>
    <row r="53826" spans="2:13" s="1" customFormat="1" ht="13.8" x14ac:dyDescent="0.3">
      <c r="B53826" s="10"/>
      <c r="L53826" s="10"/>
      <c r="M53826" s="10"/>
    </row>
    <row r="53827" spans="2:13" s="1" customFormat="1" ht="13.8" x14ac:dyDescent="0.3">
      <c r="B53827" s="10"/>
      <c r="L53827" s="10"/>
      <c r="M53827" s="10"/>
    </row>
    <row r="53828" spans="2:13" s="1" customFormat="1" ht="13.8" x14ac:dyDescent="0.3">
      <c r="B53828" s="10"/>
      <c r="L53828" s="10"/>
      <c r="M53828" s="10"/>
    </row>
    <row r="53829" spans="2:13" s="1" customFormat="1" ht="13.8" x14ac:dyDescent="0.3">
      <c r="B53829" s="10"/>
      <c r="L53829" s="10"/>
      <c r="M53829" s="10"/>
    </row>
    <row r="53830" spans="2:13" s="1" customFormat="1" ht="13.8" x14ac:dyDescent="0.3">
      <c r="B53830" s="10"/>
      <c r="L53830" s="10"/>
      <c r="M53830" s="10"/>
    </row>
    <row r="53831" spans="2:13" s="1" customFormat="1" ht="13.8" x14ac:dyDescent="0.3">
      <c r="B53831" s="10"/>
      <c r="L53831" s="10"/>
      <c r="M53831" s="10"/>
    </row>
    <row r="53832" spans="2:13" s="1" customFormat="1" ht="13.8" x14ac:dyDescent="0.3">
      <c r="B53832" s="10"/>
      <c r="L53832" s="10"/>
      <c r="M53832" s="10"/>
    </row>
    <row r="53833" spans="2:13" s="1" customFormat="1" ht="13.8" x14ac:dyDescent="0.3">
      <c r="B53833" s="10"/>
      <c r="L53833" s="10"/>
      <c r="M53833" s="10"/>
    </row>
    <row r="53834" spans="2:13" s="1" customFormat="1" ht="13.8" x14ac:dyDescent="0.3">
      <c r="B53834" s="10"/>
      <c r="L53834" s="10"/>
      <c r="M53834" s="10"/>
    </row>
    <row r="53835" spans="2:13" s="1" customFormat="1" ht="13.8" x14ac:dyDescent="0.3">
      <c r="B53835" s="10"/>
      <c r="L53835" s="10"/>
      <c r="M53835" s="10"/>
    </row>
    <row r="53836" spans="2:13" s="1" customFormat="1" ht="13.8" x14ac:dyDescent="0.3">
      <c r="B53836" s="10"/>
      <c r="L53836" s="10"/>
      <c r="M53836" s="10"/>
    </row>
    <row r="53837" spans="2:13" s="1" customFormat="1" ht="13.8" x14ac:dyDescent="0.3">
      <c r="B53837" s="10"/>
      <c r="L53837" s="10"/>
      <c r="M53837" s="10"/>
    </row>
    <row r="53838" spans="2:13" s="1" customFormat="1" ht="13.8" x14ac:dyDescent="0.3">
      <c r="B53838" s="10"/>
      <c r="L53838" s="10"/>
      <c r="M53838" s="10"/>
    </row>
    <row r="53839" spans="2:13" s="1" customFormat="1" ht="13.8" x14ac:dyDescent="0.3">
      <c r="B53839" s="10"/>
      <c r="L53839" s="10"/>
      <c r="M53839" s="10"/>
    </row>
    <row r="53840" spans="2:13" s="1" customFormat="1" ht="13.8" x14ac:dyDescent="0.3">
      <c r="B53840" s="10"/>
      <c r="L53840" s="10"/>
      <c r="M53840" s="10"/>
    </row>
    <row r="53841" spans="2:13" s="1" customFormat="1" ht="13.8" x14ac:dyDescent="0.3">
      <c r="B53841" s="10"/>
      <c r="L53841" s="10"/>
      <c r="M53841" s="10"/>
    </row>
    <row r="53842" spans="2:13" s="1" customFormat="1" ht="13.8" x14ac:dyDescent="0.3">
      <c r="B53842" s="10"/>
      <c r="L53842" s="10"/>
      <c r="M53842" s="10"/>
    </row>
    <row r="53843" spans="2:13" s="1" customFormat="1" ht="13.8" x14ac:dyDescent="0.3">
      <c r="B53843" s="10"/>
      <c r="L53843" s="10"/>
      <c r="M53843" s="10"/>
    </row>
    <row r="53844" spans="2:13" s="1" customFormat="1" ht="13.8" x14ac:dyDescent="0.3">
      <c r="B53844" s="10"/>
      <c r="L53844" s="10"/>
      <c r="M53844" s="10"/>
    </row>
    <row r="53845" spans="2:13" s="1" customFormat="1" ht="13.8" x14ac:dyDescent="0.3">
      <c r="B53845" s="10"/>
      <c r="L53845" s="10"/>
      <c r="M53845" s="10"/>
    </row>
    <row r="53846" spans="2:13" s="1" customFormat="1" ht="13.8" x14ac:dyDescent="0.3">
      <c r="B53846" s="10"/>
      <c r="L53846" s="10"/>
      <c r="M53846" s="10"/>
    </row>
    <row r="53847" spans="2:13" s="1" customFormat="1" ht="13.8" x14ac:dyDescent="0.3">
      <c r="B53847" s="10"/>
      <c r="L53847" s="10"/>
      <c r="M53847" s="10"/>
    </row>
    <row r="53848" spans="2:13" s="1" customFormat="1" ht="13.8" x14ac:dyDescent="0.3">
      <c r="B53848" s="10"/>
      <c r="L53848" s="10"/>
      <c r="M53848" s="10"/>
    </row>
    <row r="53849" spans="2:13" s="1" customFormat="1" ht="13.8" x14ac:dyDescent="0.3">
      <c r="B53849" s="10"/>
      <c r="L53849" s="10"/>
      <c r="M53849" s="10"/>
    </row>
    <row r="53850" spans="2:13" s="1" customFormat="1" ht="13.8" x14ac:dyDescent="0.3">
      <c r="B53850" s="10"/>
      <c r="L53850" s="10"/>
      <c r="M53850" s="10"/>
    </row>
    <row r="53851" spans="2:13" s="1" customFormat="1" ht="13.8" x14ac:dyDescent="0.3">
      <c r="B53851" s="10"/>
      <c r="L53851" s="10"/>
      <c r="M53851" s="10"/>
    </row>
    <row r="53852" spans="2:13" s="1" customFormat="1" ht="13.8" x14ac:dyDescent="0.3">
      <c r="B53852" s="10"/>
      <c r="L53852" s="10"/>
      <c r="M53852" s="10"/>
    </row>
    <row r="53853" spans="2:13" s="1" customFormat="1" ht="13.8" x14ac:dyDescent="0.3">
      <c r="B53853" s="10"/>
      <c r="L53853" s="10"/>
      <c r="M53853" s="10"/>
    </row>
    <row r="53854" spans="2:13" s="1" customFormat="1" ht="13.8" x14ac:dyDescent="0.3">
      <c r="B53854" s="10"/>
      <c r="L53854" s="10"/>
      <c r="M53854" s="10"/>
    </row>
    <row r="53855" spans="2:13" s="1" customFormat="1" ht="13.8" x14ac:dyDescent="0.3">
      <c r="B53855" s="10"/>
      <c r="L53855" s="10"/>
      <c r="M53855" s="10"/>
    </row>
    <row r="53856" spans="2:13" s="1" customFormat="1" ht="13.8" x14ac:dyDescent="0.3">
      <c r="B53856" s="10"/>
      <c r="L53856" s="10"/>
      <c r="M53856" s="10"/>
    </row>
    <row r="53857" spans="2:13" s="1" customFormat="1" ht="13.8" x14ac:dyDescent="0.3">
      <c r="B53857" s="10"/>
      <c r="L53857" s="10"/>
      <c r="M53857" s="10"/>
    </row>
    <row r="53858" spans="2:13" s="1" customFormat="1" ht="13.8" x14ac:dyDescent="0.3">
      <c r="B53858" s="10"/>
      <c r="L53858" s="10"/>
      <c r="M53858" s="10"/>
    </row>
    <row r="53859" spans="2:13" s="1" customFormat="1" ht="13.8" x14ac:dyDescent="0.3">
      <c r="B53859" s="10"/>
      <c r="L53859" s="10"/>
      <c r="M53859" s="10"/>
    </row>
    <row r="53860" spans="2:13" s="1" customFormat="1" ht="13.8" x14ac:dyDescent="0.3">
      <c r="B53860" s="10"/>
      <c r="L53860" s="10"/>
      <c r="M53860" s="10"/>
    </row>
    <row r="53861" spans="2:13" s="1" customFormat="1" ht="13.8" x14ac:dyDescent="0.3">
      <c r="B53861" s="10"/>
      <c r="L53861" s="10"/>
      <c r="M53861" s="10"/>
    </row>
    <row r="53862" spans="2:13" s="1" customFormat="1" ht="13.8" x14ac:dyDescent="0.3">
      <c r="B53862" s="10"/>
      <c r="L53862" s="10"/>
      <c r="M53862" s="10"/>
    </row>
    <row r="53863" spans="2:13" s="1" customFormat="1" ht="13.8" x14ac:dyDescent="0.3">
      <c r="B53863" s="10"/>
      <c r="L53863" s="10"/>
      <c r="M53863" s="10"/>
    </row>
    <row r="53864" spans="2:13" s="1" customFormat="1" ht="13.8" x14ac:dyDescent="0.3">
      <c r="B53864" s="10"/>
      <c r="L53864" s="10"/>
      <c r="M53864" s="10"/>
    </row>
    <row r="53865" spans="2:13" s="1" customFormat="1" ht="13.8" x14ac:dyDescent="0.3">
      <c r="B53865" s="10"/>
      <c r="L53865" s="10"/>
      <c r="M53865" s="10"/>
    </row>
    <row r="53866" spans="2:13" s="1" customFormat="1" ht="13.8" x14ac:dyDescent="0.3">
      <c r="B53866" s="10"/>
      <c r="L53866" s="10"/>
      <c r="M53866" s="10"/>
    </row>
    <row r="53867" spans="2:13" s="1" customFormat="1" ht="13.8" x14ac:dyDescent="0.3">
      <c r="B53867" s="10"/>
      <c r="L53867" s="10"/>
      <c r="M53867" s="10"/>
    </row>
    <row r="53868" spans="2:13" s="1" customFormat="1" ht="13.8" x14ac:dyDescent="0.3">
      <c r="B53868" s="10"/>
      <c r="L53868" s="10"/>
      <c r="M53868" s="10"/>
    </row>
    <row r="53869" spans="2:13" s="1" customFormat="1" ht="13.8" x14ac:dyDescent="0.3">
      <c r="B53869" s="10"/>
      <c r="L53869" s="10"/>
      <c r="M53869" s="10"/>
    </row>
    <row r="53870" spans="2:13" s="1" customFormat="1" ht="13.8" x14ac:dyDescent="0.3">
      <c r="B53870" s="10"/>
      <c r="L53870" s="10"/>
      <c r="M53870" s="10"/>
    </row>
    <row r="53871" spans="2:13" s="1" customFormat="1" ht="13.8" x14ac:dyDescent="0.3">
      <c r="B53871" s="10"/>
      <c r="L53871" s="10"/>
      <c r="M53871" s="10"/>
    </row>
    <row r="53872" spans="2:13" s="1" customFormat="1" ht="13.8" x14ac:dyDescent="0.3">
      <c r="B53872" s="10"/>
      <c r="L53872" s="10"/>
      <c r="M53872" s="10"/>
    </row>
    <row r="53873" spans="2:13" s="1" customFormat="1" ht="13.8" x14ac:dyDescent="0.3">
      <c r="B53873" s="10"/>
      <c r="L53873" s="10"/>
      <c r="M53873" s="10"/>
    </row>
    <row r="53874" spans="2:13" s="1" customFormat="1" ht="13.8" x14ac:dyDescent="0.3">
      <c r="B53874" s="10"/>
      <c r="L53874" s="10"/>
      <c r="M53874" s="10"/>
    </row>
    <row r="53875" spans="2:13" s="1" customFormat="1" ht="13.8" x14ac:dyDescent="0.3">
      <c r="B53875" s="10"/>
      <c r="L53875" s="10"/>
      <c r="M53875" s="10"/>
    </row>
    <row r="53876" spans="2:13" s="1" customFormat="1" ht="13.8" x14ac:dyDescent="0.3">
      <c r="B53876" s="10"/>
      <c r="L53876" s="10"/>
      <c r="M53876" s="10"/>
    </row>
    <row r="53877" spans="2:13" s="1" customFormat="1" ht="13.8" x14ac:dyDescent="0.3">
      <c r="B53877" s="10"/>
      <c r="L53877" s="10"/>
      <c r="M53877" s="10"/>
    </row>
    <row r="53878" spans="2:13" s="1" customFormat="1" ht="13.8" x14ac:dyDescent="0.3">
      <c r="B53878" s="10"/>
      <c r="L53878" s="10"/>
      <c r="M53878" s="10"/>
    </row>
    <row r="53879" spans="2:13" s="1" customFormat="1" ht="13.8" x14ac:dyDescent="0.3">
      <c r="B53879" s="10"/>
      <c r="L53879" s="10"/>
      <c r="M53879" s="10"/>
    </row>
    <row r="53880" spans="2:13" s="1" customFormat="1" ht="13.8" x14ac:dyDescent="0.3">
      <c r="B53880" s="10"/>
      <c r="L53880" s="10"/>
      <c r="M53880" s="10"/>
    </row>
    <row r="53881" spans="2:13" s="1" customFormat="1" ht="13.8" x14ac:dyDescent="0.3">
      <c r="B53881" s="10"/>
      <c r="L53881" s="10"/>
      <c r="M53881" s="10"/>
    </row>
    <row r="53882" spans="2:13" s="1" customFormat="1" ht="13.8" x14ac:dyDescent="0.3">
      <c r="B53882" s="10"/>
      <c r="L53882" s="10"/>
      <c r="M53882" s="10"/>
    </row>
    <row r="53883" spans="2:13" s="1" customFormat="1" ht="13.8" x14ac:dyDescent="0.3">
      <c r="B53883" s="10"/>
      <c r="L53883" s="10"/>
      <c r="M53883" s="10"/>
    </row>
    <row r="53884" spans="2:13" s="1" customFormat="1" ht="13.8" x14ac:dyDescent="0.3">
      <c r="B53884" s="10"/>
      <c r="L53884" s="10"/>
      <c r="M53884" s="10"/>
    </row>
    <row r="53885" spans="2:13" s="1" customFormat="1" ht="13.8" x14ac:dyDescent="0.3">
      <c r="B53885" s="10"/>
      <c r="L53885" s="10"/>
      <c r="M53885" s="10"/>
    </row>
    <row r="53886" spans="2:13" s="1" customFormat="1" ht="13.8" x14ac:dyDescent="0.3">
      <c r="B53886" s="10"/>
      <c r="L53886" s="10"/>
      <c r="M53886" s="10"/>
    </row>
    <row r="53887" spans="2:13" s="1" customFormat="1" ht="13.8" x14ac:dyDescent="0.3">
      <c r="B53887" s="10"/>
      <c r="L53887" s="10"/>
      <c r="M53887" s="10"/>
    </row>
    <row r="53888" spans="2:13" s="1" customFormat="1" ht="13.8" x14ac:dyDescent="0.3">
      <c r="B53888" s="10"/>
      <c r="L53888" s="10"/>
      <c r="M53888" s="10"/>
    </row>
    <row r="53889" spans="2:13" s="1" customFormat="1" ht="13.8" x14ac:dyDescent="0.3">
      <c r="B53889" s="10"/>
      <c r="L53889" s="10"/>
      <c r="M53889" s="10"/>
    </row>
    <row r="53890" spans="2:13" s="1" customFormat="1" ht="13.8" x14ac:dyDescent="0.3">
      <c r="B53890" s="10"/>
      <c r="L53890" s="10"/>
      <c r="M53890" s="10"/>
    </row>
    <row r="53891" spans="2:13" s="1" customFormat="1" ht="13.8" x14ac:dyDescent="0.3">
      <c r="B53891" s="10"/>
      <c r="L53891" s="10"/>
      <c r="M53891" s="10"/>
    </row>
    <row r="53892" spans="2:13" s="1" customFormat="1" ht="13.8" x14ac:dyDescent="0.3">
      <c r="B53892" s="10"/>
      <c r="L53892" s="10"/>
      <c r="M53892" s="10"/>
    </row>
    <row r="53893" spans="2:13" s="1" customFormat="1" ht="13.8" x14ac:dyDescent="0.3">
      <c r="B53893" s="10"/>
      <c r="L53893" s="10"/>
      <c r="M53893" s="10"/>
    </row>
    <row r="53894" spans="2:13" s="1" customFormat="1" ht="13.8" x14ac:dyDescent="0.3">
      <c r="B53894" s="10"/>
      <c r="L53894" s="10"/>
      <c r="M53894" s="10"/>
    </row>
    <row r="53895" spans="2:13" s="1" customFormat="1" ht="13.8" x14ac:dyDescent="0.3">
      <c r="B53895" s="10"/>
      <c r="L53895" s="10"/>
      <c r="M53895" s="10"/>
    </row>
    <row r="53896" spans="2:13" s="1" customFormat="1" ht="13.8" x14ac:dyDescent="0.3">
      <c r="B53896" s="10"/>
      <c r="L53896" s="10"/>
      <c r="M53896" s="10"/>
    </row>
    <row r="53897" spans="2:13" s="1" customFormat="1" ht="13.8" x14ac:dyDescent="0.3">
      <c r="B53897" s="10"/>
      <c r="L53897" s="10"/>
      <c r="M53897" s="10"/>
    </row>
    <row r="53898" spans="2:13" s="1" customFormat="1" ht="13.8" x14ac:dyDescent="0.3">
      <c r="B53898" s="10"/>
      <c r="L53898" s="10"/>
      <c r="M53898" s="10"/>
    </row>
    <row r="53899" spans="2:13" s="1" customFormat="1" ht="13.8" x14ac:dyDescent="0.3">
      <c r="B53899" s="10"/>
      <c r="L53899" s="10"/>
      <c r="M53899" s="10"/>
    </row>
    <row r="53900" spans="2:13" s="1" customFormat="1" ht="13.8" x14ac:dyDescent="0.3">
      <c r="B53900" s="10"/>
      <c r="L53900" s="10"/>
      <c r="M53900" s="10"/>
    </row>
    <row r="53901" spans="2:13" s="1" customFormat="1" ht="13.8" x14ac:dyDescent="0.3">
      <c r="B53901" s="10"/>
      <c r="L53901" s="10"/>
      <c r="M53901" s="10"/>
    </row>
    <row r="53902" spans="2:13" s="1" customFormat="1" ht="13.8" x14ac:dyDescent="0.3">
      <c r="B53902" s="10"/>
      <c r="L53902" s="10"/>
      <c r="M53902" s="10"/>
    </row>
    <row r="53903" spans="2:13" s="1" customFormat="1" ht="13.8" x14ac:dyDescent="0.3">
      <c r="B53903" s="10"/>
      <c r="L53903" s="10"/>
      <c r="M53903" s="10"/>
    </row>
    <row r="53904" spans="2:13" s="1" customFormat="1" ht="13.8" x14ac:dyDescent="0.3">
      <c r="B53904" s="10"/>
      <c r="L53904" s="10"/>
      <c r="M53904" s="10"/>
    </row>
    <row r="53905" spans="2:13" s="1" customFormat="1" ht="13.8" x14ac:dyDescent="0.3">
      <c r="B53905" s="10"/>
      <c r="L53905" s="10"/>
      <c r="M53905" s="10"/>
    </row>
    <row r="53906" spans="2:13" s="1" customFormat="1" ht="13.8" x14ac:dyDescent="0.3">
      <c r="B53906" s="10"/>
      <c r="L53906" s="10"/>
      <c r="M53906" s="10"/>
    </row>
    <row r="53907" spans="2:13" s="1" customFormat="1" ht="13.8" x14ac:dyDescent="0.3">
      <c r="B53907" s="10"/>
      <c r="L53907" s="10"/>
      <c r="M53907" s="10"/>
    </row>
    <row r="53908" spans="2:13" s="1" customFormat="1" ht="13.8" x14ac:dyDescent="0.3">
      <c r="B53908" s="10"/>
      <c r="L53908" s="10"/>
      <c r="M53908" s="10"/>
    </row>
    <row r="53909" spans="2:13" s="1" customFormat="1" ht="13.8" x14ac:dyDescent="0.3">
      <c r="B53909" s="10"/>
      <c r="L53909" s="10"/>
      <c r="M53909" s="10"/>
    </row>
    <row r="53910" spans="2:13" s="1" customFormat="1" ht="13.8" x14ac:dyDescent="0.3">
      <c r="B53910" s="10"/>
      <c r="L53910" s="10"/>
      <c r="M53910" s="10"/>
    </row>
    <row r="53911" spans="2:13" s="1" customFormat="1" ht="13.8" x14ac:dyDescent="0.3">
      <c r="B53911" s="10"/>
      <c r="L53911" s="10"/>
      <c r="M53911" s="10"/>
    </row>
    <row r="53912" spans="2:13" s="1" customFormat="1" ht="13.8" x14ac:dyDescent="0.3">
      <c r="B53912" s="10"/>
      <c r="L53912" s="10"/>
      <c r="M53912" s="10"/>
    </row>
    <row r="53913" spans="2:13" s="1" customFormat="1" ht="13.8" x14ac:dyDescent="0.3">
      <c r="B53913" s="10"/>
      <c r="L53913" s="10"/>
      <c r="M53913" s="10"/>
    </row>
    <row r="53914" spans="2:13" s="1" customFormat="1" ht="13.8" x14ac:dyDescent="0.3">
      <c r="B53914" s="10"/>
      <c r="L53914" s="10"/>
      <c r="M53914" s="10"/>
    </row>
    <row r="53915" spans="2:13" s="1" customFormat="1" ht="13.8" x14ac:dyDescent="0.3">
      <c r="B53915" s="10"/>
      <c r="L53915" s="10"/>
      <c r="M53915" s="10"/>
    </row>
    <row r="53916" spans="2:13" s="1" customFormat="1" ht="13.8" x14ac:dyDescent="0.3">
      <c r="B53916" s="10"/>
      <c r="L53916" s="10"/>
      <c r="M53916" s="10"/>
    </row>
    <row r="53917" spans="2:13" s="1" customFormat="1" ht="13.8" x14ac:dyDescent="0.3">
      <c r="B53917" s="10"/>
      <c r="L53917" s="10"/>
      <c r="M53917" s="10"/>
    </row>
    <row r="53918" spans="2:13" s="1" customFormat="1" ht="13.8" x14ac:dyDescent="0.3">
      <c r="B53918" s="10"/>
      <c r="L53918" s="10"/>
      <c r="M53918" s="10"/>
    </row>
    <row r="53919" spans="2:13" s="1" customFormat="1" ht="13.8" x14ac:dyDescent="0.3">
      <c r="B53919" s="10"/>
      <c r="L53919" s="10"/>
      <c r="M53919" s="10"/>
    </row>
    <row r="53920" spans="2:13" s="1" customFormat="1" ht="13.8" x14ac:dyDescent="0.3">
      <c r="B53920" s="10"/>
      <c r="L53920" s="10"/>
      <c r="M53920" s="10"/>
    </row>
    <row r="53921" spans="2:13" s="1" customFormat="1" ht="13.8" x14ac:dyDescent="0.3">
      <c r="B53921" s="10"/>
      <c r="L53921" s="10"/>
      <c r="M53921" s="10"/>
    </row>
    <row r="53922" spans="2:13" s="1" customFormat="1" ht="13.8" x14ac:dyDescent="0.3">
      <c r="B53922" s="10"/>
      <c r="L53922" s="10"/>
      <c r="M53922" s="10"/>
    </row>
    <row r="53923" spans="2:13" s="1" customFormat="1" ht="13.8" x14ac:dyDescent="0.3">
      <c r="B53923" s="10"/>
      <c r="L53923" s="10"/>
      <c r="M53923" s="10"/>
    </row>
    <row r="53924" spans="2:13" s="1" customFormat="1" ht="13.8" x14ac:dyDescent="0.3">
      <c r="B53924" s="10"/>
      <c r="L53924" s="10"/>
      <c r="M53924" s="10"/>
    </row>
    <row r="53925" spans="2:13" s="1" customFormat="1" ht="13.8" x14ac:dyDescent="0.3">
      <c r="B53925" s="10"/>
      <c r="L53925" s="10"/>
      <c r="M53925" s="10"/>
    </row>
    <row r="53926" spans="2:13" s="1" customFormat="1" ht="13.8" x14ac:dyDescent="0.3">
      <c r="B53926" s="10"/>
      <c r="L53926" s="10"/>
      <c r="M53926" s="10"/>
    </row>
    <row r="53927" spans="2:13" s="1" customFormat="1" ht="13.8" x14ac:dyDescent="0.3">
      <c r="B53927" s="10"/>
      <c r="L53927" s="10"/>
      <c r="M53927" s="10"/>
    </row>
    <row r="53928" spans="2:13" s="1" customFormat="1" ht="13.8" x14ac:dyDescent="0.3">
      <c r="B53928" s="10"/>
      <c r="L53928" s="10"/>
      <c r="M53928" s="10"/>
    </row>
    <row r="53929" spans="2:13" s="1" customFormat="1" ht="13.8" x14ac:dyDescent="0.3">
      <c r="B53929" s="10"/>
      <c r="L53929" s="10"/>
      <c r="M53929" s="10"/>
    </row>
    <row r="53930" spans="2:13" s="1" customFormat="1" ht="13.8" x14ac:dyDescent="0.3">
      <c r="B53930" s="10"/>
      <c r="L53930" s="10"/>
      <c r="M53930" s="10"/>
    </row>
    <row r="53931" spans="2:13" s="1" customFormat="1" ht="13.8" x14ac:dyDescent="0.3">
      <c r="B53931" s="10"/>
      <c r="L53931" s="10"/>
      <c r="M53931" s="10"/>
    </row>
    <row r="53932" spans="2:13" s="1" customFormat="1" ht="13.8" x14ac:dyDescent="0.3">
      <c r="B53932" s="10"/>
      <c r="L53932" s="10"/>
      <c r="M53932" s="10"/>
    </row>
    <row r="53933" spans="2:13" s="1" customFormat="1" ht="13.8" x14ac:dyDescent="0.3">
      <c r="B53933" s="10"/>
      <c r="L53933" s="10"/>
      <c r="M53933" s="10"/>
    </row>
    <row r="53934" spans="2:13" s="1" customFormat="1" ht="13.8" x14ac:dyDescent="0.3">
      <c r="B53934" s="10"/>
      <c r="L53934" s="10"/>
      <c r="M53934" s="10"/>
    </row>
    <row r="53935" spans="2:13" s="1" customFormat="1" ht="13.8" x14ac:dyDescent="0.3">
      <c r="B53935" s="10"/>
      <c r="L53935" s="10"/>
      <c r="M53935" s="10"/>
    </row>
    <row r="53936" spans="2:13" s="1" customFormat="1" ht="13.8" x14ac:dyDescent="0.3">
      <c r="B53936" s="10"/>
      <c r="L53936" s="10"/>
      <c r="M53936" s="10"/>
    </row>
    <row r="53937" spans="2:13" s="1" customFormat="1" ht="13.8" x14ac:dyDescent="0.3">
      <c r="B53937" s="10"/>
      <c r="L53937" s="10"/>
      <c r="M53937" s="10"/>
    </row>
    <row r="53938" spans="2:13" s="1" customFormat="1" ht="13.8" x14ac:dyDescent="0.3">
      <c r="B53938" s="10"/>
      <c r="L53938" s="10"/>
      <c r="M53938" s="10"/>
    </row>
    <row r="53939" spans="2:13" s="1" customFormat="1" ht="13.8" x14ac:dyDescent="0.3">
      <c r="B53939" s="10"/>
      <c r="L53939" s="10"/>
      <c r="M53939" s="10"/>
    </row>
    <row r="53940" spans="2:13" s="1" customFormat="1" ht="13.8" x14ac:dyDescent="0.3">
      <c r="B53940" s="10"/>
      <c r="L53940" s="10"/>
      <c r="M53940" s="10"/>
    </row>
    <row r="53941" spans="2:13" s="1" customFormat="1" ht="13.8" x14ac:dyDescent="0.3">
      <c r="B53941" s="10"/>
      <c r="L53941" s="10"/>
      <c r="M53941" s="10"/>
    </row>
    <row r="53942" spans="2:13" s="1" customFormat="1" ht="13.8" x14ac:dyDescent="0.3">
      <c r="B53942" s="10"/>
      <c r="L53942" s="10"/>
      <c r="M53942" s="10"/>
    </row>
    <row r="53943" spans="2:13" s="1" customFormat="1" ht="13.8" x14ac:dyDescent="0.3">
      <c r="B53943" s="10"/>
      <c r="L53943" s="10"/>
      <c r="M53943" s="10"/>
    </row>
    <row r="53944" spans="2:13" s="1" customFormat="1" ht="13.8" x14ac:dyDescent="0.3">
      <c r="B53944" s="10"/>
      <c r="L53944" s="10"/>
      <c r="M53944" s="10"/>
    </row>
    <row r="53945" spans="2:13" s="1" customFormat="1" ht="13.8" x14ac:dyDescent="0.3">
      <c r="B53945" s="10"/>
      <c r="L53945" s="10"/>
      <c r="M53945" s="10"/>
    </row>
    <row r="53946" spans="2:13" s="1" customFormat="1" ht="13.8" x14ac:dyDescent="0.3">
      <c r="B53946" s="10"/>
      <c r="L53946" s="10"/>
      <c r="M53946" s="10"/>
    </row>
    <row r="53947" spans="2:13" s="1" customFormat="1" ht="13.8" x14ac:dyDescent="0.3">
      <c r="B53947" s="10"/>
      <c r="L53947" s="10"/>
      <c r="M53947" s="10"/>
    </row>
    <row r="53948" spans="2:13" s="1" customFormat="1" ht="13.8" x14ac:dyDescent="0.3">
      <c r="B53948" s="10"/>
      <c r="L53948" s="10"/>
      <c r="M53948" s="10"/>
    </row>
    <row r="53949" spans="2:13" s="1" customFormat="1" ht="13.8" x14ac:dyDescent="0.3">
      <c r="B53949" s="10"/>
      <c r="L53949" s="10"/>
      <c r="M53949" s="10"/>
    </row>
    <row r="53950" spans="2:13" s="1" customFormat="1" ht="13.8" x14ac:dyDescent="0.3">
      <c r="B53950" s="10"/>
      <c r="L53950" s="10"/>
      <c r="M53950" s="10"/>
    </row>
    <row r="53951" spans="2:13" s="1" customFormat="1" ht="13.8" x14ac:dyDescent="0.3">
      <c r="B53951" s="10"/>
      <c r="L53951" s="10"/>
      <c r="M53951" s="10"/>
    </row>
    <row r="53952" spans="2:13" s="1" customFormat="1" ht="13.8" x14ac:dyDescent="0.3">
      <c r="B53952" s="10"/>
      <c r="L53952" s="10"/>
      <c r="M53952" s="10"/>
    </row>
    <row r="53953" spans="2:13" s="1" customFormat="1" ht="13.8" x14ac:dyDescent="0.3">
      <c r="B53953" s="10"/>
      <c r="L53953" s="10"/>
      <c r="M53953" s="10"/>
    </row>
    <row r="53954" spans="2:13" s="1" customFormat="1" ht="13.8" x14ac:dyDescent="0.3">
      <c r="B53954" s="10"/>
      <c r="L53954" s="10"/>
      <c r="M53954" s="10"/>
    </row>
    <row r="53955" spans="2:13" s="1" customFormat="1" ht="13.8" x14ac:dyDescent="0.3">
      <c r="B53955" s="10"/>
      <c r="L53955" s="10"/>
      <c r="M53955" s="10"/>
    </row>
    <row r="53956" spans="2:13" s="1" customFormat="1" ht="13.8" x14ac:dyDescent="0.3">
      <c r="B53956" s="10"/>
      <c r="L53956" s="10"/>
      <c r="M53956" s="10"/>
    </row>
    <row r="53957" spans="2:13" s="1" customFormat="1" ht="13.8" x14ac:dyDescent="0.3">
      <c r="B53957" s="10"/>
      <c r="L53957" s="10"/>
      <c r="M53957" s="10"/>
    </row>
    <row r="53958" spans="2:13" s="1" customFormat="1" ht="13.8" x14ac:dyDescent="0.3">
      <c r="B53958" s="10"/>
      <c r="L53958" s="10"/>
      <c r="M53958" s="10"/>
    </row>
    <row r="53959" spans="2:13" s="1" customFormat="1" ht="13.8" x14ac:dyDescent="0.3">
      <c r="B53959" s="10"/>
      <c r="L53959" s="10"/>
      <c r="M53959" s="10"/>
    </row>
    <row r="53960" spans="2:13" s="1" customFormat="1" ht="13.8" x14ac:dyDescent="0.3">
      <c r="B53960" s="10"/>
      <c r="L53960" s="10"/>
      <c r="M53960" s="10"/>
    </row>
    <row r="53961" spans="2:13" s="1" customFormat="1" ht="13.8" x14ac:dyDescent="0.3">
      <c r="B53961" s="10"/>
      <c r="L53961" s="10"/>
      <c r="M53961" s="10"/>
    </row>
    <row r="53962" spans="2:13" s="1" customFormat="1" ht="13.8" x14ac:dyDescent="0.3">
      <c r="B53962" s="10"/>
      <c r="L53962" s="10"/>
      <c r="M53962" s="10"/>
    </row>
    <row r="53963" spans="2:13" s="1" customFormat="1" ht="13.8" x14ac:dyDescent="0.3">
      <c r="B53963" s="10"/>
      <c r="L53963" s="10"/>
      <c r="M53963" s="10"/>
    </row>
    <row r="53964" spans="2:13" s="1" customFormat="1" ht="13.8" x14ac:dyDescent="0.3">
      <c r="B53964" s="10"/>
      <c r="L53964" s="10"/>
      <c r="M53964" s="10"/>
    </row>
    <row r="53965" spans="2:13" s="1" customFormat="1" ht="13.8" x14ac:dyDescent="0.3">
      <c r="B53965" s="10"/>
      <c r="L53965" s="10"/>
      <c r="M53965" s="10"/>
    </row>
    <row r="53966" spans="2:13" s="1" customFormat="1" ht="13.8" x14ac:dyDescent="0.3">
      <c r="B53966" s="10"/>
      <c r="L53966" s="10"/>
      <c r="M53966" s="10"/>
    </row>
    <row r="53967" spans="2:13" s="1" customFormat="1" ht="13.8" x14ac:dyDescent="0.3">
      <c r="B53967" s="10"/>
      <c r="L53967" s="10"/>
      <c r="M53967" s="10"/>
    </row>
    <row r="53968" spans="2:13" s="1" customFormat="1" ht="13.8" x14ac:dyDescent="0.3">
      <c r="B53968" s="10"/>
      <c r="L53968" s="10"/>
      <c r="M53968" s="10"/>
    </row>
    <row r="53969" spans="2:13" s="1" customFormat="1" ht="13.8" x14ac:dyDescent="0.3">
      <c r="B53969" s="10"/>
      <c r="L53969" s="10"/>
      <c r="M53969" s="10"/>
    </row>
    <row r="53970" spans="2:13" s="1" customFormat="1" ht="13.8" x14ac:dyDescent="0.3">
      <c r="B53970" s="10"/>
      <c r="L53970" s="10"/>
      <c r="M53970" s="10"/>
    </row>
    <row r="53971" spans="2:13" s="1" customFormat="1" ht="13.8" x14ac:dyDescent="0.3">
      <c r="B53971" s="10"/>
      <c r="L53971" s="10"/>
      <c r="M53971" s="10"/>
    </row>
    <row r="53972" spans="2:13" s="1" customFormat="1" ht="13.8" x14ac:dyDescent="0.3">
      <c r="B53972" s="10"/>
      <c r="L53972" s="10"/>
      <c r="M53972" s="10"/>
    </row>
    <row r="53973" spans="2:13" s="1" customFormat="1" ht="13.8" x14ac:dyDescent="0.3">
      <c r="B53973" s="10"/>
      <c r="L53973" s="10"/>
      <c r="M53973" s="10"/>
    </row>
    <row r="53974" spans="2:13" s="1" customFormat="1" ht="13.8" x14ac:dyDescent="0.3">
      <c r="B53974" s="10"/>
      <c r="L53974" s="10"/>
      <c r="M53974" s="10"/>
    </row>
    <row r="53975" spans="2:13" s="1" customFormat="1" ht="13.8" x14ac:dyDescent="0.3">
      <c r="B53975" s="10"/>
      <c r="L53975" s="10"/>
      <c r="M53975" s="10"/>
    </row>
    <row r="53976" spans="2:13" s="1" customFormat="1" ht="13.8" x14ac:dyDescent="0.3">
      <c r="B53976" s="10"/>
      <c r="L53976" s="10"/>
      <c r="M53976" s="10"/>
    </row>
    <row r="53977" spans="2:13" s="1" customFormat="1" ht="13.8" x14ac:dyDescent="0.3">
      <c r="B53977" s="10"/>
      <c r="L53977" s="10"/>
      <c r="M53977" s="10"/>
    </row>
    <row r="53978" spans="2:13" s="1" customFormat="1" ht="13.8" x14ac:dyDescent="0.3">
      <c r="B53978" s="10"/>
      <c r="L53978" s="10"/>
      <c r="M53978" s="10"/>
    </row>
    <row r="53979" spans="2:13" s="1" customFormat="1" ht="13.8" x14ac:dyDescent="0.3">
      <c r="B53979" s="10"/>
      <c r="L53979" s="10"/>
      <c r="M53979" s="10"/>
    </row>
    <row r="53980" spans="2:13" s="1" customFormat="1" ht="13.8" x14ac:dyDescent="0.3">
      <c r="B53980" s="10"/>
      <c r="L53980" s="10"/>
      <c r="M53980" s="10"/>
    </row>
    <row r="53981" spans="2:13" s="1" customFormat="1" ht="13.8" x14ac:dyDescent="0.3">
      <c r="B53981" s="10"/>
      <c r="L53981" s="10"/>
      <c r="M53981" s="10"/>
    </row>
    <row r="53982" spans="2:13" s="1" customFormat="1" ht="13.8" x14ac:dyDescent="0.3">
      <c r="B53982" s="10"/>
      <c r="L53982" s="10"/>
      <c r="M53982" s="10"/>
    </row>
    <row r="53983" spans="2:13" s="1" customFormat="1" ht="13.8" x14ac:dyDescent="0.3">
      <c r="B53983" s="10"/>
      <c r="L53983" s="10"/>
      <c r="M53983" s="10"/>
    </row>
    <row r="53984" spans="2:13" s="1" customFormat="1" ht="13.8" x14ac:dyDescent="0.3">
      <c r="B53984" s="10"/>
      <c r="L53984" s="10"/>
      <c r="M53984" s="10"/>
    </row>
    <row r="53985" spans="2:13" s="1" customFormat="1" ht="13.8" x14ac:dyDescent="0.3">
      <c r="B53985" s="10"/>
      <c r="L53985" s="10"/>
      <c r="M53985" s="10"/>
    </row>
    <row r="53986" spans="2:13" s="1" customFormat="1" ht="13.8" x14ac:dyDescent="0.3">
      <c r="B53986" s="10"/>
      <c r="L53986" s="10"/>
      <c r="M53986" s="10"/>
    </row>
    <row r="53987" spans="2:13" s="1" customFormat="1" ht="13.8" x14ac:dyDescent="0.3">
      <c r="B53987" s="10"/>
      <c r="L53987" s="10"/>
      <c r="M53987" s="10"/>
    </row>
    <row r="53988" spans="2:13" s="1" customFormat="1" ht="13.8" x14ac:dyDescent="0.3">
      <c r="B53988" s="10"/>
      <c r="L53988" s="10"/>
      <c r="M53988" s="10"/>
    </row>
    <row r="53989" spans="2:13" s="1" customFormat="1" ht="13.8" x14ac:dyDescent="0.3">
      <c r="B53989" s="10"/>
      <c r="L53989" s="10"/>
      <c r="M53989" s="10"/>
    </row>
    <row r="53990" spans="2:13" s="1" customFormat="1" ht="13.8" x14ac:dyDescent="0.3">
      <c r="B53990" s="10"/>
      <c r="L53990" s="10"/>
      <c r="M53990" s="10"/>
    </row>
    <row r="53991" spans="2:13" s="1" customFormat="1" ht="13.8" x14ac:dyDescent="0.3">
      <c r="B53991" s="10"/>
      <c r="L53991" s="10"/>
      <c r="M53991" s="10"/>
    </row>
    <row r="53992" spans="2:13" s="1" customFormat="1" ht="13.8" x14ac:dyDescent="0.3">
      <c r="B53992" s="10"/>
      <c r="L53992" s="10"/>
      <c r="M53992" s="10"/>
    </row>
    <row r="53993" spans="2:13" s="1" customFormat="1" ht="13.8" x14ac:dyDescent="0.3">
      <c r="B53993" s="10"/>
      <c r="L53993" s="10"/>
      <c r="M53993" s="10"/>
    </row>
    <row r="53994" spans="2:13" s="1" customFormat="1" ht="13.8" x14ac:dyDescent="0.3">
      <c r="B53994" s="10"/>
      <c r="L53994" s="10"/>
      <c r="M53994" s="10"/>
    </row>
    <row r="53995" spans="2:13" s="1" customFormat="1" ht="13.8" x14ac:dyDescent="0.3">
      <c r="B53995" s="10"/>
      <c r="L53995" s="10"/>
      <c r="M53995" s="10"/>
    </row>
    <row r="53996" spans="2:13" s="1" customFormat="1" ht="13.8" x14ac:dyDescent="0.3">
      <c r="B53996" s="10"/>
      <c r="L53996" s="10"/>
      <c r="M53996" s="10"/>
    </row>
    <row r="53997" spans="2:13" s="1" customFormat="1" ht="13.8" x14ac:dyDescent="0.3">
      <c r="B53997" s="10"/>
      <c r="L53997" s="10"/>
      <c r="M53997" s="10"/>
    </row>
    <row r="53998" spans="2:13" s="1" customFormat="1" ht="13.8" x14ac:dyDescent="0.3">
      <c r="B53998" s="10"/>
      <c r="L53998" s="10"/>
      <c r="M53998" s="10"/>
    </row>
    <row r="53999" spans="2:13" s="1" customFormat="1" ht="13.8" x14ac:dyDescent="0.3">
      <c r="B53999" s="10"/>
      <c r="L53999" s="10"/>
      <c r="M53999" s="10"/>
    </row>
    <row r="54000" spans="2:13" s="1" customFormat="1" ht="13.8" x14ac:dyDescent="0.3">
      <c r="B54000" s="10"/>
      <c r="L54000" s="10"/>
      <c r="M54000" s="10"/>
    </row>
    <row r="54001" spans="2:13" s="1" customFormat="1" ht="13.8" x14ac:dyDescent="0.3">
      <c r="B54001" s="10"/>
      <c r="L54001" s="10"/>
      <c r="M54001" s="10"/>
    </row>
    <row r="54002" spans="2:13" s="1" customFormat="1" ht="13.8" x14ac:dyDescent="0.3">
      <c r="B54002" s="10"/>
      <c r="L54002" s="10"/>
      <c r="M54002" s="10"/>
    </row>
    <row r="54003" spans="2:13" s="1" customFormat="1" ht="13.8" x14ac:dyDescent="0.3">
      <c r="B54003" s="10"/>
      <c r="L54003" s="10"/>
      <c r="M54003" s="10"/>
    </row>
    <row r="54004" spans="2:13" s="1" customFormat="1" ht="13.8" x14ac:dyDescent="0.3">
      <c r="B54004" s="10"/>
      <c r="L54004" s="10"/>
      <c r="M54004" s="10"/>
    </row>
    <row r="54005" spans="2:13" s="1" customFormat="1" ht="13.8" x14ac:dyDescent="0.3">
      <c r="B54005" s="10"/>
      <c r="L54005" s="10"/>
      <c r="M54005" s="10"/>
    </row>
    <row r="54006" spans="2:13" s="1" customFormat="1" ht="13.8" x14ac:dyDescent="0.3">
      <c r="B54006" s="10"/>
      <c r="L54006" s="10"/>
      <c r="M54006" s="10"/>
    </row>
    <row r="54007" spans="2:13" s="1" customFormat="1" ht="13.8" x14ac:dyDescent="0.3">
      <c r="B54007" s="10"/>
      <c r="L54007" s="10"/>
      <c r="M54007" s="10"/>
    </row>
    <row r="54008" spans="2:13" s="1" customFormat="1" ht="13.8" x14ac:dyDescent="0.3">
      <c r="B54008" s="10"/>
      <c r="L54008" s="10"/>
      <c r="M54008" s="10"/>
    </row>
    <row r="54009" spans="2:13" s="1" customFormat="1" ht="13.8" x14ac:dyDescent="0.3">
      <c r="B54009" s="10"/>
      <c r="L54009" s="10"/>
      <c r="M54009" s="10"/>
    </row>
    <row r="54010" spans="2:13" s="1" customFormat="1" ht="13.8" x14ac:dyDescent="0.3">
      <c r="B54010" s="10"/>
      <c r="L54010" s="10"/>
      <c r="M54010" s="10"/>
    </row>
    <row r="54011" spans="2:13" s="1" customFormat="1" ht="13.8" x14ac:dyDescent="0.3">
      <c r="B54011" s="10"/>
      <c r="L54011" s="10"/>
      <c r="M54011" s="10"/>
    </row>
    <row r="54012" spans="2:13" s="1" customFormat="1" ht="13.8" x14ac:dyDescent="0.3">
      <c r="B54012" s="10"/>
      <c r="L54012" s="10"/>
      <c r="M54012" s="10"/>
    </row>
    <row r="54013" spans="2:13" s="1" customFormat="1" ht="13.8" x14ac:dyDescent="0.3">
      <c r="B54013" s="10"/>
      <c r="L54013" s="10"/>
      <c r="M54013" s="10"/>
    </row>
    <row r="54014" spans="2:13" s="1" customFormat="1" ht="13.8" x14ac:dyDescent="0.3">
      <c r="B54014" s="10"/>
      <c r="L54014" s="10"/>
      <c r="M54014" s="10"/>
    </row>
    <row r="54015" spans="2:13" s="1" customFormat="1" ht="13.8" x14ac:dyDescent="0.3">
      <c r="B54015" s="10"/>
      <c r="L54015" s="10"/>
      <c r="M54015" s="10"/>
    </row>
    <row r="54016" spans="2:13" s="1" customFormat="1" ht="13.8" x14ac:dyDescent="0.3">
      <c r="B54016" s="10"/>
      <c r="L54016" s="10"/>
      <c r="M54016" s="10"/>
    </row>
    <row r="54017" spans="2:13" s="1" customFormat="1" ht="13.8" x14ac:dyDescent="0.3">
      <c r="B54017" s="10"/>
      <c r="L54017" s="10"/>
      <c r="M54017" s="10"/>
    </row>
    <row r="54018" spans="2:13" s="1" customFormat="1" ht="13.8" x14ac:dyDescent="0.3">
      <c r="B54018" s="10"/>
      <c r="L54018" s="10"/>
      <c r="M54018" s="10"/>
    </row>
    <row r="54019" spans="2:13" s="1" customFormat="1" ht="13.8" x14ac:dyDescent="0.3">
      <c r="B54019" s="10"/>
      <c r="L54019" s="10"/>
      <c r="M54019" s="10"/>
    </row>
    <row r="54020" spans="2:13" s="1" customFormat="1" ht="13.8" x14ac:dyDescent="0.3">
      <c r="B54020" s="10"/>
      <c r="L54020" s="10"/>
      <c r="M54020" s="10"/>
    </row>
    <row r="54021" spans="2:13" s="1" customFormat="1" ht="13.8" x14ac:dyDescent="0.3">
      <c r="B54021" s="10"/>
      <c r="L54021" s="10"/>
      <c r="M54021" s="10"/>
    </row>
    <row r="54022" spans="2:13" s="1" customFormat="1" ht="13.8" x14ac:dyDescent="0.3">
      <c r="B54022" s="10"/>
      <c r="L54022" s="10"/>
      <c r="M54022" s="10"/>
    </row>
    <row r="54023" spans="2:13" s="1" customFormat="1" ht="13.8" x14ac:dyDescent="0.3">
      <c r="B54023" s="10"/>
      <c r="L54023" s="10"/>
      <c r="M54023" s="10"/>
    </row>
    <row r="54024" spans="2:13" s="1" customFormat="1" ht="13.8" x14ac:dyDescent="0.3">
      <c r="B54024" s="10"/>
      <c r="L54024" s="10"/>
      <c r="M54024" s="10"/>
    </row>
    <row r="54025" spans="2:13" s="1" customFormat="1" ht="13.8" x14ac:dyDescent="0.3">
      <c r="B54025" s="10"/>
      <c r="L54025" s="10"/>
      <c r="M54025" s="10"/>
    </row>
    <row r="54026" spans="2:13" s="1" customFormat="1" ht="13.8" x14ac:dyDescent="0.3">
      <c r="B54026" s="10"/>
      <c r="L54026" s="10"/>
      <c r="M54026" s="10"/>
    </row>
    <row r="54027" spans="2:13" s="1" customFormat="1" ht="13.8" x14ac:dyDescent="0.3">
      <c r="B54027" s="10"/>
      <c r="L54027" s="10"/>
      <c r="M54027" s="10"/>
    </row>
    <row r="54028" spans="2:13" s="1" customFormat="1" ht="13.8" x14ac:dyDescent="0.3">
      <c r="B54028" s="10"/>
      <c r="L54028" s="10"/>
      <c r="M54028" s="10"/>
    </row>
    <row r="54029" spans="2:13" s="1" customFormat="1" ht="13.8" x14ac:dyDescent="0.3">
      <c r="B54029" s="10"/>
      <c r="L54029" s="10"/>
      <c r="M54029" s="10"/>
    </row>
    <row r="54030" spans="2:13" s="1" customFormat="1" ht="13.8" x14ac:dyDescent="0.3">
      <c r="B54030" s="10"/>
      <c r="L54030" s="10"/>
      <c r="M54030" s="10"/>
    </row>
    <row r="54031" spans="2:13" s="1" customFormat="1" ht="13.8" x14ac:dyDescent="0.3">
      <c r="B54031" s="10"/>
      <c r="L54031" s="10"/>
      <c r="M54031" s="10"/>
    </row>
    <row r="54032" spans="2:13" s="1" customFormat="1" ht="13.8" x14ac:dyDescent="0.3">
      <c r="B54032" s="10"/>
      <c r="L54032" s="10"/>
      <c r="M54032" s="10"/>
    </row>
    <row r="54033" spans="2:13" s="1" customFormat="1" ht="13.8" x14ac:dyDescent="0.3">
      <c r="B54033" s="10"/>
      <c r="L54033" s="10"/>
      <c r="M54033" s="10"/>
    </row>
    <row r="54034" spans="2:13" s="1" customFormat="1" ht="13.8" x14ac:dyDescent="0.3">
      <c r="B54034" s="10"/>
      <c r="L54034" s="10"/>
      <c r="M54034" s="10"/>
    </row>
    <row r="54035" spans="2:13" s="1" customFormat="1" ht="13.8" x14ac:dyDescent="0.3">
      <c r="B54035" s="10"/>
      <c r="L54035" s="10"/>
      <c r="M54035" s="10"/>
    </row>
    <row r="54036" spans="2:13" s="1" customFormat="1" ht="13.8" x14ac:dyDescent="0.3">
      <c r="B54036" s="10"/>
      <c r="L54036" s="10"/>
      <c r="M54036" s="10"/>
    </row>
    <row r="54037" spans="2:13" s="1" customFormat="1" ht="13.8" x14ac:dyDescent="0.3">
      <c r="B54037" s="10"/>
      <c r="L54037" s="10"/>
      <c r="M54037" s="10"/>
    </row>
    <row r="54038" spans="2:13" s="1" customFormat="1" ht="13.8" x14ac:dyDescent="0.3">
      <c r="B54038" s="10"/>
      <c r="L54038" s="10"/>
      <c r="M54038" s="10"/>
    </row>
    <row r="54039" spans="2:13" s="1" customFormat="1" ht="13.8" x14ac:dyDescent="0.3">
      <c r="B54039" s="10"/>
      <c r="L54039" s="10"/>
      <c r="M54039" s="10"/>
    </row>
    <row r="54040" spans="2:13" s="1" customFormat="1" ht="13.8" x14ac:dyDescent="0.3">
      <c r="B54040" s="10"/>
      <c r="L54040" s="10"/>
      <c r="M54040" s="10"/>
    </row>
    <row r="54041" spans="2:13" s="1" customFormat="1" ht="13.8" x14ac:dyDescent="0.3">
      <c r="B54041" s="10"/>
      <c r="L54041" s="10"/>
      <c r="M54041" s="10"/>
    </row>
    <row r="54042" spans="2:13" s="1" customFormat="1" ht="13.8" x14ac:dyDescent="0.3">
      <c r="B54042" s="10"/>
      <c r="L54042" s="10"/>
      <c r="M54042" s="10"/>
    </row>
    <row r="54043" spans="2:13" s="1" customFormat="1" ht="13.8" x14ac:dyDescent="0.3">
      <c r="B54043" s="10"/>
      <c r="L54043" s="10"/>
      <c r="M54043" s="10"/>
    </row>
    <row r="54044" spans="2:13" s="1" customFormat="1" ht="13.8" x14ac:dyDescent="0.3">
      <c r="B54044" s="10"/>
      <c r="L54044" s="10"/>
      <c r="M54044" s="10"/>
    </row>
    <row r="54045" spans="2:13" s="1" customFormat="1" ht="13.8" x14ac:dyDescent="0.3">
      <c r="B54045" s="10"/>
      <c r="L54045" s="10"/>
      <c r="M54045" s="10"/>
    </row>
    <row r="54046" spans="2:13" s="1" customFormat="1" ht="13.8" x14ac:dyDescent="0.3">
      <c r="B54046" s="10"/>
      <c r="L54046" s="10"/>
      <c r="M54046" s="10"/>
    </row>
    <row r="54047" spans="2:13" s="1" customFormat="1" ht="13.8" x14ac:dyDescent="0.3">
      <c r="B54047" s="10"/>
      <c r="L54047" s="10"/>
      <c r="M54047" s="10"/>
    </row>
    <row r="54048" spans="2:13" s="1" customFormat="1" ht="13.8" x14ac:dyDescent="0.3">
      <c r="B54048" s="10"/>
      <c r="L54048" s="10"/>
      <c r="M54048" s="10"/>
    </row>
    <row r="54049" spans="2:13" s="1" customFormat="1" ht="13.8" x14ac:dyDescent="0.3">
      <c r="B54049" s="10"/>
      <c r="L54049" s="10"/>
      <c r="M54049" s="10"/>
    </row>
    <row r="54050" spans="2:13" s="1" customFormat="1" ht="13.8" x14ac:dyDescent="0.3">
      <c r="B54050" s="10"/>
      <c r="L54050" s="10"/>
      <c r="M54050" s="10"/>
    </row>
    <row r="54051" spans="2:13" s="1" customFormat="1" ht="13.8" x14ac:dyDescent="0.3">
      <c r="B54051" s="10"/>
      <c r="L54051" s="10"/>
      <c r="M54051" s="10"/>
    </row>
    <row r="54052" spans="2:13" s="1" customFormat="1" ht="13.8" x14ac:dyDescent="0.3">
      <c r="B54052" s="10"/>
      <c r="L54052" s="10"/>
      <c r="M54052" s="10"/>
    </row>
    <row r="54053" spans="2:13" s="1" customFormat="1" ht="13.8" x14ac:dyDescent="0.3">
      <c r="B54053" s="10"/>
      <c r="L54053" s="10"/>
      <c r="M54053" s="10"/>
    </row>
    <row r="54054" spans="2:13" s="1" customFormat="1" ht="13.8" x14ac:dyDescent="0.3">
      <c r="B54054" s="10"/>
      <c r="L54054" s="10"/>
      <c r="M54054" s="10"/>
    </row>
    <row r="54055" spans="2:13" s="1" customFormat="1" ht="13.8" x14ac:dyDescent="0.3">
      <c r="B54055" s="10"/>
      <c r="L54055" s="10"/>
      <c r="M54055" s="10"/>
    </row>
    <row r="54056" spans="2:13" s="1" customFormat="1" ht="13.8" x14ac:dyDescent="0.3">
      <c r="B54056" s="10"/>
      <c r="L54056" s="10"/>
      <c r="M54056" s="10"/>
    </row>
    <row r="54057" spans="2:13" s="1" customFormat="1" ht="13.8" x14ac:dyDescent="0.3">
      <c r="B54057" s="10"/>
      <c r="L54057" s="10"/>
      <c r="M54057" s="10"/>
    </row>
    <row r="54058" spans="2:13" s="1" customFormat="1" ht="13.8" x14ac:dyDescent="0.3">
      <c r="B54058" s="10"/>
      <c r="L54058" s="10"/>
      <c r="M54058" s="10"/>
    </row>
    <row r="54059" spans="2:13" s="1" customFormat="1" ht="13.8" x14ac:dyDescent="0.3">
      <c r="B54059" s="10"/>
      <c r="L54059" s="10"/>
      <c r="M54059" s="10"/>
    </row>
    <row r="54060" spans="2:13" s="1" customFormat="1" ht="13.8" x14ac:dyDescent="0.3">
      <c r="B54060" s="10"/>
      <c r="L54060" s="10"/>
      <c r="M54060" s="10"/>
    </row>
    <row r="54061" spans="2:13" s="1" customFormat="1" ht="13.8" x14ac:dyDescent="0.3">
      <c r="B54061" s="10"/>
      <c r="L54061" s="10"/>
      <c r="M54061" s="10"/>
    </row>
    <row r="54062" spans="2:13" s="1" customFormat="1" ht="13.8" x14ac:dyDescent="0.3">
      <c r="B54062" s="10"/>
      <c r="L54062" s="10"/>
      <c r="M54062" s="10"/>
    </row>
    <row r="54063" spans="2:13" s="1" customFormat="1" ht="13.8" x14ac:dyDescent="0.3">
      <c r="B54063" s="10"/>
      <c r="L54063" s="10"/>
      <c r="M54063" s="10"/>
    </row>
    <row r="54064" spans="2:13" s="1" customFormat="1" ht="13.8" x14ac:dyDescent="0.3">
      <c r="B54064" s="10"/>
      <c r="L54064" s="10"/>
      <c r="M54064" s="10"/>
    </row>
    <row r="54065" spans="2:13" s="1" customFormat="1" ht="13.8" x14ac:dyDescent="0.3">
      <c r="B54065" s="10"/>
      <c r="L54065" s="10"/>
      <c r="M54065" s="10"/>
    </row>
    <row r="54066" spans="2:13" s="1" customFormat="1" ht="13.8" x14ac:dyDescent="0.3">
      <c r="B54066" s="10"/>
      <c r="L54066" s="10"/>
      <c r="M54066" s="10"/>
    </row>
    <row r="54067" spans="2:13" s="1" customFormat="1" ht="13.8" x14ac:dyDescent="0.3">
      <c r="B54067" s="10"/>
      <c r="L54067" s="10"/>
      <c r="M54067" s="10"/>
    </row>
    <row r="54068" spans="2:13" s="1" customFormat="1" ht="13.8" x14ac:dyDescent="0.3">
      <c r="B54068" s="10"/>
      <c r="L54068" s="10"/>
      <c r="M54068" s="10"/>
    </row>
    <row r="54069" spans="2:13" s="1" customFormat="1" ht="13.8" x14ac:dyDescent="0.3">
      <c r="B54069" s="10"/>
      <c r="L54069" s="10"/>
      <c r="M54069" s="10"/>
    </row>
    <row r="54070" spans="2:13" s="1" customFormat="1" ht="13.8" x14ac:dyDescent="0.3">
      <c r="B54070" s="10"/>
      <c r="L54070" s="10"/>
      <c r="M54070" s="10"/>
    </row>
    <row r="54071" spans="2:13" s="1" customFormat="1" ht="13.8" x14ac:dyDescent="0.3">
      <c r="B54071" s="10"/>
      <c r="L54071" s="10"/>
      <c r="M54071" s="10"/>
    </row>
    <row r="54072" spans="2:13" s="1" customFormat="1" ht="13.8" x14ac:dyDescent="0.3">
      <c r="B54072" s="10"/>
      <c r="L54072" s="10"/>
      <c r="M54072" s="10"/>
    </row>
    <row r="54073" spans="2:13" s="1" customFormat="1" ht="13.8" x14ac:dyDescent="0.3">
      <c r="B54073" s="10"/>
      <c r="L54073" s="10"/>
      <c r="M54073" s="10"/>
    </row>
    <row r="54074" spans="2:13" s="1" customFormat="1" ht="13.8" x14ac:dyDescent="0.3">
      <c r="B54074" s="10"/>
      <c r="L54074" s="10"/>
      <c r="M54074" s="10"/>
    </row>
    <row r="54075" spans="2:13" s="1" customFormat="1" ht="13.8" x14ac:dyDescent="0.3">
      <c r="B54075" s="10"/>
      <c r="L54075" s="10"/>
      <c r="M54075" s="10"/>
    </row>
    <row r="54076" spans="2:13" s="1" customFormat="1" ht="13.8" x14ac:dyDescent="0.3">
      <c r="B54076" s="10"/>
      <c r="L54076" s="10"/>
      <c r="M54076" s="10"/>
    </row>
    <row r="54077" spans="2:13" s="1" customFormat="1" ht="13.8" x14ac:dyDescent="0.3">
      <c r="B54077" s="10"/>
      <c r="L54077" s="10"/>
      <c r="M54077" s="10"/>
    </row>
    <row r="54078" spans="2:13" s="1" customFormat="1" ht="13.8" x14ac:dyDescent="0.3">
      <c r="B54078" s="10"/>
      <c r="L54078" s="10"/>
      <c r="M54078" s="10"/>
    </row>
    <row r="54079" spans="2:13" s="1" customFormat="1" ht="13.8" x14ac:dyDescent="0.3">
      <c r="B54079" s="10"/>
      <c r="L54079" s="10"/>
      <c r="M54079" s="10"/>
    </row>
    <row r="54080" spans="2:13" s="1" customFormat="1" ht="13.8" x14ac:dyDescent="0.3">
      <c r="B54080" s="10"/>
      <c r="L54080" s="10"/>
      <c r="M54080" s="10"/>
    </row>
    <row r="54081" spans="2:13" s="1" customFormat="1" ht="13.8" x14ac:dyDescent="0.3">
      <c r="B54081" s="10"/>
      <c r="L54081" s="10"/>
      <c r="M54081" s="10"/>
    </row>
    <row r="54082" spans="2:13" s="1" customFormat="1" ht="13.8" x14ac:dyDescent="0.3">
      <c r="B54082" s="10"/>
      <c r="L54082" s="10"/>
      <c r="M54082" s="10"/>
    </row>
    <row r="54083" spans="2:13" s="1" customFormat="1" ht="13.8" x14ac:dyDescent="0.3">
      <c r="B54083" s="10"/>
      <c r="L54083" s="10"/>
      <c r="M54083" s="10"/>
    </row>
    <row r="54084" spans="2:13" s="1" customFormat="1" ht="13.8" x14ac:dyDescent="0.3">
      <c r="B54084" s="10"/>
      <c r="L54084" s="10"/>
      <c r="M54084" s="10"/>
    </row>
    <row r="54085" spans="2:13" s="1" customFormat="1" ht="13.8" x14ac:dyDescent="0.3">
      <c r="B54085" s="10"/>
      <c r="L54085" s="10"/>
      <c r="M54085" s="10"/>
    </row>
    <row r="54086" spans="2:13" s="1" customFormat="1" ht="13.8" x14ac:dyDescent="0.3">
      <c r="B54086" s="10"/>
      <c r="L54086" s="10"/>
      <c r="M54086" s="10"/>
    </row>
    <row r="54087" spans="2:13" s="1" customFormat="1" ht="13.8" x14ac:dyDescent="0.3">
      <c r="B54087" s="10"/>
      <c r="L54087" s="10"/>
      <c r="M54087" s="10"/>
    </row>
    <row r="54088" spans="2:13" s="1" customFormat="1" ht="13.8" x14ac:dyDescent="0.3">
      <c r="B54088" s="10"/>
      <c r="L54088" s="10"/>
      <c r="M54088" s="10"/>
    </row>
    <row r="54089" spans="2:13" s="1" customFormat="1" ht="13.8" x14ac:dyDescent="0.3">
      <c r="B54089" s="10"/>
      <c r="L54089" s="10"/>
      <c r="M54089" s="10"/>
    </row>
    <row r="54090" spans="2:13" s="1" customFormat="1" ht="13.8" x14ac:dyDescent="0.3">
      <c r="B54090" s="10"/>
      <c r="L54090" s="10"/>
      <c r="M54090" s="10"/>
    </row>
    <row r="54091" spans="2:13" s="1" customFormat="1" ht="13.8" x14ac:dyDescent="0.3">
      <c r="B54091" s="10"/>
      <c r="L54091" s="10"/>
      <c r="M54091" s="10"/>
    </row>
    <row r="54092" spans="2:13" s="1" customFormat="1" ht="13.8" x14ac:dyDescent="0.3">
      <c r="B54092" s="10"/>
      <c r="L54092" s="10"/>
      <c r="M54092" s="10"/>
    </row>
    <row r="54093" spans="2:13" s="1" customFormat="1" ht="13.8" x14ac:dyDescent="0.3">
      <c r="B54093" s="10"/>
      <c r="L54093" s="10"/>
      <c r="M54093" s="10"/>
    </row>
    <row r="54094" spans="2:13" s="1" customFormat="1" ht="13.8" x14ac:dyDescent="0.3">
      <c r="B54094" s="10"/>
      <c r="L54094" s="10"/>
      <c r="M54094" s="10"/>
    </row>
    <row r="54095" spans="2:13" s="1" customFormat="1" ht="13.8" x14ac:dyDescent="0.3">
      <c r="B54095" s="10"/>
      <c r="L54095" s="10"/>
      <c r="M54095" s="10"/>
    </row>
    <row r="54096" spans="2:13" s="1" customFormat="1" ht="13.8" x14ac:dyDescent="0.3">
      <c r="B54096" s="10"/>
      <c r="L54096" s="10"/>
      <c r="M54096" s="10"/>
    </row>
    <row r="54097" spans="2:13" s="1" customFormat="1" ht="13.8" x14ac:dyDescent="0.3">
      <c r="B54097" s="10"/>
      <c r="L54097" s="10"/>
      <c r="M54097" s="10"/>
    </row>
    <row r="54098" spans="2:13" s="1" customFormat="1" ht="13.8" x14ac:dyDescent="0.3">
      <c r="B54098" s="10"/>
      <c r="L54098" s="10"/>
      <c r="M54098" s="10"/>
    </row>
    <row r="54099" spans="2:13" s="1" customFormat="1" ht="13.8" x14ac:dyDescent="0.3">
      <c r="B54099" s="10"/>
      <c r="L54099" s="10"/>
      <c r="M54099" s="10"/>
    </row>
    <row r="54100" spans="2:13" s="1" customFormat="1" ht="13.8" x14ac:dyDescent="0.3">
      <c r="B54100" s="10"/>
      <c r="L54100" s="10"/>
      <c r="M54100" s="10"/>
    </row>
    <row r="54101" spans="2:13" s="1" customFormat="1" ht="13.8" x14ac:dyDescent="0.3">
      <c r="B54101" s="10"/>
      <c r="L54101" s="10"/>
      <c r="M54101" s="10"/>
    </row>
    <row r="54102" spans="2:13" s="1" customFormat="1" ht="13.8" x14ac:dyDescent="0.3">
      <c r="B54102" s="10"/>
      <c r="L54102" s="10"/>
      <c r="M54102" s="10"/>
    </row>
    <row r="54103" spans="2:13" s="1" customFormat="1" ht="13.8" x14ac:dyDescent="0.3">
      <c r="B54103" s="10"/>
      <c r="L54103" s="10"/>
      <c r="M54103" s="10"/>
    </row>
    <row r="54104" spans="2:13" s="1" customFormat="1" ht="13.8" x14ac:dyDescent="0.3">
      <c r="B54104" s="10"/>
      <c r="L54104" s="10"/>
      <c r="M54104" s="10"/>
    </row>
    <row r="54105" spans="2:13" s="1" customFormat="1" ht="13.8" x14ac:dyDescent="0.3">
      <c r="B54105" s="10"/>
      <c r="L54105" s="10"/>
      <c r="M54105" s="10"/>
    </row>
    <row r="54106" spans="2:13" s="1" customFormat="1" ht="13.8" x14ac:dyDescent="0.3">
      <c r="B54106" s="10"/>
      <c r="L54106" s="10"/>
      <c r="M54106" s="10"/>
    </row>
    <row r="54107" spans="2:13" s="1" customFormat="1" ht="13.8" x14ac:dyDescent="0.3">
      <c r="B54107" s="10"/>
      <c r="L54107" s="10"/>
      <c r="M54107" s="10"/>
    </row>
    <row r="54108" spans="2:13" s="1" customFormat="1" ht="13.8" x14ac:dyDescent="0.3">
      <c r="B54108" s="10"/>
      <c r="L54108" s="10"/>
      <c r="M54108" s="10"/>
    </row>
    <row r="54109" spans="2:13" s="1" customFormat="1" ht="13.8" x14ac:dyDescent="0.3">
      <c r="B54109" s="10"/>
      <c r="L54109" s="10"/>
      <c r="M54109" s="10"/>
    </row>
    <row r="54110" spans="2:13" s="1" customFormat="1" ht="13.8" x14ac:dyDescent="0.3">
      <c r="B54110" s="10"/>
      <c r="L54110" s="10"/>
      <c r="M54110" s="10"/>
    </row>
    <row r="54111" spans="2:13" s="1" customFormat="1" ht="13.8" x14ac:dyDescent="0.3">
      <c r="B54111" s="10"/>
      <c r="L54111" s="10"/>
      <c r="M54111" s="10"/>
    </row>
    <row r="54112" spans="2:13" s="1" customFormat="1" ht="13.8" x14ac:dyDescent="0.3">
      <c r="B54112" s="10"/>
      <c r="L54112" s="10"/>
      <c r="M54112" s="10"/>
    </row>
    <row r="54113" spans="2:13" s="1" customFormat="1" ht="13.8" x14ac:dyDescent="0.3">
      <c r="B54113" s="10"/>
      <c r="L54113" s="10"/>
      <c r="M54113" s="10"/>
    </row>
    <row r="54114" spans="2:13" s="1" customFormat="1" ht="13.8" x14ac:dyDescent="0.3">
      <c r="B54114" s="10"/>
      <c r="L54114" s="10"/>
      <c r="M54114" s="10"/>
    </row>
    <row r="54115" spans="2:13" s="1" customFormat="1" ht="13.8" x14ac:dyDescent="0.3">
      <c r="B54115" s="10"/>
      <c r="L54115" s="10"/>
      <c r="M54115" s="10"/>
    </row>
    <row r="54116" spans="2:13" s="1" customFormat="1" ht="13.8" x14ac:dyDescent="0.3">
      <c r="B54116" s="10"/>
      <c r="L54116" s="10"/>
      <c r="M54116" s="10"/>
    </row>
    <row r="54117" spans="2:13" s="1" customFormat="1" ht="13.8" x14ac:dyDescent="0.3">
      <c r="B54117" s="10"/>
      <c r="L54117" s="10"/>
      <c r="M54117" s="10"/>
    </row>
    <row r="54118" spans="2:13" s="1" customFormat="1" ht="13.8" x14ac:dyDescent="0.3">
      <c r="B54118" s="10"/>
      <c r="L54118" s="10"/>
      <c r="M54118" s="10"/>
    </row>
    <row r="54119" spans="2:13" s="1" customFormat="1" ht="13.8" x14ac:dyDescent="0.3">
      <c r="B54119" s="10"/>
      <c r="L54119" s="10"/>
      <c r="M54119" s="10"/>
    </row>
    <row r="54120" spans="2:13" s="1" customFormat="1" ht="13.8" x14ac:dyDescent="0.3">
      <c r="B54120" s="10"/>
      <c r="L54120" s="10"/>
      <c r="M54120" s="10"/>
    </row>
    <row r="54121" spans="2:13" s="1" customFormat="1" ht="13.8" x14ac:dyDescent="0.3">
      <c r="B54121" s="10"/>
      <c r="L54121" s="10"/>
      <c r="M54121" s="10"/>
    </row>
    <row r="54122" spans="2:13" s="1" customFormat="1" ht="13.8" x14ac:dyDescent="0.3">
      <c r="B54122" s="10"/>
      <c r="L54122" s="10"/>
      <c r="M54122" s="10"/>
    </row>
    <row r="54123" spans="2:13" s="1" customFormat="1" ht="13.8" x14ac:dyDescent="0.3">
      <c r="B54123" s="10"/>
      <c r="L54123" s="10"/>
      <c r="M54123" s="10"/>
    </row>
    <row r="54124" spans="2:13" s="1" customFormat="1" ht="13.8" x14ac:dyDescent="0.3">
      <c r="B54124" s="10"/>
      <c r="L54124" s="10"/>
      <c r="M54124" s="10"/>
    </row>
    <row r="54125" spans="2:13" s="1" customFormat="1" ht="13.8" x14ac:dyDescent="0.3">
      <c r="B54125" s="10"/>
      <c r="L54125" s="10"/>
      <c r="M54125" s="10"/>
    </row>
    <row r="54126" spans="2:13" s="1" customFormat="1" ht="13.8" x14ac:dyDescent="0.3">
      <c r="B54126" s="10"/>
      <c r="L54126" s="10"/>
      <c r="M54126" s="10"/>
    </row>
    <row r="54127" spans="2:13" s="1" customFormat="1" ht="13.8" x14ac:dyDescent="0.3">
      <c r="B54127" s="10"/>
      <c r="L54127" s="10"/>
      <c r="M54127" s="10"/>
    </row>
    <row r="54128" spans="2:13" s="1" customFormat="1" ht="13.8" x14ac:dyDescent="0.3">
      <c r="B54128" s="10"/>
      <c r="L54128" s="10"/>
      <c r="M54128" s="10"/>
    </row>
    <row r="54129" spans="2:13" s="1" customFormat="1" ht="13.8" x14ac:dyDescent="0.3">
      <c r="B54129" s="10"/>
      <c r="L54129" s="10"/>
      <c r="M54129" s="10"/>
    </row>
    <row r="54130" spans="2:13" s="1" customFormat="1" ht="13.8" x14ac:dyDescent="0.3">
      <c r="B54130" s="10"/>
      <c r="L54130" s="10"/>
      <c r="M54130" s="10"/>
    </row>
    <row r="54131" spans="2:13" s="1" customFormat="1" ht="13.8" x14ac:dyDescent="0.3">
      <c r="B54131" s="10"/>
      <c r="L54131" s="10"/>
      <c r="M54131" s="10"/>
    </row>
    <row r="54132" spans="2:13" s="1" customFormat="1" ht="13.8" x14ac:dyDescent="0.3">
      <c r="B54132" s="10"/>
      <c r="L54132" s="10"/>
      <c r="M54132" s="10"/>
    </row>
    <row r="54133" spans="2:13" s="1" customFormat="1" ht="13.8" x14ac:dyDescent="0.3">
      <c r="B54133" s="10"/>
      <c r="L54133" s="10"/>
      <c r="M54133" s="10"/>
    </row>
    <row r="54134" spans="2:13" s="1" customFormat="1" ht="13.8" x14ac:dyDescent="0.3">
      <c r="B54134" s="10"/>
      <c r="L54134" s="10"/>
      <c r="M54134" s="10"/>
    </row>
    <row r="54135" spans="2:13" s="1" customFormat="1" ht="13.8" x14ac:dyDescent="0.3">
      <c r="B54135" s="10"/>
      <c r="L54135" s="10"/>
      <c r="M54135" s="10"/>
    </row>
    <row r="54136" spans="2:13" s="1" customFormat="1" ht="13.8" x14ac:dyDescent="0.3">
      <c r="B54136" s="10"/>
      <c r="L54136" s="10"/>
      <c r="M54136" s="10"/>
    </row>
    <row r="54137" spans="2:13" s="1" customFormat="1" ht="13.8" x14ac:dyDescent="0.3">
      <c r="B54137" s="10"/>
      <c r="L54137" s="10"/>
      <c r="M54137" s="10"/>
    </row>
    <row r="54138" spans="2:13" s="1" customFormat="1" ht="13.8" x14ac:dyDescent="0.3">
      <c r="B54138" s="10"/>
      <c r="L54138" s="10"/>
      <c r="M54138" s="10"/>
    </row>
    <row r="54139" spans="2:13" s="1" customFormat="1" ht="13.8" x14ac:dyDescent="0.3">
      <c r="B54139" s="10"/>
      <c r="L54139" s="10"/>
      <c r="M54139" s="10"/>
    </row>
    <row r="54140" spans="2:13" s="1" customFormat="1" ht="13.8" x14ac:dyDescent="0.3">
      <c r="B54140" s="10"/>
      <c r="L54140" s="10"/>
      <c r="M54140" s="10"/>
    </row>
    <row r="54141" spans="2:13" s="1" customFormat="1" ht="13.8" x14ac:dyDescent="0.3">
      <c r="B54141" s="10"/>
      <c r="L54141" s="10"/>
      <c r="M54141" s="10"/>
    </row>
    <row r="54142" spans="2:13" s="1" customFormat="1" ht="13.8" x14ac:dyDescent="0.3">
      <c r="B54142" s="10"/>
      <c r="L54142" s="10"/>
      <c r="M54142" s="10"/>
    </row>
    <row r="54143" spans="2:13" s="1" customFormat="1" ht="13.8" x14ac:dyDescent="0.3">
      <c r="B54143" s="10"/>
      <c r="L54143" s="10"/>
      <c r="M54143" s="10"/>
    </row>
    <row r="54144" spans="2:13" s="1" customFormat="1" ht="13.8" x14ac:dyDescent="0.3">
      <c r="B54144" s="10"/>
      <c r="L54144" s="10"/>
      <c r="M54144" s="10"/>
    </row>
    <row r="54145" spans="2:13" s="1" customFormat="1" ht="13.8" x14ac:dyDescent="0.3">
      <c r="B54145" s="10"/>
      <c r="L54145" s="10"/>
      <c r="M54145" s="10"/>
    </row>
    <row r="54146" spans="2:13" s="1" customFormat="1" ht="13.8" x14ac:dyDescent="0.3">
      <c r="B54146" s="10"/>
      <c r="L54146" s="10"/>
      <c r="M54146" s="10"/>
    </row>
    <row r="54147" spans="2:13" s="1" customFormat="1" ht="13.8" x14ac:dyDescent="0.3">
      <c r="B54147" s="10"/>
      <c r="L54147" s="10"/>
      <c r="M54147" s="10"/>
    </row>
    <row r="54148" spans="2:13" s="1" customFormat="1" ht="13.8" x14ac:dyDescent="0.3">
      <c r="B54148" s="10"/>
      <c r="L54148" s="10"/>
      <c r="M54148" s="10"/>
    </row>
    <row r="54149" spans="2:13" s="1" customFormat="1" ht="13.8" x14ac:dyDescent="0.3">
      <c r="B54149" s="10"/>
      <c r="L54149" s="10"/>
      <c r="M54149" s="10"/>
    </row>
    <row r="54150" spans="2:13" s="1" customFormat="1" ht="13.8" x14ac:dyDescent="0.3">
      <c r="B54150" s="10"/>
      <c r="L54150" s="10"/>
      <c r="M54150" s="10"/>
    </row>
    <row r="54151" spans="2:13" s="1" customFormat="1" ht="13.8" x14ac:dyDescent="0.3">
      <c r="B54151" s="10"/>
      <c r="L54151" s="10"/>
      <c r="M54151" s="10"/>
    </row>
    <row r="54152" spans="2:13" s="1" customFormat="1" ht="13.8" x14ac:dyDescent="0.3">
      <c r="B54152" s="10"/>
      <c r="L54152" s="10"/>
      <c r="M54152" s="10"/>
    </row>
    <row r="54153" spans="2:13" s="1" customFormat="1" ht="13.8" x14ac:dyDescent="0.3">
      <c r="B54153" s="10"/>
      <c r="L54153" s="10"/>
      <c r="M54153" s="10"/>
    </row>
    <row r="54154" spans="2:13" s="1" customFormat="1" ht="13.8" x14ac:dyDescent="0.3">
      <c r="B54154" s="10"/>
      <c r="L54154" s="10"/>
      <c r="M54154" s="10"/>
    </row>
    <row r="54155" spans="2:13" s="1" customFormat="1" ht="13.8" x14ac:dyDescent="0.3">
      <c r="B54155" s="10"/>
      <c r="L54155" s="10"/>
      <c r="M54155" s="10"/>
    </row>
    <row r="54156" spans="2:13" s="1" customFormat="1" ht="13.8" x14ac:dyDescent="0.3">
      <c r="B54156" s="10"/>
      <c r="L54156" s="10"/>
      <c r="M54156" s="10"/>
    </row>
    <row r="54157" spans="2:13" s="1" customFormat="1" ht="13.8" x14ac:dyDescent="0.3">
      <c r="B54157" s="10"/>
      <c r="L54157" s="10"/>
      <c r="M54157" s="10"/>
    </row>
    <row r="54158" spans="2:13" s="1" customFormat="1" ht="13.8" x14ac:dyDescent="0.3">
      <c r="B54158" s="10"/>
      <c r="L54158" s="10"/>
      <c r="M54158" s="10"/>
    </row>
    <row r="54159" spans="2:13" s="1" customFormat="1" ht="13.8" x14ac:dyDescent="0.3">
      <c r="B54159" s="10"/>
      <c r="L54159" s="10"/>
      <c r="M54159" s="10"/>
    </row>
    <row r="54160" spans="2:13" s="1" customFormat="1" ht="13.8" x14ac:dyDescent="0.3">
      <c r="B54160" s="10"/>
      <c r="L54160" s="10"/>
      <c r="M54160" s="10"/>
    </row>
    <row r="54161" spans="2:13" s="1" customFormat="1" ht="13.8" x14ac:dyDescent="0.3">
      <c r="B54161" s="10"/>
      <c r="L54161" s="10"/>
      <c r="M54161" s="10"/>
    </row>
    <row r="54162" spans="2:13" s="1" customFormat="1" ht="13.8" x14ac:dyDescent="0.3">
      <c r="B54162" s="10"/>
      <c r="L54162" s="10"/>
      <c r="M54162" s="10"/>
    </row>
    <row r="54163" spans="2:13" s="1" customFormat="1" ht="13.8" x14ac:dyDescent="0.3">
      <c r="B54163" s="10"/>
      <c r="L54163" s="10"/>
      <c r="M54163" s="10"/>
    </row>
    <row r="54164" spans="2:13" s="1" customFormat="1" ht="13.8" x14ac:dyDescent="0.3">
      <c r="B54164" s="10"/>
      <c r="L54164" s="10"/>
      <c r="M54164" s="10"/>
    </row>
    <row r="54165" spans="2:13" s="1" customFormat="1" ht="13.8" x14ac:dyDescent="0.3">
      <c r="B54165" s="10"/>
      <c r="L54165" s="10"/>
      <c r="M54165" s="10"/>
    </row>
    <row r="54166" spans="2:13" s="1" customFormat="1" ht="13.8" x14ac:dyDescent="0.3">
      <c r="B54166" s="10"/>
      <c r="L54166" s="10"/>
      <c r="M54166" s="10"/>
    </row>
    <row r="54167" spans="2:13" s="1" customFormat="1" ht="13.8" x14ac:dyDescent="0.3">
      <c r="B54167" s="10"/>
      <c r="L54167" s="10"/>
      <c r="M54167" s="10"/>
    </row>
    <row r="54168" spans="2:13" s="1" customFormat="1" ht="13.8" x14ac:dyDescent="0.3">
      <c r="B54168" s="10"/>
      <c r="L54168" s="10"/>
      <c r="M54168" s="10"/>
    </row>
    <row r="54169" spans="2:13" s="1" customFormat="1" ht="13.8" x14ac:dyDescent="0.3">
      <c r="B54169" s="10"/>
      <c r="L54169" s="10"/>
      <c r="M54169" s="10"/>
    </row>
    <row r="54170" spans="2:13" s="1" customFormat="1" ht="13.8" x14ac:dyDescent="0.3">
      <c r="B54170" s="10"/>
      <c r="L54170" s="10"/>
      <c r="M54170" s="10"/>
    </row>
    <row r="54171" spans="2:13" s="1" customFormat="1" ht="13.8" x14ac:dyDescent="0.3">
      <c r="B54171" s="10"/>
      <c r="L54171" s="10"/>
      <c r="M54171" s="10"/>
    </row>
    <row r="54172" spans="2:13" s="1" customFormat="1" ht="13.8" x14ac:dyDescent="0.3">
      <c r="B54172" s="10"/>
      <c r="L54172" s="10"/>
      <c r="M54172" s="10"/>
    </row>
    <row r="54173" spans="2:13" s="1" customFormat="1" ht="13.8" x14ac:dyDescent="0.3">
      <c r="B54173" s="10"/>
      <c r="L54173" s="10"/>
      <c r="M54173" s="10"/>
    </row>
    <row r="54174" spans="2:13" s="1" customFormat="1" ht="13.8" x14ac:dyDescent="0.3">
      <c r="B54174" s="10"/>
      <c r="L54174" s="10"/>
      <c r="M54174" s="10"/>
    </row>
    <row r="54175" spans="2:13" s="1" customFormat="1" ht="13.8" x14ac:dyDescent="0.3">
      <c r="B54175" s="10"/>
      <c r="L54175" s="10"/>
      <c r="M54175" s="10"/>
    </row>
    <row r="54176" spans="2:13" s="1" customFormat="1" ht="13.8" x14ac:dyDescent="0.3">
      <c r="B54176" s="10"/>
      <c r="L54176" s="10"/>
      <c r="M54176" s="10"/>
    </row>
    <row r="54177" spans="2:13" s="1" customFormat="1" ht="13.8" x14ac:dyDescent="0.3">
      <c r="B54177" s="10"/>
      <c r="L54177" s="10"/>
      <c r="M54177" s="10"/>
    </row>
    <row r="54178" spans="2:13" s="1" customFormat="1" ht="13.8" x14ac:dyDescent="0.3">
      <c r="B54178" s="10"/>
      <c r="L54178" s="10"/>
      <c r="M54178" s="10"/>
    </row>
    <row r="54179" spans="2:13" s="1" customFormat="1" ht="13.8" x14ac:dyDescent="0.3">
      <c r="B54179" s="10"/>
      <c r="L54179" s="10"/>
      <c r="M54179" s="10"/>
    </row>
    <row r="54180" spans="2:13" s="1" customFormat="1" ht="13.8" x14ac:dyDescent="0.3">
      <c r="B54180" s="10"/>
      <c r="L54180" s="10"/>
      <c r="M54180" s="10"/>
    </row>
    <row r="54181" spans="2:13" s="1" customFormat="1" ht="13.8" x14ac:dyDescent="0.3">
      <c r="B54181" s="10"/>
      <c r="L54181" s="10"/>
      <c r="M54181" s="10"/>
    </row>
    <row r="54182" spans="2:13" s="1" customFormat="1" ht="13.8" x14ac:dyDescent="0.3">
      <c r="B54182" s="10"/>
      <c r="L54182" s="10"/>
      <c r="M54182" s="10"/>
    </row>
    <row r="54183" spans="2:13" s="1" customFormat="1" ht="13.8" x14ac:dyDescent="0.3">
      <c r="B54183" s="10"/>
      <c r="L54183" s="10"/>
      <c r="M54183" s="10"/>
    </row>
    <row r="54184" spans="2:13" s="1" customFormat="1" ht="13.8" x14ac:dyDescent="0.3">
      <c r="B54184" s="10"/>
      <c r="L54184" s="10"/>
      <c r="M54184" s="10"/>
    </row>
    <row r="54185" spans="2:13" s="1" customFormat="1" ht="13.8" x14ac:dyDescent="0.3">
      <c r="B54185" s="10"/>
      <c r="L54185" s="10"/>
      <c r="M54185" s="10"/>
    </row>
    <row r="54186" spans="2:13" s="1" customFormat="1" ht="13.8" x14ac:dyDescent="0.3">
      <c r="B54186" s="10"/>
      <c r="L54186" s="10"/>
      <c r="M54186" s="10"/>
    </row>
    <row r="54187" spans="2:13" s="1" customFormat="1" ht="13.8" x14ac:dyDescent="0.3">
      <c r="B54187" s="10"/>
      <c r="L54187" s="10"/>
      <c r="M54187" s="10"/>
    </row>
    <row r="54188" spans="2:13" s="1" customFormat="1" ht="13.8" x14ac:dyDescent="0.3">
      <c r="B54188" s="10"/>
      <c r="L54188" s="10"/>
      <c r="M54188" s="10"/>
    </row>
    <row r="54189" spans="2:13" s="1" customFormat="1" ht="13.8" x14ac:dyDescent="0.3">
      <c r="B54189" s="10"/>
      <c r="L54189" s="10"/>
      <c r="M54189" s="10"/>
    </row>
    <row r="54190" spans="2:13" s="1" customFormat="1" ht="13.8" x14ac:dyDescent="0.3">
      <c r="B54190" s="10"/>
      <c r="L54190" s="10"/>
      <c r="M54190" s="10"/>
    </row>
    <row r="54191" spans="2:13" s="1" customFormat="1" ht="13.8" x14ac:dyDescent="0.3">
      <c r="B54191" s="10"/>
      <c r="L54191" s="10"/>
      <c r="M54191" s="10"/>
    </row>
    <row r="54192" spans="2:13" s="1" customFormat="1" ht="13.8" x14ac:dyDescent="0.3">
      <c r="B54192" s="10"/>
      <c r="L54192" s="10"/>
      <c r="M54192" s="10"/>
    </row>
    <row r="54193" spans="2:13" s="1" customFormat="1" ht="13.8" x14ac:dyDescent="0.3">
      <c r="B54193" s="10"/>
      <c r="L54193" s="10"/>
      <c r="M54193" s="10"/>
    </row>
    <row r="54194" spans="2:13" s="1" customFormat="1" ht="13.8" x14ac:dyDescent="0.3">
      <c r="B54194" s="10"/>
      <c r="L54194" s="10"/>
      <c r="M54194" s="10"/>
    </row>
    <row r="54195" spans="2:13" s="1" customFormat="1" ht="13.8" x14ac:dyDescent="0.3">
      <c r="B54195" s="10"/>
      <c r="L54195" s="10"/>
      <c r="M54195" s="10"/>
    </row>
    <row r="54196" spans="2:13" s="1" customFormat="1" ht="13.8" x14ac:dyDescent="0.3">
      <c r="B54196" s="10"/>
      <c r="L54196" s="10"/>
      <c r="M54196" s="10"/>
    </row>
    <row r="54197" spans="2:13" s="1" customFormat="1" ht="13.8" x14ac:dyDescent="0.3">
      <c r="B54197" s="10"/>
      <c r="L54197" s="10"/>
      <c r="M54197" s="10"/>
    </row>
    <row r="54198" spans="2:13" s="1" customFormat="1" ht="13.8" x14ac:dyDescent="0.3">
      <c r="B54198" s="10"/>
      <c r="L54198" s="10"/>
      <c r="M54198" s="10"/>
    </row>
    <row r="54199" spans="2:13" s="1" customFormat="1" ht="13.8" x14ac:dyDescent="0.3">
      <c r="B54199" s="10"/>
      <c r="L54199" s="10"/>
      <c r="M54199" s="10"/>
    </row>
    <row r="54200" spans="2:13" s="1" customFormat="1" ht="13.8" x14ac:dyDescent="0.3">
      <c r="B54200" s="10"/>
      <c r="L54200" s="10"/>
      <c r="M54200" s="10"/>
    </row>
    <row r="54201" spans="2:13" s="1" customFormat="1" ht="13.8" x14ac:dyDescent="0.3">
      <c r="B54201" s="10"/>
      <c r="L54201" s="10"/>
      <c r="M54201" s="10"/>
    </row>
    <row r="54202" spans="2:13" s="1" customFormat="1" ht="13.8" x14ac:dyDescent="0.3">
      <c r="B54202" s="10"/>
      <c r="L54202" s="10"/>
      <c r="M54202" s="10"/>
    </row>
    <row r="54203" spans="2:13" s="1" customFormat="1" ht="13.8" x14ac:dyDescent="0.3">
      <c r="B54203" s="10"/>
      <c r="L54203" s="10"/>
      <c r="M54203" s="10"/>
    </row>
    <row r="54204" spans="2:13" s="1" customFormat="1" ht="13.8" x14ac:dyDescent="0.3">
      <c r="B54204" s="10"/>
      <c r="L54204" s="10"/>
      <c r="M54204" s="10"/>
    </row>
    <row r="54205" spans="2:13" s="1" customFormat="1" ht="13.8" x14ac:dyDescent="0.3">
      <c r="B54205" s="10"/>
      <c r="L54205" s="10"/>
      <c r="M54205" s="10"/>
    </row>
    <row r="54206" spans="2:13" s="1" customFormat="1" ht="13.8" x14ac:dyDescent="0.3">
      <c r="B54206" s="10"/>
      <c r="L54206" s="10"/>
      <c r="M54206" s="10"/>
    </row>
    <row r="54207" spans="2:13" s="1" customFormat="1" ht="13.8" x14ac:dyDescent="0.3">
      <c r="B54207" s="10"/>
      <c r="L54207" s="10"/>
      <c r="M54207" s="10"/>
    </row>
    <row r="54208" spans="2:13" s="1" customFormat="1" ht="13.8" x14ac:dyDescent="0.3">
      <c r="B54208" s="10"/>
      <c r="L54208" s="10"/>
      <c r="M54208" s="10"/>
    </row>
    <row r="54209" spans="2:13" s="1" customFormat="1" ht="13.8" x14ac:dyDescent="0.3">
      <c r="B54209" s="10"/>
      <c r="L54209" s="10"/>
      <c r="M54209" s="10"/>
    </row>
    <row r="54210" spans="2:13" s="1" customFormat="1" ht="13.8" x14ac:dyDescent="0.3">
      <c r="B54210" s="10"/>
      <c r="L54210" s="10"/>
      <c r="M54210" s="10"/>
    </row>
    <row r="54211" spans="2:13" s="1" customFormat="1" ht="13.8" x14ac:dyDescent="0.3">
      <c r="B54211" s="10"/>
      <c r="L54211" s="10"/>
      <c r="M54211" s="10"/>
    </row>
    <row r="54212" spans="2:13" s="1" customFormat="1" ht="13.8" x14ac:dyDescent="0.3">
      <c r="B54212" s="10"/>
      <c r="L54212" s="10"/>
      <c r="M54212" s="10"/>
    </row>
    <row r="54213" spans="2:13" s="1" customFormat="1" ht="13.8" x14ac:dyDescent="0.3">
      <c r="B54213" s="10"/>
      <c r="L54213" s="10"/>
      <c r="M54213" s="10"/>
    </row>
    <row r="54214" spans="2:13" s="1" customFormat="1" ht="13.8" x14ac:dyDescent="0.3">
      <c r="B54214" s="10"/>
      <c r="L54214" s="10"/>
      <c r="M54214" s="10"/>
    </row>
    <row r="54215" spans="2:13" s="1" customFormat="1" ht="13.8" x14ac:dyDescent="0.3">
      <c r="B54215" s="10"/>
      <c r="L54215" s="10"/>
      <c r="M54215" s="10"/>
    </row>
    <row r="54216" spans="2:13" s="1" customFormat="1" ht="13.8" x14ac:dyDescent="0.3">
      <c r="B54216" s="10"/>
      <c r="L54216" s="10"/>
      <c r="M54216" s="10"/>
    </row>
    <row r="54217" spans="2:13" s="1" customFormat="1" ht="13.8" x14ac:dyDescent="0.3">
      <c r="B54217" s="10"/>
      <c r="L54217" s="10"/>
      <c r="M54217" s="10"/>
    </row>
    <row r="54218" spans="2:13" s="1" customFormat="1" ht="13.8" x14ac:dyDescent="0.3">
      <c r="B54218" s="10"/>
      <c r="L54218" s="10"/>
      <c r="M54218" s="10"/>
    </row>
    <row r="54219" spans="2:13" s="1" customFormat="1" ht="13.8" x14ac:dyDescent="0.3">
      <c r="B54219" s="10"/>
      <c r="L54219" s="10"/>
      <c r="M54219" s="10"/>
    </row>
    <row r="54220" spans="2:13" s="1" customFormat="1" ht="13.8" x14ac:dyDescent="0.3">
      <c r="B54220" s="10"/>
      <c r="L54220" s="10"/>
      <c r="M54220" s="10"/>
    </row>
    <row r="54221" spans="2:13" s="1" customFormat="1" ht="13.8" x14ac:dyDescent="0.3">
      <c r="B54221" s="10"/>
      <c r="L54221" s="10"/>
      <c r="M54221" s="10"/>
    </row>
    <row r="54222" spans="2:13" s="1" customFormat="1" ht="13.8" x14ac:dyDescent="0.3">
      <c r="B54222" s="10"/>
      <c r="L54222" s="10"/>
      <c r="M54222" s="10"/>
    </row>
    <row r="54223" spans="2:13" s="1" customFormat="1" ht="13.8" x14ac:dyDescent="0.3">
      <c r="B54223" s="10"/>
      <c r="L54223" s="10"/>
      <c r="M54223" s="10"/>
    </row>
    <row r="54224" spans="2:13" s="1" customFormat="1" ht="13.8" x14ac:dyDescent="0.3">
      <c r="B54224" s="10"/>
      <c r="L54224" s="10"/>
      <c r="M54224" s="10"/>
    </row>
    <row r="54225" spans="2:13" s="1" customFormat="1" ht="13.8" x14ac:dyDescent="0.3">
      <c r="B54225" s="10"/>
      <c r="L54225" s="10"/>
      <c r="M54225" s="10"/>
    </row>
    <row r="54226" spans="2:13" s="1" customFormat="1" ht="13.8" x14ac:dyDescent="0.3">
      <c r="B54226" s="10"/>
      <c r="L54226" s="10"/>
      <c r="M54226" s="10"/>
    </row>
    <row r="54227" spans="2:13" s="1" customFormat="1" ht="13.8" x14ac:dyDescent="0.3">
      <c r="B54227" s="10"/>
      <c r="L54227" s="10"/>
      <c r="M54227" s="10"/>
    </row>
    <row r="54228" spans="2:13" s="1" customFormat="1" ht="13.8" x14ac:dyDescent="0.3">
      <c r="B54228" s="10"/>
      <c r="L54228" s="10"/>
      <c r="M54228" s="10"/>
    </row>
    <row r="54229" spans="2:13" s="1" customFormat="1" ht="13.8" x14ac:dyDescent="0.3">
      <c r="B54229" s="10"/>
      <c r="L54229" s="10"/>
      <c r="M54229" s="10"/>
    </row>
    <row r="54230" spans="2:13" s="1" customFormat="1" ht="13.8" x14ac:dyDescent="0.3">
      <c r="B54230" s="10"/>
      <c r="L54230" s="10"/>
      <c r="M54230" s="10"/>
    </row>
    <row r="54231" spans="2:13" s="1" customFormat="1" ht="13.8" x14ac:dyDescent="0.3">
      <c r="B54231" s="10"/>
      <c r="L54231" s="10"/>
      <c r="M54231" s="10"/>
    </row>
    <row r="54232" spans="2:13" s="1" customFormat="1" ht="13.8" x14ac:dyDescent="0.3">
      <c r="B54232" s="10"/>
      <c r="L54232" s="10"/>
      <c r="M54232" s="10"/>
    </row>
    <row r="54233" spans="2:13" s="1" customFormat="1" ht="13.8" x14ac:dyDescent="0.3">
      <c r="B54233" s="10"/>
      <c r="L54233" s="10"/>
      <c r="M54233" s="10"/>
    </row>
    <row r="54234" spans="2:13" s="1" customFormat="1" ht="13.8" x14ac:dyDescent="0.3">
      <c r="B54234" s="10"/>
      <c r="L54234" s="10"/>
      <c r="M54234" s="10"/>
    </row>
    <row r="54235" spans="2:13" s="1" customFormat="1" ht="13.8" x14ac:dyDescent="0.3">
      <c r="B54235" s="10"/>
      <c r="L54235" s="10"/>
      <c r="M54235" s="10"/>
    </row>
    <row r="54236" spans="2:13" s="1" customFormat="1" ht="13.8" x14ac:dyDescent="0.3">
      <c r="B54236" s="10"/>
      <c r="L54236" s="10"/>
      <c r="M54236" s="10"/>
    </row>
    <row r="54237" spans="2:13" s="1" customFormat="1" ht="13.8" x14ac:dyDescent="0.3">
      <c r="B54237" s="10"/>
      <c r="L54237" s="10"/>
      <c r="M54237" s="10"/>
    </row>
    <row r="54238" spans="2:13" s="1" customFormat="1" ht="13.8" x14ac:dyDescent="0.3">
      <c r="B54238" s="10"/>
      <c r="L54238" s="10"/>
      <c r="M54238" s="10"/>
    </row>
    <row r="54239" spans="2:13" s="1" customFormat="1" ht="13.8" x14ac:dyDescent="0.3">
      <c r="B54239" s="10"/>
      <c r="L54239" s="10"/>
      <c r="M54239" s="10"/>
    </row>
    <row r="54240" spans="2:13" s="1" customFormat="1" ht="13.8" x14ac:dyDescent="0.3">
      <c r="B54240" s="10"/>
      <c r="L54240" s="10"/>
      <c r="M54240" s="10"/>
    </row>
    <row r="54241" spans="2:13" s="1" customFormat="1" ht="13.8" x14ac:dyDescent="0.3">
      <c r="B54241" s="10"/>
      <c r="L54241" s="10"/>
      <c r="M54241" s="10"/>
    </row>
    <row r="54242" spans="2:13" s="1" customFormat="1" ht="13.8" x14ac:dyDescent="0.3">
      <c r="B54242" s="10"/>
      <c r="L54242" s="10"/>
      <c r="M54242" s="10"/>
    </row>
    <row r="54243" spans="2:13" s="1" customFormat="1" ht="13.8" x14ac:dyDescent="0.3">
      <c r="B54243" s="10"/>
      <c r="L54243" s="10"/>
      <c r="M54243" s="10"/>
    </row>
    <row r="54244" spans="2:13" s="1" customFormat="1" ht="13.8" x14ac:dyDescent="0.3">
      <c r="B54244" s="10"/>
      <c r="L54244" s="10"/>
      <c r="M54244" s="10"/>
    </row>
    <row r="54245" spans="2:13" s="1" customFormat="1" ht="13.8" x14ac:dyDescent="0.3">
      <c r="B54245" s="10"/>
      <c r="L54245" s="10"/>
      <c r="M54245" s="10"/>
    </row>
    <row r="54246" spans="2:13" s="1" customFormat="1" ht="13.8" x14ac:dyDescent="0.3">
      <c r="B54246" s="10"/>
      <c r="L54246" s="10"/>
      <c r="M54246" s="10"/>
    </row>
    <row r="54247" spans="2:13" s="1" customFormat="1" ht="13.8" x14ac:dyDescent="0.3">
      <c r="B54247" s="10"/>
      <c r="L54247" s="10"/>
      <c r="M54247" s="10"/>
    </row>
    <row r="54248" spans="2:13" s="1" customFormat="1" ht="13.8" x14ac:dyDescent="0.3">
      <c r="B54248" s="10"/>
      <c r="L54248" s="10"/>
      <c r="M54248" s="10"/>
    </row>
    <row r="54249" spans="2:13" s="1" customFormat="1" ht="13.8" x14ac:dyDescent="0.3">
      <c r="B54249" s="10"/>
      <c r="L54249" s="10"/>
      <c r="M54249" s="10"/>
    </row>
    <row r="54250" spans="2:13" s="1" customFormat="1" ht="13.8" x14ac:dyDescent="0.3">
      <c r="B54250" s="10"/>
      <c r="L54250" s="10"/>
      <c r="M54250" s="10"/>
    </row>
    <row r="54251" spans="2:13" s="1" customFormat="1" ht="13.8" x14ac:dyDescent="0.3">
      <c r="B54251" s="10"/>
      <c r="L54251" s="10"/>
      <c r="M54251" s="10"/>
    </row>
    <row r="54252" spans="2:13" s="1" customFormat="1" ht="13.8" x14ac:dyDescent="0.3">
      <c r="B54252" s="10"/>
      <c r="L54252" s="10"/>
      <c r="M54252" s="10"/>
    </row>
    <row r="54253" spans="2:13" s="1" customFormat="1" ht="13.8" x14ac:dyDescent="0.3">
      <c r="B54253" s="10"/>
      <c r="L54253" s="10"/>
      <c r="M54253" s="10"/>
    </row>
    <row r="54254" spans="2:13" s="1" customFormat="1" ht="13.8" x14ac:dyDescent="0.3">
      <c r="B54254" s="10"/>
      <c r="L54254" s="10"/>
      <c r="M54254" s="10"/>
    </row>
    <row r="54255" spans="2:13" s="1" customFormat="1" ht="13.8" x14ac:dyDescent="0.3">
      <c r="B54255" s="10"/>
      <c r="L54255" s="10"/>
      <c r="M54255" s="10"/>
    </row>
    <row r="54256" spans="2:13" s="1" customFormat="1" ht="13.8" x14ac:dyDescent="0.3">
      <c r="B54256" s="10"/>
      <c r="L54256" s="10"/>
      <c r="M54256" s="10"/>
    </row>
    <row r="54257" spans="2:13" s="1" customFormat="1" ht="13.8" x14ac:dyDescent="0.3">
      <c r="B54257" s="10"/>
      <c r="L54257" s="10"/>
      <c r="M54257" s="10"/>
    </row>
    <row r="54258" spans="2:13" s="1" customFormat="1" ht="13.8" x14ac:dyDescent="0.3">
      <c r="B54258" s="10"/>
      <c r="L54258" s="10"/>
      <c r="M54258" s="10"/>
    </row>
    <row r="54259" spans="2:13" s="1" customFormat="1" ht="13.8" x14ac:dyDescent="0.3">
      <c r="B54259" s="10"/>
      <c r="L54259" s="10"/>
      <c r="M54259" s="10"/>
    </row>
    <row r="54260" spans="2:13" s="1" customFormat="1" ht="13.8" x14ac:dyDescent="0.3">
      <c r="B54260" s="10"/>
      <c r="L54260" s="10"/>
      <c r="M54260" s="10"/>
    </row>
    <row r="54261" spans="2:13" s="1" customFormat="1" ht="13.8" x14ac:dyDescent="0.3">
      <c r="B54261" s="10"/>
      <c r="L54261" s="10"/>
      <c r="M54261" s="10"/>
    </row>
    <row r="54262" spans="2:13" s="1" customFormat="1" ht="13.8" x14ac:dyDescent="0.3">
      <c r="B54262" s="10"/>
      <c r="L54262" s="10"/>
      <c r="M54262" s="10"/>
    </row>
    <row r="54263" spans="2:13" s="1" customFormat="1" ht="13.8" x14ac:dyDescent="0.3">
      <c r="B54263" s="10"/>
      <c r="L54263" s="10"/>
      <c r="M54263" s="10"/>
    </row>
    <row r="54264" spans="2:13" s="1" customFormat="1" ht="13.8" x14ac:dyDescent="0.3">
      <c r="B54264" s="10"/>
      <c r="L54264" s="10"/>
      <c r="M54264" s="10"/>
    </row>
    <row r="54265" spans="2:13" s="1" customFormat="1" ht="13.8" x14ac:dyDescent="0.3">
      <c r="B54265" s="10"/>
      <c r="L54265" s="10"/>
      <c r="M54265" s="10"/>
    </row>
    <row r="54266" spans="2:13" s="1" customFormat="1" ht="13.8" x14ac:dyDescent="0.3">
      <c r="B54266" s="10"/>
      <c r="L54266" s="10"/>
      <c r="M54266" s="10"/>
    </row>
    <row r="54267" spans="2:13" s="1" customFormat="1" ht="13.8" x14ac:dyDescent="0.3">
      <c r="B54267" s="10"/>
      <c r="L54267" s="10"/>
      <c r="M54267" s="10"/>
    </row>
    <row r="54268" spans="2:13" s="1" customFormat="1" ht="13.8" x14ac:dyDescent="0.3">
      <c r="B54268" s="10"/>
      <c r="L54268" s="10"/>
      <c r="M54268" s="10"/>
    </row>
    <row r="54269" spans="2:13" s="1" customFormat="1" ht="13.8" x14ac:dyDescent="0.3">
      <c r="B54269" s="10"/>
      <c r="L54269" s="10"/>
      <c r="M54269" s="10"/>
    </row>
    <row r="54270" spans="2:13" s="1" customFormat="1" ht="13.8" x14ac:dyDescent="0.3">
      <c r="B54270" s="10"/>
      <c r="L54270" s="10"/>
      <c r="M54270" s="10"/>
    </row>
    <row r="54271" spans="2:13" s="1" customFormat="1" ht="13.8" x14ac:dyDescent="0.3">
      <c r="B54271" s="10"/>
      <c r="L54271" s="10"/>
      <c r="M54271" s="10"/>
    </row>
    <row r="54272" spans="2:13" s="1" customFormat="1" ht="13.8" x14ac:dyDescent="0.3">
      <c r="B54272" s="10"/>
      <c r="L54272" s="10"/>
      <c r="M54272" s="10"/>
    </row>
    <row r="54273" spans="2:13" s="1" customFormat="1" ht="13.8" x14ac:dyDescent="0.3">
      <c r="B54273" s="10"/>
      <c r="L54273" s="10"/>
      <c r="M54273" s="10"/>
    </row>
    <row r="54274" spans="2:13" s="1" customFormat="1" ht="13.8" x14ac:dyDescent="0.3">
      <c r="B54274" s="10"/>
      <c r="L54274" s="10"/>
      <c r="M54274" s="10"/>
    </row>
    <row r="54275" spans="2:13" s="1" customFormat="1" ht="13.8" x14ac:dyDescent="0.3">
      <c r="B54275" s="10"/>
      <c r="L54275" s="10"/>
      <c r="M54275" s="10"/>
    </row>
    <row r="54276" spans="2:13" s="1" customFormat="1" ht="13.8" x14ac:dyDescent="0.3">
      <c r="B54276" s="10"/>
      <c r="L54276" s="10"/>
      <c r="M54276" s="10"/>
    </row>
    <row r="54277" spans="2:13" s="1" customFormat="1" ht="13.8" x14ac:dyDescent="0.3">
      <c r="B54277" s="10"/>
      <c r="L54277" s="10"/>
      <c r="M54277" s="10"/>
    </row>
    <row r="54278" spans="2:13" s="1" customFormat="1" ht="13.8" x14ac:dyDescent="0.3">
      <c r="B54278" s="10"/>
      <c r="L54278" s="10"/>
      <c r="M54278" s="10"/>
    </row>
    <row r="54279" spans="2:13" s="1" customFormat="1" ht="13.8" x14ac:dyDescent="0.3">
      <c r="B54279" s="10"/>
      <c r="L54279" s="10"/>
      <c r="M54279" s="10"/>
    </row>
    <row r="54280" spans="2:13" s="1" customFormat="1" ht="13.8" x14ac:dyDescent="0.3">
      <c r="B54280" s="10"/>
      <c r="L54280" s="10"/>
      <c r="M54280" s="10"/>
    </row>
    <row r="54281" spans="2:13" s="1" customFormat="1" ht="13.8" x14ac:dyDescent="0.3">
      <c r="B54281" s="10"/>
      <c r="L54281" s="10"/>
      <c r="M54281" s="10"/>
    </row>
    <row r="54282" spans="2:13" s="1" customFormat="1" ht="13.8" x14ac:dyDescent="0.3">
      <c r="B54282" s="10"/>
      <c r="L54282" s="10"/>
      <c r="M54282" s="10"/>
    </row>
    <row r="54283" spans="2:13" s="1" customFormat="1" ht="13.8" x14ac:dyDescent="0.3">
      <c r="B54283" s="10"/>
      <c r="L54283" s="10"/>
      <c r="M54283" s="10"/>
    </row>
    <row r="54284" spans="2:13" s="1" customFormat="1" ht="13.8" x14ac:dyDescent="0.3">
      <c r="B54284" s="10"/>
      <c r="L54284" s="10"/>
      <c r="M54284" s="10"/>
    </row>
    <row r="54285" spans="2:13" s="1" customFormat="1" ht="13.8" x14ac:dyDescent="0.3">
      <c r="B54285" s="10"/>
      <c r="L54285" s="10"/>
      <c r="M54285" s="10"/>
    </row>
    <row r="54286" spans="2:13" s="1" customFormat="1" ht="13.8" x14ac:dyDescent="0.3">
      <c r="B54286" s="10"/>
      <c r="L54286" s="10"/>
      <c r="M54286" s="10"/>
    </row>
    <row r="54287" spans="2:13" s="1" customFormat="1" ht="13.8" x14ac:dyDescent="0.3">
      <c r="B54287" s="10"/>
      <c r="L54287" s="10"/>
      <c r="M54287" s="10"/>
    </row>
    <row r="54288" spans="2:13" s="1" customFormat="1" ht="13.8" x14ac:dyDescent="0.3">
      <c r="B54288" s="10"/>
      <c r="L54288" s="10"/>
      <c r="M54288" s="10"/>
    </row>
    <row r="54289" spans="2:13" s="1" customFormat="1" ht="13.8" x14ac:dyDescent="0.3">
      <c r="B54289" s="10"/>
      <c r="L54289" s="10"/>
      <c r="M54289" s="10"/>
    </row>
    <row r="54290" spans="2:13" s="1" customFormat="1" ht="13.8" x14ac:dyDescent="0.3">
      <c r="B54290" s="10"/>
      <c r="L54290" s="10"/>
      <c r="M54290" s="10"/>
    </row>
    <row r="54291" spans="2:13" s="1" customFormat="1" ht="13.8" x14ac:dyDescent="0.3">
      <c r="B54291" s="10"/>
      <c r="L54291" s="10"/>
      <c r="M54291" s="10"/>
    </row>
    <row r="54292" spans="2:13" s="1" customFormat="1" ht="13.8" x14ac:dyDescent="0.3">
      <c r="B54292" s="10"/>
      <c r="L54292" s="10"/>
      <c r="M54292" s="10"/>
    </row>
    <row r="54293" spans="2:13" s="1" customFormat="1" ht="13.8" x14ac:dyDescent="0.3">
      <c r="B54293" s="10"/>
      <c r="L54293" s="10"/>
      <c r="M54293" s="10"/>
    </row>
    <row r="54294" spans="2:13" s="1" customFormat="1" ht="13.8" x14ac:dyDescent="0.3">
      <c r="B54294" s="10"/>
      <c r="L54294" s="10"/>
      <c r="M54294" s="10"/>
    </row>
    <row r="54295" spans="2:13" s="1" customFormat="1" ht="13.8" x14ac:dyDescent="0.3">
      <c r="B54295" s="10"/>
      <c r="L54295" s="10"/>
      <c r="M54295" s="10"/>
    </row>
    <row r="54296" spans="2:13" s="1" customFormat="1" ht="13.8" x14ac:dyDescent="0.3">
      <c r="B54296" s="10"/>
      <c r="L54296" s="10"/>
      <c r="M54296" s="10"/>
    </row>
    <row r="54297" spans="2:13" s="1" customFormat="1" ht="13.8" x14ac:dyDescent="0.3">
      <c r="B54297" s="10"/>
      <c r="L54297" s="10"/>
      <c r="M54297" s="10"/>
    </row>
    <row r="54298" spans="2:13" s="1" customFormat="1" ht="13.8" x14ac:dyDescent="0.3">
      <c r="B54298" s="10"/>
      <c r="L54298" s="10"/>
      <c r="M54298" s="10"/>
    </row>
    <row r="54299" spans="2:13" s="1" customFormat="1" ht="13.8" x14ac:dyDescent="0.3">
      <c r="B54299" s="10"/>
      <c r="L54299" s="10"/>
      <c r="M54299" s="10"/>
    </row>
    <row r="54300" spans="2:13" s="1" customFormat="1" ht="13.8" x14ac:dyDescent="0.3">
      <c r="B54300" s="10"/>
      <c r="L54300" s="10"/>
      <c r="M54300" s="10"/>
    </row>
    <row r="54301" spans="2:13" s="1" customFormat="1" ht="13.8" x14ac:dyDescent="0.3">
      <c r="B54301" s="10"/>
      <c r="L54301" s="10"/>
      <c r="M54301" s="10"/>
    </row>
    <row r="54302" spans="2:13" s="1" customFormat="1" ht="13.8" x14ac:dyDescent="0.3">
      <c r="B54302" s="10"/>
      <c r="L54302" s="10"/>
      <c r="M54302" s="10"/>
    </row>
    <row r="54303" spans="2:13" s="1" customFormat="1" ht="13.8" x14ac:dyDescent="0.3">
      <c r="B54303" s="10"/>
      <c r="L54303" s="10"/>
      <c r="M54303" s="10"/>
    </row>
    <row r="54304" spans="2:13" s="1" customFormat="1" ht="13.8" x14ac:dyDescent="0.3">
      <c r="B54304" s="10"/>
      <c r="L54304" s="10"/>
      <c r="M54304" s="10"/>
    </row>
    <row r="54305" spans="2:13" s="1" customFormat="1" ht="13.8" x14ac:dyDescent="0.3">
      <c r="B54305" s="10"/>
      <c r="L54305" s="10"/>
      <c r="M54305" s="10"/>
    </row>
    <row r="54306" spans="2:13" s="1" customFormat="1" ht="13.8" x14ac:dyDescent="0.3">
      <c r="B54306" s="10"/>
      <c r="L54306" s="10"/>
      <c r="M54306" s="10"/>
    </row>
    <row r="54307" spans="2:13" s="1" customFormat="1" ht="13.8" x14ac:dyDescent="0.3">
      <c r="B54307" s="10"/>
      <c r="L54307" s="10"/>
      <c r="M54307" s="10"/>
    </row>
    <row r="54308" spans="2:13" s="1" customFormat="1" ht="13.8" x14ac:dyDescent="0.3">
      <c r="B54308" s="10"/>
      <c r="L54308" s="10"/>
      <c r="M54308" s="10"/>
    </row>
    <row r="54309" spans="2:13" s="1" customFormat="1" ht="13.8" x14ac:dyDescent="0.3">
      <c r="B54309" s="10"/>
      <c r="L54309" s="10"/>
      <c r="M54309" s="10"/>
    </row>
    <row r="54310" spans="2:13" s="1" customFormat="1" ht="13.8" x14ac:dyDescent="0.3">
      <c r="B54310" s="10"/>
      <c r="L54310" s="10"/>
      <c r="M54310" s="10"/>
    </row>
    <row r="54311" spans="2:13" s="1" customFormat="1" ht="13.8" x14ac:dyDescent="0.3">
      <c r="B54311" s="10"/>
      <c r="L54311" s="10"/>
      <c r="M54311" s="10"/>
    </row>
    <row r="54312" spans="2:13" s="1" customFormat="1" ht="13.8" x14ac:dyDescent="0.3">
      <c r="B54312" s="10"/>
      <c r="L54312" s="10"/>
      <c r="M54312" s="10"/>
    </row>
    <row r="54313" spans="2:13" s="1" customFormat="1" ht="13.8" x14ac:dyDescent="0.3">
      <c r="B54313" s="10"/>
      <c r="L54313" s="10"/>
      <c r="M54313" s="10"/>
    </row>
    <row r="54314" spans="2:13" s="1" customFormat="1" ht="13.8" x14ac:dyDescent="0.3">
      <c r="B54314" s="10"/>
      <c r="L54314" s="10"/>
      <c r="M54314" s="10"/>
    </row>
    <row r="54315" spans="2:13" s="1" customFormat="1" ht="13.8" x14ac:dyDescent="0.3">
      <c r="B54315" s="10"/>
      <c r="L54315" s="10"/>
      <c r="M54315" s="10"/>
    </row>
    <row r="54316" spans="2:13" s="1" customFormat="1" ht="13.8" x14ac:dyDescent="0.3">
      <c r="B54316" s="10"/>
      <c r="L54316" s="10"/>
      <c r="M54316" s="10"/>
    </row>
    <row r="54317" spans="2:13" s="1" customFormat="1" ht="13.8" x14ac:dyDescent="0.3">
      <c r="B54317" s="10"/>
      <c r="L54317" s="10"/>
      <c r="M54317" s="10"/>
    </row>
    <row r="54318" spans="2:13" s="1" customFormat="1" ht="13.8" x14ac:dyDescent="0.3">
      <c r="B54318" s="10"/>
      <c r="L54318" s="10"/>
      <c r="M54318" s="10"/>
    </row>
    <row r="54319" spans="2:13" s="1" customFormat="1" ht="13.8" x14ac:dyDescent="0.3">
      <c r="B54319" s="10"/>
      <c r="L54319" s="10"/>
      <c r="M54319" s="10"/>
    </row>
    <row r="54320" spans="2:13" s="1" customFormat="1" ht="13.8" x14ac:dyDescent="0.3">
      <c r="B54320" s="10"/>
      <c r="L54320" s="10"/>
      <c r="M54320" s="10"/>
    </row>
    <row r="54321" spans="2:13" s="1" customFormat="1" ht="13.8" x14ac:dyDescent="0.3">
      <c r="B54321" s="10"/>
      <c r="L54321" s="10"/>
      <c r="M54321" s="10"/>
    </row>
    <row r="54322" spans="2:13" s="1" customFormat="1" ht="13.8" x14ac:dyDescent="0.3">
      <c r="B54322" s="10"/>
      <c r="L54322" s="10"/>
      <c r="M54322" s="10"/>
    </row>
    <row r="54323" spans="2:13" s="1" customFormat="1" ht="13.8" x14ac:dyDescent="0.3">
      <c r="B54323" s="10"/>
      <c r="L54323" s="10"/>
      <c r="M54323" s="10"/>
    </row>
    <row r="54324" spans="2:13" s="1" customFormat="1" ht="13.8" x14ac:dyDescent="0.3">
      <c r="B54324" s="10"/>
      <c r="L54324" s="10"/>
      <c r="M54324" s="10"/>
    </row>
    <row r="54325" spans="2:13" s="1" customFormat="1" ht="13.8" x14ac:dyDescent="0.3">
      <c r="B54325" s="10"/>
      <c r="L54325" s="10"/>
      <c r="M54325" s="10"/>
    </row>
    <row r="54326" spans="2:13" s="1" customFormat="1" ht="13.8" x14ac:dyDescent="0.3">
      <c r="B54326" s="10"/>
      <c r="L54326" s="10"/>
      <c r="M54326" s="10"/>
    </row>
    <row r="54327" spans="2:13" s="1" customFormat="1" ht="13.8" x14ac:dyDescent="0.3">
      <c r="B54327" s="10"/>
      <c r="L54327" s="10"/>
      <c r="M54327" s="10"/>
    </row>
    <row r="54328" spans="2:13" s="1" customFormat="1" ht="13.8" x14ac:dyDescent="0.3">
      <c r="B54328" s="10"/>
      <c r="L54328" s="10"/>
      <c r="M54328" s="10"/>
    </row>
    <row r="54329" spans="2:13" s="1" customFormat="1" ht="13.8" x14ac:dyDescent="0.3">
      <c r="B54329" s="10"/>
      <c r="L54329" s="10"/>
      <c r="M54329" s="10"/>
    </row>
    <row r="54330" spans="2:13" s="1" customFormat="1" ht="13.8" x14ac:dyDescent="0.3">
      <c r="B54330" s="10"/>
      <c r="L54330" s="10"/>
      <c r="M54330" s="10"/>
    </row>
    <row r="54331" spans="2:13" s="1" customFormat="1" ht="13.8" x14ac:dyDescent="0.3">
      <c r="B54331" s="10"/>
      <c r="L54331" s="10"/>
      <c r="M54331" s="10"/>
    </row>
    <row r="54332" spans="2:13" s="1" customFormat="1" ht="13.8" x14ac:dyDescent="0.3">
      <c r="B54332" s="10"/>
      <c r="L54332" s="10"/>
      <c r="M54332" s="10"/>
    </row>
    <row r="54333" spans="2:13" s="1" customFormat="1" ht="13.8" x14ac:dyDescent="0.3">
      <c r="B54333" s="10"/>
      <c r="L54333" s="10"/>
      <c r="M54333" s="10"/>
    </row>
    <row r="54334" spans="2:13" s="1" customFormat="1" ht="13.8" x14ac:dyDescent="0.3">
      <c r="B54334" s="10"/>
      <c r="L54334" s="10"/>
      <c r="M54334" s="10"/>
    </row>
    <row r="54335" spans="2:13" s="1" customFormat="1" ht="13.8" x14ac:dyDescent="0.3">
      <c r="B54335" s="10"/>
      <c r="L54335" s="10"/>
      <c r="M54335" s="10"/>
    </row>
    <row r="54336" spans="2:13" s="1" customFormat="1" ht="13.8" x14ac:dyDescent="0.3">
      <c r="B54336" s="10"/>
      <c r="L54336" s="10"/>
      <c r="M54336" s="10"/>
    </row>
    <row r="54337" spans="2:13" s="1" customFormat="1" ht="13.8" x14ac:dyDescent="0.3">
      <c r="B54337" s="10"/>
      <c r="L54337" s="10"/>
      <c r="M54337" s="10"/>
    </row>
    <row r="54338" spans="2:13" s="1" customFormat="1" ht="13.8" x14ac:dyDescent="0.3">
      <c r="B54338" s="10"/>
      <c r="L54338" s="10"/>
      <c r="M54338" s="10"/>
    </row>
    <row r="54339" spans="2:13" s="1" customFormat="1" ht="13.8" x14ac:dyDescent="0.3">
      <c r="B54339" s="10"/>
      <c r="L54339" s="10"/>
      <c r="M54339" s="10"/>
    </row>
    <row r="54340" spans="2:13" s="1" customFormat="1" ht="13.8" x14ac:dyDescent="0.3">
      <c r="B54340" s="10"/>
      <c r="L54340" s="10"/>
      <c r="M54340" s="10"/>
    </row>
    <row r="54341" spans="2:13" s="1" customFormat="1" ht="13.8" x14ac:dyDescent="0.3">
      <c r="B54341" s="10"/>
      <c r="L54341" s="10"/>
      <c r="M54341" s="10"/>
    </row>
    <row r="54342" spans="2:13" s="1" customFormat="1" ht="13.8" x14ac:dyDescent="0.3">
      <c r="B54342" s="10"/>
      <c r="L54342" s="10"/>
      <c r="M54342" s="10"/>
    </row>
    <row r="54343" spans="2:13" s="1" customFormat="1" ht="13.8" x14ac:dyDescent="0.3">
      <c r="B54343" s="10"/>
      <c r="L54343" s="10"/>
      <c r="M54343" s="10"/>
    </row>
    <row r="54344" spans="2:13" s="1" customFormat="1" ht="13.8" x14ac:dyDescent="0.3">
      <c r="B54344" s="10"/>
      <c r="L54344" s="10"/>
      <c r="M54344" s="10"/>
    </row>
    <row r="54345" spans="2:13" s="1" customFormat="1" ht="13.8" x14ac:dyDescent="0.3">
      <c r="B54345" s="10"/>
      <c r="L54345" s="10"/>
      <c r="M54345" s="10"/>
    </row>
    <row r="54346" spans="2:13" s="1" customFormat="1" ht="13.8" x14ac:dyDescent="0.3">
      <c r="B54346" s="10"/>
      <c r="L54346" s="10"/>
      <c r="M54346" s="10"/>
    </row>
    <row r="54347" spans="2:13" s="1" customFormat="1" ht="13.8" x14ac:dyDescent="0.3">
      <c r="B54347" s="10"/>
      <c r="L54347" s="10"/>
      <c r="M54347" s="10"/>
    </row>
    <row r="54348" spans="2:13" s="1" customFormat="1" ht="13.8" x14ac:dyDescent="0.3">
      <c r="B54348" s="10"/>
      <c r="L54348" s="10"/>
      <c r="M54348" s="10"/>
    </row>
    <row r="54349" spans="2:13" s="1" customFormat="1" ht="13.8" x14ac:dyDescent="0.3">
      <c r="B54349" s="10"/>
      <c r="L54349" s="10"/>
      <c r="M54349" s="10"/>
    </row>
    <row r="54350" spans="2:13" s="1" customFormat="1" ht="13.8" x14ac:dyDescent="0.3">
      <c r="B54350" s="10"/>
      <c r="L54350" s="10"/>
      <c r="M54350" s="10"/>
    </row>
    <row r="54351" spans="2:13" s="1" customFormat="1" ht="13.8" x14ac:dyDescent="0.3">
      <c r="B54351" s="10"/>
      <c r="L54351" s="10"/>
      <c r="M54351" s="10"/>
    </row>
    <row r="54352" spans="2:13" s="1" customFormat="1" ht="13.8" x14ac:dyDescent="0.3">
      <c r="B54352" s="10"/>
      <c r="L54352" s="10"/>
      <c r="M54352" s="10"/>
    </row>
    <row r="54353" spans="2:13" s="1" customFormat="1" ht="13.8" x14ac:dyDescent="0.3">
      <c r="B54353" s="10"/>
      <c r="L54353" s="10"/>
      <c r="M54353" s="10"/>
    </row>
    <row r="54354" spans="2:13" s="1" customFormat="1" ht="13.8" x14ac:dyDescent="0.3">
      <c r="B54354" s="10"/>
      <c r="L54354" s="10"/>
      <c r="M54354" s="10"/>
    </row>
    <row r="54355" spans="2:13" s="1" customFormat="1" ht="13.8" x14ac:dyDescent="0.3">
      <c r="B54355" s="10"/>
      <c r="L54355" s="10"/>
      <c r="M54355" s="10"/>
    </row>
    <row r="54356" spans="2:13" s="1" customFormat="1" ht="13.8" x14ac:dyDescent="0.3">
      <c r="B54356" s="10"/>
      <c r="L54356" s="10"/>
      <c r="M54356" s="10"/>
    </row>
    <row r="54357" spans="2:13" s="1" customFormat="1" ht="13.8" x14ac:dyDescent="0.3">
      <c r="B54357" s="10"/>
      <c r="L54357" s="10"/>
      <c r="M54357" s="10"/>
    </row>
    <row r="54358" spans="2:13" s="1" customFormat="1" ht="13.8" x14ac:dyDescent="0.3">
      <c r="B54358" s="10"/>
      <c r="L54358" s="10"/>
      <c r="M54358" s="10"/>
    </row>
    <row r="54359" spans="2:13" s="1" customFormat="1" ht="13.8" x14ac:dyDescent="0.3">
      <c r="B54359" s="10"/>
      <c r="L54359" s="10"/>
      <c r="M54359" s="10"/>
    </row>
    <row r="54360" spans="2:13" s="1" customFormat="1" ht="13.8" x14ac:dyDescent="0.3">
      <c r="B54360" s="10"/>
      <c r="L54360" s="10"/>
      <c r="M54360" s="10"/>
    </row>
    <row r="54361" spans="2:13" s="1" customFormat="1" ht="13.8" x14ac:dyDescent="0.3">
      <c r="B54361" s="10"/>
      <c r="L54361" s="10"/>
      <c r="M54361" s="10"/>
    </row>
    <row r="54362" spans="2:13" s="1" customFormat="1" ht="13.8" x14ac:dyDescent="0.3">
      <c r="B54362" s="10"/>
      <c r="L54362" s="10"/>
      <c r="M54362" s="10"/>
    </row>
    <row r="54363" spans="2:13" s="1" customFormat="1" ht="13.8" x14ac:dyDescent="0.3">
      <c r="B54363" s="10"/>
      <c r="L54363" s="10"/>
      <c r="M54363" s="10"/>
    </row>
    <row r="54364" spans="2:13" s="1" customFormat="1" ht="13.8" x14ac:dyDescent="0.3">
      <c r="B54364" s="10"/>
      <c r="L54364" s="10"/>
      <c r="M54364" s="10"/>
    </row>
    <row r="54365" spans="2:13" s="1" customFormat="1" ht="13.8" x14ac:dyDescent="0.3">
      <c r="B54365" s="10"/>
      <c r="L54365" s="10"/>
      <c r="M54365" s="10"/>
    </row>
    <row r="54366" spans="2:13" s="1" customFormat="1" ht="13.8" x14ac:dyDescent="0.3">
      <c r="B54366" s="10"/>
      <c r="L54366" s="10"/>
      <c r="M54366" s="10"/>
    </row>
    <row r="54367" spans="2:13" s="1" customFormat="1" ht="13.8" x14ac:dyDescent="0.3">
      <c r="B54367" s="10"/>
      <c r="L54367" s="10"/>
      <c r="M54367" s="10"/>
    </row>
    <row r="54368" spans="2:13" s="1" customFormat="1" ht="13.8" x14ac:dyDescent="0.3">
      <c r="B54368" s="10"/>
      <c r="L54368" s="10"/>
      <c r="M54368" s="10"/>
    </row>
    <row r="54369" spans="2:13" s="1" customFormat="1" ht="13.8" x14ac:dyDescent="0.3">
      <c r="B54369" s="10"/>
      <c r="L54369" s="10"/>
      <c r="M54369" s="10"/>
    </row>
    <row r="54370" spans="2:13" s="1" customFormat="1" ht="13.8" x14ac:dyDescent="0.3">
      <c r="B54370" s="10"/>
      <c r="L54370" s="10"/>
      <c r="M54370" s="10"/>
    </row>
    <row r="54371" spans="2:13" s="1" customFormat="1" ht="13.8" x14ac:dyDescent="0.3">
      <c r="B54371" s="10"/>
      <c r="L54371" s="10"/>
      <c r="M54371" s="10"/>
    </row>
    <row r="54372" spans="2:13" s="1" customFormat="1" ht="13.8" x14ac:dyDescent="0.3">
      <c r="B54372" s="10"/>
      <c r="L54372" s="10"/>
      <c r="M54372" s="10"/>
    </row>
    <row r="54373" spans="2:13" s="1" customFormat="1" ht="13.8" x14ac:dyDescent="0.3">
      <c r="B54373" s="10"/>
      <c r="L54373" s="10"/>
      <c r="M54373" s="10"/>
    </row>
    <row r="54374" spans="2:13" s="1" customFormat="1" ht="13.8" x14ac:dyDescent="0.3">
      <c r="B54374" s="10"/>
      <c r="L54374" s="10"/>
      <c r="M54374" s="10"/>
    </row>
    <row r="54375" spans="2:13" s="1" customFormat="1" ht="13.8" x14ac:dyDescent="0.3">
      <c r="B54375" s="10"/>
      <c r="L54375" s="10"/>
      <c r="M54375" s="10"/>
    </row>
    <row r="54376" spans="2:13" s="1" customFormat="1" ht="13.8" x14ac:dyDescent="0.3">
      <c r="B54376" s="10"/>
      <c r="L54376" s="10"/>
      <c r="M54376" s="10"/>
    </row>
    <row r="54377" spans="2:13" s="1" customFormat="1" ht="13.8" x14ac:dyDescent="0.3">
      <c r="B54377" s="10"/>
      <c r="L54377" s="10"/>
      <c r="M54377" s="10"/>
    </row>
    <row r="54378" spans="2:13" s="1" customFormat="1" ht="13.8" x14ac:dyDescent="0.3">
      <c r="B54378" s="10"/>
      <c r="L54378" s="10"/>
      <c r="M54378" s="10"/>
    </row>
    <row r="54379" spans="2:13" s="1" customFormat="1" ht="13.8" x14ac:dyDescent="0.3">
      <c r="B54379" s="10"/>
      <c r="L54379" s="10"/>
      <c r="M54379" s="10"/>
    </row>
    <row r="54380" spans="2:13" s="1" customFormat="1" ht="13.8" x14ac:dyDescent="0.3">
      <c r="B54380" s="10"/>
      <c r="L54380" s="10"/>
      <c r="M54380" s="10"/>
    </row>
    <row r="54381" spans="2:13" s="1" customFormat="1" ht="13.8" x14ac:dyDescent="0.3">
      <c r="B54381" s="10"/>
      <c r="L54381" s="10"/>
      <c r="M54381" s="10"/>
    </row>
    <row r="54382" spans="2:13" s="1" customFormat="1" ht="13.8" x14ac:dyDescent="0.3">
      <c r="B54382" s="10"/>
      <c r="L54382" s="10"/>
      <c r="M54382" s="10"/>
    </row>
    <row r="54383" spans="2:13" s="1" customFormat="1" ht="13.8" x14ac:dyDescent="0.3">
      <c r="B54383" s="10"/>
      <c r="L54383" s="10"/>
      <c r="M54383" s="10"/>
    </row>
    <row r="54384" spans="2:13" s="1" customFormat="1" ht="13.8" x14ac:dyDescent="0.3">
      <c r="B54384" s="10"/>
      <c r="L54384" s="10"/>
      <c r="M54384" s="10"/>
    </row>
    <row r="54385" spans="2:13" s="1" customFormat="1" ht="13.8" x14ac:dyDescent="0.3">
      <c r="B54385" s="10"/>
      <c r="L54385" s="10"/>
      <c r="M54385" s="10"/>
    </row>
    <row r="54386" spans="2:13" s="1" customFormat="1" ht="13.8" x14ac:dyDescent="0.3">
      <c r="B54386" s="10"/>
      <c r="L54386" s="10"/>
      <c r="M54386" s="10"/>
    </row>
    <row r="54387" spans="2:13" s="1" customFormat="1" ht="13.8" x14ac:dyDescent="0.3">
      <c r="B54387" s="10"/>
      <c r="L54387" s="10"/>
      <c r="M54387" s="10"/>
    </row>
    <row r="54388" spans="2:13" s="1" customFormat="1" ht="13.8" x14ac:dyDescent="0.3">
      <c r="B54388" s="10"/>
      <c r="L54388" s="10"/>
      <c r="M54388" s="10"/>
    </row>
    <row r="54389" spans="2:13" s="1" customFormat="1" ht="13.8" x14ac:dyDescent="0.3">
      <c r="B54389" s="10"/>
      <c r="L54389" s="10"/>
      <c r="M54389" s="10"/>
    </row>
    <row r="54390" spans="2:13" s="1" customFormat="1" ht="13.8" x14ac:dyDescent="0.3">
      <c r="B54390" s="10"/>
      <c r="L54390" s="10"/>
      <c r="M54390" s="10"/>
    </row>
    <row r="54391" spans="2:13" s="1" customFormat="1" ht="13.8" x14ac:dyDescent="0.3">
      <c r="B54391" s="10"/>
      <c r="L54391" s="10"/>
      <c r="M54391" s="10"/>
    </row>
    <row r="54392" spans="2:13" s="1" customFormat="1" ht="13.8" x14ac:dyDescent="0.3">
      <c r="B54392" s="10"/>
      <c r="L54392" s="10"/>
      <c r="M54392" s="10"/>
    </row>
    <row r="54393" spans="2:13" s="1" customFormat="1" ht="13.8" x14ac:dyDescent="0.3">
      <c r="B54393" s="10"/>
      <c r="L54393" s="10"/>
      <c r="M54393" s="10"/>
    </row>
    <row r="54394" spans="2:13" s="1" customFormat="1" ht="13.8" x14ac:dyDescent="0.3">
      <c r="B54394" s="10"/>
      <c r="L54394" s="10"/>
      <c r="M54394" s="10"/>
    </row>
    <row r="54395" spans="2:13" s="1" customFormat="1" ht="13.8" x14ac:dyDescent="0.3">
      <c r="B54395" s="10"/>
      <c r="L54395" s="10"/>
      <c r="M54395" s="10"/>
    </row>
    <row r="54396" spans="2:13" s="1" customFormat="1" ht="13.8" x14ac:dyDescent="0.3">
      <c r="B54396" s="10"/>
      <c r="L54396" s="10"/>
      <c r="M54396" s="10"/>
    </row>
    <row r="54397" spans="2:13" s="1" customFormat="1" ht="13.8" x14ac:dyDescent="0.3">
      <c r="B54397" s="10"/>
      <c r="L54397" s="10"/>
      <c r="M54397" s="10"/>
    </row>
    <row r="54398" spans="2:13" s="1" customFormat="1" ht="13.8" x14ac:dyDescent="0.3">
      <c r="B54398" s="10"/>
      <c r="L54398" s="10"/>
      <c r="M54398" s="10"/>
    </row>
    <row r="54399" spans="2:13" s="1" customFormat="1" ht="13.8" x14ac:dyDescent="0.3">
      <c r="B54399" s="10"/>
      <c r="L54399" s="10"/>
      <c r="M54399" s="10"/>
    </row>
    <row r="54400" spans="2:13" s="1" customFormat="1" ht="13.8" x14ac:dyDescent="0.3">
      <c r="B54400" s="10"/>
      <c r="L54400" s="10"/>
      <c r="M54400" s="10"/>
    </row>
    <row r="54401" spans="2:13" s="1" customFormat="1" ht="13.8" x14ac:dyDescent="0.3">
      <c r="B54401" s="10"/>
      <c r="L54401" s="10"/>
      <c r="M54401" s="10"/>
    </row>
    <row r="54402" spans="2:13" s="1" customFormat="1" ht="13.8" x14ac:dyDescent="0.3">
      <c r="B54402" s="10"/>
      <c r="L54402" s="10"/>
      <c r="M54402" s="10"/>
    </row>
    <row r="54403" spans="2:13" s="1" customFormat="1" ht="13.8" x14ac:dyDescent="0.3">
      <c r="B54403" s="10"/>
      <c r="L54403" s="10"/>
      <c r="M54403" s="10"/>
    </row>
    <row r="54404" spans="2:13" s="1" customFormat="1" ht="13.8" x14ac:dyDescent="0.3">
      <c r="B54404" s="10"/>
      <c r="L54404" s="10"/>
      <c r="M54404" s="10"/>
    </row>
    <row r="54405" spans="2:13" s="1" customFormat="1" ht="13.8" x14ac:dyDescent="0.3">
      <c r="B54405" s="10"/>
      <c r="L54405" s="10"/>
      <c r="M54405" s="10"/>
    </row>
    <row r="54406" spans="2:13" s="1" customFormat="1" ht="13.8" x14ac:dyDescent="0.3">
      <c r="B54406" s="10"/>
      <c r="L54406" s="10"/>
      <c r="M54406" s="10"/>
    </row>
    <row r="54407" spans="2:13" s="1" customFormat="1" ht="13.8" x14ac:dyDescent="0.3">
      <c r="B54407" s="10"/>
      <c r="L54407" s="10"/>
      <c r="M54407" s="10"/>
    </row>
    <row r="54408" spans="2:13" s="1" customFormat="1" ht="13.8" x14ac:dyDescent="0.3">
      <c r="B54408" s="10"/>
      <c r="L54408" s="10"/>
      <c r="M54408" s="10"/>
    </row>
    <row r="54409" spans="2:13" s="1" customFormat="1" ht="13.8" x14ac:dyDescent="0.3">
      <c r="B54409" s="10"/>
      <c r="L54409" s="10"/>
      <c r="M54409" s="10"/>
    </row>
    <row r="54410" spans="2:13" s="1" customFormat="1" ht="13.8" x14ac:dyDescent="0.3">
      <c r="B54410" s="10"/>
      <c r="L54410" s="10"/>
      <c r="M54410" s="10"/>
    </row>
    <row r="54411" spans="2:13" s="1" customFormat="1" ht="13.8" x14ac:dyDescent="0.3">
      <c r="B54411" s="10"/>
      <c r="L54411" s="10"/>
      <c r="M54411" s="10"/>
    </row>
    <row r="54412" spans="2:13" s="1" customFormat="1" ht="13.8" x14ac:dyDescent="0.3">
      <c r="B54412" s="10"/>
      <c r="L54412" s="10"/>
      <c r="M54412" s="10"/>
    </row>
    <row r="54413" spans="2:13" s="1" customFormat="1" ht="13.8" x14ac:dyDescent="0.3">
      <c r="B54413" s="10"/>
      <c r="L54413" s="10"/>
      <c r="M54413" s="10"/>
    </row>
    <row r="54414" spans="2:13" s="1" customFormat="1" ht="13.8" x14ac:dyDescent="0.3">
      <c r="B54414" s="10"/>
      <c r="L54414" s="10"/>
      <c r="M54414" s="10"/>
    </row>
    <row r="54415" spans="2:13" s="1" customFormat="1" ht="13.8" x14ac:dyDescent="0.3">
      <c r="B54415" s="10"/>
      <c r="L54415" s="10"/>
      <c r="M54415" s="10"/>
    </row>
    <row r="54416" spans="2:13" s="1" customFormat="1" ht="13.8" x14ac:dyDescent="0.3">
      <c r="B54416" s="10"/>
      <c r="L54416" s="10"/>
      <c r="M54416" s="10"/>
    </row>
    <row r="54417" spans="2:13" s="1" customFormat="1" ht="13.8" x14ac:dyDescent="0.3">
      <c r="B54417" s="10"/>
      <c r="L54417" s="10"/>
      <c r="M54417" s="10"/>
    </row>
    <row r="54418" spans="2:13" s="1" customFormat="1" ht="13.8" x14ac:dyDescent="0.3">
      <c r="B54418" s="10"/>
      <c r="L54418" s="10"/>
      <c r="M54418" s="10"/>
    </row>
    <row r="54419" spans="2:13" s="1" customFormat="1" ht="13.8" x14ac:dyDescent="0.3">
      <c r="B54419" s="10"/>
      <c r="L54419" s="10"/>
      <c r="M54419" s="10"/>
    </row>
    <row r="54420" spans="2:13" s="1" customFormat="1" ht="13.8" x14ac:dyDescent="0.3">
      <c r="B54420" s="10"/>
      <c r="L54420" s="10"/>
      <c r="M54420" s="10"/>
    </row>
    <row r="54421" spans="2:13" s="1" customFormat="1" ht="13.8" x14ac:dyDescent="0.3">
      <c r="B54421" s="10"/>
      <c r="L54421" s="10"/>
      <c r="M54421" s="10"/>
    </row>
    <row r="54422" spans="2:13" s="1" customFormat="1" ht="13.8" x14ac:dyDescent="0.3">
      <c r="B54422" s="10"/>
      <c r="L54422" s="10"/>
      <c r="M54422" s="10"/>
    </row>
    <row r="54423" spans="2:13" s="1" customFormat="1" ht="13.8" x14ac:dyDescent="0.3">
      <c r="B54423" s="10"/>
      <c r="L54423" s="10"/>
      <c r="M54423" s="10"/>
    </row>
    <row r="54424" spans="2:13" s="1" customFormat="1" ht="13.8" x14ac:dyDescent="0.3">
      <c r="B54424" s="10"/>
      <c r="L54424" s="10"/>
      <c r="M54424" s="10"/>
    </row>
    <row r="54425" spans="2:13" s="1" customFormat="1" ht="13.8" x14ac:dyDescent="0.3">
      <c r="B54425" s="10"/>
      <c r="L54425" s="10"/>
      <c r="M54425" s="10"/>
    </row>
    <row r="54426" spans="2:13" s="1" customFormat="1" ht="13.8" x14ac:dyDescent="0.3">
      <c r="B54426" s="10"/>
      <c r="L54426" s="10"/>
      <c r="M54426" s="10"/>
    </row>
    <row r="54427" spans="2:13" s="1" customFormat="1" ht="13.8" x14ac:dyDescent="0.3">
      <c r="B54427" s="10"/>
      <c r="L54427" s="10"/>
      <c r="M54427" s="10"/>
    </row>
    <row r="54428" spans="2:13" s="1" customFormat="1" ht="13.8" x14ac:dyDescent="0.3">
      <c r="B54428" s="10"/>
      <c r="L54428" s="10"/>
      <c r="M54428" s="10"/>
    </row>
    <row r="54429" spans="2:13" s="1" customFormat="1" ht="13.8" x14ac:dyDescent="0.3">
      <c r="B54429" s="10"/>
      <c r="L54429" s="10"/>
      <c r="M54429" s="10"/>
    </row>
    <row r="54430" spans="2:13" s="1" customFormat="1" ht="13.8" x14ac:dyDescent="0.3">
      <c r="B54430" s="10"/>
      <c r="L54430" s="10"/>
      <c r="M54430" s="10"/>
    </row>
    <row r="54431" spans="2:13" s="1" customFormat="1" ht="13.8" x14ac:dyDescent="0.3">
      <c r="B54431" s="10"/>
      <c r="L54431" s="10"/>
      <c r="M54431" s="10"/>
    </row>
    <row r="54432" spans="2:13" s="1" customFormat="1" ht="13.8" x14ac:dyDescent="0.3">
      <c r="B54432" s="10"/>
      <c r="L54432" s="10"/>
      <c r="M54432" s="10"/>
    </row>
    <row r="54433" spans="2:13" s="1" customFormat="1" ht="13.8" x14ac:dyDescent="0.3">
      <c r="B54433" s="10"/>
      <c r="L54433" s="10"/>
      <c r="M54433" s="10"/>
    </row>
    <row r="54434" spans="2:13" s="1" customFormat="1" ht="13.8" x14ac:dyDescent="0.3">
      <c r="B54434" s="10"/>
      <c r="L54434" s="10"/>
      <c r="M54434" s="10"/>
    </row>
    <row r="54435" spans="2:13" s="1" customFormat="1" ht="13.8" x14ac:dyDescent="0.3">
      <c r="B54435" s="10"/>
      <c r="L54435" s="10"/>
      <c r="M54435" s="10"/>
    </row>
    <row r="54436" spans="2:13" s="1" customFormat="1" ht="13.8" x14ac:dyDescent="0.3">
      <c r="B54436" s="10"/>
      <c r="L54436" s="10"/>
      <c r="M54436" s="10"/>
    </row>
    <row r="54437" spans="2:13" s="1" customFormat="1" ht="13.8" x14ac:dyDescent="0.3">
      <c r="B54437" s="10"/>
      <c r="L54437" s="10"/>
      <c r="M54437" s="10"/>
    </row>
    <row r="54438" spans="2:13" s="1" customFormat="1" ht="13.8" x14ac:dyDescent="0.3">
      <c r="B54438" s="10"/>
      <c r="L54438" s="10"/>
      <c r="M54438" s="10"/>
    </row>
    <row r="54439" spans="2:13" s="1" customFormat="1" ht="13.8" x14ac:dyDescent="0.3">
      <c r="B54439" s="10"/>
      <c r="L54439" s="10"/>
      <c r="M54439" s="10"/>
    </row>
    <row r="54440" spans="2:13" s="1" customFormat="1" ht="13.8" x14ac:dyDescent="0.3">
      <c r="B54440" s="10"/>
      <c r="L54440" s="10"/>
      <c r="M54440" s="10"/>
    </row>
    <row r="54441" spans="2:13" s="1" customFormat="1" ht="13.8" x14ac:dyDescent="0.3">
      <c r="B54441" s="10"/>
      <c r="L54441" s="10"/>
      <c r="M54441" s="10"/>
    </row>
    <row r="54442" spans="2:13" s="1" customFormat="1" ht="13.8" x14ac:dyDescent="0.3">
      <c r="B54442" s="10"/>
      <c r="L54442" s="10"/>
      <c r="M54442" s="10"/>
    </row>
    <row r="54443" spans="2:13" s="1" customFormat="1" ht="13.8" x14ac:dyDescent="0.3">
      <c r="B54443" s="10"/>
      <c r="L54443" s="10"/>
      <c r="M54443" s="10"/>
    </row>
    <row r="54444" spans="2:13" s="1" customFormat="1" ht="13.8" x14ac:dyDescent="0.3">
      <c r="B54444" s="10"/>
      <c r="L54444" s="10"/>
      <c r="M54444" s="10"/>
    </row>
    <row r="54445" spans="2:13" s="1" customFormat="1" ht="13.8" x14ac:dyDescent="0.3">
      <c r="B54445" s="10"/>
      <c r="L54445" s="10"/>
      <c r="M54445" s="10"/>
    </row>
    <row r="54446" spans="2:13" s="1" customFormat="1" ht="13.8" x14ac:dyDescent="0.3">
      <c r="B54446" s="10"/>
      <c r="L54446" s="10"/>
      <c r="M54446" s="10"/>
    </row>
    <row r="54447" spans="2:13" s="1" customFormat="1" ht="13.8" x14ac:dyDescent="0.3">
      <c r="B54447" s="10"/>
      <c r="L54447" s="10"/>
      <c r="M54447" s="10"/>
    </row>
    <row r="54448" spans="2:13" s="1" customFormat="1" ht="13.8" x14ac:dyDescent="0.3">
      <c r="B54448" s="10"/>
      <c r="L54448" s="10"/>
      <c r="M54448" s="10"/>
    </row>
    <row r="54449" spans="2:13" s="1" customFormat="1" ht="13.8" x14ac:dyDescent="0.3">
      <c r="B54449" s="10"/>
      <c r="L54449" s="10"/>
      <c r="M54449" s="10"/>
    </row>
    <row r="54450" spans="2:13" s="1" customFormat="1" ht="13.8" x14ac:dyDescent="0.3">
      <c r="B54450" s="10"/>
      <c r="L54450" s="10"/>
      <c r="M54450" s="10"/>
    </row>
    <row r="54451" spans="2:13" s="1" customFormat="1" ht="13.8" x14ac:dyDescent="0.3">
      <c r="B54451" s="10"/>
      <c r="L54451" s="10"/>
      <c r="M54451" s="10"/>
    </row>
    <row r="54452" spans="2:13" s="1" customFormat="1" ht="13.8" x14ac:dyDescent="0.3">
      <c r="B54452" s="10"/>
      <c r="L54452" s="10"/>
      <c r="M54452" s="10"/>
    </row>
    <row r="54453" spans="2:13" s="1" customFormat="1" ht="13.8" x14ac:dyDescent="0.3">
      <c r="B54453" s="10"/>
      <c r="L54453" s="10"/>
      <c r="M54453" s="10"/>
    </row>
    <row r="54454" spans="2:13" s="1" customFormat="1" ht="13.8" x14ac:dyDescent="0.3">
      <c r="B54454" s="10"/>
      <c r="L54454" s="10"/>
      <c r="M54454" s="10"/>
    </row>
    <row r="54455" spans="2:13" s="1" customFormat="1" ht="13.8" x14ac:dyDescent="0.3">
      <c r="B54455" s="10"/>
      <c r="L54455" s="10"/>
      <c r="M54455" s="10"/>
    </row>
    <row r="54456" spans="2:13" s="1" customFormat="1" ht="13.8" x14ac:dyDescent="0.3">
      <c r="B54456" s="10"/>
      <c r="L54456" s="10"/>
      <c r="M54456" s="10"/>
    </row>
    <row r="54457" spans="2:13" s="1" customFormat="1" ht="13.8" x14ac:dyDescent="0.3">
      <c r="B54457" s="10"/>
      <c r="L54457" s="10"/>
      <c r="M54457" s="10"/>
    </row>
    <row r="54458" spans="2:13" s="1" customFormat="1" ht="13.8" x14ac:dyDescent="0.3">
      <c r="B54458" s="10"/>
      <c r="L54458" s="10"/>
      <c r="M54458" s="10"/>
    </row>
    <row r="54459" spans="2:13" s="1" customFormat="1" ht="13.8" x14ac:dyDescent="0.3">
      <c r="B54459" s="10"/>
      <c r="L54459" s="10"/>
      <c r="M54459" s="10"/>
    </row>
    <row r="54460" spans="2:13" s="1" customFormat="1" ht="13.8" x14ac:dyDescent="0.3">
      <c r="B54460" s="10"/>
      <c r="L54460" s="10"/>
      <c r="M54460" s="10"/>
    </row>
    <row r="54461" spans="2:13" s="1" customFormat="1" ht="13.8" x14ac:dyDescent="0.3">
      <c r="B54461" s="10"/>
      <c r="L54461" s="10"/>
      <c r="M54461" s="10"/>
    </row>
    <row r="54462" spans="2:13" s="1" customFormat="1" ht="13.8" x14ac:dyDescent="0.3">
      <c r="B54462" s="10"/>
      <c r="L54462" s="10"/>
      <c r="M54462" s="10"/>
    </row>
    <row r="54463" spans="2:13" s="1" customFormat="1" ht="13.8" x14ac:dyDescent="0.3">
      <c r="B54463" s="10"/>
      <c r="L54463" s="10"/>
      <c r="M54463" s="10"/>
    </row>
    <row r="54464" spans="2:13" s="1" customFormat="1" ht="13.8" x14ac:dyDescent="0.3">
      <c r="B54464" s="10"/>
      <c r="L54464" s="10"/>
      <c r="M54464" s="10"/>
    </row>
    <row r="54465" spans="2:13" s="1" customFormat="1" ht="13.8" x14ac:dyDescent="0.3">
      <c r="B54465" s="10"/>
      <c r="L54465" s="10"/>
      <c r="M54465" s="10"/>
    </row>
    <row r="54466" spans="2:13" s="1" customFormat="1" ht="13.8" x14ac:dyDescent="0.3">
      <c r="B54466" s="10"/>
      <c r="L54466" s="10"/>
      <c r="M54466" s="10"/>
    </row>
    <row r="54467" spans="2:13" s="1" customFormat="1" ht="13.8" x14ac:dyDescent="0.3">
      <c r="B54467" s="10"/>
      <c r="L54467" s="10"/>
      <c r="M54467" s="10"/>
    </row>
    <row r="54468" spans="2:13" s="1" customFormat="1" ht="13.8" x14ac:dyDescent="0.3">
      <c r="B54468" s="10"/>
      <c r="L54468" s="10"/>
      <c r="M54468" s="10"/>
    </row>
    <row r="54469" spans="2:13" s="1" customFormat="1" ht="13.8" x14ac:dyDescent="0.3">
      <c r="B54469" s="10"/>
      <c r="L54469" s="10"/>
      <c r="M54469" s="10"/>
    </row>
    <row r="54470" spans="2:13" s="1" customFormat="1" ht="13.8" x14ac:dyDescent="0.3">
      <c r="B54470" s="10"/>
      <c r="L54470" s="10"/>
      <c r="M54470" s="10"/>
    </row>
    <row r="54471" spans="2:13" s="1" customFormat="1" ht="13.8" x14ac:dyDescent="0.3">
      <c r="B54471" s="10"/>
      <c r="L54471" s="10"/>
      <c r="M54471" s="10"/>
    </row>
    <row r="54472" spans="2:13" s="1" customFormat="1" ht="13.8" x14ac:dyDescent="0.3">
      <c r="B54472" s="10"/>
      <c r="L54472" s="10"/>
      <c r="M54472" s="10"/>
    </row>
    <row r="54473" spans="2:13" s="1" customFormat="1" ht="13.8" x14ac:dyDescent="0.3">
      <c r="B54473" s="10"/>
      <c r="L54473" s="10"/>
      <c r="M54473" s="10"/>
    </row>
    <row r="54474" spans="2:13" s="1" customFormat="1" ht="13.8" x14ac:dyDescent="0.3">
      <c r="B54474" s="10"/>
      <c r="L54474" s="10"/>
      <c r="M54474" s="10"/>
    </row>
    <row r="54475" spans="2:13" s="1" customFormat="1" ht="13.8" x14ac:dyDescent="0.3">
      <c r="B54475" s="10"/>
      <c r="L54475" s="10"/>
      <c r="M54475" s="10"/>
    </row>
    <row r="54476" spans="2:13" s="1" customFormat="1" ht="13.8" x14ac:dyDescent="0.3">
      <c r="B54476" s="10"/>
      <c r="L54476" s="10"/>
      <c r="M54476" s="10"/>
    </row>
    <row r="54477" spans="2:13" s="1" customFormat="1" ht="13.8" x14ac:dyDescent="0.3">
      <c r="B54477" s="10"/>
      <c r="L54477" s="10"/>
      <c r="M54477" s="10"/>
    </row>
    <row r="54478" spans="2:13" s="1" customFormat="1" ht="13.8" x14ac:dyDescent="0.3">
      <c r="B54478" s="10"/>
      <c r="L54478" s="10"/>
      <c r="M54478" s="10"/>
    </row>
    <row r="54479" spans="2:13" s="1" customFormat="1" ht="13.8" x14ac:dyDescent="0.3">
      <c r="B54479" s="10"/>
      <c r="L54479" s="10"/>
      <c r="M54479" s="10"/>
    </row>
    <row r="54480" spans="2:13" s="1" customFormat="1" ht="13.8" x14ac:dyDescent="0.3">
      <c r="B54480" s="10"/>
      <c r="L54480" s="10"/>
      <c r="M54480" s="10"/>
    </row>
    <row r="54481" spans="2:13" s="1" customFormat="1" ht="13.8" x14ac:dyDescent="0.3">
      <c r="B54481" s="10"/>
      <c r="L54481" s="10"/>
      <c r="M54481" s="10"/>
    </row>
    <row r="54482" spans="2:13" s="1" customFormat="1" ht="13.8" x14ac:dyDescent="0.3">
      <c r="B54482" s="10"/>
      <c r="L54482" s="10"/>
      <c r="M54482" s="10"/>
    </row>
    <row r="54483" spans="2:13" s="1" customFormat="1" ht="13.8" x14ac:dyDescent="0.3">
      <c r="B54483" s="10"/>
      <c r="L54483" s="10"/>
      <c r="M54483" s="10"/>
    </row>
    <row r="54484" spans="2:13" s="1" customFormat="1" ht="13.8" x14ac:dyDescent="0.3">
      <c r="B54484" s="10"/>
      <c r="L54484" s="10"/>
      <c r="M54484" s="10"/>
    </row>
    <row r="54485" spans="2:13" s="1" customFormat="1" ht="13.8" x14ac:dyDescent="0.3">
      <c r="B54485" s="10"/>
      <c r="L54485" s="10"/>
      <c r="M54485" s="10"/>
    </row>
    <row r="54486" spans="2:13" s="1" customFormat="1" ht="13.8" x14ac:dyDescent="0.3">
      <c r="B54486" s="10"/>
      <c r="L54486" s="10"/>
      <c r="M54486" s="10"/>
    </row>
    <row r="54487" spans="2:13" s="1" customFormat="1" ht="13.8" x14ac:dyDescent="0.3">
      <c r="B54487" s="10"/>
      <c r="L54487" s="10"/>
      <c r="M54487" s="10"/>
    </row>
    <row r="54488" spans="2:13" s="1" customFormat="1" ht="13.8" x14ac:dyDescent="0.3">
      <c r="B54488" s="10"/>
      <c r="L54488" s="10"/>
      <c r="M54488" s="10"/>
    </row>
    <row r="54489" spans="2:13" s="1" customFormat="1" ht="13.8" x14ac:dyDescent="0.3">
      <c r="B54489" s="10"/>
      <c r="L54489" s="10"/>
      <c r="M54489" s="10"/>
    </row>
    <row r="54490" spans="2:13" s="1" customFormat="1" ht="13.8" x14ac:dyDescent="0.3">
      <c r="B54490" s="10"/>
      <c r="L54490" s="10"/>
      <c r="M54490" s="10"/>
    </row>
    <row r="54491" spans="2:13" s="1" customFormat="1" ht="13.8" x14ac:dyDescent="0.3">
      <c r="B54491" s="10"/>
      <c r="L54491" s="10"/>
      <c r="M54491" s="10"/>
    </row>
    <row r="54492" spans="2:13" s="1" customFormat="1" ht="13.8" x14ac:dyDescent="0.3">
      <c r="B54492" s="10"/>
      <c r="L54492" s="10"/>
      <c r="M54492" s="10"/>
    </row>
    <row r="54493" spans="2:13" s="1" customFormat="1" ht="13.8" x14ac:dyDescent="0.3">
      <c r="B54493" s="10"/>
      <c r="L54493" s="10"/>
      <c r="M54493" s="10"/>
    </row>
    <row r="54494" spans="2:13" s="1" customFormat="1" ht="13.8" x14ac:dyDescent="0.3">
      <c r="B54494" s="10"/>
      <c r="L54494" s="10"/>
      <c r="M54494" s="10"/>
    </row>
    <row r="54495" spans="2:13" s="1" customFormat="1" ht="13.8" x14ac:dyDescent="0.3">
      <c r="B54495" s="10"/>
      <c r="L54495" s="10"/>
      <c r="M54495" s="10"/>
    </row>
    <row r="54496" spans="2:13" s="1" customFormat="1" ht="13.8" x14ac:dyDescent="0.3">
      <c r="B54496" s="10"/>
      <c r="L54496" s="10"/>
      <c r="M54496" s="10"/>
    </row>
    <row r="54497" spans="2:13" s="1" customFormat="1" ht="13.8" x14ac:dyDescent="0.3">
      <c r="B54497" s="10"/>
      <c r="L54497" s="10"/>
      <c r="M54497" s="10"/>
    </row>
    <row r="54498" spans="2:13" s="1" customFormat="1" ht="13.8" x14ac:dyDescent="0.3">
      <c r="B54498" s="10"/>
      <c r="L54498" s="10"/>
      <c r="M54498" s="10"/>
    </row>
    <row r="54499" spans="2:13" s="1" customFormat="1" ht="13.8" x14ac:dyDescent="0.3">
      <c r="B54499" s="10"/>
      <c r="L54499" s="10"/>
      <c r="M54499" s="10"/>
    </row>
    <row r="54500" spans="2:13" s="1" customFormat="1" ht="13.8" x14ac:dyDescent="0.3">
      <c r="B54500" s="10"/>
      <c r="L54500" s="10"/>
      <c r="M54500" s="10"/>
    </row>
    <row r="54501" spans="2:13" s="1" customFormat="1" ht="13.8" x14ac:dyDescent="0.3">
      <c r="B54501" s="10"/>
      <c r="L54501" s="10"/>
      <c r="M54501" s="10"/>
    </row>
    <row r="54502" spans="2:13" s="1" customFormat="1" ht="13.8" x14ac:dyDescent="0.3">
      <c r="B54502" s="10"/>
      <c r="L54502" s="10"/>
      <c r="M54502" s="10"/>
    </row>
    <row r="54503" spans="2:13" s="1" customFormat="1" ht="13.8" x14ac:dyDescent="0.3">
      <c r="B54503" s="10"/>
      <c r="L54503" s="10"/>
      <c r="M54503" s="10"/>
    </row>
    <row r="54504" spans="2:13" s="1" customFormat="1" ht="13.8" x14ac:dyDescent="0.3">
      <c r="B54504" s="10"/>
      <c r="L54504" s="10"/>
      <c r="M54504" s="10"/>
    </row>
    <row r="54505" spans="2:13" s="1" customFormat="1" ht="13.8" x14ac:dyDescent="0.3">
      <c r="B54505" s="10"/>
      <c r="L54505" s="10"/>
      <c r="M54505" s="10"/>
    </row>
    <row r="54506" spans="2:13" s="1" customFormat="1" ht="13.8" x14ac:dyDescent="0.3">
      <c r="B54506" s="10"/>
      <c r="L54506" s="10"/>
      <c r="M54506" s="10"/>
    </row>
    <row r="54507" spans="2:13" s="1" customFormat="1" ht="13.8" x14ac:dyDescent="0.3">
      <c r="B54507" s="10"/>
      <c r="L54507" s="10"/>
      <c r="M54507" s="10"/>
    </row>
    <row r="54508" spans="2:13" s="1" customFormat="1" ht="13.8" x14ac:dyDescent="0.3">
      <c r="B54508" s="10"/>
      <c r="L54508" s="10"/>
      <c r="M54508" s="10"/>
    </row>
    <row r="54509" spans="2:13" s="1" customFormat="1" ht="13.8" x14ac:dyDescent="0.3">
      <c r="B54509" s="10"/>
      <c r="L54509" s="10"/>
      <c r="M54509" s="10"/>
    </row>
    <row r="54510" spans="2:13" s="1" customFormat="1" ht="13.8" x14ac:dyDescent="0.3">
      <c r="B54510" s="10"/>
      <c r="L54510" s="10"/>
      <c r="M54510" s="10"/>
    </row>
    <row r="54511" spans="2:13" s="1" customFormat="1" ht="13.8" x14ac:dyDescent="0.3">
      <c r="B54511" s="10"/>
      <c r="L54511" s="10"/>
      <c r="M54511" s="10"/>
    </row>
    <row r="54512" spans="2:13" s="1" customFormat="1" ht="13.8" x14ac:dyDescent="0.3">
      <c r="B54512" s="10"/>
      <c r="L54512" s="10"/>
      <c r="M54512" s="10"/>
    </row>
    <row r="54513" spans="2:13" s="1" customFormat="1" ht="13.8" x14ac:dyDescent="0.3">
      <c r="B54513" s="10"/>
      <c r="L54513" s="10"/>
      <c r="M54513" s="10"/>
    </row>
    <row r="54514" spans="2:13" s="1" customFormat="1" ht="13.8" x14ac:dyDescent="0.3">
      <c r="B54514" s="10"/>
      <c r="L54514" s="10"/>
      <c r="M54514" s="10"/>
    </row>
    <row r="54515" spans="2:13" s="1" customFormat="1" ht="13.8" x14ac:dyDescent="0.3">
      <c r="B54515" s="10"/>
      <c r="L54515" s="10"/>
      <c r="M54515" s="10"/>
    </row>
    <row r="54516" spans="2:13" s="1" customFormat="1" ht="13.8" x14ac:dyDescent="0.3">
      <c r="B54516" s="10"/>
      <c r="L54516" s="10"/>
      <c r="M54516" s="10"/>
    </row>
    <row r="54517" spans="2:13" s="1" customFormat="1" ht="13.8" x14ac:dyDescent="0.3">
      <c r="B54517" s="10"/>
      <c r="L54517" s="10"/>
      <c r="M54517" s="10"/>
    </row>
    <row r="54518" spans="2:13" s="1" customFormat="1" ht="13.8" x14ac:dyDescent="0.3">
      <c r="B54518" s="10"/>
      <c r="L54518" s="10"/>
      <c r="M54518" s="10"/>
    </row>
    <row r="54519" spans="2:13" s="1" customFormat="1" ht="13.8" x14ac:dyDescent="0.3">
      <c r="B54519" s="10"/>
      <c r="L54519" s="10"/>
      <c r="M54519" s="10"/>
    </row>
    <row r="54520" spans="2:13" s="1" customFormat="1" ht="13.8" x14ac:dyDescent="0.3">
      <c r="B54520" s="10"/>
      <c r="L54520" s="10"/>
      <c r="M54520" s="10"/>
    </row>
    <row r="54521" spans="2:13" s="1" customFormat="1" ht="13.8" x14ac:dyDescent="0.3">
      <c r="B54521" s="10"/>
      <c r="L54521" s="10"/>
      <c r="M54521" s="10"/>
    </row>
    <row r="54522" spans="2:13" s="1" customFormat="1" ht="13.8" x14ac:dyDescent="0.3">
      <c r="B54522" s="10"/>
      <c r="L54522" s="10"/>
      <c r="M54522" s="10"/>
    </row>
    <row r="54523" spans="2:13" s="1" customFormat="1" ht="13.8" x14ac:dyDescent="0.3">
      <c r="B54523" s="10"/>
      <c r="L54523" s="10"/>
      <c r="M54523" s="10"/>
    </row>
    <row r="54524" spans="2:13" s="1" customFormat="1" ht="13.8" x14ac:dyDescent="0.3">
      <c r="B54524" s="10"/>
      <c r="L54524" s="10"/>
      <c r="M54524" s="10"/>
    </row>
    <row r="54525" spans="2:13" s="1" customFormat="1" ht="13.8" x14ac:dyDescent="0.3">
      <c r="B54525" s="10"/>
      <c r="L54525" s="10"/>
      <c r="M54525" s="10"/>
    </row>
    <row r="54526" spans="2:13" s="1" customFormat="1" ht="13.8" x14ac:dyDescent="0.3">
      <c r="B54526" s="10"/>
      <c r="L54526" s="10"/>
      <c r="M54526" s="10"/>
    </row>
    <row r="54527" spans="2:13" s="1" customFormat="1" ht="13.8" x14ac:dyDescent="0.3">
      <c r="B54527" s="10"/>
      <c r="L54527" s="10"/>
      <c r="M54527" s="10"/>
    </row>
    <row r="54528" spans="2:13" s="1" customFormat="1" ht="13.8" x14ac:dyDescent="0.3">
      <c r="B54528" s="10"/>
      <c r="L54528" s="10"/>
      <c r="M54528" s="10"/>
    </row>
    <row r="54529" spans="2:13" s="1" customFormat="1" ht="13.8" x14ac:dyDescent="0.3">
      <c r="B54529" s="10"/>
      <c r="L54529" s="10"/>
      <c r="M54529" s="10"/>
    </row>
    <row r="54530" spans="2:13" s="1" customFormat="1" ht="13.8" x14ac:dyDescent="0.3">
      <c r="B54530" s="10"/>
      <c r="L54530" s="10"/>
      <c r="M54530" s="10"/>
    </row>
    <row r="54531" spans="2:13" s="1" customFormat="1" ht="13.8" x14ac:dyDescent="0.3">
      <c r="B54531" s="10"/>
      <c r="L54531" s="10"/>
      <c r="M54531" s="10"/>
    </row>
    <row r="54532" spans="2:13" s="1" customFormat="1" ht="13.8" x14ac:dyDescent="0.3">
      <c r="B54532" s="10"/>
      <c r="L54532" s="10"/>
      <c r="M54532" s="10"/>
    </row>
    <row r="54533" spans="2:13" s="1" customFormat="1" ht="13.8" x14ac:dyDescent="0.3">
      <c r="B54533" s="10"/>
      <c r="L54533" s="10"/>
      <c r="M54533" s="10"/>
    </row>
    <row r="54534" spans="2:13" s="1" customFormat="1" ht="13.8" x14ac:dyDescent="0.3">
      <c r="B54534" s="10"/>
      <c r="L54534" s="10"/>
      <c r="M54534" s="10"/>
    </row>
    <row r="54535" spans="2:13" s="1" customFormat="1" ht="13.8" x14ac:dyDescent="0.3">
      <c r="B54535" s="10"/>
      <c r="L54535" s="10"/>
      <c r="M54535" s="10"/>
    </row>
    <row r="54536" spans="2:13" s="1" customFormat="1" ht="13.8" x14ac:dyDescent="0.3">
      <c r="B54536" s="10"/>
      <c r="L54536" s="10"/>
      <c r="M54536" s="10"/>
    </row>
    <row r="54537" spans="2:13" s="1" customFormat="1" ht="13.8" x14ac:dyDescent="0.3">
      <c r="B54537" s="10"/>
      <c r="L54537" s="10"/>
      <c r="M54537" s="10"/>
    </row>
    <row r="54538" spans="2:13" s="1" customFormat="1" ht="13.8" x14ac:dyDescent="0.3">
      <c r="B54538" s="10"/>
      <c r="L54538" s="10"/>
      <c r="M54538" s="10"/>
    </row>
    <row r="54539" spans="2:13" s="1" customFormat="1" ht="13.8" x14ac:dyDescent="0.3">
      <c r="B54539" s="10"/>
      <c r="L54539" s="10"/>
      <c r="M54539" s="10"/>
    </row>
    <row r="54540" spans="2:13" s="1" customFormat="1" ht="13.8" x14ac:dyDescent="0.3">
      <c r="B54540" s="10"/>
      <c r="L54540" s="10"/>
      <c r="M54540" s="10"/>
    </row>
    <row r="54541" spans="2:13" s="1" customFormat="1" ht="13.8" x14ac:dyDescent="0.3">
      <c r="B54541" s="10"/>
      <c r="L54541" s="10"/>
      <c r="M54541" s="10"/>
    </row>
    <row r="54542" spans="2:13" s="1" customFormat="1" ht="13.8" x14ac:dyDescent="0.3">
      <c r="B54542" s="10"/>
      <c r="L54542" s="10"/>
      <c r="M54542" s="10"/>
    </row>
    <row r="54543" spans="2:13" s="1" customFormat="1" ht="13.8" x14ac:dyDescent="0.3">
      <c r="B54543" s="10"/>
      <c r="L54543" s="10"/>
      <c r="M54543" s="10"/>
    </row>
    <row r="54544" spans="2:13" s="1" customFormat="1" ht="13.8" x14ac:dyDescent="0.3">
      <c r="B54544" s="10"/>
      <c r="L54544" s="10"/>
      <c r="M54544" s="10"/>
    </row>
    <row r="54545" spans="2:13" s="1" customFormat="1" ht="13.8" x14ac:dyDescent="0.3">
      <c r="B54545" s="10"/>
      <c r="L54545" s="10"/>
      <c r="M54545" s="10"/>
    </row>
    <row r="54546" spans="2:13" s="1" customFormat="1" ht="13.8" x14ac:dyDescent="0.3">
      <c r="B54546" s="10"/>
      <c r="L54546" s="10"/>
      <c r="M54546" s="10"/>
    </row>
    <row r="54547" spans="2:13" s="1" customFormat="1" ht="13.8" x14ac:dyDescent="0.3">
      <c r="B54547" s="10"/>
      <c r="L54547" s="10"/>
      <c r="M54547" s="10"/>
    </row>
    <row r="54548" spans="2:13" s="1" customFormat="1" ht="13.8" x14ac:dyDescent="0.3">
      <c r="B54548" s="10"/>
      <c r="L54548" s="10"/>
      <c r="M54548" s="10"/>
    </row>
    <row r="54549" spans="2:13" s="1" customFormat="1" ht="13.8" x14ac:dyDescent="0.3">
      <c r="B54549" s="10"/>
      <c r="L54549" s="10"/>
      <c r="M54549" s="10"/>
    </row>
    <row r="54550" spans="2:13" s="1" customFormat="1" ht="13.8" x14ac:dyDescent="0.3">
      <c r="B54550" s="10"/>
      <c r="L54550" s="10"/>
      <c r="M54550" s="10"/>
    </row>
    <row r="54551" spans="2:13" s="1" customFormat="1" ht="13.8" x14ac:dyDescent="0.3">
      <c r="B54551" s="10"/>
      <c r="L54551" s="10"/>
      <c r="M54551" s="10"/>
    </row>
    <row r="54552" spans="2:13" s="1" customFormat="1" ht="13.8" x14ac:dyDescent="0.3">
      <c r="B54552" s="10"/>
      <c r="L54552" s="10"/>
      <c r="M54552" s="10"/>
    </row>
    <row r="54553" spans="2:13" s="1" customFormat="1" ht="13.8" x14ac:dyDescent="0.3">
      <c r="B54553" s="10"/>
      <c r="L54553" s="10"/>
      <c r="M54553" s="10"/>
    </row>
    <row r="54554" spans="2:13" s="1" customFormat="1" ht="13.8" x14ac:dyDescent="0.3">
      <c r="B54554" s="10"/>
      <c r="L54554" s="10"/>
      <c r="M54554" s="10"/>
    </row>
    <row r="54555" spans="2:13" s="1" customFormat="1" ht="13.8" x14ac:dyDescent="0.3">
      <c r="B54555" s="10"/>
      <c r="L54555" s="10"/>
      <c r="M54555" s="10"/>
    </row>
    <row r="54556" spans="2:13" s="1" customFormat="1" ht="13.8" x14ac:dyDescent="0.3">
      <c r="B54556" s="10"/>
      <c r="L54556" s="10"/>
      <c r="M54556" s="10"/>
    </row>
    <row r="54557" spans="2:13" s="1" customFormat="1" ht="13.8" x14ac:dyDescent="0.3">
      <c r="B54557" s="10"/>
      <c r="L54557" s="10"/>
      <c r="M54557" s="10"/>
    </row>
    <row r="54558" spans="2:13" s="1" customFormat="1" ht="13.8" x14ac:dyDescent="0.3">
      <c r="B54558" s="10"/>
      <c r="L54558" s="10"/>
      <c r="M54558" s="10"/>
    </row>
    <row r="54559" spans="2:13" s="1" customFormat="1" ht="13.8" x14ac:dyDescent="0.3">
      <c r="B54559" s="10"/>
      <c r="L54559" s="10"/>
      <c r="M54559" s="10"/>
    </row>
    <row r="54560" spans="2:13" s="1" customFormat="1" ht="13.8" x14ac:dyDescent="0.3">
      <c r="B54560" s="10"/>
      <c r="L54560" s="10"/>
      <c r="M54560" s="10"/>
    </row>
    <row r="54561" spans="2:13" s="1" customFormat="1" ht="13.8" x14ac:dyDescent="0.3">
      <c r="B54561" s="10"/>
      <c r="L54561" s="10"/>
      <c r="M54561" s="10"/>
    </row>
    <row r="54562" spans="2:13" s="1" customFormat="1" ht="13.8" x14ac:dyDescent="0.3">
      <c r="B54562" s="10"/>
      <c r="L54562" s="10"/>
      <c r="M54562" s="10"/>
    </row>
    <row r="54563" spans="2:13" s="1" customFormat="1" ht="13.8" x14ac:dyDescent="0.3">
      <c r="B54563" s="10"/>
      <c r="L54563" s="10"/>
      <c r="M54563" s="10"/>
    </row>
    <row r="54564" spans="2:13" s="1" customFormat="1" ht="13.8" x14ac:dyDescent="0.3">
      <c r="B54564" s="10"/>
      <c r="L54564" s="10"/>
      <c r="M54564" s="10"/>
    </row>
    <row r="54565" spans="2:13" s="1" customFormat="1" ht="13.8" x14ac:dyDescent="0.3">
      <c r="B54565" s="10"/>
      <c r="L54565" s="10"/>
      <c r="M54565" s="10"/>
    </row>
    <row r="54566" spans="2:13" s="1" customFormat="1" ht="13.8" x14ac:dyDescent="0.3">
      <c r="B54566" s="10"/>
      <c r="L54566" s="10"/>
      <c r="M54566" s="10"/>
    </row>
    <row r="54567" spans="2:13" s="1" customFormat="1" ht="13.8" x14ac:dyDescent="0.3">
      <c r="B54567" s="10"/>
      <c r="L54567" s="10"/>
      <c r="M54567" s="10"/>
    </row>
    <row r="54568" spans="2:13" s="1" customFormat="1" ht="13.8" x14ac:dyDescent="0.3">
      <c r="B54568" s="10"/>
      <c r="L54568" s="10"/>
      <c r="M54568" s="10"/>
    </row>
    <row r="54569" spans="2:13" s="1" customFormat="1" ht="13.8" x14ac:dyDescent="0.3">
      <c r="B54569" s="10"/>
      <c r="L54569" s="10"/>
      <c r="M54569" s="10"/>
    </row>
    <row r="54570" spans="2:13" s="1" customFormat="1" ht="13.8" x14ac:dyDescent="0.3">
      <c r="B54570" s="10"/>
      <c r="L54570" s="10"/>
      <c r="M54570" s="10"/>
    </row>
    <row r="54571" spans="2:13" s="1" customFormat="1" ht="13.8" x14ac:dyDescent="0.3">
      <c r="B54571" s="10"/>
      <c r="L54571" s="10"/>
      <c r="M54571" s="10"/>
    </row>
    <row r="54572" spans="2:13" s="1" customFormat="1" ht="13.8" x14ac:dyDescent="0.3">
      <c r="B54572" s="10"/>
      <c r="L54572" s="10"/>
      <c r="M54572" s="10"/>
    </row>
    <row r="54573" spans="2:13" s="1" customFormat="1" ht="13.8" x14ac:dyDescent="0.3">
      <c r="B54573" s="10"/>
      <c r="L54573" s="10"/>
      <c r="M54573" s="10"/>
    </row>
    <row r="54574" spans="2:13" s="1" customFormat="1" ht="13.8" x14ac:dyDescent="0.3">
      <c r="B54574" s="10"/>
      <c r="L54574" s="10"/>
      <c r="M54574" s="10"/>
    </row>
    <row r="54575" spans="2:13" s="1" customFormat="1" ht="13.8" x14ac:dyDescent="0.3">
      <c r="B54575" s="10"/>
      <c r="L54575" s="10"/>
      <c r="M54575" s="10"/>
    </row>
    <row r="54576" spans="2:13" s="1" customFormat="1" ht="13.8" x14ac:dyDescent="0.3">
      <c r="B54576" s="10"/>
      <c r="L54576" s="10"/>
      <c r="M54576" s="10"/>
    </row>
    <row r="54577" spans="2:13" s="1" customFormat="1" ht="13.8" x14ac:dyDescent="0.3">
      <c r="B54577" s="10"/>
      <c r="L54577" s="10"/>
      <c r="M54577" s="10"/>
    </row>
    <row r="54578" spans="2:13" s="1" customFormat="1" ht="13.8" x14ac:dyDescent="0.3">
      <c r="B54578" s="10"/>
      <c r="L54578" s="10"/>
      <c r="M54578" s="10"/>
    </row>
    <row r="54579" spans="2:13" s="1" customFormat="1" ht="13.8" x14ac:dyDescent="0.3">
      <c r="B54579" s="10"/>
      <c r="L54579" s="10"/>
      <c r="M54579" s="10"/>
    </row>
    <row r="54580" spans="2:13" s="1" customFormat="1" ht="13.8" x14ac:dyDescent="0.3">
      <c r="B54580" s="10"/>
      <c r="L54580" s="10"/>
      <c r="M54580" s="10"/>
    </row>
    <row r="54581" spans="2:13" s="1" customFormat="1" ht="13.8" x14ac:dyDescent="0.3">
      <c r="B54581" s="10"/>
      <c r="L54581" s="10"/>
      <c r="M54581" s="10"/>
    </row>
    <row r="54582" spans="2:13" s="1" customFormat="1" ht="13.8" x14ac:dyDescent="0.3">
      <c r="B54582" s="10"/>
      <c r="L54582" s="10"/>
      <c r="M54582" s="10"/>
    </row>
    <row r="54583" spans="2:13" s="1" customFormat="1" ht="13.8" x14ac:dyDescent="0.3">
      <c r="B54583" s="10"/>
      <c r="L54583" s="10"/>
      <c r="M54583" s="10"/>
    </row>
    <row r="54584" spans="2:13" s="1" customFormat="1" ht="13.8" x14ac:dyDescent="0.3">
      <c r="B54584" s="10"/>
      <c r="L54584" s="10"/>
      <c r="M54584" s="10"/>
    </row>
    <row r="54585" spans="2:13" s="1" customFormat="1" ht="13.8" x14ac:dyDescent="0.3">
      <c r="B54585" s="10"/>
      <c r="L54585" s="10"/>
      <c r="M54585" s="10"/>
    </row>
    <row r="54586" spans="2:13" s="1" customFormat="1" ht="13.8" x14ac:dyDescent="0.3">
      <c r="B54586" s="10"/>
      <c r="L54586" s="10"/>
      <c r="M54586" s="10"/>
    </row>
    <row r="54587" spans="2:13" s="1" customFormat="1" ht="13.8" x14ac:dyDescent="0.3">
      <c r="B54587" s="10"/>
      <c r="L54587" s="10"/>
      <c r="M54587" s="10"/>
    </row>
    <row r="54588" spans="2:13" s="1" customFormat="1" ht="13.8" x14ac:dyDescent="0.3">
      <c r="B54588" s="10"/>
      <c r="L54588" s="10"/>
      <c r="M54588" s="10"/>
    </row>
    <row r="54589" spans="2:13" s="1" customFormat="1" ht="13.8" x14ac:dyDescent="0.3">
      <c r="B54589" s="10"/>
      <c r="L54589" s="10"/>
      <c r="M54589" s="10"/>
    </row>
    <row r="54590" spans="2:13" s="1" customFormat="1" ht="13.8" x14ac:dyDescent="0.3">
      <c r="B54590" s="10"/>
      <c r="L54590" s="10"/>
      <c r="M54590" s="10"/>
    </row>
    <row r="54591" spans="2:13" s="1" customFormat="1" ht="13.8" x14ac:dyDescent="0.3">
      <c r="B54591" s="10"/>
      <c r="L54591" s="10"/>
      <c r="M54591" s="10"/>
    </row>
    <row r="54592" spans="2:13" s="1" customFormat="1" ht="13.8" x14ac:dyDescent="0.3">
      <c r="B54592" s="10"/>
      <c r="L54592" s="10"/>
      <c r="M54592" s="10"/>
    </row>
    <row r="54593" spans="2:13" s="1" customFormat="1" ht="13.8" x14ac:dyDescent="0.3">
      <c r="B54593" s="10"/>
      <c r="L54593" s="10"/>
      <c r="M54593" s="10"/>
    </row>
    <row r="54594" spans="2:13" s="1" customFormat="1" ht="13.8" x14ac:dyDescent="0.3">
      <c r="B54594" s="10"/>
      <c r="L54594" s="10"/>
      <c r="M54594" s="10"/>
    </row>
    <row r="54595" spans="2:13" s="1" customFormat="1" ht="13.8" x14ac:dyDescent="0.3">
      <c r="B54595" s="10"/>
      <c r="L54595" s="10"/>
      <c r="M54595" s="10"/>
    </row>
    <row r="54596" spans="2:13" s="1" customFormat="1" ht="13.8" x14ac:dyDescent="0.3">
      <c r="B54596" s="10"/>
      <c r="L54596" s="10"/>
      <c r="M54596" s="10"/>
    </row>
    <row r="54597" spans="2:13" s="1" customFormat="1" ht="13.8" x14ac:dyDescent="0.3">
      <c r="B54597" s="10"/>
      <c r="L54597" s="10"/>
      <c r="M54597" s="10"/>
    </row>
    <row r="54598" spans="2:13" s="1" customFormat="1" ht="13.8" x14ac:dyDescent="0.3">
      <c r="B54598" s="10"/>
      <c r="L54598" s="10"/>
      <c r="M54598" s="10"/>
    </row>
    <row r="54599" spans="2:13" s="1" customFormat="1" ht="13.8" x14ac:dyDescent="0.3">
      <c r="B54599" s="10"/>
      <c r="L54599" s="10"/>
      <c r="M54599" s="10"/>
    </row>
    <row r="54600" spans="2:13" s="1" customFormat="1" ht="13.8" x14ac:dyDescent="0.3">
      <c r="B54600" s="10"/>
      <c r="L54600" s="10"/>
      <c r="M54600" s="10"/>
    </row>
    <row r="54601" spans="2:13" s="1" customFormat="1" ht="13.8" x14ac:dyDescent="0.3">
      <c r="B54601" s="10"/>
      <c r="L54601" s="10"/>
      <c r="M54601" s="10"/>
    </row>
    <row r="54602" spans="2:13" s="1" customFormat="1" ht="13.8" x14ac:dyDescent="0.3">
      <c r="B54602" s="10"/>
      <c r="L54602" s="10"/>
      <c r="M54602" s="10"/>
    </row>
    <row r="54603" spans="2:13" s="1" customFormat="1" ht="13.8" x14ac:dyDescent="0.3">
      <c r="B54603" s="10"/>
      <c r="L54603" s="10"/>
      <c r="M54603" s="10"/>
    </row>
    <row r="54604" spans="2:13" s="1" customFormat="1" ht="13.8" x14ac:dyDescent="0.3">
      <c r="B54604" s="10"/>
      <c r="L54604" s="10"/>
      <c r="M54604" s="10"/>
    </row>
    <row r="54605" spans="2:13" s="1" customFormat="1" ht="13.8" x14ac:dyDescent="0.3">
      <c r="B54605" s="10"/>
      <c r="L54605" s="10"/>
      <c r="M54605" s="10"/>
    </row>
    <row r="54606" spans="2:13" s="1" customFormat="1" ht="13.8" x14ac:dyDescent="0.3">
      <c r="B54606" s="10"/>
      <c r="L54606" s="10"/>
      <c r="M54606" s="10"/>
    </row>
    <row r="54607" spans="2:13" s="1" customFormat="1" ht="13.8" x14ac:dyDescent="0.3">
      <c r="B54607" s="10"/>
      <c r="L54607" s="10"/>
      <c r="M54607" s="10"/>
    </row>
    <row r="54608" spans="2:13" s="1" customFormat="1" ht="13.8" x14ac:dyDescent="0.3">
      <c r="B54608" s="10"/>
      <c r="L54608" s="10"/>
      <c r="M54608" s="10"/>
    </row>
    <row r="54609" spans="2:13" s="1" customFormat="1" ht="13.8" x14ac:dyDescent="0.3">
      <c r="B54609" s="10"/>
      <c r="L54609" s="10"/>
      <c r="M54609" s="10"/>
    </row>
    <row r="54610" spans="2:13" s="1" customFormat="1" ht="13.8" x14ac:dyDescent="0.3">
      <c r="B54610" s="10"/>
      <c r="L54610" s="10"/>
      <c r="M54610" s="10"/>
    </row>
    <row r="54611" spans="2:13" s="1" customFormat="1" ht="13.8" x14ac:dyDescent="0.3">
      <c r="B54611" s="10"/>
      <c r="L54611" s="10"/>
      <c r="M54611" s="10"/>
    </row>
    <row r="54612" spans="2:13" s="1" customFormat="1" ht="13.8" x14ac:dyDescent="0.3">
      <c r="B54612" s="10"/>
      <c r="L54612" s="10"/>
      <c r="M54612" s="10"/>
    </row>
    <row r="54613" spans="2:13" s="1" customFormat="1" ht="13.8" x14ac:dyDescent="0.3">
      <c r="B54613" s="10"/>
      <c r="L54613" s="10"/>
      <c r="M54613" s="10"/>
    </row>
    <row r="54614" spans="2:13" s="1" customFormat="1" ht="13.8" x14ac:dyDescent="0.3">
      <c r="B54614" s="10"/>
      <c r="L54614" s="10"/>
      <c r="M54614" s="10"/>
    </row>
    <row r="54615" spans="2:13" s="1" customFormat="1" ht="13.8" x14ac:dyDescent="0.3">
      <c r="B54615" s="10"/>
      <c r="L54615" s="10"/>
      <c r="M54615" s="10"/>
    </row>
    <row r="54616" spans="2:13" s="1" customFormat="1" ht="13.8" x14ac:dyDescent="0.3">
      <c r="B54616" s="10"/>
      <c r="L54616" s="10"/>
      <c r="M54616" s="10"/>
    </row>
    <row r="54617" spans="2:13" s="1" customFormat="1" ht="13.8" x14ac:dyDescent="0.3">
      <c r="B54617" s="10"/>
      <c r="L54617" s="10"/>
      <c r="M54617" s="10"/>
    </row>
    <row r="54618" spans="2:13" s="1" customFormat="1" ht="13.8" x14ac:dyDescent="0.3">
      <c r="B54618" s="10"/>
      <c r="L54618" s="10"/>
      <c r="M54618" s="10"/>
    </row>
    <row r="54619" spans="2:13" s="1" customFormat="1" ht="13.8" x14ac:dyDescent="0.3">
      <c r="B54619" s="10"/>
      <c r="L54619" s="10"/>
      <c r="M54619" s="10"/>
    </row>
    <row r="54620" spans="2:13" s="1" customFormat="1" ht="13.8" x14ac:dyDescent="0.3">
      <c r="B54620" s="10"/>
      <c r="L54620" s="10"/>
      <c r="M54620" s="10"/>
    </row>
    <row r="54621" spans="2:13" s="1" customFormat="1" ht="13.8" x14ac:dyDescent="0.3">
      <c r="B54621" s="10"/>
      <c r="L54621" s="10"/>
      <c r="M54621" s="10"/>
    </row>
    <row r="54622" spans="2:13" s="1" customFormat="1" ht="13.8" x14ac:dyDescent="0.3">
      <c r="B54622" s="10"/>
      <c r="L54622" s="10"/>
      <c r="M54622" s="10"/>
    </row>
    <row r="54623" spans="2:13" s="1" customFormat="1" ht="13.8" x14ac:dyDescent="0.3">
      <c r="B54623" s="10"/>
      <c r="L54623" s="10"/>
      <c r="M54623" s="10"/>
    </row>
    <row r="54624" spans="2:13" s="1" customFormat="1" ht="13.8" x14ac:dyDescent="0.3">
      <c r="B54624" s="10"/>
      <c r="L54624" s="10"/>
      <c r="M54624" s="10"/>
    </row>
    <row r="54625" spans="2:13" s="1" customFormat="1" ht="13.8" x14ac:dyDescent="0.3">
      <c r="B54625" s="10"/>
      <c r="L54625" s="10"/>
      <c r="M54625" s="10"/>
    </row>
    <row r="54626" spans="2:13" s="1" customFormat="1" ht="13.8" x14ac:dyDescent="0.3">
      <c r="B54626" s="10"/>
      <c r="L54626" s="10"/>
      <c r="M54626" s="10"/>
    </row>
    <row r="54627" spans="2:13" s="1" customFormat="1" ht="13.8" x14ac:dyDescent="0.3">
      <c r="B54627" s="10"/>
      <c r="L54627" s="10"/>
      <c r="M54627" s="10"/>
    </row>
    <row r="54628" spans="2:13" s="1" customFormat="1" ht="13.8" x14ac:dyDescent="0.3">
      <c r="B54628" s="10"/>
      <c r="L54628" s="10"/>
      <c r="M54628" s="10"/>
    </row>
    <row r="54629" spans="2:13" s="1" customFormat="1" ht="13.8" x14ac:dyDescent="0.3">
      <c r="B54629" s="10"/>
      <c r="L54629" s="10"/>
      <c r="M54629" s="10"/>
    </row>
    <row r="54630" spans="2:13" s="1" customFormat="1" ht="13.8" x14ac:dyDescent="0.3">
      <c r="B54630" s="10"/>
      <c r="L54630" s="10"/>
      <c r="M54630" s="10"/>
    </row>
    <row r="54631" spans="2:13" s="1" customFormat="1" ht="13.8" x14ac:dyDescent="0.3">
      <c r="B54631" s="10"/>
      <c r="L54631" s="10"/>
      <c r="M54631" s="10"/>
    </row>
    <row r="54632" spans="2:13" s="1" customFormat="1" ht="13.8" x14ac:dyDescent="0.3">
      <c r="B54632" s="10"/>
      <c r="L54632" s="10"/>
      <c r="M54632" s="10"/>
    </row>
    <row r="54633" spans="2:13" s="1" customFormat="1" ht="13.8" x14ac:dyDescent="0.3">
      <c r="B54633" s="10"/>
      <c r="L54633" s="10"/>
      <c r="M54633" s="10"/>
    </row>
    <row r="54634" spans="2:13" s="1" customFormat="1" ht="13.8" x14ac:dyDescent="0.3">
      <c r="B54634" s="10"/>
      <c r="L54634" s="10"/>
      <c r="M54634" s="10"/>
    </row>
    <row r="54635" spans="2:13" s="1" customFormat="1" ht="13.8" x14ac:dyDescent="0.3">
      <c r="B54635" s="10"/>
      <c r="L54635" s="10"/>
      <c r="M54635" s="10"/>
    </row>
    <row r="54636" spans="2:13" s="1" customFormat="1" ht="13.8" x14ac:dyDescent="0.3">
      <c r="B54636" s="10"/>
      <c r="L54636" s="10"/>
      <c r="M54636" s="10"/>
    </row>
    <row r="54637" spans="2:13" s="1" customFormat="1" ht="13.8" x14ac:dyDescent="0.3">
      <c r="B54637" s="10"/>
      <c r="L54637" s="10"/>
      <c r="M54637" s="10"/>
    </row>
    <row r="54638" spans="2:13" s="1" customFormat="1" ht="13.8" x14ac:dyDescent="0.3">
      <c r="B54638" s="10"/>
      <c r="L54638" s="10"/>
      <c r="M54638" s="10"/>
    </row>
    <row r="54639" spans="2:13" s="1" customFormat="1" ht="13.8" x14ac:dyDescent="0.3">
      <c r="B54639" s="10"/>
      <c r="L54639" s="10"/>
      <c r="M54639" s="10"/>
    </row>
    <row r="54640" spans="2:13" s="1" customFormat="1" ht="13.8" x14ac:dyDescent="0.3">
      <c r="B54640" s="10"/>
      <c r="L54640" s="10"/>
      <c r="M54640" s="10"/>
    </row>
    <row r="54641" spans="2:13" s="1" customFormat="1" ht="13.8" x14ac:dyDescent="0.3">
      <c r="B54641" s="10"/>
      <c r="L54641" s="10"/>
      <c r="M54641" s="10"/>
    </row>
    <row r="54642" spans="2:13" s="1" customFormat="1" ht="13.8" x14ac:dyDescent="0.3">
      <c r="B54642" s="10"/>
      <c r="L54642" s="10"/>
      <c r="M54642" s="10"/>
    </row>
    <row r="54643" spans="2:13" s="1" customFormat="1" ht="13.8" x14ac:dyDescent="0.3">
      <c r="B54643" s="10"/>
      <c r="L54643" s="10"/>
      <c r="M54643" s="10"/>
    </row>
    <row r="54644" spans="2:13" s="1" customFormat="1" ht="13.8" x14ac:dyDescent="0.3">
      <c r="B54644" s="10"/>
      <c r="L54644" s="10"/>
      <c r="M54644" s="10"/>
    </row>
    <row r="54645" spans="2:13" s="1" customFormat="1" ht="13.8" x14ac:dyDescent="0.3">
      <c r="B54645" s="10"/>
      <c r="L54645" s="10"/>
      <c r="M54645" s="10"/>
    </row>
    <row r="54646" spans="2:13" s="1" customFormat="1" ht="13.8" x14ac:dyDescent="0.3">
      <c r="B54646" s="10"/>
      <c r="L54646" s="10"/>
      <c r="M54646" s="10"/>
    </row>
    <row r="54647" spans="2:13" s="1" customFormat="1" ht="13.8" x14ac:dyDescent="0.3">
      <c r="B54647" s="10"/>
      <c r="L54647" s="10"/>
      <c r="M54647" s="10"/>
    </row>
    <row r="54648" spans="2:13" s="1" customFormat="1" ht="13.8" x14ac:dyDescent="0.3">
      <c r="B54648" s="10"/>
      <c r="L54648" s="10"/>
      <c r="M54648" s="10"/>
    </row>
    <row r="54649" spans="2:13" s="1" customFormat="1" ht="13.8" x14ac:dyDescent="0.3">
      <c r="B54649" s="10"/>
      <c r="L54649" s="10"/>
      <c r="M54649" s="10"/>
    </row>
    <row r="54650" spans="2:13" s="1" customFormat="1" ht="13.8" x14ac:dyDescent="0.3">
      <c r="B54650" s="10"/>
      <c r="L54650" s="10"/>
      <c r="M54650" s="10"/>
    </row>
    <row r="54651" spans="2:13" s="1" customFormat="1" ht="13.8" x14ac:dyDescent="0.3">
      <c r="B54651" s="10"/>
      <c r="L54651" s="10"/>
      <c r="M54651" s="10"/>
    </row>
    <row r="54652" spans="2:13" s="1" customFormat="1" ht="13.8" x14ac:dyDescent="0.3">
      <c r="B54652" s="10"/>
      <c r="L54652" s="10"/>
      <c r="M54652" s="10"/>
    </row>
    <row r="54653" spans="2:13" s="1" customFormat="1" ht="13.8" x14ac:dyDescent="0.3">
      <c r="B54653" s="10"/>
      <c r="L54653" s="10"/>
      <c r="M54653" s="10"/>
    </row>
    <row r="54654" spans="2:13" s="1" customFormat="1" ht="13.8" x14ac:dyDescent="0.3">
      <c r="B54654" s="10"/>
      <c r="L54654" s="10"/>
      <c r="M54654" s="10"/>
    </row>
    <row r="54655" spans="2:13" s="1" customFormat="1" ht="13.8" x14ac:dyDescent="0.3">
      <c r="B54655" s="10"/>
      <c r="L54655" s="10"/>
      <c r="M54655" s="10"/>
    </row>
    <row r="54656" spans="2:13" s="1" customFormat="1" ht="13.8" x14ac:dyDescent="0.3">
      <c r="B54656" s="10"/>
      <c r="L54656" s="10"/>
      <c r="M54656" s="10"/>
    </row>
    <row r="54657" spans="2:13" s="1" customFormat="1" ht="13.8" x14ac:dyDescent="0.3">
      <c r="B54657" s="10"/>
      <c r="L54657" s="10"/>
      <c r="M54657" s="10"/>
    </row>
    <row r="54658" spans="2:13" s="1" customFormat="1" ht="13.8" x14ac:dyDescent="0.3">
      <c r="B54658" s="10"/>
      <c r="L54658" s="10"/>
      <c r="M54658" s="10"/>
    </row>
    <row r="54659" spans="2:13" s="1" customFormat="1" ht="13.8" x14ac:dyDescent="0.3">
      <c r="B54659" s="10"/>
      <c r="L54659" s="10"/>
      <c r="M54659" s="10"/>
    </row>
    <row r="54660" spans="2:13" s="1" customFormat="1" ht="13.8" x14ac:dyDescent="0.3">
      <c r="B54660" s="10"/>
      <c r="L54660" s="10"/>
      <c r="M54660" s="10"/>
    </row>
    <row r="54661" spans="2:13" s="1" customFormat="1" ht="13.8" x14ac:dyDescent="0.3">
      <c r="B54661" s="10"/>
      <c r="L54661" s="10"/>
      <c r="M54661" s="10"/>
    </row>
    <row r="54662" spans="2:13" s="1" customFormat="1" ht="13.8" x14ac:dyDescent="0.3">
      <c r="B54662" s="10"/>
      <c r="L54662" s="10"/>
      <c r="M54662" s="10"/>
    </row>
    <row r="54663" spans="2:13" s="1" customFormat="1" ht="13.8" x14ac:dyDescent="0.3">
      <c r="B54663" s="10"/>
      <c r="L54663" s="10"/>
      <c r="M54663" s="10"/>
    </row>
    <row r="54664" spans="2:13" s="1" customFormat="1" ht="13.8" x14ac:dyDescent="0.3">
      <c r="B54664" s="10"/>
      <c r="L54664" s="10"/>
      <c r="M54664" s="10"/>
    </row>
    <row r="54665" spans="2:13" s="1" customFormat="1" ht="13.8" x14ac:dyDescent="0.3">
      <c r="B54665" s="10"/>
      <c r="L54665" s="10"/>
      <c r="M54665" s="10"/>
    </row>
    <row r="54666" spans="2:13" s="1" customFormat="1" ht="13.8" x14ac:dyDescent="0.3">
      <c r="B54666" s="10"/>
      <c r="L54666" s="10"/>
      <c r="M54666" s="10"/>
    </row>
    <row r="54667" spans="2:13" s="1" customFormat="1" ht="13.8" x14ac:dyDescent="0.3">
      <c r="B54667" s="10"/>
      <c r="L54667" s="10"/>
      <c r="M54667" s="10"/>
    </row>
    <row r="54668" spans="2:13" s="1" customFormat="1" ht="13.8" x14ac:dyDescent="0.3">
      <c r="B54668" s="10"/>
      <c r="L54668" s="10"/>
      <c r="M54668" s="10"/>
    </row>
    <row r="54669" spans="2:13" s="1" customFormat="1" ht="13.8" x14ac:dyDescent="0.3">
      <c r="B54669" s="10"/>
      <c r="L54669" s="10"/>
      <c r="M54669" s="10"/>
    </row>
    <row r="54670" spans="2:13" s="1" customFormat="1" ht="13.8" x14ac:dyDescent="0.3">
      <c r="B54670" s="10"/>
      <c r="L54670" s="10"/>
      <c r="M54670" s="10"/>
    </row>
    <row r="54671" spans="2:13" s="1" customFormat="1" ht="13.8" x14ac:dyDescent="0.3">
      <c r="B54671" s="10"/>
      <c r="L54671" s="10"/>
      <c r="M54671" s="10"/>
    </row>
    <row r="54672" spans="2:13" s="1" customFormat="1" ht="13.8" x14ac:dyDescent="0.3">
      <c r="B54672" s="10"/>
      <c r="L54672" s="10"/>
      <c r="M54672" s="10"/>
    </row>
    <row r="54673" spans="2:13" s="1" customFormat="1" ht="13.8" x14ac:dyDescent="0.3">
      <c r="B54673" s="10"/>
      <c r="L54673" s="10"/>
      <c r="M54673" s="10"/>
    </row>
    <row r="54674" spans="2:13" s="1" customFormat="1" ht="13.8" x14ac:dyDescent="0.3">
      <c r="B54674" s="10"/>
      <c r="L54674" s="10"/>
      <c r="M54674" s="10"/>
    </row>
    <row r="54675" spans="2:13" s="1" customFormat="1" ht="13.8" x14ac:dyDescent="0.3">
      <c r="B54675" s="10"/>
      <c r="L54675" s="10"/>
      <c r="M54675" s="10"/>
    </row>
    <row r="54676" spans="2:13" s="1" customFormat="1" ht="13.8" x14ac:dyDescent="0.3">
      <c r="B54676" s="10"/>
      <c r="L54676" s="10"/>
      <c r="M54676" s="10"/>
    </row>
    <row r="54677" spans="2:13" s="1" customFormat="1" ht="13.8" x14ac:dyDescent="0.3">
      <c r="B54677" s="10"/>
      <c r="L54677" s="10"/>
      <c r="M54677" s="10"/>
    </row>
    <row r="54678" spans="2:13" s="1" customFormat="1" ht="13.8" x14ac:dyDescent="0.3">
      <c r="B54678" s="10"/>
      <c r="L54678" s="10"/>
      <c r="M54678" s="10"/>
    </row>
    <row r="54679" spans="2:13" s="1" customFormat="1" ht="13.8" x14ac:dyDescent="0.3">
      <c r="B54679" s="10"/>
      <c r="L54679" s="10"/>
      <c r="M54679" s="10"/>
    </row>
    <row r="54680" spans="2:13" s="1" customFormat="1" ht="13.8" x14ac:dyDescent="0.3">
      <c r="B54680" s="10"/>
      <c r="L54680" s="10"/>
      <c r="M54680" s="10"/>
    </row>
    <row r="54681" spans="2:13" s="1" customFormat="1" ht="13.8" x14ac:dyDescent="0.3">
      <c r="B54681" s="10"/>
      <c r="L54681" s="10"/>
      <c r="M54681" s="10"/>
    </row>
    <row r="54682" spans="2:13" s="1" customFormat="1" ht="13.8" x14ac:dyDescent="0.3">
      <c r="B54682" s="10"/>
      <c r="L54682" s="10"/>
      <c r="M54682" s="10"/>
    </row>
    <row r="54683" spans="2:13" s="1" customFormat="1" ht="13.8" x14ac:dyDescent="0.3">
      <c r="B54683" s="10"/>
      <c r="L54683" s="10"/>
      <c r="M54683" s="10"/>
    </row>
    <row r="54684" spans="2:13" s="1" customFormat="1" ht="13.8" x14ac:dyDescent="0.3">
      <c r="B54684" s="10"/>
      <c r="L54684" s="10"/>
      <c r="M54684" s="10"/>
    </row>
    <row r="54685" spans="2:13" s="1" customFormat="1" ht="13.8" x14ac:dyDescent="0.3">
      <c r="B54685" s="10"/>
      <c r="L54685" s="10"/>
      <c r="M54685" s="10"/>
    </row>
    <row r="54686" spans="2:13" s="1" customFormat="1" ht="13.8" x14ac:dyDescent="0.3">
      <c r="B54686" s="10"/>
      <c r="L54686" s="10"/>
      <c r="M54686" s="10"/>
    </row>
    <row r="54687" spans="2:13" s="1" customFormat="1" ht="13.8" x14ac:dyDescent="0.3">
      <c r="B54687" s="10"/>
      <c r="L54687" s="10"/>
      <c r="M54687" s="10"/>
    </row>
    <row r="54688" spans="2:13" s="1" customFormat="1" ht="13.8" x14ac:dyDescent="0.3">
      <c r="B54688" s="10"/>
      <c r="L54688" s="10"/>
      <c r="M54688" s="10"/>
    </row>
    <row r="54689" spans="2:13" s="1" customFormat="1" ht="13.8" x14ac:dyDescent="0.3">
      <c r="B54689" s="10"/>
      <c r="L54689" s="10"/>
      <c r="M54689" s="10"/>
    </row>
    <row r="54690" spans="2:13" s="1" customFormat="1" ht="13.8" x14ac:dyDescent="0.3">
      <c r="B54690" s="10"/>
      <c r="L54690" s="10"/>
      <c r="M54690" s="10"/>
    </row>
    <row r="54691" spans="2:13" s="1" customFormat="1" ht="13.8" x14ac:dyDescent="0.3">
      <c r="B54691" s="10"/>
      <c r="L54691" s="10"/>
      <c r="M54691" s="10"/>
    </row>
    <row r="54692" spans="2:13" s="1" customFormat="1" ht="13.8" x14ac:dyDescent="0.3">
      <c r="B54692" s="10"/>
      <c r="L54692" s="10"/>
      <c r="M54692" s="10"/>
    </row>
    <row r="54693" spans="2:13" s="1" customFormat="1" ht="13.8" x14ac:dyDescent="0.3">
      <c r="B54693" s="10"/>
      <c r="L54693" s="10"/>
      <c r="M54693" s="10"/>
    </row>
    <row r="54694" spans="2:13" s="1" customFormat="1" ht="13.8" x14ac:dyDescent="0.3">
      <c r="B54694" s="10"/>
      <c r="L54694" s="10"/>
      <c r="M54694" s="10"/>
    </row>
    <row r="54695" spans="2:13" s="1" customFormat="1" ht="13.8" x14ac:dyDescent="0.3">
      <c r="B54695" s="10"/>
      <c r="L54695" s="10"/>
      <c r="M54695" s="10"/>
    </row>
    <row r="54696" spans="2:13" s="1" customFormat="1" ht="13.8" x14ac:dyDescent="0.3">
      <c r="B54696" s="10"/>
      <c r="L54696" s="10"/>
      <c r="M54696" s="10"/>
    </row>
    <row r="54697" spans="2:13" s="1" customFormat="1" ht="13.8" x14ac:dyDescent="0.3">
      <c r="B54697" s="10"/>
      <c r="L54697" s="10"/>
      <c r="M54697" s="10"/>
    </row>
    <row r="54698" spans="2:13" s="1" customFormat="1" ht="13.8" x14ac:dyDescent="0.3">
      <c r="B54698" s="10"/>
      <c r="L54698" s="10"/>
      <c r="M54698" s="10"/>
    </row>
    <row r="54699" spans="2:13" s="1" customFormat="1" ht="13.8" x14ac:dyDescent="0.3">
      <c r="B54699" s="10"/>
      <c r="L54699" s="10"/>
      <c r="M54699" s="10"/>
    </row>
    <row r="54700" spans="2:13" s="1" customFormat="1" ht="13.8" x14ac:dyDescent="0.3">
      <c r="B54700" s="10"/>
      <c r="L54700" s="10"/>
      <c r="M54700" s="10"/>
    </row>
    <row r="54701" spans="2:13" s="1" customFormat="1" ht="13.8" x14ac:dyDescent="0.3">
      <c r="B54701" s="10"/>
      <c r="L54701" s="10"/>
      <c r="M54701" s="10"/>
    </row>
    <row r="54702" spans="2:13" s="1" customFormat="1" ht="13.8" x14ac:dyDescent="0.3">
      <c r="B54702" s="10"/>
      <c r="L54702" s="10"/>
      <c r="M54702" s="10"/>
    </row>
    <row r="54703" spans="2:13" s="1" customFormat="1" ht="13.8" x14ac:dyDescent="0.3">
      <c r="B54703" s="10"/>
      <c r="L54703" s="10"/>
      <c r="M54703" s="10"/>
    </row>
    <row r="54704" spans="2:13" s="1" customFormat="1" ht="13.8" x14ac:dyDescent="0.3">
      <c r="B54704" s="10"/>
      <c r="L54704" s="10"/>
      <c r="M54704" s="10"/>
    </row>
    <row r="54705" spans="2:13" s="1" customFormat="1" ht="13.8" x14ac:dyDescent="0.3">
      <c r="B54705" s="10"/>
      <c r="L54705" s="10"/>
      <c r="M54705" s="10"/>
    </row>
    <row r="54706" spans="2:13" s="1" customFormat="1" ht="13.8" x14ac:dyDescent="0.3">
      <c r="B54706" s="10"/>
      <c r="L54706" s="10"/>
      <c r="M54706" s="10"/>
    </row>
    <row r="54707" spans="2:13" s="1" customFormat="1" ht="13.8" x14ac:dyDescent="0.3">
      <c r="B54707" s="10"/>
      <c r="L54707" s="10"/>
      <c r="M54707" s="10"/>
    </row>
    <row r="54708" spans="2:13" s="1" customFormat="1" ht="13.8" x14ac:dyDescent="0.3">
      <c r="B54708" s="10"/>
      <c r="L54708" s="10"/>
      <c r="M54708" s="10"/>
    </row>
    <row r="54709" spans="2:13" s="1" customFormat="1" ht="13.8" x14ac:dyDescent="0.3">
      <c r="B54709" s="10"/>
      <c r="L54709" s="10"/>
      <c r="M54709" s="10"/>
    </row>
    <row r="54710" spans="2:13" s="1" customFormat="1" ht="13.8" x14ac:dyDescent="0.3">
      <c r="B54710" s="10"/>
      <c r="L54710" s="10"/>
      <c r="M54710" s="10"/>
    </row>
    <row r="54711" spans="2:13" s="1" customFormat="1" ht="13.8" x14ac:dyDescent="0.3">
      <c r="B54711" s="10"/>
      <c r="L54711" s="10"/>
      <c r="M54711" s="10"/>
    </row>
    <row r="54712" spans="2:13" s="1" customFormat="1" ht="13.8" x14ac:dyDescent="0.3">
      <c r="B54712" s="10"/>
      <c r="L54712" s="10"/>
      <c r="M54712" s="10"/>
    </row>
    <row r="54713" spans="2:13" s="1" customFormat="1" ht="13.8" x14ac:dyDescent="0.3">
      <c r="B54713" s="10"/>
      <c r="L54713" s="10"/>
      <c r="M54713" s="10"/>
    </row>
    <row r="54714" spans="2:13" s="1" customFormat="1" ht="13.8" x14ac:dyDescent="0.3">
      <c r="B54714" s="10"/>
      <c r="L54714" s="10"/>
      <c r="M54714" s="10"/>
    </row>
    <row r="54715" spans="2:13" s="1" customFormat="1" ht="13.8" x14ac:dyDescent="0.3">
      <c r="B54715" s="10"/>
      <c r="L54715" s="10"/>
      <c r="M54715" s="10"/>
    </row>
    <row r="54716" spans="2:13" s="1" customFormat="1" ht="13.8" x14ac:dyDescent="0.3">
      <c r="B54716" s="10"/>
      <c r="L54716" s="10"/>
      <c r="M54716" s="10"/>
    </row>
    <row r="54717" spans="2:13" s="1" customFormat="1" ht="13.8" x14ac:dyDescent="0.3">
      <c r="B54717" s="10"/>
      <c r="L54717" s="10"/>
      <c r="M54717" s="10"/>
    </row>
    <row r="54718" spans="2:13" s="1" customFormat="1" ht="13.8" x14ac:dyDescent="0.3">
      <c r="B54718" s="10"/>
      <c r="L54718" s="10"/>
      <c r="M54718" s="10"/>
    </row>
    <row r="54719" spans="2:13" s="1" customFormat="1" ht="13.8" x14ac:dyDescent="0.3">
      <c r="B54719" s="10"/>
      <c r="L54719" s="10"/>
      <c r="M54719" s="10"/>
    </row>
    <row r="54720" spans="2:13" s="1" customFormat="1" ht="13.8" x14ac:dyDescent="0.3">
      <c r="B54720" s="10"/>
      <c r="L54720" s="10"/>
      <c r="M54720" s="10"/>
    </row>
    <row r="54721" spans="2:13" s="1" customFormat="1" ht="13.8" x14ac:dyDescent="0.3">
      <c r="B54721" s="10"/>
      <c r="L54721" s="10"/>
      <c r="M54721" s="10"/>
    </row>
    <row r="54722" spans="2:13" s="1" customFormat="1" ht="13.8" x14ac:dyDescent="0.3">
      <c r="B54722" s="10"/>
      <c r="L54722" s="10"/>
      <c r="M54722" s="10"/>
    </row>
    <row r="54723" spans="2:13" s="1" customFormat="1" ht="13.8" x14ac:dyDescent="0.3">
      <c r="B54723" s="10"/>
      <c r="L54723" s="10"/>
      <c r="M54723" s="10"/>
    </row>
    <row r="54724" spans="2:13" s="1" customFormat="1" ht="13.8" x14ac:dyDescent="0.3">
      <c r="B54724" s="10"/>
      <c r="L54724" s="10"/>
      <c r="M54724" s="10"/>
    </row>
    <row r="54725" spans="2:13" s="1" customFormat="1" ht="13.8" x14ac:dyDescent="0.3">
      <c r="B54725" s="10"/>
      <c r="L54725" s="10"/>
      <c r="M54725" s="10"/>
    </row>
    <row r="54726" spans="2:13" s="1" customFormat="1" ht="13.8" x14ac:dyDescent="0.3">
      <c r="B54726" s="10"/>
      <c r="L54726" s="10"/>
      <c r="M54726" s="10"/>
    </row>
    <row r="54727" spans="2:13" s="1" customFormat="1" ht="13.8" x14ac:dyDescent="0.3">
      <c r="B54727" s="10"/>
      <c r="L54727" s="10"/>
      <c r="M54727" s="10"/>
    </row>
    <row r="54728" spans="2:13" s="1" customFormat="1" ht="13.8" x14ac:dyDescent="0.3">
      <c r="B54728" s="10"/>
      <c r="L54728" s="10"/>
      <c r="M54728" s="10"/>
    </row>
    <row r="54729" spans="2:13" s="1" customFormat="1" ht="13.8" x14ac:dyDescent="0.3">
      <c r="B54729" s="10"/>
      <c r="L54729" s="10"/>
      <c r="M54729" s="10"/>
    </row>
    <row r="54730" spans="2:13" s="1" customFormat="1" ht="13.8" x14ac:dyDescent="0.3">
      <c r="B54730" s="10"/>
      <c r="L54730" s="10"/>
      <c r="M54730" s="10"/>
    </row>
    <row r="54731" spans="2:13" s="1" customFormat="1" ht="13.8" x14ac:dyDescent="0.3">
      <c r="B54731" s="10"/>
      <c r="L54731" s="10"/>
      <c r="M54731" s="10"/>
    </row>
    <row r="54732" spans="2:13" s="1" customFormat="1" ht="13.8" x14ac:dyDescent="0.3">
      <c r="B54732" s="10"/>
      <c r="L54732" s="10"/>
      <c r="M54732" s="10"/>
    </row>
    <row r="54733" spans="2:13" s="1" customFormat="1" ht="13.8" x14ac:dyDescent="0.3">
      <c r="B54733" s="10"/>
      <c r="L54733" s="10"/>
      <c r="M54733" s="10"/>
    </row>
    <row r="54734" spans="2:13" s="1" customFormat="1" ht="13.8" x14ac:dyDescent="0.3">
      <c r="B54734" s="10"/>
      <c r="L54734" s="10"/>
      <c r="M54734" s="10"/>
    </row>
    <row r="54735" spans="2:13" s="1" customFormat="1" ht="13.8" x14ac:dyDescent="0.3">
      <c r="B54735" s="10"/>
      <c r="L54735" s="10"/>
      <c r="M54735" s="10"/>
    </row>
    <row r="54736" spans="2:13" s="1" customFormat="1" ht="13.8" x14ac:dyDescent="0.3">
      <c r="B54736" s="10"/>
      <c r="L54736" s="10"/>
      <c r="M54736" s="10"/>
    </row>
    <row r="54737" spans="2:13" s="1" customFormat="1" ht="13.8" x14ac:dyDescent="0.3">
      <c r="B54737" s="10"/>
      <c r="L54737" s="10"/>
      <c r="M54737" s="10"/>
    </row>
    <row r="54738" spans="2:13" s="1" customFormat="1" ht="13.8" x14ac:dyDescent="0.3">
      <c r="B54738" s="10"/>
      <c r="L54738" s="10"/>
      <c r="M54738" s="10"/>
    </row>
    <row r="54739" spans="2:13" s="1" customFormat="1" ht="13.8" x14ac:dyDescent="0.3">
      <c r="B54739" s="10"/>
      <c r="L54739" s="10"/>
      <c r="M54739" s="10"/>
    </row>
    <row r="54740" spans="2:13" s="1" customFormat="1" ht="13.8" x14ac:dyDescent="0.3">
      <c r="B54740" s="10"/>
      <c r="L54740" s="10"/>
      <c r="M54740" s="10"/>
    </row>
    <row r="54741" spans="2:13" s="1" customFormat="1" ht="13.8" x14ac:dyDescent="0.3">
      <c r="B54741" s="10"/>
      <c r="L54741" s="10"/>
      <c r="M54741" s="10"/>
    </row>
    <row r="54742" spans="2:13" s="1" customFormat="1" ht="13.8" x14ac:dyDescent="0.3">
      <c r="B54742" s="10"/>
      <c r="L54742" s="10"/>
      <c r="M54742" s="10"/>
    </row>
    <row r="54743" spans="2:13" s="1" customFormat="1" ht="13.8" x14ac:dyDescent="0.3">
      <c r="B54743" s="10"/>
      <c r="L54743" s="10"/>
      <c r="M54743" s="10"/>
    </row>
    <row r="54744" spans="2:13" s="1" customFormat="1" ht="13.8" x14ac:dyDescent="0.3">
      <c r="B54744" s="10"/>
      <c r="L54744" s="10"/>
      <c r="M54744" s="10"/>
    </row>
    <row r="54745" spans="2:13" s="1" customFormat="1" ht="13.8" x14ac:dyDescent="0.3">
      <c r="B54745" s="10"/>
      <c r="L54745" s="10"/>
      <c r="M54745" s="10"/>
    </row>
    <row r="54746" spans="2:13" s="1" customFormat="1" ht="13.8" x14ac:dyDescent="0.3">
      <c r="B54746" s="10"/>
      <c r="L54746" s="10"/>
      <c r="M54746" s="10"/>
    </row>
    <row r="54747" spans="2:13" s="1" customFormat="1" ht="13.8" x14ac:dyDescent="0.3">
      <c r="B54747" s="10"/>
      <c r="L54747" s="10"/>
      <c r="M54747" s="10"/>
    </row>
    <row r="54748" spans="2:13" s="1" customFormat="1" ht="13.8" x14ac:dyDescent="0.3">
      <c r="B54748" s="10"/>
      <c r="L54748" s="10"/>
      <c r="M54748" s="10"/>
    </row>
    <row r="54749" spans="2:13" s="1" customFormat="1" ht="13.8" x14ac:dyDescent="0.3">
      <c r="B54749" s="10"/>
      <c r="L54749" s="10"/>
      <c r="M54749" s="10"/>
    </row>
    <row r="54750" spans="2:13" s="1" customFormat="1" ht="13.8" x14ac:dyDescent="0.3">
      <c r="B54750" s="10"/>
      <c r="L54750" s="10"/>
      <c r="M54750" s="10"/>
    </row>
    <row r="54751" spans="2:13" s="1" customFormat="1" ht="13.8" x14ac:dyDescent="0.3">
      <c r="B54751" s="10"/>
      <c r="L54751" s="10"/>
      <c r="M54751" s="10"/>
    </row>
    <row r="54752" spans="2:13" s="1" customFormat="1" ht="13.8" x14ac:dyDescent="0.3">
      <c r="B54752" s="10"/>
      <c r="L54752" s="10"/>
      <c r="M54752" s="10"/>
    </row>
    <row r="54753" spans="2:13" s="1" customFormat="1" ht="13.8" x14ac:dyDescent="0.3">
      <c r="B54753" s="10"/>
      <c r="L54753" s="10"/>
      <c r="M54753" s="10"/>
    </row>
    <row r="54754" spans="2:13" s="1" customFormat="1" ht="13.8" x14ac:dyDescent="0.3">
      <c r="B54754" s="10"/>
      <c r="L54754" s="10"/>
      <c r="M54754" s="10"/>
    </row>
    <row r="54755" spans="2:13" s="1" customFormat="1" ht="13.8" x14ac:dyDescent="0.3">
      <c r="B54755" s="10"/>
      <c r="L54755" s="10"/>
      <c r="M54755" s="10"/>
    </row>
    <row r="54756" spans="2:13" s="1" customFormat="1" ht="13.8" x14ac:dyDescent="0.3">
      <c r="B54756" s="10"/>
      <c r="L54756" s="10"/>
      <c r="M54756" s="10"/>
    </row>
    <row r="54757" spans="2:13" s="1" customFormat="1" ht="13.8" x14ac:dyDescent="0.3">
      <c r="B54757" s="10"/>
      <c r="L54757" s="10"/>
      <c r="M54757" s="10"/>
    </row>
    <row r="54758" spans="2:13" s="1" customFormat="1" ht="13.8" x14ac:dyDescent="0.3">
      <c r="B54758" s="10"/>
      <c r="L54758" s="10"/>
      <c r="M54758" s="10"/>
    </row>
    <row r="54759" spans="2:13" s="1" customFormat="1" ht="13.8" x14ac:dyDescent="0.3">
      <c r="B54759" s="10"/>
      <c r="L54759" s="10"/>
      <c r="M54759" s="10"/>
    </row>
    <row r="54760" spans="2:13" s="1" customFormat="1" ht="13.8" x14ac:dyDescent="0.3">
      <c r="B54760" s="10"/>
      <c r="L54760" s="10"/>
      <c r="M54760" s="10"/>
    </row>
    <row r="54761" spans="2:13" s="1" customFormat="1" ht="13.8" x14ac:dyDescent="0.3">
      <c r="B54761" s="10"/>
      <c r="L54761" s="10"/>
      <c r="M54761" s="10"/>
    </row>
    <row r="54762" spans="2:13" s="1" customFormat="1" ht="13.8" x14ac:dyDescent="0.3">
      <c r="B54762" s="10"/>
      <c r="L54762" s="10"/>
      <c r="M54762" s="10"/>
    </row>
    <row r="54763" spans="2:13" s="1" customFormat="1" ht="13.8" x14ac:dyDescent="0.3">
      <c r="B54763" s="10"/>
      <c r="L54763" s="10"/>
      <c r="M54763" s="10"/>
    </row>
    <row r="54764" spans="2:13" s="1" customFormat="1" ht="13.8" x14ac:dyDescent="0.3">
      <c r="B54764" s="10"/>
      <c r="L54764" s="10"/>
      <c r="M54764" s="10"/>
    </row>
    <row r="54765" spans="2:13" s="1" customFormat="1" ht="13.8" x14ac:dyDescent="0.3">
      <c r="B54765" s="10"/>
      <c r="L54765" s="10"/>
      <c r="M54765" s="10"/>
    </row>
    <row r="54766" spans="2:13" s="1" customFormat="1" ht="13.8" x14ac:dyDescent="0.3">
      <c r="B54766" s="10"/>
      <c r="L54766" s="10"/>
      <c r="M54766" s="10"/>
    </row>
    <row r="54767" spans="2:13" s="1" customFormat="1" ht="13.8" x14ac:dyDescent="0.3">
      <c r="B54767" s="10"/>
      <c r="L54767" s="10"/>
      <c r="M54767" s="10"/>
    </row>
    <row r="54768" spans="2:13" s="1" customFormat="1" ht="13.8" x14ac:dyDescent="0.3">
      <c r="B54768" s="10"/>
      <c r="L54768" s="10"/>
      <c r="M54768" s="10"/>
    </row>
    <row r="54769" spans="2:13" s="1" customFormat="1" ht="13.8" x14ac:dyDescent="0.3">
      <c r="B54769" s="10"/>
      <c r="L54769" s="10"/>
      <c r="M54769" s="10"/>
    </row>
    <row r="54770" spans="2:13" s="1" customFormat="1" ht="13.8" x14ac:dyDescent="0.3">
      <c r="B54770" s="10"/>
      <c r="L54770" s="10"/>
      <c r="M54770" s="10"/>
    </row>
    <row r="54771" spans="2:13" s="1" customFormat="1" ht="13.8" x14ac:dyDescent="0.3">
      <c r="B54771" s="10"/>
      <c r="L54771" s="10"/>
      <c r="M54771" s="10"/>
    </row>
    <row r="54772" spans="2:13" s="1" customFormat="1" ht="13.8" x14ac:dyDescent="0.3">
      <c r="B54772" s="10"/>
      <c r="L54772" s="10"/>
      <c r="M54772" s="10"/>
    </row>
    <row r="54773" spans="2:13" s="1" customFormat="1" ht="13.8" x14ac:dyDescent="0.3">
      <c r="B54773" s="10"/>
      <c r="L54773" s="10"/>
      <c r="M54773" s="10"/>
    </row>
    <row r="54774" spans="2:13" s="1" customFormat="1" ht="13.8" x14ac:dyDescent="0.3">
      <c r="B54774" s="10"/>
      <c r="L54774" s="10"/>
      <c r="M54774" s="10"/>
    </row>
    <row r="54775" spans="2:13" s="1" customFormat="1" ht="13.8" x14ac:dyDescent="0.3">
      <c r="B54775" s="10"/>
      <c r="L54775" s="10"/>
      <c r="M54775" s="10"/>
    </row>
    <row r="54776" spans="2:13" s="1" customFormat="1" ht="13.8" x14ac:dyDescent="0.3">
      <c r="B54776" s="10"/>
      <c r="L54776" s="10"/>
      <c r="M54776" s="10"/>
    </row>
    <row r="54777" spans="2:13" s="1" customFormat="1" ht="13.8" x14ac:dyDescent="0.3">
      <c r="B54777" s="10"/>
      <c r="L54777" s="10"/>
      <c r="M54777" s="10"/>
    </row>
    <row r="54778" spans="2:13" s="1" customFormat="1" ht="13.8" x14ac:dyDescent="0.3">
      <c r="B54778" s="10"/>
      <c r="L54778" s="10"/>
      <c r="M54778" s="10"/>
    </row>
    <row r="54779" spans="2:13" s="1" customFormat="1" ht="13.8" x14ac:dyDescent="0.3">
      <c r="B54779" s="10"/>
      <c r="L54779" s="10"/>
      <c r="M54779" s="10"/>
    </row>
    <row r="54780" spans="2:13" s="1" customFormat="1" ht="13.8" x14ac:dyDescent="0.3">
      <c r="B54780" s="10"/>
      <c r="L54780" s="10"/>
      <c r="M54780" s="10"/>
    </row>
    <row r="54781" spans="2:13" s="1" customFormat="1" ht="13.8" x14ac:dyDescent="0.3">
      <c r="B54781" s="10"/>
      <c r="L54781" s="10"/>
      <c r="M54781" s="10"/>
    </row>
    <row r="54782" spans="2:13" s="1" customFormat="1" ht="13.8" x14ac:dyDescent="0.3">
      <c r="B54782" s="10"/>
      <c r="L54782" s="10"/>
      <c r="M54782" s="10"/>
    </row>
    <row r="54783" spans="2:13" s="1" customFormat="1" ht="13.8" x14ac:dyDescent="0.3">
      <c r="B54783" s="10"/>
      <c r="L54783" s="10"/>
      <c r="M54783" s="10"/>
    </row>
    <row r="54784" spans="2:13" s="1" customFormat="1" ht="13.8" x14ac:dyDescent="0.3">
      <c r="B54784" s="10"/>
      <c r="L54784" s="10"/>
      <c r="M54784" s="10"/>
    </row>
    <row r="54785" spans="2:13" s="1" customFormat="1" ht="13.8" x14ac:dyDescent="0.3">
      <c r="B54785" s="10"/>
      <c r="L54785" s="10"/>
      <c r="M54785" s="10"/>
    </row>
    <row r="54786" spans="2:13" s="1" customFormat="1" ht="13.8" x14ac:dyDescent="0.3">
      <c r="B54786" s="10"/>
      <c r="L54786" s="10"/>
      <c r="M54786" s="10"/>
    </row>
    <row r="54787" spans="2:13" s="1" customFormat="1" ht="13.8" x14ac:dyDescent="0.3">
      <c r="B54787" s="10"/>
      <c r="L54787" s="10"/>
      <c r="M54787" s="10"/>
    </row>
    <row r="54788" spans="2:13" s="1" customFormat="1" ht="13.8" x14ac:dyDescent="0.3">
      <c r="B54788" s="10"/>
      <c r="L54788" s="10"/>
      <c r="M54788" s="10"/>
    </row>
    <row r="54789" spans="2:13" s="1" customFormat="1" ht="13.8" x14ac:dyDescent="0.3">
      <c r="B54789" s="10"/>
      <c r="L54789" s="10"/>
      <c r="M54789" s="10"/>
    </row>
    <row r="54790" spans="2:13" s="1" customFormat="1" ht="13.8" x14ac:dyDescent="0.3">
      <c r="B54790" s="10"/>
      <c r="L54790" s="10"/>
      <c r="M54790" s="10"/>
    </row>
    <row r="54791" spans="2:13" s="1" customFormat="1" ht="13.8" x14ac:dyDescent="0.3">
      <c r="B54791" s="10"/>
      <c r="L54791" s="10"/>
      <c r="M54791" s="10"/>
    </row>
    <row r="54792" spans="2:13" s="1" customFormat="1" ht="13.8" x14ac:dyDescent="0.3">
      <c r="B54792" s="10"/>
      <c r="L54792" s="10"/>
      <c r="M54792" s="10"/>
    </row>
    <row r="54793" spans="2:13" s="1" customFormat="1" ht="13.8" x14ac:dyDescent="0.3">
      <c r="B54793" s="10"/>
      <c r="L54793" s="10"/>
      <c r="M54793" s="10"/>
    </row>
    <row r="54794" spans="2:13" s="1" customFormat="1" ht="13.8" x14ac:dyDescent="0.3">
      <c r="B54794" s="10"/>
      <c r="L54794" s="10"/>
      <c r="M54794" s="10"/>
    </row>
    <row r="54795" spans="2:13" s="1" customFormat="1" ht="13.8" x14ac:dyDescent="0.3">
      <c r="B54795" s="10"/>
      <c r="L54795" s="10"/>
      <c r="M54795" s="10"/>
    </row>
    <row r="54796" spans="2:13" s="1" customFormat="1" ht="13.8" x14ac:dyDescent="0.3">
      <c r="B54796" s="10"/>
      <c r="L54796" s="10"/>
      <c r="M54796" s="10"/>
    </row>
    <row r="54797" spans="2:13" s="1" customFormat="1" ht="13.8" x14ac:dyDescent="0.3">
      <c r="B54797" s="10"/>
      <c r="L54797" s="10"/>
      <c r="M54797" s="10"/>
    </row>
    <row r="54798" spans="2:13" s="1" customFormat="1" ht="13.8" x14ac:dyDescent="0.3">
      <c r="B54798" s="10"/>
      <c r="L54798" s="10"/>
      <c r="M54798" s="10"/>
    </row>
    <row r="54799" spans="2:13" s="1" customFormat="1" ht="13.8" x14ac:dyDescent="0.3">
      <c r="B54799" s="10"/>
      <c r="L54799" s="10"/>
      <c r="M54799" s="10"/>
    </row>
    <row r="54800" spans="2:13" s="1" customFormat="1" ht="13.8" x14ac:dyDescent="0.3">
      <c r="B54800" s="10"/>
      <c r="L54800" s="10"/>
      <c r="M54800" s="10"/>
    </row>
    <row r="54801" spans="2:13" s="1" customFormat="1" ht="13.8" x14ac:dyDescent="0.3">
      <c r="B54801" s="10"/>
      <c r="L54801" s="10"/>
      <c r="M54801" s="10"/>
    </row>
    <row r="54802" spans="2:13" s="1" customFormat="1" ht="13.8" x14ac:dyDescent="0.3">
      <c r="B54802" s="10"/>
      <c r="L54802" s="10"/>
      <c r="M54802" s="10"/>
    </row>
    <row r="54803" spans="2:13" s="1" customFormat="1" ht="13.8" x14ac:dyDescent="0.3">
      <c r="B54803" s="10"/>
      <c r="L54803" s="10"/>
      <c r="M54803" s="10"/>
    </row>
    <row r="54804" spans="2:13" s="1" customFormat="1" ht="13.8" x14ac:dyDescent="0.3">
      <c r="B54804" s="10"/>
      <c r="L54804" s="10"/>
      <c r="M54804" s="10"/>
    </row>
    <row r="54805" spans="2:13" s="1" customFormat="1" ht="13.8" x14ac:dyDescent="0.3">
      <c r="B54805" s="10"/>
      <c r="L54805" s="10"/>
      <c r="M54805" s="10"/>
    </row>
    <row r="54806" spans="2:13" s="1" customFormat="1" ht="13.8" x14ac:dyDescent="0.3">
      <c r="B54806" s="10"/>
      <c r="L54806" s="10"/>
      <c r="M54806" s="10"/>
    </row>
    <row r="54807" spans="2:13" s="1" customFormat="1" ht="13.8" x14ac:dyDescent="0.3">
      <c r="B54807" s="10"/>
      <c r="L54807" s="10"/>
      <c r="M54807" s="10"/>
    </row>
    <row r="54808" spans="2:13" s="1" customFormat="1" ht="13.8" x14ac:dyDescent="0.3">
      <c r="B54808" s="10"/>
      <c r="L54808" s="10"/>
      <c r="M54808" s="10"/>
    </row>
    <row r="54809" spans="2:13" s="1" customFormat="1" ht="13.8" x14ac:dyDescent="0.3">
      <c r="B54809" s="10"/>
      <c r="L54809" s="10"/>
      <c r="M54809" s="10"/>
    </row>
    <row r="54810" spans="2:13" s="1" customFormat="1" ht="13.8" x14ac:dyDescent="0.3">
      <c r="B54810" s="10"/>
      <c r="L54810" s="10"/>
      <c r="M54810" s="10"/>
    </row>
    <row r="54811" spans="2:13" s="1" customFormat="1" ht="13.8" x14ac:dyDescent="0.3">
      <c r="B54811" s="10"/>
      <c r="L54811" s="10"/>
      <c r="M54811" s="10"/>
    </row>
    <row r="54812" spans="2:13" s="1" customFormat="1" ht="13.8" x14ac:dyDescent="0.3">
      <c r="B54812" s="10"/>
      <c r="L54812" s="10"/>
      <c r="M54812" s="10"/>
    </row>
    <row r="54813" spans="2:13" s="1" customFormat="1" ht="13.8" x14ac:dyDescent="0.3">
      <c r="B54813" s="10"/>
      <c r="L54813" s="10"/>
      <c r="M54813" s="10"/>
    </row>
    <row r="54814" spans="2:13" s="1" customFormat="1" ht="13.8" x14ac:dyDescent="0.3">
      <c r="B54814" s="10"/>
      <c r="L54814" s="10"/>
      <c r="M54814" s="10"/>
    </row>
    <row r="54815" spans="2:13" s="1" customFormat="1" ht="13.8" x14ac:dyDescent="0.3">
      <c r="B54815" s="10"/>
      <c r="L54815" s="10"/>
      <c r="M54815" s="10"/>
    </row>
    <row r="54816" spans="2:13" s="1" customFormat="1" ht="13.8" x14ac:dyDescent="0.3">
      <c r="B54816" s="10"/>
      <c r="L54816" s="10"/>
      <c r="M54816" s="10"/>
    </row>
    <row r="54817" spans="2:13" s="1" customFormat="1" ht="13.8" x14ac:dyDescent="0.3">
      <c r="B54817" s="10"/>
      <c r="L54817" s="10"/>
      <c r="M54817" s="10"/>
    </row>
    <row r="54818" spans="2:13" s="1" customFormat="1" ht="13.8" x14ac:dyDescent="0.3">
      <c r="B54818" s="10"/>
      <c r="L54818" s="10"/>
      <c r="M54818" s="10"/>
    </row>
    <row r="54819" spans="2:13" s="1" customFormat="1" ht="13.8" x14ac:dyDescent="0.3">
      <c r="B54819" s="10"/>
      <c r="L54819" s="10"/>
      <c r="M54819" s="10"/>
    </row>
    <row r="54820" spans="2:13" s="1" customFormat="1" ht="13.8" x14ac:dyDescent="0.3">
      <c r="B54820" s="10"/>
      <c r="L54820" s="10"/>
      <c r="M54820" s="10"/>
    </row>
    <row r="54821" spans="2:13" s="1" customFormat="1" ht="13.8" x14ac:dyDescent="0.3">
      <c r="B54821" s="10"/>
      <c r="L54821" s="10"/>
      <c r="M54821" s="10"/>
    </row>
    <row r="54822" spans="2:13" s="1" customFormat="1" ht="13.8" x14ac:dyDescent="0.3">
      <c r="B54822" s="10"/>
      <c r="L54822" s="10"/>
      <c r="M54822" s="10"/>
    </row>
    <row r="54823" spans="2:13" s="1" customFormat="1" ht="13.8" x14ac:dyDescent="0.3">
      <c r="B54823" s="10"/>
      <c r="L54823" s="10"/>
      <c r="M54823" s="10"/>
    </row>
    <row r="54824" spans="2:13" s="1" customFormat="1" ht="13.8" x14ac:dyDescent="0.3">
      <c r="B54824" s="10"/>
      <c r="L54824" s="10"/>
      <c r="M54824" s="10"/>
    </row>
    <row r="54825" spans="2:13" s="1" customFormat="1" ht="13.8" x14ac:dyDescent="0.3">
      <c r="B54825" s="10"/>
      <c r="L54825" s="10"/>
      <c r="M54825" s="10"/>
    </row>
    <row r="54826" spans="2:13" s="1" customFormat="1" ht="13.8" x14ac:dyDescent="0.3">
      <c r="B54826" s="10"/>
      <c r="L54826" s="10"/>
      <c r="M54826" s="10"/>
    </row>
    <row r="54827" spans="2:13" s="1" customFormat="1" ht="13.8" x14ac:dyDescent="0.3">
      <c r="B54827" s="10"/>
      <c r="L54827" s="10"/>
      <c r="M54827" s="10"/>
    </row>
    <row r="54828" spans="2:13" s="1" customFormat="1" ht="13.8" x14ac:dyDescent="0.3">
      <c r="B54828" s="10"/>
      <c r="L54828" s="10"/>
      <c r="M54828" s="10"/>
    </row>
    <row r="54829" spans="2:13" s="1" customFormat="1" ht="13.8" x14ac:dyDescent="0.3">
      <c r="B54829" s="10"/>
      <c r="L54829" s="10"/>
      <c r="M54829" s="10"/>
    </row>
    <row r="54830" spans="2:13" s="1" customFormat="1" ht="13.8" x14ac:dyDescent="0.3">
      <c r="B54830" s="10"/>
      <c r="L54830" s="10"/>
      <c r="M54830" s="10"/>
    </row>
    <row r="54831" spans="2:13" s="1" customFormat="1" ht="13.8" x14ac:dyDescent="0.3">
      <c r="B54831" s="10"/>
      <c r="L54831" s="10"/>
      <c r="M54831" s="10"/>
    </row>
    <row r="54832" spans="2:13" s="1" customFormat="1" ht="13.8" x14ac:dyDescent="0.3">
      <c r="B54832" s="10"/>
      <c r="L54832" s="10"/>
      <c r="M54832" s="10"/>
    </row>
    <row r="54833" spans="2:13" s="1" customFormat="1" ht="13.8" x14ac:dyDescent="0.3">
      <c r="B54833" s="10"/>
      <c r="L54833" s="10"/>
      <c r="M54833" s="10"/>
    </row>
    <row r="54834" spans="2:13" s="1" customFormat="1" ht="13.8" x14ac:dyDescent="0.3">
      <c r="B54834" s="10"/>
      <c r="L54834" s="10"/>
      <c r="M54834" s="10"/>
    </row>
    <row r="54835" spans="2:13" s="1" customFormat="1" ht="13.8" x14ac:dyDescent="0.3">
      <c r="B54835" s="10"/>
      <c r="L54835" s="10"/>
      <c r="M54835" s="10"/>
    </row>
    <row r="54836" spans="2:13" s="1" customFormat="1" ht="13.8" x14ac:dyDescent="0.3">
      <c r="B54836" s="10"/>
      <c r="L54836" s="10"/>
      <c r="M54836" s="10"/>
    </row>
    <row r="54837" spans="2:13" s="1" customFormat="1" ht="13.8" x14ac:dyDescent="0.3">
      <c r="B54837" s="10"/>
      <c r="L54837" s="10"/>
      <c r="M54837" s="10"/>
    </row>
    <row r="54838" spans="2:13" s="1" customFormat="1" ht="13.8" x14ac:dyDescent="0.3">
      <c r="B54838" s="10"/>
      <c r="L54838" s="10"/>
      <c r="M54838" s="10"/>
    </row>
    <row r="54839" spans="2:13" s="1" customFormat="1" ht="13.8" x14ac:dyDescent="0.3">
      <c r="B54839" s="10"/>
      <c r="L54839" s="10"/>
      <c r="M54839" s="10"/>
    </row>
    <row r="54840" spans="2:13" s="1" customFormat="1" ht="13.8" x14ac:dyDescent="0.3">
      <c r="B54840" s="10"/>
      <c r="L54840" s="10"/>
      <c r="M54840" s="10"/>
    </row>
    <row r="54841" spans="2:13" s="1" customFormat="1" ht="13.8" x14ac:dyDescent="0.3">
      <c r="B54841" s="10"/>
      <c r="L54841" s="10"/>
      <c r="M54841" s="10"/>
    </row>
    <row r="54842" spans="2:13" s="1" customFormat="1" ht="13.8" x14ac:dyDescent="0.3">
      <c r="B54842" s="10"/>
      <c r="L54842" s="10"/>
      <c r="M54842" s="10"/>
    </row>
    <row r="54843" spans="2:13" s="1" customFormat="1" ht="13.8" x14ac:dyDescent="0.3">
      <c r="B54843" s="10"/>
      <c r="L54843" s="10"/>
      <c r="M54843" s="10"/>
    </row>
    <row r="54844" spans="2:13" s="1" customFormat="1" ht="13.8" x14ac:dyDescent="0.3">
      <c r="B54844" s="10"/>
      <c r="L54844" s="10"/>
      <c r="M54844" s="10"/>
    </row>
    <row r="54845" spans="2:13" s="1" customFormat="1" ht="13.8" x14ac:dyDescent="0.3">
      <c r="B54845" s="10"/>
      <c r="L54845" s="10"/>
      <c r="M54845" s="10"/>
    </row>
    <row r="54846" spans="2:13" s="1" customFormat="1" ht="13.8" x14ac:dyDescent="0.3">
      <c r="B54846" s="10"/>
      <c r="L54846" s="10"/>
      <c r="M54846" s="10"/>
    </row>
    <row r="54847" spans="2:13" s="1" customFormat="1" ht="13.8" x14ac:dyDescent="0.3">
      <c r="B54847" s="10"/>
      <c r="L54847" s="10"/>
      <c r="M54847" s="10"/>
    </row>
    <row r="54848" spans="2:13" s="1" customFormat="1" ht="13.8" x14ac:dyDescent="0.3">
      <c r="B54848" s="10"/>
      <c r="L54848" s="10"/>
      <c r="M54848" s="10"/>
    </row>
    <row r="54849" spans="2:13" s="1" customFormat="1" ht="13.8" x14ac:dyDescent="0.3">
      <c r="B54849" s="10"/>
      <c r="L54849" s="10"/>
      <c r="M54849" s="10"/>
    </row>
    <row r="54850" spans="2:13" s="1" customFormat="1" ht="13.8" x14ac:dyDescent="0.3">
      <c r="B54850" s="10"/>
      <c r="L54850" s="10"/>
      <c r="M54850" s="10"/>
    </row>
    <row r="54851" spans="2:13" s="1" customFormat="1" ht="13.8" x14ac:dyDescent="0.3">
      <c r="B54851" s="10"/>
      <c r="L54851" s="10"/>
      <c r="M54851" s="10"/>
    </row>
    <row r="54852" spans="2:13" s="1" customFormat="1" ht="13.8" x14ac:dyDescent="0.3">
      <c r="B54852" s="10"/>
      <c r="L54852" s="10"/>
      <c r="M54852" s="10"/>
    </row>
    <row r="54853" spans="2:13" s="1" customFormat="1" ht="13.8" x14ac:dyDescent="0.3">
      <c r="B54853" s="10"/>
      <c r="L54853" s="10"/>
      <c r="M54853" s="10"/>
    </row>
    <row r="54854" spans="2:13" s="1" customFormat="1" ht="13.8" x14ac:dyDescent="0.3">
      <c r="B54854" s="10"/>
      <c r="L54854" s="10"/>
      <c r="M54854" s="10"/>
    </row>
    <row r="54855" spans="2:13" s="1" customFormat="1" ht="13.8" x14ac:dyDescent="0.3">
      <c r="B54855" s="10"/>
      <c r="L54855" s="10"/>
      <c r="M54855" s="10"/>
    </row>
    <row r="54856" spans="2:13" s="1" customFormat="1" ht="13.8" x14ac:dyDescent="0.3">
      <c r="B54856" s="10"/>
      <c r="L54856" s="10"/>
      <c r="M54856" s="10"/>
    </row>
    <row r="54857" spans="2:13" s="1" customFormat="1" ht="13.8" x14ac:dyDescent="0.3">
      <c r="B54857" s="10"/>
      <c r="L54857" s="10"/>
      <c r="M54857" s="10"/>
    </row>
    <row r="54858" spans="2:13" s="1" customFormat="1" ht="13.8" x14ac:dyDescent="0.3">
      <c r="B54858" s="10"/>
      <c r="L54858" s="10"/>
      <c r="M54858" s="10"/>
    </row>
    <row r="54859" spans="2:13" s="1" customFormat="1" ht="13.8" x14ac:dyDescent="0.3">
      <c r="B54859" s="10"/>
      <c r="L54859" s="10"/>
      <c r="M54859" s="10"/>
    </row>
    <row r="54860" spans="2:13" s="1" customFormat="1" ht="13.8" x14ac:dyDescent="0.3">
      <c r="B54860" s="10"/>
      <c r="L54860" s="10"/>
      <c r="M54860" s="10"/>
    </row>
    <row r="54861" spans="2:13" s="1" customFormat="1" ht="13.8" x14ac:dyDescent="0.3">
      <c r="B54861" s="10"/>
      <c r="L54861" s="10"/>
      <c r="M54861" s="10"/>
    </row>
    <row r="54862" spans="2:13" s="1" customFormat="1" ht="13.8" x14ac:dyDescent="0.3">
      <c r="B54862" s="10"/>
      <c r="L54862" s="10"/>
      <c r="M54862" s="10"/>
    </row>
    <row r="54863" spans="2:13" s="1" customFormat="1" ht="13.8" x14ac:dyDescent="0.3">
      <c r="B54863" s="10"/>
      <c r="L54863" s="10"/>
      <c r="M54863" s="10"/>
    </row>
    <row r="54864" spans="2:13" s="1" customFormat="1" ht="13.8" x14ac:dyDescent="0.3">
      <c r="B54864" s="10"/>
      <c r="L54864" s="10"/>
      <c r="M54864" s="10"/>
    </row>
    <row r="54865" spans="2:13" s="1" customFormat="1" ht="13.8" x14ac:dyDescent="0.3">
      <c r="B54865" s="10"/>
      <c r="L54865" s="10"/>
      <c r="M54865" s="10"/>
    </row>
    <row r="54866" spans="2:13" s="1" customFormat="1" ht="13.8" x14ac:dyDescent="0.3">
      <c r="B54866" s="10"/>
      <c r="L54866" s="10"/>
      <c r="M54866" s="10"/>
    </row>
    <row r="54867" spans="2:13" s="1" customFormat="1" ht="13.8" x14ac:dyDescent="0.3">
      <c r="B54867" s="10"/>
      <c r="L54867" s="10"/>
      <c r="M54867" s="10"/>
    </row>
    <row r="54868" spans="2:13" s="1" customFormat="1" ht="13.8" x14ac:dyDescent="0.3">
      <c r="B54868" s="10"/>
      <c r="L54868" s="10"/>
      <c r="M54868" s="10"/>
    </row>
    <row r="54869" spans="2:13" s="1" customFormat="1" ht="13.8" x14ac:dyDescent="0.3">
      <c r="B54869" s="10"/>
      <c r="L54869" s="10"/>
      <c r="M54869" s="10"/>
    </row>
    <row r="54870" spans="2:13" s="1" customFormat="1" ht="13.8" x14ac:dyDescent="0.3">
      <c r="B54870" s="10"/>
      <c r="L54870" s="10"/>
      <c r="M54870" s="10"/>
    </row>
    <row r="54871" spans="2:13" s="1" customFormat="1" ht="13.8" x14ac:dyDescent="0.3">
      <c r="B54871" s="10"/>
      <c r="L54871" s="10"/>
      <c r="M54871" s="10"/>
    </row>
    <row r="54872" spans="2:13" s="1" customFormat="1" ht="13.8" x14ac:dyDescent="0.3">
      <c r="B54872" s="10"/>
      <c r="L54872" s="10"/>
      <c r="M54872" s="10"/>
    </row>
    <row r="54873" spans="2:13" s="1" customFormat="1" ht="13.8" x14ac:dyDescent="0.3">
      <c r="B54873" s="10"/>
      <c r="L54873" s="10"/>
      <c r="M54873" s="10"/>
    </row>
    <row r="54874" spans="2:13" s="1" customFormat="1" ht="13.8" x14ac:dyDescent="0.3">
      <c r="B54874" s="10"/>
      <c r="L54874" s="10"/>
      <c r="M54874" s="10"/>
    </row>
    <row r="54875" spans="2:13" s="1" customFormat="1" ht="13.8" x14ac:dyDescent="0.3">
      <c r="B54875" s="10"/>
      <c r="L54875" s="10"/>
      <c r="M54875" s="10"/>
    </row>
    <row r="54876" spans="2:13" s="1" customFormat="1" ht="13.8" x14ac:dyDescent="0.3">
      <c r="B54876" s="10"/>
      <c r="L54876" s="10"/>
      <c r="M54876" s="10"/>
    </row>
    <row r="54877" spans="2:13" s="1" customFormat="1" ht="13.8" x14ac:dyDescent="0.3">
      <c r="B54877" s="10"/>
      <c r="L54877" s="10"/>
      <c r="M54877" s="10"/>
    </row>
    <row r="54878" spans="2:13" s="1" customFormat="1" ht="13.8" x14ac:dyDescent="0.3">
      <c r="B54878" s="10"/>
      <c r="L54878" s="10"/>
      <c r="M54878" s="10"/>
    </row>
    <row r="54879" spans="2:13" s="1" customFormat="1" ht="13.8" x14ac:dyDescent="0.3">
      <c r="B54879" s="10"/>
      <c r="L54879" s="10"/>
      <c r="M54879" s="10"/>
    </row>
    <row r="54880" spans="2:13" s="1" customFormat="1" ht="13.8" x14ac:dyDescent="0.3">
      <c r="B54880" s="10"/>
      <c r="L54880" s="10"/>
      <c r="M54880" s="10"/>
    </row>
    <row r="54881" spans="2:13" s="1" customFormat="1" ht="13.8" x14ac:dyDescent="0.3">
      <c r="B54881" s="10"/>
      <c r="L54881" s="10"/>
      <c r="M54881" s="10"/>
    </row>
    <row r="54882" spans="2:13" s="1" customFormat="1" ht="13.8" x14ac:dyDescent="0.3">
      <c r="B54882" s="10"/>
      <c r="L54882" s="10"/>
      <c r="M54882" s="10"/>
    </row>
    <row r="54883" spans="2:13" s="1" customFormat="1" ht="13.8" x14ac:dyDescent="0.3">
      <c r="B54883" s="10"/>
      <c r="L54883" s="10"/>
      <c r="M54883" s="10"/>
    </row>
    <row r="54884" spans="2:13" s="1" customFormat="1" ht="13.8" x14ac:dyDescent="0.3">
      <c r="B54884" s="10"/>
      <c r="L54884" s="10"/>
      <c r="M54884" s="10"/>
    </row>
    <row r="54885" spans="2:13" s="1" customFormat="1" ht="13.8" x14ac:dyDescent="0.3">
      <c r="B54885" s="10"/>
      <c r="L54885" s="10"/>
      <c r="M54885" s="10"/>
    </row>
    <row r="54886" spans="2:13" s="1" customFormat="1" ht="13.8" x14ac:dyDescent="0.3">
      <c r="B54886" s="10"/>
      <c r="L54886" s="10"/>
      <c r="M54886" s="10"/>
    </row>
    <row r="54887" spans="2:13" s="1" customFormat="1" ht="13.8" x14ac:dyDescent="0.3">
      <c r="B54887" s="10"/>
      <c r="L54887" s="10"/>
      <c r="M54887" s="10"/>
    </row>
    <row r="54888" spans="2:13" s="1" customFormat="1" ht="13.8" x14ac:dyDescent="0.3">
      <c r="B54888" s="10"/>
      <c r="L54888" s="10"/>
      <c r="M54888" s="10"/>
    </row>
    <row r="54889" spans="2:13" s="1" customFormat="1" ht="13.8" x14ac:dyDescent="0.3">
      <c r="B54889" s="10"/>
      <c r="L54889" s="10"/>
      <c r="M54889" s="10"/>
    </row>
    <row r="54890" spans="2:13" s="1" customFormat="1" ht="13.8" x14ac:dyDescent="0.3">
      <c r="B54890" s="10"/>
      <c r="L54890" s="10"/>
      <c r="M54890" s="10"/>
    </row>
    <row r="54891" spans="2:13" s="1" customFormat="1" ht="13.8" x14ac:dyDescent="0.3">
      <c r="B54891" s="10"/>
      <c r="L54891" s="10"/>
      <c r="M54891" s="10"/>
    </row>
    <row r="54892" spans="2:13" s="1" customFormat="1" ht="13.8" x14ac:dyDescent="0.3">
      <c r="B54892" s="10"/>
      <c r="L54892" s="10"/>
      <c r="M54892" s="10"/>
    </row>
    <row r="54893" spans="2:13" s="1" customFormat="1" ht="13.8" x14ac:dyDescent="0.3">
      <c r="B54893" s="10"/>
      <c r="L54893" s="10"/>
      <c r="M54893" s="10"/>
    </row>
    <row r="54894" spans="2:13" s="1" customFormat="1" ht="13.8" x14ac:dyDescent="0.3">
      <c r="B54894" s="10"/>
      <c r="L54894" s="10"/>
      <c r="M54894" s="10"/>
    </row>
    <row r="54895" spans="2:13" s="1" customFormat="1" ht="13.8" x14ac:dyDescent="0.3">
      <c r="B54895" s="10"/>
      <c r="L54895" s="10"/>
      <c r="M54895" s="10"/>
    </row>
    <row r="54896" spans="2:13" s="1" customFormat="1" ht="13.8" x14ac:dyDescent="0.3">
      <c r="B54896" s="10"/>
      <c r="L54896" s="10"/>
      <c r="M54896" s="10"/>
    </row>
    <row r="54897" spans="2:13" s="1" customFormat="1" ht="13.8" x14ac:dyDescent="0.3">
      <c r="B54897" s="10"/>
      <c r="L54897" s="10"/>
      <c r="M54897" s="10"/>
    </row>
    <row r="54898" spans="2:13" s="1" customFormat="1" ht="13.8" x14ac:dyDescent="0.3">
      <c r="B54898" s="10"/>
      <c r="L54898" s="10"/>
      <c r="M54898" s="10"/>
    </row>
    <row r="54899" spans="2:13" s="1" customFormat="1" ht="13.8" x14ac:dyDescent="0.3">
      <c r="B54899" s="10"/>
      <c r="L54899" s="10"/>
      <c r="M54899" s="10"/>
    </row>
    <row r="54900" spans="2:13" s="1" customFormat="1" ht="13.8" x14ac:dyDescent="0.3">
      <c r="B54900" s="10"/>
      <c r="L54900" s="10"/>
      <c r="M54900" s="10"/>
    </row>
    <row r="54901" spans="2:13" s="1" customFormat="1" ht="13.8" x14ac:dyDescent="0.3">
      <c r="B54901" s="10"/>
      <c r="L54901" s="10"/>
      <c r="M54901" s="10"/>
    </row>
    <row r="54902" spans="2:13" s="1" customFormat="1" ht="13.8" x14ac:dyDescent="0.3">
      <c r="B54902" s="10"/>
      <c r="L54902" s="10"/>
      <c r="M54902" s="10"/>
    </row>
    <row r="54903" spans="2:13" s="1" customFormat="1" ht="13.8" x14ac:dyDescent="0.3">
      <c r="B54903" s="10"/>
      <c r="L54903" s="10"/>
      <c r="M54903" s="10"/>
    </row>
    <row r="54904" spans="2:13" s="1" customFormat="1" ht="13.8" x14ac:dyDescent="0.3">
      <c r="B54904" s="10"/>
      <c r="L54904" s="10"/>
      <c r="M54904" s="10"/>
    </row>
    <row r="54905" spans="2:13" s="1" customFormat="1" ht="13.8" x14ac:dyDescent="0.3">
      <c r="B54905" s="10"/>
      <c r="L54905" s="10"/>
      <c r="M54905" s="10"/>
    </row>
    <row r="54906" spans="2:13" s="1" customFormat="1" ht="13.8" x14ac:dyDescent="0.3">
      <c r="B54906" s="10"/>
      <c r="L54906" s="10"/>
      <c r="M54906" s="10"/>
    </row>
    <row r="54907" spans="2:13" s="1" customFormat="1" ht="13.8" x14ac:dyDescent="0.3">
      <c r="B54907" s="10"/>
      <c r="L54907" s="10"/>
      <c r="M54907" s="10"/>
    </row>
    <row r="54908" spans="2:13" s="1" customFormat="1" ht="13.8" x14ac:dyDescent="0.3">
      <c r="B54908" s="10"/>
      <c r="L54908" s="10"/>
      <c r="M54908" s="10"/>
    </row>
    <row r="54909" spans="2:13" s="1" customFormat="1" ht="13.8" x14ac:dyDescent="0.3">
      <c r="B54909" s="10"/>
      <c r="L54909" s="10"/>
      <c r="M54909" s="10"/>
    </row>
    <row r="54910" spans="2:13" s="1" customFormat="1" ht="13.8" x14ac:dyDescent="0.3">
      <c r="B54910" s="10"/>
      <c r="L54910" s="10"/>
      <c r="M54910" s="10"/>
    </row>
    <row r="54911" spans="2:13" s="1" customFormat="1" ht="13.8" x14ac:dyDescent="0.3">
      <c r="B54911" s="10"/>
      <c r="L54911" s="10"/>
      <c r="M54911" s="10"/>
    </row>
    <row r="54912" spans="2:13" s="1" customFormat="1" ht="13.8" x14ac:dyDescent="0.3">
      <c r="B54912" s="10"/>
      <c r="L54912" s="10"/>
      <c r="M54912" s="10"/>
    </row>
    <row r="54913" spans="2:13" s="1" customFormat="1" ht="13.8" x14ac:dyDescent="0.3">
      <c r="B54913" s="10"/>
      <c r="L54913" s="10"/>
      <c r="M54913" s="10"/>
    </row>
    <row r="54914" spans="2:13" s="1" customFormat="1" ht="13.8" x14ac:dyDescent="0.3">
      <c r="B54914" s="10"/>
      <c r="L54914" s="10"/>
      <c r="M54914" s="10"/>
    </row>
    <row r="54915" spans="2:13" s="1" customFormat="1" ht="13.8" x14ac:dyDescent="0.3">
      <c r="B54915" s="10"/>
      <c r="L54915" s="10"/>
      <c r="M54915" s="10"/>
    </row>
    <row r="54916" spans="2:13" s="1" customFormat="1" ht="13.8" x14ac:dyDescent="0.3">
      <c r="B54916" s="10"/>
      <c r="L54916" s="10"/>
      <c r="M54916" s="10"/>
    </row>
    <row r="54917" spans="2:13" s="1" customFormat="1" ht="13.8" x14ac:dyDescent="0.3">
      <c r="B54917" s="10"/>
      <c r="L54917" s="10"/>
      <c r="M54917" s="10"/>
    </row>
    <row r="54918" spans="2:13" s="1" customFormat="1" ht="13.8" x14ac:dyDescent="0.3">
      <c r="B54918" s="10"/>
      <c r="L54918" s="10"/>
      <c r="M54918" s="10"/>
    </row>
    <row r="54919" spans="2:13" s="1" customFormat="1" ht="13.8" x14ac:dyDescent="0.3">
      <c r="B54919" s="10"/>
      <c r="L54919" s="10"/>
      <c r="M54919" s="10"/>
    </row>
    <row r="54920" spans="2:13" s="1" customFormat="1" ht="13.8" x14ac:dyDescent="0.3">
      <c r="B54920" s="10"/>
      <c r="L54920" s="10"/>
      <c r="M54920" s="10"/>
    </row>
    <row r="54921" spans="2:13" s="1" customFormat="1" ht="13.8" x14ac:dyDescent="0.3">
      <c r="B54921" s="10"/>
      <c r="L54921" s="10"/>
      <c r="M54921" s="10"/>
    </row>
    <row r="54922" spans="2:13" s="1" customFormat="1" ht="13.8" x14ac:dyDescent="0.3">
      <c r="B54922" s="10"/>
      <c r="L54922" s="10"/>
      <c r="M54922" s="10"/>
    </row>
    <row r="54923" spans="2:13" s="1" customFormat="1" ht="13.8" x14ac:dyDescent="0.3">
      <c r="B54923" s="10"/>
      <c r="L54923" s="10"/>
      <c r="M54923" s="10"/>
    </row>
    <row r="54924" spans="2:13" s="1" customFormat="1" ht="13.8" x14ac:dyDescent="0.3">
      <c r="B54924" s="10"/>
      <c r="L54924" s="10"/>
      <c r="M54924" s="10"/>
    </row>
    <row r="54925" spans="2:13" s="1" customFormat="1" ht="13.8" x14ac:dyDescent="0.3">
      <c r="B54925" s="10"/>
      <c r="L54925" s="10"/>
      <c r="M54925" s="10"/>
    </row>
    <row r="54926" spans="2:13" s="1" customFormat="1" ht="13.8" x14ac:dyDescent="0.3">
      <c r="B54926" s="10"/>
      <c r="L54926" s="10"/>
      <c r="M54926" s="10"/>
    </row>
    <row r="54927" spans="2:13" s="1" customFormat="1" ht="13.8" x14ac:dyDescent="0.3">
      <c r="B54927" s="10"/>
      <c r="L54927" s="10"/>
      <c r="M54927" s="10"/>
    </row>
    <row r="54928" spans="2:13" s="1" customFormat="1" ht="13.8" x14ac:dyDescent="0.3">
      <c r="B54928" s="10"/>
      <c r="L54928" s="10"/>
      <c r="M54928" s="10"/>
    </row>
    <row r="54929" spans="2:13" s="1" customFormat="1" ht="13.8" x14ac:dyDescent="0.3">
      <c r="B54929" s="10"/>
      <c r="L54929" s="10"/>
      <c r="M54929" s="10"/>
    </row>
    <row r="54930" spans="2:13" s="1" customFormat="1" ht="13.8" x14ac:dyDescent="0.3">
      <c r="B54930" s="10"/>
      <c r="L54930" s="10"/>
      <c r="M54930" s="10"/>
    </row>
    <row r="54931" spans="2:13" s="1" customFormat="1" ht="13.8" x14ac:dyDescent="0.3">
      <c r="B54931" s="10"/>
      <c r="L54931" s="10"/>
      <c r="M54931" s="10"/>
    </row>
    <row r="54932" spans="2:13" s="1" customFormat="1" ht="13.8" x14ac:dyDescent="0.3">
      <c r="B54932" s="10"/>
      <c r="L54932" s="10"/>
      <c r="M54932" s="10"/>
    </row>
    <row r="54933" spans="2:13" s="1" customFormat="1" ht="13.8" x14ac:dyDescent="0.3">
      <c r="B54933" s="10"/>
      <c r="L54933" s="10"/>
      <c r="M54933" s="10"/>
    </row>
    <row r="54934" spans="2:13" s="1" customFormat="1" ht="13.8" x14ac:dyDescent="0.3">
      <c r="B54934" s="10"/>
      <c r="L54934" s="10"/>
      <c r="M54934" s="10"/>
    </row>
    <row r="54935" spans="2:13" s="1" customFormat="1" ht="13.8" x14ac:dyDescent="0.3">
      <c r="B54935" s="10"/>
      <c r="L54935" s="10"/>
      <c r="M54935" s="10"/>
    </row>
    <row r="54936" spans="2:13" s="1" customFormat="1" ht="13.8" x14ac:dyDescent="0.3">
      <c r="B54936" s="10"/>
      <c r="L54936" s="10"/>
      <c r="M54936" s="10"/>
    </row>
    <row r="54937" spans="2:13" s="1" customFormat="1" ht="13.8" x14ac:dyDescent="0.3">
      <c r="B54937" s="10"/>
      <c r="L54937" s="10"/>
      <c r="M54937" s="10"/>
    </row>
    <row r="54938" spans="2:13" s="1" customFormat="1" ht="13.8" x14ac:dyDescent="0.3">
      <c r="B54938" s="10"/>
      <c r="L54938" s="10"/>
      <c r="M54938" s="10"/>
    </row>
    <row r="54939" spans="2:13" s="1" customFormat="1" ht="13.8" x14ac:dyDescent="0.3">
      <c r="B54939" s="10"/>
      <c r="L54939" s="10"/>
      <c r="M54939" s="10"/>
    </row>
    <row r="54940" spans="2:13" s="1" customFormat="1" ht="13.8" x14ac:dyDescent="0.3">
      <c r="B54940" s="10"/>
      <c r="L54940" s="10"/>
      <c r="M54940" s="10"/>
    </row>
    <row r="54941" spans="2:13" s="1" customFormat="1" ht="13.8" x14ac:dyDescent="0.3">
      <c r="B54941" s="10"/>
      <c r="L54941" s="10"/>
      <c r="M54941" s="10"/>
    </row>
    <row r="54942" spans="2:13" s="1" customFormat="1" ht="13.8" x14ac:dyDescent="0.3">
      <c r="B54942" s="10"/>
      <c r="L54942" s="10"/>
      <c r="M54942" s="10"/>
    </row>
    <row r="54943" spans="2:13" s="1" customFormat="1" ht="13.8" x14ac:dyDescent="0.3">
      <c r="B54943" s="10"/>
      <c r="L54943" s="10"/>
      <c r="M54943" s="10"/>
    </row>
    <row r="54944" spans="2:13" s="1" customFormat="1" ht="13.8" x14ac:dyDescent="0.3">
      <c r="B54944" s="10"/>
      <c r="L54944" s="10"/>
      <c r="M54944" s="10"/>
    </row>
    <row r="54945" spans="2:13" s="1" customFormat="1" ht="13.8" x14ac:dyDescent="0.3">
      <c r="B54945" s="10"/>
      <c r="L54945" s="10"/>
      <c r="M54945" s="10"/>
    </row>
    <row r="54946" spans="2:13" s="1" customFormat="1" ht="13.8" x14ac:dyDescent="0.3">
      <c r="B54946" s="10"/>
      <c r="L54946" s="10"/>
      <c r="M54946" s="10"/>
    </row>
    <row r="54947" spans="2:13" s="1" customFormat="1" ht="13.8" x14ac:dyDescent="0.3">
      <c r="B54947" s="10"/>
      <c r="L54947" s="10"/>
      <c r="M54947" s="10"/>
    </row>
    <row r="54948" spans="2:13" s="1" customFormat="1" ht="13.8" x14ac:dyDescent="0.3">
      <c r="B54948" s="10"/>
      <c r="L54948" s="10"/>
      <c r="M54948" s="10"/>
    </row>
    <row r="54949" spans="2:13" s="1" customFormat="1" ht="13.8" x14ac:dyDescent="0.3">
      <c r="B54949" s="10"/>
      <c r="L54949" s="10"/>
      <c r="M54949" s="10"/>
    </row>
    <row r="54950" spans="2:13" s="1" customFormat="1" ht="13.8" x14ac:dyDescent="0.3">
      <c r="B54950" s="10"/>
      <c r="L54950" s="10"/>
      <c r="M54950" s="10"/>
    </row>
    <row r="54951" spans="2:13" s="1" customFormat="1" ht="13.8" x14ac:dyDescent="0.3">
      <c r="B54951" s="10"/>
      <c r="L54951" s="10"/>
      <c r="M54951" s="10"/>
    </row>
    <row r="54952" spans="2:13" s="1" customFormat="1" ht="13.8" x14ac:dyDescent="0.3">
      <c r="B54952" s="10"/>
      <c r="L54952" s="10"/>
      <c r="M54952" s="10"/>
    </row>
    <row r="54953" spans="2:13" s="1" customFormat="1" ht="13.8" x14ac:dyDescent="0.3">
      <c r="B54953" s="10"/>
      <c r="L54953" s="10"/>
      <c r="M54953" s="10"/>
    </row>
    <row r="54954" spans="2:13" s="1" customFormat="1" ht="13.8" x14ac:dyDescent="0.3">
      <c r="B54954" s="10"/>
      <c r="L54954" s="10"/>
      <c r="M54954" s="10"/>
    </row>
    <row r="54955" spans="2:13" s="1" customFormat="1" ht="13.8" x14ac:dyDescent="0.3">
      <c r="B54955" s="10"/>
      <c r="L54955" s="10"/>
      <c r="M54955" s="10"/>
    </row>
    <row r="54956" spans="2:13" s="1" customFormat="1" ht="13.8" x14ac:dyDescent="0.3">
      <c r="B54956" s="10"/>
      <c r="L54956" s="10"/>
      <c r="M54956" s="10"/>
    </row>
    <row r="54957" spans="2:13" s="1" customFormat="1" ht="13.8" x14ac:dyDescent="0.3">
      <c r="B54957" s="10"/>
      <c r="L54957" s="10"/>
      <c r="M54957" s="10"/>
    </row>
    <row r="54958" spans="2:13" s="1" customFormat="1" ht="13.8" x14ac:dyDescent="0.3">
      <c r="B54958" s="10"/>
      <c r="L54958" s="10"/>
      <c r="M54958" s="10"/>
    </row>
    <row r="54959" spans="2:13" s="1" customFormat="1" ht="13.8" x14ac:dyDescent="0.3">
      <c r="B54959" s="10"/>
      <c r="L54959" s="10"/>
      <c r="M54959" s="10"/>
    </row>
    <row r="54960" spans="2:13" s="1" customFormat="1" ht="13.8" x14ac:dyDescent="0.3">
      <c r="B54960" s="10"/>
      <c r="L54960" s="10"/>
      <c r="M54960" s="10"/>
    </row>
    <row r="54961" spans="2:13" s="1" customFormat="1" ht="13.8" x14ac:dyDescent="0.3">
      <c r="B54961" s="10"/>
      <c r="L54961" s="10"/>
      <c r="M54961" s="10"/>
    </row>
    <row r="54962" spans="2:13" s="1" customFormat="1" ht="13.8" x14ac:dyDescent="0.3">
      <c r="B54962" s="10"/>
      <c r="L54962" s="10"/>
      <c r="M54962" s="10"/>
    </row>
    <row r="54963" spans="2:13" s="1" customFormat="1" ht="13.8" x14ac:dyDescent="0.3">
      <c r="B54963" s="10"/>
      <c r="L54963" s="10"/>
      <c r="M54963" s="10"/>
    </row>
    <row r="54964" spans="2:13" s="1" customFormat="1" ht="13.8" x14ac:dyDescent="0.3">
      <c r="B54964" s="10"/>
      <c r="L54964" s="10"/>
      <c r="M54964" s="10"/>
    </row>
    <row r="54965" spans="2:13" s="1" customFormat="1" ht="13.8" x14ac:dyDescent="0.3">
      <c r="B54965" s="10"/>
      <c r="L54965" s="10"/>
      <c r="M54965" s="10"/>
    </row>
    <row r="54966" spans="2:13" s="1" customFormat="1" ht="13.8" x14ac:dyDescent="0.3">
      <c r="B54966" s="10"/>
      <c r="L54966" s="10"/>
      <c r="M54966" s="10"/>
    </row>
    <row r="54967" spans="2:13" s="1" customFormat="1" ht="13.8" x14ac:dyDescent="0.3">
      <c r="B54967" s="10"/>
      <c r="L54967" s="10"/>
      <c r="M54967" s="10"/>
    </row>
    <row r="54968" spans="2:13" s="1" customFormat="1" ht="13.8" x14ac:dyDescent="0.3">
      <c r="B54968" s="10"/>
      <c r="L54968" s="10"/>
      <c r="M54968" s="10"/>
    </row>
    <row r="54969" spans="2:13" s="1" customFormat="1" ht="13.8" x14ac:dyDescent="0.3">
      <c r="B54969" s="10"/>
      <c r="L54969" s="10"/>
      <c r="M54969" s="10"/>
    </row>
    <row r="54970" spans="2:13" s="1" customFormat="1" ht="13.8" x14ac:dyDescent="0.3">
      <c r="B54970" s="10"/>
      <c r="L54970" s="10"/>
      <c r="M54970" s="10"/>
    </row>
    <row r="54971" spans="2:13" s="1" customFormat="1" ht="13.8" x14ac:dyDescent="0.3">
      <c r="B54971" s="10"/>
      <c r="L54971" s="10"/>
      <c r="M54971" s="10"/>
    </row>
    <row r="54972" spans="2:13" s="1" customFormat="1" ht="13.8" x14ac:dyDescent="0.3">
      <c r="B54972" s="10"/>
      <c r="L54972" s="10"/>
      <c r="M54972" s="10"/>
    </row>
    <row r="54973" spans="2:13" s="1" customFormat="1" ht="13.8" x14ac:dyDescent="0.3">
      <c r="B54973" s="10"/>
      <c r="L54973" s="10"/>
      <c r="M54973" s="10"/>
    </row>
    <row r="54974" spans="2:13" s="1" customFormat="1" ht="13.8" x14ac:dyDescent="0.3">
      <c r="B54974" s="10"/>
      <c r="L54974" s="10"/>
      <c r="M54974" s="10"/>
    </row>
    <row r="54975" spans="2:13" s="1" customFormat="1" ht="13.8" x14ac:dyDescent="0.3">
      <c r="B54975" s="10"/>
      <c r="L54975" s="10"/>
      <c r="M54975" s="10"/>
    </row>
    <row r="54976" spans="2:13" s="1" customFormat="1" ht="13.8" x14ac:dyDescent="0.3">
      <c r="B54976" s="10"/>
      <c r="L54976" s="10"/>
      <c r="M54976" s="10"/>
    </row>
    <row r="54977" spans="2:13" s="1" customFormat="1" ht="13.8" x14ac:dyDescent="0.3">
      <c r="B54977" s="10"/>
      <c r="L54977" s="10"/>
      <c r="M54977" s="10"/>
    </row>
    <row r="54978" spans="2:13" s="1" customFormat="1" ht="13.8" x14ac:dyDescent="0.3">
      <c r="B54978" s="10"/>
      <c r="L54978" s="10"/>
      <c r="M54978" s="10"/>
    </row>
    <row r="54979" spans="2:13" s="1" customFormat="1" ht="13.8" x14ac:dyDescent="0.3">
      <c r="B54979" s="10"/>
      <c r="L54979" s="10"/>
      <c r="M54979" s="10"/>
    </row>
    <row r="54980" spans="2:13" s="1" customFormat="1" ht="13.8" x14ac:dyDescent="0.3">
      <c r="B54980" s="10"/>
      <c r="L54980" s="10"/>
      <c r="M54980" s="10"/>
    </row>
    <row r="54981" spans="2:13" s="1" customFormat="1" ht="13.8" x14ac:dyDescent="0.3">
      <c r="B54981" s="10"/>
      <c r="L54981" s="10"/>
      <c r="M54981" s="10"/>
    </row>
    <row r="54982" spans="2:13" s="1" customFormat="1" ht="13.8" x14ac:dyDescent="0.3">
      <c r="B54982" s="10"/>
      <c r="L54982" s="10"/>
      <c r="M54982" s="10"/>
    </row>
    <row r="54983" spans="2:13" s="1" customFormat="1" ht="13.8" x14ac:dyDescent="0.3">
      <c r="B54983" s="10"/>
      <c r="L54983" s="10"/>
      <c r="M54983" s="10"/>
    </row>
    <row r="54984" spans="2:13" s="1" customFormat="1" ht="13.8" x14ac:dyDescent="0.3">
      <c r="B54984" s="10"/>
      <c r="L54984" s="10"/>
      <c r="M54984" s="10"/>
    </row>
    <row r="54985" spans="2:13" s="1" customFormat="1" ht="13.8" x14ac:dyDescent="0.3">
      <c r="B54985" s="10"/>
      <c r="L54985" s="10"/>
      <c r="M54985" s="10"/>
    </row>
    <row r="54986" spans="2:13" s="1" customFormat="1" ht="13.8" x14ac:dyDescent="0.3">
      <c r="B54986" s="10"/>
      <c r="L54986" s="10"/>
      <c r="M54986" s="10"/>
    </row>
    <row r="54987" spans="2:13" s="1" customFormat="1" ht="13.8" x14ac:dyDescent="0.3">
      <c r="B54987" s="10"/>
      <c r="L54987" s="10"/>
      <c r="M54987" s="10"/>
    </row>
    <row r="54988" spans="2:13" s="1" customFormat="1" ht="13.8" x14ac:dyDescent="0.3">
      <c r="B54988" s="10"/>
      <c r="L54988" s="10"/>
      <c r="M54988" s="10"/>
    </row>
    <row r="54989" spans="2:13" s="1" customFormat="1" ht="13.8" x14ac:dyDescent="0.3">
      <c r="B54989" s="10"/>
      <c r="L54989" s="10"/>
      <c r="M54989" s="10"/>
    </row>
    <row r="54990" spans="2:13" s="1" customFormat="1" ht="13.8" x14ac:dyDescent="0.3">
      <c r="B54990" s="10"/>
      <c r="L54990" s="10"/>
      <c r="M54990" s="10"/>
    </row>
    <row r="54991" spans="2:13" s="1" customFormat="1" ht="13.8" x14ac:dyDescent="0.3">
      <c r="B54991" s="10"/>
      <c r="L54991" s="10"/>
      <c r="M54991" s="10"/>
    </row>
    <row r="54992" spans="2:13" s="1" customFormat="1" ht="13.8" x14ac:dyDescent="0.3">
      <c r="B54992" s="10"/>
      <c r="L54992" s="10"/>
      <c r="M54992" s="10"/>
    </row>
    <row r="54993" spans="2:13" s="1" customFormat="1" ht="13.8" x14ac:dyDescent="0.3">
      <c r="B54993" s="10"/>
      <c r="L54993" s="10"/>
      <c r="M54993" s="10"/>
    </row>
    <row r="54994" spans="2:13" s="1" customFormat="1" ht="13.8" x14ac:dyDescent="0.3">
      <c r="B54994" s="10"/>
      <c r="L54994" s="10"/>
      <c r="M54994" s="10"/>
    </row>
    <row r="54995" spans="2:13" s="1" customFormat="1" ht="13.8" x14ac:dyDescent="0.3">
      <c r="B54995" s="10"/>
      <c r="L54995" s="10"/>
      <c r="M54995" s="10"/>
    </row>
    <row r="54996" spans="2:13" s="1" customFormat="1" ht="13.8" x14ac:dyDescent="0.3">
      <c r="B54996" s="10"/>
      <c r="L54996" s="10"/>
      <c r="M54996" s="10"/>
    </row>
    <row r="54997" spans="2:13" s="1" customFormat="1" ht="13.8" x14ac:dyDescent="0.3">
      <c r="B54997" s="10"/>
      <c r="L54997" s="10"/>
      <c r="M54997" s="10"/>
    </row>
    <row r="54998" spans="2:13" s="1" customFormat="1" ht="13.8" x14ac:dyDescent="0.3">
      <c r="B54998" s="10"/>
      <c r="L54998" s="10"/>
      <c r="M54998" s="10"/>
    </row>
    <row r="54999" spans="2:13" s="1" customFormat="1" ht="13.8" x14ac:dyDescent="0.3">
      <c r="B54999" s="10"/>
      <c r="L54999" s="10"/>
      <c r="M54999" s="10"/>
    </row>
    <row r="55000" spans="2:13" s="1" customFormat="1" ht="13.8" x14ac:dyDescent="0.3">
      <c r="B55000" s="10"/>
      <c r="L55000" s="10"/>
      <c r="M55000" s="10"/>
    </row>
    <row r="55001" spans="2:13" s="1" customFormat="1" ht="13.8" x14ac:dyDescent="0.3">
      <c r="B55001" s="10"/>
      <c r="L55001" s="10"/>
      <c r="M55001" s="10"/>
    </row>
    <row r="55002" spans="2:13" s="1" customFormat="1" ht="13.8" x14ac:dyDescent="0.3">
      <c r="B55002" s="10"/>
      <c r="L55002" s="10"/>
      <c r="M55002" s="10"/>
    </row>
    <row r="55003" spans="2:13" s="1" customFormat="1" ht="13.8" x14ac:dyDescent="0.3">
      <c r="B55003" s="10"/>
      <c r="L55003" s="10"/>
      <c r="M55003" s="10"/>
    </row>
    <row r="55004" spans="2:13" s="1" customFormat="1" ht="13.8" x14ac:dyDescent="0.3">
      <c r="B55004" s="10"/>
      <c r="L55004" s="10"/>
      <c r="M55004" s="10"/>
    </row>
    <row r="55005" spans="2:13" s="1" customFormat="1" ht="13.8" x14ac:dyDescent="0.3">
      <c r="B55005" s="10"/>
      <c r="L55005" s="10"/>
      <c r="M55005" s="10"/>
    </row>
    <row r="55006" spans="2:13" s="1" customFormat="1" ht="13.8" x14ac:dyDescent="0.3">
      <c r="B55006" s="10"/>
      <c r="L55006" s="10"/>
      <c r="M55006" s="10"/>
    </row>
    <row r="55007" spans="2:13" s="1" customFormat="1" ht="13.8" x14ac:dyDescent="0.3">
      <c r="B55007" s="10"/>
      <c r="L55007" s="10"/>
      <c r="M55007" s="10"/>
    </row>
    <row r="55008" spans="2:13" s="1" customFormat="1" ht="13.8" x14ac:dyDescent="0.3">
      <c r="B55008" s="10"/>
      <c r="L55008" s="10"/>
      <c r="M55008" s="10"/>
    </row>
    <row r="55009" spans="2:13" s="1" customFormat="1" ht="13.8" x14ac:dyDescent="0.3">
      <c r="B55009" s="10"/>
      <c r="L55009" s="10"/>
      <c r="M55009" s="10"/>
    </row>
    <row r="55010" spans="2:13" s="1" customFormat="1" ht="13.8" x14ac:dyDescent="0.3">
      <c r="B55010" s="10"/>
      <c r="L55010" s="10"/>
      <c r="M55010" s="10"/>
    </row>
    <row r="55011" spans="2:13" s="1" customFormat="1" ht="13.8" x14ac:dyDescent="0.3">
      <c r="B55011" s="10"/>
      <c r="L55011" s="10"/>
      <c r="M55011" s="10"/>
    </row>
    <row r="55012" spans="2:13" s="1" customFormat="1" ht="13.8" x14ac:dyDescent="0.3">
      <c r="B55012" s="10"/>
      <c r="L55012" s="10"/>
      <c r="M55012" s="10"/>
    </row>
    <row r="55013" spans="2:13" s="1" customFormat="1" ht="13.8" x14ac:dyDescent="0.3">
      <c r="B55013" s="10"/>
      <c r="L55013" s="10"/>
      <c r="M55013" s="10"/>
    </row>
    <row r="55014" spans="2:13" s="1" customFormat="1" ht="13.8" x14ac:dyDescent="0.3">
      <c r="B55014" s="10"/>
      <c r="L55014" s="10"/>
      <c r="M55014" s="10"/>
    </row>
    <row r="55015" spans="2:13" s="1" customFormat="1" ht="13.8" x14ac:dyDescent="0.3">
      <c r="B55015" s="10"/>
      <c r="L55015" s="10"/>
      <c r="M55015" s="10"/>
    </row>
    <row r="55016" spans="2:13" s="1" customFormat="1" ht="13.8" x14ac:dyDescent="0.3">
      <c r="B55016" s="10"/>
      <c r="L55016" s="10"/>
      <c r="M55016" s="10"/>
    </row>
    <row r="55017" spans="2:13" s="1" customFormat="1" ht="13.8" x14ac:dyDescent="0.3">
      <c r="B55017" s="10"/>
      <c r="L55017" s="10"/>
      <c r="M55017" s="10"/>
    </row>
    <row r="55018" spans="2:13" s="1" customFormat="1" ht="13.8" x14ac:dyDescent="0.3">
      <c r="B55018" s="10"/>
      <c r="L55018" s="10"/>
      <c r="M55018" s="10"/>
    </row>
    <row r="55019" spans="2:13" s="1" customFormat="1" ht="13.8" x14ac:dyDescent="0.3">
      <c r="B55019" s="10"/>
      <c r="L55019" s="10"/>
      <c r="M55019" s="10"/>
    </row>
    <row r="55020" spans="2:13" s="1" customFormat="1" ht="13.8" x14ac:dyDescent="0.3">
      <c r="B55020" s="10"/>
      <c r="L55020" s="10"/>
      <c r="M55020" s="10"/>
    </row>
    <row r="55021" spans="2:13" s="1" customFormat="1" ht="13.8" x14ac:dyDescent="0.3">
      <c r="B55021" s="10"/>
      <c r="L55021" s="10"/>
      <c r="M55021" s="10"/>
    </row>
    <row r="55022" spans="2:13" s="1" customFormat="1" ht="13.8" x14ac:dyDescent="0.3">
      <c r="B55022" s="10"/>
      <c r="L55022" s="10"/>
      <c r="M55022" s="10"/>
    </row>
    <row r="55023" spans="2:13" s="1" customFormat="1" ht="13.8" x14ac:dyDescent="0.3">
      <c r="B55023" s="10"/>
      <c r="L55023" s="10"/>
      <c r="M55023" s="10"/>
    </row>
    <row r="55024" spans="2:13" s="1" customFormat="1" ht="13.8" x14ac:dyDescent="0.3">
      <c r="B55024" s="10"/>
      <c r="L55024" s="10"/>
      <c r="M55024" s="10"/>
    </row>
    <row r="55025" spans="2:13" s="1" customFormat="1" ht="13.8" x14ac:dyDescent="0.3">
      <c r="B55025" s="10"/>
      <c r="L55025" s="10"/>
      <c r="M55025" s="10"/>
    </row>
    <row r="55026" spans="2:13" s="1" customFormat="1" ht="13.8" x14ac:dyDescent="0.3">
      <c r="B55026" s="10"/>
      <c r="L55026" s="10"/>
      <c r="M55026" s="10"/>
    </row>
    <row r="55027" spans="2:13" s="1" customFormat="1" ht="13.8" x14ac:dyDescent="0.3">
      <c r="B55027" s="10"/>
      <c r="L55027" s="10"/>
      <c r="M55027" s="10"/>
    </row>
    <row r="55028" spans="2:13" s="1" customFormat="1" ht="13.8" x14ac:dyDescent="0.3">
      <c r="B55028" s="10"/>
      <c r="L55028" s="10"/>
      <c r="M55028" s="10"/>
    </row>
    <row r="55029" spans="2:13" s="1" customFormat="1" ht="13.8" x14ac:dyDescent="0.3">
      <c r="B55029" s="10"/>
      <c r="L55029" s="10"/>
      <c r="M55029" s="10"/>
    </row>
    <row r="55030" spans="2:13" s="1" customFormat="1" ht="13.8" x14ac:dyDescent="0.3">
      <c r="B55030" s="10"/>
      <c r="L55030" s="10"/>
      <c r="M55030" s="10"/>
    </row>
    <row r="55031" spans="2:13" s="1" customFormat="1" ht="13.8" x14ac:dyDescent="0.3">
      <c r="B55031" s="10"/>
      <c r="L55031" s="10"/>
      <c r="M55031" s="10"/>
    </row>
    <row r="55032" spans="2:13" s="1" customFormat="1" ht="13.8" x14ac:dyDescent="0.3">
      <c r="B55032" s="10"/>
      <c r="L55032" s="10"/>
      <c r="M55032" s="10"/>
    </row>
    <row r="55033" spans="2:13" s="1" customFormat="1" ht="13.8" x14ac:dyDescent="0.3">
      <c r="B55033" s="10"/>
      <c r="L55033" s="10"/>
      <c r="M55033" s="10"/>
    </row>
    <row r="55034" spans="2:13" s="1" customFormat="1" ht="13.8" x14ac:dyDescent="0.3">
      <c r="B55034" s="10"/>
      <c r="L55034" s="10"/>
      <c r="M55034" s="10"/>
    </row>
    <row r="55035" spans="2:13" s="1" customFormat="1" ht="13.8" x14ac:dyDescent="0.3">
      <c r="B55035" s="10"/>
      <c r="L55035" s="10"/>
      <c r="M55035" s="10"/>
    </row>
    <row r="55036" spans="2:13" s="1" customFormat="1" ht="13.8" x14ac:dyDescent="0.3">
      <c r="B55036" s="10"/>
      <c r="L55036" s="10"/>
      <c r="M55036" s="10"/>
    </row>
    <row r="55037" spans="2:13" s="1" customFormat="1" ht="13.8" x14ac:dyDescent="0.3">
      <c r="B55037" s="10"/>
      <c r="L55037" s="10"/>
      <c r="M55037" s="10"/>
    </row>
    <row r="55038" spans="2:13" s="1" customFormat="1" ht="13.8" x14ac:dyDescent="0.3">
      <c r="B55038" s="10"/>
      <c r="L55038" s="10"/>
      <c r="M55038" s="10"/>
    </row>
    <row r="55039" spans="2:13" s="1" customFormat="1" ht="13.8" x14ac:dyDescent="0.3">
      <c r="B55039" s="10"/>
      <c r="L55039" s="10"/>
      <c r="M55039" s="10"/>
    </row>
    <row r="55040" spans="2:13" s="1" customFormat="1" ht="13.8" x14ac:dyDescent="0.3">
      <c r="B55040" s="10"/>
      <c r="L55040" s="10"/>
      <c r="M55040" s="10"/>
    </row>
    <row r="55041" spans="2:13" s="1" customFormat="1" ht="13.8" x14ac:dyDescent="0.3">
      <c r="B55041" s="10"/>
      <c r="L55041" s="10"/>
      <c r="M55041" s="10"/>
    </row>
    <row r="55042" spans="2:13" s="1" customFormat="1" ht="13.8" x14ac:dyDescent="0.3">
      <c r="B55042" s="10"/>
      <c r="L55042" s="10"/>
      <c r="M55042" s="10"/>
    </row>
    <row r="55043" spans="2:13" s="1" customFormat="1" ht="13.8" x14ac:dyDescent="0.3">
      <c r="B55043" s="10"/>
      <c r="L55043" s="10"/>
      <c r="M55043" s="10"/>
    </row>
    <row r="55044" spans="2:13" s="1" customFormat="1" ht="13.8" x14ac:dyDescent="0.3">
      <c r="B55044" s="10"/>
      <c r="L55044" s="10"/>
      <c r="M55044" s="10"/>
    </row>
    <row r="55045" spans="2:13" s="1" customFormat="1" ht="13.8" x14ac:dyDescent="0.3">
      <c r="B55045" s="10"/>
      <c r="L55045" s="10"/>
      <c r="M55045" s="10"/>
    </row>
    <row r="55046" spans="2:13" s="1" customFormat="1" ht="13.8" x14ac:dyDescent="0.3">
      <c r="B55046" s="10"/>
      <c r="L55046" s="10"/>
      <c r="M55046" s="10"/>
    </row>
    <row r="55047" spans="2:13" s="1" customFormat="1" ht="13.8" x14ac:dyDescent="0.3">
      <c r="B55047" s="10"/>
      <c r="L55047" s="10"/>
      <c r="M55047" s="10"/>
    </row>
    <row r="55048" spans="2:13" s="1" customFormat="1" ht="13.8" x14ac:dyDescent="0.3">
      <c r="B55048" s="10"/>
      <c r="L55048" s="10"/>
      <c r="M55048" s="10"/>
    </row>
    <row r="55049" spans="2:13" s="1" customFormat="1" ht="13.8" x14ac:dyDescent="0.3">
      <c r="B55049" s="10"/>
      <c r="L55049" s="10"/>
      <c r="M55049" s="10"/>
    </row>
    <row r="55050" spans="2:13" s="1" customFormat="1" ht="13.8" x14ac:dyDescent="0.3">
      <c r="B55050" s="10"/>
      <c r="L55050" s="10"/>
      <c r="M55050" s="10"/>
    </row>
    <row r="55051" spans="2:13" s="1" customFormat="1" ht="13.8" x14ac:dyDescent="0.3">
      <c r="B55051" s="10"/>
      <c r="L55051" s="10"/>
      <c r="M55051" s="10"/>
    </row>
    <row r="55052" spans="2:13" s="1" customFormat="1" ht="13.8" x14ac:dyDescent="0.3">
      <c r="B55052" s="10"/>
      <c r="L55052" s="10"/>
      <c r="M55052" s="10"/>
    </row>
    <row r="55053" spans="2:13" s="1" customFormat="1" ht="13.8" x14ac:dyDescent="0.3">
      <c r="B55053" s="10"/>
      <c r="L55053" s="10"/>
      <c r="M55053" s="10"/>
    </row>
    <row r="55054" spans="2:13" s="1" customFormat="1" ht="13.8" x14ac:dyDescent="0.3">
      <c r="B55054" s="10"/>
      <c r="L55054" s="10"/>
      <c r="M55054" s="10"/>
    </row>
    <row r="55055" spans="2:13" s="1" customFormat="1" ht="13.8" x14ac:dyDescent="0.3">
      <c r="B55055" s="10"/>
      <c r="L55055" s="10"/>
      <c r="M55055" s="10"/>
    </row>
    <row r="55056" spans="2:13" s="1" customFormat="1" ht="13.8" x14ac:dyDescent="0.3">
      <c r="B55056" s="10"/>
      <c r="L55056" s="10"/>
      <c r="M55056" s="10"/>
    </row>
    <row r="55057" spans="2:13" s="1" customFormat="1" ht="13.8" x14ac:dyDescent="0.3">
      <c r="B55057" s="10"/>
      <c r="L55057" s="10"/>
      <c r="M55057" s="10"/>
    </row>
    <row r="55058" spans="2:13" s="1" customFormat="1" ht="13.8" x14ac:dyDescent="0.3">
      <c r="B55058" s="10"/>
      <c r="L55058" s="10"/>
      <c r="M55058" s="10"/>
    </row>
    <row r="55059" spans="2:13" s="1" customFormat="1" ht="13.8" x14ac:dyDescent="0.3">
      <c r="B55059" s="10"/>
      <c r="L55059" s="10"/>
      <c r="M55059" s="10"/>
    </row>
    <row r="55060" spans="2:13" s="1" customFormat="1" ht="13.8" x14ac:dyDescent="0.3">
      <c r="B55060" s="10"/>
      <c r="L55060" s="10"/>
      <c r="M55060" s="10"/>
    </row>
    <row r="55061" spans="2:13" s="1" customFormat="1" ht="13.8" x14ac:dyDescent="0.3">
      <c r="B55061" s="10"/>
      <c r="L55061" s="10"/>
      <c r="M55061" s="10"/>
    </row>
    <row r="55062" spans="2:13" s="1" customFormat="1" ht="13.8" x14ac:dyDescent="0.3">
      <c r="B55062" s="10"/>
      <c r="L55062" s="10"/>
      <c r="M55062" s="10"/>
    </row>
    <row r="55063" spans="2:13" s="1" customFormat="1" ht="13.8" x14ac:dyDescent="0.3">
      <c r="B55063" s="10"/>
      <c r="L55063" s="10"/>
      <c r="M55063" s="10"/>
    </row>
    <row r="55064" spans="2:13" s="1" customFormat="1" ht="13.8" x14ac:dyDescent="0.3">
      <c r="B55064" s="10"/>
      <c r="L55064" s="10"/>
      <c r="M55064" s="10"/>
    </row>
    <row r="55065" spans="2:13" s="1" customFormat="1" ht="13.8" x14ac:dyDescent="0.3">
      <c r="B55065" s="10"/>
      <c r="L55065" s="10"/>
      <c r="M55065" s="10"/>
    </row>
    <row r="55066" spans="2:13" s="1" customFormat="1" ht="13.8" x14ac:dyDescent="0.3">
      <c r="B55066" s="10"/>
      <c r="L55066" s="10"/>
      <c r="M55066" s="10"/>
    </row>
    <row r="55067" spans="2:13" s="1" customFormat="1" ht="13.8" x14ac:dyDescent="0.3">
      <c r="B55067" s="10"/>
      <c r="L55067" s="10"/>
      <c r="M55067" s="10"/>
    </row>
    <row r="55068" spans="2:13" s="1" customFormat="1" ht="13.8" x14ac:dyDescent="0.3">
      <c r="B55068" s="10"/>
      <c r="L55068" s="10"/>
      <c r="M55068" s="10"/>
    </row>
    <row r="55069" spans="2:13" s="1" customFormat="1" ht="13.8" x14ac:dyDescent="0.3">
      <c r="B55069" s="10"/>
      <c r="L55069" s="10"/>
      <c r="M55069" s="10"/>
    </row>
    <row r="55070" spans="2:13" s="1" customFormat="1" ht="13.8" x14ac:dyDescent="0.3">
      <c r="B55070" s="10"/>
      <c r="L55070" s="10"/>
      <c r="M55070" s="10"/>
    </row>
    <row r="55071" spans="2:13" s="1" customFormat="1" ht="13.8" x14ac:dyDescent="0.3">
      <c r="B55071" s="10"/>
      <c r="L55071" s="10"/>
      <c r="M55071" s="10"/>
    </row>
    <row r="55072" spans="2:13" s="1" customFormat="1" ht="13.8" x14ac:dyDescent="0.3">
      <c r="B55072" s="10"/>
      <c r="L55072" s="10"/>
      <c r="M55072" s="10"/>
    </row>
    <row r="55073" spans="2:13" s="1" customFormat="1" ht="13.8" x14ac:dyDescent="0.3">
      <c r="B55073" s="10"/>
      <c r="L55073" s="10"/>
      <c r="M55073" s="10"/>
    </row>
    <row r="55074" spans="2:13" s="1" customFormat="1" ht="13.8" x14ac:dyDescent="0.3">
      <c r="B55074" s="10"/>
      <c r="L55074" s="10"/>
      <c r="M55074" s="10"/>
    </row>
    <row r="55075" spans="2:13" s="1" customFormat="1" ht="13.8" x14ac:dyDescent="0.3">
      <c r="B55075" s="10"/>
      <c r="L55075" s="10"/>
      <c r="M55075" s="10"/>
    </row>
    <row r="55076" spans="2:13" s="1" customFormat="1" ht="13.8" x14ac:dyDescent="0.3">
      <c r="B55076" s="10"/>
      <c r="L55076" s="10"/>
      <c r="M55076" s="10"/>
    </row>
    <row r="55077" spans="2:13" s="1" customFormat="1" ht="13.8" x14ac:dyDescent="0.3">
      <c r="B55077" s="10"/>
      <c r="L55077" s="10"/>
      <c r="M55077" s="10"/>
    </row>
    <row r="55078" spans="2:13" s="1" customFormat="1" ht="13.8" x14ac:dyDescent="0.3">
      <c r="B55078" s="10"/>
      <c r="L55078" s="10"/>
      <c r="M55078" s="10"/>
    </row>
    <row r="55079" spans="2:13" s="1" customFormat="1" ht="13.8" x14ac:dyDescent="0.3">
      <c r="B55079" s="10"/>
      <c r="L55079" s="10"/>
      <c r="M55079" s="10"/>
    </row>
    <row r="55080" spans="2:13" s="1" customFormat="1" ht="13.8" x14ac:dyDescent="0.3">
      <c r="B55080" s="10"/>
      <c r="L55080" s="10"/>
      <c r="M55080" s="10"/>
    </row>
    <row r="55081" spans="2:13" s="1" customFormat="1" ht="13.8" x14ac:dyDescent="0.3">
      <c r="B55081" s="10"/>
      <c r="L55081" s="10"/>
      <c r="M55081" s="10"/>
    </row>
    <row r="55082" spans="2:13" s="1" customFormat="1" ht="13.8" x14ac:dyDescent="0.3">
      <c r="B55082" s="10"/>
      <c r="L55082" s="10"/>
      <c r="M55082" s="10"/>
    </row>
    <row r="55083" spans="2:13" s="1" customFormat="1" ht="13.8" x14ac:dyDescent="0.3">
      <c r="B55083" s="10"/>
      <c r="L55083" s="10"/>
      <c r="M55083" s="10"/>
    </row>
    <row r="55084" spans="2:13" s="1" customFormat="1" ht="13.8" x14ac:dyDescent="0.3">
      <c r="B55084" s="10"/>
      <c r="L55084" s="10"/>
      <c r="M55084" s="10"/>
    </row>
    <row r="55085" spans="2:13" s="1" customFormat="1" ht="13.8" x14ac:dyDescent="0.3">
      <c r="B55085" s="10"/>
      <c r="L55085" s="10"/>
      <c r="M55085" s="10"/>
    </row>
    <row r="55086" spans="2:13" s="1" customFormat="1" ht="13.8" x14ac:dyDescent="0.3">
      <c r="B55086" s="10"/>
      <c r="L55086" s="10"/>
      <c r="M55086" s="10"/>
    </row>
    <row r="55087" spans="2:13" s="1" customFormat="1" ht="13.8" x14ac:dyDescent="0.3">
      <c r="B55087" s="10"/>
      <c r="L55087" s="10"/>
      <c r="M55087" s="10"/>
    </row>
    <row r="55088" spans="2:13" s="1" customFormat="1" ht="13.8" x14ac:dyDescent="0.3">
      <c r="B55088" s="10"/>
      <c r="L55088" s="10"/>
      <c r="M55088" s="10"/>
    </row>
    <row r="55089" spans="2:13" s="1" customFormat="1" ht="13.8" x14ac:dyDescent="0.3">
      <c r="B55089" s="10"/>
      <c r="L55089" s="10"/>
      <c r="M55089" s="10"/>
    </row>
    <row r="55090" spans="2:13" s="1" customFormat="1" ht="13.8" x14ac:dyDescent="0.3">
      <c r="B55090" s="10"/>
      <c r="L55090" s="10"/>
      <c r="M55090" s="10"/>
    </row>
    <row r="55091" spans="2:13" s="1" customFormat="1" ht="13.8" x14ac:dyDescent="0.3">
      <c r="B55091" s="10"/>
      <c r="L55091" s="10"/>
      <c r="M55091" s="10"/>
    </row>
    <row r="55092" spans="2:13" s="1" customFormat="1" ht="13.8" x14ac:dyDescent="0.3">
      <c r="B55092" s="10"/>
      <c r="L55092" s="10"/>
      <c r="M55092" s="10"/>
    </row>
    <row r="55093" spans="2:13" s="1" customFormat="1" ht="13.8" x14ac:dyDescent="0.3">
      <c r="B55093" s="10"/>
      <c r="L55093" s="10"/>
      <c r="M55093" s="10"/>
    </row>
    <row r="55094" spans="2:13" s="1" customFormat="1" ht="13.8" x14ac:dyDescent="0.3">
      <c r="B55094" s="10"/>
      <c r="L55094" s="10"/>
      <c r="M55094" s="10"/>
    </row>
    <row r="55095" spans="2:13" s="1" customFormat="1" ht="13.8" x14ac:dyDescent="0.3">
      <c r="B55095" s="10"/>
      <c r="L55095" s="10"/>
      <c r="M55095" s="10"/>
    </row>
    <row r="55096" spans="2:13" s="1" customFormat="1" ht="13.8" x14ac:dyDescent="0.3">
      <c r="B55096" s="10"/>
      <c r="L55096" s="10"/>
      <c r="M55096" s="10"/>
    </row>
    <row r="55097" spans="2:13" s="1" customFormat="1" ht="13.8" x14ac:dyDescent="0.3">
      <c r="B55097" s="10"/>
      <c r="L55097" s="10"/>
      <c r="M55097" s="10"/>
    </row>
    <row r="55098" spans="2:13" s="1" customFormat="1" ht="13.8" x14ac:dyDescent="0.3">
      <c r="B55098" s="10"/>
      <c r="L55098" s="10"/>
      <c r="M55098" s="10"/>
    </row>
    <row r="55099" spans="2:13" s="1" customFormat="1" ht="13.8" x14ac:dyDescent="0.3">
      <c r="B55099" s="10"/>
      <c r="L55099" s="10"/>
      <c r="M55099" s="10"/>
    </row>
    <row r="55100" spans="2:13" s="1" customFormat="1" ht="13.8" x14ac:dyDescent="0.3">
      <c r="B55100" s="10"/>
      <c r="L55100" s="10"/>
      <c r="M55100" s="10"/>
    </row>
    <row r="55101" spans="2:13" s="1" customFormat="1" ht="13.8" x14ac:dyDescent="0.3">
      <c r="B55101" s="10"/>
      <c r="L55101" s="10"/>
      <c r="M55101" s="10"/>
    </row>
    <row r="55102" spans="2:13" s="1" customFormat="1" ht="13.8" x14ac:dyDescent="0.3">
      <c r="B55102" s="10"/>
      <c r="L55102" s="10"/>
      <c r="M55102" s="10"/>
    </row>
    <row r="55103" spans="2:13" s="1" customFormat="1" ht="13.8" x14ac:dyDescent="0.3">
      <c r="B55103" s="10"/>
      <c r="L55103" s="10"/>
      <c r="M55103" s="10"/>
    </row>
    <row r="55104" spans="2:13" s="1" customFormat="1" ht="13.8" x14ac:dyDescent="0.3">
      <c r="B55104" s="10"/>
      <c r="L55104" s="10"/>
      <c r="M55104" s="10"/>
    </row>
    <row r="55105" spans="2:13" s="1" customFormat="1" ht="13.8" x14ac:dyDescent="0.3">
      <c r="B55105" s="10"/>
      <c r="L55105" s="10"/>
      <c r="M55105" s="10"/>
    </row>
    <row r="55106" spans="2:13" s="1" customFormat="1" ht="13.8" x14ac:dyDescent="0.3">
      <c r="B55106" s="10"/>
      <c r="L55106" s="10"/>
      <c r="M55106" s="10"/>
    </row>
    <row r="55107" spans="2:13" s="1" customFormat="1" ht="13.8" x14ac:dyDescent="0.3">
      <c r="B55107" s="10"/>
      <c r="L55107" s="10"/>
      <c r="M55107" s="10"/>
    </row>
    <row r="55108" spans="2:13" s="1" customFormat="1" ht="13.8" x14ac:dyDescent="0.3">
      <c r="B55108" s="10"/>
      <c r="L55108" s="10"/>
      <c r="M55108" s="10"/>
    </row>
    <row r="55109" spans="2:13" s="1" customFormat="1" ht="13.8" x14ac:dyDescent="0.3">
      <c r="B55109" s="10"/>
      <c r="L55109" s="10"/>
      <c r="M55109" s="10"/>
    </row>
    <row r="55110" spans="2:13" s="1" customFormat="1" ht="13.8" x14ac:dyDescent="0.3">
      <c r="B55110" s="10"/>
      <c r="L55110" s="10"/>
      <c r="M55110" s="10"/>
    </row>
    <row r="55111" spans="2:13" s="1" customFormat="1" ht="13.8" x14ac:dyDescent="0.3">
      <c r="B55111" s="10"/>
      <c r="L55111" s="10"/>
      <c r="M55111" s="10"/>
    </row>
    <row r="55112" spans="2:13" s="1" customFormat="1" ht="13.8" x14ac:dyDescent="0.3">
      <c r="B55112" s="10"/>
      <c r="L55112" s="10"/>
      <c r="M55112" s="10"/>
    </row>
    <row r="55113" spans="2:13" s="1" customFormat="1" ht="13.8" x14ac:dyDescent="0.3">
      <c r="B55113" s="10"/>
      <c r="L55113" s="10"/>
      <c r="M55113" s="10"/>
    </row>
    <row r="55114" spans="2:13" s="1" customFormat="1" ht="13.8" x14ac:dyDescent="0.3">
      <c r="B55114" s="10"/>
      <c r="L55114" s="10"/>
      <c r="M55114" s="10"/>
    </row>
    <row r="55115" spans="2:13" s="1" customFormat="1" ht="13.8" x14ac:dyDescent="0.3">
      <c r="B55115" s="10"/>
      <c r="L55115" s="10"/>
      <c r="M55115" s="10"/>
    </row>
    <row r="55116" spans="2:13" s="1" customFormat="1" ht="13.8" x14ac:dyDescent="0.3">
      <c r="B55116" s="10"/>
      <c r="L55116" s="10"/>
      <c r="M55116" s="10"/>
    </row>
    <row r="55117" spans="2:13" s="1" customFormat="1" ht="13.8" x14ac:dyDescent="0.3">
      <c r="B55117" s="10"/>
      <c r="L55117" s="10"/>
      <c r="M55117" s="10"/>
    </row>
    <row r="55118" spans="2:13" s="1" customFormat="1" ht="13.8" x14ac:dyDescent="0.3">
      <c r="B55118" s="10"/>
      <c r="L55118" s="10"/>
      <c r="M55118" s="10"/>
    </row>
    <row r="55119" spans="2:13" s="1" customFormat="1" ht="13.8" x14ac:dyDescent="0.3">
      <c r="B55119" s="10"/>
      <c r="L55119" s="10"/>
      <c r="M55119" s="10"/>
    </row>
    <row r="55120" spans="2:13" s="1" customFormat="1" ht="13.8" x14ac:dyDescent="0.3">
      <c r="B55120" s="10"/>
      <c r="L55120" s="10"/>
      <c r="M55120" s="10"/>
    </row>
    <row r="55121" spans="2:13" s="1" customFormat="1" ht="13.8" x14ac:dyDescent="0.3">
      <c r="B55121" s="10"/>
      <c r="L55121" s="10"/>
      <c r="M55121" s="10"/>
    </row>
    <row r="55122" spans="2:13" s="1" customFormat="1" ht="13.8" x14ac:dyDescent="0.3">
      <c r="B55122" s="10"/>
      <c r="L55122" s="10"/>
      <c r="M55122" s="10"/>
    </row>
    <row r="55123" spans="2:13" s="1" customFormat="1" ht="13.8" x14ac:dyDescent="0.3">
      <c r="B55123" s="10"/>
      <c r="L55123" s="10"/>
      <c r="M55123" s="10"/>
    </row>
    <row r="55124" spans="2:13" s="1" customFormat="1" ht="13.8" x14ac:dyDescent="0.3">
      <c r="B55124" s="10"/>
      <c r="L55124" s="10"/>
      <c r="M55124" s="10"/>
    </row>
    <row r="55125" spans="2:13" s="1" customFormat="1" ht="13.8" x14ac:dyDescent="0.3">
      <c r="B55125" s="10"/>
      <c r="L55125" s="10"/>
      <c r="M55125" s="10"/>
    </row>
    <row r="55126" spans="2:13" s="1" customFormat="1" ht="13.8" x14ac:dyDescent="0.3">
      <c r="B55126" s="10"/>
      <c r="L55126" s="10"/>
      <c r="M55126" s="10"/>
    </row>
    <row r="55127" spans="2:13" s="1" customFormat="1" ht="13.8" x14ac:dyDescent="0.3">
      <c r="B55127" s="10"/>
      <c r="L55127" s="10"/>
      <c r="M55127" s="10"/>
    </row>
    <row r="55128" spans="2:13" s="1" customFormat="1" ht="13.8" x14ac:dyDescent="0.3">
      <c r="B55128" s="10"/>
      <c r="L55128" s="10"/>
      <c r="M55128" s="10"/>
    </row>
    <row r="55129" spans="2:13" s="1" customFormat="1" ht="13.8" x14ac:dyDescent="0.3">
      <c r="B55129" s="10"/>
      <c r="L55129" s="10"/>
      <c r="M55129" s="10"/>
    </row>
    <row r="55130" spans="2:13" s="1" customFormat="1" ht="13.8" x14ac:dyDescent="0.3">
      <c r="B55130" s="10"/>
      <c r="L55130" s="10"/>
      <c r="M55130" s="10"/>
    </row>
    <row r="55131" spans="2:13" s="1" customFormat="1" ht="13.8" x14ac:dyDescent="0.3">
      <c r="B55131" s="10"/>
      <c r="L55131" s="10"/>
      <c r="M55131" s="10"/>
    </row>
    <row r="55132" spans="2:13" s="1" customFormat="1" ht="13.8" x14ac:dyDescent="0.3">
      <c r="B55132" s="10"/>
      <c r="L55132" s="10"/>
      <c r="M55132" s="10"/>
    </row>
    <row r="55133" spans="2:13" s="1" customFormat="1" ht="13.8" x14ac:dyDescent="0.3">
      <c r="B55133" s="10"/>
      <c r="L55133" s="10"/>
      <c r="M55133" s="10"/>
    </row>
    <row r="55134" spans="2:13" s="1" customFormat="1" ht="13.8" x14ac:dyDescent="0.3">
      <c r="B55134" s="10"/>
      <c r="L55134" s="10"/>
      <c r="M55134" s="10"/>
    </row>
    <row r="55135" spans="2:13" s="1" customFormat="1" ht="13.8" x14ac:dyDescent="0.3">
      <c r="B55135" s="10"/>
      <c r="L55135" s="10"/>
      <c r="M55135" s="10"/>
    </row>
    <row r="55136" spans="2:13" s="1" customFormat="1" ht="13.8" x14ac:dyDescent="0.3">
      <c r="B55136" s="10"/>
      <c r="L55136" s="10"/>
      <c r="M55136" s="10"/>
    </row>
    <row r="55137" spans="2:13" s="1" customFormat="1" ht="13.8" x14ac:dyDescent="0.3">
      <c r="B55137" s="10"/>
      <c r="L55137" s="10"/>
      <c r="M55137" s="10"/>
    </row>
    <row r="55138" spans="2:13" s="1" customFormat="1" ht="13.8" x14ac:dyDescent="0.3">
      <c r="B55138" s="10"/>
      <c r="L55138" s="10"/>
      <c r="M55138" s="10"/>
    </row>
    <row r="55139" spans="2:13" s="1" customFormat="1" ht="13.8" x14ac:dyDescent="0.3">
      <c r="B55139" s="10"/>
      <c r="L55139" s="10"/>
      <c r="M55139" s="10"/>
    </row>
    <row r="55140" spans="2:13" s="1" customFormat="1" ht="13.8" x14ac:dyDescent="0.3">
      <c r="B55140" s="10"/>
      <c r="L55140" s="10"/>
      <c r="M55140" s="10"/>
    </row>
    <row r="55141" spans="2:13" s="1" customFormat="1" ht="13.8" x14ac:dyDescent="0.3">
      <c r="B55141" s="10"/>
      <c r="L55141" s="10"/>
      <c r="M55141" s="10"/>
    </row>
    <row r="55142" spans="2:13" s="1" customFormat="1" ht="13.8" x14ac:dyDescent="0.3">
      <c r="B55142" s="10"/>
      <c r="L55142" s="10"/>
      <c r="M55142" s="10"/>
    </row>
    <row r="55143" spans="2:13" s="1" customFormat="1" ht="13.8" x14ac:dyDescent="0.3">
      <c r="B55143" s="10"/>
      <c r="L55143" s="10"/>
      <c r="M55143" s="10"/>
    </row>
    <row r="55144" spans="2:13" s="1" customFormat="1" ht="13.8" x14ac:dyDescent="0.3">
      <c r="B55144" s="10"/>
      <c r="L55144" s="10"/>
      <c r="M55144" s="10"/>
    </row>
    <row r="55145" spans="2:13" s="1" customFormat="1" ht="13.8" x14ac:dyDescent="0.3">
      <c r="B55145" s="10"/>
      <c r="L55145" s="10"/>
      <c r="M55145" s="10"/>
    </row>
    <row r="55146" spans="2:13" s="1" customFormat="1" ht="13.8" x14ac:dyDescent="0.3">
      <c r="B55146" s="10"/>
      <c r="L55146" s="10"/>
      <c r="M55146" s="10"/>
    </row>
    <row r="55147" spans="2:13" s="1" customFormat="1" ht="13.8" x14ac:dyDescent="0.3">
      <c r="B55147" s="10"/>
      <c r="L55147" s="10"/>
      <c r="M55147" s="10"/>
    </row>
    <row r="55148" spans="2:13" s="1" customFormat="1" ht="13.8" x14ac:dyDescent="0.3">
      <c r="B55148" s="10"/>
      <c r="L55148" s="10"/>
      <c r="M55148" s="10"/>
    </row>
    <row r="55149" spans="2:13" s="1" customFormat="1" ht="13.8" x14ac:dyDescent="0.3">
      <c r="B55149" s="10"/>
      <c r="L55149" s="10"/>
      <c r="M55149" s="10"/>
    </row>
    <row r="55150" spans="2:13" s="1" customFormat="1" ht="13.8" x14ac:dyDescent="0.3">
      <c r="B55150" s="10"/>
      <c r="L55150" s="10"/>
      <c r="M55150" s="10"/>
    </row>
    <row r="55151" spans="2:13" s="1" customFormat="1" ht="13.8" x14ac:dyDescent="0.3">
      <c r="B55151" s="10"/>
      <c r="L55151" s="10"/>
      <c r="M55151" s="10"/>
    </row>
    <row r="55152" spans="2:13" s="1" customFormat="1" ht="13.8" x14ac:dyDescent="0.3">
      <c r="B55152" s="10"/>
      <c r="L55152" s="10"/>
      <c r="M55152" s="10"/>
    </row>
    <row r="55153" spans="2:13" s="1" customFormat="1" ht="13.8" x14ac:dyDescent="0.3">
      <c r="B55153" s="10"/>
      <c r="L55153" s="10"/>
      <c r="M55153" s="10"/>
    </row>
    <row r="55154" spans="2:13" s="1" customFormat="1" ht="13.8" x14ac:dyDescent="0.3">
      <c r="B55154" s="10"/>
      <c r="L55154" s="10"/>
      <c r="M55154" s="10"/>
    </row>
    <row r="55155" spans="2:13" s="1" customFormat="1" ht="13.8" x14ac:dyDescent="0.3">
      <c r="B55155" s="10"/>
      <c r="L55155" s="10"/>
      <c r="M55155" s="10"/>
    </row>
    <row r="55156" spans="2:13" s="1" customFormat="1" ht="13.8" x14ac:dyDescent="0.3">
      <c r="B55156" s="10"/>
      <c r="L55156" s="10"/>
      <c r="M55156" s="10"/>
    </row>
    <row r="55157" spans="2:13" s="1" customFormat="1" ht="13.8" x14ac:dyDescent="0.3">
      <c r="B55157" s="10"/>
      <c r="L55157" s="10"/>
      <c r="M55157" s="10"/>
    </row>
    <row r="55158" spans="2:13" s="1" customFormat="1" ht="13.8" x14ac:dyDescent="0.3">
      <c r="B55158" s="10"/>
      <c r="L55158" s="10"/>
      <c r="M55158" s="10"/>
    </row>
    <row r="55159" spans="2:13" s="1" customFormat="1" ht="13.8" x14ac:dyDescent="0.3">
      <c r="B55159" s="10"/>
      <c r="L55159" s="10"/>
      <c r="M55159" s="10"/>
    </row>
    <row r="55160" spans="2:13" s="1" customFormat="1" ht="13.8" x14ac:dyDescent="0.3">
      <c r="B55160" s="10"/>
      <c r="L55160" s="10"/>
      <c r="M55160" s="10"/>
    </row>
    <row r="55161" spans="2:13" s="1" customFormat="1" ht="13.8" x14ac:dyDescent="0.3">
      <c r="B55161" s="10"/>
      <c r="L55161" s="10"/>
      <c r="M55161" s="10"/>
    </row>
    <row r="55162" spans="2:13" s="1" customFormat="1" ht="13.8" x14ac:dyDescent="0.3">
      <c r="B55162" s="10"/>
      <c r="L55162" s="10"/>
      <c r="M55162" s="10"/>
    </row>
    <row r="55163" spans="2:13" s="1" customFormat="1" ht="13.8" x14ac:dyDescent="0.3">
      <c r="B55163" s="10"/>
      <c r="L55163" s="10"/>
      <c r="M55163" s="10"/>
    </row>
    <row r="55164" spans="2:13" s="1" customFormat="1" ht="13.8" x14ac:dyDescent="0.3">
      <c r="B55164" s="10"/>
      <c r="L55164" s="10"/>
      <c r="M55164" s="10"/>
    </row>
    <row r="55165" spans="2:13" s="1" customFormat="1" ht="13.8" x14ac:dyDescent="0.3">
      <c r="B55165" s="10"/>
      <c r="L55165" s="10"/>
      <c r="M55165" s="10"/>
    </row>
    <row r="55166" spans="2:13" s="1" customFormat="1" ht="13.8" x14ac:dyDescent="0.3">
      <c r="B55166" s="10"/>
      <c r="L55166" s="10"/>
      <c r="M55166" s="10"/>
    </row>
    <row r="55167" spans="2:13" s="1" customFormat="1" ht="13.8" x14ac:dyDescent="0.3">
      <c r="B55167" s="10"/>
      <c r="L55167" s="10"/>
      <c r="M55167" s="10"/>
    </row>
    <row r="55168" spans="2:13" s="1" customFormat="1" ht="13.8" x14ac:dyDescent="0.3">
      <c r="B55168" s="10"/>
      <c r="L55168" s="10"/>
      <c r="M55168" s="10"/>
    </row>
    <row r="55169" spans="2:13" s="1" customFormat="1" ht="13.8" x14ac:dyDescent="0.3">
      <c r="B55169" s="10"/>
      <c r="L55169" s="10"/>
      <c r="M55169" s="10"/>
    </row>
    <row r="55170" spans="2:13" s="1" customFormat="1" ht="13.8" x14ac:dyDescent="0.3">
      <c r="B55170" s="10"/>
      <c r="L55170" s="10"/>
      <c r="M55170" s="10"/>
    </row>
    <row r="55171" spans="2:13" s="1" customFormat="1" ht="13.8" x14ac:dyDescent="0.3">
      <c r="B55171" s="10"/>
      <c r="L55171" s="10"/>
      <c r="M55171" s="10"/>
    </row>
    <row r="55172" spans="2:13" s="1" customFormat="1" ht="13.8" x14ac:dyDescent="0.3">
      <c r="B55172" s="10"/>
      <c r="L55172" s="10"/>
      <c r="M55172" s="10"/>
    </row>
    <row r="55173" spans="2:13" s="1" customFormat="1" ht="13.8" x14ac:dyDescent="0.3">
      <c r="B55173" s="10"/>
      <c r="L55173" s="10"/>
      <c r="M55173" s="10"/>
    </row>
    <row r="55174" spans="2:13" s="1" customFormat="1" ht="13.8" x14ac:dyDescent="0.3">
      <c r="B55174" s="10"/>
      <c r="L55174" s="10"/>
      <c r="M55174" s="10"/>
    </row>
    <row r="55175" spans="2:13" s="1" customFormat="1" ht="13.8" x14ac:dyDescent="0.3">
      <c r="B55175" s="10"/>
      <c r="L55175" s="10"/>
      <c r="M55175" s="10"/>
    </row>
    <row r="55176" spans="2:13" s="1" customFormat="1" ht="13.8" x14ac:dyDescent="0.3">
      <c r="B55176" s="10"/>
      <c r="L55176" s="10"/>
      <c r="M55176" s="10"/>
    </row>
    <row r="55177" spans="2:13" s="1" customFormat="1" ht="13.8" x14ac:dyDescent="0.3">
      <c r="B55177" s="10"/>
      <c r="L55177" s="10"/>
      <c r="M55177" s="10"/>
    </row>
    <row r="55178" spans="2:13" s="1" customFormat="1" ht="13.8" x14ac:dyDescent="0.3">
      <c r="B55178" s="10"/>
      <c r="L55178" s="10"/>
      <c r="M55178" s="10"/>
    </row>
    <row r="55179" spans="2:13" s="1" customFormat="1" ht="13.8" x14ac:dyDescent="0.3">
      <c r="B55179" s="10"/>
      <c r="L55179" s="10"/>
      <c r="M55179" s="10"/>
    </row>
    <row r="55180" spans="2:13" s="1" customFormat="1" ht="13.8" x14ac:dyDescent="0.3">
      <c r="B55180" s="10"/>
      <c r="L55180" s="10"/>
      <c r="M55180" s="10"/>
    </row>
    <row r="55181" spans="2:13" s="1" customFormat="1" ht="13.8" x14ac:dyDescent="0.3">
      <c r="B55181" s="10"/>
      <c r="L55181" s="10"/>
      <c r="M55181" s="10"/>
    </row>
    <row r="55182" spans="2:13" s="1" customFormat="1" ht="13.8" x14ac:dyDescent="0.3">
      <c r="B55182" s="10"/>
      <c r="L55182" s="10"/>
      <c r="M55182" s="10"/>
    </row>
    <row r="55183" spans="2:13" s="1" customFormat="1" ht="13.8" x14ac:dyDescent="0.3">
      <c r="B55183" s="10"/>
      <c r="L55183" s="10"/>
      <c r="M55183" s="10"/>
    </row>
    <row r="55184" spans="2:13" s="1" customFormat="1" ht="13.8" x14ac:dyDescent="0.3">
      <c r="B55184" s="10"/>
      <c r="L55184" s="10"/>
      <c r="M55184" s="10"/>
    </row>
    <row r="55185" spans="2:13" s="1" customFormat="1" ht="13.8" x14ac:dyDescent="0.3">
      <c r="B55185" s="10"/>
      <c r="L55185" s="10"/>
      <c r="M55185" s="10"/>
    </row>
    <row r="55186" spans="2:13" s="1" customFormat="1" ht="13.8" x14ac:dyDescent="0.3">
      <c r="B55186" s="10"/>
      <c r="L55186" s="10"/>
      <c r="M55186" s="10"/>
    </row>
    <row r="55187" spans="2:13" s="1" customFormat="1" ht="13.8" x14ac:dyDescent="0.3">
      <c r="B55187" s="10"/>
      <c r="L55187" s="10"/>
      <c r="M55187" s="10"/>
    </row>
    <row r="55188" spans="2:13" s="1" customFormat="1" ht="13.8" x14ac:dyDescent="0.3">
      <c r="B55188" s="10"/>
      <c r="L55188" s="10"/>
      <c r="M55188" s="10"/>
    </row>
    <row r="55189" spans="2:13" s="1" customFormat="1" ht="13.8" x14ac:dyDescent="0.3">
      <c r="B55189" s="10"/>
      <c r="L55189" s="10"/>
      <c r="M55189" s="10"/>
    </row>
    <row r="55190" spans="2:13" s="1" customFormat="1" ht="13.8" x14ac:dyDescent="0.3">
      <c r="B55190" s="10"/>
      <c r="L55190" s="10"/>
      <c r="M55190" s="10"/>
    </row>
    <row r="55191" spans="2:13" s="1" customFormat="1" ht="13.8" x14ac:dyDescent="0.3">
      <c r="B55191" s="10"/>
      <c r="L55191" s="10"/>
      <c r="M55191" s="10"/>
    </row>
    <row r="55192" spans="2:13" s="1" customFormat="1" ht="13.8" x14ac:dyDescent="0.3">
      <c r="B55192" s="10"/>
      <c r="L55192" s="10"/>
      <c r="M55192" s="10"/>
    </row>
    <row r="55193" spans="2:13" s="1" customFormat="1" ht="13.8" x14ac:dyDescent="0.3">
      <c r="B55193" s="10"/>
      <c r="L55193" s="10"/>
      <c r="M55193" s="10"/>
    </row>
    <row r="55194" spans="2:13" s="1" customFormat="1" ht="13.8" x14ac:dyDescent="0.3">
      <c r="B55194" s="10"/>
      <c r="L55194" s="10"/>
      <c r="M55194" s="10"/>
    </row>
    <row r="55195" spans="2:13" s="1" customFormat="1" ht="13.8" x14ac:dyDescent="0.3">
      <c r="B55195" s="10"/>
      <c r="L55195" s="10"/>
      <c r="M55195" s="10"/>
    </row>
    <row r="55196" spans="2:13" s="1" customFormat="1" ht="13.8" x14ac:dyDescent="0.3">
      <c r="B55196" s="10"/>
      <c r="L55196" s="10"/>
      <c r="M55196" s="10"/>
    </row>
    <row r="55197" spans="2:13" s="1" customFormat="1" ht="13.8" x14ac:dyDescent="0.3">
      <c r="B55197" s="10"/>
      <c r="L55197" s="10"/>
      <c r="M55197" s="10"/>
    </row>
    <row r="55198" spans="2:13" s="1" customFormat="1" ht="13.8" x14ac:dyDescent="0.3">
      <c r="B55198" s="10"/>
      <c r="L55198" s="10"/>
      <c r="M55198" s="10"/>
    </row>
    <row r="55199" spans="2:13" s="1" customFormat="1" ht="13.8" x14ac:dyDescent="0.3">
      <c r="B55199" s="10"/>
      <c r="L55199" s="10"/>
      <c r="M55199" s="10"/>
    </row>
    <row r="55200" spans="2:13" s="1" customFormat="1" ht="13.8" x14ac:dyDescent="0.3">
      <c r="B55200" s="10"/>
      <c r="L55200" s="10"/>
      <c r="M55200" s="10"/>
    </row>
    <row r="55201" spans="2:13" s="1" customFormat="1" ht="13.8" x14ac:dyDescent="0.3">
      <c r="B55201" s="10"/>
      <c r="L55201" s="10"/>
      <c r="M55201" s="10"/>
    </row>
    <row r="55202" spans="2:13" s="1" customFormat="1" ht="13.8" x14ac:dyDescent="0.3">
      <c r="B55202" s="10"/>
      <c r="L55202" s="10"/>
      <c r="M55202" s="10"/>
    </row>
    <row r="55203" spans="2:13" s="1" customFormat="1" ht="13.8" x14ac:dyDescent="0.3">
      <c r="B55203" s="10"/>
      <c r="L55203" s="10"/>
      <c r="M55203" s="10"/>
    </row>
    <row r="55204" spans="2:13" s="1" customFormat="1" ht="13.8" x14ac:dyDescent="0.3">
      <c r="B55204" s="10"/>
      <c r="L55204" s="10"/>
      <c r="M55204" s="10"/>
    </row>
    <row r="55205" spans="2:13" s="1" customFormat="1" ht="13.8" x14ac:dyDescent="0.3">
      <c r="B55205" s="10"/>
      <c r="L55205" s="10"/>
      <c r="M55205" s="10"/>
    </row>
    <row r="55206" spans="2:13" s="1" customFormat="1" ht="13.8" x14ac:dyDescent="0.3">
      <c r="B55206" s="10"/>
      <c r="L55206" s="10"/>
      <c r="M55206" s="10"/>
    </row>
    <row r="55207" spans="2:13" s="1" customFormat="1" ht="13.8" x14ac:dyDescent="0.3">
      <c r="B55207" s="10"/>
      <c r="L55207" s="10"/>
      <c r="M55207" s="10"/>
    </row>
    <row r="55208" spans="2:13" s="1" customFormat="1" ht="13.8" x14ac:dyDescent="0.3">
      <c r="B55208" s="10"/>
      <c r="L55208" s="10"/>
      <c r="M55208" s="10"/>
    </row>
    <row r="55209" spans="2:13" s="1" customFormat="1" ht="13.8" x14ac:dyDescent="0.3">
      <c r="B55209" s="10"/>
      <c r="L55209" s="10"/>
      <c r="M55209" s="10"/>
    </row>
    <row r="55210" spans="2:13" s="1" customFormat="1" ht="13.8" x14ac:dyDescent="0.3">
      <c r="B55210" s="10"/>
      <c r="L55210" s="10"/>
      <c r="M55210" s="10"/>
    </row>
    <row r="55211" spans="2:13" s="1" customFormat="1" ht="13.8" x14ac:dyDescent="0.3">
      <c r="B55211" s="10"/>
      <c r="L55211" s="10"/>
      <c r="M55211" s="10"/>
    </row>
    <row r="55212" spans="2:13" s="1" customFormat="1" ht="13.8" x14ac:dyDescent="0.3">
      <c r="B55212" s="10"/>
      <c r="L55212" s="10"/>
      <c r="M55212" s="10"/>
    </row>
    <row r="55213" spans="2:13" s="1" customFormat="1" ht="13.8" x14ac:dyDescent="0.3">
      <c r="B55213" s="10"/>
      <c r="L55213" s="10"/>
      <c r="M55213" s="10"/>
    </row>
    <row r="55214" spans="2:13" s="1" customFormat="1" ht="13.8" x14ac:dyDescent="0.3">
      <c r="B55214" s="10"/>
      <c r="L55214" s="10"/>
      <c r="M55214" s="10"/>
    </row>
    <row r="55215" spans="2:13" s="1" customFormat="1" ht="13.8" x14ac:dyDescent="0.3">
      <c r="B55215" s="10"/>
      <c r="L55215" s="10"/>
      <c r="M55215" s="10"/>
    </row>
    <row r="55216" spans="2:13" s="1" customFormat="1" ht="13.8" x14ac:dyDescent="0.3">
      <c r="B55216" s="10"/>
      <c r="L55216" s="10"/>
      <c r="M55216" s="10"/>
    </row>
    <row r="55217" spans="2:13" s="1" customFormat="1" ht="13.8" x14ac:dyDescent="0.3">
      <c r="B55217" s="10"/>
      <c r="L55217" s="10"/>
      <c r="M55217" s="10"/>
    </row>
    <row r="55218" spans="2:13" s="1" customFormat="1" ht="13.8" x14ac:dyDescent="0.3">
      <c r="B55218" s="10"/>
      <c r="L55218" s="10"/>
      <c r="M55218" s="10"/>
    </row>
    <row r="55219" spans="2:13" s="1" customFormat="1" ht="13.8" x14ac:dyDescent="0.3">
      <c r="B55219" s="10"/>
      <c r="L55219" s="10"/>
      <c r="M55219" s="10"/>
    </row>
    <row r="55220" spans="2:13" s="1" customFormat="1" ht="13.8" x14ac:dyDescent="0.3">
      <c r="B55220" s="10"/>
      <c r="L55220" s="10"/>
      <c r="M55220" s="10"/>
    </row>
    <row r="55221" spans="2:13" s="1" customFormat="1" ht="13.8" x14ac:dyDescent="0.3">
      <c r="B55221" s="10"/>
      <c r="L55221" s="10"/>
      <c r="M55221" s="10"/>
    </row>
    <row r="55222" spans="2:13" s="1" customFormat="1" ht="13.8" x14ac:dyDescent="0.3">
      <c r="B55222" s="10"/>
      <c r="L55222" s="10"/>
      <c r="M55222" s="10"/>
    </row>
    <row r="55223" spans="2:13" s="1" customFormat="1" ht="13.8" x14ac:dyDescent="0.3">
      <c r="B55223" s="10"/>
      <c r="L55223" s="10"/>
      <c r="M55223" s="10"/>
    </row>
    <row r="55224" spans="2:13" s="1" customFormat="1" ht="13.8" x14ac:dyDescent="0.3">
      <c r="B55224" s="10"/>
      <c r="L55224" s="10"/>
      <c r="M55224" s="10"/>
    </row>
    <row r="55225" spans="2:13" s="1" customFormat="1" ht="13.8" x14ac:dyDescent="0.3">
      <c r="B55225" s="10"/>
      <c r="L55225" s="10"/>
      <c r="M55225" s="10"/>
    </row>
    <row r="55226" spans="2:13" s="1" customFormat="1" ht="13.8" x14ac:dyDescent="0.3">
      <c r="B55226" s="10"/>
      <c r="L55226" s="10"/>
      <c r="M55226" s="10"/>
    </row>
    <row r="55227" spans="2:13" s="1" customFormat="1" ht="13.8" x14ac:dyDescent="0.3">
      <c r="B55227" s="10"/>
      <c r="L55227" s="10"/>
      <c r="M55227" s="10"/>
    </row>
    <row r="55228" spans="2:13" s="1" customFormat="1" ht="13.8" x14ac:dyDescent="0.3">
      <c r="B55228" s="10"/>
      <c r="L55228" s="10"/>
      <c r="M55228" s="10"/>
    </row>
    <row r="55229" spans="2:13" s="1" customFormat="1" ht="13.8" x14ac:dyDescent="0.3">
      <c r="B55229" s="10"/>
      <c r="L55229" s="10"/>
      <c r="M55229" s="10"/>
    </row>
    <row r="55230" spans="2:13" s="1" customFormat="1" ht="13.8" x14ac:dyDescent="0.3">
      <c r="B55230" s="10"/>
      <c r="L55230" s="10"/>
      <c r="M55230" s="10"/>
    </row>
    <row r="55231" spans="2:13" s="1" customFormat="1" ht="13.8" x14ac:dyDescent="0.3">
      <c r="B55231" s="10"/>
      <c r="L55231" s="10"/>
      <c r="M55231" s="10"/>
    </row>
    <row r="55232" spans="2:13" s="1" customFormat="1" ht="13.8" x14ac:dyDescent="0.3">
      <c r="B55232" s="10"/>
      <c r="L55232" s="10"/>
      <c r="M55232" s="10"/>
    </row>
    <row r="55233" spans="2:13" s="1" customFormat="1" ht="13.8" x14ac:dyDescent="0.3">
      <c r="B55233" s="10"/>
      <c r="L55233" s="10"/>
      <c r="M55233" s="10"/>
    </row>
    <row r="55234" spans="2:13" s="1" customFormat="1" ht="13.8" x14ac:dyDescent="0.3">
      <c r="B55234" s="10"/>
      <c r="L55234" s="10"/>
      <c r="M55234" s="10"/>
    </row>
    <row r="55235" spans="2:13" s="1" customFormat="1" ht="13.8" x14ac:dyDescent="0.3">
      <c r="B55235" s="10"/>
      <c r="L55235" s="10"/>
      <c r="M55235" s="10"/>
    </row>
    <row r="55236" spans="2:13" s="1" customFormat="1" ht="13.8" x14ac:dyDescent="0.3">
      <c r="B55236" s="10"/>
      <c r="L55236" s="10"/>
      <c r="M55236" s="10"/>
    </row>
    <row r="55237" spans="2:13" s="1" customFormat="1" ht="13.8" x14ac:dyDescent="0.3">
      <c r="B55237" s="10"/>
      <c r="L55237" s="10"/>
      <c r="M55237" s="10"/>
    </row>
    <row r="55238" spans="2:13" s="1" customFormat="1" ht="13.8" x14ac:dyDescent="0.3">
      <c r="B55238" s="10"/>
      <c r="L55238" s="10"/>
      <c r="M55238" s="10"/>
    </row>
    <row r="55239" spans="2:13" s="1" customFormat="1" ht="13.8" x14ac:dyDescent="0.3">
      <c r="B55239" s="10"/>
      <c r="L55239" s="10"/>
      <c r="M55239" s="10"/>
    </row>
    <row r="55240" spans="2:13" s="1" customFormat="1" ht="13.8" x14ac:dyDescent="0.3">
      <c r="B55240" s="10"/>
      <c r="L55240" s="10"/>
      <c r="M55240" s="10"/>
    </row>
    <row r="55241" spans="2:13" s="1" customFormat="1" ht="13.8" x14ac:dyDescent="0.3">
      <c r="B55241" s="10"/>
      <c r="L55241" s="10"/>
      <c r="M55241" s="10"/>
    </row>
    <row r="55242" spans="2:13" s="1" customFormat="1" ht="13.8" x14ac:dyDescent="0.3">
      <c r="B55242" s="10"/>
      <c r="L55242" s="10"/>
      <c r="M55242" s="10"/>
    </row>
    <row r="55243" spans="2:13" s="1" customFormat="1" ht="13.8" x14ac:dyDescent="0.3">
      <c r="B55243" s="10"/>
      <c r="L55243" s="10"/>
      <c r="M55243" s="10"/>
    </row>
    <row r="55244" spans="2:13" s="1" customFormat="1" ht="13.8" x14ac:dyDescent="0.3">
      <c r="B55244" s="10"/>
      <c r="L55244" s="10"/>
      <c r="M55244" s="10"/>
    </row>
    <row r="55245" spans="2:13" s="1" customFormat="1" ht="13.8" x14ac:dyDescent="0.3">
      <c r="B55245" s="10"/>
      <c r="L55245" s="10"/>
      <c r="M55245" s="10"/>
    </row>
    <row r="55246" spans="2:13" s="1" customFormat="1" ht="13.8" x14ac:dyDescent="0.3">
      <c r="B55246" s="10"/>
      <c r="L55246" s="10"/>
      <c r="M55246" s="10"/>
    </row>
    <row r="55247" spans="2:13" s="1" customFormat="1" ht="13.8" x14ac:dyDescent="0.3">
      <c r="B55247" s="10"/>
      <c r="L55247" s="10"/>
      <c r="M55247" s="10"/>
    </row>
    <row r="55248" spans="2:13" s="1" customFormat="1" ht="13.8" x14ac:dyDescent="0.3">
      <c r="B55248" s="10"/>
      <c r="L55248" s="10"/>
      <c r="M55248" s="10"/>
    </row>
    <row r="55249" spans="2:13" s="1" customFormat="1" ht="13.8" x14ac:dyDescent="0.3">
      <c r="B55249" s="10"/>
      <c r="L55249" s="10"/>
      <c r="M55249" s="10"/>
    </row>
    <row r="55250" spans="2:13" s="1" customFormat="1" ht="13.8" x14ac:dyDescent="0.3">
      <c r="B55250" s="10"/>
      <c r="L55250" s="10"/>
      <c r="M55250" s="10"/>
    </row>
    <row r="55251" spans="2:13" s="1" customFormat="1" ht="13.8" x14ac:dyDescent="0.3">
      <c r="B55251" s="10"/>
      <c r="L55251" s="10"/>
      <c r="M55251" s="10"/>
    </row>
    <row r="55252" spans="2:13" s="1" customFormat="1" ht="13.8" x14ac:dyDescent="0.3">
      <c r="B55252" s="10"/>
      <c r="L55252" s="10"/>
      <c r="M55252" s="10"/>
    </row>
    <row r="55253" spans="2:13" s="1" customFormat="1" ht="13.8" x14ac:dyDescent="0.3">
      <c r="B55253" s="10"/>
      <c r="L55253" s="10"/>
      <c r="M55253" s="10"/>
    </row>
    <row r="55254" spans="2:13" s="1" customFormat="1" ht="13.8" x14ac:dyDescent="0.3">
      <c r="B55254" s="10"/>
      <c r="L55254" s="10"/>
      <c r="M55254" s="10"/>
    </row>
    <row r="55255" spans="2:13" s="1" customFormat="1" ht="13.8" x14ac:dyDescent="0.3">
      <c r="B55255" s="10"/>
      <c r="L55255" s="10"/>
      <c r="M55255" s="10"/>
    </row>
    <row r="55256" spans="2:13" s="1" customFormat="1" ht="13.8" x14ac:dyDescent="0.3">
      <c r="B55256" s="10"/>
      <c r="L55256" s="10"/>
      <c r="M55256" s="10"/>
    </row>
    <row r="55257" spans="2:13" s="1" customFormat="1" ht="13.8" x14ac:dyDescent="0.3">
      <c r="B55257" s="10"/>
      <c r="L55257" s="10"/>
      <c r="M55257" s="10"/>
    </row>
    <row r="55258" spans="2:13" s="1" customFormat="1" ht="13.8" x14ac:dyDescent="0.3">
      <c r="B55258" s="10"/>
      <c r="L55258" s="10"/>
      <c r="M55258" s="10"/>
    </row>
    <row r="55259" spans="2:13" s="1" customFormat="1" ht="13.8" x14ac:dyDescent="0.3">
      <c r="B55259" s="10"/>
      <c r="L55259" s="10"/>
      <c r="M55259" s="10"/>
    </row>
    <row r="55260" spans="2:13" s="1" customFormat="1" ht="13.8" x14ac:dyDescent="0.3">
      <c r="B55260" s="10"/>
      <c r="L55260" s="10"/>
      <c r="M55260" s="10"/>
    </row>
    <row r="55261" spans="2:13" s="1" customFormat="1" ht="13.8" x14ac:dyDescent="0.3">
      <c r="B55261" s="10"/>
      <c r="L55261" s="10"/>
      <c r="M55261" s="10"/>
    </row>
    <row r="55262" spans="2:13" s="1" customFormat="1" ht="13.8" x14ac:dyDescent="0.3">
      <c r="B55262" s="10"/>
      <c r="L55262" s="10"/>
      <c r="M55262" s="10"/>
    </row>
    <row r="55263" spans="2:13" s="1" customFormat="1" ht="13.8" x14ac:dyDescent="0.3">
      <c r="B55263" s="10"/>
      <c r="L55263" s="10"/>
      <c r="M55263" s="10"/>
    </row>
    <row r="55264" spans="2:13" s="1" customFormat="1" ht="13.8" x14ac:dyDescent="0.3">
      <c r="B55264" s="10"/>
      <c r="L55264" s="10"/>
      <c r="M55264" s="10"/>
    </row>
    <row r="55265" spans="2:13" s="1" customFormat="1" ht="13.8" x14ac:dyDescent="0.3">
      <c r="B55265" s="10"/>
      <c r="L55265" s="10"/>
      <c r="M55265" s="10"/>
    </row>
    <row r="55266" spans="2:13" s="1" customFormat="1" ht="13.8" x14ac:dyDescent="0.3">
      <c r="B55266" s="10"/>
      <c r="L55266" s="10"/>
      <c r="M55266" s="10"/>
    </row>
    <row r="55267" spans="2:13" s="1" customFormat="1" ht="13.8" x14ac:dyDescent="0.3">
      <c r="B55267" s="10"/>
      <c r="L55267" s="10"/>
      <c r="M55267" s="10"/>
    </row>
    <row r="55268" spans="2:13" s="1" customFormat="1" ht="13.8" x14ac:dyDescent="0.3">
      <c r="B55268" s="10"/>
      <c r="L55268" s="10"/>
      <c r="M55268" s="10"/>
    </row>
    <row r="55269" spans="2:13" s="1" customFormat="1" ht="13.8" x14ac:dyDescent="0.3">
      <c r="B55269" s="10"/>
      <c r="L55269" s="10"/>
      <c r="M55269" s="10"/>
    </row>
    <row r="55270" spans="2:13" s="1" customFormat="1" ht="13.8" x14ac:dyDescent="0.3">
      <c r="B55270" s="10"/>
      <c r="L55270" s="10"/>
      <c r="M55270" s="10"/>
    </row>
    <row r="55271" spans="2:13" s="1" customFormat="1" ht="13.8" x14ac:dyDescent="0.3">
      <c r="B55271" s="10"/>
      <c r="L55271" s="10"/>
      <c r="M55271" s="10"/>
    </row>
    <row r="55272" spans="2:13" s="1" customFormat="1" ht="13.8" x14ac:dyDescent="0.3">
      <c r="B55272" s="10"/>
      <c r="L55272" s="10"/>
      <c r="M55272" s="10"/>
    </row>
    <row r="55273" spans="2:13" s="1" customFormat="1" ht="13.8" x14ac:dyDescent="0.3">
      <c r="B55273" s="10"/>
      <c r="L55273" s="10"/>
      <c r="M55273" s="10"/>
    </row>
    <row r="55274" spans="2:13" s="1" customFormat="1" ht="13.8" x14ac:dyDescent="0.3">
      <c r="B55274" s="10"/>
      <c r="L55274" s="10"/>
      <c r="M55274" s="10"/>
    </row>
    <row r="55275" spans="2:13" s="1" customFormat="1" ht="13.8" x14ac:dyDescent="0.3">
      <c r="B55275" s="10"/>
      <c r="L55275" s="10"/>
      <c r="M55275" s="10"/>
    </row>
    <row r="55276" spans="2:13" s="1" customFormat="1" ht="13.8" x14ac:dyDescent="0.3">
      <c r="B55276" s="10"/>
      <c r="L55276" s="10"/>
      <c r="M55276" s="10"/>
    </row>
    <row r="55277" spans="2:13" s="1" customFormat="1" ht="13.8" x14ac:dyDescent="0.3">
      <c r="B55277" s="10"/>
      <c r="L55277" s="10"/>
      <c r="M55277" s="10"/>
    </row>
    <row r="55278" spans="2:13" s="1" customFormat="1" ht="13.8" x14ac:dyDescent="0.3">
      <c r="B55278" s="10"/>
      <c r="L55278" s="10"/>
      <c r="M55278" s="10"/>
    </row>
    <row r="55279" spans="2:13" s="1" customFormat="1" ht="13.8" x14ac:dyDescent="0.3">
      <c r="B55279" s="10"/>
      <c r="L55279" s="10"/>
      <c r="M55279" s="10"/>
    </row>
    <row r="55280" spans="2:13" s="1" customFormat="1" ht="13.8" x14ac:dyDescent="0.3">
      <c r="B55280" s="10"/>
      <c r="L55280" s="10"/>
      <c r="M55280" s="10"/>
    </row>
    <row r="55281" spans="2:13" s="1" customFormat="1" ht="13.8" x14ac:dyDescent="0.3">
      <c r="B55281" s="10"/>
      <c r="L55281" s="10"/>
      <c r="M55281" s="10"/>
    </row>
    <row r="55282" spans="2:13" s="1" customFormat="1" ht="13.8" x14ac:dyDescent="0.3">
      <c r="B55282" s="10"/>
      <c r="L55282" s="10"/>
      <c r="M55282" s="10"/>
    </row>
    <row r="55283" spans="2:13" s="1" customFormat="1" ht="13.8" x14ac:dyDescent="0.3">
      <c r="B55283" s="10"/>
      <c r="L55283" s="10"/>
      <c r="M55283" s="10"/>
    </row>
    <row r="55284" spans="2:13" s="1" customFormat="1" ht="13.8" x14ac:dyDescent="0.3">
      <c r="B55284" s="10"/>
      <c r="L55284" s="10"/>
      <c r="M55284" s="10"/>
    </row>
    <row r="55285" spans="2:13" s="1" customFormat="1" ht="13.8" x14ac:dyDescent="0.3">
      <c r="B55285" s="10"/>
      <c r="L55285" s="10"/>
      <c r="M55285" s="10"/>
    </row>
    <row r="55286" spans="2:13" s="1" customFormat="1" ht="13.8" x14ac:dyDescent="0.3">
      <c r="B55286" s="10"/>
      <c r="L55286" s="10"/>
      <c r="M55286" s="10"/>
    </row>
    <row r="55287" spans="2:13" s="1" customFormat="1" ht="13.8" x14ac:dyDescent="0.3">
      <c r="B55287" s="10"/>
      <c r="L55287" s="10"/>
      <c r="M55287" s="10"/>
    </row>
    <row r="55288" spans="2:13" s="1" customFormat="1" ht="13.8" x14ac:dyDescent="0.3">
      <c r="B55288" s="10"/>
      <c r="L55288" s="10"/>
      <c r="M55288" s="10"/>
    </row>
    <row r="55289" spans="2:13" s="1" customFormat="1" ht="13.8" x14ac:dyDescent="0.3">
      <c r="B55289" s="10"/>
      <c r="L55289" s="10"/>
      <c r="M55289" s="10"/>
    </row>
    <row r="55290" spans="2:13" s="1" customFormat="1" ht="13.8" x14ac:dyDescent="0.3">
      <c r="B55290" s="10"/>
      <c r="L55290" s="10"/>
      <c r="M55290" s="10"/>
    </row>
    <row r="55291" spans="2:13" s="1" customFormat="1" ht="13.8" x14ac:dyDescent="0.3">
      <c r="B55291" s="10"/>
      <c r="L55291" s="10"/>
      <c r="M55291" s="10"/>
    </row>
    <row r="55292" spans="2:13" s="1" customFormat="1" ht="13.8" x14ac:dyDescent="0.3">
      <c r="B55292" s="10"/>
      <c r="L55292" s="10"/>
      <c r="M55292" s="10"/>
    </row>
    <row r="55293" spans="2:13" s="1" customFormat="1" ht="13.8" x14ac:dyDescent="0.3">
      <c r="B55293" s="10"/>
      <c r="L55293" s="10"/>
      <c r="M55293" s="10"/>
    </row>
    <row r="55294" spans="2:13" s="1" customFormat="1" ht="13.8" x14ac:dyDescent="0.3">
      <c r="B55294" s="10"/>
      <c r="L55294" s="10"/>
      <c r="M55294" s="10"/>
    </row>
    <row r="55295" spans="2:13" s="1" customFormat="1" ht="13.8" x14ac:dyDescent="0.3">
      <c r="B55295" s="10"/>
      <c r="L55295" s="10"/>
      <c r="M55295" s="10"/>
    </row>
    <row r="55296" spans="2:13" s="1" customFormat="1" ht="13.8" x14ac:dyDescent="0.3">
      <c r="B55296" s="10"/>
      <c r="L55296" s="10"/>
      <c r="M55296" s="10"/>
    </row>
    <row r="55297" spans="2:13" s="1" customFormat="1" ht="13.8" x14ac:dyDescent="0.3">
      <c r="B55297" s="10"/>
      <c r="L55297" s="10"/>
      <c r="M55297" s="10"/>
    </row>
    <row r="55298" spans="2:13" s="1" customFormat="1" ht="13.8" x14ac:dyDescent="0.3">
      <c r="B55298" s="10"/>
      <c r="L55298" s="10"/>
      <c r="M55298" s="10"/>
    </row>
    <row r="55299" spans="2:13" s="1" customFormat="1" ht="13.8" x14ac:dyDescent="0.3">
      <c r="B55299" s="10"/>
      <c r="L55299" s="10"/>
      <c r="M55299" s="10"/>
    </row>
    <row r="55300" spans="2:13" s="1" customFormat="1" ht="13.8" x14ac:dyDescent="0.3">
      <c r="B55300" s="10"/>
      <c r="L55300" s="10"/>
      <c r="M55300" s="10"/>
    </row>
    <row r="55301" spans="2:13" s="1" customFormat="1" ht="13.8" x14ac:dyDescent="0.3">
      <c r="B55301" s="10"/>
      <c r="L55301" s="10"/>
      <c r="M55301" s="10"/>
    </row>
    <row r="55302" spans="2:13" s="1" customFormat="1" ht="13.8" x14ac:dyDescent="0.3">
      <c r="B55302" s="10"/>
      <c r="L55302" s="10"/>
      <c r="M55302" s="10"/>
    </row>
    <row r="55303" spans="2:13" s="1" customFormat="1" ht="13.8" x14ac:dyDescent="0.3">
      <c r="B55303" s="10"/>
      <c r="L55303" s="10"/>
      <c r="M55303" s="10"/>
    </row>
    <row r="55304" spans="2:13" s="1" customFormat="1" ht="13.8" x14ac:dyDescent="0.3">
      <c r="B55304" s="10"/>
      <c r="L55304" s="10"/>
      <c r="M55304" s="10"/>
    </row>
    <row r="55305" spans="2:13" s="1" customFormat="1" ht="13.8" x14ac:dyDescent="0.3">
      <c r="B55305" s="10"/>
      <c r="L55305" s="10"/>
      <c r="M55305" s="10"/>
    </row>
    <row r="55306" spans="2:13" s="1" customFormat="1" ht="13.8" x14ac:dyDescent="0.3">
      <c r="B55306" s="10"/>
      <c r="L55306" s="10"/>
      <c r="M55306" s="10"/>
    </row>
    <row r="55307" spans="2:13" s="1" customFormat="1" ht="13.8" x14ac:dyDescent="0.3">
      <c r="B55307" s="10"/>
      <c r="L55307" s="10"/>
      <c r="M55307" s="10"/>
    </row>
    <row r="55308" spans="2:13" s="1" customFormat="1" ht="13.8" x14ac:dyDescent="0.3">
      <c r="B55308" s="10"/>
      <c r="L55308" s="10"/>
      <c r="M55308" s="10"/>
    </row>
    <row r="55309" spans="2:13" s="1" customFormat="1" ht="13.8" x14ac:dyDescent="0.3">
      <c r="B55309" s="10"/>
      <c r="L55309" s="10"/>
      <c r="M55309" s="10"/>
    </row>
    <row r="55310" spans="2:13" s="1" customFormat="1" ht="13.8" x14ac:dyDescent="0.3">
      <c r="B55310" s="10"/>
      <c r="L55310" s="10"/>
      <c r="M55310" s="10"/>
    </row>
    <row r="55311" spans="2:13" s="1" customFormat="1" ht="13.8" x14ac:dyDescent="0.3">
      <c r="B55311" s="10"/>
      <c r="L55311" s="10"/>
      <c r="M55311" s="10"/>
    </row>
    <row r="55312" spans="2:13" s="1" customFormat="1" ht="13.8" x14ac:dyDescent="0.3">
      <c r="B55312" s="10"/>
      <c r="L55312" s="10"/>
      <c r="M55312" s="10"/>
    </row>
    <row r="55313" spans="2:13" s="1" customFormat="1" ht="13.8" x14ac:dyDescent="0.3">
      <c r="B55313" s="10"/>
      <c r="L55313" s="10"/>
      <c r="M55313" s="10"/>
    </row>
    <row r="55314" spans="2:13" s="1" customFormat="1" ht="13.8" x14ac:dyDescent="0.3">
      <c r="B55314" s="10"/>
      <c r="L55314" s="10"/>
      <c r="M55314" s="10"/>
    </row>
    <row r="55315" spans="2:13" s="1" customFormat="1" ht="13.8" x14ac:dyDescent="0.3">
      <c r="B55315" s="10"/>
      <c r="L55315" s="10"/>
      <c r="M55315" s="10"/>
    </row>
    <row r="55316" spans="2:13" s="1" customFormat="1" ht="13.8" x14ac:dyDescent="0.3">
      <c r="B55316" s="10"/>
      <c r="L55316" s="10"/>
      <c r="M55316" s="10"/>
    </row>
    <row r="55317" spans="2:13" s="1" customFormat="1" ht="13.8" x14ac:dyDescent="0.3">
      <c r="B55317" s="10"/>
      <c r="L55317" s="10"/>
      <c r="M55317" s="10"/>
    </row>
    <row r="55318" spans="2:13" s="1" customFormat="1" ht="13.8" x14ac:dyDescent="0.3">
      <c r="B55318" s="10"/>
      <c r="L55318" s="10"/>
      <c r="M55318" s="10"/>
    </row>
    <row r="55319" spans="2:13" s="1" customFormat="1" ht="13.8" x14ac:dyDescent="0.3">
      <c r="B55319" s="10"/>
      <c r="L55319" s="10"/>
      <c r="M55319" s="10"/>
    </row>
    <row r="55320" spans="2:13" s="1" customFormat="1" ht="13.8" x14ac:dyDescent="0.3">
      <c r="B55320" s="10"/>
      <c r="L55320" s="10"/>
      <c r="M55320" s="10"/>
    </row>
    <row r="55321" spans="2:13" s="1" customFormat="1" ht="13.8" x14ac:dyDescent="0.3">
      <c r="B55321" s="10"/>
      <c r="L55321" s="10"/>
      <c r="M55321" s="10"/>
    </row>
    <row r="55322" spans="2:13" s="1" customFormat="1" ht="13.8" x14ac:dyDescent="0.3">
      <c r="B55322" s="10"/>
      <c r="L55322" s="10"/>
      <c r="M55322" s="10"/>
    </row>
    <row r="55323" spans="2:13" s="1" customFormat="1" ht="13.8" x14ac:dyDescent="0.3">
      <c r="B55323" s="10"/>
      <c r="L55323" s="10"/>
      <c r="M55323" s="10"/>
    </row>
    <row r="55324" spans="2:13" s="1" customFormat="1" ht="13.8" x14ac:dyDescent="0.3">
      <c r="B55324" s="10"/>
      <c r="L55324" s="10"/>
      <c r="M55324" s="10"/>
    </row>
    <row r="55325" spans="2:13" s="1" customFormat="1" ht="13.8" x14ac:dyDescent="0.3">
      <c r="B55325" s="10"/>
      <c r="L55325" s="10"/>
      <c r="M55325" s="10"/>
    </row>
    <row r="55326" spans="2:13" s="1" customFormat="1" ht="13.8" x14ac:dyDescent="0.3">
      <c r="B55326" s="10"/>
      <c r="L55326" s="10"/>
      <c r="M55326" s="10"/>
    </row>
    <row r="55327" spans="2:13" s="1" customFormat="1" ht="13.8" x14ac:dyDescent="0.3">
      <c r="B55327" s="10"/>
      <c r="L55327" s="10"/>
      <c r="M55327" s="10"/>
    </row>
    <row r="55328" spans="2:13" s="1" customFormat="1" ht="13.8" x14ac:dyDescent="0.3">
      <c r="B55328" s="10"/>
      <c r="L55328" s="10"/>
      <c r="M55328" s="10"/>
    </row>
    <row r="55329" spans="2:13" s="1" customFormat="1" ht="13.8" x14ac:dyDescent="0.3">
      <c r="B55329" s="10"/>
      <c r="L55329" s="10"/>
      <c r="M55329" s="10"/>
    </row>
    <row r="55330" spans="2:13" s="1" customFormat="1" ht="13.8" x14ac:dyDescent="0.3">
      <c r="B55330" s="10"/>
      <c r="L55330" s="10"/>
      <c r="M55330" s="10"/>
    </row>
    <row r="55331" spans="2:13" s="1" customFormat="1" ht="13.8" x14ac:dyDescent="0.3">
      <c r="B55331" s="10"/>
      <c r="L55331" s="10"/>
      <c r="M55331" s="10"/>
    </row>
    <row r="55332" spans="2:13" s="1" customFormat="1" ht="13.8" x14ac:dyDescent="0.3">
      <c r="B55332" s="10"/>
      <c r="L55332" s="10"/>
      <c r="M55332" s="10"/>
    </row>
    <row r="55333" spans="2:13" s="1" customFormat="1" ht="13.8" x14ac:dyDescent="0.3">
      <c r="B55333" s="10"/>
      <c r="L55333" s="10"/>
      <c r="M55333" s="10"/>
    </row>
    <row r="55334" spans="2:13" s="1" customFormat="1" ht="13.8" x14ac:dyDescent="0.3">
      <c r="B55334" s="10"/>
      <c r="L55334" s="10"/>
      <c r="M55334" s="10"/>
    </row>
    <row r="55335" spans="2:13" s="1" customFormat="1" ht="13.8" x14ac:dyDescent="0.3">
      <c r="B55335" s="10"/>
      <c r="L55335" s="10"/>
      <c r="M55335" s="10"/>
    </row>
    <row r="55336" spans="2:13" s="1" customFormat="1" ht="13.8" x14ac:dyDescent="0.3">
      <c r="B55336" s="10"/>
      <c r="L55336" s="10"/>
      <c r="M55336" s="10"/>
    </row>
    <row r="55337" spans="2:13" s="1" customFormat="1" ht="13.8" x14ac:dyDescent="0.3">
      <c r="B55337" s="10"/>
      <c r="L55337" s="10"/>
      <c r="M55337" s="10"/>
    </row>
    <row r="55338" spans="2:13" s="1" customFormat="1" ht="13.8" x14ac:dyDescent="0.3">
      <c r="B55338" s="10"/>
      <c r="L55338" s="10"/>
      <c r="M55338" s="10"/>
    </row>
    <row r="55339" spans="2:13" s="1" customFormat="1" ht="13.8" x14ac:dyDescent="0.3">
      <c r="B55339" s="10"/>
      <c r="L55339" s="10"/>
      <c r="M55339" s="10"/>
    </row>
    <row r="55340" spans="2:13" s="1" customFormat="1" ht="13.8" x14ac:dyDescent="0.3">
      <c r="B55340" s="10"/>
      <c r="L55340" s="10"/>
      <c r="M55340" s="10"/>
    </row>
    <row r="55341" spans="2:13" s="1" customFormat="1" ht="13.8" x14ac:dyDescent="0.3">
      <c r="B55341" s="10"/>
      <c r="L55341" s="10"/>
      <c r="M55341" s="10"/>
    </row>
    <row r="55342" spans="2:13" s="1" customFormat="1" ht="13.8" x14ac:dyDescent="0.3">
      <c r="B55342" s="10"/>
      <c r="L55342" s="10"/>
      <c r="M55342" s="10"/>
    </row>
    <row r="55343" spans="2:13" s="1" customFormat="1" ht="13.8" x14ac:dyDescent="0.3">
      <c r="B55343" s="10"/>
      <c r="L55343" s="10"/>
      <c r="M55343" s="10"/>
    </row>
    <row r="55344" spans="2:13" s="1" customFormat="1" ht="13.8" x14ac:dyDescent="0.3">
      <c r="B55344" s="10"/>
      <c r="L55344" s="10"/>
      <c r="M55344" s="10"/>
    </row>
    <row r="55345" spans="2:13" s="1" customFormat="1" ht="13.8" x14ac:dyDescent="0.3">
      <c r="B55345" s="10"/>
      <c r="L55345" s="10"/>
      <c r="M55345" s="10"/>
    </row>
    <row r="55346" spans="2:13" s="1" customFormat="1" ht="13.8" x14ac:dyDescent="0.3">
      <c r="B55346" s="10"/>
      <c r="L55346" s="10"/>
      <c r="M55346" s="10"/>
    </row>
    <row r="55347" spans="2:13" s="1" customFormat="1" ht="13.8" x14ac:dyDescent="0.3">
      <c r="B55347" s="10"/>
      <c r="L55347" s="10"/>
      <c r="M55347" s="10"/>
    </row>
    <row r="55348" spans="2:13" s="1" customFormat="1" ht="13.8" x14ac:dyDescent="0.3">
      <c r="B55348" s="10"/>
      <c r="L55348" s="10"/>
      <c r="M55348" s="10"/>
    </row>
    <row r="55349" spans="2:13" s="1" customFormat="1" ht="13.8" x14ac:dyDescent="0.3">
      <c r="B55349" s="10"/>
      <c r="L55349" s="10"/>
      <c r="M55349" s="10"/>
    </row>
    <row r="55350" spans="2:13" s="1" customFormat="1" ht="13.8" x14ac:dyDescent="0.3">
      <c r="B55350" s="10"/>
      <c r="L55350" s="10"/>
      <c r="M55350" s="10"/>
    </row>
    <row r="55351" spans="2:13" s="1" customFormat="1" ht="13.8" x14ac:dyDescent="0.3">
      <c r="B55351" s="10"/>
      <c r="L55351" s="10"/>
      <c r="M55351" s="10"/>
    </row>
    <row r="55352" spans="2:13" s="1" customFormat="1" ht="13.8" x14ac:dyDescent="0.3">
      <c r="B55352" s="10"/>
      <c r="L55352" s="10"/>
      <c r="M55352" s="10"/>
    </row>
    <row r="55353" spans="2:13" s="1" customFormat="1" ht="13.8" x14ac:dyDescent="0.3">
      <c r="B55353" s="10"/>
      <c r="L55353" s="10"/>
      <c r="M55353" s="10"/>
    </row>
    <row r="55354" spans="2:13" s="1" customFormat="1" ht="13.8" x14ac:dyDescent="0.3">
      <c r="B55354" s="10"/>
      <c r="L55354" s="10"/>
      <c r="M55354" s="10"/>
    </row>
    <row r="55355" spans="2:13" s="1" customFormat="1" ht="13.8" x14ac:dyDescent="0.3">
      <c r="B55355" s="10"/>
      <c r="L55355" s="10"/>
      <c r="M55355" s="10"/>
    </row>
    <row r="55356" spans="2:13" s="1" customFormat="1" ht="13.8" x14ac:dyDescent="0.3">
      <c r="B55356" s="10"/>
      <c r="L55356" s="10"/>
      <c r="M55356" s="10"/>
    </row>
    <row r="55357" spans="2:13" s="1" customFormat="1" ht="13.8" x14ac:dyDescent="0.3">
      <c r="B55357" s="10"/>
      <c r="L55357" s="10"/>
      <c r="M55357" s="10"/>
    </row>
    <row r="55358" spans="2:13" s="1" customFormat="1" ht="13.8" x14ac:dyDescent="0.3">
      <c r="B55358" s="10"/>
      <c r="L55358" s="10"/>
      <c r="M55358" s="10"/>
    </row>
    <row r="55359" spans="2:13" s="1" customFormat="1" ht="13.8" x14ac:dyDescent="0.3">
      <c r="B55359" s="10"/>
      <c r="L55359" s="10"/>
      <c r="M55359" s="10"/>
    </row>
    <row r="55360" spans="2:13" s="1" customFormat="1" ht="13.8" x14ac:dyDescent="0.3">
      <c r="B55360" s="10"/>
      <c r="L55360" s="10"/>
      <c r="M55360" s="10"/>
    </row>
    <row r="55361" spans="2:13" s="1" customFormat="1" ht="13.8" x14ac:dyDescent="0.3">
      <c r="B55361" s="10"/>
      <c r="L55361" s="10"/>
      <c r="M55361" s="10"/>
    </row>
    <row r="55362" spans="2:13" s="1" customFormat="1" ht="13.8" x14ac:dyDescent="0.3">
      <c r="B55362" s="10"/>
      <c r="L55362" s="10"/>
      <c r="M55362" s="10"/>
    </row>
    <row r="55363" spans="2:13" s="1" customFormat="1" ht="13.8" x14ac:dyDescent="0.3">
      <c r="B55363" s="10"/>
      <c r="L55363" s="10"/>
      <c r="M55363" s="10"/>
    </row>
    <row r="55364" spans="2:13" s="1" customFormat="1" ht="13.8" x14ac:dyDescent="0.3">
      <c r="B55364" s="10"/>
      <c r="L55364" s="10"/>
      <c r="M55364" s="10"/>
    </row>
    <row r="55365" spans="2:13" s="1" customFormat="1" ht="13.8" x14ac:dyDescent="0.3">
      <c r="B55365" s="10"/>
      <c r="L55365" s="10"/>
      <c r="M55365" s="10"/>
    </row>
    <row r="55366" spans="2:13" s="1" customFormat="1" ht="13.8" x14ac:dyDescent="0.3">
      <c r="B55366" s="10"/>
      <c r="L55366" s="10"/>
      <c r="M55366" s="10"/>
    </row>
    <row r="55367" spans="2:13" s="1" customFormat="1" ht="13.8" x14ac:dyDescent="0.3">
      <c r="B55367" s="10"/>
      <c r="L55367" s="10"/>
      <c r="M55367" s="10"/>
    </row>
    <row r="55368" spans="2:13" s="1" customFormat="1" ht="13.8" x14ac:dyDescent="0.3">
      <c r="B55368" s="10"/>
      <c r="L55368" s="10"/>
      <c r="M55368" s="10"/>
    </row>
    <row r="55369" spans="2:13" s="1" customFormat="1" ht="13.8" x14ac:dyDescent="0.3">
      <c r="B55369" s="10"/>
      <c r="L55369" s="10"/>
      <c r="M55369" s="10"/>
    </row>
    <row r="55370" spans="2:13" s="1" customFormat="1" ht="13.8" x14ac:dyDescent="0.3">
      <c r="B55370" s="10"/>
      <c r="L55370" s="10"/>
      <c r="M55370" s="10"/>
    </row>
    <row r="55371" spans="2:13" s="1" customFormat="1" ht="13.8" x14ac:dyDescent="0.3">
      <c r="B55371" s="10"/>
      <c r="L55371" s="10"/>
      <c r="M55371" s="10"/>
    </row>
    <row r="55372" spans="2:13" s="1" customFormat="1" ht="13.8" x14ac:dyDescent="0.3">
      <c r="B55372" s="10"/>
      <c r="L55372" s="10"/>
      <c r="M55372" s="10"/>
    </row>
    <row r="55373" spans="2:13" s="1" customFormat="1" ht="13.8" x14ac:dyDescent="0.3">
      <c r="B55373" s="10"/>
      <c r="L55373" s="10"/>
      <c r="M55373" s="10"/>
    </row>
    <row r="55374" spans="2:13" s="1" customFormat="1" ht="13.8" x14ac:dyDescent="0.3">
      <c r="B55374" s="10"/>
      <c r="L55374" s="10"/>
      <c r="M55374" s="10"/>
    </row>
    <row r="55375" spans="2:13" s="1" customFormat="1" ht="13.8" x14ac:dyDescent="0.3">
      <c r="B55375" s="10"/>
      <c r="L55375" s="10"/>
      <c r="M55375" s="10"/>
    </row>
    <row r="55376" spans="2:13" s="1" customFormat="1" ht="13.8" x14ac:dyDescent="0.3">
      <c r="B55376" s="10"/>
      <c r="L55376" s="10"/>
      <c r="M55376" s="10"/>
    </row>
    <row r="55377" spans="2:13" s="1" customFormat="1" ht="13.8" x14ac:dyDescent="0.3">
      <c r="B55377" s="10"/>
      <c r="L55377" s="10"/>
      <c r="M55377" s="10"/>
    </row>
    <row r="55378" spans="2:13" s="1" customFormat="1" ht="13.8" x14ac:dyDescent="0.3">
      <c r="B55378" s="10"/>
      <c r="L55378" s="10"/>
      <c r="M55378" s="10"/>
    </row>
    <row r="55379" spans="2:13" s="1" customFormat="1" ht="13.8" x14ac:dyDescent="0.3">
      <c r="B55379" s="10"/>
      <c r="L55379" s="10"/>
      <c r="M55379" s="10"/>
    </row>
    <row r="55380" spans="2:13" s="1" customFormat="1" ht="13.8" x14ac:dyDescent="0.3">
      <c r="B55380" s="10"/>
      <c r="L55380" s="10"/>
      <c r="M55380" s="10"/>
    </row>
    <row r="55381" spans="2:13" s="1" customFormat="1" ht="13.8" x14ac:dyDescent="0.3">
      <c r="B55381" s="10"/>
      <c r="L55381" s="10"/>
      <c r="M55381" s="10"/>
    </row>
    <row r="55382" spans="2:13" s="1" customFormat="1" ht="13.8" x14ac:dyDescent="0.3">
      <c r="B55382" s="10"/>
      <c r="L55382" s="10"/>
      <c r="M55382" s="10"/>
    </row>
    <row r="55383" spans="2:13" s="1" customFormat="1" ht="13.8" x14ac:dyDescent="0.3">
      <c r="B55383" s="10"/>
      <c r="L55383" s="10"/>
      <c r="M55383" s="10"/>
    </row>
    <row r="55384" spans="2:13" s="1" customFormat="1" ht="13.8" x14ac:dyDescent="0.3">
      <c r="B55384" s="10"/>
      <c r="L55384" s="10"/>
      <c r="M55384" s="10"/>
    </row>
    <row r="55385" spans="2:13" s="1" customFormat="1" ht="13.8" x14ac:dyDescent="0.3">
      <c r="B55385" s="10"/>
      <c r="L55385" s="10"/>
      <c r="M55385" s="10"/>
    </row>
    <row r="55386" spans="2:13" s="1" customFormat="1" ht="13.8" x14ac:dyDescent="0.3">
      <c r="B55386" s="10"/>
      <c r="L55386" s="10"/>
      <c r="M55386" s="10"/>
    </row>
    <row r="55387" spans="2:13" s="1" customFormat="1" ht="13.8" x14ac:dyDescent="0.3">
      <c r="B55387" s="10"/>
      <c r="L55387" s="10"/>
      <c r="M55387" s="10"/>
    </row>
    <row r="55388" spans="2:13" s="1" customFormat="1" ht="13.8" x14ac:dyDescent="0.3">
      <c r="B55388" s="10"/>
      <c r="L55388" s="10"/>
      <c r="M55388" s="10"/>
    </row>
    <row r="55389" spans="2:13" s="1" customFormat="1" ht="13.8" x14ac:dyDescent="0.3">
      <c r="B55389" s="10"/>
      <c r="L55389" s="10"/>
      <c r="M55389" s="10"/>
    </row>
    <row r="55390" spans="2:13" s="1" customFormat="1" ht="13.8" x14ac:dyDescent="0.3">
      <c r="B55390" s="10"/>
      <c r="L55390" s="10"/>
      <c r="M55390" s="10"/>
    </row>
    <row r="55391" spans="2:13" s="1" customFormat="1" ht="13.8" x14ac:dyDescent="0.3">
      <c r="B55391" s="10"/>
      <c r="L55391" s="10"/>
      <c r="M55391" s="10"/>
    </row>
    <row r="55392" spans="2:13" s="1" customFormat="1" ht="13.8" x14ac:dyDescent="0.3">
      <c r="B55392" s="10"/>
      <c r="L55392" s="10"/>
      <c r="M55392" s="10"/>
    </row>
    <row r="55393" spans="2:13" s="1" customFormat="1" ht="13.8" x14ac:dyDescent="0.3">
      <c r="B55393" s="10"/>
      <c r="L55393" s="10"/>
      <c r="M55393" s="10"/>
    </row>
    <row r="55394" spans="2:13" s="1" customFormat="1" ht="13.8" x14ac:dyDescent="0.3">
      <c r="B55394" s="10"/>
      <c r="L55394" s="10"/>
      <c r="M55394" s="10"/>
    </row>
    <row r="55395" spans="2:13" s="1" customFormat="1" ht="13.8" x14ac:dyDescent="0.3">
      <c r="B55395" s="10"/>
      <c r="L55395" s="10"/>
      <c r="M55395" s="10"/>
    </row>
    <row r="55396" spans="2:13" s="1" customFormat="1" ht="13.8" x14ac:dyDescent="0.3">
      <c r="B55396" s="10"/>
      <c r="L55396" s="10"/>
      <c r="M55396" s="10"/>
    </row>
    <row r="55397" spans="2:13" s="1" customFormat="1" ht="13.8" x14ac:dyDescent="0.3">
      <c r="B55397" s="10"/>
      <c r="L55397" s="10"/>
      <c r="M55397" s="10"/>
    </row>
    <row r="55398" spans="2:13" s="1" customFormat="1" ht="13.8" x14ac:dyDescent="0.3">
      <c r="B55398" s="10"/>
      <c r="L55398" s="10"/>
      <c r="M55398" s="10"/>
    </row>
    <row r="55399" spans="2:13" s="1" customFormat="1" ht="13.8" x14ac:dyDescent="0.3">
      <c r="B55399" s="10"/>
      <c r="L55399" s="10"/>
      <c r="M55399" s="10"/>
    </row>
    <row r="55400" spans="2:13" s="1" customFormat="1" ht="13.8" x14ac:dyDescent="0.3">
      <c r="B55400" s="10"/>
      <c r="L55400" s="10"/>
      <c r="M55400" s="10"/>
    </row>
    <row r="55401" spans="2:13" s="1" customFormat="1" ht="13.8" x14ac:dyDescent="0.3">
      <c r="B55401" s="10"/>
      <c r="L55401" s="10"/>
      <c r="M55401" s="10"/>
    </row>
    <row r="55402" spans="2:13" s="1" customFormat="1" ht="13.8" x14ac:dyDescent="0.3">
      <c r="B55402" s="10"/>
      <c r="L55402" s="10"/>
      <c r="M55402" s="10"/>
    </row>
    <row r="55403" spans="2:13" s="1" customFormat="1" ht="13.8" x14ac:dyDescent="0.3">
      <c r="B55403" s="10"/>
      <c r="L55403" s="10"/>
      <c r="M55403" s="10"/>
    </row>
    <row r="55404" spans="2:13" s="1" customFormat="1" ht="13.8" x14ac:dyDescent="0.3">
      <c r="B55404" s="10"/>
      <c r="L55404" s="10"/>
      <c r="M55404" s="10"/>
    </row>
    <row r="55405" spans="2:13" s="1" customFormat="1" ht="13.8" x14ac:dyDescent="0.3">
      <c r="B55405" s="10"/>
      <c r="L55405" s="10"/>
      <c r="M55405" s="10"/>
    </row>
    <row r="55406" spans="2:13" s="1" customFormat="1" ht="13.8" x14ac:dyDescent="0.3">
      <c r="B55406" s="10"/>
      <c r="L55406" s="10"/>
      <c r="M55406" s="10"/>
    </row>
    <row r="55407" spans="2:13" s="1" customFormat="1" ht="13.8" x14ac:dyDescent="0.3">
      <c r="B55407" s="10"/>
      <c r="L55407" s="10"/>
      <c r="M55407" s="10"/>
    </row>
    <row r="55408" spans="2:13" s="1" customFormat="1" ht="13.8" x14ac:dyDescent="0.3">
      <c r="B55408" s="10"/>
      <c r="L55408" s="10"/>
      <c r="M55408" s="10"/>
    </row>
    <row r="55409" spans="2:13" s="1" customFormat="1" ht="13.8" x14ac:dyDescent="0.3">
      <c r="B55409" s="10"/>
      <c r="L55409" s="10"/>
      <c r="M55409" s="10"/>
    </row>
    <row r="55410" spans="2:13" s="1" customFormat="1" ht="13.8" x14ac:dyDescent="0.3">
      <c r="B55410" s="10"/>
      <c r="L55410" s="10"/>
      <c r="M55410" s="10"/>
    </row>
    <row r="55411" spans="2:13" s="1" customFormat="1" ht="13.8" x14ac:dyDescent="0.3">
      <c r="B55411" s="10"/>
      <c r="L55411" s="10"/>
      <c r="M55411" s="10"/>
    </row>
    <row r="55412" spans="2:13" s="1" customFormat="1" ht="13.8" x14ac:dyDescent="0.3">
      <c r="B55412" s="10"/>
      <c r="L55412" s="10"/>
      <c r="M55412" s="10"/>
    </row>
    <row r="55413" spans="2:13" s="1" customFormat="1" ht="13.8" x14ac:dyDescent="0.3">
      <c r="B55413" s="10"/>
      <c r="L55413" s="10"/>
      <c r="M55413" s="10"/>
    </row>
    <row r="55414" spans="2:13" s="1" customFormat="1" ht="13.8" x14ac:dyDescent="0.3">
      <c r="B55414" s="10"/>
      <c r="L55414" s="10"/>
      <c r="M55414" s="10"/>
    </row>
    <row r="55415" spans="2:13" s="1" customFormat="1" ht="13.8" x14ac:dyDescent="0.3">
      <c r="B55415" s="10"/>
      <c r="L55415" s="10"/>
      <c r="M55415" s="10"/>
    </row>
    <row r="55416" spans="2:13" s="1" customFormat="1" ht="13.8" x14ac:dyDescent="0.3">
      <c r="B55416" s="10"/>
      <c r="L55416" s="10"/>
      <c r="M55416" s="10"/>
    </row>
    <row r="55417" spans="2:13" s="1" customFormat="1" ht="13.8" x14ac:dyDescent="0.3">
      <c r="B55417" s="10"/>
      <c r="L55417" s="10"/>
      <c r="M55417" s="10"/>
    </row>
    <row r="55418" spans="2:13" s="1" customFormat="1" ht="13.8" x14ac:dyDescent="0.3">
      <c r="B55418" s="10"/>
      <c r="L55418" s="10"/>
      <c r="M55418" s="10"/>
    </row>
    <row r="55419" spans="2:13" s="1" customFormat="1" ht="13.8" x14ac:dyDescent="0.3">
      <c r="B55419" s="10"/>
      <c r="L55419" s="10"/>
      <c r="M55419" s="10"/>
    </row>
    <row r="55420" spans="2:13" s="1" customFormat="1" ht="13.8" x14ac:dyDescent="0.3">
      <c r="B55420" s="10"/>
      <c r="L55420" s="10"/>
      <c r="M55420" s="10"/>
    </row>
    <row r="55421" spans="2:13" s="1" customFormat="1" ht="13.8" x14ac:dyDescent="0.3">
      <c r="B55421" s="10"/>
      <c r="L55421" s="10"/>
      <c r="M55421" s="10"/>
    </row>
    <row r="55422" spans="2:13" s="1" customFormat="1" ht="13.8" x14ac:dyDescent="0.3">
      <c r="B55422" s="10"/>
      <c r="L55422" s="10"/>
      <c r="M55422" s="10"/>
    </row>
    <row r="55423" spans="2:13" s="1" customFormat="1" ht="13.8" x14ac:dyDescent="0.3">
      <c r="B55423" s="10"/>
      <c r="L55423" s="10"/>
      <c r="M55423" s="10"/>
    </row>
    <row r="55424" spans="2:13" s="1" customFormat="1" ht="13.8" x14ac:dyDescent="0.3">
      <c r="B55424" s="10"/>
      <c r="L55424" s="10"/>
      <c r="M55424" s="10"/>
    </row>
    <row r="55425" spans="2:13" s="1" customFormat="1" ht="13.8" x14ac:dyDescent="0.3">
      <c r="B55425" s="10"/>
      <c r="L55425" s="10"/>
      <c r="M55425" s="10"/>
    </row>
    <row r="55426" spans="2:13" s="1" customFormat="1" ht="13.8" x14ac:dyDescent="0.3">
      <c r="B55426" s="10"/>
      <c r="L55426" s="10"/>
      <c r="M55426" s="10"/>
    </row>
    <row r="55427" spans="2:13" s="1" customFormat="1" ht="13.8" x14ac:dyDescent="0.3">
      <c r="B55427" s="10"/>
      <c r="L55427" s="10"/>
      <c r="M55427" s="10"/>
    </row>
    <row r="55428" spans="2:13" s="1" customFormat="1" ht="13.8" x14ac:dyDescent="0.3">
      <c r="B55428" s="10"/>
      <c r="L55428" s="10"/>
      <c r="M55428" s="10"/>
    </row>
    <row r="55429" spans="2:13" s="1" customFormat="1" ht="13.8" x14ac:dyDescent="0.3">
      <c r="B55429" s="10"/>
      <c r="L55429" s="10"/>
      <c r="M55429" s="10"/>
    </row>
    <row r="55430" spans="2:13" s="1" customFormat="1" ht="13.8" x14ac:dyDescent="0.3">
      <c r="B55430" s="10"/>
      <c r="L55430" s="10"/>
      <c r="M55430" s="10"/>
    </row>
    <row r="55431" spans="2:13" s="1" customFormat="1" ht="13.8" x14ac:dyDescent="0.3">
      <c r="B55431" s="10"/>
      <c r="L55431" s="10"/>
      <c r="M55431" s="10"/>
    </row>
    <row r="55432" spans="2:13" s="1" customFormat="1" ht="13.8" x14ac:dyDescent="0.3">
      <c r="B55432" s="10"/>
      <c r="L55432" s="10"/>
      <c r="M55432" s="10"/>
    </row>
    <row r="55433" spans="2:13" s="1" customFormat="1" ht="13.8" x14ac:dyDescent="0.3">
      <c r="B55433" s="10"/>
      <c r="L55433" s="10"/>
      <c r="M55433" s="10"/>
    </row>
    <row r="55434" spans="2:13" s="1" customFormat="1" ht="13.8" x14ac:dyDescent="0.3">
      <c r="B55434" s="10"/>
      <c r="L55434" s="10"/>
      <c r="M55434" s="10"/>
    </row>
    <row r="55435" spans="2:13" s="1" customFormat="1" ht="13.8" x14ac:dyDescent="0.3">
      <c r="B55435" s="10"/>
      <c r="L55435" s="10"/>
      <c r="M55435" s="10"/>
    </row>
    <row r="55436" spans="2:13" s="1" customFormat="1" ht="13.8" x14ac:dyDescent="0.3">
      <c r="B55436" s="10"/>
      <c r="L55436" s="10"/>
      <c r="M55436" s="10"/>
    </row>
    <row r="55437" spans="2:13" s="1" customFormat="1" ht="13.8" x14ac:dyDescent="0.3">
      <c r="B55437" s="10"/>
      <c r="L55437" s="10"/>
      <c r="M55437" s="10"/>
    </row>
    <row r="55438" spans="2:13" s="1" customFormat="1" ht="13.8" x14ac:dyDescent="0.3">
      <c r="B55438" s="10"/>
      <c r="L55438" s="10"/>
      <c r="M55438" s="10"/>
    </row>
    <row r="55439" spans="2:13" s="1" customFormat="1" ht="13.8" x14ac:dyDescent="0.3">
      <c r="B55439" s="10"/>
      <c r="L55439" s="10"/>
      <c r="M55439" s="10"/>
    </row>
    <row r="55440" spans="2:13" s="1" customFormat="1" ht="13.8" x14ac:dyDescent="0.3">
      <c r="B55440" s="10"/>
      <c r="L55440" s="10"/>
      <c r="M55440" s="10"/>
    </row>
    <row r="55441" spans="2:13" s="1" customFormat="1" ht="13.8" x14ac:dyDescent="0.3">
      <c r="B55441" s="10"/>
      <c r="L55441" s="10"/>
      <c r="M55441" s="10"/>
    </row>
    <row r="55442" spans="2:13" s="1" customFormat="1" ht="13.8" x14ac:dyDescent="0.3">
      <c r="B55442" s="10"/>
      <c r="L55442" s="10"/>
      <c r="M55442" s="10"/>
    </row>
    <row r="55443" spans="2:13" s="1" customFormat="1" ht="13.8" x14ac:dyDescent="0.3">
      <c r="B55443" s="10"/>
      <c r="L55443" s="10"/>
      <c r="M55443" s="10"/>
    </row>
    <row r="55444" spans="2:13" s="1" customFormat="1" ht="13.8" x14ac:dyDescent="0.3">
      <c r="B55444" s="10"/>
      <c r="L55444" s="10"/>
      <c r="M55444" s="10"/>
    </row>
    <row r="55445" spans="2:13" s="1" customFormat="1" ht="13.8" x14ac:dyDescent="0.3">
      <c r="B55445" s="10"/>
      <c r="L55445" s="10"/>
      <c r="M55445" s="10"/>
    </row>
    <row r="55446" spans="2:13" s="1" customFormat="1" ht="13.8" x14ac:dyDescent="0.3">
      <c r="B55446" s="10"/>
      <c r="L55446" s="10"/>
      <c r="M55446" s="10"/>
    </row>
    <row r="55447" spans="2:13" s="1" customFormat="1" ht="13.8" x14ac:dyDescent="0.3">
      <c r="B55447" s="10"/>
      <c r="L55447" s="10"/>
      <c r="M55447" s="10"/>
    </row>
    <row r="55448" spans="2:13" s="1" customFormat="1" ht="13.8" x14ac:dyDescent="0.3">
      <c r="B55448" s="10"/>
      <c r="L55448" s="10"/>
      <c r="M55448" s="10"/>
    </row>
    <row r="55449" spans="2:13" s="1" customFormat="1" ht="13.8" x14ac:dyDescent="0.3">
      <c r="B55449" s="10"/>
      <c r="L55449" s="10"/>
      <c r="M55449" s="10"/>
    </row>
    <row r="55450" spans="2:13" s="1" customFormat="1" ht="13.8" x14ac:dyDescent="0.3">
      <c r="B55450" s="10"/>
      <c r="L55450" s="10"/>
      <c r="M55450" s="10"/>
    </row>
    <row r="55451" spans="2:13" s="1" customFormat="1" ht="13.8" x14ac:dyDescent="0.3">
      <c r="B55451" s="10"/>
      <c r="L55451" s="10"/>
      <c r="M55451" s="10"/>
    </row>
    <row r="55452" spans="2:13" s="1" customFormat="1" ht="13.8" x14ac:dyDescent="0.3">
      <c r="B55452" s="10"/>
      <c r="L55452" s="10"/>
      <c r="M55452" s="10"/>
    </row>
    <row r="55453" spans="2:13" s="1" customFormat="1" ht="13.8" x14ac:dyDescent="0.3">
      <c r="B55453" s="10"/>
      <c r="L55453" s="10"/>
      <c r="M55453" s="10"/>
    </row>
    <row r="55454" spans="2:13" s="1" customFormat="1" ht="13.8" x14ac:dyDescent="0.3">
      <c r="B55454" s="10"/>
      <c r="L55454" s="10"/>
      <c r="M55454" s="10"/>
    </row>
    <row r="55455" spans="2:13" s="1" customFormat="1" ht="13.8" x14ac:dyDescent="0.3">
      <c r="B55455" s="10"/>
      <c r="L55455" s="10"/>
      <c r="M55455" s="10"/>
    </row>
    <row r="55456" spans="2:13" s="1" customFormat="1" ht="13.8" x14ac:dyDescent="0.3">
      <c r="B55456" s="10"/>
      <c r="L55456" s="10"/>
      <c r="M55456" s="10"/>
    </row>
    <row r="55457" spans="2:13" s="1" customFormat="1" ht="13.8" x14ac:dyDescent="0.3">
      <c r="B55457" s="10"/>
      <c r="L55457" s="10"/>
      <c r="M55457" s="10"/>
    </row>
    <row r="55458" spans="2:13" s="1" customFormat="1" ht="13.8" x14ac:dyDescent="0.3">
      <c r="B55458" s="10"/>
      <c r="L55458" s="10"/>
      <c r="M55458" s="10"/>
    </row>
    <row r="55459" spans="2:13" s="1" customFormat="1" ht="13.8" x14ac:dyDescent="0.3">
      <c r="B55459" s="10"/>
      <c r="L55459" s="10"/>
      <c r="M55459" s="10"/>
    </row>
    <row r="55460" spans="2:13" s="1" customFormat="1" ht="13.8" x14ac:dyDescent="0.3">
      <c r="B55460" s="10"/>
      <c r="L55460" s="10"/>
      <c r="M55460" s="10"/>
    </row>
    <row r="55461" spans="2:13" s="1" customFormat="1" ht="13.8" x14ac:dyDescent="0.3">
      <c r="B55461" s="10"/>
      <c r="L55461" s="10"/>
      <c r="M55461" s="10"/>
    </row>
    <row r="55462" spans="2:13" s="1" customFormat="1" ht="13.8" x14ac:dyDescent="0.3">
      <c r="B55462" s="10"/>
      <c r="L55462" s="10"/>
      <c r="M55462" s="10"/>
    </row>
    <row r="55463" spans="2:13" s="1" customFormat="1" ht="13.8" x14ac:dyDescent="0.3">
      <c r="B55463" s="10"/>
      <c r="L55463" s="10"/>
      <c r="M55463" s="10"/>
    </row>
    <row r="55464" spans="2:13" s="1" customFormat="1" ht="13.8" x14ac:dyDescent="0.3">
      <c r="B55464" s="10"/>
      <c r="L55464" s="10"/>
      <c r="M55464" s="10"/>
    </row>
    <row r="55465" spans="2:13" s="1" customFormat="1" ht="13.8" x14ac:dyDescent="0.3">
      <c r="B55465" s="10"/>
      <c r="L55465" s="10"/>
      <c r="M55465" s="10"/>
    </row>
    <row r="55466" spans="2:13" s="1" customFormat="1" ht="13.8" x14ac:dyDescent="0.3">
      <c r="B55466" s="10"/>
      <c r="L55466" s="10"/>
      <c r="M55466" s="10"/>
    </row>
    <row r="55467" spans="2:13" s="1" customFormat="1" ht="13.8" x14ac:dyDescent="0.3">
      <c r="B55467" s="10"/>
      <c r="L55467" s="10"/>
      <c r="M55467" s="10"/>
    </row>
    <row r="55468" spans="2:13" s="1" customFormat="1" ht="13.8" x14ac:dyDescent="0.3">
      <c r="B55468" s="10"/>
      <c r="L55468" s="10"/>
      <c r="M55468" s="10"/>
    </row>
    <row r="55469" spans="2:13" s="1" customFormat="1" ht="13.8" x14ac:dyDescent="0.3">
      <c r="B55469" s="10"/>
      <c r="L55469" s="10"/>
      <c r="M55469" s="10"/>
    </row>
    <row r="55470" spans="2:13" s="1" customFormat="1" ht="13.8" x14ac:dyDescent="0.3">
      <c r="B55470" s="10"/>
      <c r="L55470" s="10"/>
      <c r="M55470" s="10"/>
    </row>
    <row r="55471" spans="2:13" s="1" customFormat="1" ht="13.8" x14ac:dyDescent="0.3">
      <c r="B55471" s="10"/>
      <c r="L55471" s="10"/>
      <c r="M55471" s="10"/>
    </row>
    <row r="55472" spans="2:13" s="1" customFormat="1" ht="13.8" x14ac:dyDescent="0.3">
      <c r="B55472" s="10"/>
      <c r="L55472" s="10"/>
      <c r="M55472" s="10"/>
    </row>
    <row r="55473" spans="2:13" s="1" customFormat="1" ht="13.8" x14ac:dyDescent="0.3">
      <c r="B55473" s="10"/>
      <c r="L55473" s="10"/>
      <c r="M55473" s="10"/>
    </row>
    <row r="55474" spans="2:13" s="1" customFormat="1" ht="13.8" x14ac:dyDescent="0.3">
      <c r="B55474" s="10"/>
      <c r="L55474" s="10"/>
      <c r="M55474" s="10"/>
    </row>
    <row r="55475" spans="2:13" s="1" customFormat="1" ht="13.8" x14ac:dyDescent="0.3">
      <c r="B55475" s="10"/>
      <c r="L55475" s="10"/>
      <c r="M55475" s="10"/>
    </row>
    <row r="55476" spans="2:13" s="1" customFormat="1" ht="13.8" x14ac:dyDescent="0.3">
      <c r="B55476" s="10"/>
      <c r="L55476" s="10"/>
      <c r="M55476" s="10"/>
    </row>
    <row r="55477" spans="2:13" s="1" customFormat="1" ht="13.8" x14ac:dyDescent="0.3">
      <c r="B55477" s="10"/>
      <c r="L55477" s="10"/>
      <c r="M55477" s="10"/>
    </row>
    <row r="55478" spans="2:13" s="1" customFormat="1" ht="13.8" x14ac:dyDescent="0.3">
      <c r="B55478" s="10"/>
      <c r="L55478" s="10"/>
      <c r="M55478" s="10"/>
    </row>
    <row r="55479" spans="2:13" s="1" customFormat="1" ht="13.8" x14ac:dyDescent="0.3">
      <c r="B55479" s="10"/>
      <c r="L55479" s="10"/>
      <c r="M55479" s="10"/>
    </row>
    <row r="55480" spans="2:13" s="1" customFormat="1" ht="13.8" x14ac:dyDescent="0.3">
      <c r="B55480" s="10"/>
      <c r="L55480" s="10"/>
      <c r="M55480" s="10"/>
    </row>
    <row r="55481" spans="2:13" s="1" customFormat="1" ht="13.8" x14ac:dyDescent="0.3">
      <c r="B55481" s="10"/>
      <c r="L55481" s="10"/>
      <c r="M55481" s="10"/>
    </row>
    <row r="55482" spans="2:13" s="1" customFormat="1" ht="13.8" x14ac:dyDescent="0.3">
      <c r="B55482" s="10"/>
      <c r="L55482" s="10"/>
      <c r="M55482" s="10"/>
    </row>
    <row r="55483" spans="2:13" s="1" customFormat="1" ht="13.8" x14ac:dyDescent="0.3">
      <c r="B55483" s="10"/>
      <c r="L55483" s="10"/>
      <c r="M55483" s="10"/>
    </row>
    <row r="55484" spans="2:13" s="1" customFormat="1" ht="13.8" x14ac:dyDescent="0.3">
      <c r="B55484" s="10"/>
      <c r="L55484" s="10"/>
      <c r="M55484" s="10"/>
    </row>
    <row r="55485" spans="2:13" s="1" customFormat="1" ht="13.8" x14ac:dyDescent="0.3">
      <c r="B55485" s="10"/>
      <c r="L55485" s="10"/>
      <c r="M55485" s="10"/>
    </row>
    <row r="55486" spans="2:13" s="1" customFormat="1" ht="13.8" x14ac:dyDescent="0.3">
      <c r="B55486" s="10"/>
      <c r="L55486" s="10"/>
      <c r="M55486" s="10"/>
    </row>
    <row r="55487" spans="2:13" s="1" customFormat="1" ht="13.8" x14ac:dyDescent="0.3">
      <c r="B55487" s="10"/>
      <c r="L55487" s="10"/>
      <c r="M55487" s="10"/>
    </row>
    <row r="55488" spans="2:13" s="1" customFormat="1" ht="13.8" x14ac:dyDescent="0.3">
      <c r="B55488" s="10"/>
      <c r="L55488" s="10"/>
      <c r="M55488" s="10"/>
    </row>
    <row r="55489" spans="2:13" s="1" customFormat="1" ht="13.8" x14ac:dyDescent="0.3">
      <c r="B55489" s="10"/>
      <c r="L55489" s="10"/>
      <c r="M55489" s="10"/>
    </row>
    <row r="55490" spans="2:13" s="1" customFormat="1" ht="13.8" x14ac:dyDescent="0.3">
      <c r="B55490" s="10"/>
      <c r="L55490" s="10"/>
      <c r="M55490" s="10"/>
    </row>
    <row r="55491" spans="2:13" s="1" customFormat="1" ht="13.8" x14ac:dyDescent="0.3">
      <c r="B55491" s="10"/>
      <c r="L55491" s="10"/>
      <c r="M55491" s="10"/>
    </row>
    <row r="55492" spans="2:13" s="1" customFormat="1" ht="13.8" x14ac:dyDescent="0.3">
      <c r="B55492" s="10"/>
      <c r="L55492" s="10"/>
      <c r="M55492" s="10"/>
    </row>
    <row r="55493" spans="2:13" s="1" customFormat="1" ht="13.8" x14ac:dyDescent="0.3">
      <c r="B55493" s="10"/>
      <c r="L55493" s="10"/>
      <c r="M55493" s="10"/>
    </row>
    <row r="55494" spans="2:13" s="1" customFormat="1" ht="13.8" x14ac:dyDescent="0.3">
      <c r="B55494" s="10"/>
      <c r="L55494" s="10"/>
      <c r="M55494" s="10"/>
    </row>
    <row r="55495" spans="2:13" s="1" customFormat="1" ht="13.8" x14ac:dyDescent="0.3">
      <c r="B55495" s="10"/>
      <c r="L55495" s="10"/>
      <c r="M55495" s="10"/>
    </row>
    <row r="55496" spans="2:13" s="1" customFormat="1" ht="13.8" x14ac:dyDescent="0.3">
      <c r="B55496" s="10"/>
      <c r="L55496" s="10"/>
      <c r="M55496" s="10"/>
    </row>
    <row r="55497" spans="2:13" s="1" customFormat="1" ht="13.8" x14ac:dyDescent="0.3">
      <c r="B55497" s="10"/>
      <c r="L55497" s="10"/>
      <c r="M55497" s="10"/>
    </row>
    <row r="55498" spans="2:13" s="1" customFormat="1" ht="13.8" x14ac:dyDescent="0.3">
      <c r="B55498" s="10"/>
      <c r="L55498" s="10"/>
      <c r="M55498" s="10"/>
    </row>
    <row r="55499" spans="2:13" s="1" customFormat="1" ht="13.8" x14ac:dyDescent="0.3">
      <c r="B55499" s="10"/>
      <c r="L55499" s="10"/>
      <c r="M55499" s="10"/>
    </row>
    <row r="55500" spans="2:13" s="1" customFormat="1" ht="13.8" x14ac:dyDescent="0.3">
      <c r="B55500" s="10"/>
      <c r="L55500" s="10"/>
      <c r="M55500" s="10"/>
    </row>
    <row r="55501" spans="2:13" s="1" customFormat="1" ht="13.8" x14ac:dyDescent="0.3">
      <c r="B55501" s="10"/>
      <c r="L55501" s="10"/>
      <c r="M55501" s="10"/>
    </row>
    <row r="55502" spans="2:13" s="1" customFormat="1" ht="13.8" x14ac:dyDescent="0.3">
      <c r="B55502" s="10"/>
      <c r="L55502" s="10"/>
      <c r="M55502" s="10"/>
    </row>
    <row r="55503" spans="2:13" s="1" customFormat="1" ht="13.8" x14ac:dyDescent="0.3">
      <c r="B55503" s="10"/>
      <c r="L55503" s="10"/>
      <c r="M55503" s="10"/>
    </row>
    <row r="55504" spans="2:13" s="1" customFormat="1" ht="13.8" x14ac:dyDescent="0.3">
      <c r="B55504" s="10"/>
      <c r="L55504" s="10"/>
      <c r="M55504" s="10"/>
    </row>
    <row r="55505" spans="2:13" s="1" customFormat="1" ht="13.8" x14ac:dyDescent="0.3">
      <c r="B55505" s="10"/>
      <c r="L55505" s="10"/>
      <c r="M55505" s="10"/>
    </row>
    <row r="55506" spans="2:13" s="1" customFormat="1" ht="13.8" x14ac:dyDescent="0.3">
      <c r="B55506" s="10"/>
      <c r="L55506" s="10"/>
      <c r="M55506" s="10"/>
    </row>
    <row r="55507" spans="2:13" s="1" customFormat="1" ht="13.8" x14ac:dyDescent="0.3">
      <c r="B55507" s="10"/>
      <c r="L55507" s="10"/>
      <c r="M55507" s="10"/>
    </row>
    <row r="55508" spans="2:13" s="1" customFormat="1" ht="13.8" x14ac:dyDescent="0.3">
      <c r="B55508" s="10"/>
      <c r="L55508" s="10"/>
      <c r="M55508" s="10"/>
    </row>
    <row r="55509" spans="2:13" s="1" customFormat="1" ht="13.8" x14ac:dyDescent="0.3">
      <c r="B55509" s="10"/>
      <c r="L55509" s="10"/>
      <c r="M55509" s="10"/>
    </row>
    <row r="55510" spans="2:13" s="1" customFormat="1" ht="13.8" x14ac:dyDescent="0.3">
      <c r="B55510" s="10"/>
      <c r="L55510" s="10"/>
      <c r="M55510" s="10"/>
    </row>
    <row r="55511" spans="2:13" s="1" customFormat="1" ht="13.8" x14ac:dyDescent="0.3">
      <c r="B55511" s="10"/>
      <c r="L55511" s="10"/>
      <c r="M55511" s="10"/>
    </row>
    <row r="55512" spans="2:13" s="1" customFormat="1" ht="13.8" x14ac:dyDescent="0.3">
      <c r="B55512" s="10"/>
      <c r="L55512" s="10"/>
      <c r="M55512" s="10"/>
    </row>
    <row r="55513" spans="2:13" s="1" customFormat="1" ht="13.8" x14ac:dyDescent="0.3">
      <c r="B55513" s="10"/>
      <c r="L55513" s="10"/>
      <c r="M55513" s="10"/>
    </row>
    <row r="55514" spans="2:13" s="1" customFormat="1" ht="13.8" x14ac:dyDescent="0.3">
      <c r="B55514" s="10"/>
      <c r="L55514" s="10"/>
      <c r="M55514" s="10"/>
    </row>
    <row r="55515" spans="2:13" s="1" customFormat="1" ht="13.8" x14ac:dyDescent="0.3">
      <c r="B55515" s="10"/>
      <c r="L55515" s="10"/>
      <c r="M55515" s="10"/>
    </row>
    <row r="55516" spans="2:13" s="1" customFormat="1" ht="13.8" x14ac:dyDescent="0.3">
      <c r="B55516" s="10"/>
      <c r="L55516" s="10"/>
      <c r="M55516" s="10"/>
    </row>
    <row r="55517" spans="2:13" s="1" customFormat="1" ht="13.8" x14ac:dyDescent="0.3">
      <c r="B55517" s="10"/>
      <c r="L55517" s="10"/>
      <c r="M55517" s="10"/>
    </row>
    <row r="55518" spans="2:13" s="1" customFormat="1" ht="13.8" x14ac:dyDescent="0.3">
      <c r="B55518" s="10"/>
      <c r="L55518" s="10"/>
      <c r="M55518" s="10"/>
    </row>
    <row r="55519" spans="2:13" s="1" customFormat="1" ht="13.8" x14ac:dyDescent="0.3">
      <c r="B55519" s="10"/>
      <c r="L55519" s="10"/>
      <c r="M55519" s="10"/>
    </row>
    <row r="55520" spans="2:13" s="1" customFormat="1" ht="13.8" x14ac:dyDescent="0.3">
      <c r="B55520" s="10"/>
      <c r="L55520" s="10"/>
      <c r="M55520" s="10"/>
    </row>
    <row r="55521" spans="2:13" s="1" customFormat="1" ht="13.8" x14ac:dyDescent="0.3">
      <c r="B55521" s="10"/>
      <c r="L55521" s="10"/>
      <c r="M55521" s="10"/>
    </row>
    <row r="55522" spans="2:13" s="1" customFormat="1" ht="13.8" x14ac:dyDescent="0.3">
      <c r="B55522" s="10"/>
      <c r="L55522" s="10"/>
      <c r="M55522" s="10"/>
    </row>
    <row r="55523" spans="2:13" s="1" customFormat="1" ht="13.8" x14ac:dyDescent="0.3">
      <c r="B55523" s="10"/>
      <c r="L55523" s="10"/>
      <c r="M55523" s="10"/>
    </row>
    <row r="55524" spans="2:13" s="1" customFormat="1" ht="13.8" x14ac:dyDescent="0.3">
      <c r="B55524" s="10"/>
      <c r="L55524" s="10"/>
      <c r="M55524" s="10"/>
    </row>
    <row r="55525" spans="2:13" s="1" customFormat="1" ht="13.8" x14ac:dyDescent="0.3">
      <c r="B55525" s="10"/>
      <c r="L55525" s="10"/>
      <c r="M55525" s="10"/>
    </row>
    <row r="55526" spans="2:13" s="1" customFormat="1" ht="13.8" x14ac:dyDescent="0.3">
      <c r="B55526" s="10"/>
      <c r="L55526" s="10"/>
      <c r="M55526" s="10"/>
    </row>
    <row r="55527" spans="2:13" s="1" customFormat="1" ht="13.8" x14ac:dyDescent="0.3">
      <c r="B55527" s="10"/>
      <c r="L55527" s="10"/>
      <c r="M55527" s="10"/>
    </row>
    <row r="55528" spans="2:13" s="1" customFormat="1" ht="13.8" x14ac:dyDescent="0.3">
      <c r="B55528" s="10"/>
      <c r="L55528" s="10"/>
      <c r="M55528" s="10"/>
    </row>
    <row r="55529" spans="2:13" s="1" customFormat="1" ht="13.8" x14ac:dyDescent="0.3">
      <c r="B55529" s="10"/>
      <c r="L55529" s="10"/>
      <c r="M55529" s="10"/>
    </row>
    <row r="55530" spans="2:13" s="1" customFormat="1" ht="13.8" x14ac:dyDescent="0.3">
      <c r="B55530" s="10"/>
      <c r="L55530" s="10"/>
      <c r="M55530" s="10"/>
    </row>
    <row r="55531" spans="2:13" s="1" customFormat="1" ht="13.8" x14ac:dyDescent="0.3">
      <c r="B55531" s="10"/>
      <c r="L55531" s="10"/>
      <c r="M55531" s="10"/>
    </row>
    <row r="55532" spans="2:13" s="1" customFormat="1" ht="13.8" x14ac:dyDescent="0.3">
      <c r="B55532" s="10"/>
      <c r="L55532" s="10"/>
      <c r="M55532" s="10"/>
    </row>
    <row r="55533" spans="2:13" s="1" customFormat="1" ht="13.8" x14ac:dyDescent="0.3">
      <c r="B55533" s="10"/>
      <c r="L55533" s="10"/>
      <c r="M55533" s="10"/>
    </row>
    <row r="55534" spans="2:13" s="1" customFormat="1" ht="13.8" x14ac:dyDescent="0.3">
      <c r="B55534" s="10"/>
      <c r="L55534" s="10"/>
      <c r="M55534" s="10"/>
    </row>
    <row r="55535" spans="2:13" s="1" customFormat="1" ht="13.8" x14ac:dyDescent="0.3">
      <c r="B55535" s="10"/>
      <c r="L55535" s="10"/>
      <c r="M55535" s="10"/>
    </row>
    <row r="55536" spans="2:13" s="1" customFormat="1" ht="13.8" x14ac:dyDescent="0.3">
      <c r="B55536" s="10"/>
      <c r="L55536" s="10"/>
      <c r="M55536" s="10"/>
    </row>
    <row r="55537" spans="2:13" s="1" customFormat="1" ht="13.8" x14ac:dyDescent="0.3">
      <c r="B55537" s="10"/>
      <c r="L55537" s="10"/>
      <c r="M55537" s="10"/>
    </row>
    <row r="55538" spans="2:13" s="1" customFormat="1" ht="13.8" x14ac:dyDescent="0.3">
      <c r="B55538" s="10"/>
      <c r="L55538" s="10"/>
      <c r="M55538" s="10"/>
    </row>
    <row r="55539" spans="2:13" s="1" customFormat="1" ht="13.8" x14ac:dyDescent="0.3">
      <c r="B55539" s="10"/>
      <c r="L55539" s="10"/>
      <c r="M55539" s="10"/>
    </row>
    <row r="55540" spans="2:13" s="1" customFormat="1" ht="13.8" x14ac:dyDescent="0.3">
      <c r="B55540" s="10"/>
      <c r="L55540" s="10"/>
      <c r="M55540" s="10"/>
    </row>
    <row r="55541" spans="2:13" s="1" customFormat="1" ht="13.8" x14ac:dyDescent="0.3">
      <c r="B55541" s="10"/>
      <c r="L55541" s="10"/>
      <c r="M55541" s="10"/>
    </row>
    <row r="55542" spans="2:13" s="1" customFormat="1" ht="13.8" x14ac:dyDescent="0.3">
      <c r="B55542" s="10"/>
      <c r="L55542" s="10"/>
      <c r="M55542" s="10"/>
    </row>
    <row r="55543" spans="2:13" s="1" customFormat="1" ht="13.8" x14ac:dyDescent="0.3">
      <c r="B55543" s="10"/>
      <c r="L55543" s="10"/>
      <c r="M55543" s="10"/>
    </row>
    <row r="55544" spans="2:13" s="1" customFormat="1" ht="13.8" x14ac:dyDescent="0.3">
      <c r="B55544" s="10"/>
      <c r="L55544" s="10"/>
      <c r="M55544" s="10"/>
    </row>
    <row r="55545" spans="2:13" s="1" customFormat="1" ht="13.8" x14ac:dyDescent="0.3">
      <c r="B55545" s="10"/>
      <c r="L55545" s="10"/>
      <c r="M55545" s="10"/>
    </row>
    <row r="55546" spans="2:13" s="1" customFormat="1" ht="13.8" x14ac:dyDescent="0.3">
      <c r="B55546" s="10"/>
      <c r="L55546" s="10"/>
      <c r="M55546" s="10"/>
    </row>
    <row r="55547" spans="2:13" s="1" customFormat="1" ht="13.8" x14ac:dyDescent="0.3">
      <c r="B55547" s="10"/>
      <c r="L55547" s="10"/>
      <c r="M55547" s="10"/>
    </row>
    <row r="55548" spans="2:13" s="1" customFormat="1" ht="13.8" x14ac:dyDescent="0.3">
      <c r="B55548" s="10"/>
      <c r="L55548" s="10"/>
      <c r="M55548" s="10"/>
    </row>
    <row r="55549" spans="2:13" s="1" customFormat="1" ht="13.8" x14ac:dyDescent="0.3">
      <c r="B55549" s="10"/>
      <c r="L55549" s="10"/>
      <c r="M55549" s="10"/>
    </row>
    <row r="55550" spans="2:13" s="1" customFormat="1" ht="13.8" x14ac:dyDescent="0.3">
      <c r="B55550" s="10"/>
      <c r="L55550" s="10"/>
      <c r="M55550" s="10"/>
    </row>
    <row r="55551" spans="2:13" s="1" customFormat="1" ht="13.8" x14ac:dyDescent="0.3">
      <c r="B55551" s="10"/>
      <c r="L55551" s="10"/>
      <c r="M55551" s="10"/>
    </row>
    <row r="55552" spans="2:13" s="1" customFormat="1" ht="13.8" x14ac:dyDescent="0.3">
      <c r="B55552" s="10"/>
      <c r="L55552" s="10"/>
      <c r="M55552" s="10"/>
    </row>
    <row r="55553" spans="2:13" s="1" customFormat="1" ht="13.8" x14ac:dyDescent="0.3">
      <c r="B55553" s="10"/>
      <c r="L55553" s="10"/>
      <c r="M55553" s="10"/>
    </row>
    <row r="55554" spans="2:13" s="1" customFormat="1" ht="13.8" x14ac:dyDescent="0.3">
      <c r="B55554" s="10"/>
      <c r="L55554" s="10"/>
      <c r="M55554" s="10"/>
    </row>
    <row r="55555" spans="2:13" s="1" customFormat="1" ht="13.8" x14ac:dyDescent="0.3">
      <c r="B55555" s="10"/>
      <c r="L55555" s="10"/>
      <c r="M55555" s="10"/>
    </row>
    <row r="55556" spans="2:13" s="1" customFormat="1" ht="13.8" x14ac:dyDescent="0.3">
      <c r="B55556" s="10"/>
      <c r="L55556" s="10"/>
      <c r="M55556" s="10"/>
    </row>
    <row r="55557" spans="2:13" s="1" customFormat="1" ht="13.8" x14ac:dyDescent="0.3">
      <c r="B55557" s="10"/>
      <c r="L55557" s="10"/>
      <c r="M55557" s="10"/>
    </row>
    <row r="55558" spans="2:13" s="1" customFormat="1" ht="13.8" x14ac:dyDescent="0.3">
      <c r="B55558" s="10"/>
      <c r="L55558" s="10"/>
      <c r="M55558" s="10"/>
    </row>
    <row r="55559" spans="2:13" s="1" customFormat="1" ht="13.8" x14ac:dyDescent="0.3">
      <c r="B55559" s="10"/>
      <c r="L55559" s="10"/>
      <c r="M55559" s="10"/>
    </row>
    <row r="55560" spans="2:13" s="1" customFormat="1" ht="13.8" x14ac:dyDescent="0.3">
      <c r="B55560" s="10"/>
      <c r="L55560" s="10"/>
      <c r="M55560" s="10"/>
    </row>
    <row r="55561" spans="2:13" s="1" customFormat="1" ht="13.8" x14ac:dyDescent="0.3">
      <c r="B55561" s="10"/>
      <c r="L55561" s="10"/>
      <c r="M55561" s="10"/>
    </row>
    <row r="55562" spans="2:13" s="1" customFormat="1" ht="13.8" x14ac:dyDescent="0.3">
      <c r="B55562" s="10"/>
      <c r="L55562" s="10"/>
      <c r="M55562" s="10"/>
    </row>
    <row r="55563" spans="2:13" s="1" customFormat="1" ht="13.8" x14ac:dyDescent="0.3">
      <c r="B55563" s="10"/>
      <c r="L55563" s="10"/>
      <c r="M55563" s="10"/>
    </row>
    <row r="55564" spans="2:13" s="1" customFormat="1" ht="13.8" x14ac:dyDescent="0.3">
      <c r="B55564" s="10"/>
      <c r="L55564" s="10"/>
      <c r="M55564" s="10"/>
    </row>
    <row r="55565" spans="2:13" s="1" customFormat="1" ht="13.8" x14ac:dyDescent="0.3">
      <c r="B55565" s="10"/>
      <c r="L55565" s="10"/>
      <c r="M55565" s="10"/>
    </row>
    <row r="55566" spans="2:13" s="1" customFormat="1" ht="13.8" x14ac:dyDescent="0.3">
      <c r="B55566" s="10"/>
      <c r="L55566" s="10"/>
      <c r="M55566" s="10"/>
    </row>
    <row r="55567" spans="2:13" s="1" customFormat="1" ht="13.8" x14ac:dyDescent="0.3">
      <c r="B55567" s="10"/>
      <c r="L55567" s="10"/>
      <c r="M55567" s="10"/>
    </row>
    <row r="55568" spans="2:13" s="1" customFormat="1" ht="13.8" x14ac:dyDescent="0.3">
      <c r="B55568" s="10"/>
      <c r="L55568" s="10"/>
      <c r="M55568" s="10"/>
    </row>
    <row r="55569" spans="2:13" s="1" customFormat="1" ht="13.8" x14ac:dyDescent="0.3">
      <c r="B55569" s="10"/>
      <c r="L55569" s="10"/>
      <c r="M55569" s="10"/>
    </row>
    <row r="55570" spans="2:13" s="1" customFormat="1" ht="13.8" x14ac:dyDescent="0.3">
      <c r="B55570" s="10"/>
      <c r="L55570" s="10"/>
      <c r="M55570" s="10"/>
    </row>
    <row r="55571" spans="2:13" s="1" customFormat="1" ht="13.8" x14ac:dyDescent="0.3">
      <c r="B55571" s="10"/>
      <c r="L55571" s="10"/>
      <c r="M55571" s="10"/>
    </row>
    <row r="55572" spans="2:13" s="1" customFormat="1" ht="13.8" x14ac:dyDescent="0.3">
      <c r="B55572" s="10"/>
      <c r="L55572" s="10"/>
      <c r="M55572" s="10"/>
    </row>
    <row r="55573" spans="2:13" s="1" customFormat="1" ht="13.8" x14ac:dyDescent="0.3">
      <c r="B55573" s="10"/>
      <c r="L55573" s="10"/>
      <c r="M55573" s="10"/>
    </row>
    <row r="55574" spans="2:13" s="1" customFormat="1" ht="13.8" x14ac:dyDescent="0.3">
      <c r="B55574" s="10"/>
      <c r="L55574" s="10"/>
      <c r="M55574" s="10"/>
    </row>
    <row r="55575" spans="2:13" s="1" customFormat="1" ht="13.8" x14ac:dyDescent="0.3">
      <c r="B55575" s="10"/>
      <c r="L55575" s="10"/>
      <c r="M55575" s="10"/>
    </row>
    <row r="55576" spans="2:13" s="1" customFormat="1" ht="13.8" x14ac:dyDescent="0.3">
      <c r="B55576" s="10"/>
      <c r="L55576" s="10"/>
      <c r="M55576" s="10"/>
    </row>
    <row r="55577" spans="2:13" s="1" customFormat="1" ht="13.8" x14ac:dyDescent="0.3">
      <c r="B55577" s="10"/>
      <c r="L55577" s="10"/>
      <c r="M55577" s="10"/>
    </row>
    <row r="55578" spans="2:13" s="1" customFormat="1" ht="13.8" x14ac:dyDescent="0.3">
      <c r="B55578" s="10"/>
      <c r="L55578" s="10"/>
      <c r="M55578" s="10"/>
    </row>
    <row r="55579" spans="2:13" s="1" customFormat="1" ht="13.8" x14ac:dyDescent="0.3">
      <c r="B55579" s="10"/>
      <c r="L55579" s="10"/>
      <c r="M55579" s="10"/>
    </row>
    <row r="55580" spans="2:13" s="1" customFormat="1" ht="13.8" x14ac:dyDescent="0.3">
      <c r="B55580" s="10"/>
      <c r="L55580" s="10"/>
      <c r="M55580" s="10"/>
    </row>
    <row r="55581" spans="2:13" s="1" customFormat="1" ht="13.8" x14ac:dyDescent="0.3">
      <c r="B55581" s="10"/>
      <c r="L55581" s="10"/>
      <c r="M55581" s="10"/>
    </row>
    <row r="55582" spans="2:13" s="1" customFormat="1" ht="13.8" x14ac:dyDescent="0.3">
      <c r="B55582" s="10"/>
      <c r="L55582" s="10"/>
      <c r="M55582" s="10"/>
    </row>
    <row r="55583" spans="2:13" s="1" customFormat="1" ht="13.8" x14ac:dyDescent="0.3">
      <c r="B55583" s="10"/>
      <c r="L55583" s="10"/>
      <c r="M55583" s="10"/>
    </row>
    <row r="55584" spans="2:13" s="1" customFormat="1" ht="13.8" x14ac:dyDescent="0.3">
      <c r="B55584" s="10"/>
      <c r="L55584" s="10"/>
      <c r="M55584" s="10"/>
    </row>
    <row r="55585" spans="2:13" s="1" customFormat="1" ht="13.8" x14ac:dyDescent="0.3">
      <c r="B55585" s="10"/>
      <c r="L55585" s="10"/>
      <c r="M55585" s="10"/>
    </row>
    <row r="55586" spans="2:13" s="1" customFormat="1" ht="13.8" x14ac:dyDescent="0.3">
      <c r="B55586" s="10"/>
      <c r="L55586" s="10"/>
      <c r="M55586" s="10"/>
    </row>
    <row r="55587" spans="2:13" s="1" customFormat="1" ht="13.8" x14ac:dyDescent="0.3">
      <c r="B55587" s="10"/>
      <c r="L55587" s="10"/>
      <c r="M55587" s="10"/>
    </row>
    <row r="55588" spans="2:13" s="1" customFormat="1" ht="13.8" x14ac:dyDescent="0.3">
      <c r="B55588" s="10"/>
      <c r="L55588" s="10"/>
      <c r="M55588" s="10"/>
    </row>
    <row r="55589" spans="2:13" s="1" customFormat="1" ht="13.8" x14ac:dyDescent="0.3">
      <c r="B55589" s="10"/>
      <c r="L55589" s="10"/>
      <c r="M55589" s="10"/>
    </row>
    <row r="55590" spans="2:13" s="1" customFormat="1" ht="13.8" x14ac:dyDescent="0.3">
      <c r="B55590" s="10"/>
      <c r="L55590" s="10"/>
      <c r="M55590" s="10"/>
    </row>
    <row r="55591" spans="2:13" s="1" customFormat="1" ht="13.8" x14ac:dyDescent="0.3">
      <c r="B55591" s="10"/>
      <c r="L55591" s="10"/>
      <c r="M55591" s="10"/>
    </row>
    <row r="55592" spans="2:13" s="1" customFormat="1" ht="13.8" x14ac:dyDescent="0.3">
      <c r="B55592" s="10"/>
      <c r="L55592" s="10"/>
      <c r="M55592" s="10"/>
    </row>
    <row r="55593" spans="2:13" s="1" customFormat="1" ht="13.8" x14ac:dyDescent="0.3">
      <c r="B55593" s="10"/>
      <c r="L55593" s="10"/>
      <c r="M55593" s="10"/>
    </row>
    <row r="55594" spans="2:13" s="1" customFormat="1" ht="13.8" x14ac:dyDescent="0.3">
      <c r="B55594" s="10"/>
      <c r="L55594" s="10"/>
      <c r="M55594" s="10"/>
    </row>
    <row r="55595" spans="2:13" s="1" customFormat="1" ht="13.8" x14ac:dyDescent="0.3">
      <c r="B55595" s="10"/>
      <c r="L55595" s="10"/>
      <c r="M55595" s="10"/>
    </row>
    <row r="55596" spans="2:13" s="1" customFormat="1" ht="13.8" x14ac:dyDescent="0.3">
      <c r="B55596" s="10"/>
      <c r="L55596" s="10"/>
      <c r="M55596" s="10"/>
    </row>
    <row r="55597" spans="2:13" s="1" customFormat="1" ht="13.8" x14ac:dyDescent="0.3">
      <c r="B55597" s="10"/>
      <c r="L55597" s="10"/>
      <c r="M55597" s="10"/>
    </row>
    <row r="55598" spans="2:13" s="1" customFormat="1" ht="13.8" x14ac:dyDescent="0.3">
      <c r="B55598" s="10"/>
      <c r="L55598" s="10"/>
      <c r="M55598" s="10"/>
    </row>
    <row r="55599" spans="2:13" s="1" customFormat="1" ht="13.8" x14ac:dyDescent="0.3">
      <c r="B55599" s="10"/>
      <c r="L55599" s="10"/>
      <c r="M55599" s="10"/>
    </row>
    <row r="55600" spans="2:13" s="1" customFormat="1" ht="13.8" x14ac:dyDescent="0.3">
      <c r="B55600" s="10"/>
      <c r="L55600" s="10"/>
      <c r="M55600" s="10"/>
    </row>
    <row r="55601" spans="2:13" s="1" customFormat="1" ht="13.8" x14ac:dyDescent="0.3">
      <c r="B55601" s="10"/>
      <c r="L55601" s="10"/>
      <c r="M55601" s="10"/>
    </row>
    <row r="55602" spans="2:13" s="1" customFormat="1" ht="13.8" x14ac:dyDescent="0.3">
      <c r="B55602" s="10"/>
      <c r="L55602" s="10"/>
      <c r="M55602" s="10"/>
    </row>
    <row r="55603" spans="2:13" s="1" customFormat="1" ht="13.8" x14ac:dyDescent="0.3">
      <c r="B55603" s="10"/>
      <c r="L55603" s="10"/>
      <c r="M55603" s="10"/>
    </row>
    <row r="55604" spans="2:13" s="1" customFormat="1" ht="13.8" x14ac:dyDescent="0.3">
      <c r="B55604" s="10"/>
      <c r="L55604" s="10"/>
      <c r="M55604" s="10"/>
    </row>
    <row r="55605" spans="2:13" s="1" customFormat="1" ht="13.8" x14ac:dyDescent="0.3">
      <c r="B55605" s="10"/>
      <c r="L55605" s="10"/>
      <c r="M55605" s="10"/>
    </row>
    <row r="55606" spans="2:13" s="1" customFormat="1" ht="13.8" x14ac:dyDescent="0.3">
      <c r="B55606" s="10"/>
      <c r="L55606" s="10"/>
      <c r="M55606" s="10"/>
    </row>
    <row r="55607" spans="2:13" s="1" customFormat="1" ht="13.8" x14ac:dyDescent="0.3">
      <c r="B55607" s="10"/>
      <c r="L55607" s="10"/>
      <c r="M55607" s="10"/>
    </row>
    <row r="55608" spans="2:13" s="1" customFormat="1" ht="13.8" x14ac:dyDescent="0.3">
      <c r="B55608" s="10"/>
      <c r="L55608" s="10"/>
      <c r="M55608" s="10"/>
    </row>
    <row r="55609" spans="2:13" s="1" customFormat="1" ht="13.8" x14ac:dyDescent="0.3">
      <c r="B55609" s="10"/>
      <c r="L55609" s="10"/>
      <c r="M55609" s="10"/>
    </row>
    <row r="55610" spans="2:13" s="1" customFormat="1" ht="13.8" x14ac:dyDescent="0.3">
      <c r="B55610" s="10"/>
      <c r="L55610" s="10"/>
      <c r="M55610" s="10"/>
    </row>
    <row r="55611" spans="2:13" s="1" customFormat="1" ht="13.8" x14ac:dyDescent="0.3">
      <c r="B55611" s="10"/>
      <c r="L55611" s="10"/>
      <c r="M55611" s="10"/>
    </row>
    <row r="55612" spans="2:13" s="1" customFormat="1" ht="13.8" x14ac:dyDescent="0.3">
      <c r="B55612" s="10"/>
      <c r="L55612" s="10"/>
      <c r="M55612" s="10"/>
    </row>
    <row r="55613" spans="2:13" s="1" customFormat="1" ht="13.8" x14ac:dyDescent="0.3">
      <c r="B55613" s="10"/>
      <c r="L55613" s="10"/>
      <c r="M55613" s="10"/>
    </row>
    <row r="55614" spans="2:13" s="1" customFormat="1" ht="13.8" x14ac:dyDescent="0.3">
      <c r="B55614" s="10"/>
      <c r="L55614" s="10"/>
      <c r="M55614" s="10"/>
    </row>
    <row r="55615" spans="2:13" s="1" customFormat="1" ht="13.8" x14ac:dyDescent="0.3">
      <c r="B55615" s="10"/>
      <c r="L55615" s="10"/>
      <c r="M55615" s="10"/>
    </row>
    <row r="55616" spans="2:13" s="1" customFormat="1" ht="13.8" x14ac:dyDescent="0.3">
      <c r="B55616" s="10"/>
      <c r="L55616" s="10"/>
      <c r="M55616" s="10"/>
    </row>
    <row r="55617" spans="2:13" s="1" customFormat="1" ht="13.8" x14ac:dyDescent="0.3">
      <c r="B55617" s="10"/>
      <c r="L55617" s="10"/>
      <c r="M55617" s="10"/>
    </row>
    <row r="55618" spans="2:13" s="1" customFormat="1" ht="13.8" x14ac:dyDescent="0.3">
      <c r="B55618" s="10"/>
      <c r="L55618" s="10"/>
      <c r="M55618" s="10"/>
    </row>
    <row r="55619" spans="2:13" s="1" customFormat="1" ht="13.8" x14ac:dyDescent="0.3">
      <c r="B55619" s="10"/>
      <c r="L55619" s="10"/>
      <c r="M55619" s="10"/>
    </row>
    <row r="55620" spans="2:13" s="1" customFormat="1" ht="13.8" x14ac:dyDescent="0.3">
      <c r="B55620" s="10"/>
      <c r="L55620" s="10"/>
      <c r="M55620" s="10"/>
    </row>
    <row r="55621" spans="2:13" s="1" customFormat="1" ht="13.8" x14ac:dyDescent="0.3">
      <c r="B55621" s="10"/>
      <c r="L55621" s="10"/>
      <c r="M55621" s="10"/>
    </row>
    <row r="55622" spans="2:13" s="1" customFormat="1" ht="13.8" x14ac:dyDescent="0.3">
      <c r="B55622" s="10"/>
      <c r="L55622" s="10"/>
      <c r="M55622" s="10"/>
    </row>
    <row r="55623" spans="2:13" s="1" customFormat="1" ht="13.8" x14ac:dyDescent="0.3">
      <c r="B55623" s="10"/>
      <c r="L55623" s="10"/>
      <c r="M55623" s="10"/>
    </row>
    <row r="55624" spans="2:13" s="1" customFormat="1" ht="13.8" x14ac:dyDescent="0.3">
      <c r="B55624" s="10"/>
      <c r="L55624" s="10"/>
      <c r="M55624" s="10"/>
    </row>
    <row r="55625" spans="2:13" s="1" customFormat="1" ht="13.8" x14ac:dyDescent="0.3">
      <c r="B55625" s="10"/>
      <c r="L55625" s="10"/>
      <c r="M55625" s="10"/>
    </row>
    <row r="55626" spans="2:13" s="1" customFormat="1" ht="13.8" x14ac:dyDescent="0.3">
      <c r="B55626" s="10"/>
      <c r="L55626" s="10"/>
      <c r="M55626" s="10"/>
    </row>
    <row r="55627" spans="2:13" s="1" customFormat="1" ht="13.8" x14ac:dyDescent="0.3">
      <c r="B55627" s="10"/>
      <c r="L55627" s="10"/>
      <c r="M55627" s="10"/>
    </row>
    <row r="55628" spans="2:13" s="1" customFormat="1" ht="13.8" x14ac:dyDescent="0.3">
      <c r="B55628" s="10"/>
      <c r="L55628" s="10"/>
      <c r="M55628" s="10"/>
    </row>
    <row r="55629" spans="2:13" s="1" customFormat="1" ht="13.8" x14ac:dyDescent="0.3">
      <c r="B55629" s="10"/>
      <c r="L55629" s="10"/>
      <c r="M55629" s="10"/>
    </row>
    <row r="55630" spans="2:13" s="1" customFormat="1" ht="13.8" x14ac:dyDescent="0.3">
      <c r="B55630" s="10"/>
      <c r="L55630" s="10"/>
      <c r="M55630" s="10"/>
    </row>
    <row r="55631" spans="2:13" s="1" customFormat="1" ht="13.8" x14ac:dyDescent="0.3">
      <c r="B55631" s="10"/>
      <c r="L55631" s="10"/>
      <c r="M55631" s="10"/>
    </row>
    <row r="55632" spans="2:13" s="1" customFormat="1" ht="13.8" x14ac:dyDescent="0.3">
      <c r="B55632" s="10"/>
      <c r="L55632" s="10"/>
      <c r="M55632" s="10"/>
    </row>
    <row r="55633" spans="2:13" s="1" customFormat="1" ht="13.8" x14ac:dyDescent="0.3">
      <c r="B55633" s="10"/>
      <c r="L55633" s="10"/>
      <c r="M55633" s="10"/>
    </row>
    <row r="55634" spans="2:13" s="1" customFormat="1" ht="13.8" x14ac:dyDescent="0.3">
      <c r="B55634" s="10"/>
      <c r="L55634" s="10"/>
      <c r="M55634" s="10"/>
    </row>
    <row r="55635" spans="2:13" s="1" customFormat="1" ht="13.8" x14ac:dyDescent="0.3">
      <c r="B55635" s="10"/>
      <c r="L55635" s="10"/>
      <c r="M55635" s="10"/>
    </row>
    <row r="55636" spans="2:13" s="1" customFormat="1" ht="13.8" x14ac:dyDescent="0.3">
      <c r="B55636" s="10"/>
      <c r="L55636" s="10"/>
      <c r="M55636" s="10"/>
    </row>
    <row r="55637" spans="2:13" s="1" customFormat="1" ht="13.8" x14ac:dyDescent="0.3">
      <c r="B55637" s="10"/>
      <c r="L55637" s="10"/>
      <c r="M55637" s="10"/>
    </row>
    <row r="55638" spans="2:13" s="1" customFormat="1" ht="13.8" x14ac:dyDescent="0.3">
      <c r="B55638" s="10"/>
      <c r="L55638" s="10"/>
      <c r="M55638" s="10"/>
    </row>
    <row r="55639" spans="2:13" s="1" customFormat="1" ht="13.8" x14ac:dyDescent="0.3">
      <c r="B55639" s="10"/>
      <c r="L55639" s="10"/>
      <c r="M55639" s="10"/>
    </row>
    <row r="55640" spans="2:13" s="1" customFormat="1" ht="13.8" x14ac:dyDescent="0.3">
      <c r="B55640" s="10"/>
      <c r="L55640" s="10"/>
      <c r="M55640" s="10"/>
    </row>
    <row r="55641" spans="2:13" s="1" customFormat="1" ht="13.8" x14ac:dyDescent="0.3">
      <c r="B55641" s="10"/>
      <c r="L55641" s="10"/>
      <c r="M55641" s="10"/>
    </row>
    <row r="55642" spans="2:13" s="1" customFormat="1" ht="13.8" x14ac:dyDescent="0.3">
      <c r="B55642" s="10"/>
      <c r="L55642" s="10"/>
      <c r="M55642" s="10"/>
    </row>
    <row r="55643" spans="2:13" s="1" customFormat="1" ht="13.8" x14ac:dyDescent="0.3">
      <c r="B55643" s="10"/>
      <c r="L55643" s="10"/>
      <c r="M55643" s="10"/>
    </row>
    <row r="55644" spans="2:13" s="1" customFormat="1" ht="13.8" x14ac:dyDescent="0.3">
      <c r="B55644" s="10"/>
      <c r="L55644" s="10"/>
      <c r="M55644" s="10"/>
    </row>
    <row r="55645" spans="2:13" s="1" customFormat="1" ht="13.8" x14ac:dyDescent="0.3">
      <c r="B55645" s="10"/>
      <c r="L55645" s="10"/>
      <c r="M55645" s="10"/>
    </row>
    <row r="55646" spans="2:13" s="1" customFormat="1" ht="13.8" x14ac:dyDescent="0.3">
      <c r="B55646" s="10"/>
      <c r="L55646" s="10"/>
      <c r="M55646" s="10"/>
    </row>
    <row r="55647" spans="2:13" s="1" customFormat="1" ht="13.8" x14ac:dyDescent="0.3">
      <c r="B55647" s="10"/>
      <c r="L55647" s="10"/>
      <c r="M55647" s="10"/>
    </row>
    <row r="55648" spans="2:13" s="1" customFormat="1" ht="13.8" x14ac:dyDescent="0.3">
      <c r="B55648" s="10"/>
      <c r="L55648" s="10"/>
      <c r="M55648" s="10"/>
    </row>
    <row r="55649" spans="2:13" s="1" customFormat="1" ht="13.8" x14ac:dyDescent="0.3">
      <c r="B55649" s="10"/>
      <c r="L55649" s="10"/>
      <c r="M55649" s="10"/>
    </row>
    <row r="55650" spans="2:13" s="1" customFormat="1" ht="13.8" x14ac:dyDescent="0.3">
      <c r="B55650" s="10"/>
      <c r="L55650" s="10"/>
      <c r="M55650" s="10"/>
    </row>
    <row r="55651" spans="2:13" s="1" customFormat="1" ht="13.8" x14ac:dyDescent="0.3">
      <c r="B55651" s="10"/>
      <c r="L55651" s="10"/>
      <c r="M55651" s="10"/>
    </row>
    <row r="55652" spans="2:13" s="1" customFormat="1" ht="13.8" x14ac:dyDescent="0.3">
      <c r="B55652" s="10"/>
      <c r="L55652" s="10"/>
      <c r="M55652" s="10"/>
    </row>
    <row r="55653" spans="2:13" s="1" customFormat="1" ht="13.8" x14ac:dyDescent="0.3">
      <c r="B55653" s="10"/>
      <c r="L55653" s="10"/>
      <c r="M55653" s="10"/>
    </row>
    <row r="55654" spans="2:13" s="1" customFormat="1" ht="13.8" x14ac:dyDescent="0.3">
      <c r="B55654" s="10"/>
      <c r="L55654" s="10"/>
      <c r="M55654" s="10"/>
    </row>
    <row r="55655" spans="2:13" s="1" customFormat="1" ht="13.8" x14ac:dyDescent="0.3">
      <c r="B55655" s="10"/>
      <c r="L55655" s="10"/>
      <c r="M55655" s="10"/>
    </row>
    <row r="55656" spans="2:13" s="1" customFormat="1" ht="13.8" x14ac:dyDescent="0.3">
      <c r="B55656" s="10"/>
      <c r="L55656" s="10"/>
      <c r="M55656" s="10"/>
    </row>
    <row r="55657" spans="2:13" s="1" customFormat="1" ht="13.8" x14ac:dyDescent="0.3">
      <c r="B55657" s="10"/>
      <c r="L55657" s="10"/>
      <c r="M55657" s="10"/>
    </row>
    <row r="55658" spans="2:13" s="1" customFormat="1" ht="13.8" x14ac:dyDescent="0.3">
      <c r="B55658" s="10"/>
      <c r="L55658" s="10"/>
      <c r="M55658" s="10"/>
    </row>
    <row r="55659" spans="2:13" s="1" customFormat="1" ht="13.8" x14ac:dyDescent="0.3">
      <c r="B55659" s="10"/>
      <c r="L55659" s="10"/>
      <c r="M55659" s="10"/>
    </row>
    <row r="55660" spans="2:13" s="1" customFormat="1" ht="13.8" x14ac:dyDescent="0.3">
      <c r="B55660" s="10"/>
      <c r="L55660" s="10"/>
      <c r="M55660" s="10"/>
    </row>
    <row r="55661" spans="2:13" s="1" customFormat="1" ht="13.8" x14ac:dyDescent="0.3">
      <c r="B55661" s="10"/>
      <c r="L55661" s="10"/>
      <c r="M55661" s="10"/>
    </row>
    <row r="55662" spans="2:13" s="1" customFormat="1" ht="13.8" x14ac:dyDescent="0.3">
      <c r="B55662" s="10"/>
      <c r="L55662" s="10"/>
      <c r="M55662" s="10"/>
    </row>
    <row r="55663" spans="2:13" s="1" customFormat="1" ht="13.8" x14ac:dyDescent="0.3">
      <c r="B55663" s="10"/>
      <c r="L55663" s="10"/>
      <c r="M55663" s="10"/>
    </row>
    <row r="55664" spans="2:13" s="1" customFormat="1" ht="13.8" x14ac:dyDescent="0.3">
      <c r="B55664" s="10"/>
      <c r="L55664" s="10"/>
      <c r="M55664" s="10"/>
    </row>
    <row r="55665" spans="2:13" s="1" customFormat="1" ht="13.8" x14ac:dyDescent="0.3">
      <c r="B55665" s="10"/>
      <c r="L55665" s="10"/>
      <c r="M55665" s="10"/>
    </row>
    <row r="55666" spans="2:13" s="1" customFormat="1" ht="13.8" x14ac:dyDescent="0.3">
      <c r="B55666" s="10"/>
      <c r="L55666" s="10"/>
      <c r="M55666" s="10"/>
    </row>
    <row r="55667" spans="2:13" s="1" customFormat="1" ht="13.8" x14ac:dyDescent="0.3">
      <c r="B55667" s="10"/>
      <c r="L55667" s="10"/>
      <c r="M55667" s="10"/>
    </row>
    <row r="55668" spans="2:13" s="1" customFormat="1" ht="13.8" x14ac:dyDescent="0.3">
      <c r="B55668" s="10"/>
      <c r="L55668" s="10"/>
      <c r="M55668" s="10"/>
    </row>
    <row r="55669" spans="2:13" s="1" customFormat="1" ht="13.8" x14ac:dyDescent="0.3">
      <c r="B55669" s="10"/>
      <c r="L55669" s="10"/>
      <c r="M55669" s="10"/>
    </row>
    <row r="55670" spans="2:13" s="1" customFormat="1" ht="13.8" x14ac:dyDescent="0.3">
      <c r="B55670" s="10"/>
      <c r="L55670" s="10"/>
      <c r="M55670" s="10"/>
    </row>
    <row r="55671" spans="2:13" s="1" customFormat="1" ht="13.8" x14ac:dyDescent="0.3">
      <c r="B55671" s="10"/>
      <c r="L55671" s="10"/>
      <c r="M55671" s="10"/>
    </row>
    <row r="55672" spans="2:13" s="1" customFormat="1" ht="13.8" x14ac:dyDescent="0.3">
      <c r="B55672" s="10"/>
      <c r="L55672" s="10"/>
      <c r="M55672" s="10"/>
    </row>
    <row r="55673" spans="2:13" s="1" customFormat="1" ht="13.8" x14ac:dyDescent="0.3">
      <c r="B55673" s="10"/>
      <c r="L55673" s="10"/>
      <c r="M55673" s="10"/>
    </row>
    <row r="55674" spans="2:13" s="1" customFormat="1" ht="13.8" x14ac:dyDescent="0.3">
      <c r="B55674" s="10"/>
      <c r="L55674" s="10"/>
      <c r="M55674" s="10"/>
    </row>
    <row r="55675" spans="2:13" s="1" customFormat="1" ht="13.8" x14ac:dyDescent="0.3">
      <c r="B55675" s="10"/>
      <c r="L55675" s="10"/>
      <c r="M55675" s="10"/>
    </row>
    <row r="55676" spans="2:13" s="1" customFormat="1" ht="13.8" x14ac:dyDescent="0.3">
      <c r="B55676" s="10"/>
      <c r="L55676" s="10"/>
      <c r="M55676" s="10"/>
    </row>
    <row r="55677" spans="2:13" s="1" customFormat="1" ht="13.8" x14ac:dyDescent="0.3">
      <c r="B55677" s="10"/>
      <c r="L55677" s="10"/>
      <c r="M55677" s="10"/>
    </row>
    <row r="55678" spans="2:13" s="1" customFormat="1" ht="13.8" x14ac:dyDescent="0.3">
      <c r="B55678" s="10"/>
      <c r="L55678" s="10"/>
      <c r="M55678" s="10"/>
    </row>
    <row r="55679" spans="2:13" s="1" customFormat="1" ht="13.8" x14ac:dyDescent="0.3">
      <c r="B55679" s="10"/>
      <c r="L55679" s="10"/>
      <c r="M55679" s="10"/>
    </row>
    <row r="55680" spans="2:13" s="1" customFormat="1" ht="13.8" x14ac:dyDescent="0.3">
      <c r="B55680" s="10"/>
      <c r="L55680" s="10"/>
      <c r="M55680" s="10"/>
    </row>
    <row r="55681" spans="2:13" s="1" customFormat="1" ht="13.8" x14ac:dyDescent="0.3">
      <c r="B55681" s="10"/>
      <c r="L55681" s="10"/>
      <c r="M55681" s="10"/>
    </row>
    <row r="55682" spans="2:13" s="1" customFormat="1" ht="13.8" x14ac:dyDescent="0.3">
      <c r="B55682" s="10"/>
      <c r="L55682" s="10"/>
      <c r="M55682" s="10"/>
    </row>
    <row r="55683" spans="2:13" s="1" customFormat="1" ht="13.8" x14ac:dyDescent="0.3">
      <c r="B55683" s="10"/>
      <c r="L55683" s="10"/>
      <c r="M55683" s="10"/>
    </row>
    <row r="55684" spans="2:13" s="1" customFormat="1" ht="13.8" x14ac:dyDescent="0.3">
      <c r="B55684" s="10"/>
      <c r="L55684" s="10"/>
      <c r="M55684" s="10"/>
    </row>
    <row r="55685" spans="2:13" s="1" customFormat="1" ht="13.8" x14ac:dyDescent="0.3">
      <c r="B55685" s="10"/>
      <c r="L55685" s="10"/>
      <c r="M55685" s="10"/>
    </row>
    <row r="55686" spans="2:13" s="1" customFormat="1" ht="13.8" x14ac:dyDescent="0.3">
      <c r="B55686" s="10"/>
      <c r="L55686" s="10"/>
      <c r="M55686" s="10"/>
    </row>
    <row r="55687" spans="2:13" s="1" customFormat="1" ht="13.8" x14ac:dyDescent="0.3">
      <c r="B55687" s="10"/>
      <c r="L55687" s="10"/>
      <c r="M55687" s="10"/>
    </row>
    <row r="55688" spans="2:13" s="1" customFormat="1" ht="13.8" x14ac:dyDescent="0.3">
      <c r="B55688" s="10"/>
      <c r="L55688" s="10"/>
      <c r="M55688" s="10"/>
    </row>
    <row r="55689" spans="2:13" s="1" customFormat="1" ht="13.8" x14ac:dyDescent="0.3">
      <c r="B55689" s="10"/>
      <c r="L55689" s="10"/>
      <c r="M55689" s="10"/>
    </row>
    <row r="55690" spans="2:13" s="1" customFormat="1" ht="13.8" x14ac:dyDescent="0.3">
      <c r="B55690" s="10"/>
      <c r="L55690" s="10"/>
      <c r="M55690" s="10"/>
    </row>
    <row r="55691" spans="2:13" s="1" customFormat="1" ht="13.8" x14ac:dyDescent="0.3">
      <c r="B55691" s="10"/>
      <c r="L55691" s="10"/>
      <c r="M55691" s="10"/>
    </row>
    <row r="55692" spans="2:13" s="1" customFormat="1" ht="13.8" x14ac:dyDescent="0.3">
      <c r="B55692" s="10"/>
      <c r="L55692" s="10"/>
      <c r="M55692" s="10"/>
    </row>
    <row r="55693" spans="2:13" s="1" customFormat="1" ht="13.8" x14ac:dyDescent="0.3">
      <c r="B55693" s="10"/>
      <c r="L55693" s="10"/>
      <c r="M55693" s="10"/>
    </row>
    <row r="55694" spans="2:13" s="1" customFormat="1" ht="13.8" x14ac:dyDescent="0.3">
      <c r="B55694" s="10"/>
      <c r="L55694" s="10"/>
      <c r="M55694" s="10"/>
    </row>
    <row r="55695" spans="2:13" s="1" customFormat="1" ht="13.8" x14ac:dyDescent="0.3">
      <c r="B55695" s="10"/>
      <c r="L55695" s="10"/>
      <c r="M55695" s="10"/>
    </row>
    <row r="55696" spans="2:13" s="1" customFormat="1" ht="13.8" x14ac:dyDescent="0.3">
      <c r="B55696" s="10"/>
      <c r="L55696" s="10"/>
      <c r="M55696" s="10"/>
    </row>
    <row r="55697" spans="2:13" s="1" customFormat="1" ht="13.8" x14ac:dyDescent="0.3">
      <c r="B55697" s="10"/>
      <c r="L55697" s="10"/>
      <c r="M55697" s="10"/>
    </row>
    <row r="55698" spans="2:13" s="1" customFormat="1" ht="13.8" x14ac:dyDescent="0.3">
      <c r="B55698" s="10"/>
      <c r="L55698" s="10"/>
      <c r="M55698" s="10"/>
    </row>
    <row r="55699" spans="2:13" s="1" customFormat="1" ht="13.8" x14ac:dyDescent="0.3">
      <c r="B55699" s="10"/>
      <c r="L55699" s="10"/>
      <c r="M55699" s="10"/>
    </row>
    <row r="55700" spans="2:13" s="1" customFormat="1" ht="13.8" x14ac:dyDescent="0.3">
      <c r="B55700" s="10"/>
      <c r="L55700" s="10"/>
      <c r="M55700" s="10"/>
    </row>
    <row r="55701" spans="2:13" s="1" customFormat="1" ht="13.8" x14ac:dyDescent="0.3">
      <c r="B55701" s="10"/>
      <c r="L55701" s="10"/>
      <c r="M55701" s="10"/>
    </row>
    <row r="55702" spans="2:13" s="1" customFormat="1" ht="13.8" x14ac:dyDescent="0.3">
      <c r="B55702" s="10"/>
      <c r="L55702" s="10"/>
      <c r="M55702" s="10"/>
    </row>
    <row r="55703" spans="2:13" s="1" customFormat="1" ht="13.8" x14ac:dyDescent="0.3">
      <c r="B55703" s="10"/>
      <c r="L55703" s="10"/>
      <c r="M55703" s="10"/>
    </row>
    <row r="55704" spans="2:13" s="1" customFormat="1" ht="13.8" x14ac:dyDescent="0.3">
      <c r="B55704" s="10"/>
      <c r="L55704" s="10"/>
      <c r="M55704" s="10"/>
    </row>
    <row r="55705" spans="2:13" s="1" customFormat="1" ht="13.8" x14ac:dyDescent="0.3">
      <c r="B55705" s="10"/>
      <c r="L55705" s="10"/>
      <c r="M55705" s="10"/>
    </row>
    <row r="55706" spans="2:13" s="1" customFormat="1" ht="13.8" x14ac:dyDescent="0.3">
      <c r="B55706" s="10"/>
      <c r="L55706" s="10"/>
      <c r="M55706" s="10"/>
    </row>
    <row r="55707" spans="2:13" s="1" customFormat="1" ht="13.8" x14ac:dyDescent="0.3">
      <c r="B55707" s="10"/>
      <c r="L55707" s="10"/>
      <c r="M55707" s="10"/>
    </row>
    <row r="55708" spans="2:13" s="1" customFormat="1" ht="13.8" x14ac:dyDescent="0.3">
      <c r="B55708" s="10"/>
      <c r="L55708" s="10"/>
      <c r="M55708" s="10"/>
    </row>
    <row r="55709" spans="2:13" s="1" customFormat="1" ht="13.8" x14ac:dyDescent="0.3">
      <c r="B55709" s="10"/>
      <c r="L55709" s="10"/>
      <c r="M55709" s="10"/>
    </row>
    <row r="55710" spans="2:13" s="1" customFormat="1" ht="13.8" x14ac:dyDescent="0.3">
      <c r="B55710" s="10"/>
      <c r="L55710" s="10"/>
      <c r="M55710" s="10"/>
    </row>
    <row r="55711" spans="2:13" s="1" customFormat="1" ht="13.8" x14ac:dyDescent="0.3">
      <c r="B55711" s="10"/>
      <c r="L55711" s="10"/>
      <c r="M55711" s="10"/>
    </row>
    <row r="55712" spans="2:13" s="1" customFormat="1" ht="13.8" x14ac:dyDescent="0.3">
      <c r="B55712" s="10"/>
      <c r="L55712" s="10"/>
      <c r="M55712" s="10"/>
    </row>
    <row r="55713" spans="2:13" s="1" customFormat="1" ht="13.8" x14ac:dyDescent="0.3">
      <c r="B55713" s="10"/>
      <c r="L55713" s="10"/>
      <c r="M55713" s="10"/>
    </row>
    <row r="55714" spans="2:13" s="1" customFormat="1" ht="13.8" x14ac:dyDescent="0.3">
      <c r="B55714" s="10"/>
      <c r="L55714" s="10"/>
      <c r="M55714" s="10"/>
    </row>
    <row r="55715" spans="2:13" s="1" customFormat="1" ht="13.8" x14ac:dyDescent="0.3">
      <c r="B55715" s="10"/>
      <c r="L55715" s="10"/>
      <c r="M55715" s="10"/>
    </row>
    <row r="55716" spans="2:13" s="1" customFormat="1" ht="13.8" x14ac:dyDescent="0.3">
      <c r="B55716" s="10"/>
      <c r="L55716" s="10"/>
      <c r="M55716" s="10"/>
    </row>
    <row r="55717" spans="2:13" s="1" customFormat="1" ht="13.8" x14ac:dyDescent="0.3">
      <c r="B55717" s="10"/>
      <c r="L55717" s="10"/>
      <c r="M55717" s="10"/>
    </row>
    <row r="55718" spans="2:13" s="1" customFormat="1" ht="13.8" x14ac:dyDescent="0.3">
      <c r="B55718" s="10"/>
      <c r="L55718" s="10"/>
      <c r="M55718" s="10"/>
    </row>
    <row r="55719" spans="2:13" s="1" customFormat="1" ht="13.8" x14ac:dyDescent="0.3">
      <c r="B55719" s="10"/>
      <c r="L55719" s="10"/>
      <c r="M55719" s="10"/>
    </row>
    <row r="55720" spans="2:13" s="1" customFormat="1" ht="13.8" x14ac:dyDescent="0.3">
      <c r="B55720" s="10"/>
      <c r="L55720" s="10"/>
      <c r="M55720" s="10"/>
    </row>
    <row r="55721" spans="2:13" s="1" customFormat="1" ht="13.8" x14ac:dyDescent="0.3">
      <c r="B55721" s="10"/>
      <c r="L55721" s="10"/>
      <c r="M55721" s="10"/>
    </row>
    <row r="55722" spans="2:13" s="1" customFormat="1" ht="13.8" x14ac:dyDescent="0.3">
      <c r="B55722" s="10"/>
      <c r="L55722" s="10"/>
      <c r="M55722" s="10"/>
    </row>
    <row r="55723" spans="2:13" s="1" customFormat="1" ht="13.8" x14ac:dyDescent="0.3">
      <c r="B55723" s="10"/>
      <c r="L55723" s="10"/>
      <c r="M55723" s="10"/>
    </row>
    <row r="55724" spans="2:13" s="1" customFormat="1" ht="13.8" x14ac:dyDescent="0.3">
      <c r="B55724" s="10"/>
      <c r="L55724" s="10"/>
      <c r="M55724" s="10"/>
    </row>
    <row r="55725" spans="2:13" s="1" customFormat="1" ht="13.8" x14ac:dyDescent="0.3">
      <c r="B55725" s="10"/>
      <c r="L55725" s="10"/>
      <c r="M55725" s="10"/>
    </row>
    <row r="55726" spans="2:13" s="1" customFormat="1" ht="13.8" x14ac:dyDescent="0.3">
      <c r="B55726" s="10"/>
      <c r="L55726" s="10"/>
      <c r="M55726" s="10"/>
    </row>
    <row r="55727" spans="2:13" s="1" customFormat="1" ht="13.8" x14ac:dyDescent="0.3">
      <c r="B55727" s="10"/>
      <c r="L55727" s="10"/>
      <c r="M55727" s="10"/>
    </row>
    <row r="55728" spans="2:13" s="1" customFormat="1" ht="13.8" x14ac:dyDescent="0.3">
      <c r="B55728" s="10"/>
      <c r="L55728" s="10"/>
      <c r="M55728" s="10"/>
    </row>
    <row r="55729" spans="2:13" s="1" customFormat="1" ht="13.8" x14ac:dyDescent="0.3">
      <c r="B55729" s="10"/>
      <c r="L55729" s="10"/>
      <c r="M55729" s="10"/>
    </row>
    <row r="55730" spans="2:13" s="1" customFormat="1" ht="13.8" x14ac:dyDescent="0.3">
      <c r="B55730" s="10"/>
      <c r="L55730" s="10"/>
      <c r="M55730" s="10"/>
    </row>
    <row r="55731" spans="2:13" s="1" customFormat="1" ht="13.8" x14ac:dyDescent="0.3">
      <c r="B55731" s="10"/>
      <c r="L55731" s="10"/>
      <c r="M55731" s="10"/>
    </row>
    <row r="55732" spans="2:13" s="1" customFormat="1" ht="13.8" x14ac:dyDescent="0.3">
      <c r="B55732" s="10"/>
      <c r="L55732" s="10"/>
      <c r="M55732" s="10"/>
    </row>
    <row r="55733" spans="2:13" s="1" customFormat="1" ht="13.8" x14ac:dyDescent="0.3">
      <c r="B55733" s="10"/>
      <c r="L55733" s="10"/>
      <c r="M55733" s="10"/>
    </row>
    <row r="55734" spans="2:13" s="1" customFormat="1" ht="13.8" x14ac:dyDescent="0.3">
      <c r="B55734" s="10"/>
      <c r="L55734" s="10"/>
      <c r="M55734" s="10"/>
    </row>
    <row r="55735" spans="2:13" s="1" customFormat="1" ht="13.8" x14ac:dyDescent="0.3">
      <c r="B55735" s="10"/>
      <c r="L55735" s="10"/>
      <c r="M55735" s="10"/>
    </row>
    <row r="55736" spans="2:13" s="1" customFormat="1" ht="13.8" x14ac:dyDescent="0.3">
      <c r="B55736" s="10"/>
      <c r="L55736" s="10"/>
      <c r="M55736" s="10"/>
    </row>
    <row r="55737" spans="2:13" s="1" customFormat="1" ht="13.8" x14ac:dyDescent="0.3">
      <c r="B55737" s="10"/>
      <c r="L55737" s="10"/>
      <c r="M55737" s="10"/>
    </row>
    <row r="55738" spans="2:13" s="1" customFormat="1" ht="13.8" x14ac:dyDescent="0.3">
      <c r="B55738" s="10"/>
      <c r="L55738" s="10"/>
      <c r="M55738" s="10"/>
    </row>
    <row r="55739" spans="2:13" s="1" customFormat="1" ht="13.8" x14ac:dyDescent="0.3">
      <c r="B55739" s="10"/>
      <c r="L55739" s="10"/>
      <c r="M55739" s="10"/>
    </row>
    <row r="55740" spans="2:13" s="1" customFormat="1" ht="13.8" x14ac:dyDescent="0.3">
      <c r="B55740" s="10"/>
      <c r="L55740" s="10"/>
      <c r="M55740" s="10"/>
    </row>
    <row r="55741" spans="2:13" s="1" customFormat="1" ht="13.8" x14ac:dyDescent="0.3">
      <c r="B55741" s="10"/>
      <c r="L55741" s="10"/>
      <c r="M55741" s="10"/>
    </row>
    <row r="55742" spans="2:13" s="1" customFormat="1" ht="13.8" x14ac:dyDescent="0.3">
      <c r="B55742" s="10"/>
      <c r="L55742" s="10"/>
      <c r="M55742" s="10"/>
    </row>
    <row r="55743" spans="2:13" s="1" customFormat="1" ht="13.8" x14ac:dyDescent="0.3">
      <c r="B55743" s="10"/>
      <c r="L55743" s="10"/>
      <c r="M55743" s="10"/>
    </row>
    <row r="55744" spans="2:13" s="1" customFormat="1" ht="13.8" x14ac:dyDescent="0.3">
      <c r="B55744" s="10"/>
      <c r="L55744" s="10"/>
      <c r="M55744" s="10"/>
    </row>
    <row r="55745" spans="2:13" s="1" customFormat="1" ht="13.8" x14ac:dyDescent="0.3">
      <c r="B55745" s="10"/>
      <c r="L55745" s="10"/>
      <c r="M55745" s="10"/>
    </row>
    <row r="55746" spans="2:13" s="1" customFormat="1" ht="13.8" x14ac:dyDescent="0.3">
      <c r="B55746" s="10"/>
      <c r="L55746" s="10"/>
      <c r="M55746" s="10"/>
    </row>
    <row r="55747" spans="2:13" s="1" customFormat="1" ht="13.8" x14ac:dyDescent="0.3">
      <c r="B55747" s="10"/>
      <c r="L55747" s="10"/>
      <c r="M55747" s="10"/>
    </row>
    <row r="55748" spans="2:13" s="1" customFormat="1" ht="13.8" x14ac:dyDescent="0.3">
      <c r="B55748" s="10"/>
      <c r="L55748" s="10"/>
      <c r="M55748" s="10"/>
    </row>
    <row r="55749" spans="2:13" s="1" customFormat="1" ht="13.8" x14ac:dyDescent="0.3">
      <c r="B55749" s="10"/>
      <c r="L55749" s="10"/>
      <c r="M55749" s="10"/>
    </row>
    <row r="55750" spans="2:13" s="1" customFormat="1" ht="13.8" x14ac:dyDescent="0.3">
      <c r="B55750" s="10"/>
      <c r="L55750" s="10"/>
      <c r="M55750" s="10"/>
    </row>
    <row r="55751" spans="2:13" s="1" customFormat="1" ht="13.8" x14ac:dyDescent="0.3">
      <c r="B55751" s="10"/>
      <c r="L55751" s="10"/>
      <c r="M55751" s="10"/>
    </row>
    <row r="55752" spans="2:13" s="1" customFormat="1" ht="13.8" x14ac:dyDescent="0.3">
      <c r="B55752" s="10"/>
      <c r="L55752" s="10"/>
      <c r="M55752" s="10"/>
    </row>
    <row r="55753" spans="2:13" s="1" customFormat="1" ht="13.8" x14ac:dyDescent="0.3">
      <c r="B55753" s="10"/>
      <c r="L55753" s="10"/>
      <c r="M55753" s="10"/>
    </row>
    <row r="55754" spans="2:13" s="1" customFormat="1" ht="13.8" x14ac:dyDescent="0.3">
      <c r="B55754" s="10"/>
      <c r="L55754" s="10"/>
      <c r="M55754" s="10"/>
    </row>
    <row r="55755" spans="2:13" s="1" customFormat="1" ht="13.8" x14ac:dyDescent="0.3">
      <c r="B55755" s="10"/>
      <c r="L55755" s="10"/>
      <c r="M55755" s="10"/>
    </row>
    <row r="55756" spans="2:13" s="1" customFormat="1" ht="13.8" x14ac:dyDescent="0.3">
      <c r="B55756" s="10"/>
      <c r="L55756" s="10"/>
      <c r="M55756" s="10"/>
    </row>
    <row r="55757" spans="2:13" s="1" customFormat="1" ht="13.8" x14ac:dyDescent="0.3">
      <c r="B55757" s="10"/>
      <c r="L55757" s="10"/>
      <c r="M55757" s="10"/>
    </row>
    <row r="55758" spans="2:13" s="1" customFormat="1" ht="13.8" x14ac:dyDescent="0.3">
      <c r="B55758" s="10"/>
      <c r="L55758" s="10"/>
      <c r="M55758" s="10"/>
    </row>
    <row r="55759" spans="2:13" s="1" customFormat="1" ht="13.8" x14ac:dyDescent="0.3">
      <c r="B55759" s="10"/>
      <c r="L55759" s="10"/>
      <c r="M55759" s="10"/>
    </row>
    <row r="55760" spans="2:13" s="1" customFormat="1" ht="13.8" x14ac:dyDescent="0.3">
      <c r="B55760" s="10"/>
      <c r="L55760" s="10"/>
      <c r="M55760" s="10"/>
    </row>
    <row r="55761" spans="2:13" s="1" customFormat="1" ht="13.8" x14ac:dyDescent="0.3">
      <c r="B55761" s="10"/>
      <c r="L55761" s="10"/>
      <c r="M55761" s="10"/>
    </row>
    <row r="55762" spans="2:13" s="1" customFormat="1" ht="13.8" x14ac:dyDescent="0.3">
      <c r="B55762" s="10"/>
      <c r="L55762" s="10"/>
      <c r="M55762" s="10"/>
    </row>
    <row r="55763" spans="2:13" s="1" customFormat="1" ht="13.8" x14ac:dyDescent="0.3">
      <c r="B55763" s="10"/>
      <c r="L55763" s="10"/>
      <c r="M55763" s="10"/>
    </row>
    <row r="55764" spans="2:13" s="1" customFormat="1" ht="13.8" x14ac:dyDescent="0.3">
      <c r="B55764" s="10"/>
      <c r="L55764" s="10"/>
      <c r="M55764" s="10"/>
    </row>
    <row r="55765" spans="2:13" s="1" customFormat="1" ht="13.8" x14ac:dyDescent="0.3">
      <c r="B55765" s="10"/>
      <c r="L55765" s="10"/>
      <c r="M55765" s="10"/>
    </row>
    <row r="55766" spans="2:13" s="1" customFormat="1" ht="13.8" x14ac:dyDescent="0.3">
      <c r="B55766" s="10"/>
      <c r="L55766" s="10"/>
      <c r="M55766" s="10"/>
    </row>
    <row r="55767" spans="2:13" s="1" customFormat="1" ht="13.8" x14ac:dyDescent="0.3">
      <c r="B55767" s="10"/>
      <c r="L55767" s="10"/>
      <c r="M55767" s="10"/>
    </row>
    <row r="55768" spans="2:13" s="1" customFormat="1" ht="13.8" x14ac:dyDescent="0.3">
      <c r="B55768" s="10"/>
      <c r="L55768" s="10"/>
      <c r="M55768" s="10"/>
    </row>
    <row r="55769" spans="2:13" s="1" customFormat="1" ht="13.8" x14ac:dyDescent="0.3">
      <c r="B55769" s="10"/>
      <c r="L55769" s="10"/>
      <c r="M55769" s="10"/>
    </row>
    <row r="55770" spans="2:13" s="1" customFormat="1" ht="13.8" x14ac:dyDescent="0.3">
      <c r="B55770" s="10"/>
      <c r="L55770" s="10"/>
      <c r="M55770" s="10"/>
    </row>
    <row r="55771" spans="2:13" s="1" customFormat="1" ht="13.8" x14ac:dyDescent="0.3">
      <c r="B55771" s="10"/>
      <c r="L55771" s="10"/>
      <c r="M55771" s="10"/>
    </row>
    <row r="55772" spans="2:13" s="1" customFormat="1" ht="13.8" x14ac:dyDescent="0.3">
      <c r="B55772" s="10"/>
      <c r="L55772" s="10"/>
      <c r="M55772" s="10"/>
    </row>
    <row r="55773" spans="2:13" s="1" customFormat="1" ht="13.8" x14ac:dyDescent="0.3">
      <c r="B55773" s="10"/>
      <c r="L55773" s="10"/>
      <c r="M55773" s="10"/>
    </row>
    <row r="55774" spans="2:13" s="1" customFormat="1" ht="13.8" x14ac:dyDescent="0.3">
      <c r="B55774" s="10"/>
      <c r="L55774" s="10"/>
      <c r="M55774" s="10"/>
    </row>
    <row r="55775" spans="2:13" s="1" customFormat="1" ht="13.8" x14ac:dyDescent="0.3">
      <c r="B55775" s="10"/>
      <c r="L55775" s="10"/>
      <c r="M55775" s="10"/>
    </row>
    <row r="55776" spans="2:13" s="1" customFormat="1" ht="13.8" x14ac:dyDescent="0.3">
      <c r="B55776" s="10"/>
      <c r="L55776" s="10"/>
      <c r="M55776" s="10"/>
    </row>
    <row r="55777" spans="2:13" s="1" customFormat="1" ht="13.8" x14ac:dyDescent="0.3">
      <c r="B55777" s="10"/>
      <c r="L55777" s="10"/>
      <c r="M55777" s="10"/>
    </row>
    <row r="55778" spans="2:13" s="1" customFormat="1" ht="13.8" x14ac:dyDescent="0.3">
      <c r="B55778" s="10"/>
      <c r="L55778" s="10"/>
      <c r="M55778" s="10"/>
    </row>
    <row r="55779" spans="2:13" s="1" customFormat="1" ht="13.8" x14ac:dyDescent="0.3">
      <c r="B55779" s="10"/>
      <c r="L55779" s="10"/>
      <c r="M55779" s="10"/>
    </row>
    <row r="55780" spans="2:13" s="1" customFormat="1" ht="13.8" x14ac:dyDescent="0.3">
      <c r="B55780" s="10"/>
      <c r="L55780" s="10"/>
      <c r="M55780" s="10"/>
    </row>
    <row r="55781" spans="2:13" s="1" customFormat="1" ht="13.8" x14ac:dyDescent="0.3">
      <c r="B55781" s="10"/>
      <c r="L55781" s="10"/>
      <c r="M55781" s="10"/>
    </row>
    <row r="55782" spans="2:13" s="1" customFormat="1" ht="13.8" x14ac:dyDescent="0.3">
      <c r="B55782" s="10"/>
      <c r="L55782" s="10"/>
      <c r="M55782" s="10"/>
    </row>
    <row r="55783" spans="2:13" s="1" customFormat="1" ht="13.8" x14ac:dyDescent="0.3">
      <c r="B55783" s="10"/>
      <c r="L55783" s="10"/>
      <c r="M55783" s="10"/>
    </row>
    <row r="55784" spans="2:13" s="1" customFormat="1" ht="13.8" x14ac:dyDescent="0.3">
      <c r="B55784" s="10"/>
      <c r="L55784" s="10"/>
      <c r="M55784" s="10"/>
    </row>
    <row r="55785" spans="2:13" s="1" customFormat="1" ht="13.8" x14ac:dyDescent="0.3">
      <c r="B55785" s="10"/>
      <c r="L55785" s="10"/>
      <c r="M55785" s="10"/>
    </row>
    <row r="55786" spans="2:13" s="1" customFormat="1" ht="13.8" x14ac:dyDescent="0.3">
      <c r="B55786" s="10"/>
      <c r="L55786" s="10"/>
      <c r="M55786" s="10"/>
    </row>
    <row r="55787" spans="2:13" s="1" customFormat="1" ht="13.8" x14ac:dyDescent="0.3">
      <c r="B55787" s="10"/>
      <c r="L55787" s="10"/>
      <c r="M55787" s="10"/>
    </row>
    <row r="55788" spans="2:13" s="1" customFormat="1" ht="13.8" x14ac:dyDescent="0.3">
      <c r="B55788" s="10"/>
      <c r="L55788" s="10"/>
      <c r="M55788" s="10"/>
    </row>
    <row r="55789" spans="2:13" s="1" customFormat="1" ht="13.8" x14ac:dyDescent="0.3">
      <c r="B55789" s="10"/>
      <c r="L55789" s="10"/>
      <c r="M55789" s="10"/>
    </row>
    <row r="55790" spans="2:13" s="1" customFormat="1" ht="13.8" x14ac:dyDescent="0.3">
      <c r="B55790" s="10"/>
      <c r="L55790" s="10"/>
      <c r="M55790" s="10"/>
    </row>
    <row r="55791" spans="2:13" s="1" customFormat="1" ht="13.8" x14ac:dyDescent="0.3">
      <c r="B55791" s="10"/>
      <c r="L55791" s="10"/>
      <c r="M55791" s="10"/>
    </row>
    <row r="55792" spans="2:13" s="1" customFormat="1" ht="13.8" x14ac:dyDescent="0.3">
      <c r="B55792" s="10"/>
      <c r="L55792" s="10"/>
      <c r="M55792" s="10"/>
    </row>
    <row r="55793" spans="2:13" s="1" customFormat="1" ht="13.8" x14ac:dyDescent="0.3">
      <c r="B55793" s="10"/>
      <c r="L55793" s="10"/>
      <c r="M55793" s="10"/>
    </row>
    <row r="55794" spans="2:13" s="1" customFormat="1" ht="13.8" x14ac:dyDescent="0.3">
      <c r="B55794" s="10"/>
      <c r="L55794" s="10"/>
      <c r="M55794" s="10"/>
    </row>
    <row r="55795" spans="2:13" s="1" customFormat="1" ht="13.8" x14ac:dyDescent="0.3">
      <c r="B55795" s="10"/>
      <c r="L55795" s="10"/>
      <c r="M55795" s="10"/>
    </row>
    <row r="55796" spans="2:13" s="1" customFormat="1" ht="13.8" x14ac:dyDescent="0.3">
      <c r="B55796" s="10"/>
      <c r="L55796" s="10"/>
      <c r="M55796" s="10"/>
    </row>
    <row r="55797" spans="2:13" s="1" customFormat="1" ht="13.8" x14ac:dyDescent="0.3">
      <c r="B55797" s="10"/>
      <c r="L55797" s="10"/>
      <c r="M55797" s="10"/>
    </row>
    <row r="55798" spans="2:13" s="1" customFormat="1" ht="13.8" x14ac:dyDescent="0.3">
      <c r="B55798" s="10"/>
      <c r="L55798" s="10"/>
      <c r="M55798" s="10"/>
    </row>
    <row r="55799" spans="2:13" s="1" customFormat="1" ht="13.8" x14ac:dyDescent="0.3">
      <c r="B55799" s="10"/>
      <c r="L55799" s="10"/>
      <c r="M55799" s="10"/>
    </row>
    <row r="55800" spans="2:13" s="1" customFormat="1" ht="13.8" x14ac:dyDescent="0.3">
      <c r="B55800" s="10"/>
      <c r="L55800" s="10"/>
      <c r="M55800" s="10"/>
    </row>
    <row r="55801" spans="2:13" s="1" customFormat="1" ht="13.8" x14ac:dyDescent="0.3">
      <c r="B55801" s="10"/>
      <c r="L55801" s="10"/>
      <c r="M55801" s="10"/>
    </row>
    <row r="55802" spans="2:13" s="1" customFormat="1" ht="13.8" x14ac:dyDescent="0.3">
      <c r="B55802" s="10"/>
      <c r="L55802" s="10"/>
      <c r="M55802" s="10"/>
    </row>
    <row r="55803" spans="2:13" s="1" customFormat="1" ht="13.8" x14ac:dyDescent="0.3">
      <c r="B55803" s="10"/>
      <c r="L55803" s="10"/>
      <c r="M55803" s="10"/>
    </row>
    <row r="55804" spans="2:13" s="1" customFormat="1" ht="13.8" x14ac:dyDescent="0.3">
      <c r="B55804" s="10"/>
      <c r="L55804" s="10"/>
      <c r="M55804" s="10"/>
    </row>
    <row r="55805" spans="2:13" s="1" customFormat="1" ht="13.8" x14ac:dyDescent="0.3">
      <c r="B55805" s="10"/>
      <c r="L55805" s="10"/>
      <c r="M55805" s="10"/>
    </row>
    <row r="55806" spans="2:13" s="1" customFormat="1" ht="13.8" x14ac:dyDescent="0.3">
      <c r="B55806" s="10"/>
      <c r="L55806" s="10"/>
      <c r="M55806" s="10"/>
    </row>
    <row r="55807" spans="2:13" s="1" customFormat="1" ht="13.8" x14ac:dyDescent="0.3">
      <c r="B55807" s="10"/>
      <c r="L55807" s="10"/>
      <c r="M55807" s="10"/>
    </row>
    <row r="55808" spans="2:13" s="1" customFormat="1" ht="13.8" x14ac:dyDescent="0.3">
      <c r="B55808" s="10"/>
      <c r="L55808" s="10"/>
      <c r="M55808" s="10"/>
    </row>
    <row r="55809" spans="2:13" s="1" customFormat="1" ht="13.8" x14ac:dyDescent="0.3">
      <c r="B55809" s="10"/>
      <c r="L55809" s="10"/>
      <c r="M55809" s="10"/>
    </row>
    <row r="55810" spans="2:13" s="1" customFormat="1" ht="13.8" x14ac:dyDescent="0.3">
      <c r="B55810" s="10"/>
      <c r="L55810" s="10"/>
      <c r="M55810" s="10"/>
    </row>
    <row r="55811" spans="2:13" s="1" customFormat="1" ht="13.8" x14ac:dyDescent="0.3">
      <c r="B55811" s="10"/>
      <c r="L55811" s="10"/>
      <c r="M55811" s="10"/>
    </row>
    <row r="55812" spans="2:13" s="1" customFormat="1" ht="13.8" x14ac:dyDescent="0.3">
      <c r="B55812" s="10"/>
      <c r="L55812" s="10"/>
      <c r="M55812" s="10"/>
    </row>
    <row r="55813" spans="2:13" s="1" customFormat="1" ht="13.8" x14ac:dyDescent="0.3">
      <c r="B55813" s="10"/>
      <c r="L55813" s="10"/>
      <c r="M55813" s="10"/>
    </row>
    <row r="55814" spans="2:13" s="1" customFormat="1" ht="13.8" x14ac:dyDescent="0.3">
      <c r="B55814" s="10"/>
      <c r="L55814" s="10"/>
      <c r="M55814" s="10"/>
    </row>
    <row r="55815" spans="2:13" s="1" customFormat="1" ht="13.8" x14ac:dyDescent="0.3">
      <c r="B55815" s="10"/>
      <c r="L55815" s="10"/>
      <c r="M55815" s="10"/>
    </row>
    <row r="55816" spans="2:13" s="1" customFormat="1" ht="13.8" x14ac:dyDescent="0.3">
      <c r="B55816" s="10"/>
      <c r="L55816" s="10"/>
      <c r="M55816" s="10"/>
    </row>
    <row r="55817" spans="2:13" s="1" customFormat="1" ht="13.8" x14ac:dyDescent="0.3">
      <c r="B55817" s="10"/>
      <c r="L55817" s="10"/>
      <c r="M55817" s="10"/>
    </row>
    <row r="55818" spans="2:13" s="1" customFormat="1" ht="13.8" x14ac:dyDescent="0.3">
      <c r="B55818" s="10"/>
      <c r="L55818" s="10"/>
      <c r="M55818" s="10"/>
    </row>
    <row r="55819" spans="2:13" s="1" customFormat="1" ht="13.8" x14ac:dyDescent="0.3">
      <c r="B55819" s="10"/>
      <c r="L55819" s="10"/>
      <c r="M55819" s="10"/>
    </row>
    <row r="55820" spans="2:13" s="1" customFormat="1" ht="13.8" x14ac:dyDescent="0.3">
      <c r="B55820" s="10"/>
      <c r="L55820" s="10"/>
      <c r="M55820" s="10"/>
    </row>
    <row r="55821" spans="2:13" s="1" customFormat="1" ht="13.8" x14ac:dyDescent="0.3">
      <c r="B55821" s="10"/>
      <c r="L55821" s="10"/>
      <c r="M55821" s="10"/>
    </row>
    <row r="55822" spans="2:13" s="1" customFormat="1" ht="13.8" x14ac:dyDescent="0.3">
      <c r="B55822" s="10"/>
      <c r="L55822" s="10"/>
      <c r="M55822" s="10"/>
    </row>
    <row r="55823" spans="2:13" s="1" customFormat="1" ht="13.8" x14ac:dyDescent="0.3">
      <c r="B55823" s="10"/>
      <c r="L55823" s="10"/>
      <c r="M55823" s="10"/>
    </row>
    <row r="55824" spans="2:13" s="1" customFormat="1" ht="13.8" x14ac:dyDescent="0.3">
      <c r="B55824" s="10"/>
      <c r="L55824" s="10"/>
      <c r="M55824" s="10"/>
    </row>
    <row r="55825" spans="2:13" s="1" customFormat="1" ht="13.8" x14ac:dyDescent="0.3">
      <c r="B55825" s="10"/>
      <c r="L55825" s="10"/>
      <c r="M55825" s="10"/>
    </row>
    <row r="55826" spans="2:13" s="1" customFormat="1" ht="13.8" x14ac:dyDescent="0.3">
      <c r="B55826" s="10"/>
      <c r="L55826" s="10"/>
      <c r="M55826" s="10"/>
    </row>
    <row r="55827" spans="2:13" s="1" customFormat="1" ht="13.8" x14ac:dyDescent="0.3">
      <c r="B55827" s="10"/>
      <c r="L55827" s="10"/>
      <c r="M55827" s="10"/>
    </row>
    <row r="55828" spans="2:13" s="1" customFormat="1" ht="13.8" x14ac:dyDescent="0.3">
      <c r="B55828" s="10"/>
      <c r="L55828" s="10"/>
      <c r="M55828" s="10"/>
    </row>
    <row r="55829" spans="2:13" s="1" customFormat="1" ht="13.8" x14ac:dyDescent="0.3">
      <c r="B55829" s="10"/>
      <c r="L55829" s="10"/>
      <c r="M55829" s="10"/>
    </row>
    <row r="55830" spans="2:13" s="1" customFormat="1" ht="13.8" x14ac:dyDescent="0.3">
      <c r="B55830" s="10"/>
      <c r="L55830" s="10"/>
      <c r="M55830" s="10"/>
    </row>
    <row r="55831" spans="2:13" s="1" customFormat="1" ht="13.8" x14ac:dyDescent="0.3">
      <c r="B55831" s="10"/>
      <c r="L55831" s="10"/>
      <c r="M55831" s="10"/>
    </row>
    <row r="55832" spans="2:13" s="1" customFormat="1" ht="13.8" x14ac:dyDescent="0.3">
      <c r="B55832" s="10"/>
      <c r="L55832" s="10"/>
      <c r="M55832" s="10"/>
    </row>
    <row r="55833" spans="2:13" s="1" customFormat="1" ht="13.8" x14ac:dyDescent="0.3">
      <c r="B55833" s="10"/>
      <c r="L55833" s="10"/>
      <c r="M55833" s="10"/>
    </row>
    <row r="55834" spans="2:13" s="1" customFormat="1" ht="13.8" x14ac:dyDescent="0.3">
      <c r="B55834" s="10"/>
      <c r="L55834" s="10"/>
      <c r="M55834" s="10"/>
    </row>
    <row r="55835" spans="2:13" s="1" customFormat="1" ht="13.8" x14ac:dyDescent="0.3">
      <c r="B55835" s="10"/>
      <c r="L55835" s="10"/>
      <c r="M55835" s="10"/>
    </row>
    <row r="55836" spans="2:13" s="1" customFormat="1" ht="13.8" x14ac:dyDescent="0.3">
      <c r="B55836" s="10"/>
      <c r="L55836" s="10"/>
      <c r="M55836" s="10"/>
    </row>
    <row r="55837" spans="2:13" s="1" customFormat="1" ht="13.8" x14ac:dyDescent="0.3">
      <c r="B55837" s="10"/>
      <c r="L55837" s="10"/>
      <c r="M55837" s="10"/>
    </row>
    <row r="55838" spans="2:13" s="1" customFormat="1" ht="13.8" x14ac:dyDescent="0.3">
      <c r="B55838" s="10"/>
      <c r="L55838" s="10"/>
      <c r="M55838" s="10"/>
    </row>
    <row r="55839" spans="2:13" s="1" customFormat="1" ht="13.8" x14ac:dyDescent="0.3">
      <c r="B55839" s="10"/>
      <c r="L55839" s="10"/>
      <c r="M55839" s="10"/>
    </row>
    <row r="55840" spans="2:13" s="1" customFormat="1" ht="13.8" x14ac:dyDescent="0.3">
      <c r="B55840" s="10"/>
      <c r="L55840" s="10"/>
      <c r="M55840" s="10"/>
    </row>
    <row r="55841" spans="2:13" s="1" customFormat="1" ht="13.8" x14ac:dyDescent="0.3">
      <c r="B55841" s="10"/>
      <c r="L55841" s="10"/>
      <c r="M55841" s="10"/>
    </row>
    <row r="55842" spans="2:13" s="1" customFormat="1" ht="13.8" x14ac:dyDescent="0.3">
      <c r="B55842" s="10"/>
      <c r="L55842" s="10"/>
      <c r="M55842" s="10"/>
    </row>
    <row r="55843" spans="2:13" s="1" customFormat="1" ht="13.8" x14ac:dyDescent="0.3">
      <c r="B55843" s="10"/>
      <c r="L55843" s="10"/>
      <c r="M55843" s="10"/>
    </row>
    <row r="55844" spans="2:13" s="1" customFormat="1" ht="13.8" x14ac:dyDescent="0.3">
      <c r="B55844" s="10"/>
      <c r="L55844" s="10"/>
      <c r="M55844" s="10"/>
    </row>
    <row r="55845" spans="2:13" s="1" customFormat="1" ht="13.8" x14ac:dyDescent="0.3">
      <c r="B55845" s="10"/>
      <c r="L55845" s="10"/>
      <c r="M55845" s="10"/>
    </row>
    <row r="55846" spans="2:13" s="1" customFormat="1" ht="13.8" x14ac:dyDescent="0.3">
      <c r="B55846" s="10"/>
      <c r="L55846" s="10"/>
      <c r="M55846" s="10"/>
    </row>
    <row r="55847" spans="2:13" s="1" customFormat="1" ht="13.8" x14ac:dyDescent="0.3">
      <c r="B55847" s="10"/>
      <c r="L55847" s="10"/>
      <c r="M55847" s="10"/>
    </row>
    <row r="55848" spans="2:13" s="1" customFormat="1" ht="13.8" x14ac:dyDescent="0.3">
      <c r="B55848" s="10"/>
      <c r="L55848" s="10"/>
      <c r="M55848" s="10"/>
    </row>
    <row r="55849" spans="2:13" s="1" customFormat="1" ht="13.8" x14ac:dyDescent="0.3">
      <c r="B55849" s="10"/>
      <c r="L55849" s="10"/>
      <c r="M55849" s="10"/>
    </row>
    <row r="55850" spans="2:13" s="1" customFormat="1" ht="13.8" x14ac:dyDescent="0.3">
      <c r="B55850" s="10"/>
      <c r="L55850" s="10"/>
      <c r="M55850" s="10"/>
    </row>
    <row r="55851" spans="2:13" s="1" customFormat="1" ht="13.8" x14ac:dyDescent="0.3">
      <c r="B55851" s="10"/>
      <c r="L55851" s="10"/>
      <c r="M55851" s="10"/>
    </row>
    <row r="55852" spans="2:13" s="1" customFormat="1" ht="13.8" x14ac:dyDescent="0.3">
      <c r="B55852" s="10"/>
      <c r="L55852" s="10"/>
      <c r="M55852" s="10"/>
    </row>
    <row r="55853" spans="2:13" s="1" customFormat="1" ht="13.8" x14ac:dyDescent="0.3">
      <c r="B55853" s="10"/>
      <c r="L55853" s="10"/>
      <c r="M55853" s="10"/>
    </row>
    <row r="55854" spans="2:13" s="1" customFormat="1" ht="13.8" x14ac:dyDescent="0.3">
      <c r="B55854" s="10"/>
      <c r="L55854" s="10"/>
      <c r="M55854" s="10"/>
    </row>
    <row r="55855" spans="2:13" s="1" customFormat="1" ht="13.8" x14ac:dyDescent="0.3">
      <c r="B55855" s="10"/>
      <c r="L55855" s="10"/>
      <c r="M55855" s="10"/>
    </row>
    <row r="55856" spans="2:13" s="1" customFormat="1" ht="13.8" x14ac:dyDescent="0.3">
      <c r="B55856" s="10"/>
      <c r="L55856" s="10"/>
      <c r="M55856" s="10"/>
    </row>
    <row r="55857" spans="2:13" s="1" customFormat="1" ht="13.8" x14ac:dyDescent="0.3">
      <c r="B55857" s="10"/>
      <c r="L55857" s="10"/>
      <c r="M55857" s="10"/>
    </row>
    <row r="55858" spans="2:13" s="1" customFormat="1" ht="13.8" x14ac:dyDescent="0.3">
      <c r="B55858" s="10"/>
      <c r="L55858" s="10"/>
      <c r="M55858" s="10"/>
    </row>
    <row r="55859" spans="2:13" s="1" customFormat="1" ht="13.8" x14ac:dyDescent="0.3">
      <c r="B55859" s="10"/>
      <c r="L55859" s="10"/>
      <c r="M55859" s="10"/>
    </row>
    <row r="55860" spans="2:13" s="1" customFormat="1" ht="13.8" x14ac:dyDescent="0.3">
      <c r="B55860" s="10"/>
      <c r="L55860" s="10"/>
      <c r="M55860" s="10"/>
    </row>
    <row r="55861" spans="2:13" s="1" customFormat="1" ht="13.8" x14ac:dyDescent="0.3">
      <c r="B55861" s="10"/>
      <c r="L55861" s="10"/>
      <c r="M55861" s="10"/>
    </row>
    <row r="55862" spans="2:13" s="1" customFormat="1" ht="13.8" x14ac:dyDescent="0.3">
      <c r="B55862" s="10"/>
      <c r="L55862" s="10"/>
      <c r="M55862" s="10"/>
    </row>
    <row r="55863" spans="2:13" s="1" customFormat="1" ht="13.8" x14ac:dyDescent="0.3">
      <c r="B55863" s="10"/>
      <c r="L55863" s="10"/>
      <c r="M55863" s="10"/>
    </row>
    <row r="55864" spans="2:13" s="1" customFormat="1" ht="13.8" x14ac:dyDescent="0.3">
      <c r="B55864" s="10"/>
      <c r="L55864" s="10"/>
      <c r="M55864" s="10"/>
    </row>
    <row r="55865" spans="2:13" s="1" customFormat="1" ht="13.8" x14ac:dyDescent="0.3">
      <c r="B55865" s="10"/>
      <c r="L55865" s="10"/>
      <c r="M55865" s="10"/>
    </row>
    <row r="55866" spans="2:13" s="1" customFormat="1" ht="13.8" x14ac:dyDescent="0.3">
      <c r="B55866" s="10"/>
      <c r="L55866" s="10"/>
      <c r="M55866" s="10"/>
    </row>
    <row r="55867" spans="2:13" s="1" customFormat="1" ht="13.8" x14ac:dyDescent="0.3">
      <c r="B55867" s="10"/>
      <c r="L55867" s="10"/>
      <c r="M55867" s="10"/>
    </row>
    <row r="55868" spans="2:13" s="1" customFormat="1" ht="13.8" x14ac:dyDescent="0.3">
      <c r="B55868" s="10"/>
      <c r="L55868" s="10"/>
      <c r="M55868" s="10"/>
    </row>
    <row r="55869" spans="2:13" s="1" customFormat="1" ht="13.8" x14ac:dyDescent="0.3">
      <c r="B55869" s="10"/>
      <c r="L55869" s="10"/>
      <c r="M55869" s="10"/>
    </row>
    <row r="55870" spans="2:13" s="1" customFormat="1" ht="13.8" x14ac:dyDescent="0.3">
      <c r="B55870" s="10"/>
      <c r="L55870" s="10"/>
      <c r="M55870" s="10"/>
    </row>
    <row r="55871" spans="2:13" s="1" customFormat="1" ht="13.8" x14ac:dyDescent="0.3">
      <c r="B55871" s="10"/>
      <c r="L55871" s="10"/>
      <c r="M55871" s="10"/>
    </row>
    <row r="55872" spans="2:13" s="1" customFormat="1" ht="13.8" x14ac:dyDescent="0.3">
      <c r="B55872" s="10"/>
      <c r="L55872" s="10"/>
      <c r="M55872" s="10"/>
    </row>
    <row r="55873" spans="2:13" s="1" customFormat="1" ht="13.8" x14ac:dyDescent="0.3">
      <c r="B55873" s="10"/>
      <c r="L55873" s="10"/>
      <c r="M55873" s="10"/>
    </row>
    <row r="55874" spans="2:13" s="1" customFormat="1" ht="13.8" x14ac:dyDescent="0.3">
      <c r="B55874" s="10"/>
      <c r="L55874" s="10"/>
      <c r="M55874" s="10"/>
    </row>
    <row r="55875" spans="2:13" s="1" customFormat="1" ht="13.8" x14ac:dyDescent="0.3">
      <c r="B55875" s="10"/>
      <c r="L55875" s="10"/>
      <c r="M55875" s="10"/>
    </row>
    <row r="55876" spans="2:13" s="1" customFormat="1" ht="13.8" x14ac:dyDescent="0.3">
      <c r="B55876" s="10"/>
      <c r="L55876" s="10"/>
      <c r="M55876" s="10"/>
    </row>
    <row r="55877" spans="2:13" s="1" customFormat="1" ht="13.8" x14ac:dyDescent="0.3">
      <c r="B55877" s="10"/>
      <c r="L55877" s="10"/>
      <c r="M55877" s="10"/>
    </row>
    <row r="55878" spans="2:13" s="1" customFormat="1" ht="13.8" x14ac:dyDescent="0.3">
      <c r="B55878" s="10"/>
      <c r="L55878" s="10"/>
      <c r="M55878" s="10"/>
    </row>
    <row r="55879" spans="2:13" s="1" customFormat="1" ht="13.8" x14ac:dyDescent="0.3">
      <c r="B55879" s="10"/>
      <c r="L55879" s="10"/>
      <c r="M55879" s="10"/>
    </row>
    <row r="55880" spans="2:13" s="1" customFormat="1" ht="13.8" x14ac:dyDescent="0.3">
      <c r="B55880" s="10"/>
      <c r="L55880" s="10"/>
      <c r="M55880" s="10"/>
    </row>
    <row r="55881" spans="2:13" s="1" customFormat="1" ht="13.8" x14ac:dyDescent="0.3">
      <c r="B55881" s="10"/>
      <c r="L55881" s="10"/>
      <c r="M55881" s="10"/>
    </row>
    <row r="55882" spans="2:13" s="1" customFormat="1" ht="13.8" x14ac:dyDescent="0.3">
      <c r="B55882" s="10"/>
      <c r="L55882" s="10"/>
      <c r="M55882" s="10"/>
    </row>
    <row r="55883" spans="2:13" s="1" customFormat="1" ht="13.8" x14ac:dyDescent="0.3">
      <c r="B55883" s="10"/>
      <c r="L55883" s="10"/>
      <c r="M55883" s="10"/>
    </row>
    <row r="55884" spans="2:13" s="1" customFormat="1" ht="13.8" x14ac:dyDescent="0.3">
      <c r="B55884" s="10"/>
      <c r="L55884" s="10"/>
      <c r="M55884" s="10"/>
    </row>
    <row r="55885" spans="2:13" s="1" customFormat="1" ht="13.8" x14ac:dyDescent="0.3">
      <c r="B55885" s="10"/>
      <c r="L55885" s="10"/>
      <c r="M55885" s="10"/>
    </row>
    <row r="55886" spans="2:13" s="1" customFormat="1" ht="13.8" x14ac:dyDescent="0.3">
      <c r="B55886" s="10"/>
      <c r="L55886" s="10"/>
      <c r="M55886" s="10"/>
    </row>
    <row r="55887" spans="2:13" s="1" customFormat="1" ht="13.8" x14ac:dyDescent="0.3">
      <c r="B55887" s="10"/>
      <c r="L55887" s="10"/>
      <c r="M55887" s="10"/>
    </row>
    <row r="55888" spans="2:13" s="1" customFormat="1" ht="13.8" x14ac:dyDescent="0.3">
      <c r="B55888" s="10"/>
      <c r="L55888" s="10"/>
      <c r="M55888" s="10"/>
    </row>
    <row r="55889" spans="2:13" s="1" customFormat="1" ht="13.8" x14ac:dyDescent="0.3">
      <c r="B55889" s="10"/>
      <c r="L55889" s="10"/>
      <c r="M55889" s="10"/>
    </row>
    <row r="55890" spans="2:13" s="1" customFormat="1" ht="13.8" x14ac:dyDescent="0.3">
      <c r="B55890" s="10"/>
      <c r="L55890" s="10"/>
      <c r="M55890" s="10"/>
    </row>
    <row r="55891" spans="2:13" s="1" customFormat="1" ht="13.8" x14ac:dyDescent="0.3">
      <c r="B55891" s="10"/>
      <c r="L55891" s="10"/>
      <c r="M55891" s="10"/>
    </row>
    <row r="55892" spans="2:13" s="1" customFormat="1" ht="13.8" x14ac:dyDescent="0.3">
      <c r="B55892" s="10"/>
      <c r="L55892" s="10"/>
      <c r="M55892" s="10"/>
    </row>
    <row r="55893" spans="2:13" s="1" customFormat="1" ht="13.8" x14ac:dyDescent="0.3">
      <c r="B55893" s="10"/>
      <c r="L55893" s="10"/>
      <c r="M55893" s="10"/>
    </row>
    <row r="55894" spans="2:13" s="1" customFormat="1" ht="13.8" x14ac:dyDescent="0.3">
      <c r="B55894" s="10"/>
      <c r="L55894" s="10"/>
      <c r="M55894" s="10"/>
    </row>
    <row r="55895" spans="2:13" s="1" customFormat="1" ht="13.8" x14ac:dyDescent="0.3">
      <c r="B55895" s="10"/>
      <c r="L55895" s="10"/>
      <c r="M55895" s="10"/>
    </row>
    <row r="55896" spans="2:13" s="1" customFormat="1" ht="13.8" x14ac:dyDescent="0.3">
      <c r="B55896" s="10"/>
      <c r="L55896" s="10"/>
      <c r="M55896" s="10"/>
    </row>
    <row r="55897" spans="2:13" s="1" customFormat="1" ht="13.8" x14ac:dyDescent="0.3">
      <c r="B55897" s="10"/>
      <c r="L55897" s="10"/>
      <c r="M55897" s="10"/>
    </row>
    <row r="55898" spans="2:13" s="1" customFormat="1" ht="13.8" x14ac:dyDescent="0.3">
      <c r="B55898" s="10"/>
      <c r="L55898" s="10"/>
      <c r="M55898" s="10"/>
    </row>
    <row r="55899" spans="2:13" s="1" customFormat="1" ht="13.8" x14ac:dyDescent="0.3">
      <c r="B55899" s="10"/>
      <c r="L55899" s="10"/>
      <c r="M55899" s="10"/>
    </row>
    <row r="55900" spans="2:13" s="1" customFormat="1" ht="13.8" x14ac:dyDescent="0.3">
      <c r="B55900" s="10"/>
      <c r="L55900" s="10"/>
      <c r="M55900" s="10"/>
    </row>
    <row r="55901" spans="2:13" s="1" customFormat="1" ht="13.8" x14ac:dyDescent="0.3">
      <c r="B55901" s="10"/>
      <c r="L55901" s="10"/>
      <c r="M55901" s="10"/>
    </row>
    <row r="55902" spans="2:13" s="1" customFormat="1" ht="13.8" x14ac:dyDescent="0.3">
      <c r="B55902" s="10"/>
      <c r="L55902" s="10"/>
      <c r="M55902" s="10"/>
    </row>
    <row r="55903" spans="2:13" s="1" customFormat="1" ht="13.8" x14ac:dyDescent="0.3">
      <c r="B55903" s="10"/>
      <c r="L55903" s="10"/>
      <c r="M55903" s="10"/>
    </row>
    <row r="55904" spans="2:13" s="1" customFormat="1" ht="13.8" x14ac:dyDescent="0.3">
      <c r="B55904" s="10"/>
      <c r="L55904" s="10"/>
      <c r="M55904" s="10"/>
    </row>
    <row r="55905" spans="2:13" s="1" customFormat="1" ht="13.8" x14ac:dyDescent="0.3">
      <c r="B55905" s="10"/>
      <c r="L55905" s="10"/>
      <c r="M55905" s="10"/>
    </row>
    <row r="55906" spans="2:13" s="1" customFormat="1" ht="13.8" x14ac:dyDescent="0.3">
      <c r="B55906" s="10"/>
      <c r="L55906" s="10"/>
      <c r="M55906" s="10"/>
    </row>
    <row r="55907" spans="2:13" s="1" customFormat="1" ht="13.8" x14ac:dyDescent="0.3">
      <c r="B55907" s="10"/>
      <c r="L55907" s="10"/>
      <c r="M55907" s="10"/>
    </row>
    <row r="55908" spans="2:13" s="1" customFormat="1" ht="13.8" x14ac:dyDescent="0.3">
      <c r="B55908" s="10"/>
      <c r="L55908" s="10"/>
      <c r="M55908" s="10"/>
    </row>
    <row r="55909" spans="2:13" s="1" customFormat="1" ht="13.8" x14ac:dyDescent="0.3">
      <c r="B55909" s="10"/>
      <c r="L55909" s="10"/>
      <c r="M55909" s="10"/>
    </row>
    <row r="55910" spans="2:13" s="1" customFormat="1" ht="13.8" x14ac:dyDescent="0.3">
      <c r="B55910" s="10"/>
      <c r="L55910" s="10"/>
      <c r="M55910" s="10"/>
    </row>
    <row r="55911" spans="2:13" s="1" customFormat="1" ht="13.8" x14ac:dyDescent="0.3">
      <c r="B55911" s="10"/>
      <c r="L55911" s="10"/>
      <c r="M55911" s="10"/>
    </row>
    <row r="55912" spans="2:13" s="1" customFormat="1" ht="13.8" x14ac:dyDescent="0.3">
      <c r="B55912" s="10"/>
      <c r="L55912" s="10"/>
      <c r="M55912" s="10"/>
    </row>
    <row r="55913" spans="2:13" s="1" customFormat="1" ht="13.8" x14ac:dyDescent="0.3">
      <c r="B55913" s="10"/>
      <c r="L55913" s="10"/>
      <c r="M55913" s="10"/>
    </row>
    <row r="55914" spans="2:13" s="1" customFormat="1" ht="13.8" x14ac:dyDescent="0.3">
      <c r="B55914" s="10"/>
      <c r="L55914" s="10"/>
      <c r="M55914" s="10"/>
    </row>
    <row r="55915" spans="2:13" s="1" customFormat="1" ht="13.8" x14ac:dyDescent="0.3">
      <c r="B55915" s="10"/>
      <c r="L55915" s="10"/>
      <c r="M55915" s="10"/>
    </row>
    <row r="55916" spans="2:13" s="1" customFormat="1" ht="13.8" x14ac:dyDescent="0.3">
      <c r="B55916" s="10"/>
      <c r="L55916" s="10"/>
      <c r="M55916" s="10"/>
    </row>
    <row r="55917" spans="2:13" s="1" customFormat="1" ht="13.8" x14ac:dyDescent="0.3">
      <c r="B55917" s="10"/>
      <c r="L55917" s="10"/>
      <c r="M55917" s="10"/>
    </row>
    <row r="55918" spans="2:13" s="1" customFormat="1" ht="13.8" x14ac:dyDescent="0.3">
      <c r="B55918" s="10"/>
      <c r="L55918" s="10"/>
      <c r="M55918" s="10"/>
    </row>
    <row r="55919" spans="2:13" s="1" customFormat="1" ht="13.8" x14ac:dyDescent="0.3">
      <c r="B55919" s="10"/>
      <c r="L55919" s="10"/>
      <c r="M55919" s="10"/>
    </row>
    <row r="55920" spans="2:13" s="1" customFormat="1" ht="13.8" x14ac:dyDescent="0.3">
      <c r="B55920" s="10"/>
      <c r="L55920" s="10"/>
      <c r="M55920" s="10"/>
    </row>
    <row r="55921" spans="2:13" s="1" customFormat="1" ht="13.8" x14ac:dyDescent="0.3">
      <c r="B55921" s="10"/>
      <c r="L55921" s="10"/>
      <c r="M55921" s="10"/>
    </row>
    <row r="55922" spans="2:13" s="1" customFormat="1" ht="13.8" x14ac:dyDescent="0.3">
      <c r="B55922" s="10"/>
      <c r="L55922" s="10"/>
      <c r="M55922" s="10"/>
    </row>
    <row r="55923" spans="2:13" s="1" customFormat="1" ht="13.8" x14ac:dyDescent="0.3">
      <c r="B55923" s="10"/>
      <c r="L55923" s="10"/>
      <c r="M55923" s="10"/>
    </row>
    <row r="55924" spans="2:13" s="1" customFormat="1" ht="13.8" x14ac:dyDescent="0.3">
      <c r="B55924" s="10"/>
      <c r="L55924" s="10"/>
      <c r="M55924" s="10"/>
    </row>
    <row r="55925" spans="2:13" s="1" customFormat="1" ht="13.8" x14ac:dyDescent="0.3">
      <c r="B55925" s="10"/>
      <c r="L55925" s="10"/>
      <c r="M55925" s="10"/>
    </row>
    <row r="55926" spans="2:13" s="1" customFormat="1" ht="13.8" x14ac:dyDescent="0.3">
      <c r="B55926" s="10"/>
      <c r="L55926" s="10"/>
      <c r="M55926" s="10"/>
    </row>
    <row r="55927" spans="2:13" s="1" customFormat="1" ht="13.8" x14ac:dyDescent="0.3">
      <c r="B55927" s="10"/>
      <c r="L55927" s="10"/>
      <c r="M55927" s="10"/>
    </row>
    <row r="55928" spans="2:13" s="1" customFormat="1" ht="13.8" x14ac:dyDescent="0.3">
      <c r="B55928" s="10"/>
      <c r="L55928" s="10"/>
      <c r="M55928" s="10"/>
    </row>
    <row r="55929" spans="2:13" s="1" customFormat="1" ht="13.8" x14ac:dyDescent="0.3">
      <c r="B55929" s="10"/>
      <c r="L55929" s="10"/>
      <c r="M55929" s="10"/>
    </row>
    <row r="55930" spans="2:13" s="1" customFormat="1" ht="13.8" x14ac:dyDescent="0.3">
      <c r="B55930" s="10"/>
      <c r="L55930" s="10"/>
      <c r="M55930" s="10"/>
    </row>
    <row r="55931" spans="2:13" s="1" customFormat="1" ht="13.8" x14ac:dyDescent="0.3">
      <c r="B55931" s="10"/>
      <c r="L55931" s="10"/>
      <c r="M55931" s="10"/>
    </row>
    <row r="55932" spans="2:13" s="1" customFormat="1" ht="13.8" x14ac:dyDescent="0.3">
      <c r="B55932" s="10"/>
      <c r="L55932" s="10"/>
      <c r="M55932" s="10"/>
    </row>
    <row r="55933" spans="2:13" s="1" customFormat="1" ht="13.8" x14ac:dyDescent="0.3">
      <c r="B55933" s="10"/>
      <c r="L55933" s="10"/>
      <c r="M55933" s="10"/>
    </row>
    <row r="55934" spans="2:13" s="1" customFormat="1" ht="13.8" x14ac:dyDescent="0.3">
      <c r="B55934" s="10"/>
      <c r="L55934" s="10"/>
      <c r="M55934" s="10"/>
    </row>
    <row r="55935" spans="2:13" s="1" customFormat="1" ht="13.8" x14ac:dyDescent="0.3">
      <c r="B55935" s="10"/>
      <c r="L55935" s="10"/>
      <c r="M55935" s="10"/>
    </row>
    <row r="55936" spans="2:13" s="1" customFormat="1" ht="13.8" x14ac:dyDescent="0.3">
      <c r="B55936" s="10"/>
      <c r="L55936" s="10"/>
      <c r="M55936" s="10"/>
    </row>
    <row r="55937" spans="2:13" s="1" customFormat="1" ht="13.8" x14ac:dyDescent="0.3">
      <c r="B55937" s="10"/>
      <c r="L55937" s="10"/>
      <c r="M55937" s="10"/>
    </row>
    <row r="55938" spans="2:13" s="1" customFormat="1" ht="13.8" x14ac:dyDescent="0.3">
      <c r="B55938" s="10"/>
      <c r="L55938" s="10"/>
      <c r="M55938" s="10"/>
    </row>
    <row r="55939" spans="2:13" s="1" customFormat="1" ht="13.8" x14ac:dyDescent="0.3">
      <c r="B55939" s="10"/>
      <c r="L55939" s="10"/>
      <c r="M55939" s="10"/>
    </row>
    <row r="55940" spans="2:13" s="1" customFormat="1" ht="13.8" x14ac:dyDescent="0.3">
      <c r="B55940" s="10"/>
      <c r="L55940" s="10"/>
      <c r="M55940" s="10"/>
    </row>
    <row r="55941" spans="2:13" s="1" customFormat="1" ht="13.8" x14ac:dyDescent="0.3">
      <c r="B55941" s="10"/>
      <c r="L55941" s="10"/>
      <c r="M55941" s="10"/>
    </row>
    <row r="55942" spans="2:13" s="1" customFormat="1" ht="13.8" x14ac:dyDescent="0.3">
      <c r="B55942" s="10"/>
      <c r="L55942" s="10"/>
      <c r="M55942" s="10"/>
    </row>
    <row r="55943" spans="2:13" s="1" customFormat="1" ht="13.8" x14ac:dyDescent="0.3">
      <c r="B55943" s="10"/>
      <c r="L55943" s="10"/>
      <c r="M55943" s="10"/>
    </row>
    <row r="55944" spans="2:13" s="1" customFormat="1" ht="13.8" x14ac:dyDescent="0.3">
      <c r="B55944" s="10"/>
      <c r="L55944" s="10"/>
      <c r="M55944" s="10"/>
    </row>
    <row r="55945" spans="2:13" s="1" customFormat="1" ht="13.8" x14ac:dyDescent="0.3">
      <c r="B55945" s="10"/>
      <c r="L55945" s="10"/>
      <c r="M55945" s="10"/>
    </row>
    <row r="55946" spans="2:13" s="1" customFormat="1" ht="13.8" x14ac:dyDescent="0.3">
      <c r="B55946" s="10"/>
      <c r="L55946" s="10"/>
      <c r="M55946" s="10"/>
    </row>
    <row r="55947" spans="2:13" s="1" customFormat="1" ht="13.8" x14ac:dyDescent="0.3">
      <c r="B55947" s="10"/>
      <c r="L55947" s="10"/>
      <c r="M55947" s="10"/>
    </row>
    <row r="55948" spans="2:13" s="1" customFormat="1" ht="13.8" x14ac:dyDescent="0.3">
      <c r="B55948" s="10"/>
      <c r="L55948" s="10"/>
      <c r="M55948" s="10"/>
    </row>
    <row r="55949" spans="2:13" s="1" customFormat="1" ht="13.8" x14ac:dyDescent="0.3">
      <c r="B55949" s="10"/>
      <c r="L55949" s="10"/>
      <c r="M55949" s="10"/>
    </row>
    <row r="55950" spans="2:13" s="1" customFormat="1" ht="13.8" x14ac:dyDescent="0.3">
      <c r="B55950" s="10"/>
      <c r="L55950" s="10"/>
      <c r="M55950" s="10"/>
    </row>
    <row r="55951" spans="2:13" s="1" customFormat="1" ht="13.8" x14ac:dyDescent="0.3">
      <c r="B55951" s="10"/>
      <c r="L55951" s="10"/>
      <c r="M55951" s="10"/>
    </row>
    <row r="55952" spans="2:13" s="1" customFormat="1" ht="13.8" x14ac:dyDescent="0.3">
      <c r="B55952" s="10"/>
      <c r="L55952" s="10"/>
      <c r="M55952" s="10"/>
    </row>
    <row r="55953" spans="2:13" s="1" customFormat="1" ht="13.8" x14ac:dyDescent="0.3">
      <c r="B55953" s="10"/>
      <c r="L55953" s="10"/>
      <c r="M55953" s="10"/>
    </row>
    <row r="55954" spans="2:13" s="1" customFormat="1" ht="13.8" x14ac:dyDescent="0.3">
      <c r="B55954" s="10"/>
      <c r="L55954" s="10"/>
      <c r="M55954" s="10"/>
    </row>
    <row r="55955" spans="2:13" s="1" customFormat="1" ht="13.8" x14ac:dyDescent="0.3">
      <c r="B55955" s="10"/>
      <c r="L55955" s="10"/>
      <c r="M55955" s="10"/>
    </row>
    <row r="55956" spans="2:13" s="1" customFormat="1" ht="13.8" x14ac:dyDescent="0.3">
      <c r="B55956" s="10"/>
      <c r="L55956" s="10"/>
      <c r="M55956" s="10"/>
    </row>
    <row r="55957" spans="2:13" s="1" customFormat="1" ht="13.8" x14ac:dyDescent="0.3">
      <c r="B55957" s="10"/>
      <c r="L55957" s="10"/>
      <c r="M55957" s="10"/>
    </row>
    <row r="55958" spans="2:13" s="1" customFormat="1" ht="13.8" x14ac:dyDescent="0.3">
      <c r="B55958" s="10"/>
      <c r="L55958" s="10"/>
      <c r="M55958" s="10"/>
    </row>
    <row r="55959" spans="2:13" s="1" customFormat="1" ht="13.8" x14ac:dyDescent="0.3">
      <c r="B55959" s="10"/>
      <c r="L55959" s="10"/>
      <c r="M55959" s="10"/>
    </row>
    <row r="55960" spans="2:13" s="1" customFormat="1" ht="13.8" x14ac:dyDescent="0.3">
      <c r="B55960" s="10"/>
      <c r="L55960" s="10"/>
      <c r="M55960" s="10"/>
    </row>
    <row r="55961" spans="2:13" s="1" customFormat="1" ht="13.8" x14ac:dyDescent="0.3">
      <c r="B55961" s="10"/>
      <c r="L55961" s="10"/>
      <c r="M55961" s="10"/>
    </row>
    <row r="55962" spans="2:13" s="1" customFormat="1" ht="13.8" x14ac:dyDescent="0.3">
      <c r="B55962" s="10"/>
      <c r="L55962" s="10"/>
      <c r="M55962" s="10"/>
    </row>
    <row r="55963" spans="2:13" s="1" customFormat="1" ht="13.8" x14ac:dyDescent="0.3">
      <c r="B55963" s="10"/>
      <c r="L55963" s="10"/>
      <c r="M55963" s="10"/>
    </row>
    <row r="55964" spans="2:13" s="1" customFormat="1" ht="13.8" x14ac:dyDescent="0.3">
      <c r="B55964" s="10"/>
      <c r="L55964" s="10"/>
      <c r="M55964" s="10"/>
    </row>
    <row r="55965" spans="2:13" s="1" customFormat="1" ht="13.8" x14ac:dyDescent="0.3">
      <c r="B55965" s="10"/>
      <c r="L55965" s="10"/>
      <c r="M55965" s="10"/>
    </row>
    <row r="55966" spans="2:13" s="1" customFormat="1" ht="13.8" x14ac:dyDescent="0.3">
      <c r="B55966" s="10"/>
      <c r="L55966" s="10"/>
      <c r="M55966" s="10"/>
    </row>
    <row r="55967" spans="2:13" s="1" customFormat="1" ht="13.8" x14ac:dyDescent="0.3">
      <c r="B55967" s="10"/>
      <c r="L55967" s="10"/>
      <c r="M55967" s="10"/>
    </row>
    <row r="55968" spans="2:13" s="1" customFormat="1" ht="13.8" x14ac:dyDescent="0.3">
      <c r="B55968" s="10"/>
      <c r="L55968" s="10"/>
      <c r="M55968" s="10"/>
    </row>
    <row r="55969" spans="2:13" s="1" customFormat="1" ht="13.8" x14ac:dyDescent="0.3">
      <c r="B55969" s="10"/>
      <c r="L55969" s="10"/>
      <c r="M55969" s="10"/>
    </row>
    <row r="55970" spans="2:13" s="1" customFormat="1" ht="13.8" x14ac:dyDescent="0.3">
      <c r="B55970" s="10"/>
      <c r="L55970" s="10"/>
      <c r="M55970" s="10"/>
    </row>
    <row r="55971" spans="2:13" s="1" customFormat="1" ht="13.8" x14ac:dyDescent="0.3">
      <c r="B55971" s="10"/>
      <c r="L55971" s="10"/>
      <c r="M55971" s="10"/>
    </row>
    <row r="55972" spans="2:13" s="1" customFormat="1" ht="13.8" x14ac:dyDescent="0.3">
      <c r="B55972" s="10"/>
      <c r="L55972" s="10"/>
      <c r="M55972" s="10"/>
    </row>
    <row r="55973" spans="2:13" s="1" customFormat="1" ht="13.8" x14ac:dyDescent="0.3">
      <c r="B55973" s="10"/>
      <c r="L55973" s="10"/>
      <c r="M55973" s="10"/>
    </row>
    <row r="55974" spans="2:13" s="1" customFormat="1" ht="13.8" x14ac:dyDescent="0.3">
      <c r="B55974" s="10"/>
      <c r="L55974" s="10"/>
      <c r="M55974" s="10"/>
    </row>
    <row r="55975" spans="2:13" s="1" customFormat="1" ht="13.8" x14ac:dyDescent="0.3">
      <c r="B55975" s="10"/>
      <c r="L55975" s="10"/>
      <c r="M55975" s="10"/>
    </row>
    <row r="55976" spans="2:13" s="1" customFormat="1" ht="13.8" x14ac:dyDescent="0.3">
      <c r="B55976" s="10"/>
      <c r="L55976" s="10"/>
      <c r="M55976" s="10"/>
    </row>
    <row r="55977" spans="2:13" s="1" customFormat="1" ht="13.8" x14ac:dyDescent="0.3">
      <c r="B55977" s="10"/>
      <c r="L55977" s="10"/>
      <c r="M55977" s="10"/>
    </row>
    <row r="55978" spans="2:13" s="1" customFormat="1" ht="13.8" x14ac:dyDescent="0.3">
      <c r="B55978" s="10"/>
      <c r="L55978" s="10"/>
      <c r="M55978" s="10"/>
    </row>
    <row r="55979" spans="2:13" s="1" customFormat="1" ht="13.8" x14ac:dyDescent="0.3">
      <c r="B55979" s="10"/>
      <c r="L55979" s="10"/>
      <c r="M55979" s="10"/>
    </row>
    <row r="55980" spans="2:13" s="1" customFormat="1" ht="13.8" x14ac:dyDescent="0.3">
      <c r="B55980" s="10"/>
      <c r="L55980" s="10"/>
      <c r="M55980" s="10"/>
    </row>
    <row r="55981" spans="2:13" s="1" customFormat="1" ht="13.8" x14ac:dyDescent="0.3">
      <c r="B55981" s="10"/>
      <c r="L55981" s="10"/>
      <c r="M55981" s="10"/>
    </row>
    <row r="55982" spans="2:13" s="1" customFormat="1" ht="13.8" x14ac:dyDescent="0.3">
      <c r="B55982" s="10"/>
      <c r="L55982" s="10"/>
      <c r="M55982" s="10"/>
    </row>
    <row r="55983" spans="2:13" s="1" customFormat="1" ht="13.8" x14ac:dyDescent="0.3">
      <c r="B55983" s="10"/>
      <c r="L55983" s="10"/>
      <c r="M55983" s="10"/>
    </row>
    <row r="55984" spans="2:13" s="1" customFormat="1" ht="13.8" x14ac:dyDescent="0.3">
      <c r="B55984" s="10"/>
      <c r="L55984" s="10"/>
      <c r="M55984" s="10"/>
    </row>
    <row r="55985" spans="2:13" s="1" customFormat="1" ht="13.8" x14ac:dyDescent="0.3">
      <c r="B55985" s="10"/>
      <c r="L55985" s="10"/>
      <c r="M55985" s="10"/>
    </row>
    <row r="55986" spans="2:13" s="1" customFormat="1" ht="13.8" x14ac:dyDescent="0.3">
      <c r="B55986" s="10"/>
      <c r="L55986" s="10"/>
      <c r="M55986" s="10"/>
    </row>
    <row r="55987" spans="2:13" s="1" customFormat="1" ht="13.8" x14ac:dyDescent="0.3">
      <c r="B55987" s="10"/>
      <c r="L55987" s="10"/>
      <c r="M55987" s="10"/>
    </row>
    <row r="55988" spans="2:13" s="1" customFormat="1" ht="13.8" x14ac:dyDescent="0.3">
      <c r="B55988" s="10"/>
      <c r="L55988" s="10"/>
      <c r="M55988" s="10"/>
    </row>
    <row r="55989" spans="2:13" s="1" customFormat="1" ht="13.8" x14ac:dyDescent="0.3">
      <c r="B55989" s="10"/>
      <c r="L55989" s="10"/>
      <c r="M55989" s="10"/>
    </row>
    <row r="55990" spans="2:13" s="1" customFormat="1" ht="13.8" x14ac:dyDescent="0.3">
      <c r="B55990" s="10"/>
      <c r="L55990" s="10"/>
      <c r="M55990" s="10"/>
    </row>
    <row r="55991" spans="2:13" s="1" customFormat="1" ht="13.8" x14ac:dyDescent="0.3">
      <c r="B55991" s="10"/>
      <c r="L55991" s="10"/>
      <c r="M55991" s="10"/>
    </row>
    <row r="55992" spans="2:13" s="1" customFormat="1" ht="13.8" x14ac:dyDescent="0.3">
      <c r="B55992" s="10"/>
      <c r="L55992" s="10"/>
      <c r="M55992" s="10"/>
    </row>
    <row r="55993" spans="2:13" s="1" customFormat="1" ht="13.8" x14ac:dyDescent="0.3">
      <c r="B55993" s="10"/>
      <c r="L55993" s="10"/>
      <c r="M55993" s="10"/>
    </row>
    <row r="55994" spans="2:13" s="1" customFormat="1" ht="13.8" x14ac:dyDescent="0.3">
      <c r="B55994" s="10"/>
      <c r="L55994" s="10"/>
      <c r="M55994" s="10"/>
    </row>
    <row r="55995" spans="2:13" s="1" customFormat="1" ht="13.8" x14ac:dyDescent="0.3">
      <c r="B55995" s="10"/>
      <c r="L55995" s="10"/>
      <c r="M55995" s="10"/>
    </row>
    <row r="55996" spans="2:13" s="1" customFormat="1" ht="13.8" x14ac:dyDescent="0.3">
      <c r="B55996" s="10"/>
      <c r="L55996" s="10"/>
      <c r="M55996" s="10"/>
    </row>
    <row r="55997" spans="2:13" s="1" customFormat="1" ht="13.8" x14ac:dyDescent="0.3">
      <c r="B55997" s="10"/>
      <c r="L55997" s="10"/>
      <c r="M55997" s="10"/>
    </row>
    <row r="55998" spans="2:13" s="1" customFormat="1" ht="13.8" x14ac:dyDescent="0.3">
      <c r="B55998" s="10"/>
      <c r="L55998" s="10"/>
      <c r="M55998" s="10"/>
    </row>
    <row r="55999" spans="2:13" s="1" customFormat="1" ht="13.8" x14ac:dyDescent="0.3">
      <c r="B55999" s="10"/>
      <c r="L55999" s="10"/>
      <c r="M55999" s="10"/>
    </row>
    <row r="56000" spans="2:13" s="1" customFormat="1" ht="13.8" x14ac:dyDescent="0.3">
      <c r="B56000" s="10"/>
      <c r="L56000" s="10"/>
      <c r="M56000" s="10"/>
    </row>
    <row r="56001" spans="2:13" s="1" customFormat="1" ht="13.8" x14ac:dyDescent="0.3">
      <c r="B56001" s="10"/>
      <c r="L56001" s="10"/>
      <c r="M56001" s="10"/>
    </row>
    <row r="56002" spans="2:13" s="1" customFormat="1" ht="13.8" x14ac:dyDescent="0.3">
      <c r="B56002" s="10"/>
      <c r="L56002" s="10"/>
      <c r="M56002" s="10"/>
    </row>
    <row r="56003" spans="2:13" s="1" customFormat="1" ht="13.8" x14ac:dyDescent="0.3">
      <c r="B56003" s="10"/>
      <c r="L56003" s="10"/>
      <c r="M56003" s="10"/>
    </row>
    <row r="56004" spans="2:13" s="1" customFormat="1" ht="13.8" x14ac:dyDescent="0.3">
      <c r="B56004" s="10"/>
      <c r="L56004" s="10"/>
      <c r="M56004" s="10"/>
    </row>
    <row r="56005" spans="2:13" s="1" customFormat="1" ht="13.8" x14ac:dyDescent="0.3">
      <c r="B56005" s="10"/>
      <c r="L56005" s="10"/>
      <c r="M56005" s="10"/>
    </row>
    <row r="56006" spans="2:13" s="1" customFormat="1" ht="13.8" x14ac:dyDescent="0.3">
      <c r="B56006" s="10"/>
      <c r="L56006" s="10"/>
      <c r="M56006" s="10"/>
    </row>
    <row r="56007" spans="2:13" s="1" customFormat="1" ht="13.8" x14ac:dyDescent="0.3">
      <c r="B56007" s="10"/>
      <c r="L56007" s="10"/>
      <c r="M56007" s="10"/>
    </row>
    <row r="56008" spans="2:13" s="1" customFormat="1" ht="13.8" x14ac:dyDescent="0.3">
      <c r="B56008" s="10"/>
      <c r="L56008" s="10"/>
      <c r="M56008" s="10"/>
    </row>
    <row r="56009" spans="2:13" s="1" customFormat="1" ht="13.8" x14ac:dyDescent="0.3">
      <c r="B56009" s="10"/>
      <c r="L56009" s="10"/>
      <c r="M56009" s="10"/>
    </row>
    <row r="56010" spans="2:13" s="1" customFormat="1" ht="13.8" x14ac:dyDescent="0.3">
      <c r="B56010" s="10"/>
      <c r="L56010" s="10"/>
      <c r="M56010" s="10"/>
    </row>
    <row r="56011" spans="2:13" s="1" customFormat="1" ht="13.8" x14ac:dyDescent="0.3">
      <c r="B56011" s="10"/>
      <c r="L56011" s="10"/>
      <c r="M56011" s="10"/>
    </row>
    <row r="56012" spans="2:13" s="1" customFormat="1" ht="13.8" x14ac:dyDescent="0.3">
      <c r="B56012" s="10"/>
      <c r="L56012" s="10"/>
      <c r="M56012" s="10"/>
    </row>
    <row r="56013" spans="2:13" s="1" customFormat="1" ht="13.8" x14ac:dyDescent="0.3">
      <c r="B56013" s="10"/>
      <c r="L56013" s="10"/>
      <c r="M56013" s="10"/>
    </row>
    <row r="56014" spans="2:13" s="1" customFormat="1" ht="13.8" x14ac:dyDescent="0.3">
      <c r="B56014" s="10"/>
      <c r="L56014" s="10"/>
      <c r="M56014" s="10"/>
    </row>
    <row r="56015" spans="2:13" s="1" customFormat="1" ht="13.8" x14ac:dyDescent="0.3">
      <c r="B56015" s="10"/>
      <c r="L56015" s="10"/>
      <c r="M56015" s="10"/>
    </row>
    <row r="56016" spans="2:13" s="1" customFormat="1" ht="13.8" x14ac:dyDescent="0.3">
      <c r="B56016" s="10"/>
      <c r="L56016" s="10"/>
      <c r="M56016" s="10"/>
    </row>
    <row r="56017" spans="2:13" s="1" customFormat="1" ht="13.8" x14ac:dyDescent="0.3">
      <c r="B56017" s="10"/>
      <c r="L56017" s="10"/>
      <c r="M56017" s="10"/>
    </row>
    <row r="56018" spans="2:13" s="1" customFormat="1" ht="13.8" x14ac:dyDescent="0.3">
      <c r="B56018" s="10"/>
      <c r="L56018" s="10"/>
      <c r="M56018" s="10"/>
    </row>
    <row r="56019" spans="2:13" s="1" customFormat="1" ht="13.8" x14ac:dyDescent="0.3">
      <c r="B56019" s="10"/>
      <c r="L56019" s="10"/>
      <c r="M56019" s="10"/>
    </row>
    <row r="56020" spans="2:13" s="1" customFormat="1" ht="13.8" x14ac:dyDescent="0.3">
      <c r="B56020" s="10"/>
      <c r="L56020" s="10"/>
      <c r="M56020" s="10"/>
    </row>
    <row r="56021" spans="2:13" s="1" customFormat="1" ht="13.8" x14ac:dyDescent="0.3">
      <c r="B56021" s="10"/>
      <c r="L56021" s="10"/>
      <c r="M56021" s="10"/>
    </row>
    <row r="56022" spans="2:13" s="1" customFormat="1" ht="13.8" x14ac:dyDescent="0.3">
      <c r="B56022" s="10"/>
      <c r="L56022" s="10"/>
      <c r="M56022" s="10"/>
    </row>
    <row r="56023" spans="2:13" s="1" customFormat="1" ht="13.8" x14ac:dyDescent="0.3">
      <c r="B56023" s="10"/>
      <c r="L56023" s="10"/>
      <c r="M56023" s="10"/>
    </row>
    <row r="56024" spans="2:13" s="1" customFormat="1" ht="13.8" x14ac:dyDescent="0.3">
      <c r="B56024" s="10"/>
      <c r="L56024" s="10"/>
      <c r="M56024" s="10"/>
    </row>
    <row r="56025" spans="2:13" s="1" customFormat="1" ht="13.8" x14ac:dyDescent="0.3">
      <c r="B56025" s="10"/>
      <c r="L56025" s="10"/>
      <c r="M56025" s="10"/>
    </row>
    <row r="56026" spans="2:13" s="1" customFormat="1" ht="13.8" x14ac:dyDescent="0.3">
      <c r="B56026" s="10"/>
      <c r="L56026" s="10"/>
      <c r="M56026" s="10"/>
    </row>
    <row r="56027" spans="2:13" s="1" customFormat="1" ht="13.8" x14ac:dyDescent="0.3">
      <c r="B56027" s="10"/>
      <c r="L56027" s="10"/>
      <c r="M56027" s="10"/>
    </row>
    <row r="56028" spans="2:13" s="1" customFormat="1" ht="13.8" x14ac:dyDescent="0.3">
      <c r="B56028" s="10"/>
      <c r="L56028" s="10"/>
      <c r="M56028" s="10"/>
    </row>
    <row r="56029" spans="2:13" s="1" customFormat="1" ht="13.8" x14ac:dyDescent="0.3">
      <c r="B56029" s="10"/>
      <c r="L56029" s="10"/>
      <c r="M56029" s="10"/>
    </row>
    <row r="56030" spans="2:13" s="1" customFormat="1" ht="13.8" x14ac:dyDescent="0.3">
      <c r="B56030" s="10"/>
      <c r="L56030" s="10"/>
      <c r="M56030" s="10"/>
    </row>
    <row r="56031" spans="2:13" s="1" customFormat="1" ht="13.8" x14ac:dyDescent="0.3">
      <c r="B56031" s="10"/>
      <c r="L56031" s="10"/>
      <c r="M56031" s="10"/>
    </row>
    <row r="56032" spans="2:13" s="1" customFormat="1" ht="13.8" x14ac:dyDescent="0.3">
      <c r="B56032" s="10"/>
      <c r="L56032" s="10"/>
      <c r="M56032" s="10"/>
    </row>
    <row r="56033" spans="2:13" s="1" customFormat="1" ht="13.8" x14ac:dyDescent="0.3">
      <c r="B56033" s="10"/>
      <c r="L56033" s="10"/>
      <c r="M56033" s="10"/>
    </row>
    <row r="56034" spans="2:13" s="1" customFormat="1" ht="13.8" x14ac:dyDescent="0.3">
      <c r="B56034" s="10"/>
      <c r="L56034" s="10"/>
      <c r="M56034" s="10"/>
    </row>
    <row r="56035" spans="2:13" s="1" customFormat="1" ht="13.8" x14ac:dyDescent="0.3">
      <c r="B56035" s="10"/>
      <c r="L56035" s="10"/>
      <c r="M56035" s="10"/>
    </row>
    <row r="56036" spans="2:13" s="1" customFormat="1" ht="13.8" x14ac:dyDescent="0.3">
      <c r="B56036" s="10"/>
      <c r="L56036" s="10"/>
      <c r="M56036" s="10"/>
    </row>
    <row r="56037" spans="2:13" s="1" customFormat="1" ht="13.8" x14ac:dyDescent="0.3">
      <c r="B56037" s="10"/>
      <c r="L56037" s="10"/>
      <c r="M56037" s="10"/>
    </row>
    <row r="56038" spans="2:13" s="1" customFormat="1" ht="13.8" x14ac:dyDescent="0.3">
      <c r="B56038" s="10"/>
      <c r="L56038" s="10"/>
      <c r="M56038" s="10"/>
    </row>
    <row r="56039" spans="2:13" s="1" customFormat="1" ht="13.8" x14ac:dyDescent="0.3">
      <c r="B56039" s="10"/>
      <c r="L56039" s="10"/>
      <c r="M56039" s="10"/>
    </row>
    <row r="56040" spans="2:13" s="1" customFormat="1" ht="13.8" x14ac:dyDescent="0.3">
      <c r="B56040" s="10"/>
      <c r="L56040" s="10"/>
      <c r="M56040" s="10"/>
    </row>
    <row r="56041" spans="2:13" s="1" customFormat="1" ht="13.8" x14ac:dyDescent="0.3">
      <c r="B56041" s="10"/>
      <c r="L56041" s="10"/>
      <c r="M56041" s="10"/>
    </row>
    <row r="56042" spans="2:13" s="1" customFormat="1" ht="13.8" x14ac:dyDescent="0.3">
      <c r="B56042" s="10"/>
      <c r="L56042" s="10"/>
      <c r="M56042" s="10"/>
    </row>
    <row r="56043" spans="2:13" s="1" customFormat="1" ht="13.8" x14ac:dyDescent="0.3">
      <c r="B56043" s="10"/>
      <c r="L56043" s="10"/>
      <c r="M56043" s="10"/>
    </row>
    <row r="56044" spans="2:13" s="1" customFormat="1" ht="13.8" x14ac:dyDescent="0.3">
      <c r="B56044" s="10"/>
      <c r="L56044" s="10"/>
      <c r="M56044" s="10"/>
    </row>
    <row r="56045" spans="2:13" s="1" customFormat="1" ht="13.8" x14ac:dyDescent="0.3">
      <c r="B56045" s="10"/>
      <c r="L56045" s="10"/>
      <c r="M56045" s="10"/>
    </row>
    <row r="56046" spans="2:13" s="1" customFormat="1" ht="13.8" x14ac:dyDescent="0.3">
      <c r="B56046" s="10"/>
      <c r="L56046" s="10"/>
      <c r="M56046" s="10"/>
    </row>
    <row r="56047" spans="2:13" s="1" customFormat="1" ht="13.8" x14ac:dyDescent="0.3">
      <c r="B56047" s="10"/>
      <c r="L56047" s="10"/>
      <c r="M56047" s="10"/>
    </row>
    <row r="56048" spans="2:13" s="1" customFormat="1" ht="13.8" x14ac:dyDescent="0.3">
      <c r="B56048" s="10"/>
      <c r="L56048" s="10"/>
      <c r="M56048" s="10"/>
    </row>
    <row r="56049" spans="2:13" s="1" customFormat="1" ht="13.8" x14ac:dyDescent="0.3">
      <c r="B56049" s="10"/>
      <c r="L56049" s="10"/>
      <c r="M56049" s="10"/>
    </row>
    <row r="56050" spans="2:13" s="1" customFormat="1" ht="13.8" x14ac:dyDescent="0.3">
      <c r="B56050" s="10"/>
      <c r="L56050" s="10"/>
      <c r="M56050" s="10"/>
    </row>
    <row r="56051" spans="2:13" s="1" customFormat="1" ht="13.8" x14ac:dyDescent="0.3">
      <c r="B56051" s="10"/>
      <c r="L56051" s="10"/>
      <c r="M56051" s="10"/>
    </row>
    <row r="56052" spans="2:13" s="1" customFormat="1" ht="13.8" x14ac:dyDescent="0.3">
      <c r="B56052" s="10"/>
      <c r="L56052" s="10"/>
      <c r="M56052" s="10"/>
    </row>
    <row r="56053" spans="2:13" s="1" customFormat="1" ht="13.8" x14ac:dyDescent="0.3">
      <c r="B56053" s="10"/>
      <c r="L56053" s="10"/>
      <c r="M56053" s="10"/>
    </row>
    <row r="56054" spans="2:13" s="1" customFormat="1" ht="13.8" x14ac:dyDescent="0.3">
      <c r="B56054" s="10"/>
      <c r="L56054" s="10"/>
      <c r="M56054" s="10"/>
    </row>
    <row r="56055" spans="2:13" s="1" customFormat="1" ht="13.8" x14ac:dyDescent="0.3">
      <c r="B56055" s="10"/>
      <c r="L56055" s="10"/>
      <c r="M56055" s="10"/>
    </row>
    <row r="56056" spans="2:13" s="1" customFormat="1" ht="13.8" x14ac:dyDescent="0.3">
      <c r="B56056" s="10"/>
      <c r="L56056" s="10"/>
      <c r="M56056" s="10"/>
    </row>
    <row r="56057" spans="2:13" s="1" customFormat="1" ht="13.8" x14ac:dyDescent="0.3">
      <c r="B56057" s="10"/>
      <c r="L56057" s="10"/>
      <c r="M56057" s="10"/>
    </row>
    <row r="56058" spans="2:13" s="1" customFormat="1" ht="13.8" x14ac:dyDescent="0.3">
      <c r="B56058" s="10"/>
      <c r="L56058" s="10"/>
      <c r="M56058" s="10"/>
    </row>
    <row r="56059" spans="2:13" s="1" customFormat="1" ht="13.8" x14ac:dyDescent="0.3">
      <c r="B56059" s="10"/>
      <c r="L56059" s="10"/>
      <c r="M56059" s="10"/>
    </row>
    <row r="56060" spans="2:13" s="1" customFormat="1" ht="13.8" x14ac:dyDescent="0.3">
      <c r="B56060" s="10"/>
      <c r="L56060" s="10"/>
      <c r="M56060" s="10"/>
    </row>
    <row r="56061" spans="2:13" s="1" customFormat="1" ht="13.8" x14ac:dyDescent="0.3">
      <c r="B56061" s="10"/>
      <c r="L56061" s="10"/>
      <c r="M56061" s="10"/>
    </row>
    <row r="56062" spans="2:13" s="1" customFormat="1" ht="13.8" x14ac:dyDescent="0.3">
      <c r="B56062" s="10"/>
      <c r="L56062" s="10"/>
      <c r="M56062" s="10"/>
    </row>
    <row r="56063" spans="2:13" s="1" customFormat="1" ht="13.8" x14ac:dyDescent="0.3">
      <c r="B56063" s="10"/>
      <c r="L56063" s="10"/>
      <c r="M56063" s="10"/>
    </row>
    <row r="56064" spans="2:13" s="1" customFormat="1" ht="13.8" x14ac:dyDescent="0.3">
      <c r="B56064" s="10"/>
      <c r="L56064" s="10"/>
      <c r="M56064" s="10"/>
    </row>
    <row r="56065" spans="2:13" s="1" customFormat="1" ht="13.8" x14ac:dyDescent="0.3">
      <c r="B56065" s="10"/>
      <c r="L56065" s="10"/>
      <c r="M56065" s="10"/>
    </row>
    <row r="56066" spans="2:13" s="1" customFormat="1" ht="13.8" x14ac:dyDescent="0.3">
      <c r="B56066" s="10"/>
      <c r="L56066" s="10"/>
      <c r="M56066" s="10"/>
    </row>
    <row r="56067" spans="2:13" s="1" customFormat="1" ht="13.8" x14ac:dyDescent="0.3">
      <c r="B56067" s="10"/>
      <c r="L56067" s="10"/>
      <c r="M56067" s="10"/>
    </row>
    <row r="56068" spans="2:13" s="1" customFormat="1" ht="13.8" x14ac:dyDescent="0.3">
      <c r="B56068" s="10"/>
      <c r="L56068" s="10"/>
      <c r="M56068" s="10"/>
    </row>
    <row r="56069" spans="2:13" s="1" customFormat="1" ht="13.8" x14ac:dyDescent="0.3">
      <c r="B56069" s="10"/>
      <c r="L56069" s="10"/>
      <c r="M56069" s="10"/>
    </row>
    <row r="56070" spans="2:13" s="1" customFormat="1" ht="13.8" x14ac:dyDescent="0.3">
      <c r="B56070" s="10"/>
      <c r="L56070" s="10"/>
      <c r="M56070" s="10"/>
    </row>
    <row r="56071" spans="2:13" s="1" customFormat="1" ht="13.8" x14ac:dyDescent="0.3">
      <c r="B56071" s="10"/>
      <c r="L56071" s="10"/>
      <c r="M56071" s="10"/>
    </row>
    <row r="56072" spans="2:13" s="1" customFormat="1" ht="13.8" x14ac:dyDescent="0.3">
      <c r="B56072" s="10"/>
      <c r="L56072" s="10"/>
      <c r="M56072" s="10"/>
    </row>
    <row r="56073" spans="2:13" s="1" customFormat="1" ht="13.8" x14ac:dyDescent="0.3">
      <c r="B56073" s="10"/>
      <c r="L56073" s="10"/>
      <c r="M56073" s="10"/>
    </row>
    <row r="56074" spans="2:13" s="1" customFormat="1" ht="13.8" x14ac:dyDescent="0.3">
      <c r="B56074" s="10"/>
      <c r="L56074" s="10"/>
      <c r="M56074" s="10"/>
    </row>
    <row r="56075" spans="2:13" s="1" customFormat="1" ht="13.8" x14ac:dyDescent="0.3">
      <c r="B56075" s="10"/>
      <c r="L56075" s="10"/>
      <c r="M56075" s="10"/>
    </row>
    <row r="56076" spans="2:13" s="1" customFormat="1" ht="13.8" x14ac:dyDescent="0.3">
      <c r="B56076" s="10"/>
      <c r="L56076" s="10"/>
      <c r="M56076" s="10"/>
    </row>
    <row r="56077" spans="2:13" s="1" customFormat="1" ht="13.8" x14ac:dyDescent="0.3">
      <c r="B56077" s="10"/>
      <c r="L56077" s="10"/>
      <c r="M56077" s="10"/>
    </row>
    <row r="56078" spans="2:13" s="1" customFormat="1" ht="13.8" x14ac:dyDescent="0.3">
      <c r="B56078" s="10"/>
      <c r="L56078" s="10"/>
      <c r="M56078" s="10"/>
    </row>
    <row r="56079" spans="2:13" s="1" customFormat="1" ht="13.8" x14ac:dyDescent="0.3">
      <c r="B56079" s="10"/>
      <c r="L56079" s="10"/>
      <c r="M56079" s="10"/>
    </row>
    <row r="56080" spans="2:13" s="1" customFormat="1" ht="13.8" x14ac:dyDescent="0.3">
      <c r="B56080" s="10"/>
      <c r="L56080" s="10"/>
      <c r="M56080" s="10"/>
    </row>
    <row r="56081" spans="2:13" s="1" customFormat="1" ht="13.8" x14ac:dyDescent="0.3">
      <c r="B56081" s="10"/>
      <c r="L56081" s="10"/>
      <c r="M56081" s="10"/>
    </row>
    <row r="56082" spans="2:13" s="1" customFormat="1" ht="13.8" x14ac:dyDescent="0.3">
      <c r="B56082" s="10"/>
      <c r="L56082" s="10"/>
      <c r="M56082" s="10"/>
    </row>
    <row r="56083" spans="2:13" s="1" customFormat="1" ht="13.8" x14ac:dyDescent="0.3">
      <c r="B56083" s="10"/>
      <c r="L56083" s="10"/>
      <c r="M56083" s="10"/>
    </row>
    <row r="56084" spans="2:13" s="1" customFormat="1" ht="13.8" x14ac:dyDescent="0.3">
      <c r="B56084" s="10"/>
      <c r="L56084" s="10"/>
      <c r="M56084" s="10"/>
    </row>
    <row r="56085" spans="2:13" s="1" customFormat="1" ht="13.8" x14ac:dyDescent="0.3">
      <c r="B56085" s="10"/>
      <c r="L56085" s="10"/>
      <c r="M56085" s="10"/>
    </row>
    <row r="56086" spans="2:13" s="1" customFormat="1" ht="13.8" x14ac:dyDescent="0.3">
      <c r="B56086" s="10"/>
      <c r="L56086" s="10"/>
      <c r="M56086" s="10"/>
    </row>
    <row r="56087" spans="2:13" s="1" customFormat="1" ht="13.8" x14ac:dyDescent="0.3">
      <c r="B56087" s="10"/>
      <c r="L56087" s="10"/>
      <c r="M56087" s="10"/>
    </row>
    <row r="56088" spans="2:13" s="1" customFormat="1" ht="13.8" x14ac:dyDescent="0.3">
      <c r="B56088" s="10"/>
      <c r="L56088" s="10"/>
      <c r="M56088" s="10"/>
    </row>
    <row r="56089" spans="2:13" s="1" customFormat="1" ht="13.8" x14ac:dyDescent="0.3">
      <c r="B56089" s="10"/>
      <c r="L56089" s="10"/>
      <c r="M56089" s="10"/>
    </row>
    <row r="56090" spans="2:13" s="1" customFormat="1" ht="13.8" x14ac:dyDescent="0.3">
      <c r="B56090" s="10"/>
      <c r="L56090" s="10"/>
      <c r="M56090" s="10"/>
    </row>
    <row r="56091" spans="2:13" s="1" customFormat="1" ht="13.8" x14ac:dyDescent="0.3">
      <c r="B56091" s="10"/>
      <c r="L56091" s="10"/>
      <c r="M56091" s="10"/>
    </row>
    <row r="56092" spans="2:13" s="1" customFormat="1" ht="13.8" x14ac:dyDescent="0.3">
      <c r="B56092" s="10"/>
      <c r="L56092" s="10"/>
      <c r="M56092" s="10"/>
    </row>
    <row r="56093" spans="2:13" s="1" customFormat="1" ht="13.8" x14ac:dyDescent="0.3">
      <c r="B56093" s="10"/>
      <c r="L56093" s="10"/>
      <c r="M56093" s="10"/>
    </row>
    <row r="56094" spans="2:13" s="1" customFormat="1" ht="13.8" x14ac:dyDescent="0.3">
      <c r="B56094" s="10"/>
      <c r="L56094" s="10"/>
      <c r="M56094" s="10"/>
    </row>
    <row r="56095" spans="2:13" s="1" customFormat="1" ht="13.8" x14ac:dyDescent="0.3">
      <c r="B56095" s="10"/>
      <c r="L56095" s="10"/>
      <c r="M56095" s="10"/>
    </row>
    <row r="56096" spans="2:13" s="1" customFormat="1" ht="13.8" x14ac:dyDescent="0.3">
      <c r="B56096" s="10"/>
      <c r="L56096" s="10"/>
      <c r="M56096" s="10"/>
    </row>
    <row r="56097" spans="2:13" s="1" customFormat="1" ht="13.8" x14ac:dyDescent="0.3">
      <c r="B56097" s="10"/>
      <c r="L56097" s="10"/>
      <c r="M56097" s="10"/>
    </row>
    <row r="56098" spans="2:13" s="1" customFormat="1" ht="13.8" x14ac:dyDescent="0.3">
      <c r="B56098" s="10"/>
      <c r="L56098" s="10"/>
      <c r="M56098" s="10"/>
    </row>
    <row r="56099" spans="2:13" s="1" customFormat="1" ht="13.8" x14ac:dyDescent="0.3">
      <c r="B56099" s="10"/>
      <c r="L56099" s="10"/>
      <c r="M56099" s="10"/>
    </row>
    <row r="56100" spans="2:13" s="1" customFormat="1" ht="13.8" x14ac:dyDescent="0.3">
      <c r="B56100" s="10"/>
      <c r="L56100" s="10"/>
      <c r="M56100" s="10"/>
    </row>
    <row r="56101" spans="2:13" s="1" customFormat="1" ht="13.8" x14ac:dyDescent="0.3">
      <c r="B56101" s="10"/>
      <c r="L56101" s="10"/>
      <c r="M56101" s="10"/>
    </row>
    <row r="56102" spans="2:13" s="1" customFormat="1" ht="13.8" x14ac:dyDescent="0.3">
      <c r="B56102" s="10"/>
      <c r="L56102" s="10"/>
      <c r="M56102" s="10"/>
    </row>
    <row r="56103" spans="2:13" s="1" customFormat="1" ht="13.8" x14ac:dyDescent="0.3">
      <c r="B56103" s="10"/>
      <c r="L56103" s="10"/>
      <c r="M56103" s="10"/>
    </row>
    <row r="56104" spans="2:13" s="1" customFormat="1" ht="13.8" x14ac:dyDescent="0.3">
      <c r="B56104" s="10"/>
      <c r="L56104" s="10"/>
      <c r="M56104" s="10"/>
    </row>
    <row r="56105" spans="2:13" s="1" customFormat="1" ht="13.8" x14ac:dyDescent="0.3">
      <c r="B56105" s="10"/>
      <c r="L56105" s="10"/>
      <c r="M56105" s="10"/>
    </row>
    <row r="56106" spans="2:13" s="1" customFormat="1" ht="13.8" x14ac:dyDescent="0.3">
      <c r="B56106" s="10"/>
      <c r="L56106" s="10"/>
      <c r="M56106" s="10"/>
    </row>
    <row r="56107" spans="2:13" s="1" customFormat="1" ht="13.8" x14ac:dyDescent="0.3">
      <c r="B56107" s="10"/>
      <c r="L56107" s="10"/>
      <c r="M56107" s="10"/>
    </row>
    <row r="56108" spans="2:13" s="1" customFormat="1" ht="13.8" x14ac:dyDescent="0.3">
      <c r="B56108" s="10"/>
      <c r="L56108" s="10"/>
      <c r="M56108" s="10"/>
    </row>
    <row r="56109" spans="2:13" s="1" customFormat="1" ht="13.8" x14ac:dyDescent="0.3">
      <c r="B56109" s="10"/>
      <c r="L56109" s="10"/>
      <c r="M56109" s="10"/>
    </row>
    <row r="56110" spans="2:13" s="1" customFormat="1" ht="13.8" x14ac:dyDescent="0.3">
      <c r="B56110" s="10"/>
      <c r="L56110" s="10"/>
      <c r="M56110" s="10"/>
    </row>
    <row r="56111" spans="2:13" s="1" customFormat="1" ht="13.8" x14ac:dyDescent="0.3">
      <c r="B56111" s="10"/>
      <c r="L56111" s="10"/>
      <c r="M56111" s="10"/>
    </row>
    <row r="56112" spans="2:13" s="1" customFormat="1" ht="13.8" x14ac:dyDescent="0.3">
      <c r="B56112" s="10"/>
      <c r="L56112" s="10"/>
      <c r="M56112" s="10"/>
    </row>
    <row r="56113" spans="2:13" s="1" customFormat="1" ht="13.8" x14ac:dyDescent="0.3">
      <c r="B56113" s="10"/>
      <c r="L56113" s="10"/>
      <c r="M56113" s="10"/>
    </row>
    <row r="56114" spans="2:13" s="1" customFormat="1" ht="13.8" x14ac:dyDescent="0.3">
      <c r="B56114" s="10"/>
      <c r="L56114" s="10"/>
      <c r="M56114" s="10"/>
    </row>
    <row r="56115" spans="2:13" s="1" customFormat="1" ht="13.8" x14ac:dyDescent="0.3">
      <c r="B56115" s="10"/>
      <c r="L56115" s="10"/>
      <c r="M56115" s="10"/>
    </row>
    <row r="56116" spans="2:13" s="1" customFormat="1" ht="13.8" x14ac:dyDescent="0.3">
      <c r="B56116" s="10"/>
      <c r="L56116" s="10"/>
      <c r="M56116" s="10"/>
    </row>
    <row r="56117" spans="2:13" s="1" customFormat="1" ht="13.8" x14ac:dyDescent="0.3">
      <c r="B56117" s="10"/>
      <c r="L56117" s="10"/>
      <c r="M56117" s="10"/>
    </row>
    <row r="56118" spans="2:13" s="1" customFormat="1" ht="13.8" x14ac:dyDescent="0.3">
      <c r="B56118" s="10"/>
      <c r="L56118" s="10"/>
      <c r="M56118" s="10"/>
    </row>
    <row r="56119" spans="2:13" s="1" customFormat="1" ht="13.8" x14ac:dyDescent="0.3">
      <c r="B56119" s="10"/>
      <c r="L56119" s="10"/>
      <c r="M56119" s="10"/>
    </row>
    <row r="56120" spans="2:13" s="1" customFormat="1" ht="13.8" x14ac:dyDescent="0.3">
      <c r="B56120" s="10"/>
      <c r="L56120" s="10"/>
      <c r="M56120" s="10"/>
    </row>
    <row r="56121" spans="2:13" s="1" customFormat="1" ht="13.8" x14ac:dyDescent="0.3">
      <c r="B56121" s="10"/>
      <c r="L56121" s="10"/>
      <c r="M56121" s="10"/>
    </row>
    <row r="56122" spans="2:13" s="1" customFormat="1" ht="13.8" x14ac:dyDescent="0.3">
      <c r="B56122" s="10"/>
      <c r="L56122" s="10"/>
      <c r="M56122" s="10"/>
    </row>
    <row r="56123" spans="2:13" s="1" customFormat="1" ht="13.8" x14ac:dyDescent="0.3">
      <c r="B56123" s="10"/>
      <c r="L56123" s="10"/>
      <c r="M56123" s="10"/>
    </row>
    <row r="56124" spans="2:13" s="1" customFormat="1" ht="13.8" x14ac:dyDescent="0.3">
      <c r="B56124" s="10"/>
      <c r="L56124" s="10"/>
      <c r="M56124" s="10"/>
    </row>
    <row r="56125" spans="2:13" s="1" customFormat="1" ht="13.8" x14ac:dyDescent="0.3">
      <c r="B56125" s="10"/>
      <c r="L56125" s="10"/>
      <c r="M56125" s="10"/>
    </row>
    <row r="56126" spans="2:13" s="1" customFormat="1" ht="13.8" x14ac:dyDescent="0.3">
      <c r="B56126" s="10"/>
      <c r="L56126" s="10"/>
      <c r="M56126" s="10"/>
    </row>
    <row r="56127" spans="2:13" s="1" customFormat="1" ht="13.8" x14ac:dyDescent="0.3">
      <c r="B56127" s="10"/>
      <c r="L56127" s="10"/>
      <c r="M56127" s="10"/>
    </row>
    <row r="56128" spans="2:13" s="1" customFormat="1" ht="13.8" x14ac:dyDescent="0.3">
      <c r="B56128" s="10"/>
      <c r="L56128" s="10"/>
      <c r="M56128" s="10"/>
    </row>
    <row r="56129" spans="2:13" s="1" customFormat="1" ht="13.8" x14ac:dyDescent="0.3">
      <c r="B56129" s="10"/>
      <c r="L56129" s="10"/>
      <c r="M56129" s="10"/>
    </row>
    <row r="56130" spans="2:13" s="1" customFormat="1" ht="13.8" x14ac:dyDescent="0.3">
      <c r="B56130" s="10"/>
      <c r="L56130" s="10"/>
      <c r="M56130" s="10"/>
    </row>
    <row r="56131" spans="2:13" s="1" customFormat="1" ht="13.8" x14ac:dyDescent="0.3">
      <c r="B56131" s="10"/>
      <c r="L56131" s="10"/>
      <c r="M56131" s="10"/>
    </row>
    <row r="56132" spans="2:13" s="1" customFormat="1" ht="13.8" x14ac:dyDescent="0.3">
      <c r="B56132" s="10"/>
      <c r="L56132" s="10"/>
      <c r="M56132" s="10"/>
    </row>
    <row r="56133" spans="2:13" s="1" customFormat="1" ht="13.8" x14ac:dyDescent="0.3">
      <c r="B56133" s="10"/>
      <c r="L56133" s="10"/>
      <c r="M56133" s="10"/>
    </row>
    <row r="56134" spans="2:13" s="1" customFormat="1" ht="13.8" x14ac:dyDescent="0.3">
      <c r="B56134" s="10"/>
      <c r="L56134" s="10"/>
      <c r="M56134" s="10"/>
    </row>
    <row r="56135" spans="2:13" s="1" customFormat="1" ht="13.8" x14ac:dyDescent="0.3">
      <c r="B56135" s="10"/>
      <c r="L56135" s="10"/>
      <c r="M56135" s="10"/>
    </row>
    <row r="56136" spans="2:13" s="1" customFormat="1" ht="13.8" x14ac:dyDescent="0.3">
      <c r="B56136" s="10"/>
      <c r="L56136" s="10"/>
      <c r="M56136" s="10"/>
    </row>
    <row r="56137" spans="2:13" s="1" customFormat="1" ht="13.8" x14ac:dyDescent="0.3">
      <c r="B56137" s="10"/>
      <c r="L56137" s="10"/>
      <c r="M56137" s="10"/>
    </row>
    <row r="56138" spans="2:13" s="1" customFormat="1" ht="13.8" x14ac:dyDescent="0.3">
      <c r="B56138" s="10"/>
      <c r="L56138" s="10"/>
      <c r="M56138" s="10"/>
    </row>
    <row r="56139" spans="2:13" s="1" customFormat="1" ht="13.8" x14ac:dyDescent="0.3">
      <c r="B56139" s="10"/>
      <c r="L56139" s="10"/>
      <c r="M56139" s="10"/>
    </row>
    <row r="56140" spans="2:13" s="1" customFormat="1" ht="13.8" x14ac:dyDescent="0.3">
      <c r="B56140" s="10"/>
      <c r="L56140" s="10"/>
      <c r="M56140" s="10"/>
    </row>
    <row r="56141" spans="2:13" s="1" customFormat="1" ht="13.8" x14ac:dyDescent="0.3">
      <c r="B56141" s="10"/>
      <c r="L56141" s="10"/>
      <c r="M56141" s="10"/>
    </row>
    <row r="56142" spans="2:13" s="1" customFormat="1" ht="13.8" x14ac:dyDescent="0.3">
      <c r="B56142" s="10"/>
      <c r="L56142" s="10"/>
      <c r="M56142" s="10"/>
    </row>
    <row r="56143" spans="2:13" s="1" customFormat="1" ht="13.8" x14ac:dyDescent="0.3">
      <c r="B56143" s="10"/>
      <c r="L56143" s="10"/>
      <c r="M56143" s="10"/>
    </row>
    <row r="56144" spans="2:13" s="1" customFormat="1" ht="13.8" x14ac:dyDescent="0.3">
      <c r="B56144" s="10"/>
      <c r="L56144" s="10"/>
      <c r="M56144" s="10"/>
    </row>
    <row r="56145" spans="2:13" s="1" customFormat="1" ht="13.8" x14ac:dyDescent="0.3">
      <c r="B56145" s="10"/>
      <c r="L56145" s="10"/>
      <c r="M56145" s="10"/>
    </row>
    <row r="56146" spans="2:13" s="1" customFormat="1" ht="13.8" x14ac:dyDescent="0.3">
      <c r="B56146" s="10"/>
      <c r="L56146" s="10"/>
      <c r="M56146" s="10"/>
    </row>
    <row r="56147" spans="2:13" s="1" customFormat="1" ht="13.8" x14ac:dyDescent="0.3">
      <c r="B56147" s="10"/>
      <c r="L56147" s="10"/>
      <c r="M56147" s="10"/>
    </row>
    <row r="56148" spans="2:13" s="1" customFormat="1" ht="13.8" x14ac:dyDescent="0.3">
      <c r="B56148" s="10"/>
      <c r="L56148" s="10"/>
      <c r="M56148" s="10"/>
    </row>
    <row r="56149" spans="2:13" s="1" customFormat="1" ht="13.8" x14ac:dyDescent="0.3">
      <c r="B56149" s="10"/>
      <c r="L56149" s="10"/>
      <c r="M56149" s="10"/>
    </row>
    <row r="56150" spans="2:13" s="1" customFormat="1" ht="13.8" x14ac:dyDescent="0.3">
      <c r="B56150" s="10"/>
      <c r="L56150" s="10"/>
      <c r="M56150" s="10"/>
    </row>
    <row r="56151" spans="2:13" s="1" customFormat="1" ht="13.8" x14ac:dyDescent="0.3">
      <c r="B56151" s="10"/>
      <c r="L56151" s="10"/>
      <c r="M56151" s="10"/>
    </row>
    <row r="56152" spans="2:13" s="1" customFormat="1" ht="13.8" x14ac:dyDescent="0.3">
      <c r="B56152" s="10"/>
      <c r="L56152" s="10"/>
      <c r="M56152" s="10"/>
    </row>
    <row r="56153" spans="2:13" s="1" customFormat="1" ht="13.8" x14ac:dyDescent="0.3">
      <c r="B56153" s="10"/>
      <c r="L56153" s="10"/>
      <c r="M56153" s="10"/>
    </row>
    <row r="56154" spans="2:13" s="1" customFormat="1" ht="13.8" x14ac:dyDescent="0.3">
      <c r="B56154" s="10"/>
      <c r="L56154" s="10"/>
      <c r="M56154" s="10"/>
    </row>
    <row r="56155" spans="2:13" s="1" customFormat="1" ht="13.8" x14ac:dyDescent="0.3">
      <c r="B56155" s="10"/>
      <c r="L56155" s="10"/>
      <c r="M56155" s="10"/>
    </row>
    <row r="56156" spans="2:13" s="1" customFormat="1" ht="13.8" x14ac:dyDescent="0.3">
      <c r="B56156" s="10"/>
      <c r="L56156" s="10"/>
      <c r="M56156" s="10"/>
    </row>
    <row r="56157" spans="2:13" s="1" customFormat="1" ht="13.8" x14ac:dyDescent="0.3">
      <c r="B56157" s="10"/>
      <c r="L56157" s="10"/>
      <c r="M56157" s="10"/>
    </row>
    <row r="56158" spans="2:13" s="1" customFormat="1" ht="13.8" x14ac:dyDescent="0.3">
      <c r="B56158" s="10"/>
      <c r="L56158" s="10"/>
      <c r="M56158" s="10"/>
    </row>
    <row r="56159" spans="2:13" s="1" customFormat="1" ht="13.8" x14ac:dyDescent="0.3">
      <c r="B56159" s="10"/>
      <c r="L56159" s="10"/>
      <c r="M56159" s="10"/>
    </row>
    <row r="56160" spans="2:13" s="1" customFormat="1" ht="13.8" x14ac:dyDescent="0.3">
      <c r="B56160" s="10"/>
      <c r="L56160" s="10"/>
      <c r="M56160" s="10"/>
    </row>
    <row r="56161" spans="2:13" s="1" customFormat="1" ht="13.8" x14ac:dyDescent="0.3">
      <c r="B56161" s="10"/>
      <c r="L56161" s="10"/>
      <c r="M56161" s="10"/>
    </row>
    <row r="56162" spans="2:13" s="1" customFormat="1" ht="13.8" x14ac:dyDescent="0.3">
      <c r="B56162" s="10"/>
      <c r="L56162" s="10"/>
      <c r="M56162" s="10"/>
    </row>
    <row r="56163" spans="2:13" s="1" customFormat="1" ht="13.8" x14ac:dyDescent="0.3">
      <c r="B56163" s="10"/>
      <c r="L56163" s="10"/>
      <c r="M56163" s="10"/>
    </row>
    <row r="56164" spans="2:13" s="1" customFormat="1" ht="13.8" x14ac:dyDescent="0.3">
      <c r="B56164" s="10"/>
      <c r="L56164" s="10"/>
      <c r="M56164" s="10"/>
    </row>
    <row r="56165" spans="2:13" s="1" customFormat="1" ht="13.8" x14ac:dyDescent="0.3">
      <c r="B56165" s="10"/>
      <c r="L56165" s="10"/>
      <c r="M56165" s="10"/>
    </row>
    <row r="56166" spans="2:13" s="1" customFormat="1" ht="13.8" x14ac:dyDescent="0.3">
      <c r="B56166" s="10"/>
      <c r="L56166" s="10"/>
      <c r="M56166" s="10"/>
    </row>
    <row r="56167" spans="2:13" s="1" customFormat="1" ht="13.8" x14ac:dyDescent="0.3">
      <c r="B56167" s="10"/>
      <c r="L56167" s="10"/>
      <c r="M56167" s="10"/>
    </row>
    <row r="56168" spans="2:13" s="1" customFormat="1" ht="13.8" x14ac:dyDescent="0.3">
      <c r="B56168" s="10"/>
      <c r="L56168" s="10"/>
      <c r="M56168" s="10"/>
    </row>
    <row r="56169" spans="2:13" s="1" customFormat="1" ht="13.8" x14ac:dyDescent="0.3">
      <c r="B56169" s="10"/>
      <c r="L56169" s="10"/>
      <c r="M56169" s="10"/>
    </row>
    <row r="56170" spans="2:13" s="1" customFormat="1" ht="13.8" x14ac:dyDescent="0.3">
      <c r="B56170" s="10"/>
      <c r="L56170" s="10"/>
      <c r="M56170" s="10"/>
    </row>
    <row r="56171" spans="2:13" s="1" customFormat="1" ht="13.8" x14ac:dyDescent="0.3">
      <c r="B56171" s="10"/>
      <c r="L56171" s="10"/>
      <c r="M56171" s="10"/>
    </row>
    <row r="56172" spans="2:13" s="1" customFormat="1" ht="13.8" x14ac:dyDescent="0.3">
      <c r="B56172" s="10"/>
      <c r="L56172" s="10"/>
      <c r="M56172" s="10"/>
    </row>
    <row r="56173" spans="2:13" s="1" customFormat="1" ht="13.8" x14ac:dyDescent="0.3">
      <c r="B56173" s="10"/>
      <c r="L56173" s="10"/>
      <c r="M56173" s="10"/>
    </row>
    <row r="56174" spans="2:13" s="1" customFormat="1" ht="13.8" x14ac:dyDescent="0.3">
      <c r="B56174" s="10"/>
      <c r="L56174" s="10"/>
      <c r="M56174" s="10"/>
    </row>
    <row r="56175" spans="2:13" s="1" customFormat="1" ht="13.8" x14ac:dyDescent="0.3">
      <c r="B56175" s="10"/>
      <c r="L56175" s="10"/>
      <c r="M56175" s="10"/>
    </row>
    <row r="56176" spans="2:13" s="1" customFormat="1" ht="13.8" x14ac:dyDescent="0.3">
      <c r="B56176" s="10"/>
      <c r="L56176" s="10"/>
      <c r="M56176" s="10"/>
    </row>
    <row r="56177" spans="2:13" s="1" customFormat="1" ht="13.8" x14ac:dyDescent="0.3">
      <c r="B56177" s="10"/>
      <c r="L56177" s="10"/>
      <c r="M56177" s="10"/>
    </row>
    <row r="56178" spans="2:13" s="1" customFormat="1" ht="13.8" x14ac:dyDescent="0.3">
      <c r="B56178" s="10"/>
      <c r="L56178" s="10"/>
      <c r="M56178" s="10"/>
    </row>
    <row r="56179" spans="2:13" s="1" customFormat="1" ht="13.8" x14ac:dyDescent="0.3">
      <c r="B56179" s="10"/>
      <c r="L56179" s="10"/>
      <c r="M56179" s="10"/>
    </row>
    <row r="56180" spans="2:13" s="1" customFormat="1" ht="13.8" x14ac:dyDescent="0.3">
      <c r="B56180" s="10"/>
      <c r="L56180" s="10"/>
      <c r="M56180" s="10"/>
    </row>
    <row r="56181" spans="2:13" s="1" customFormat="1" ht="13.8" x14ac:dyDescent="0.3">
      <c r="B56181" s="10"/>
      <c r="L56181" s="10"/>
      <c r="M56181" s="10"/>
    </row>
    <row r="56182" spans="2:13" s="1" customFormat="1" ht="13.8" x14ac:dyDescent="0.3">
      <c r="B56182" s="10"/>
      <c r="L56182" s="10"/>
      <c r="M56182" s="10"/>
    </row>
    <row r="56183" spans="2:13" s="1" customFormat="1" ht="13.8" x14ac:dyDescent="0.3">
      <c r="B56183" s="10"/>
      <c r="L56183" s="10"/>
      <c r="M56183" s="10"/>
    </row>
    <row r="56184" spans="2:13" s="1" customFormat="1" ht="13.8" x14ac:dyDescent="0.3">
      <c r="B56184" s="10"/>
      <c r="L56184" s="10"/>
      <c r="M56184" s="10"/>
    </row>
    <row r="56185" spans="2:13" s="1" customFormat="1" ht="13.8" x14ac:dyDescent="0.3">
      <c r="B56185" s="10"/>
      <c r="L56185" s="10"/>
      <c r="M56185" s="10"/>
    </row>
    <row r="56186" spans="2:13" s="1" customFormat="1" ht="13.8" x14ac:dyDescent="0.3">
      <c r="B56186" s="10"/>
      <c r="L56186" s="10"/>
      <c r="M56186" s="10"/>
    </row>
    <row r="56187" spans="2:13" s="1" customFormat="1" ht="13.8" x14ac:dyDescent="0.3">
      <c r="B56187" s="10"/>
      <c r="L56187" s="10"/>
      <c r="M56187" s="10"/>
    </row>
    <row r="56188" spans="2:13" s="1" customFormat="1" ht="13.8" x14ac:dyDescent="0.3">
      <c r="B56188" s="10"/>
      <c r="L56188" s="10"/>
      <c r="M56188" s="10"/>
    </row>
    <row r="56189" spans="2:13" s="1" customFormat="1" ht="13.8" x14ac:dyDescent="0.3">
      <c r="B56189" s="10"/>
      <c r="L56189" s="10"/>
      <c r="M56189" s="10"/>
    </row>
    <row r="56190" spans="2:13" s="1" customFormat="1" ht="13.8" x14ac:dyDescent="0.3">
      <c r="B56190" s="10"/>
      <c r="L56190" s="10"/>
      <c r="M56190" s="10"/>
    </row>
    <row r="56191" spans="2:13" s="1" customFormat="1" ht="13.8" x14ac:dyDescent="0.3">
      <c r="B56191" s="10"/>
      <c r="L56191" s="10"/>
      <c r="M56191" s="10"/>
    </row>
    <row r="56192" spans="2:13" s="1" customFormat="1" ht="13.8" x14ac:dyDescent="0.3">
      <c r="B56192" s="10"/>
      <c r="L56192" s="10"/>
      <c r="M56192" s="10"/>
    </row>
    <row r="56193" spans="2:13" s="1" customFormat="1" ht="13.8" x14ac:dyDescent="0.3">
      <c r="B56193" s="10"/>
      <c r="L56193" s="10"/>
      <c r="M56193" s="10"/>
    </row>
    <row r="56194" spans="2:13" s="1" customFormat="1" ht="13.8" x14ac:dyDescent="0.3">
      <c r="B56194" s="10"/>
      <c r="L56194" s="10"/>
      <c r="M56194" s="10"/>
    </row>
    <row r="56195" spans="2:13" s="1" customFormat="1" ht="13.8" x14ac:dyDescent="0.3">
      <c r="B56195" s="10"/>
      <c r="L56195" s="10"/>
      <c r="M56195" s="10"/>
    </row>
    <row r="56196" spans="2:13" s="1" customFormat="1" ht="13.8" x14ac:dyDescent="0.3">
      <c r="B56196" s="10"/>
      <c r="L56196" s="10"/>
      <c r="M56196" s="10"/>
    </row>
    <row r="56197" spans="2:13" s="1" customFormat="1" ht="13.8" x14ac:dyDescent="0.3">
      <c r="B56197" s="10"/>
      <c r="L56197" s="10"/>
      <c r="M56197" s="10"/>
    </row>
    <row r="56198" spans="2:13" s="1" customFormat="1" ht="13.8" x14ac:dyDescent="0.3">
      <c r="B56198" s="10"/>
      <c r="L56198" s="10"/>
      <c r="M56198" s="10"/>
    </row>
    <row r="56199" spans="2:13" s="1" customFormat="1" ht="13.8" x14ac:dyDescent="0.3">
      <c r="B56199" s="10"/>
      <c r="L56199" s="10"/>
      <c r="M56199" s="10"/>
    </row>
    <row r="56200" spans="2:13" s="1" customFormat="1" ht="13.8" x14ac:dyDescent="0.3">
      <c r="B56200" s="10"/>
      <c r="L56200" s="10"/>
      <c r="M56200" s="10"/>
    </row>
    <row r="56201" spans="2:13" s="1" customFormat="1" ht="13.8" x14ac:dyDescent="0.3">
      <c r="B56201" s="10"/>
      <c r="L56201" s="10"/>
      <c r="M56201" s="10"/>
    </row>
    <row r="56202" spans="2:13" s="1" customFormat="1" ht="13.8" x14ac:dyDescent="0.3">
      <c r="B56202" s="10"/>
      <c r="L56202" s="10"/>
      <c r="M56202" s="10"/>
    </row>
    <row r="56203" spans="2:13" s="1" customFormat="1" ht="13.8" x14ac:dyDescent="0.3">
      <c r="B56203" s="10"/>
      <c r="L56203" s="10"/>
      <c r="M56203" s="10"/>
    </row>
    <row r="56204" spans="2:13" s="1" customFormat="1" ht="13.8" x14ac:dyDescent="0.3">
      <c r="B56204" s="10"/>
      <c r="L56204" s="10"/>
      <c r="M56204" s="10"/>
    </row>
    <row r="56205" spans="2:13" s="1" customFormat="1" ht="13.8" x14ac:dyDescent="0.3">
      <c r="B56205" s="10"/>
      <c r="L56205" s="10"/>
      <c r="M56205" s="10"/>
    </row>
    <row r="56206" spans="2:13" s="1" customFormat="1" ht="13.8" x14ac:dyDescent="0.3">
      <c r="B56206" s="10"/>
      <c r="L56206" s="10"/>
      <c r="M56206" s="10"/>
    </row>
    <row r="56207" spans="2:13" s="1" customFormat="1" ht="13.8" x14ac:dyDescent="0.3">
      <c r="B56207" s="10"/>
      <c r="L56207" s="10"/>
      <c r="M56207" s="10"/>
    </row>
    <row r="56208" spans="2:13" s="1" customFormat="1" ht="13.8" x14ac:dyDescent="0.3">
      <c r="B56208" s="10"/>
      <c r="L56208" s="10"/>
      <c r="M56208" s="10"/>
    </row>
    <row r="56209" spans="2:13" s="1" customFormat="1" ht="13.8" x14ac:dyDescent="0.3">
      <c r="B56209" s="10"/>
      <c r="L56209" s="10"/>
      <c r="M56209" s="10"/>
    </row>
    <row r="56210" spans="2:13" s="1" customFormat="1" ht="13.8" x14ac:dyDescent="0.3">
      <c r="B56210" s="10"/>
      <c r="L56210" s="10"/>
      <c r="M56210" s="10"/>
    </row>
    <row r="56211" spans="2:13" s="1" customFormat="1" ht="13.8" x14ac:dyDescent="0.3">
      <c r="B56211" s="10"/>
      <c r="L56211" s="10"/>
      <c r="M56211" s="10"/>
    </row>
    <row r="56212" spans="2:13" s="1" customFormat="1" ht="13.8" x14ac:dyDescent="0.3">
      <c r="B56212" s="10"/>
      <c r="L56212" s="10"/>
      <c r="M56212" s="10"/>
    </row>
    <row r="56213" spans="2:13" s="1" customFormat="1" ht="13.8" x14ac:dyDescent="0.3">
      <c r="B56213" s="10"/>
      <c r="L56213" s="10"/>
      <c r="M56213" s="10"/>
    </row>
    <row r="56214" spans="2:13" s="1" customFormat="1" ht="13.8" x14ac:dyDescent="0.3">
      <c r="B56214" s="10"/>
      <c r="L56214" s="10"/>
      <c r="M56214" s="10"/>
    </row>
    <row r="56215" spans="2:13" s="1" customFormat="1" ht="13.8" x14ac:dyDescent="0.3">
      <c r="B56215" s="10"/>
      <c r="L56215" s="10"/>
      <c r="M56215" s="10"/>
    </row>
    <row r="56216" spans="2:13" s="1" customFormat="1" ht="13.8" x14ac:dyDescent="0.3">
      <c r="B56216" s="10"/>
      <c r="L56216" s="10"/>
      <c r="M56216" s="10"/>
    </row>
    <row r="56217" spans="2:13" s="1" customFormat="1" ht="13.8" x14ac:dyDescent="0.3">
      <c r="B56217" s="10"/>
      <c r="L56217" s="10"/>
      <c r="M56217" s="10"/>
    </row>
    <row r="56218" spans="2:13" s="1" customFormat="1" ht="13.8" x14ac:dyDescent="0.3">
      <c r="B56218" s="10"/>
      <c r="L56218" s="10"/>
      <c r="M56218" s="10"/>
    </row>
    <row r="56219" spans="2:13" s="1" customFormat="1" ht="13.8" x14ac:dyDescent="0.3">
      <c r="B56219" s="10"/>
      <c r="L56219" s="10"/>
      <c r="M56219" s="10"/>
    </row>
    <row r="56220" spans="2:13" s="1" customFormat="1" ht="13.8" x14ac:dyDescent="0.3">
      <c r="B56220" s="10"/>
      <c r="L56220" s="10"/>
      <c r="M56220" s="10"/>
    </row>
    <row r="56221" spans="2:13" s="1" customFormat="1" ht="13.8" x14ac:dyDescent="0.3">
      <c r="B56221" s="10"/>
      <c r="L56221" s="10"/>
      <c r="M56221" s="10"/>
    </row>
    <row r="56222" spans="2:13" s="1" customFormat="1" ht="13.8" x14ac:dyDescent="0.3">
      <c r="B56222" s="10"/>
      <c r="L56222" s="10"/>
      <c r="M56222" s="10"/>
    </row>
    <row r="56223" spans="2:13" s="1" customFormat="1" ht="13.8" x14ac:dyDescent="0.3">
      <c r="B56223" s="10"/>
      <c r="L56223" s="10"/>
      <c r="M56223" s="10"/>
    </row>
    <row r="56224" spans="2:13" s="1" customFormat="1" ht="13.8" x14ac:dyDescent="0.3">
      <c r="B56224" s="10"/>
      <c r="L56224" s="10"/>
      <c r="M56224" s="10"/>
    </row>
    <row r="56225" spans="2:13" s="1" customFormat="1" ht="13.8" x14ac:dyDescent="0.3">
      <c r="B56225" s="10"/>
      <c r="L56225" s="10"/>
      <c r="M56225" s="10"/>
    </row>
    <row r="56226" spans="2:13" s="1" customFormat="1" ht="13.8" x14ac:dyDescent="0.3">
      <c r="B56226" s="10"/>
      <c r="L56226" s="10"/>
      <c r="M56226" s="10"/>
    </row>
    <row r="56227" spans="2:13" s="1" customFormat="1" ht="13.8" x14ac:dyDescent="0.3">
      <c r="B56227" s="10"/>
      <c r="L56227" s="10"/>
      <c r="M56227" s="10"/>
    </row>
    <row r="56228" spans="2:13" s="1" customFormat="1" ht="13.8" x14ac:dyDescent="0.3">
      <c r="B56228" s="10"/>
      <c r="L56228" s="10"/>
      <c r="M56228" s="10"/>
    </row>
    <row r="56229" spans="2:13" s="1" customFormat="1" ht="13.8" x14ac:dyDescent="0.3">
      <c r="B56229" s="10"/>
      <c r="L56229" s="10"/>
      <c r="M56229" s="10"/>
    </row>
    <row r="56230" spans="2:13" s="1" customFormat="1" ht="13.8" x14ac:dyDescent="0.3">
      <c r="B56230" s="10"/>
      <c r="L56230" s="10"/>
      <c r="M56230" s="10"/>
    </row>
    <row r="56231" spans="2:13" s="1" customFormat="1" ht="13.8" x14ac:dyDescent="0.3">
      <c r="B56231" s="10"/>
      <c r="L56231" s="10"/>
      <c r="M56231" s="10"/>
    </row>
    <row r="56232" spans="2:13" s="1" customFormat="1" ht="13.8" x14ac:dyDescent="0.3">
      <c r="B56232" s="10"/>
      <c r="L56232" s="10"/>
      <c r="M56232" s="10"/>
    </row>
    <row r="56233" spans="2:13" s="1" customFormat="1" ht="13.8" x14ac:dyDescent="0.3">
      <c r="B56233" s="10"/>
      <c r="L56233" s="10"/>
      <c r="M56233" s="10"/>
    </row>
    <row r="56234" spans="2:13" s="1" customFormat="1" ht="13.8" x14ac:dyDescent="0.3">
      <c r="B56234" s="10"/>
      <c r="L56234" s="10"/>
      <c r="M56234" s="10"/>
    </row>
    <row r="56235" spans="2:13" s="1" customFormat="1" ht="13.8" x14ac:dyDescent="0.3">
      <c r="B56235" s="10"/>
      <c r="L56235" s="10"/>
      <c r="M56235" s="10"/>
    </row>
    <row r="56236" spans="2:13" s="1" customFormat="1" ht="13.8" x14ac:dyDescent="0.3">
      <c r="B56236" s="10"/>
      <c r="L56236" s="10"/>
      <c r="M56236" s="10"/>
    </row>
    <row r="56237" spans="2:13" s="1" customFormat="1" ht="13.8" x14ac:dyDescent="0.3">
      <c r="B56237" s="10"/>
      <c r="L56237" s="10"/>
      <c r="M56237" s="10"/>
    </row>
    <row r="56238" spans="2:13" s="1" customFormat="1" ht="13.8" x14ac:dyDescent="0.3">
      <c r="B56238" s="10"/>
      <c r="L56238" s="10"/>
      <c r="M56238" s="10"/>
    </row>
    <row r="56239" spans="2:13" s="1" customFormat="1" ht="13.8" x14ac:dyDescent="0.3">
      <c r="B56239" s="10"/>
      <c r="L56239" s="10"/>
      <c r="M56239" s="10"/>
    </row>
    <row r="56240" spans="2:13" s="1" customFormat="1" ht="13.8" x14ac:dyDescent="0.3">
      <c r="B56240" s="10"/>
      <c r="L56240" s="10"/>
      <c r="M56240" s="10"/>
    </row>
    <row r="56241" spans="2:13" s="1" customFormat="1" ht="13.8" x14ac:dyDescent="0.3">
      <c r="B56241" s="10"/>
      <c r="L56241" s="10"/>
      <c r="M56241" s="10"/>
    </row>
    <row r="56242" spans="2:13" s="1" customFormat="1" ht="13.8" x14ac:dyDescent="0.3">
      <c r="B56242" s="10"/>
      <c r="L56242" s="10"/>
      <c r="M56242" s="10"/>
    </row>
    <row r="56243" spans="2:13" s="1" customFormat="1" ht="13.8" x14ac:dyDescent="0.3">
      <c r="B56243" s="10"/>
      <c r="L56243" s="10"/>
      <c r="M56243" s="10"/>
    </row>
    <row r="56244" spans="2:13" s="1" customFormat="1" ht="13.8" x14ac:dyDescent="0.3">
      <c r="B56244" s="10"/>
      <c r="L56244" s="10"/>
      <c r="M56244" s="10"/>
    </row>
    <row r="56245" spans="2:13" s="1" customFormat="1" ht="13.8" x14ac:dyDescent="0.3">
      <c r="B56245" s="10"/>
      <c r="L56245" s="10"/>
      <c r="M56245" s="10"/>
    </row>
    <row r="56246" spans="2:13" s="1" customFormat="1" ht="13.8" x14ac:dyDescent="0.3">
      <c r="B56246" s="10"/>
      <c r="L56246" s="10"/>
      <c r="M56246" s="10"/>
    </row>
    <row r="56247" spans="2:13" s="1" customFormat="1" ht="13.8" x14ac:dyDescent="0.3">
      <c r="B56247" s="10"/>
      <c r="L56247" s="10"/>
      <c r="M56247" s="10"/>
    </row>
    <row r="56248" spans="2:13" s="1" customFormat="1" ht="13.8" x14ac:dyDescent="0.3">
      <c r="B56248" s="10"/>
      <c r="L56248" s="10"/>
      <c r="M56248" s="10"/>
    </row>
    <row r="56249" spans="2:13" s="1" customFormat="1" ht="13.8" x14ac:dyDescent="0.3">
      <c r="B56249" s="10"/>
      <c r="L56249" s="10"/>
      <c r="M56249" s="10"/>
    </row>
    <row r="56250" spans="2:13" s="1" customFormat="1" ht="13.8" x14ac:dyDescent="0.3">
      <c r="B56250" s="10"/>
      <c r="L56250" s="10"/>
      <c r="M56250" s="10"/>
    </row>
    <row r="56251" spans="2:13" s="1" customFormat="1" ht="13.8" x14ac:dyDescent="0.3">
      <c r="B56251" s="10"/>
      <c r="L56251" s="10"/>
      <c r="M56251" s="10"/>
    </row>
    <row r="56252" spans="2:13" s="1" customFormat="1" ht="13.8" x14ac:dyDescent="0.3">
      <c r="B56252" s="10"/>
      <c r="L56252" s="10"/>
      <c r="M56252" s="10"/>
    </row>
    <row r="56253" spans="2:13" s="1" customFormat="1" ht="13.8" x14ac:dyDescent="0.3">
      <c r="B56253" s="10"/>
      <c r="L56253" s="10"/>
      <c r="M56253" s="10"/>
    </row>
    <row r="56254" spans="2:13" s="1" customFormat="1" ht="13.8" x14ac:dyDescent="0.3">
      <c r="B56254" s="10"/>
      <c r="L56254" s="10"/>
      <c r="M56254" s="10"/>
    </row>
    <row r="56255" spans="2:13" s="1" customFormat="1" ht="13.8" x14ac:dyDescent="0.3">
      <c r="B56255" s="10"/>
      <c r="L56255" s="10"/>
      <c r="M56255" s="10"/>
    </row>
    <row r="56256" spans="2:13" s="1" customFormat="1" ht="13.8" x14ac:dyDescent="0.3">
      <c r="B56256" s="10"/>
      <c r="L56256" s="10"/>
      <c r="M56256" s="10"/>
    </row>
    <row r="56257" spans="2:13" s="1" customFormat="1" ht="13.8" x14ac:dyDescent="0.3">
      <c r="B56257" s="10"/>
      <c r="L56257" s="10"/>
      <c r="M56257" s="10"/>
    </row>
    <row r="56258" spans="2:13" s="1" customFormat="1" ht="13.8" x14ac:dyDescent="0.3">
      <c r="B56258" s="10"/>
      <c r="L56258" s="10"/>
      <c r="M56258" s="10"/>
    </row>
    <row r="56259" spans="2:13" s="1" customFormat="1" ht="13.8" x14ac:dyDescent="0.3">
      <c r="B56259" s="10"/>
      <c r="L56259" s="10"/>
      <c r="M56259" s="10"/>
    </row>
    <row r="56260" spans="2:13" s="1" customFormat="1" ht="13.8" x14ac:dyDescent="0.3">
      <c r="B56260" s="10"/>
      <c r="L56260" s="10"/>
      <c r="M56260" s="10"/>
    </row>
    <row r="56261" spans="2:13" s="1" customFormat="1" ht="13.8" x14ac:dyDescent="0.3">
      <c r="B56261" s="10"/>
      <c r="L56261" s="10"/>
      <c r="M56261" s="10"/>
    </row>
    <row r="56262" spans="2:13" s="1" customFormat="1" ht="13.8" x14ac:dyDescent="0.3">
      <c r="B56262" s="10"/>
      <c r="L56262" s="10"/>
      <c r="M56262" s="10"/>
    </row>
    <row r="56263" spans="2:13" s="1" customFormat="1" ht="13.8" x14ac:dyDescent="0.3">
      <c r="B56263" s="10"/>
      <c r="L56263" s="10"/>
      <c r="M56263" s="10"/>
    </row>
    <row r="56264" spans="2:13" s="1" customFormat="1" ht="13.8" x14ac:dyDescent="0.3">
      <c r="B56264" s="10"/>
      <c r="L56264" s="10"/>
      <c r="M56264" s="10"/>
    </row>
    <row r="56265" spans="2:13" s="1" customFormat="1" ht="13.8" x14ac:dyDescent="0.3">
      <c r="B56265" s="10"/>
      <c r="L56265" s="10"/>
      <c r="M56265" s="10"/>
    </row>
    <row r="56266" spans="2:13" s="1" customFormat="1" ht="13.8" x14ac:dyDescent="0.3">
      <c r="B56266" s="10"/>
      <c r="L56266" s="10"/>
      <c r="M56266" s="10"/>
    </row>
    <row r="56267" spans="2:13" s="1" customFormat="1" ht="13.8" x14ac:dyDescent="0.3">
      <c r="B56267" s="10"/>
      <c r="L56267" s="10"/>
      <c r="M56267" s="10"/>
    </row>
    <row r="56268" spans="2:13" s="1" customFormat="1" ht="13.8" x14ac:dyDescent="0.3">
      <c r="B56268" s="10"/>
      <c r="L56268" s="10"/>
      <c r="M56268" s="10"/>
    </row>
    <row r="56269" spans="2:13" s="1" customFormat="1" ht="13.8" x14ac:dyDescent="0.3">
      <c r="B56269" s="10"/>
      <c r="L56269" s="10"/>
      <c r="M56269" s="10"/>
    </row>
    <row r="56270" spans="2:13" s="1" customFormat="1" ht="13.8" x14ac:dyDescent="0.3">
      <c r="B56270" s="10"/>
      <c r="L56270" s="10"/>
      <c r="M56270" s="10"/>
    </row>
    <row r="56271" spans="2:13" s="1" customFormat="1" ht="13.8" x14ac:dyDescent="0.3">
      <c r="B56271" s="10"/>
      <c r="L56271" s="10"/>
      <c r="M56271" s="10"/>
    </row>
    <row r="56272" spans="2:13" s="1" customFormat="1" ht="13.8" x14ac:dyDescent="0.3">
      <c r="B56272" s="10"/>
      <c r="L56272" s="10"/>
      <c r="M56272" s="10"/>
    </row>
    <row r="56273" spans="2:13" s="1" customFormat="1" ht="13.8" x14ac:dyDescent="0.3">
      <c r="B56273" s="10"/>
      <c r="L56273" s="10"/>
      <c r="M56273" s="10"/>
    </row>
    <row r="56274" spans="2:13" s="1" customFormat="1" ht="13.8" x14ac:dyDescent="0.3">
      <c r="B56274" s="10"/>
      <c r="L56274" s="10"/>
      <c r="M56274" s="10"/>
    </row>
    <row r="56275" spans="2:13" s="1" customFormat="1" ht="13.8" x14ac:dyDescent="0.3">
      <c r="B56275" s="10"/>
      <c r="L56275" s="10"/>
      <c r="M56275" s="10"/>
    </row>
    <row r="56276" spans="2:13" s="1" customFormat="1" ht="13.8" x14ac:dyDescent="0.3">
      <c r="B56276" s="10"/>
      <c r="L56276" s="10"/>
      <c r="M56276" s="10"/>
    </row>
    <row r="56277" spans="2:13" s="1" customFormat="1" ht="13.8" x14ac:dyDescent="0.3">
      <c r="B56277" s="10"/>
      <c r="L56277" s="10"/>
      <c r="M56277" s="10"/>
    </row>
    <row r="56278" spans="2:13" s="1" customFormat="1" ht="13.8" x14ac:dyDescent="0.3">
      <c r="B56278" s="10"/>
      <c r="L56278" s="10"/>
      <c r="M56278" s="10"/>
    </row>
    <row r="56279" spans="2:13" s="1" customFormat="1" ht="13.8" x14ac:dyDescent="0.3">
      <c r="B56279" s="10"/>
      <c r="L56279" s="10"/>
      <c r="M56279" s="10"/>
    </row>
    <row r="56280" spans="2:13" s="1" customFormat="1" ht="13.8" x14ac:dyDescent="0.3">
      <c r="B56280" s="10"/>
      <c r="L56280" s="10"/>
      <c r="M56280" s="10"/>
    </row>
    <row r="56281" spans="2:13" s="1" customFormat="1" ht="13.8" x14ac:dyDescent="0.3">
      <c r="B56281" s="10"/>
      <c r="L56281" s="10"/>
      <c r="M56281" s="10"/>
    </row>
    <row r="56282" spans="2:13" s="1" customFormat="1" ht="13.8" x14ac:dyDescent="0.3">
      <c r="B56282" s="10"/>
      <c r="L56282" s="10"/>
      <c r="M56282" s="10"/>
    </row>
    <row r="56283" spans="2:13" s="1" customFormat="1" ht="13.8" x14ac:dyDescent="0.3">
      <c r="B56283" s="10"/>
      <c r="L56283" s="10"/>
      <c r="M56283" s="10"/>
    </row>
    <row r="56284" spans="2:13" s="1" customFormat="1" ht="13.8" x14ac:dyDescent="0.3">
      <c r="B56284" s="10"/>
      <c r="L56284" s="10"/>
      <c r="M56284" s="10"/>
    </row>
    <row r="56285" spans="2:13" s="1" customFormat="1" ht="13.8" x14ac:dyDescent="0.3">
      <c r="B56285" s="10"/>
      <c r="L56285" s="10"/>
      <c r="M56285" s="10"/>
    </row>
    <row r="56286" spans="2:13" s="1" customFormat="1" ht="13.8" x14ac:dyDescent="0.3">
      <c r="B56286" s="10"/>
      <c r="L56286" s="10"/>
      <c r="M56286" s="10"/>
    </row>
    <row r="56287" spans="2:13" s="1" customFormat="1" ht="13.8" x14ac:dyDescent="0.3">
      <c r="B56287" s="10"/>
      <c r="L56287" s="10"/>
      <c r="M56287" s="10"/>
    </row>
    <row r="56288" spans="2:13" s="1" customFormat="1" ht="13.8" x14ac:dyDescent="0.3">
      <c r="B56288" s="10"/>
      <c r="L56288" s="10"/>
      <c r="M56288" s="10"/>
    </row>
    <row r="56289" spans="2:13" s="1" customFormat="1" ht="13.8" x14ac:dyDescent="0.3">
      <c r="B56289" s="10"/>
      <c r="L56289" s="10"/>
      <c r="M56289" s="10"/>
    </row>
    <row r="56290" spans="2:13" s="1" customFormat="1" ht="13.8" x14ac:dyDescent="0.3">
      <c r="B56290" s="10"/>
      <c r="L56290" s="10"/>
      <c r="M56290" s="10"/>
    </row>
    <row r="56291" spans="2:13" s="1" customFormat="1" ht="13.8" x14ac:dyDescent="0.3">
      <c r="B56291" s="10"/>
      <c r="L56291" s="10"/>
      <c r="M56291" s="10"/>
    </row>
    <row r="56292" spans="2:13" s="1" customFormat="1" ht="13.8" x14ac:dyDescent="0.3">
      <c r="B56292" s="10"/>
      <c r="L56292" s="10"/>
      <c r="M56292" s="10"/>
    </row>
    <row r="56293" spans="2:13" s="1" customFormat="1" ht="13.8" x14ac:dyDescent="0.3">
      <c r="B56293" s="10"/>
      <c r="L56293" s="10"/>
      <c r="M56293" s="10"/>
    </row>
    <row r="56294" spans="2:13" s="1" customFormat="1" ht="13.8" x14ac:dyDescent="0.3">
      <c r="B56294" s="10"/>
      <c r="L56294" s="10"/>
      <c r="M56294" s="10"/>
    </row>
    <row r="56295" spans="2:13" s="1" customFormat="1" ht="13.8" x14ac:dyDescent="0.3">
      <c r="B56295" s="10"/>
      <c r="L56295" s="10"/>
      <c r="M56295" s="10"/>
    </row>
    <row r="56296" spans="2:13" s="1" customFormat="1" ht="13.8" x14ac:dyDescent="0.3">
      <c r="B56296" s="10"/>
      <c r="L56296" s="10"/>
      <c r="M56296" s="10"/>
    </row>
    <row r="56297" spans="2:13" s="1" customFormat="1" ht="13.8" x14ac:dyDescent="0.3">
      <c r="B56297" s="10"/>
      <c r="L56297" s="10"/>
      <c r="M56297" s="10"/>
    </row>
    <row r="56298" spans="2:13" s="1" customFormat="1" ht="13.8" x14ac:dyDescent="0.3">
      <c r="B56298" s="10"/>
      <c r="L56298" s="10"/>
      <c r="M56298" s="10"/>
    </row>
    <row r="56299" spans="2:13" s="1" customFormat="1" ht="13.8" x14ac:dyDescent="0.3">
      <c r="B56299" s="10"/>
      <c r="L56299" s="10"/>
      <c r="M56299" s="10"/>
    </row>
    <row r="56300" spans="2:13" s="1" customFormat="1" ht="13.8" x14ac:dyDescent="0.3">
      <c r="B56300" s="10"/>
      <c r="L56300" s="10"/>
      <c r="M56300" s="10"/>
    </row>
    <row r="56301" spans="2:13" s="1" customFormat="1" ht="13.8" x14ac:dyDescent="0.3">
      <c r="B56301" s="10"/>
      <c r="L56301" s="10"/>
      <c r="M56301" s="10"/>
    </row>
    <row r="56302" spans="2:13" s="1" customFormat="1" ht="13.8" x14ac:dyDescent="0.3">
      <c r="B56302" s="10"/>
      <c r="L56302" s="10"/>
      <c r="M56302" s="10"/>
    </row>
    <row r="56303" spans="2:13" s="1" customFormat="1" ht="13.8" x14ac:dyDescent="0.3">
      <c r="B56303" s="10"/>
      <c r="L56303" s="10"/>
      <c r="M56303" s="10"/>
    </row>
    <row r="56304" spans="2:13" s="1" customFormat="1" ht="13.8" x14ac:dyDescent="0.3">
      <c r="B56304" s="10"/>
      <c r="L56304" s="10"/>
      <c r="M56304" s="10"/>
    </row>
    <row r="56305" spans="2:13" s="1" customFormat="1" ht="13.8" x14ac:dyDescent="0.3">
      <c r="B56305" s="10"/>
      <c r="L56305" s="10"/>
      <c r="M56305" s="10"/>
    </row>
    <row r="56306" spans="2:13" s="1" customFormat="1" ht="13.8" x14ac:dyDescent="0.3">
      <c r="B56306" s="10"/>
      <c r="L56306" s="10"/>
      <c r="M56306" s="10"/>
    </row>
    <row r="56307" spans="2:13" s="1" customFormat="1" ht="13.8" x14ac:dyDescent="0.3">
      <c r="B56307" s="10"/>
      <c r="L56307" s="10"/>
      <c r="M56307" s="10"/>
    </row>
    <row r="56308" spans="2:13" s="1" customFormat="1" ht="13.8" x14ac:dyDescent="0.3">
      <c r="B56308" s="10"/>
      <c r="L56308" s="10"/>
      <c r="M56308" s="10"/>
    </row>
    <row r="56309" spans="2:13" s="1" customFormat="1" ht="13.8" x14ac:dyDescent="0.3">
      <c r="B56309" s="10"/>
      <c r="L56309" s="10"/>
      <c r="M56309" s="10"/>
    </row>
    <row r="56310" spans="2:13" s="1" customFormat="1" ht="13.8" x14ac:dyDescent="0.3">
      <c r="B56310" s="10"/>
      <c r="L56310" s="10"/>
      <c r="M56310" s="10"/>
    </row>
    <row r="56311" spans="2:13" s="1" customFormat="1" ht="13.8" x14ac:dyDescent="0.3">
      <c r="B56311" s="10"/>
      <c r="L56311" s="10"/>
      <c r="M56311" s="10"/>
    </row>
    <row r="56312" spans="2:13" s="1" customFormat="1" ht="13.8" x14ac:dyDescent="0.3">
      <c r="B56312" s="10"/>
      <c r="L56312" s="10"/>
      <c r="M56312" s="10"/>
    </row>
    <row r="56313" spans="2:13" s="1" customFormat="1" ht="13.8" x14ac:dyDescent="0.3">
      <c r="B56313" s="10"/>
      <c r="L56313" s="10"/>
      <c r="M56313" s="10"/>
    </row>
    <row r="56314" spans="2:13" s="1" customFormat="1" ht="13.8" x14ac:dyDescent="0.3">
      <c r="B56314" s="10"/>
      <c r="L56314" s="10"/>
      <c r="M56314" s="10"/>
    </row>
    <row r="56315" spans="2:13" s="1" customFormat="1" ht="13.8" x14ac:dyDescent="0.3">
      <c r="B56315" s="10"/>
      <c r="L56315" s="10"/>
      <c r="M56315" s="10"/>
    </row>
    <row r="56316" spans="2:13" s="1" customFormat="1" ht="13.8" x14ac:dyDescent="0.3">
      <c r="B56316" s="10"/>
      <c r="L56316" s="10"/>
      <c r="M56316" s="10"/>
    </row>
    <row r="56317" spans="2:13" s="1" customFormat="1" ht="13.8" x14ac:dyDescent="0.3">
      <c r="B56317" s="10"/>
      <c r="L56317" s="10"/>
      <c r="M56317" s="10"/>
    </row>
    <row r="56318" spans="2:13" s="1" customFormat="1" ht="13.8" x14ac:dyDescent="0.3">
      <c r="B56318" s="10"/>
      <c r="L56318" s="10"/>
      <c r="M56318" s="10"/>
    </row>
    <row r="56319" spans="2:13" s="1" customFormat="1" ht="13.8" x14ac:dyDescent="0.3">
      <c r="B56319" s="10"/>
      <c r="L56319" s="10"/>
      <c r="M56319" s="10"/>
    </row>
    <row r="56320" spans="2:13" s="1" customFormat="1" ht="13.8" x14ac:dyDescent="0.3">
      <c r="B56320" s="10"/>
      <c r="L56320" s="10"/>
      <c r="M56320" s="10"/>
    </row>
    <row r="56321" spans="2:13" s="1" customFormat="1" ht="13.8" x14ac:dyDescent="0.3">
      <c r="B56321" s="10"/>
      <c r="L56321" s="10"/>
      <c r="M56321" s="10"/>
    </row>
    <row r="56322" spans="2:13" s="1" customFormat="1" ht="13.8" x14ac:dyDescent="0.3">
      <c r="B56322" s="10"/>
      <c r="L56322" s="10"/>
      <c r="M56322" s="10"/>
    </row>
    <row r="56323" spans="2:13" s="1" customFormat="1" ht="13.8" x14ac:dyDescent="0.3">
      <c r="B56323" s="10"/>
      <c r="L56323" s="10"/>
      <c r="M56323" s="10"/>
    </row>
    <row r="56324" spans="2:13" s="1" customFormat="1" ht="13.8" x14ac:dyDescent="0.3">
      <c r="B56324" s="10"/>
      <c r="L56324" s="10"/>
      <c r="M56324" s="10"/>
    </row>
    <row r="56325" spans="2:13" s="1" customFormat="1" ht="13.8" x14ac:dyDescent="0.3">
      <c r="B56325" s="10"/>
      <c r="L56325" s="10"/>
      <c r="M56325" s="10"/>
    </row>
    <row r="56326" spans="2:13" s="1" customFormat="1" ht="13.8" x14ac:dyDescent="0.3">
      <c r="B56326" s="10"/>
      <c r="L56326" s="10"/>
      <c r="M56326" s="10"/>
    </row>
    <row r="56327" spans="2:13" s="1" customFormat="1" ht="13.8" x14ac:dyDescent="0.3">
      <c r="B56327" s="10"/>
      <c r="L56327" s="10"/>
      <c r="M56327" s="10"/>
    </row>
    <row r="56328" spans="2:13" s="1" customFormat="1" ht="13.8" x14ac:dyDescent="0.3">
      <c r="B56328" s="10"/>
      <c r="L56328" s="10"/>
      <c r="M56328" s="10"/>
    </row>
    <row r="56329" spans="2:13" s="1" customFormat="1" ht="13.8" x14ac:dyDescent="0.3">
      <c r="B56329" s="10"/>
      <c r="L56329" s="10"/>
      <c r="M56329" s="10"/>
    </row>
    <row r="56330" spans="2:13" s="1" customFormat="1" ht="13.8" x14ac:dyDescent="0.3">
      <c r="B56330" s="10"/>
      <c r="L56330" s="10"/>
      <c r="M56330" s="10"/>
    </row>
    <row r="56331" spans="2:13" s="1" customFormat="1" ht="13.8" x14ac:dyDescent="0.3">
      <c r="B56331" s="10"/>
      <c r="L56331" s="10"/>
      <c r="M56331" s="10"/>
    </row>
    <row r="56332" spans="2:13" s="1" customFormat="1" ht="13.8" x14ac:dyDescent="0.3">
      <c r="B56332" s="10"/>
      <c r="L56332" s="10"/>
      <c r="M56332" s="10"/>
    </row>
    <row r="56333" spans="2:13" s="1" customFormat="1" ht="13.8" x14ac:dyDescent="0.3">
      <c r="B56333" s="10"/>
      <c r="L56333" s="10"/>
      <c r="M56333" s="10"/>
    </row>
    <row r="56334" spans="2:13" s="1" customFormat="1" ht="13.8" x14ac:dyDescent="0.3">
      <c r="B56334" s="10"/>
      <c r="L56334" s="10"/>
      <c r="M56334" s="10"/>
    </row>
    <row r="56335" spans="2:13" s="1" customFormat="1" ht="13.8" x14ac:dyDescent="0.3">
      <c r="B56335" s="10"/>
      <c r="L56335" s="10"/>
      <c r="M56335" s="10"/>
    </row>
    <row r="56336" spans="2:13" s="1" customFormat="1" ht="13.8" x14ac:dyDescent="0.3">
      <c r="B56336" s="10"/>
      <c r="L56336" s="10"/>
      <c r="M56336" s="10"/>
    </row>
    <row r="56337" spans="2:13" s="1" customFormat="1" ht="13.8" x14ac:dyDescent="0.3">
      <c r="B56337" s="10"/>
      <c r="L56337" s="10"/>
      <c r="M56337" s="10"/>
    </row>
    <row r="56338" spans="2:13" s="1" customFormat="1" ht="13.8" x14ac:dyDescent="0.3">
      <c r="B56338" s="10"/>
      <c r="L56338" s="10"/>
      <c r="M56338" s="10"/>
    </row>
    <row r="56339" spans="2:13" s="1" customFormat="1" ht="13.8" x14ac:dyDescent="0.3">
      <c r="B56339" s="10"/>
      <c r="L56339" s="10"/>
      <c r="M56339" s="10"/>
    </row>
    <row r="56340" spans="2:13" s="1" customFormat="1" ht="13.8" x14ac:dyDescent="0.3">
      <c r="B56340" s="10"/>
      <c r="L56340" s="10"/>
      <c r="M56340" s="10"/>
    </row>
    <row r="56341" spans="2:13" s="1" customFormat="1" ht="13.8" x14ac:dyDescent="0.3">
      <c r="B56341" s="10"/>
      <c r="L56341" s="10"/>
      <c r="M56341" s="10"/>
    </row>
    <row r="56342" spans="2:13" s="1" customFormat="1" ht="13.8" x14ac:dyDescent="0.3">
      <c r="B56342" s="10"/>
      <c r="L56342" s="10"/>
      <c r="M56342" s="10"/>
    </row>
    <row r="56343" spans="2:13" s="1" customFormat="1" ht="13.8" x14ac:dyDescent="0.3">
      <c r="B56343" s="10"/>
      <c r="L56343" s="10"/>
      <c r="M56343" s="10"/>
    </row>
    <row r="56344" spans="2:13" s="1" customFormat="1" ht="13.8" x14ac:dyDescent="0.3">
      <c r="B56344" s="10"/>
      <c r="L56344" s="10"/>
      <c r="M56344" s="10"/>
    </row>
    <row r="56345" spans="2:13" s="1" customFormat="1" ht="13.8" x14ac:dyDescent="0.3">
      <c r="B56345" s="10"/>
      <c r="L56345" s="10"/>
      <c r="M56345" s="10"/>
    </row>
    <row r="56346" spans="2:13" s="1" customFormat="1" ht="13.8" x14ac:dyDescent="0.3">
      <c r="B56346" s="10"/>
      <c r="L56346" s="10"/>
      <c r="M56346" s="10"/>
    </row>
    <row r="56347" spans="2:13" s="1" customFormat="1" ht="13.8" x14ac:dyDescent="0.3">
      <c r="B56347" s="10"/>
      <c r="L56347" s="10"/>
      <c r="M56347" s="10"/>
    </row>
    <row r="56348" spans="2:13" s="1" customFormat="1" ht="13.8" x14ac:dyDescent="0.3">
      <c r="B56348" s="10"/>
      <c r="L56348" s="10"/>
      <c r="M56348" s="10"/>
    </row>
    <row r="56349" spans="2:13" s="1" customFormat="1" ht="13.8" x14ac:dyDescent="0.3">
      <c r="B56349" s="10"/>
      <c r="L56349" s="10"/>
      <c r="M56349" s="10"/>
    </row>
    <row r="56350" spans="2:13" s="1" customFormat="1" ht="13.8" x14ac:dyDescent="0.3">
      <c r="B56350" s="10"/>
      <c r="L56350" s="10"/>
      <c r="M56350" s="10"/>
    </row>
    <row r="56351" spans="2:13" s="1" customFormat="1" ht="13.8" x14ac:dyDescent="0.3">
      <c r="B56351" s="10"/>
      <c r="L56351" s="10"/>
      <c r="M56351" s="10"/>
    </row>
    <row r="56352" spans="2:13" s="1" customFormat="1" ht="13.8" x14ac:dyDescent="0.3">
      <c r="B56352" s="10"/>
      <c r="L56352" s="10"/>
      <c r="M56352" s="10"/>
    </row>
    <row r="56353" spans="2:13" s="1" customFormat="1" ht="13.8" x14ac:dyDescent="0.3">
      <c r="B56353" s="10"/>
      <c r="L56353" s="10"/>
      <c r="M56353" s="10"/>
    </row>
    <row r="56354" spans="2:13" s="1" customFormat="1" ht="13.8" x14ac:dyDescent="0.3">
      <c r="B56354" s="10"/>
      <c r="L56354" s="10"/>
      <c r="M56354" s="10"/>
    </row>
    <row r="56355" spans="2:13" s="1" customFormat="1" ht="13.8" x14ac:dyDescent="0.3">
      <c r="B56355" s="10"/>
      <c r="L56355" s="10"/>
      <c r="M56355" s="10"/>
    </row>
    <row r="56356" spans="2:13" s="1" customFormat="1" ht="13.8" x14ac:dyDescent="0.3">
      <c r="B56356" s="10"/>
      <c r="L56356" s="10"/>
      <c r="M56356" s="10"/>
    </row>
    <row r="56357" spans="2:13" s="1" customFormat="1" ht="13.8" x14ac:dyDescent="0.3">
      <c r="B56357" s="10"/>
      <c r="L56357" s="10"/>
      <c r="M56357" s="10"/>
    </row>
    <row r="56358" spans="2:13" s="1" customFormat="1" ht="13.8" x14ac:dyDescent="0.3">
      <c r="B56358" s="10"/>
      <c r="L56358" s="10"/>
      <c r="M56358" s="10"/>
    </row>
    <row r="56359" spans="2:13" s="1" customFormat="1" ht="13.8" x14ac:dyDescent="0.3">
      <c r="B56359" s="10"/>
      <c r="L56359" s="10"/>
      <c r="M56359" s="10"/>
    </row>
    <row r="56360" spans="2:13" s="1" customFormat="1" ht="13.8" x14ac:dyDescent="0.3">
      <c r="B56360" s="10"/>
      <c r="L56360" s="10"/>
      <c r="M56360" s="10"/>
    </row>
    <row r="56361" spans="2:13" s="1" customFormat="1" ht="13.8" x14ac:dyDescent="0.3">
      <c r="B56361" s="10"/>
      <c r="L56361" s="10"/>
      <c r="M56361" s="10"/>
    </row>
    <row r="56362" spans="2:13" s="1" customFormat="1" ht="13.8" x14ac:dyDescent="0.3">
      <c r="B56362" s="10"/>
      <c r="L56362" s="10"/>
      <c r="M56362" s="10"/>
    </row>
    <row r="56363" spans="2:13" s="1" customFormat="1" ht="13.8" x14ac:dyDescent="0.3">
      <c r="B56363" s="10"/>
      <c r="L56363" s="10"/>
      <c r="M56363" s="10"/>
    </row>
    <row r="56364" spans="2:13" s="1" customFormat="1" ht="13.8" x14ac:dyDescent="0.3">
      <c r="B56364" s="10"/>
      <c r="L56364" s="10"/>
      <c r="M56364" s="10"/>
    </row>
    <row r="56365" spans="2:13" s="1" customFormat="1" ht="13.8" x14ac:dyDescent="0.3">
      <c r="B56365" s="10"/>
      <c r="L56365" s="10"/>
      <c r="M56365" s="10"/>
    </row>
    <row r="56366" spans="2:13" s="1" customFormat="1" ht="13.8" x14ac:dyDescent="0.3">
      <c r="B56366" s="10"/>
      <c r="L56366" s="10"/>
      <c r="M56366" s="10"/>
    </row>
    <row r="56367" spans="2:13" s="1" customFormat="1" ht="13.8" x14ac:dyDescent="0.3">
      <c r="B56367" s="10"/>
      <c r="L56367" s="10"/>
      <c r="M56367" s="10"/>
    </row>
    <row r="56368" spans="2:13" s="1" customFormat="1" ht="13.8" x14ac:dyDescent="0.3">
      <c r="B56368" s="10"/>
      <c r="L56368" s="10"/>
      <c r="M56368" s="10"/>
    </row>
    <row r="56369" spans="2:13" s="1" customFormat="1" ht="13.8" x14ac:dyDescent="0.3">
      <c r="B56369" s="10"/>
      <c r="L56369" s="10"/>
      <c r="M56369" s="10"/>
    </row>
    <row r="56370" spans="2:13" s="1" customFormat="1" ht="13.8" x14ac:dyDescent="0.3">
      <c r="B56370" s="10"/>
      <c r="L56370" s="10"/>
      <c r="M56370" s="10"/>
    </row>
    <row r="56371" spans="2:13" s="1" customFormat="1" ht="13.8" x14ac:dyDescent="0.3">
      <c r="B56371" s="10"/>
      <c r="L56371" s="10"/>
      <c r="M56371" s="10"/>
    </row>
    <row r="56372" spans="2:13" s="1" customFormat="1" ht="13.8" x14ac:dyDescent="0.3">
      <c r="B56372" s="10"/>
      <c r="L56372" s="10"/>
      <c r="M56372" s="10"/>
    </row>
    <row r="56373" spans="2:13" s="1" customFormat="1" ht="13.8" x14ac:dyDescent="0.3">
      <c r="B56373" s="10"/>
      <c r="L56373" s="10"/>
      <c r="M56373" s="10"/>
    </row>
    <row r="56374" spans="2:13" s="1" customFormat="1" ht="13.8" x14ac:dyDescent="0.3">
      <c r="B56374" s="10"/>
      <c r="L56374" s="10"/>
      <c r="M56374" s="10"/>
    </row>
    <row r="56375" spans="2:13" s="1" customFormat="1" ht="13.8" x14ac:dyDescent="0.3">
      <c r="B56375" s="10"/>
      <c r="L56375" s="10"/>
      <c r="M56375" s="10"/>
    </row>
    <row r="56376" spans="2:13" s="1" customFormat="1" ht="13.8" x14ac:dyDescent="0.3">
      <c r="B56376" s="10"/>
      <c r="L56376" s="10"/>
      <c r="M56376" s="10"/>
    </row>
    <row r="56377" spans="2:13" s="1" customFormat="1" ht="13.8" x14ac:dyDescent="0.3">
      <c r="B56377" s="10"/>
      <c r="L56377" s="10"/>
      <c r="M56377" s="10"/>
    </row>
    <row r="56378" spans="2:13" s="1" customFormat="1" ht="13.8" x14ac:dyDescent="0.3">
      <c r="B56378" s="10"/>
      <c r="L56378" s="10"/>
      <c r="M56378" s="10"/>
    </row>
    <row r="56379" spans="2:13" s="1" customFormat="1" ht="13.8" x14ac:dyDescent="0.3">
      <c r="B56379" s="10"/>
      <c r="L56379" s="10"/>
      <c r="M56379" s="10"/>
    </row>
    <row r="56380" spans="2:13" s="1" customFormat="1" ht="13.8" x14ac:dyDescent="0.3">
      <c r="B56380" s="10"/>
      <c r="L56380" s="10"/>
      <c r="M56380" s="10"/>
    </row>
    <row r="56381" spans="2:13" s="1" customFormat="1" ht="13.8" x14ac:dyDescent="0.3">
      <c r="B56381" s="10"/>
      <c r="L56381" s="10"/>
      <c r="M56381" s="10"/>
    </row>
    <row r="56382" spans="2:13" s="1" customFormat="1" ht="13.8" x14ac:dyDescent="0.3">
      <c r="B56382" s="10"/>
      <c r="L56382" s="10"/>
      <c r="M56382" s="10"/>
    </row>
    <row r="56383" spans="2:13" s="1" customFormat="1" ht="13.8" x14ac:dyDescent="0.3">
      <c r="B56383" s="10"/>
      <c r="L56383" s="10"/>
      <c r="M56383" s="10"/>
    </row>
    <row r="56384" spans="2:13" s="1" customFormat="1" ht="13.8" x14ac:dyDescent="0.3">
      <c r="B56384" s="10"/>
      <c r="L56384" s="10"/>
      <c r="M56384" s="10"/>
    </row>
    <row r="56385" spans="2:13" s="1" customFormat="1" ht="13.8" x14ac:dyDescent="0.3">
      <c r="B56385" s="10"/>
      <c r="L56385" s="10"/>
      <c r="M56385" s="10"/>
    </row>
    <row r="56386" spans="2:13" s="1" customFormat="1" ht="13.8" x14ac:dyDescent="0.3">
      <c r="B56386" s="10"/>
      <c r="L56386" s="10"/>
      <c r="M56386" s="10"/>
    </row>
    <row r="56387" spans="2:13" s="1" customFormat="1" ht="13.8" x14ac:dyDescent="0.3">
      <c r="B56387" s="10"/>
      <c r="L56387" s="10"/>
      <c r="M56387" s="10"/>
    </row>
    <row r="56388" spans="2:13" s="1" customFormat="1" ht="13.8" x14ac:dyDescent="0.3">
      <c r="B56388" s="10"/>
      <c r="L56388" s="10"/>
      <c r="M56388" s="10"/>
    </row>
    <row r="56389" spans="2:13" s="1" customFormat="1" ht="13.8" x14ac:dyDescent="0.3">
      <c r="B56389" s="10"/>
      <c r="L56389" s="10"/>
      <c r="M56389" s="10"/>
    </row>
    <row r="56390" spans="2:13" s="1" customFormat="1" ht="13.8" x14ac:dyDescent="0.3">
      <c r="B56390" s="10"/>
      <c r="L56390" s="10"/>
      <c r="M56390" s="10"/>
    </row>
    <row r="56391" spans="2:13" s="1" customFormat="1" ht="13.8" x14ac:dyDescent="0.3">
      <c r="B56391" s="10"/>
      <c r="L56391" s="10"/>
      <c r="M56391" s="10"/>
    </row>
    <row r="56392" spans="2:13" s="1" customFormat="1" ht="13.8" x14ac:dyDescent="0.3">
      <c r="B56392" s="10"/>
      <c r="L56392" s="10"/>
      <c r="M56392" s="10"/>
    </row>
    <row r="56393" spans="2:13" s="1" customFormat="1" ht="13.8" x14ac:dyDescent="0.3">
      <c r="B56393" s="10"/>
      <c r="L56393" s="10"/>
      <c r="M56393" s="10"/>
    </row>
    <row r="56394" spans="2:13" s="1" customFormat="1" ht="13.8" x14ac:dyDescent="0.3">
      <c r="B56394" s="10"/>
      <c r="L56394" s="10"/>
      <c r="M56394" s="10"/>
    </row>
    <row r="56395" spans="2:13" s="1" customFormat="1" ht="13.8" x14ac:dyDescent="0.3">
      <c r="B56395" s="10"/>
      <c r="L56395" s="10"/>
      <c r="M56395" s="10"/>
    </row>
    <row r="56396" spans="2:13" s="1" customFormat="1" ht="13.8" x14ac:dyDescent="0.3">
      <c r="B56396" s="10"/>
      <c r="L56396" s="10"/>
      <c r="M56396" s="10"/>
    </row>
    <row r="56397" spans="2:13" s="1" customFormat="1" ht="13.8" x14ac:dyDescent="0.3">
      <c r="B56397" s="10"/>
      <c r="L56397" s="10"/>
      <c r="M56397" s="10"/>
    </row>
    <row r="56398" spans="2:13" s="1" customFormat="1" ht="13.8" x14ac:dyDescent="0.3">
      <c r="B56398" s="10"/>
      <c r="L56398" s="10"/>
      <c r="M56398" s="10"/>
    </row>
    <row r="56399" spans="2:13" s="1" customFormat="1" ht="13.8" x14ac:dyDescent="0.3">
      <c r="B56399" s="10"/>
      <c r="L56399" s="10"/>
      <c r="M56399" s="10"/>
    </row>
    <row r="56400" spans="2:13" s="1" customFormat="1" ht="13.8" x14ac:dyDescent="0.3">
      <c r="B56400" s="10"/>
      <c r="L56400" s="10"/>
      <c r="M56400" s="10"/>
    </row>
    <row r="56401" spans="2:13" s="1" customFormat="1" ht="13.8" x14ac:dyDescent="0.3">
      <c r="B56401" s="10"/>
      <c r="L56401" s="10"/>
      <c r="M56401" s="10"/>
    </row>
    <row r="56402" spans="2:13" s="1" customFormat="1" ht="13.8" x14ac:dyDescent="0.3">
      <c r="B56402" s="10"/>
      <c r="L56402" s="10"/>
      <c r="M56402" s="10"/>
    </row>
    <row r="56403" spans="2:13" s="1" customFormat="1" ht="13.8" x14ac:dyDescent="0.3">
      <c r="B56403" s="10"/>
      <c r="L56403" s="10"/>
      <c r="M56403" s="10"/>
    </row>
    <row r="56404" spans="2:13" s="1" customFormat="1" ht="13.8" x14ac:dyDescent="0.3">
      <c r="B56404" s="10"/>
      <c r="L56404" s="10"/>
      <c r="M56404" s="10"/>
    </row>
    <row r="56405" spans="2:13" s="1" customFormat="1" ht="13.8" x14ac:dyDescent="0.3">
      <c r="B56405" s="10"/>
      <c r="L56405" s="10"/>
      <c r="M56405" s="10"/>
    </row>
    <row r="56406" spans="2:13" s="1" customFormat="1" ht="13.8" x14ac:dyDescent="0.3">
      <c r="B56406" s="10"/>
      <c r="L56406" s="10"/>
      <c r="M56406" s="10"/>
    </row>
    <row r="56407" spans="2:13" s="1" customFormat="1" ht="13.8" x14ac:dyDescent="0.3">
      <c r="B56407" s="10"/>
      <c r="L56407" s="10"/>
      <c r="M56407" s="10"/>
    </row>
    <row r="56408" spans="2:13" s="1" customFormat="1" ht="13.8" x14ac:dyDescent="0.3">
      <c r="B56408" s="10"/>
      <c r="L56408" s="10"/>
      <c r="M56408" s="10"/>
    </row>
    <row r="56409" spans="2:13" s="1" customFormat="1" ht="13.8" x14ac:dyDescent="0.3">
      <c r="B56409" s="10"/>
      <c r="L56409" s="10"/>
      <c r="M56409" s="10"/>
    </row>
    <row r="56410" spans="2:13" s="1" customFormat="1" ht="13.8" x14ac:dyDescent="0.3">
      <c r="B56410" s="10"/>
      <c r="L56410" s="10"/>
      <c r="M56410" s="10"/>
    </row>
    <row r="56411" spans="2:13" s="1" customFormat="1" ht="13.8" x14ac:dyDescent="0.3">
      <c r="B56411" s="10"/>
      <c r="L56411" s="10"/>
      <c r="M56411" s="10"/>
    </row>
    <row r="56412" spans="2:13" s="1" customFormat="1" ht="13.8" x14ac:dyDescent="0.3">
      <c r="B56412" s="10"/>
      <c r="L56412" s="10"/>
      <c r="M56412" s="10"/>
    </row>
    <row r="56413" spans="2:13" s="1" customFormat="1" ht="13.8" x14ac:dyDescent="0.3">
      <c r="B56413" s="10"/>
      <c r="L56413" s="10"/>
      <c r="M56413" s="10"/>
    </row>
    <row r="56414" spans="2:13" s="1" customFormat="1" ht="13.8" x14ac:dyDescent="0.3">
      <c r="B56414" s="10"/>
      <c r="L56414" s="10"/>
      <c r="M56414" s="10"/>
    </row>
    <row r="56415" spans="2:13" s="1" customFormat="1" ht="13.8" x14ac:dyDescent="0.3">
      <c r="B56415" s="10"/>
      <c r="L56415" s="10"/>
      <c r="M56415" s="10"/>
    </row>
    <row r="56416" spans="2:13" s="1" customFormat="1" ht="13.8" x14ac:dyDescent="0.3">
      <c r="B56416" s="10"/>
      <c r="L56416" s="10"/>
      <c r="M56416" s="10"/>
    </row>
    <row r="56417" spans="2:13" s="1" customFormat="1" ht="13.8" x14ac:dyDescent="0.3">
      <c r="B56417" s="10"/>
      <c r="L56417" s="10"/>
      <c r="M56417" s="10"/>
    </row>
    <row r="56418" spans="2:13" s="1" customFormat="1" ht="13.8" x14ac:dyDescent="0.3">
      <c r="B56418" s="10"/>
      <c r="L56418" s="10"/>
      <c r="M56418" s="10"/>
    </row>
    <row r="56419" spans="2:13" s="1" customFormat="1" ht="13.8" x14ac:dyDescent="0.3">
      <c r="B56419" s="10"/>
      <c r="L56419" s="10"/>
      <c r="M56419" s="10"/>
    </row>
    <row r="56420" spans="2:13" s="1" customFormat="1" ht="13.8" x14ac:dyDescent="0.3">
      <c r="B56420" s="10"/>
      <c r="L56420" s="10"/>
      <c r="M56420" s="10"/>
    </row>
    <row r="56421" spans="2:13" s="1" customFormat="1" ht="13.8" x14ac:dyDescent="0.3">
      <c r="B56421" s="10"/>
      <c r="L56421" s="10"/>
      <c r="M56421" s="10"/>
    </row>
    <row r="56422" spans="2:13" s="1" customFormat="1" ht="13.8" x14ac:dyDescent="0.3">
      <c r="B56422" s="10"/>
      <c r="L56422" s="10"/>
      <c r="M56422" s="10"/>
    </row>
    <row r="56423" spans="2:13" s="1" customFormat="1" ht="13.8" x14ac:dyDescent="0.3">
      <c r="B56423" s="10"/>
      <c r="L56423" s="10"/>
      <c r="M56423" s="10"/>
    </row>
    <row r="56424" spans="2:13" s="1" customFormat="1" ht="13.8" x14ac:dyDescent="0.3">
      <c r="B56424" s="10"/>
      <c r="L56424" s="10"/>
      <c r="M56424" s="10"/>
    </row>
    <row r="56425" spans="2:13" s="1" customFormat="1" ht="13.8" x14ac:dyDescent="0.3">
      <c r="B56425" s="10"/>
      <c r="L56425" s="10"/>
      <c r="M56425" s="10"/>
    </row>
    <row r="56426" spans="2:13" s="1" customFormat="1" ht="13.8" x14ac:dyDescent="0.3">
      <c r="B56426" s="10"/>
      <c r="L56426" s="10"/>
      <c r="M56426" s="10"/>
    </row>
    <row r="56427" spans="2:13" s="1" customFormat="1" ht="13.8" x14ac:dyDescent="0.3">
      <c r="B56427" s="10"/>
      <c r="L56427" s="10"/>
      <c r="M56427" s="10"/>
    </row>
    <row r="56428" spans="2:13" s="1" customFormat="1" ht="13.8" x14ac:dyDescent="0.3">
      <c r="B56428" s="10"/>
      <c r="L56428" s="10"/>
      <c r="M56428" s="10"/>
    </row>
    <row r="56429" spans="2:13" s="1" customFormat="1" ht="13.8" x14ac:dyDescent="0.3">
      <c r="B56429" s="10"/>
      <c r="L56429" s="10"/>
      <c r="M56429" s="10"/>
    </row>
    <row r="56430" spans="2:13" s="1" customFormat="1" ht="13.8" x14ac:dyDescent="0.3">
      <c r="B56430" s="10"/>
      <c r="L56430" s="10"/>
      <c r="M56430" s="10"/>
    </row>
    <row r="56431" spans="2:13" s="1" customFormat="1" ht="13.8" x14ac:dyDescent="0.3">
      <c r="B56431" s="10"/>
      <c r="L56431" s="10"/>
      <c r="M56431" s="10"/>
    </row>
    <row r="56432" spans="2:13" s="1" customFormat="1" ht="13.8" x14ac:dyDescent="0.3">
      <c r="B56432" s="10"/>
      <c r="L56432" s="10"/>
      <c r="M56432" s="10"/>
    </row>
    <row r="56433" spans="2:13" s="1" customFormat="1" ht="13.8" x14ac:dyDescent="0.3">
      <c r="B56433" s="10"/>
      <c r="L56433" s="10"/>
      <c r="M56433" s="10"/>
    </row>
    <row r="56434" spans="2:13" s="1" customFormat="1" ht="13.8" x14ac:dyDescent="0.3">
      <c r="B56434" s="10"/>
      <c r="L56434" s="10"/>
      <c r="M56434" s="10"/>
    </row>
    <row r="56435" spans="2:13" s="1" customFormat="1" ht="13.8" x14ac:dyDescent="0.3">
      <c r="B56435" s="10"/>
      <c r="L56435" s="10"/>
      <c r="M56435" s="10"/>
    </row>
    <row r="56436" spans="2:13" s="1" customFormat="1" ht="13.8" x14ac:dyDescent="0.3">
      <c r="B56436" s="10"/>
      <c r="L56436" s="10"/>
      <c r="M56436" s="10"/>
    </row>
    <row r="56437" spans="2:13" s="1" customFormat="1" ht="13.8" x14ac:dyDescent="0.3">
      <c r="B56437" s="10"/>
      <c r="L56437" s="10"/>
      <c r="M56437" s="10"/>
    </row>
    <row r="56438" spans="2:13" s="1" customFormat="1" ht="13.8" x14ac:dyDescent="0.3">
      <c r="B56438" s="10"/>
      <c r="L56438" s="10"/>
      <c r="M56438" s="10"/>
    </row>
    <row r="56439" spans="2:13" s="1" customFormat="1" ht="13.8" x14ac:dyDescent="0.3">
      <c r="B56439" s="10"/>
      <c r="L56439" s="10"/>
      <c r="M56439" s="10"/>
    </row>
    <row r="56440" spans="2:13" s="1" customFormat="1" ht="13.8" x14ac:dyDescent="0.3">
      <c r="B56440" s="10"/>
      <c r="L56440" s="10"/>
      <c r="M56440" s="10"/>
    </row>
    <row r="56441" spans="2:13" s="1" customFormat="1" ht="13.8" x14ac:dyDescent="0.3">
      <c r="B56441" s="10"/>
      <c r="L56441" s="10"/>
      <c r="M56441" s="10"/>
    </row>
    <row r="56442" spans="2:13" s="1" customFormat="1" ht="13.8" x14ac:dyDescent="0.3">
      <c r="B56442" s="10"/>
      <c r="L56442" s="10"/>
      <c r="M56442" s="10"/>
    </row>
    <row r="56443" spans="2:13" s="1" customFormat="1" ht="13.8" x14ac:dyDescent="0.3">
      <c r="B56443" s="10"/>
      <c r="L56443" s="10"/>
      <c r="M56443" s="10"/>
    </row>
    <row r="56444" spans="2:13" s="1" customFormat="1" ht="13.8" x14ac:dyDescent="0.3">
      <c r="B56444" s="10"/>
      <c r="L56444" s="10"/>
      <c r="M56444" s="10"/>
    </row>
    <row r="56445" spans="2:13" s="1" customFormat="1" ht="13.8" x14ac:dyDescent="0.3">
      <c r="B56445" s="10"/>
      <c r="L56445" s="10"/>
      <c r="M56445" s="10"/>
    </row>
    <row r="56446" spans="2:13" s="1" customFormat="1" ht="13.8" x14ac:dyDescent="0.3">
      <c r="B56446" s="10"/>
      <c r="L56446" s="10"/>
      <c r="M56446" s="10"/>
    </row>
    <row r="56447" spans="2:13" s="1" customFormat="1" ht="13.8" x14ac:dyDescent="0.3">
      <c r="B56447" s="10"/>
      <c r="L56447" s="10"/>
      <c r="M56447" s="10"/>
    </row>
    <row r="56448" spans="2:13" s="1" customFormat="1" ht="13.8" x14ac:dyDescent="0.3">
      <c r="B56448" s="10"/>
      <c r="L56448" s="10"/>
      <c r="M56448" s="10"/>
    </row>
    <row r="56449" spans="2:13" s="1" customFormat="1" ht="13.8" x14ac:dyDescent="0.3">
      <c r="B56449" s="10"/>
      <c r="L56449" s="10"/>
      <c r="M56449" s="10"/>
    </row>
    <row r="56450" spans="2:13" s="1" customFormat="1" ht="13.8" x14ac:dyDescent="0.3">
      <c r="B56450" s="10"/>
      <c r="L56450" s="10"/>
      <c r="M56450" s="10"/>
    </row>
    <row r="56451" spans="2:13" s="1" customFormat="1" ht="13.8" x14ac:dyDescent="0.3">
      <c r="B56451" s="10"/>
      <c r="L56451" s="10"/>
      <c r="M56451" s="10"/>
    </row>
    <row r="56452" spans="2:13" s="1" customFormat="1" ht="13.8" x14ac:dyDescent="0.3">
      <c r="B56452" s="10"/>
      <c r="L56452" s="10"/>
      <c r="M56452" s="10"/>
    </row>
    <row r="56453" spans="2:13" s="1" customFormat="1" ht="13.8" x14ac:dyDescent="0.3">
      <c r="B56453" s="10"/>
      <c r="L56453" s="10"/>
      <c r="M56453" s="10"/>
    </row>
    <row r="56454" spans="2:13" s="1" customFormat="1" ht="13.8" x14ac:dyDescent="0.3">
      <c r="B56454" s="10"/>
      <c r="L56454" s="10"/>
      <c r="M56454" s="10"/>
    </row>
    <row r="56455" spans="2:13" s="1" customFormat="1" ht="13.8" x14ac:dyDescent="0.3">
      <c r="B56455" s="10"/>
      <c r="L56455" s="10"/>
      <c r="M56455" s="10"/>
    </row>
    <row r="56456" spans="2:13" s="1" customFormat="1" ht="13.8" x14ac:dyDescent="0.3">
      <c r="B56456" s="10"/>
      <c r="L56456" s="10"/>
      <c r="M56456" s="10"/>
    </row>
    <row r="56457" spans="2:13" s="1" customFormat="1" ht="13.8" x14ac:dyDescent="0.3">
      <c r="B56457" s="10"/>
      <c r="L56457" s="10"/>
      <c r="M56457" s="10"/>
    </row>
    <row r="56458" spans="2:13" s="1" customFormat="1" ht="13.8" x14ac:dyDescent="0.3">
      <c r="B56458" s="10"/>
      <c r="L56458" s="10"/>
      <c r="M56458" s="10"/>
    </row>
    <row r="56459" spans="2:13" s="1" customFormat="1" ht="13.8" x14ac:dyDescent="0.3">
      <c r="B56459" s="10"/>
      <c r="L56459" s="10"/>
      <c r="M56459" s="10"/>
    </row>
    <row r="56460" spans="2:13" s="1" customFormat="1" ht="13.8" x14ac:dyDescent="0.3">
      <c r="B56460" s="10"/>
      <c r="L56460" s="10"/>
      <c r="M56460" s="10"/>
    </row>
    <row r="56461" spans="2:13" s="1" customFormat="1" ht="13.8" x14ac:dyDescent="0.3">
      <c r="B56461" s="10"/>
      <c r="L56461" s="10"/>
      <c r="M56461" s="10"/>
    </row>
    <row r="56462" spans="2:13" s="1" customFormat="1" ht="13.8" x14ac:dyDescent="0.3">
      <c r="B56462" s="10"/>
      <c r="L56462" s="10"/>
      <c r="M56462" s="10"/>
    </row>
    <row r="56463" spans="2:13" s="1" customFormat="1" ht="13.8" x14ac:dyDescent="0.3">
      <c r="B56463" s="10"/>
      <c r="L56463" s="10"/>
      <c r="M56463" s="10"/>
    </row>
    <row r="56464" spans="2:13" s="1" customFormat="1" ht="13.8" x14ac:dyDescent="0.3">
      <c r="B56464" s="10"/>
      <c r="L56464" s="10"/>
      <c r="M56464" s="10"/>
    </row>
    <row r="56465" spans="2:13" s="1" customFormat="1" ht="13.8" x14ac:dyDescent="0.3">
      <c r="B56465" s="10"/>
      <c r="L56465" s="10"/>
      <c r="M56465" s="10"/>
    </row>
    <row r="56466" spans="2:13" s="1" customFormat="1" ht="13.8" x14ac:dyDescent="0.3">
      <c r="B56466" s="10"/>
      <c r="L56466" s="10"/>
      <c r="M56466" s="10"/>
    </row>
    <row r="56467" spans="2:13" s="1" customFormat="1" ht="13.8" x14ac:dyDescent="0.3">
      <c r="B56467" s="10"/>
      <c r="L56467" s="10"/>
      <c r="M56467" s="10"/>
    </row>
    <row r="56468" spans="2:13" s="1" customFormat="1" ht="13.8" x14ac:dyDescent="0.3">
      <c r="B56468" s="10"/>
      <c r="L56468" s="10"/>
      <c r="M56468" s="10"/>
    </row>
    <row r="56469" spans="2:13" s="1" customFormat="1" ht="13.8" x14ac:dyDescent="0.3">
      <c r="B56469" s="10"/>
      <c r="L56469" s="10"/>
      <c r="M56469" s="10"/>
    </row>
    <row r="56470" spans="2:13" s="1" customFormat="1" ht="13.8" x14ac:dyDescent="0.3">
      <c r="B56470" s="10"/>
      <c r="L56470" s="10"/>
      <c r="M56470" s="10"/>
    </row>
    <row r="56471" spans="2:13" s="1" customFormat="1" ht="13.8" x14ac:dyDescent="0.3">
      <c r="B56471" s="10"/>
      <c r="L56471" s="10"/>
      <c r="M56471" s="10"/>
    </row>
    <row r="56472" spans="2:13" s="1" customFormat="1" ht="13.8" x14ac:dyDescent="0.3">
      <c r="B56472" s="10"/>
      <c r="L56472" s="10"/>
      <c r="M56472" s="10"/>
    </row>
    <row r="56473" spans="2:13" s="1" customFormat="1" ht="13.8" x14ac:dyDescent="0.3">
      <c r="B56473" s="10"/>
      <c r="L56473" s="10"/>
      <c r="M56473" s="10"/>
    </row>
    <row r="56474" spans="2:13" s="1" customFormat="1" ht="13.8" x14ac:dyDescent="0.3">
      <c r="B56474" s="10"/>
      <c r="L56474" s="10"/>
      <c r="M56474" s="10"/>
    </row>
    <row r="56475" spans="2:13" s="1" customFormat="1" ht="13.8" x14ac:dyDescent="0.3">
      <c r="B56475" s="10"/>
      <c r="L56475" s="10"/>
      <c r="M56475" s="10"/>
    </row>
    <row r="56476" spans="2:13" s="1" customFormat="1" ht="13.8" x14ac:dyDescent="0.3">
      <c r="B56476" s="10"/>
      <c r="L56476" s="10"/>
      <c r="M56476" s="10"/>
    </row>
    <row r="56477" spans="2:13" s="1" customFormat="1" ht="13.8" x14ac:dyDescent="0.3">
      <c r="B56477" s="10"/>
      <c r="L56477" s="10"/>
      <c r="M56477" s="10"/>
    </row>
    <row r="56478" spans="2:13" s="1" customFormat="1" ht="13.8" x14ac:dyDescent="0.3">
      <c r="B56478" s="10"/>
      <c r="L56478" s="10"/>
      <c r="M56478" s="10"/>
    </row>
    <row r="56479" spans="2:13" s="1" customFormat="1" ht="13.8" x14ac:dyDescent="0.3">
      <c r="B56479" s="10"/>
      <c r="L56479" s="10"/>
      <c r="M56479" s="10"/>
    </row>
    <row r="56480" spans="2:13" s="1" customFormat="1" ht="13.8" x14ac:dyDescent="0.3">
      <c r="B56480" s="10"/>
      <c r="L56480" s="10"/>
      <c r="M56480" s="10"/>
    </row>
    <row r="56481" spans="2:13" s="1" customFormat="1" ht="13.8" x14ac:dyDescent="0.3">
      <c r="B56481" s="10"/>
      <c r="L56481" s="10"/>
      <c r="M56481" s="10"/>
    </row>
    <row r="56482" spans="2:13" s="1" customFormat="1" ht="13.8" x14ac:dyDescent="0.3">
      <c r="B56482" s="10"/>
      <c r="L56482" s="10"/>
      <c r="M56482" s="10"/>
    </row>
    <row r="56483" spans="2:13" s="1" customFormat="1" ht="13.8" x14ac:dyDescent="0.3">
      <c r="B56483" s="10"/>
      <c r="L56483" s="10"/>
      <c r="M56483" s="10"/>
    </row>
    <row r="56484" spans="2:13" s="1" customFormat="1" ht="13.8" x14ac:dyDescent="0.3">
      <c r="B56484" s="10"/>
      <c r="L56484" s="10"/>
      <c r="M56484" s="10"/>
    </row>
    <row r="56485" spans="2:13" s="1" customFormat="1" ht="13.8" x14ac:dyDescent="0.3">
      <c r="B56485" s="10"/>
      <c r="L56485" s="10"/>
      <c r="M56485" s="10"/>
    </row>
    <row r="56486" spans="2:13" s="1" customFormat="1" ht="13.8" x14ac:dyDescent="0.3">
      <c r="B56486" s="10"/>
      <c r="L56486" s="10"/>
      <c r="M56486" s="10"/>
    </row>
    <row r="56487" spans="2:13" s="1" customFormat="1" ht="13.8" x14ac:dyDescent="0.3">
      <c r="B56487" s="10"/>
      <c r="L56487" s="10"/>
      <c r="M56487" s="10"/>
    </row>
    <row r="56488" spans="2:13" s="1" customFormat="1" ht="13.8" x14ac:dyDescent="0.3">
      <c r="B56488" s="10"/>
      <c r="L56488" s="10"/>
      <c r="M56488" s="10"/>
    </row>
    <row r="56489" spans="2:13" s="1" customFormat="1" ht="13.8" x14ac:dyDescent="0.3">
      <c r="B56489" s="10"/>
      <c r="L56489" s="10"/>
      <c r="M56489" s="10"/>
    </row>
    <row r="56490" spans="2:13" s="1" customFormat="1" ht="13.8" x14ac:dyDescent="0.3">
      <c r="B56490" s="10"/>
      <c r="L56490" s="10"/>
      <c r="M56490" s="10"/>
    </row>
    <row r="56491" spans="2:13" s="1" customFormat="1" ht="13.8" x14ac:dyDescent="0.3">
      <c r="B56491" s="10"/>
      <c r="L56491" s="10"/>
      <c r="M56491" s="10"/>
    </row>
    <row r="56492" spans="2:13" s="1" customFormat="1" ht="13.8" x14ac:dyDescent="0.3">
      <c r="B56492" s="10"/>
      <c r="L56492" s="10"/>
      <c r="M56492" s="10"/>
    </row>
    <row r="56493" spans="2:13" s="1" customFormat="1" ht="13.8" x14ac:dyDescent="0.3">
      <c r="B56493" s="10"/>
      <c r="L56493" s="10"/>
      <c r="M56493" s="10"/>
    </row>
    <row r="56494" spans="2:13" s="1" customFormat="1" ht="13.8" x14ac:dyDescent="0.3">
      <c r="B56494" s="10"/>
      <c r="L56494" s="10"/>
      <c r="M56494" s="10"/>
    </row>
    <row r="56495" spans="2:13" s="1" customFormat="1" ht="13.8" x14ac:dyDescent="0.3">
      <c r="B56495" s="10"/>
      <c r="L56495" s="10"/>
      <c r="M56495" s="10"/>
    </row>
    <row r="56496" spans="2:13" s="1" customFormat="1" ht="13.8" x14ac:dyDescent="0.3">
      <c r="B56496" s="10"/>
      <c r="L56496" s="10"/>
      <c r="M56496" s="10"/>
    </row>
    <row r="56497" spans="2:13" s="1" customFormat="1" ht="13.8" x14ac:dyDescent="0.3">
      <c r="B56497" s="10"/>
      <c r="L56497" s="10"/>
      <c r="M56497" s="10"/>
    </row>
    <row r="56498" spans="2:13" s="1" customFormat="1" ht="13.8" x14ac:dyDescent="0.3">
      <c r="B56498" s="10"/>
      <c r="L56498" s="10"/>
      <c r="M56498" s="10"/>
    </row>
    <row r="56499" spans="2:13" s="1" customFormat="1" ht="13.8" x14ac:dyDescent="0.3">
      <c r="B56499" s="10"/>
      <c r="L56499" s="10"/>
      <c r="M56499" s="10"/>
    </row>
    <row r="56500" spans="2:13" s="1" customFormat="1" ht="13.8" x14ac:dyDescent="0.3">
      <c r="B56500" s="10"/>
      <c r="L56500" s="10"/>
      <c r="M56500" s="10"/>
    </row>
    <row r="56501" spans="2:13" s="1" customFormat="1" ht="13.8" x14ac:dyDescent="0.3">
      <c r="B56501" s="10"/>
      <c r="L56501" s="10"/>
      <c r="M56501" s="10"/>
    </row>
    <row r="56502" spans="2:13" s="1" customFormat="1" ht="13.8" x14ac:dyDescent="0.3">
      <c r="B56502" s="10"/>
      <c r="L56502" s="10"/>
      <c r="M56502" s="10"/>
    </row>
    <row r="56503" spans="2:13" s="1" customFormat="1" ht="13.8" x14ac:dyDescent="0.3">
      <c r="B56503" s="10"/>
      <c r="L56503" s="10"/>
      <c r="M56503" s="10"/>
    </row>
    <row r="56504" spans="2:13" s="1" customFormat="1" ht="13.8" x14ac:dyDescent="0.3">
      <c r="B56504" s="10"/>
      <c r="L56504" s="10"/>
      <c r="M56504" s="10"/>
    </row>
    <row r="56505" spans="2:13" s="1" customFormat="1" ht="13.8" x14ac:dyDescent="0.3">
      <c r="B56505" s="10"/>
      <c r="L56505" s="10"/>
      <c r="M56505" s="10"/>
    </row>
    <row r="56506" spans="2:13" s="1" customFormat="1" ht="13.8" x14ac:dyDescent="0.3">
      <c r="B56506" s="10"/>
      <c r="L56506" s="10"/>
      <c r="M56506" s="10"/>
    </row>
    <row r="56507" spans="2:13" s="1" customFormat="1" ht="13.8" x14ac:dyDescent="0.3">
      <c r="B56507" s="10"/>
      <c r="L56507" s="10"/>
      <c r="M56507" s="10"/>
    </row>
    <row r="56508" spans="2:13" s="1" customFormat="1" ht="13.8" x14ac:dyDescent="0.3">
      <c r="B56508" s="10"/>
      <c r="L56508" s="10"/>
      <c r="M56508" s="10"/>
    </row>
    <row r="56509" spans="2:13" s="1" customFormat="1" ht="13.8" x14ac:dyDescent="0.3">
      <c r="B56509" s="10"/>
      <c r="L56509" s="10"/>
      <c r="M56509" s="10"/>
    </row>
    <row r="56510" spans="2:13" s="1" customFormat="1" ht="13.8" x14ac:dyDescent="0.3">
      <c r="B56510" s="10"/>
      <c r="L56510" s="10"/>
      <c r="M56510" s="10"/>
    </row>
    <row r="56511" spans="2:13" s="1" customFormat="1" ht="13.8" x14ac:dyDescent="0.3">
      <c r="B56511" s="10"/>
      <c r="L56511" s="10"/>
      <c r="M56511" s="10"/>
    </row>
    <row r="56512" spans="2:13" s="1" customFormat="1" ht="13.8" x14ac:dyDescent="0.3">
      <c r="B56512" s="10"/>
      <c r="L56512" s="10"/>
      <c r="M56512" s="10"/>
    </row>
    <row r="56513" spans="2:13" s="1" customFormat="1" ht="13.8" x14ac:dyDescent="0.3">
      <c r="B56513" s="10"/>
      <c r="L56513" s="10"/>
      <c r="M56513" s="10"/>
    </row>
    <row r="56514" spans="2:13" s="1" customFormat="1" ht="13.8" x14ac:dyDescent="0.3">
      <c r="B56514" s="10"/>
      <c r="L56514" s="10"/>
      <c r="M56514" s="10"/>
    </row>
    <row r="56515" spans="2:13" s="1" customFormat="1" ht="13.8" x14ac:dyDescent="0.3">
      <c r="B56515" s="10"/>
      <c r="L56515" s="10"/>
      <c r="M56515" s="10"/>
    </row>
    <row r="56516" spans="2:13" s="1" customFormat="1" ht="13.8" x14ac:dyDescent="0.3">
      <c r="B56516" s="10"/>
      <c r="L56516" s="10"/>
      <c r="M56516" s="10"/>
    </row>
    <row r="56517" spans="2:13" s="1" customFormat="1" ht="13.8" x14ac:dyDescent="0.3">
      <c r="B56517" s="10"/>
      <c r="L56517" s="10"/>
      <c r="M56517" s="10"/>
    </row>
    <row r="56518" spans="2:13" s="1" customFormat="1" ht="13.8" x14ac:dyDescent="0.3">
      <c r="B56518" s="10"/>
      <c r="L56518" s="10"/>
      <c r="M56518" s="10"/>
    </row>
    <row r="56519" spans="2:13" s="1" customFormat="1" ht="13.8" x14ac:dyDescent="0.3">
      <c r="B56519" s="10"/>
      <c r="L56519" s="10"/>
      <c r="M56519" s="10"/>
    </row>
    <row r="56520" spans="2:13" s="1" customFormat="1" ht="13.8" x14ac:dyDescent="0.3">
      <c r="B56520" s="10"/>
      <c r="L56520" s="10"/>
      <c r="M56520" s="10"/>
    </row>
    <row r="56521" spans="2:13" s="1" customFormat="1" ht="13.8" x14ac:dyDescent="0.3">
      <c r="B56521" s="10"/>
      <c r="L56521" s="10"/>
      <c r="M56521" s="10"/>
    </row>
    <row r="56522" spans="2:13" s="1" customFormat="1" ht="13.8" x14ac:dyDescent="0.3">
      <c r="B56522" s="10"/>
      <c r="L56522" s="10"/>
      <c r="M56522" s="10"/>
    </row>
    <row r="56523" spans="2:13" s="1" customFormat="1" ht="13.8" x14ac:dyDescent="0.3">
      <c r="B56523" s="10"/>
      <c r="L56523" s="10"/>
      <c r="M56523" s="10"/>
    </row>
    <row r="56524" spans="2:13" s="1" customFormat="1" ht="13.8" x14ac:dyDescent="0.3">
      <c r="B56524" s="10"/>
      <c r="L56524" s="10"/>
      <c r="M56524" s="10"/>
    </row>
    <row r="56525" spans="2:13" s="1" customFormat="1" ht="13.8" x14ac:dyDescent="0.3">
      <c r="B56525" s="10"/>
      <c r="L56525" s="10"/>
      <c r="M56525" s="10"/>
    </row>
    <row r="56526" spans="2:13" s="1" customFormat="1" ht="13.8" x14ac:dyDescent="0.3">
      <c r="B56526" s="10"/>
      <c r="L56526" s="10"/>
      <c r="M56526" s="10"/>
    </row>
    <row r="56527" spans="2:13" s="1" customFormat="1" ht="13.8" x14ac:dyDescent="0.3">
      <c r="B56527" s="10"/>
      <c r="L56527" s="10"/>
      <c r="M56527" s="10"/>
    </row>
    <row r="56528" spans="2:13" s="1" customFormat="1" ht="13.8" x14ac:dyDescent="0.3">
      <c r="B56528" s="10"/>
      <c r="L56528" s="10"/>
      <c r="M56528" s="10"/>
    </row>
    <row r="56529" spans="2:13" s="1" customFormat="1" ht="13.8" x14ac:dyDescent="0.3">
      <c r="B56529" s="10"/>
      <c r="L56529" s="10"/>
      <c r="M56529" s="10"/>
    </row>
    <row r="56530" spans="2:13" s="1" customFormat="1" ht="13.8" x14ac:dyDescent="0.3">
      <c r="B56530" s="10"/>
      <c r="L56530" s="10"/>
      <c r="M56530" s="10"/>
    </row>
    <row r="56531" spans="2:13" s="1" customFormat="1" ht="13.8" x14ac:dyDescent="0.3">
      <c r="B56531" s="10"/>
      <c r="L56531" s="10"/>
      <c r="M56531" s="10"/>
    </row>
    <row r="56532" spans="2:13" s="1" customFormat="1" ht="13.8" x14ac:dyDescent="0.3">
      <c r="B56532" s="10"/>
      <c r="L56532" s="10"/>
      <c r="M56532" s="10"/>
    </row>
    <row r="56533" spans="2:13" s="1" customFormat="1" ht="13.8" x14ac:dyDescent="0.3">
      <c r="B56533" s="10"/>
      <c r="L56533" s="10"/>
      <c r="M56533" s="10"/>
    </row>
    <row r="56534" spans="2:13" s="1" customFormat="1" ht="13.8" x14ac:dyDescent="0.3">
      <c r="B56534" s="10"/>
      <c r="L56534" s="10"/>
      <c r="M56534" s="10"/>
    </row>
    <row r="56535" spans="2:13" s="1" customFormat="1" ht="13.8" x14ac:dyDescent="0.3">
      <c r="B56535" s="10"/>
      <c r="L56535" s="10"/>
      <c r="M56535" s="10"/>
    </row>
    <row r="56536" spans="2:13" s="1" customFormat="1" ht="13.8" x14ac:dyDescent="0.3">
      <c r="B56536" s="10"/>
      <c r="L56536" s="10"/>
      <c r="M56536" s="10"/>
    </row>
    <row r="56537" spans="2:13" s="1" customFormat="1" ht="13.8" x14ac:dyDescent="0.3">
      <c r="B56537" s="10"/>
      <c r="L56537" s="10"/>
      <c r="M56537" s="10"/>
    </row>
    <row r="56538" spans="2:13" s="1" customFormat="1" ht="13.8" x14ac:dyDescent="0.3">
      <c r="B56538" s="10"/>
      <c r="L56538" s="10"/>
      <c r="M56538" s="10"/>
    </row>
    <row r="56539" spans="2:13" s="1" customFormat="1" ht="13.8" x14ac:dyDescent="0.3">
      <c r="B56539" s="10"/>
      <c r="L56539" s="10"/>
      <c r="M56539" s="10"/>
    </row>
    <row r="56540" spans="2:13" s="1" customFormat="1" ht="13.8" x14ac:dyDescent="0.3">
      <c r="B56540" s="10"/>
      <c r="L56540" s="10"/>
      <c r="M56540" s="10"/>
    </row>
    <row r="56541" spans="2:13" s="1" customFormat="1" ht="13.8" x14ac:dyDescent="0.3">
      <c r="B56541" s="10"/>
      <c r="L56541" s="10"/>
      <c r="M56541" s="10"/>
    </row>
    <row r="56542" spans="2:13" s="1" customFormat="1" ht="13.8" x14ac:dyDescent="0.3">
      <c r="B56542" s="10"/>
      <c r="L56542" s="10"/>
      <c r="M56542" s="10"/>
    </row>
    <row r="56543" spans="2:13" s="1" customFormat="1" ht="13.8" x14ac:dyDescent="0.3">
      <c r="B56543" s="10"/>
      <c r="L56543" s="10"/>
      <c r="M56543" s="10"/>
    </row>
    <row r="56544" spans="2:13" s="1" customFormat="1" ht="13.8" x14ac:dyDescent="0.3">
      <c r="B56544" s="10"/>
      <c r="L56544" s="10"/>
      <c r="M56544" s="10"/>
    </row>
    <row r="56545" spans="2:13" s="1" customFormat="1" ht="13.8" x14ac:dyDescent="0.3">
      <c r="B56545" s="10"/>
      <c r="L56545" s="10"/>
      <c r="M56545" s="10"/>
    </row>
    <row r="56546" spans="2:13" s="1" customFormat="1" ht="13.8" x14ac:dyDescent="0.3">
      <c r="B56546" s="10"/>
      <c r="L56546" s="10"/>
      <c r="M56546" s="10"/>
    </row>
    <row r="56547" spans="2:13" s="1" customFormat="1" ht="13.8" x14ac:dyDescent="0.3">
      <c r="B56547" s="10"/>
      <c r="L56547" s="10"/>
      <c r="M56547" s="10"/>
    </row>
    <row r="56548" spans="2:13" s="1" customFormat="1" ht="13.8" x14ac:dyDescent="0.3">
      <c r="B56548" s="10"/>
      <c r="L56548" s="10"/>
      <c r="M56548" s="10"/>
    </row>
    <row r="56549" spans="2:13" s="1" customFormat="1" ht="13.8" x14ac:dyDescent="0.3">
      <c r="B56549" s="10"/>
      <c r="L56549" s="10"/>
      <c r="M56549" s="10"/>
    </row>
    <row r="56550" spans="2:13" s="1" customFormat="1" ht="13.8" x14ac:dyDescent="0.3">
      <c r="B56550" s="10"/>
      <c r="L56550" s="10"/>
      <c r="M56550" s="10"/>
    </row>
    <row r="56551" spans="2:13" s="1" customFormat="1" ht="13.8" x14ac:dyDescent="0.3">
      <c r="B56551" s="10"/>
      <c r="L56551" s="10"/>
      <c r="M56551" s="10"/>
    </row>
    <row r="56552" spans="2:13" s="1" customFormat="1" ht="13.8" x14ac:dyDescent="0.3">
      <c r="B56552" s="10"/>
      <c r="L56552" s="10"/>
      <c r="M56552" s="10"/>
    </row>
    <row r="56553" spans="2:13" s="1" customFormat="1" ht="13.8" x14ac:dyDescent="0.3">
      <c r="B56553" s="10"/>
      <c r="L56553" s="10"/>
      <c r="M56553" s="10"/>
    </row>
    <row r="56554" spans="2:13" s="1" customFormat="1" ht="13.8" x14ac:dyDescent="0.3">
      <c r="B56554" s="10"/>
      <c r="L56554" s="10"/>
      <c r="M56554" s="10"/>
    </row>
    <row r="56555" spans="2:13" s="1" customFormat="1" ht="13.8" x14ac:dyDescent="0.3">
      <c r="B56555" s="10"/>
      <c r="L56555" s="10"/>
      <c r="M56555" s="10"/>
    </row>
    <row r="56556" spans="2:13" s="1" customFormat="1" ht="13.8" x14ac:dyDescent="0.3">
      <c r="B56556" s="10"/>
      <c r="L56556" s="10"/>
      <c r="M56556" s="10"/>
    </row>
    <row r="56557" spans="2:13" s="1" customFormat="1" ht="13.8" x14ac:dyDescent="0.3">
      <c r="B56557" s="10"/>
      <c r="L56557" s="10"/>
      <c r="M56557" s="10"/>
    </row>
    <row r="56558" spans="2:13" s="1" customFormat="1" ht="13.8" x14ac:dyDescent="0.3">
      <c r="B56558" s="10"/>
      <c r="L56558" s="10"/>
      <c r="M56558" s="10"/>
    </row>
    <row r="56559" spans="2:13" s="1" customFormat="1" ht="13.8" x14ac:dyDescent="0.3">
      <c r="B56559" s="10"/>
      <c r="L56559" s="10"/>
      <c r="M56559" s="10"/>
    </row>
    <row r="56560" spans="2:13" s="1" customFormat="1" ht="13.8" x14ac:dyDescent="0.3">
      <c r="B56560" s="10"/>
      <c r="L56560" s="10"/>
      <c r="M56560" s="10"/>
    </row>
    <row r="56561" spans="2:13" s="1" customFormat="1" ht="13.8" x14ac:dyDescent="0.3">
      <c r="B56561" s="10"/>
      <c r="L56561" s="10"/>
      <c r="M56561" s="10"/>
    </row>
    <row r="56562" spans="2:13" s="1" customFormat="1" ht="13.8" x14ac:dyDescent="0.3">
      <c r="B56562" s="10"/>
      <c r="L56562" s="10"/>
      <c r="M56562" s="10"/>
    </row>
    <row r="56563" spans="2:13" s="1" customFormat="1" ht="13.8" x14ac:dyDescent="0.3">
      <c r="B56563" s="10"/>
      <c r="L56563" s="10"/>
      <c r="M56563" s="10"/>
    </row>
    <row r="56564" spans="2:13" s="1" customFormat="1" ht="13.8" x14ac:dyDescent="0.3">
      <c r="B56564" s="10"/>
      <c r="L56564" s="10"/>
      <c r="M56564" s="10"/>
    </row>
    <row r="56565" spans="2:13" s="1" customFormat="1" ht="13.8" x14ac:dyDescent="0.3">
      <c r="B56565" s="10"/>
      <c r="L56565" s="10"/>
      <c r="M56565" s="10"/>
    </row>
    <row r="56566" spans="2:13" s="1" customFormat="1" ht="13.8" x14ac:dyDescent="0.3">
      <c r="B56566" s="10"/>
      <c r="L56566" s="10"/>
      <c r="M56566" s="10"/>
    </row>
    <row r="56567" spans="2:13" s="1" customFormat="1" ht="13.8" x14ac:dyDescent="0.3">
      <c r="B56567" s="10"/>
      <c r="L56567" s="10"/>
      <c r="M56567" s="10"/>
    </row>
    <row r="56568" spans="2:13" s="1" customFormat="1" ht="13.8" x14ac:dyDescent="0.3">
      <c r="B56568" s="10"/>
      <c r="L56568" s="10"/>
      <c r="M56568" s="10"/>
    </row>
    <row r="56569" spans="2:13" s="1" customFormat="1" ht="13.8" x14ac:dyDescent="0.3">
      <c r="B56569" s="10"/>
      <c r="L56569" s="10"/>
      <c r="M56569" s="10"/>
    </row>
    <row r="56570" spans="2:13" s="1" customFormat="1" ht="13.8" x14ac:dyDescent="0.3">
      <c r="B56570" s="10"/>
      <c r="L56570" s="10"/>
      <c r="M56570" s="10"/>
    </row>
    <row r="56571" spans="2:13" s="1" customFormat="1" ht="13.8" x14ac:dyDescent="0.3">
      <c r="B56571" s="10"/>
      <c r="L56571" s="10"/>
      <c r="M56571" s="10"/>
    </row>
    <row r="56572" spans="2:13" s="1" customFormat="1" ht="13.8" x14ac:dyDescent="0.3">
      <c r="B56572" s="10"/>
      <c r="L56572" s="10"/>
      <c r="M56572" s="10"/>
    </row>
    <row r="56573" spans="2:13" s="1" customFormat="1" ht="13.8" x14ac:dyDescent="0.3">
      <c r="B56573" s="10"/>
      <c r="L56573" s="10"/>
      <c r="M56573" s="10"/>
    </row>
    <row r="56574" spans="2:13" s="1" customFormat="1" ht="13.8" x14ac:dyDescent="0.3">
      <c r="B56574" s="10"/>
      <c r="L56574" s="10"/>
      <c r="M56574" s="10"/>
    </row>
    <row r="56575" spans="2:13" s="1" customFormat="1" ht="13.8" x14ac:dyDescent="0.3">
      <c r="B56575" s="10"/>
      <c r="L56575" s="10"/>
      <c r="M56575" s="10"/>
    </row>
    <row r="56576" spans="2:13" s="1" customFormat="1" ht="13.8" x14ac:dyDescent="0.3">
      <c r="B56576" s="10"/>
      <c r="L56576" s="10"/>
      <c r="M56576" s="10"/>
    </row>
    <row r="56577" spans="2:13" s="1" customFormat="1" ht="13.8" x14ac:dyDescent="0.3">
      <c r="B56577" s="10"/>
      <c r="L56577" s="10"/>
      <c r="M56577" s="10"/>
    </row>
    <row r="56578" spans="2:13" s="1" customFormat="1" ht="13.8" x14ac:dyDescent="0.3">
      <c r="B56578" s="10"/>
      <c r="L56578" s="10"/>
      <c r="M56578" s="10"/>
    </row>
    <row r="56579" spans="2:13" s="1" customFormat="1" ht="13.8" x14ac:dyDescent="0.3">
      <c r="B56579" s="10"/>
      <c r="L56579" s="10"/>
      <c r="M56579" s="10"/>
    </row>
    <row r="56580" spans="2:13" s="1" customFormat="1" ht="13.8" x14ac:dyDescent="0.3">
      <c r="B56580" s="10"/>
      <c r="L56580" s="10"/>
      <c r="M56580" s="10"/>
    </row>
    <row r="56581" spans="2:13" s="1" customFormat="1" ht="13.8" x14ac:dyDescent="0.3">
      <c r="B56581" s="10"/>
      <c r="L56581" s="10"/>
      <c r="M56581" s="10"/>
    </row>
    <row r="56582" spans="2:13" s="1" customFormat="1" ht="13.8" x14ac:dyDescent="0.3">
      <c r="B56582" s="10"/>
      <c r="L56582" s="10"/>
      <c r="M56582" s="10"/>
    </row>
    <row r="56583" spans="2:13" s="1" customFormat="1" ht="13.8" x14ac:dyDescent="0.3">
      <c r="B56583" s="10"/>
      <c r="L56583" s="10"/>
      <c r="M56583" s="10"/>
    </row>
    <row r="56584" spans="2:13" s="1" customFormat="1" ht="13.8" x14ac:dyDescent="0.3">
      <c r="B56584" s="10"/>
      <c r="L56584" s="10"/>
      <c r="M56584" s="10"/>
    </row>
    <row r="56585" spans="2:13" s="1" customFormat="1" ht="13.8" x14ac:dyDescent="0.3">
      <c r="B56585" s="10"/>
      <c r="L56585" s="10"/>
      <c r="M56585" s="10"/>
    </row>
    <row r="56586" spans="2:13" s="1" customFormat="1" ht="13.8" x14ac:dyDescent="0.3">
      <c r="B56586" s="10"/>
      <c r="L56586" s="10"/>
      <c r="M56586" s="10"/>
    </row>
    <row r="56587" spans="2:13" s="1" customFormat="1" ht="13.8" x14ac:dyDescent="0.3">
      <c r="B56587" s="10"/>
      <c r="L56587" s="10"/>
      <c r="M56587" s="10"/>
    </row>
    <row r="56588" spans="2:13" s="1" customFormat="1" ht="13.8" x14ac:dyDescent="0.3">
      <c r="B56588" s="10"/>
      <c r="L56588" s="10"/>
      <c r="M56588" s="10"/>
    </row>
    <row r="56589" spans="2:13" s="1" customFormat="1" ht="13.8" x14ac:dyDescent="0.3">
      <c r="B56589" s="10"/>
      <c r="L56589" s="10"/>
      <c r="M56589" s="10"/>
    </row>
    <row r="56590" spans="2:13" s="1" customFormat="1" ht="13.8" x14ac:dyDescent="0.3">
      <c r="B56590" s="10"/>
      <c r="L56590" s="10"/>
      <c r="M56590" s="10"/>
    </row>
    <row r="56591" spans="2:13" s="1" customFormat="1" ht="13.8" x14ac:dyDescent="0.3">
      <c r="B56591" s="10"/>
      <c r="L56591" s="10"/>
      <c r="M56591" s="10"/>
    </row>
    <row r="56592" spans="2:13" s="1" customFormat="1" ht="13.8" x14ac:dyDescent="0.3">
      <c r="B56592" s="10"/>
      <c r="L56592" s="10"/>
      <c r="M56592" s="10"/>
    </row>
    <row r="56593" spans="2:13" s="1" customFormat="1" ht="13.8" x14ac:dyDescent="0.3">
      <c r="B56593" s="10"/>
      <c r="L56593" s="10"/>
      <c r="M56593" s="10"/>
    </row>
    <row r="56594" spans="2:13" s="1" customFormat="1" ht="13.8" x14ac:dyDescent="0.3">
      <c r="B56594" s="10"/>
      <c r="L56594" s="10"/>
      <c r="M56594" s="10"/>
    </row>
    <row r="56595" spans="2:13" s="1" customFormat="1" ht="13.8" x14ac:dyDescent="0.3">
      <c r="B56595" s="10"/>
      <c r="L56595" s="10"/>
      <c r="M56595" s="10"/>
    </row>
    <row r="56596" spans="2:13" s="1" customFormat="1" ht="13.8" x14ac:dyDescent="0.3">
      <c r="B56596" s="10"/>
      <c r="L56596" s="10"/>
      <c r="M56596" s="10"/>
    </row>
    <row r="56597" spans="2:13" s="1" customFormat="1" ht="13.8" x14ac:dyDescent="0.3">
      <c r="B56597" s="10"/>
      <c r="L56597" s="10"/>
      <c r="M56597" s="10"/>
    </row>
    <row r="56598" spans="2:13" s="1" customFormat="1" ht="13.8" x14ac:dyDescent="0.3">
      <c r="B56598" s="10"/>
      <c r="L56598" s="10"/>
      <c r="M56598" s="10"/>
    </row>
    <row r="56599" spans="2:13" s="1" customFormat="1" ht="13.8" x14ac:dyDescent="0.3">
      <c r="B56599" s="10"/>
      <c r="L56599" s="10"/>
      <c r="M56599" s="10"/>
    </row>
    <row r="56600" spans="2:13" s="1" customFormat="1" ht="13.8" x14ac:dyDescent="0.3">
      <c r="B56600" s="10"/>
      <c r="L56600" s="10"/>
      <c r="M56600" s="10"/>
    </row>
    <row r="56601" spans="2:13" s="1" customFormat="1" ht="13.8" x14ac:dyDescent="0.3">
      <c r="B56601" s="10"/>
      <c r="L56601" s="10"/>
      <c r="M56601" s="10"/>
    </row>
    <row r="56602" spans="2:13" s="1" customFormat="1" ht="13.8" x14ac:dyDescent="0.3">
      <c r="B56602" s="10"/>
      <c r="L56602" s="10"/>
      <c r="M56602" s="10"/>
    </row>
    <row r="56603" spans="2:13" s="1" customFormat="1" ht="13.8" x14ac:dyDescent="0.3">
      <c r="B56603" s="10"/>
      <c r="L56603" s="10"/>
      <c r="M56603" s="10"/>
    </row>
    <row r="56604" spans="2:13" s="1" customFormat="1" ht="13.8" x14ac:dyDescent="0.3">
      <c r="B56604" s="10"/>
      <c r="L56604" s="10"/>
      <c r="M56604" s="10"/>
    </row>
    <row r="56605" spans="2:13" s="1" customFormat="1" ht="13.8" x14ac:dyDescent="0.3">
      <c r="B56605" s="10"/>
      <c r="L56605" s="10"/>
      <c r="M56605" s="10"/>
    </row>
    <row r="56606" spans="2:13" s="1" customFormat="1" ht="13.8" x14ac:dyDescent="0.3">
      <c r="B56606" s="10"/>
      <c r="L56606" s="10"/>
      <c r="M56606" s="10"/>
    </row>
    <row r="56607" spans="2:13" s="1" customFormat="1" ht="13.8" x14ac:dyDescent="0.3">
      <c r="B56607" s="10"/>
      <c r="L56607" s="10"/>
      <c r="M56607" s="10"/>
    </row>
    <row r="56608" spans="2:13" s="1" customFormat="1" ht="13.8" x14ac:dyDescent="0.3">
      <c r="B56608" s="10"/>
      <c r="L56608" s="10"/>
      <c r="M56608" s="10"/>
    </row>
    <row r="56609" spans="2:13" s="1" customFormat="1" ht="13.8" x14ac:dyDescent="0.3">
      <c r="B56609" s="10"/>
      <c r="L56609" s="10"/>
      <c r="M56609" s="10"/>
    </row>
    <row r="56610" spans="2:13" s="1" customFormat="1" ht="13.8" x14ac:dyDescent="0.3">
      <c r="B56610" s="10"/>
      <c r="L56610" s="10"/>
      <c r="M56610" s="10"/>
    </row>
    <row r="56611" spans="2:13" s="1" customFormat="1" ht="13.8" x14ac:dyDescent="0.3">
      <c r="B56611" s="10"/>
      <c r="L56611" s="10"/>
      <c r="M56611" s="10"/>
    </row>
    <row r="56612" spans="2:13" s="1" customFormat="1" ht="13.8" x14ac:dyDescent="0.3">
      <c r="B56612" s="10"/>
      <c r="L56612" s="10"/>
      <c r="M56612" s="10"/>
    </row>
    <row r="56613" spans="2:13" s="1" customFormat="1" ht="13.8" x14ac:dyDescent="0.3">
      <c r="B56613" s="10"/>
      <c r="L56613" s="10"/>
      <c r="M56613" s="10"/>
    </row>
    <row r="56614" spans="2:13" s="1" customFormat="1" ht="13.8" x14ac:dyDescent="0.3">
      <c r="B56614" s="10"/>
      <c r="L56614" s="10"/>
      <c r="M56614" s="10"/>
    </row>
    <row r="56615" spans="2:13" s="1" customFormat="1" ht="13.8" x14ac:dyDescent="0.3">
      <c r="B56615" s="10"/>
      <c r="L56615" s="10"/>
      <c r="M56615" s="10"/>
    </row>
    <row r="56616" spans="2:13" s="1" customFormat="1" ht="13.8" x14ac:dyDescent="0.3">
      <c r="B56616" s="10"/>
      <c r="L56616" s="10"/>
      <c r="M56616" s="10"/>
    </row>
    <row r="56617" spans="2:13" s="1" customFormat="1" ht="13.8" x14ac:dyDescent="0.3">
      <c r="B56617" s="10"/>
      <c r="L56617" s="10"/>
      <c r="M56617" s="10"/>
    </row>
    <row r="56618" spans="2:13" s="1" customFormat="1" ht="13.8" x14ac:dyDescent="0.3">
      <c r="B56618" s="10"/>
      <c r="L56618" s="10"/>
      <c r="M56618" s="10"/>
    </row>
    <row r="56619" spans="2:13" s="1" customFormat="1" ht="13.8" x14ac:dyDescent="0.3">
      <c r="B56619" s="10"/>
      <c r="L56619" s="10"/>
      <c r="M56619" s="10"/>
    </row>
    <row r="56620" spans="2:13" s="1" customFormat="1" ht="13.8" x14ac:dyDescent="0.3">
      <c r="B56620" s="10"/>
      <c r="L56620" s="10"/>
      <c r="M56620" s="10"/>
    </row>
    <row r="56621" spans="2:13" s="1" customFormat="1" ht="13.8" x14ac:dyDescent="0.3">
      <c r="B56621" s="10"/>
      <c r="L56621" s="10"/>
      <c r="M56621" s="10"/>
    </row>
    <row r="56622" spans="2:13" s="1" customFormat="1" ht="13.8" x14ac:dyDescent="0.3">
      <c r="B56622" s="10"/>
      <c r="L56622" s="10"/>
      <c r="M56622" s="10"/>
    </row>
    <row r="56623" spans="2:13" s="1" customFormat="1" ht="13.8" x14ac:dyDescent="0.3">
      <c r="B56623" s="10"/>
      <c r="L56623" s="10"/>
      <c r="M56623" s="10"/>
    </row>
    <row r="56624" spans="2:13" s="1" customFormat="1" ht="13.8" x14ac:dyDescent="0.3">
      <c r="B56624" s="10"/>
      <c r="L56624" s="10"/>
      <c r="M56624" s="10"/>
    </row>
    <row r="56625" spans="2:13" s="1" customFormat="1" ht="13.8" x14ac:dyDescent="0.3">
      <c r="B56625" s="10"/>
      <c r="L56625" s="10"/>
      <c r="M56625" s="10"/>
    </row>
    <row r="56626" spans="2:13" s="1" customFormat="1" ht="13.8" x14ac:dyDescent="0.3">
      <c r="B56626" s="10"/>
      <c r="L56626" s="10"/>
      <c r="M56626" s="10"/>
    </row>
    <row r="56627" spans="2:13" s="1" customFormat="1" ht="13.8" x14ac:dyDescent="0.3">
      <c r="B56627" s="10"/>
      <c r="L56627" s="10"/>
      <c r="M56627" s="10"/>
    </row>
    <row r="56628" spans="2:13" s="1" customFormat="1" ht="13.8" x14ac:dyDescent="0.3">
      <c r="B56628" s="10"/>
      <c r="L56628" s="10"/>
      <c r="M56628" s="10"/>
    </row>
    <row r="56629" spans="2:13" s="1" customFormat="1" ht="13.8" x14ac:dyDescent="0.3">
      <c r="B56629" s="10"/>
      <c r="L56629" s="10"/>
      <c r="M56629" s="10"/>
    </row>
    <row r="56630" spans="2:13" s="1" customFormat="1" ht="13.8" x14ac:dyDescent="0.3">
      <c r="B56630" s="10"/>
      <c r="L56630" s="10"/>
      <c r="M56630" s="10"/>
    </row>
    <row r="56631" spans="2:13" s="1" customFormat="1" ht="13.8" x14ac:dyDescent="0.3">
      <c r="B56631" s="10"/>
      <c r="L56631" s="10"/>
      <c r="M56631" s="10"/>
    </row>
    <row r="56632" spans="2:13" s="1" customFormat="1" ht="13.8" x14ac:dyDescent="0.3">
      <c r="B56632" s="10"/>
      <c r="L56632" s="10"/>
      <c r="M56632" s="10"/>
    </row>
    <row r="56633" spans="2:13" s="1" customFormat="1" ht="13.8" x14ac:dyDescent="0.3">
      <c r="B56633" s="10"/>
      <c r="L56633" s="10"/>
      <c r="M56633" s="10"/>
    </row>
    <row r="56634" spans="2:13" s="1" customFormat="1" ht="13.8" x14ac:dyDescent="0.3">
      <c r="B56634" s="10"/>
      <c r="L56634" s="10"/>
      <c r="M56634" s="10"/>
    </row>
    <row r="56635" spans="2:13" s="1" customFormat="1" ht="13.8" x14ac:dyDescent="0.3">
      <c r="B56635" s="10"/>
      <c r="L56635" s="10"/>
      <c r="M56635" s="10"/>
    </row>
    <row r="56636" spans="2:13" s="1" customFormat="1" ht="13.8" x14ac:dyDescent="0.3">
      <c r="B56636" s="10"/>
      <c r="L56636" s="10"/>
      <c r="M56636" s="10"/>
    </row>
    <row r="56637" spans="2:13" s="1" customFormat="1" ht="13.8" x14ac:dyDescent="0.3">
      <c r="B56637" s="10"/>
      <c r="L56637" s="10"/>
      <c r="M56637" s="10"/>
    </row>
    <row r="56638" spans="2:13" s="1" customFormat="1" ht="13.8" x14ac:dyDescent="0.3">
      <c r="B56638" s="10"/>
      <c r="L56638" s="10"/>
      <c r="M56638" s="10"/>
    </row>
    <row r="56639" spans="2:13" s="1" customFormat="1" ht="13.8" x14ac:dyDescent="0.3">
      <c r="B56639" s="10"/>
      <c r="L56639" s="10"/>
      <c r="M56639" s="10"/>
    </row>
    <row r="56640" spans="2:13" s="1" customFormat="1" ht="13.8" x14ac:dyDescent="0.3">
      <c r="B56640" s="10"/>
      <c r="L56640" s="10"/>
      <c r="M56640" s="10"/>
    </row>
    <row r="56641" spans="2:13" s="1" customFormat="1" ht="13.8" x14ac:dyDescent="0.3">
      <c r="B56641" s="10"/>
      <c r="L56641" s="10"/>
      <c r="M56641" s="10"/>
    </row>
    <row r="56642" spans="2:13" s="1" customFormat="1" ht="13.8" x14ac:dyDescent="0.3">
      <c r="B56642" s="10"/>
      <c r="L56642" s="10"/>
      <c r="M56642" s="10"/>
    </row>
    <row r="56643" spans="2:13" s="1" customFormat="1" ht="13.8" x14ac:dyDescent="0.3">
      <c r="B56643" s="10"/>
      <c r="L56643" s="10"/>
      <c r="M56643" s="10"/>
    </row>
    <row r="56644" spans="2:13" s="1" customFormat="1" ht="13.8" x14ac:dyDescent="0.3">
      <c r="B56644" s="10"/>
      <c r="L56644" s="10"/>
      <c r="M56644" s="10"/>
    </row>
    <row r="56645" spans="2:13" s="1" customFormat="1" ht="13.8" x14ac:dyDescent="0.3">
      <c r="B56645" s="10"/>
      <c r="L56645" s="10"/>
      <c r="M56645" s="10"/>
    </row>
    <row r="56646" spans="2:13" s="1" customFormat="1" ht="13.8" x14ac:dyDescent="0.3">
      <c r="B56646" s="10"/>
      <c r="L56646" s="10"/>
      <c r="M56646" s="10"/>
    </row>
    <row r="56647" spans="2:13" s="1" customFormat="1" ht="13.8" x14ac:dyDescent="0.3">
      <c r="B56647" s="10"/>
      <c r="L56647" s="10"/>
      <c r="M56647" s="10"/>
    </row>
    <row r="56648" spans="2:13" s="1" customFormat="1" ht="13.8" x14ac:dyDescent="0.3">
      <c r="B56648" s="10"/>
      <c r="L56648" s="10"/>
      <c r="M56648" s="10"/>
    </row>
    <row r="56649" spans="2:13" s="1" customFormat="1" ht="13.8" x14ac:dyDescent="0.3">
      <c r="B56649" s="10"/>
      <c r="L56649" s="10"/>
      <c r="M56649" s="10"/>
    </row>
    <row r="56650" spans="2:13" s="1" customFormat="1" ht="13.8" x14ac:dyDescent="0.3">
      <c r="B56650" s="10"/>
      <c r="L56650" s="10"/>
      <c r="M56650" s="10"/>
    </row>
    <row r="56651" spans="2:13" s="1" customFormat="1" ht="13.8" x14ac:dyDescent="0.3">
      <c r="B56651" s="10"/>
      <c r="L56651" s="10"/>
      <c r="M56651" s="10"/>
    </row>
    <row r="56652" spans="2:13" s="1" customFormat="1" ht="13.8" x14ac:dyDescent="0.3">
      <c r="B56652" s="10"/>
      <c r="L56652" s="10"/>
      <c r="M56652" s="10"/>
    </row>
    <row r="56653" spans="2:13" s="1" customFormat="1" ht="13.8" x14ac:dyDescent="0.3">
      <c r="B56653" s="10"/>
      <c r="L56653" s="10"/>
      <c r="M56653" s="10"/>
    </row>
    <row r="56654" spans="2:13" s="1" customFormat="1" ht="13.8" x14ac:dyDescent="0.3">
      <c r="B56654" s="10"/>
      <c r="L56654" s="10"/>
      <c r="M56654" s="10"/>
    </row>
    <row r="56655" spans="2:13" s="1" customFormat="1" ht="13.8" x14ac:dyDescent="0.3">
      <c r="B56655" s="10"/>
      <c r="L56655" s="10"/>
      <c r="M56655" s="10"/>
    </row>
    <row r="56656" spans="2:13" s="1" customFormat="1" ht="13.8" x14ac:dyDescent="0.3">
      <c r="B56656" s="10"/>
      <c r="L56656" s="10"/>
      <c r="M56656" s="10"/>
    </row>
    <row r="56657" spans="2:13" s="1" customFormat="1" ht="13.8" x14ac:dyDescent="0.3">
      <c r="B56657" s="10"/>
      <c r="L56657" s="10"/>
      <c r="M56657" s="10"/>
    </row>
    <row r="56658" spans="2:13" s="1" customFormat="1" ht="13.8" x14ac:dyDescent="0.3">
      <c r="B56658" s="10"/>
      <c r="L56658" s="10"/>
      <c r="M56658" s="10"/>
    </row>
    <row r="56659" spans="2:13" s="1" customFormat="1" ht="13.8" x14ac:dyDescent="0.3">
      <c r="B56659" s="10"/>
      <c r="L56659" s="10"/>
      <c r="M56659" s="10"/>
    </row>
    <row r="56660" spans="2:13" s="1" customFormat="1" ht="13.8" x14ac:dyDescent="0.3">
      <c r="B56660" s="10"/>
      <c r="L56660" s="10"/>
      <c r="M56660" s="10"/>
    </row>
    <row r="56661" spans="2:13" s="1" customFormat="1" ht="13.8" x14ac:dyDescent="0.3">
      <c r="B56661" s="10"/>
      <c r="L56661" s="10"/>
      <c r="M56661" s="10"/>
    </row>
    <row r="56662" spans="2:13" s="1" customFormat="1" ht="13.8" x14ac:dyDescent="0.3">
      <c r="B56662" s="10"/>
      <c r="L56662" s="10"/>
      <c r="M56662" s="10"/>
    </row>
    <row r="56663" spans="2:13" s="1" customFormat="1" ht="13.8" x14ac:dyDescent="0.3">
      <c r="B56663" s="10"/>
      <c r="L56663" s="10"/>
      <c r="M56663" s="10"/>
    </row>
    <row r="56664" spans="2:13" s="1" customFormat="1" ht="13.8" x14ac:dyDescent="0.3">
      <c r="B56664" s="10"/>
      <c r="L56664" s="10"/>
      <c r="M56664" s="10"/>
    </row>
    <row r="56665" spans="2:13" s="1" customFormat="1" ht="13.8" x14ac:dyDescent="0.3">
      <c r="B56665" s="10"/>
      <c r="L56665" s="10"/>
      <c r="M56665" s="10"/>
    </row>
    <row r="56666" spans="2:13" s="1" customFormat="1" ht="13.8" x14ac:dyDescent="0.3">
      <c r="B56666" s="10"/>
      <c r="L56666" s="10"/>
      <c r="M56666" s="10"/>
    </row>
    <row r="56667" spans="2:13" s="1" customFormat="1" ht="13.8" x14ac:dyDescent="0.3">
      <c r="B56667" s="10"/>
      <c r="L56667" s="10"/>
      <c r="M56667" s="10"/>
    </row>
    <row r="56668" spans="2:13" s="1" customFormat="1" ht="13.8" x14ac:dyDescent="0.3">
      <c r="B56668" s="10"/>
      <c r="L56668" s="10"/>
      <c r="M56668" s="10"/>
    </row>
    <row r="56669" spans="2:13" s="1" customFormat="1" ht="13.8" x14ac:dyDescent="0.3">
      <c r="B56669" s="10"/>
      <c r="L56669" s="10"/>
      <c r="M56669" s="10"/>
    </row>
    <row r="56670" spans="2:13" s="1" customFormat="1" ht="13.8" x14ac:dyDescent="0.3">
      <c r="B56670" s="10"/>
      <c r="L56670" s="10"/>
      <c r="M56670" s="10"/>
    </row>
    <row r="56671" spans="2:13" s="1" customFormat="1" ht="13.8" x14ac:dyDescent="0.3">
      <c r="B56671" s="10"/>
      <c r="L56671" s="10"/>
      <c r="M56671" s="10"/>
    </row>
    <row r="56672" spans="2:13" s="1" customFormat="1" ht="13.8" x14ac:dyDescent="0.3">
      <c r="B56672" s="10"/>
      <c r="L56672" s="10"/>
      <c r="M56672" s="10"/>
    </row>
    <row r="56673" spans="2:13" s="1" customFormat="1" ht="13.8" x14ac:dyDescent="0.3">
      <c r="B56673" s="10"/>
      <c r="L56673" s="10"/>
      <c r="M56673" s="10"/>
    </row>
    <row r="56674" spans="2:13" s="1" customFormat="1" ht="13.8" x14ac:dyDescent="0.3">
      <c r="B56674" s="10"/>
      <c r="L56674" s="10"/>
      <c r="M56674" s="10"/>
    </row>
    <row r="56675" spans="2:13" s="1" customFormat="1" ht="13.8" x14ac:dyDescent="0.3">
      <c r="B56675" s="10"/>
      <c r="L56675" s="10"/>
      <c r="M56675" s="10"/>
    </row>
    <row r="56676" spans="2:13" s="1" customFormat="1" ht="13.8" x14ac:dyDescent="0.3">
      <c r="B56676" s="10"/>
      <c r="L56676" s="10"/>
      <c r="M56676" s="10"/>
    </row>
    <row r="56677" spans="2:13" s="1" customFormat="1" ht="13.8" x14ac:dyDescent="0.3">
      <c r="B56677" s="10"/>
      <c r="L56677" s="10"/>
      <c r="M56677" s="10"/>
    </row>
    <row r="56678" spans="2:13" s="1" customFormat="1" ht="13.8" x14ac:dyDescent="0.3">
      <c r="B56678" s="10"/>
      <c r="L56678" s="10"/>
      <c r="M56678" s="10"/>
    </row>
    <row r="56679" spans="2:13" s="1" customFormat="1" ht="13.8" x14ac:dyDescent="0.3">
      <c r="B56679" s="10"/>
      <c r="L56679" s="10"/>
      <c r="M56679" s="10"/>
    </row>
    <row r="56680" spans="2:13" s="1" customFormat="1" ht="13.8" x14ac:dyDescent="0.3">
      <c r="B56680" s="10"/>
      <c r="L56680" s="10"/>
      <c r="M56680" s="10"/>
    </row>
    <row r="56681" spans="2:13" s="1" customFormat="1" ht="13.8" x14ac:dyDescent="0.3">
      <c r="B56681" s="10"/>
      <c r="L56681" s="10"/>
      <c r="M56681" s="10"/>
    </row>
    <row r="56682" spans="2:13" s="1" customFormat="1" ht="13.8" x14ac:dyDescent="0.3">
      <c r="B56682" s="10"/>
      <c r="L56682" s="10"/>
      <c r="M56682" s="10"/>
    </row>
    <row r="56683" spans="2:13" s="1" customFormat="1" ht="13.8" x14ac:dyDescent="0.3">
      <c r="B56683" s="10"/>
      <c r="L56683" s="10"/>
      <c r="M56683" s="10"/>
    </row>
    <row r="56684" spans="2:13" s="1" customFormat="1" ht="13.8" x14ac:dyDescent="0.3">
      <c r="B56684" s="10"/>
      <c r="L56684" s="10"/>
      <c r="M56684" s="10"/>
    </row>
    <row r="56685" spans="2:13" s="1" customFormat="1" ht="13.8" x14ac:dyDescent="0.3">
      <c r="B56685" s="10"/>
      <c r="L56685" s="10"/>
      <c r="M56685" s="10"/>
    </row>
    <row r="56686" spans="2:13" s="1" customFormat="1" ht="13.8" x14ac:dyDescent="0.3">
      <c r="B56686" s="10"/>
      <c r="L56686" s="10"/>
      <c r="M56686" s="10"/>
    </row>
    <row r="56687" spans="2:13" s="1" customFormat="1" ht="13.8" x14ac:dyDescent="0.3">
      <c r="B56687" s="10"/>
      <c r="L56687" s="10"/>
      <c r="M56687" s="10"/>
    </row>
    <row r="56688" spans="2:13" s="1" customFormat="1" ht="13.8" x14ac:dyDescent="0.3">
      <c r="B56688" s="10"/>
      <c r="L56688" s="10"/>
      <c r="M56688" s="10"/>
    </row>
    <row r="56689" spans="2:13" s="1" customFormat="1" ht="13.8" x14ac:dyDescent="0.3">
      <c r="B56689" s="10"/>
      <c r="L56689" s="10"/>
      <c r="M56689" s="10"/>
    </row>
    <row r="56690" spans="2:13" s="1" customFormat="1" ht="13.8" x14ac:dyDescent="0.3">
      <c r="B56690" s="10"/>
      <c r="L56690" s="10"/>
      <c r="M56690" s="10"/>
    </row>
    <row r="56691" spans="2:13" s="1" customFormat="1" ht="13.8" x14ac:dyDescent="0.3">
      <c r="B56691" s="10"/>
      <c r="L56691" s="10"/>
      <c r="M56691" s="10"/>
    </row>
    <row r="56692" spans="2:13" s="1" customFormat="1" ht="13.8" x14ac:dyDescent="0.3">
      <c r="B56692" s="10"/>
      <c r="L56692" s="10"/>
      <c r="M56692" s="10"/>
    </row>
    <row r="56693" spans="2:13" s="1" customFormat="1" ht="13.8" x14ac:dyDescent="0.3">
      <c r="B56693" s="10"/>
      <c r="L56693" s="10"/>
      <c r="M56693" s="10"/>
    </row>
    <row r="56694" spans="2:13" s="1" customFormat="1" ht="13.8" x14ac:dyDescent="0.3">
      <c r="B56694" s="10"/>
      <c r="L56694" s="10"/>
      <c r="M56694" s="10"/>
    </row>
    <row r="56695" spans="2:13" s="1" customFormat="1" ht="13.8" x14ac:dyDescent="0.3">
      <c r="B56695" s="10"/>
      <c r="L56695" s="10"/>
      <c r="M56695" s="10"/>
    </row>
    <row r="56696" spans="2:13" s="1" customFormat="1" ht="13.8" x14ac:dyDescent="0.3">
      <c r="B56696" s="10"/>
      <c r="L56696" s="10"/>
      <c r="M56696" s="10"/>
    </row>
    <row r="56697" spans="2:13" s="1" customFormat="1" ht="13.8" x14ac:dyDescent="0.3">
      <c r="B56697" s="10"/>
      <c r="L56697" s="10"/>
      <c r="M56697" s="10"/>
    </row>
    <row r="56698" spans="2:13" s="1" customFormat="1" ht="13.8" x14ac:dyDescent="0.3">
      <c r="B56698" s="10"/>
      <c r="L56698" s="10"/>
      <c r="M56698" s="10"/>
    </row>
    <row r="56699" spans="2:13" s="1" customFormat="1" ht="13.8" x14ac:dyDescent="0.3">
      <c r="B56699" s="10"/>
      <c r="L56699" s="10"/>
      <c r="M56699" s="10"/>
    </row>
    <row r="56700" spans="2:13" s="1" customFormat="1" ht="13.8" x14ac:dyDescent="0.3">
      <c r="B56700" s="10"/>
      <c r="L56700" s="10"/>
      <c r="M56700" s="10"/>
    </row>
    <row r="56701" spans="2:13" s="1" customFormat="1" ht="13.8" x14ac:dyDescent="0.3">
      <c r="B56701" s="10"/>
      <c r="L56701" s="10"/>
      <c r="M56701" s="10"/>
    </row>
    <row r="56702" spans="2:13" s="1" customFormat="1" ht="13.8" x14ac:dyDescent="0.3">
      <c r="B56702" s="10"/>
      <c r="L56702" s="10"/>
      <c r="M56702" s="10"/>
    </row>
    <row r="56703" spans="2:13" s="1" customFormat="1" ht="13.8" x14ac:dyDescent="0.3">
      <c r="B56703" s="10"/>
      <c r="L56703" s="10"/>
      <c r="M56703" s="10"/>
    </row>
    <row r="56704" spans="2:13" s="1" customFormat="1" ht="13.8" x14ac:dyDescent="0.3">
      <c r="B56704" s="10"/>
      <c r="L56704" s="10"/>
      <c r="M56704" s="10"/>
    </row>
    <row r="56705" spans="2:13" s="1" customFormat="1" ht="13.8" x14ac:dyDescent="0.3">
      <c r="B56705" s="10"/>
      <c r="L56705" s="10"/>
      <c r="M56705" s="10"/>
    </row>
    <row r="56706" spans="2:13" s="1" customFormat="1" ht="13.8" x14ac:dyDescent="0.3">
      <c r="B56706" s="10"/>
      <c r="L56706" s="10"/>
      <c r="M56706" s="10"/>
    </row>
    <row r="56707" spans="2:13" s="1" customFormat="1" ht="13.8" x14ac:dyDescent="0.3">
      <c r="B56707" s="10"/>
      <c r="L56707" s="10"/>
      <c r="M56707" s="10"/>
    </row>
    <row r="56708" spans="2:13" s="1" customFormat="1" ht="13.8" x14ac:dyDescent="0.3">
      <c r="B56708" s="10"/>
      <c r="L56708" s="10"/>
      <c r="M56708" s="10"/>
    </row>
    <row r="56709" spans="2:13" s="1" customFormat="1" ht="13.8" x14ac:dyDescent="0.3">
      <c r="B56709" s="10"/>
      <c r="L56709" s="10"/>
      <c r="M56709" s="10"/>
    </row>
    <row r="56710" spans="2:13" s="1" customFormat="1" ht="13.8" x14ac:dyDescent="0.3">
      <c r="B56710" s="10"/>
      <c r="L56710" s="10"/>
      <c r="M56710" s="10"/>
    </row>
    <row r="56711" spans="2:13" s="1" customFormat="1" ht="13.8" x14ac:dyDescent="0.3">
      <c r="B56711" s="10"/>
      <c r="L56711" s="10"/>
      <c r="M56711" s="10"/>
    </row>
    <row r="56712" spans="2:13" s="1" customFormat="1" ht="13.8" x14ac:dyDescent="0.3">
      <c r="B56712" s="10"/>
      <c r="L56712" s="10"/>
      <c r="M56712" s="10"/>
    </row>
    <row r="56713" spans="2:13" s="1" customFormat="1" ht="13.8" x14ac:dyDescent="0.3">
      <c r="B56713" s="10"/>
      <c r="L56713" s="10"/>
      <c r="M56713" s="10"/>
    </row>
    <row r="56714" spans="2:13" s="1" customFormat="1" ht="13.8" x14ac:dyDescent="0.3">
      <c r="B56714" s="10"/>
      <c r="L56714" s="10"/>
      <c r="M56714" s="10"/>
    </row>
    <row r="56715" spans="2:13" s="1" customFormat="1" ht="13.8" x14ac:dyDescent="0.3">
      <c r="B56715" s="10"/>
      <c r="L56715" s="10"/>
      <c r="M56715" s="10"/>
    </row>
    <row r="56716" spans="2:13" s="1" customFormat="1" ht="13.8" x14ac:dyDescent="0.3">
      <c r="B56716" s="10"/>
      <c r="L56716" s="10"/>
      <c r="M56716" s="10"/>
    </row>
    <row r="56717" spans="2:13" s="1" customFormat="1" ht="13.8" x14ac:dyDescent="0.3">
      <c r="B56717" s="10"/>
      <c r="L56717" s="10"/>
      <c r="M56717" s="10"/>
    </row>
    <row r="56718" spans="2:13" s="1" customFormat="1" ht="13.8" x14ac:dyDescent="0.3">
      <c r="B56718" s="10"/>
      <c r="L56718" s="10"/>
      <c r="M56718" s="10"/>
    </row>
    <row r="56719" spans="2:13" s="1" customFormat="1" ht="13.8" x14ac:dyDescent="0.3">
      <c r="B56719" s="10"/>
      <c r="L56719" s="10"/>
      <c r="M56719" s="10"/>
    </row>
    <row r="56720" spans="2:13" s="1" customFormat="1" ht="13.8" x14ac:dyDescent="0.3">
      <c r="B56720" s="10"/>
      <c r="L56720" s="10"/>
      <c r="M56720" s="10"/>
    </row>
    <row r="56721" spans="2:13" s="1" customFormat="1" ht="13.8" x14ac:dyDescent="0.3">
      <c r="B56721" s="10"/>
      <c r="L56721" s="10"/>
      <c r="M56721" s="10"/>
    </row>
    <row r="56722" spans="2:13" s="1" customFormat="1" ht="13.8" x14ac:dyDescent="0.3">
      <c r="B56722" s="10"/>
      <c r="L56722" s="10"/>
      <c r="M56722" s="10"/>
    </row>
    <row r="56723" spans="2:13" s="1" customFormat="1" ht="13.8" x14ac:dyDescent="0.3">
      <c r="B56723" s="10"/>
      <c r="L56723" s="10"/>
      <c r="M56723" s="10"/>
    </row>
    <row r="56724" spans="2:13" s="1" customFormat="1" ht="13.8" x14ac:dyDescent="0.3">
      <c r="B56724" s="10"/>
      <c r="L56724" s="10"/>
      <c r="M56724" s="10"/>
    </row>
    <row r="56725" spans="2:13" s="1" customFormat="1" ht="13.8" x14ac:dyDescent="0.3">
      <c r="B56725" s="10"/>
      <c r="L56725" s="10"/>
      <c r="M56725" s="10"/>
    </row>
    <row r="56726" spans="2:13" s="1" customFormat="1" ht="13.8" x14ac:dyDescent="0.3">
      <c r="B56726" s="10"/>
      <c r="L56726" s="10"/>
      <c r="M56726" s="10"/>
    </row>
    <row r="56727" spans="2:13" s="1" customFormat="1" ht="13.8" x14ac:dyDescent="0.3">
      <c r="B56727" s="10"/>
      <c r="L56727" s="10"/>
      <c r="M56727" s="10"/>
    </row>
    <row r="56728" spans="2:13" s="1" customFormat="1" ht="13.8" x14ac:dyDescent="0.3">
      <c r="B56728" s="10"/>
      <c r="L56728" s="10"/>
      <c r="M56728" s="10"/>
    </row>
    <row r="56729" spans="2:13" s="1" customFormat="1" ht="13.8" x14ac:dyDescent="0.3">
      <c r="B56729" s="10"/>
      <c r="L56729" s="10"/>
      <c r="M56729" s="10"/>
    </row>
    <row r="56730" spans="2:13" s="1" customFormat="1" ht="13.8" x14ac:dyDescent="0.3">
      <c r="B56730" s="10"/>
      <c r="L56730" s="10"/>
      <c r="M56730" s="10"/>
    </row>
    <row r="56731" spans="2:13" s="1" customFormat="1" ht="13.8" x14ac:dyDescent="0.3">
      <c r="B56731" s="10"/>
      <c r="L56731" s="10"/>
      <c r="M56731" s="10"/>
    </row>
    <row r="56732" spans="2:13" s="1" customFormat="1" ht="13.8" x14ac:dyDescent="0.3">
      <c r="B56732" s="10"/>
      <c r="L56732" s="10"/>
      <c r="M56732" s="10"/>
    </row>
    <row r="56733" spans="2:13" s="1" customFormat="1" ht="13.8" x14ac:dyDescent="0.3">
      <c r="B56733" s="10"/>
      <c r="L56733" s="10"/>
      <c r="M56733" s="10"/>
    </row>
    <row r="56734" spans="2:13" s="1" customFormat="1" ht="13.8" x14ac:dyDescent="0.3">
      <c r="B56734" s="10"/>
      <c r="L56734" s="10"/>
      <c r="M56734" s="10"/>
    </row>
    <row r="56735" spans="2:13" s="1" customFormat="1" ht="13.8" x14ac:dyDescent="0.3">
      <c r="B56735" s="10"/>
      <c r="L56735" s="10"/>
      <c r="M56735" s="10"/>
    </row>
    <row r="56736" spans="2:13" s="1" customFormat="1" ht="13.8" x14ac:dyDescent="0.3">
      <c r="B56736" s="10"/>
      <c r="L56736" s="10"/>
      <c r="M56736" s="10"/>
    </row>
    <row r="56737" spans="2:13" s="1" customFormat="1" ht="13.8" x14ac:dyDescent="0.3">
      <c r="B56737" s="10"/>
      <c r="L56737" s="10"/>
      <c r="M56737" s="10"/>
    </row>
    <row r="56738" spans="2:13" s="1" customFormat="1" ht="13.8" x14ac:dyDescent="0.3">
      <c r="B56738" s="10"/>
      <c r="L56738" s="10"/>
      <c r="M56738" s="10"/>
    </row>
    <row r="56739" spans="2:13" s="1" customFormat="1" ht="13.8" x14ac:dyDescent="0.3">
      <c r="B56739" s="10"/>
      <c r="L56739" s="10"/>
      <c r="M56739" s="10"/>
    </row>
    <row r="56740" spans="2:13" s="1" customFormat="1" ht="13.8" x14ac:dyDescent="0.3">
      <c r="B56740" s="10"/>
      <c r="L56740" s="10"/>
      <c r="M56740" s="10"/>
    </row>
    <row r="56741" spans="2:13" s="1" customFormat="1" ht="13.8" x14ac:dyDescent="0.3">
      <c r="B56741" s="10"/>
      <c r="L56741" s="10"/>
      <c r="M56741" s="10"/>
    </row>
    <row r="56742" spans="2:13" s="1" customFormat="1" ht="13.8" x14ac:dyDescent="0.3">
      <c r="B56742" s="10"/>
      <c r="L56742" s="10"/>
      <c r="M56742" s="10"/>
    </row>
    <row r="56743" spans="2:13" s="1" customFormat="1" ht="13.8" x14ac:dyDescent="0.3">
      <c r="B56743" s="10"/>
      <c r="L56743" s="10"/>
      <c r="M56743" s="10"/>
    </row>
    <row r="56744" spans="2:13" s="1" customFormat="1" ht="13.8" x14ac:dyDescent="0.3">
      <c r="B56744" s="10"/>
      <c r="L56744" s="10"/>
      <c r="M56744" s="10"/>
    </row>
    <row r="56745" spans="2:13" s="1" customFormat="1" ht="13.8" x14ac:dyDescent="0.3">
      <c r="B56745" s="10"/>
      <c r="L56745" s="10"/>
      <c r="M56745" s="10"/>
    </row>
    <row r="56746" spans="2:13" s="1" customFormat="1" ht="13.8" x14ac:dyDescent="0.3">
      <c r="B56746" s="10"/>
      <c r="L56746" s="10"/>
      <c r="M56746" s="10"/>
    </row>
    <row r="56747" spans="2:13" s="1" customFormat="1" ht="13.8" x14ac:dyDescent="0.3">
      <c r="B56747" s="10"/>
      <c r="L56747" s="10"/>
      <c r="M56747" s="10"/>
    </row>
    <row r="56748" spans="2:13" s="1" customFormat="1" ht="13.8" x14ac:dyDescent="0.3">
      <c r="B56748" s="10"/>
      <c r="L56748" s="10"/>
      <c r="M56748" s="10"/>
    </row>
    <row r="56749" spans="2:13" s="1" customFormat="1" ht="13.8" x14ac:dyDescent="0.3">
      <c r="B56749" s="10"/>
      <c r="L56749" s="10"/>
      <c r="M56749" s="10"/>
    </row>
    <row r="56750" spans="2:13" s="1" customFormat="1" ht="13.8" x14ac:dyDescent="0.3">
      <c r="B56750" s="10"/>
      <c r="L56750" s="10"/>
      <c r="M56750" s="10"/>
    </row>
    <row r="56751" spans="2:13" s="1" customFormat="1" ht="13.8" x14ac:dyDescent="0.3">
      <c r="B56751" s="10"/>
      <c r="L56751" s="10"/>
      <c r="M56751" s="10"/>
    </row>
    <row r="56752" spans="2:13" s="1" customFormat="1" ht="13.8" x14ac:dyDescent="0.3">
      <c r="B56752" s="10"/>
      <c r="L56752" s="10"/>
      <c r="M56752" s="10"/>
    </row>
    <row r="56753" spans="2:13" s="1" customFormat="1" ht="13.8" x14ac:dyDescent="0.3">
      <c r="B56753" s="10"/>
      <c r="L56753" s="10"/>
      <c r="M56753" s="10"/>
    </row>
    <row r="56754" spans="2:13" s="1" customFormat="1" ht="13.8" x14ac:dyDescent="0.3">
      <c r="B56754" s="10"/>
      <c r="L56754" s="10"/>
      <c r="M56754" s="10"/>
    </row>
    <row r="56755" spans="2:13" s="1" customFormat="1" ht="13.8" x14ac:dyDescent="0.3">
      <c r="B56755" s="10"/>
      <c r="L56755" s="10"/>
      <c r="M56755" s="10"/>
    </row>
    <row r="56756" spans="2:13" s="1" customFormat="1" ht="13.8" x14ac:dyDescent="0.3">
      <c r="B56756" s="10"/>
      <c r="L56756" s="10"/>
      <c r="M56756" s="10"/>
    </row>
    <row r="56757" spans="2:13" s="1" customFormat="1" ht="13.8" x14ac:dyDescent="0.3">
      <c r="B56757" s="10"/>
      <c r="L56757" s="10"/>
      <c r="M56757" s="10"/>
    </row>
    <row r="56758" spans="2:13" s="1" customFormat="1" ht="13.8" x14ac:dyDescent="0.3">
      <c r="B56758" s="10"/>
      <c r="L56758" s="10"/>
      <c r="M56758" s="10"/>
    </row>
    <row r="56759" spans="2:13" s="1" customFormat="1" ht="13.8" x14ac:dyDescent="0.3">
      <c r="B56759" s="10"/>
      <c r="L56759" s="10"/>
      <c r="M56759" s="10"/>
    </row>
    <row r="56760" spans="2:13" s="1" customFormat="1" ht="13.8" x14ac:dyDescent="0.3">
      <c r="B56760" s="10"/>
      <c r="L56760" s="10"/>
      <c r="M56760" s="10"/>
    </row>
    <row r="56761" spans="2:13" s="1" customFormat="1" ht="13.8" x14ac:dyDescent="0.3">
      <c r="B56761" s="10"/>
      <c r="L56761" s="10"/>
      <c r="M56761" s="10"/>
    </row>
    <row r="56762" spans="2:13" s="1" customFormat="1" ht="13.8" x14ac:dyDescent="0.3">
      <c r="B56762" s="10"/>
      <c r="L56762" s="10"/>
      <c r="M56762" s="10"/>
    </row>
    <row r="56763" spans="2:13" s="1" customFormat="1" ht="13.8" x14ac:dyDescent="0.3">
      <c r="B56763" s="10"/>
      <c r="L56763" s="10"/>
      <c r="M56763" s="10"/>
    </row>
    <row r="56764" spans="2:13" s="1" customFormat="1" ht="13.8" x14ac:dyDescent="0.3">
      <c r="B56764" s="10"/>
      <c r="L56764" s="10"/>
      <c r="M56764" s="10"/>
    </row>
    <row r="56765" spans="2:13" s="1" customFormat="1" ht="13.8" x14ac:dyDescent="0.3">
      <c r="B56765" s="10"/>
      <c r="L56765" s="10"/>
      <c r="M56765" s="10"/>
    </row>
    <row r="56766" spans="2:13" s="1" customFormat="1" ht="13.8" x14ac:dyDescent="0.3">
      <c r="B56766" s="10"/>
      <c r="L56766" s="10"/>
      <c r="M56766" s="10"/>
    </row>
    <row r="56767" spans="2:13" s="1" customFormat="1" ht="13.8" x14ac:dyDescent="0.3">
      <c r="B56767" s="10"/>
      <c r="L56767" s="10"/>
      <c r="M56767" s="10"/>
    </row>
    <row r="56768" spans="2:13" s="1" customFormat="1" ht="13.8" x14ac:dyDescent="0.3">
      <c r="B56768" s="10"/>
      <c r="L56768" s="10"/>
      <c r="M56768" s="10"/>
    </row>
    <row r="56769" spans="2:13" s="1" customFormat="1" ht="13.8" x14ac:dyDescent="0.3">
      <c r="B56769" s="10"/>
      <c r="L56769" s="10"/>
      <c r="M56769" s="10"/>
    </row>
    <row r="56770" spans="2:13" s="1" customFormat="1" ht="13.8" x14ac:dyDescent="0.3">
      <c r="B56770" s="10"/>
      <c r="L56770" s="10"/>
      <c r="M56770" s="10"/>
    </row>
    <row r="56771" spans="2:13" s="1" customFormat="1" ht="13.8" x14ac:dyDescent="0.3">
      <c r="B56771" s="10"/>
      <c r="L56771" s="10"/>
      <c r="M56771" s="10"/>
    </row>
    <row r="56772" spans="2:13" s="1" customFormat="1" ht="13.8" x14ac:dyDescent="0.3">
      <c r="B56772" s="10"/>
      <c r="L56772" s="10"/>
      <c r="M56772" s="10"/>
    </row>
    <row r="56773" spans="2:13" s="1" customFormat="1" ht="13.8" x14ac:dyDescent="0.3">
      <c r="B56773" s="10"/>
      <c r="L56773" s="10"/>
      <c r="M56773" s="10"/>
    </row>
    <row r="56774" spans="2:13" s="1" customFormat="1" ht="13.8" x14ac:dyDescent="0.3">
      <c r="B56774" s="10"/>
      <c r="L56774" s="10"/>
      <c r="M56774" s="10"/>
    </row>
    <row r="56775" spans="2:13" s="1" customFormat="1" ht="13.8" x14ac:dyDescent="0.3">
      <c r="B56775" s="10"/>
      <c r="L56775" s="10"/>
      <c r="M56775" s="10"/>
    </row>
    <row r="56776" spans="2:13" s="1" customFormat="1" ht="13.8" x14ac:dyDescent="0.3">
      <c r="B56776" s="10"/>
      <c r="L56776" s="10"/>
      <c r="M56776" s="10"/>
    </row>
    <row r="56777" spans="2:13" s="1" customFormat="1" ht="13.8" x14ac:dyDescent="0.3">
      <c r="B56777" s="10"/>
      <c r="L56777" s="10"/>
      <c r="M56777" s="10"/>
    </row>
    <row r="56778" spans="2:13" s="1" customFormat="1" ht="13.8" x14ac:dyDescent="0.3">
      <c r="B56778" s="10"/>
      <c r="L56778" s="10"/>
      <c r="M56778" s="10"/>
    </row>
    <row r="56779" spans="2:13" s="1" customFormat="1" ht="13.8" x14ac:dyDescent="0.3">
      <c r="B56779" s="10"/>
      <c r="L56779" s="10"/>
      <c r="M56779" s="10"/>
    </row>
    <row r="56780" spans="2:13" s="1" customFormat="1" ht="13.8" x14ac:dyDescent="0.3">
      <c r="B56780" s="10"/>
      <c r="L56780" s="10"/>
      <c r="M56780" s="10"/>
    </row>
    <row r="56781" spans="2:13" s="1" customFormat="1" ht="13.8" x14ac:dyDescent="0.3">
      <c r="B56781" s="10"/>
      <c r="L56781" s="10"/>
      <c r="M56781" s="10"/>
    </row>
    <row r="56782" spans="2:13" s="1" customFormat="1" ht="13.8" x14ac:dyDescent="0.3">
      <c r="B56782" s="10"/>
      <c r="L56782" s="10"/>
      <c r="M56782" s="10"/>
    </row>
    <row r="56783" spans="2:13" s="1" customFormat="1" ht="13.8" x14ac:dyDescent="0.3">
      <c r="B56783" s="10"/>
      <c r="L56783" s="10"/>
      <c r="M56783" s="10"/>
    </row>
    <row r="56784" spans="2:13" s="1" customFormat="1" ht="13.8" x14ac:dyDescent="0.3">
      <c r="B56784" s="10"/>
      <c r="L56784" s="10"/>
      <c r="M56784" s="10"/>
    </row>
    <row r="56785" spans="2:13" s="1" customFormat="1" ht="13.8" x14ac:dyDescent="0.3">
      <c r="B56785" s="10"/>
      <c r="L56785" s="10"/>
      <c r="M56785" s="10"/>
    </row>
    <row r="56786" spans="2:13" s="1" customFormat="1" ht="13.8" x14ac:dyDescent="0.3">
      <c r="B56786" s="10"/>
      <c r="L56786" s="10"/>
      <c r="M56786" s="10"/>
    </row>
    <row r="56787" spans="2:13" s="1" customFormat="1" ht="13.8" x14ac:dyDescent="0.3">
      <c r="B56787" s="10"/>
      <c r="L56787" s="10"/>
      <c r="M56787" s="10"/>
    </row>
    <row r="56788" spans="2:13" s="1" customFormat="1" ht="13.8" x14ac:dyDescent="0.3">
      <c r="B56788" s="10"/>
      <c r="L56788" s="10"/>
      <c r="M56788" s="10"/>
    </row>
    <row r="56789" spans="2:13" s="1" customFormat="1" ht="13.8" x14ac:dyDescent="0.3">
      <c r="B56789" s="10"/>
      <c r="L56789" s="10"/>
      <c r="M56789" s="10"/>
    </row>
    <row r="56790" spans="2:13" s="1" customFormat="1" ht="13.8" x14ac:dyDescent="0.3">
      <c r="B56790" s="10"/>
      <c r="L56790" s="10"/>
      <c r="M56790" s="10"/>
    </row>
    <row r="56791" spans="2:13" s="1" customFormat="1" ht="13.8" x14ac:dyDescent="0.3">
      <c r="B56791" s="10"/>
      <c r="L56791" s="10"/>
      <c r="M56791" s="10"/>
    </row>
    <row r="56792" spans="2:13" s="1" customFormat="1" ht="13.8" x14ac:dyDescent="0.3">
      <c r="B56792" s="10"/>
      <c r="L56792" s="10"/>
      <c r="M56792" s="10"/>
    </row>
    <row r="56793" spans="2:13" s="1" customFormat="1" ht="13.8" x14ac:dyDescent="0.3">
      <c r="B56793" s="10"/>
      <c r="L56793" s="10"/>
      <c r="M56793" s="10"/>
    </row>
    <row r="56794" spans="2:13" s="1" customFormat="1" ht="13.8" x14ac:dyDescent="0.3">
      <c r="B56794" s="10"/>
      <c r="L56794" s="10"/>
      <c r="M56794" s="10"/>
    </row>
    <row r="56795" spans="2:13" s="1" customFormat="1" ht="13.8" x14ac:dyDescent="0.3">
      <c r="B56795" s="10"/>
      <c r="L56795" s="10"/>
      <c r="M56795" s="10"/>
    </row>
    <row r="56796" spans="2:13" s="1" customFormat="1" ht="13.8" x14ac:dyDescent="0.3">
      <c r="B56796" s="10"/>
      <c r="L56796" s="10"/>
      <c r="M56796" s="10"/>
    </row>
    <row r="56797" spans="2:13" s="1" customFormat="1" ht="13.8" x14ac:dyDescent="0.3">
      <c r="B56797" s="10"/>
      <c r="L56797" s="10"/>
      <c r="M56797" s="10"/>
    </row>
    <row r="56798" spans="2:13" s="1" customFormat="1" ht="13.8" x14ac:dyDescent="0.3">
      <c r="B56798" s="10"/>
      <c r="L56798" s="10"/>
      <c r="M56798" s="10"/>
    </row>
    <row r="56799" spans="2:13" s="1" customFormat="1" ht="13.8" x14ac:dyDescent="0.3">
      <c r="B56799" s="10"/>
      <c r="L56799" s="10"/>
      <c r="M56799" s="10"/>
    </row>
    <row r="56800" spans="2:13" s="1" customFormat="1" ht="13.8" x14ac:dyDescent="0.3">
      <c r="B56800" s="10"/>
      <c r="L56800" s="10"/>
      <c r="M56800" s="10"/>
    </row>
    <row r="56801" spans="2:13" s="1" customFormat="1" ht="13.8" x14ac:dyDescent="0.3">
      <c r="B56801" s="10"/>
      <c r="L56801" s="10"/>
      <c r="M56801" s="10"/>
    </row>
    <row r="56802" spans="2:13" s="1" customFormat="1" ht="13.8" x14ac:dyDescent="0.3">
      <c r="B56802" s="10"/>
      <c r="L56802" s="10"/>
      <c r="M56802" s="10"/>
    </row>
    <row r="56803" spans="2:13" s="1" customFormat="1" ht="13.8" x14ac:dyDescent="0.3">
      <c r="B56803" s="10"/>
      <c r="L56803" s="10"/>
      <c r="M56803" s="10"/>
    </row>
    <row r="56804" spans="2:13" s="1" customFormat="1" ht="13.8" x14ac:dyDescent="0.3">
      <c r="B56804" s="10"/>
      <c r="L56804" s="10"/>
      <c r="M56804" s="10"/>
    </row>
    <row r="56805" spans="2:13" s="1" customFormat="1" ht="13.8" x14ac:dyDescent="0.3">
      <c r="B56805" s="10"/>
      <c r="L56805" s="10"/>
      <c r="M56805" s="10"/>
    </row>
    <row r="56806" spans="2:13" s="1" customFormat="1" ht="13.8" x14ac:dyDescent="0.3">
      <c r="B56806" s="10"/>
      <c r="L56806" s="10"/>
      <c r="M56806" s="10"/>
    </row>
    <row r="56807" spans="2:13" s="1" customFormat="1" ht="13.8" x14ac:dyDescent="0.3">
      <c r="B56807" s="10"/>
      <c r="L56807" s="10"/>
      <c r="M56807" s="10"/>
    </row>
    <row r="56808" spans="2:13" s="1" customFormat="1" ht="13.8" x14ac:dyDescent="0.3">
      <c r="B56808" s="10"/>
      <c r="L56808" s="10"/>
      <c r="M56808" s="10"/>
    </row>
    <row r="56809" spans="2:13" s="1" customFormat="1" ht="13.8" x14ac:dyDescent="0.3">
      <c r="B56809" s="10"/>
      <c r="L56809" s="10"/>
      <c r="M56809" s="10"/>
    </row>
    <row r="56810" spans="2:13" s="1" customFormat="1" ht="13.8" x14ac:dyDescent="0.3">
      <c r="B56810" s="10"/>
      <c r="L56810" s="10"/>
      <c r="M56810" s="10"/>
    </row>
    <row r="56811" spans="2:13" s="1" customFormat="1" ht="13.8" x14ac:dyDescent="0.3">
      <c r="B56811" s="10"/>
      <c r="L56811" s="10"/>
      <c r="M56811" s="10"/>
    </row>
    <row r="56812" spans="2:13" s="1" customFormat="1" ht="13.8" x14ac:dyDescent="0.3">
      <c r="B56812" s="10"/>
      <c r="L56812" s="10"/>
      <c r="M56812" s="10"/>
    </row>
    <row r="56813" spans="2:13" s="1" customFormat="1" ht="13.8" x14ac:dyDescent="0.3">
      <c r="B56813" s="10"/>
      <c r="L56813" s="10"/>
      <c r="M56813" s="10"/>
    </row>
    <row r="56814" spans="2:13" s="1" customFormat="1" ht="13.8" x14ac:dyDescent="0.3">
      <c r="B56814" s="10"/>
      <c r="L56814" s="10"/>
      <c r="M56814" s="10"/>
    </row>
    <row r="56815" spans="2:13" s="1" customFormat="1" ht="13.8" x14ac:dyDescent="0.3">
      <c r="B56815" s="10"/>
      <c r="L56815" s="10"/>
      <c r="M56815" s="10"/>
    </row>
    <row r="56816" spans="2:13" s="1" customFormat="1" ht="13.8" x14ac:dyDescent="0.3">
      <c r="B56816" s="10"/>
      <c r="L56816" s="10"/>
      <c r="M56816" s="10"/>
    </row>
    <row r="56817" spans="2:13" s="1" customFormat="1" ht="13.8" x14ac:dyDescent="0.3">
      <c r="B56817" s="10"/>
      <c r="L56817" s="10"/>
      <c r="M56817" s="10"/>
    </row>
    <row r="56818" spans="2:13" s="1" customFormat="1" ht="13.8" x14ac:dyDescent="0.3">
      <c r="B56818" s="10"/>
      <c r="L56818" s="10"/>
      <c r="M56818" s="10"/>
    </row>
    <row r="56819" spans="2:13" s="1" customFormat="1" ht="13.8" x14ac:dyDescent="0.3">
      <c r="B56819" s="10"/>
      <c r="L56819" s="10"/>
      <c r="M56819" s="10"/>
    </row>
    <row r="56820" spans="2:13" s="1" customFormat="1" ht="13.8" x14ac:dyDescent="0.3">
      <c r="B56820" s="10"/>
      <c r="L56820" s="10"/>
      <c r="M56820" s="10"/>
    </row>
    <row r="56821" spans="2:13" s="1" customFormat="1" ht="13.8" x14ac:dyDescent="0.3">
      <c r="B56821" s="10"/>
      <c r="L56821" s="10"/>
      <c r="M56821" s="10"/>
    </row>
    <row r="56822" spans="2:13" s="1" customFormat="1" ht="13.8" x14ac:dyDescent="0.3">
      <c r="B56822" s="10"/>
      <c r="L56822" s="10"/>
      <c r="M56822" s="10"/>
    </row>
    <row r="56823" spans="2:13" s="1" customFormat="1" ht="13.8" x14ac:dyDescent="0.3">
      <c r="B56823" s="10"/>
      <c r="L56823" s="10"/>
      <c r="M56823" s="10"/>
    </row>
    <row r="56824" spans="2:13" s="1" customFormat="1" ht="13.8" x14ac:dyDescent="0.3">
      <c r="B56824" s="10"/>
      <c r="L56824" s="10"/>
      <c r="M56824" s="10"/>
    </row>
    <row r="56825" spans="2:13" s="1" customFormat="1" ht="13.8" x14ac:dyDescent="0.3">
      <c r="B56825" s="10"/>
      <c r="L56825" s="10"/>
      <c r="M56825" s="10"/>
    </row>
    <row r="56826" spans="2:13" s="1" customFormat="1" ht="13.8" x14ac:dyDescent="0.3">
      <c r="B56826" s="10"/>
      <c r="L56826" s="10"/>
      <c r="M56826" s="10"/>
    </row>
    <row r="56827" spans="2:13" s="1" customFormat="1" ht="13.8" x14ac:dyDescent="0.3">
      <c r="B56827" s="10"/>
      <c r="L56827" s="10"/>
      <c r="M56827" s="10"/>
    </row>
    <row r="56828" spans="2:13" s="1" customFormat="1" ht="13.8" x14ac:dyDescent="0.3">
      <c r="B56828" s="10"/>
      <c r="L56828" s="10"/>
      <c r="M56828" s="10"/>
    </row>
    <row r="56829" spans="2:13" s="1" customFormat="1" ht="13.8" x14ac:dyDescent="0.3">
      <c r="B56829" s="10"/>
      <c r="L56829" s="10"/>
      <c r="M56829" s="10"/>
    </row>
    <row r="56830" spans="2:13" s="1" customFormat="1" ht="13.8" x14ac:dyDescent="0.3">
      <c r="B56830" s="10"/>
      <c r="L56830" s="10"/>
      <c r="M56830" s="10"/>
    </row>
    <row r="56831" spans="2:13" s="1" customFormat="1" ht="13.8" x14ac:dyDescent="0.3">
      <c r="B56831" s="10"/>
      <c r="L56831" s="10"/>
      <c r="M56831" s="10"/>
    </row>
    <row r="56832" spans="2:13" s="1" customFormat="1" ht="13.8" x14ac:dyDescent="0.3">
      <c r="B56832" s="10"/>
      <c r="L56832" s="10"/>
      <c r="M56832" s="10"/>
    </row>
    <row r="56833" spans="2:13" s="1" customFormat="1" ht="13.8" x14ac:dyDescent="0.3">
      <c r="B56833" s="10"/>
      <c r="L56833" s="10"/>
      <c r="M56833" s="10"/>
    </row>
    <row r="56834" spans="2:13" s="1" customFormat="1" ht="13.8" x14ac:dyDescent="0.3">
      <c r="B56834" s="10"/>
      <c r="L56834" s="10"/>
      <c r="M56834" s="10"/>
    </row>
    <row r="56835" spans="2:13" s="1" customFormat="1" ht="13.8" x14ac:dyDescent="0.3">
      <c r="B56835" s="10"/>
      <c r="L56835" s="10"/>
      <c r="M56835" s="10"/>
    </row>
    <row r="56836" spans="2:13" s="1" customFormat="1" ht="13.8" x14ac:dyDescent="0.3">
      <c r="B56836" s="10"/>
      <c r="L56836" s="10"/>
      <c r="M56836" s="10"/>
    </row>
    <row r="56837" spans="2:13" s="1" customFormat="1" ht="13.8" x14ac:dyDescent="0.3">
      <c r="B56837" s="10"/>
      <c r="L56837" s="10"/>
      <c r="M56837" s="10"/>
    </row>
    <row r="56838" spans="2:13" s="1" customFormat="1" ht="13.8" x14ac:dyDescent="0.3">
      <c r="B56838" s="10"/>
      <c r="L56838" s="10"/>
      <c r="M56838" s="10"/>
    </row>
    <row r="56839" spans="2:13" s="1" customFormat="1" ht="13.8" x14ac:dyDescent="0.3">
      <c r="B56839" s="10"/>
      <c r="L56839" s="10"/>
      <c r="M56839" s="10"/>
    </row>
    <row r="56840" spans="2:13" s="1" customFormat="1" ht="13.8" x14ac:dyDescent="0.3">
      <c r="B56840" s="10"/>
      <c r="L56840" s="10"/>
      <c r="M56840" s="10"/>
    </row>
    <row r="56841" spans="2:13" s="1" customFormat="1" ht="13.8" x14ac:dyDescent="0.3">
      <c r="B56841" s="10"/>
      <c r="L56841" s="10"/>
      <c r="M56841" s="10"/>
    </row>
    <row r="56842" spans="2:13" s="1" customFormat="1" ht="13.8" x14ac:dyDescent="0.3">
      <c r="B56842" s="10"/>
      <c r="L56842" s="10"/>
      <c r="M56842" s="10"/>
    </row>
    <row r="56843" spans="2:13" s="1" customFormat="1" ht="13.8" x14ac:dyDescent="0.3">
      <c r="B56843" s="10"/>
      <c r="L56843" s="10"/>
      <c r="M56843" s="10"/>
    </row>
    <row r="56844" spans="2:13" s="1" customFormat="1" ht="13.8" x14ac:dyDescent="0.3">
      <c r="B56844" s="10"/>
      <c r="L56844" s="10"/>
      <c r="M56844" s="10"/>
    </row>
    <row r="56845" spans="2:13" s="1" customFormat="1" ht="13.8" x14ac:dyDescent="0.3">
      <c r="B56845" s="10"/>
      <c r="L56845" s="10"/>
      <c r="M56845" s="10"/>
    </row>
    <row r="56846" spans="2:13" s="1" customFormat="1" ht="13.8" x14ac:dyDescent="0.3">
      <c r="B56846" s="10"/>
      <c r="L56846" s="10"/>
      <c r="M56846" s="10"/>
    </row>
    <row r="56847" spans="2:13" s="1" customFormat="1" ht="13.8" x14ac:dyDescent="0.3">
      <c r="B56847" s="10"/>
      <c r="L56847" s="10"/>
      <c r="M56847" s="10"/>
    </row>
    <row r="56848" spans="2:13" s="1" customFormat="1" ht="13.8" x14ac:dyDescent="0.3">
      <c r="B56848" s="10"/>
      <c r="L56848" s="10"/>
      <c r="M56848" s="10"/>
    </row>
    <row r="56849" spans="2:13" s="1" customFormat="1" ht="13.8" x14ac:dyDescent="0.3">
      <c r="B56849" s="10"/>
      <c r="L56849" s="10"/>
      <c r="M56849" s="10"/>
    </row>
    <row r="56850" spans="2:13" s="1" customFormat="1" ht="13.8" x14ac:dyDescent="0.3">
      <c r="B56850" s="10"/>
      <c r="L56850" s="10"/>
      <c r="M56850" s="10"/>
    </row>
    <row r="56851" spans="2:13" s="1" customFormat="1" ht="13.8" x14ac:dyDescent="0.3">
      <c r="B56851" s="10"/>
      <c r="L56851" s="10"/>
      <c r="M56851" s="10"/>
    </row>
    <row r="56852" spans="2:13" s="1" customFormat="1" ht="13.8" x14ac:dyDescent="0.3">
      <c r="B56852" s="10"/>
      <c r="L56852" s="10"/>
      <c r="M56852" s="10"/>
    </row>
    <row r="56853" spans="2:13" s="1" customFormat="1" ht="13.8" x14ac:dyDescent="0.3">
      <c r="B56853" s="10"/>
      <c r="L56853" s="10"/>
      <c r="M56853" s="10"/>
    </row>
    <row r="56854" spans="2:13" s="1" customFormat="1" ht="13.8" x14ac:dyDescent="0.3">
      <c r="B56854" s="10"/>
      <c r="L56854" s="10"/>
      <c r="M56854" s="10"/>
    </row>
    <row r="56855" spans="2:13" s="1" customFormat="1" ht="13.8" x14ac:dyDescent="0.3">
      <c r="B56855" s="10"/>
      <c r="L56855" s="10"/>
      <c r="M56855" s="10"/>
    </row>
    <row r="56856" spans="2:13" s="1" customFormat="1" ht="13.8" x14ac:dyDescent="0.3">
      <c r="B56856" s="10"/>
      <c r="L56856" s="10"/>
      <c r="M56856" s="10"/>
    </row>
    <row r="56857" spans="2:13" s="1" customFormat="1" ht="13.8" x14ac:dyDescent="0.3">
      <c r="B56857" s="10"/>
      <c r="L56857" s="10"/>
      <c r="M56857" s="10"/>
    </row>
    <row r="56858" spans="2:13" s="1" customFormat="1" ht="13.8" x14ac:dyDescent="0.3">
      <c r="B56858" s="10"/>
      <c r="L56858" s="10"/>
      <c r="M56858" s="10"/>
    </row>
    <row r="56859" spans="2:13" s="1" customFormat="1" ht="13.8" x14ac:dyDescent="0.3">
      <c r="B56859" s="10"/>
      <c r="L56859" s="10"/>
      <c r="M56859" s="10"/>
    </row>
    <row r="56860" spans="2:13" s="1" customFormat="1" ht="13.8" x14ac:dyDescent="0.3">
      <c r="B56860" s="10"/>
      <c r="L56860" s="10"/>
      <c r="M56860" s="10"/>
    </row>
    <row r="56861" spans="2:13" s="1" customFormat="1" ht="13.8" x14ac:dyDescent="0.3">
      <c r="B56861" s="10"/>
      <c r="L56861" s="10"/>
      <c r="M56861" s="10"/>
    </row>
    <row r="56862" spans="2:13" s="1" customFormat="1" ht="13.8" x14ac:dyDescent="0.3">
      <c r="B56862" s="10"/>
      <c r="L56862" s="10"/>
      <c r="M56862" s="10"/>
    </row>
    <row r="56863" spans="2:13" s="1" customFormat="1" ht="13.8" x14ac:dyDescent="0.3">
      <c r="B56863" s="10"/>
      <c r="L56863" s="10"/>
      <c r="M56863" s="10"/>
    </row>
    <row r="56864" spans="2:13" s="1" customFormat="1" ht="13.8" x14ac:dyDescent="0.3">
      <c r="B56864" s="10"/>
      <c r="L56864" s="10"/>
      <c r="M56864" s="10"/>
    </row>
    <row r="56865" spans="2:13" s="1" customFormat="1" ht="13.8" x14ac:dyDescent="0.3">
      <c r="B56865" s="10"/>
      <c r="L56865" s="10"/>
      <c r="M56865" s="10"/>
    </row>
    <row r="56866" spans="2:13" s="1" customFormat="1" ht="13.8" x14ac:dyDescent="0.3">
      <c r="B56866" s="10"/>
      <c r="L56866" s="10"/>
      <c r="M56866" s="10"/>
    </row>
    <row r="56867" spans="2:13" s="1" customFormat="1" ht="13.8" x14ac:dyDescent="0.3">
      <c r="B56867" s="10"/>
      <c r="L56867" s="10"/>
      <c r="M56867" s="10"/>
    </row>
    <row r="56868" spans="2:13" s="1" customFormat="1" ht="13.8" x14ac:dyDescent="0.3">
      <c r="B56868" s="10"/>
      <c r="L56868" s="10"/>
      <c r="M56868" s="10"/>
    </row>
    <row r="56869" spans="2:13" s="1" customFormat="1" ht="13.8" x14ac:dyDescent="0.3">
      <c r="B56869" s="10"/>
      <c r="L56869" s="10"/>
      <c r="M56869" s="10"/>
    </row>
    <row r="56870" spans="2:13" s="1" customFormat="1" ht="13.8" x14ac:dyDescent="0.3">
      <c r="B56870" s="10"/>
      <c r="L56870" s="10"/>
      <c r="M56870" s="10"/>
    </row>
    <row r="56871" spans="2:13" s="1" customFormat="1" ht="13.8" x14ac:dyDescent="0.3">
      <c r="B56871" s="10"/>
      <c r="L56871" s="10"/>
      <c r="M56871" s="10"/>
    </row>
    <row r="56872" spans="2:13" s="1" customFormat="1" ht="13.8" x14ac:dyDescent="0.3">
      <c r="B56872" s="10"/>
      <c r="L56872" s="10"/>
      <c r="M56872" s="10"/>
    </row>
    <row r="56873" spans="2:13" s="1" customFormat="1" ht="13.8" x14ac:dyDescent="0.3">
      <c r="B56873" s="10"/>
      <c r="L56873" s="10"/>
      <c r="M56873" s="10"/>
    </row>
    <row r="56874" spans="2:13" s="1" customFormat="1" ht="13.8" x14ac:dyDescent="0.3">
      <c r="B56874" s="10"/>
      <c r="L56874" s="10"/>
      <c r="M56874" s="10"/>
    </row>
    <row r="56875" spans="2:13" s="1" customFormat="1" ht="13.8" x14ac:dyDescent="0.3">
      <c r="B56875" s="10"/>
      <c r="L56875" s="10"/>
      <c r="M56875" s="10"/>
    </row>
    <row r="56876" spans="2:13" s="1" customFormat="1" ht="13.8" x14ac:dyDescent="0.3">
      <c r="B56876" s="10"/>
      <c r="L56876" s="10"/>
      <c r="M56876" s="10"/>
    </row>
    <row r="56877" spans="2:13" s="1" customFormat="1" ht="13.8" x14ac:dyDescent="0.3">
      <c r="B56877" s="10"/>
      <c r="L56877" s="10"/>
      <c r="M56877" s="10"/>
    </row>
    <row r="56878" spans="2:13" s="1" customFormat="1" ht="13.8" x14ac:dyDescent="0.3">
      <c r="B56878" s="10"/>
      <c r="L56878" s="10"/>
      <c r="M56878" s="10"/>
    </row>
    <row r="56879" spans="2:13" s="1" customFormat="1" ht="13.8" x14ac:dyDescent="0.3">
      <c r="B56879" s="10"/>
      <c r="L56879" s="10"/>
      <c r="M56879" s="10"/>
    </row>
    <row r="56880" spans="2:13" s="1" customFormat="1" ht="13.8" x14ac:dyDescent="0.3">
      <c r="B56880" s="10"/>
      <c r="L56880" s="10"/>
      <c r="M56880" s="10"/>
    </row>
    <row r="56881" spans="2:13" s="1" customFormat="1" ht="13.8" x14ac:dyDescent="0.3">
      <c r="B56881" s="10"/>
      <c r="L56881" s="10"/>
      <c r="M56881" s="10"/>
    </row>
    <row r="56882" spans="2:13" s="1" customFormat="1" ht="13.8" x14ac:dyDescent="0.3">
      <c r="B56882" s="10"/>
      <c r="L56882" s="10"/>
      <c r="M56882" s="10"/>
    </row>
    <row r="56883" spans="2:13" s="1" customFormat="1" ht="13.8" x14ac:dyDescent="0.3">
      <c r="B56883" s="10"/>
      <c r="L56883" s="10"/>
      <c r="M56883" s="10"/>
    </row>
    <row r="56884" spans="2:13" s="1" customFormat="1" ht="13.8" x14ac:dyDescent="0.3">
      <c r="B56884" s="10"/>
      <c r="L56884" s="10"/>
      <c r="M56884" s="10"/>
    </row>
    <row r="56885" spans="2:13" s="1" customFormat="1" ht="13.8" x14ac:dyDescent="0.3">
      <c r="B56885" s="10"/>
      <c r="L56885" s="10"/>
      <c r="M56885" s="10"/>
    </row>
    <row r="56886" spans="2:13" s="1" customFormat="1" ht="13.8" x14ac:dyDescent="0.3">
      <c r="B56886" s="10"/>
      <c r="L56886" s="10"/>
      <c r="M56886" s="10"/>
    </row>
    <row r="56887" spans="2:13" s="1" customFormat="1" ht="13.8" x14ac:dyDescent="0.3">
      <c r="B56887" s="10"/>
      <c r="L56887" s="10"/>
      <c r="M56887" s="10"/>
    </row>
    <row r="56888" spans="2:13" s="1" customFormat="1" ht="13.8" x14ac:dyDescent="0.3">
      <c r="B56888" s="10"/>
      <c r="L56888" s="10"/>
      <c r="M56888" s="10"/>
    </row>
    <row r="56889" spans="2:13" s="1" customFormat="1" ht="13.8" x14ac:dyDescent="0.3">
      <c r="B56889" s="10"/>
      <c r="L56889" s="10"/>
      <c r="M56889" s="10"/>
    </row>
    <row r="56890" spans="2:13" s="1" customFormat="1" ht="13.8" x14ac:dyDescent="0.3">
      <c r="B56890" s="10"/>
      <c r="L56890" s="10"/>
      <c r="M56890" s="10"/>
    </row>
    <row r="56891" spans="2:13" s="1" customFormat="1" ht="13.8" x14ac:dyDescent="0.3">
      <c r="B56891" s="10"/>
      <c r="L56891" s="10"/>
      <c r="M56891" s="10"/>
    </row>
    <row r="56892" spans="2:13" s="1" customFormat="1" ht="13.8" x14ac:dyDescent="0.3">
      <c r="B56892" s="10"/>
      <c r="L56892" s="10"/>
      <c r="M56892" s="10"/>
    </row>
    <row r="56893" spans="2:13" s="1" customFormat="1" ht="13.8" x14ac:dyDescent="0.3">
      <c r="B56893" s="10"/>
      <c r="L56893" s="10"/>
      <c r="M56893" s="10"/>
    </row>
    <row r="56894" spans="2:13" s="1" customFormat="1" ht="13.8" x14ac:dyDescent="0.3">
      <c r="B56894" s="10"/>
      <c r="L56894" s="10"/>
      <c r="M56894" s="10"/>
    </row>
    <row r="56895" spans="2:13" s="1" customFormat="1" ht="13.8" x14ac:dyDescent="0.3">
      <c r="B56895" s="10"/>
      <c r="L56895" s="10"/>
      <c r="M56895" s="10"/>
    </row>
    <row r="56896" spans="2:13" s="1" customFormat="1" ht="13.8" x14ac:dyDescent="0.3">
      <c r="B56896" s="10"/>
      <c r="L56896" s="10"/>
      <c r="M56896" s="10"/>
    </row>
    <row r="56897" spans="2:13" s="1" customFormat="1" ht="13.8" x14ac:dyDescent="0.3">
      <c r="B56897" s="10"/>
      <c r="L56897" s="10"/>
      <c r="M56897" s="10"/>
    </row>
    <row r="56898" spans="2:13" s="1" customFormat="1" ht="13.8" x14ac:dyDescent="0.3">
      <c r="B56898" s="10"/>
      <c r="L56898" s="10"/>
      <c r="M56898" s="10"/>
    </row>
    <row r="56899" spans="2:13" s="1" customFormat="1" ht="13.8" x14ac:dyDescent="0.3">
      <c r="B56899" s="10"/>
      <c r="L56899" s="10"/>
      <c r="M56899" s="10"/>
    </row>
    <row r="56900" spans="2:13" s="1" customFormat="1" ht="13.8" x14ac:dyDescent="0.3">
      <c r="B56900" s="10"/>
      <c r="L56900" s="10"/>
      <c r="M56900" s="10"/>
    </row>
    <row r="56901" spans="2:13" s="1" customFormat="1" ht="13.8" x14ac:dyDescent="0.3">
      <c r="B56901" s="10"/>
      <c r="L56901" s="10"/>
      <c r="M56901" s="10"/>
    </row>
    <row r="56902" spans="2:13" s="1" customFormat="1" ht="13.8" x14ac:dyDescent="0.3">
      <c r="B56902" s="10"/>
      <c r="L56902" s="10"/>
      <c r="M56902" s="10"/>
    </row>
    <row r="56903" spans="2:13" s="1" customFormat="1" ht="13.8" x14ac:dyDescent="0.3">
      <c r="B56903" s="10"/>
      <c r="L56903" s="10"/>
      <c r="M56903" s="10"/>
    </row>
    <row r="56904" spans="2:13" s="1" customFormat="1" ht="13.8" x14ac:dyDescent="0.3">
      <c r="B56904" s="10"/>
      <c r="L56904" s="10"/>
      <c r="M56904" s="10"/>
    </row>
    <row r="56905" spans="2:13" s="1" customFormat="1" ht="13.8" x14ac:dyDescent="0.3">
      <c r="B56905" s="10"/>
      <c r="L56905" s="10"/>
      <c r="M56905" s="10"/>
    </row>
    <row r="56906" spans="2:13" s="1" customFormat="1" ht="13.8" x14ac:dyDescent="0.3">
      <c r="B56906" s="10"/>
      <c r="L56906" s="10"/>
      <c r="M56906" s="10"/>
    </row>
    <row r="56907" spans="2:13" s="1" customFormat="1" ht="13.8" x14ac:dyDescent="0.3">
      <c r="B56907" s="10"/>
      <c r="L56907" s="10"/>
      <c r="M56907" s="10"/>
    </row>
    <row r="56908" spans="2:13" s="1" customFormat="1" ht="13.8" x14ac:dyDescent="0.3">
      <c r="B56908" s="10"/>
      <c r="L56908" s="10"/>
      <c r="M56908" s="10"/>
    </row>
    <row r="56909" spans="2:13" s="1" customFormat="1" ht="13.8" x14ac:dyDescent="0.3">
      <c r="B56909" s="10"/>
      <c r="L56909" s="10"/>
      <c r="M56909" s="10"/>
    </row>
    <row r="56910" spans="2:13" s="1" customFormat="1" ht="13.8" x14ac:dyDescent="0.3">
      <c r="B56910" s="10"/>
      <c r="L56910" s="10"/>
      <c r="M56910" s="10"/>
    </row>
    <row r="56911" spans="2:13" s="1" customFormat="1" ht="13.8" x14ac:dyDescent="0.3">
      <c r="B56911" s="10"/>
      <c r="L56911" s="10"/>
      <c r="M56911" s="10"/>
    </row>
    <row r="56912" spans="2:13" s="1" customFormat="1" ht="13.8" x14ac:dyDescent="0.3">
      <c r="B56912" s="10"/>
      <c r="L56912" s="10"/>
      <c r="M56912" s="10"/>
    </row>
    <row r="56913" spans="2:13" s="1" customFormat="1" ht="13.8" x14ac:dyDescent="0.3">
      <c r="B56913" s="10"/>
      <c r="L56913" s="10"/>
      <c r="M56913" s="10"/>
    </row>
    <row r="56914" spans="2:13" s="1" customFormat="1" ht="13.8" x14ac:dyDescent="0.3">
      <c r="B56914" s="10"/>
      <c r="L56914" s="10"/>
      <c r="M56914" s="10"/>
    </row>
    <row r="56915" spans="2:13" s="1" customFormat="1" ht="13.8" x14ac:dyDescent="0.3">
      <c r="B56915" s="10"/>
      <c r="L56915" s="10"/>
      <c r="M56915" s="10"/>
    </row>
    <row r="56916" spans="2:13" s="1" customFormat="1" ht="13.8" x14ac:dyDescent="0.3">
      <c r="B56916" s="10"/>
      <c r="L56916" s="10"/>
      <c r="M56916" s="10"/>
    </row>
    <row r="56917" spans="2:13" s="1" customFormat="1" ht="13.8" x14ac:dyDescent="0.3">
      <c r="B56917" s="10"/>
      <c r="L56917" s="10"/>
      <c r="M56917" s="10"/>
    </row>
    <row r="56918" spans="2:13" s="1" customFormat="1" ht="13.8" x14ac:dyDescent="0.3">
      <c r="B56918" s="10"/>
      <c r="L56918" s="10"/>
      <c r="M56918" s="10"/>
    </row>
    <row r="56919" spans="2:13" s="1" customFormat="1" ht="13.8" x14ac:dyDescent="0.3">
      <c r="B56919" s="10"/>
      <c r="L56919" s="10"/>
      <c r="M56919" s="10"/>
    </row>
    <row r="56920" spans="2:13" s="1" customFormat="1" ht="13.8" x14ac:dyDescent="0.3">
      <c r="B56920" s="10"/>
      <c r="L56920" s="10"/>
      <c r="M56920" s="10"/>
    </row>
    <row r="56921" spans="2:13" s="1" customFormat="1" ht="13.8" x14ac:dyDescent="0.3">
      <c r="B56921" s="10"/>
      <c r="L56921" s="10"/>
      <c r="M56921" s="10"/>
    </row>
    <row r="56922" spans="2:13" s="1" customFormat="1" ht="13.8" x14ac:dyDescent="0.3">
      <c r="B56922" s="10"/>
      <c r="L56922" s="10"/>
      <c r="M56922" s="10"/>
    </row>
    <row r="56923" spans="2:13" s="1" customFormat="1" ht="13.8" x14ac:dyDescent="0.3">
      <c r="B56923" s="10"/>
      <c r="L56923" s="10"/>
      <c r="M56923" s="10"/>
    </row>
    <row r="56924" spans="2:13" s="1" customFormat="1" ht="13.8" x14ac:dyDescent="0.3">
      <c r="B56924" s="10"/>
      <c r="L56924" s="10"/>
      <c r="M56924" s="10"/>
    </row>
    <row r="56925" spans="2:13" s="1" customFormat="1" ht="13.8" x14ac:dyDescent="0.3">
      <c r="B56925" s="10"/>
      <c r="L56925" s="10"/>
      <c r="M56925" s="10"/>
    </row>
    <row r="56926" spans="2:13" s="1" customFormat="1" ht="13.8" x14ac:dyDescent="0.3">
      <c r="B56926" s="10"/>
      <c r="L56926" s="10"/>
      <c r="M56926" s="10"/>
    </row>
    <row r="56927" spans="2:13" s="1" customFormat="1" ht="13.8" x14ac:dyDescent="0.3">
      <c r="B56927" s="10"/>
      <c r="L56927" s="10"/>
      <c r="M56927" s="10"/>
    </row>
    <row r="56928" spans="2:13" s="1" customFormat="1" ht="13.8" x14ac:dyDescent="0.3">
      <c r="B56928" s="10"/>
      <c r="L56928" s="10"/>
      <c r="M56928" s="10"/>
    </row>
    <row r="56929" spans="2:13" s="1" customFormat="1" ht="13.8" x14ac:dyDescent="0.3">
      <c r="B56929" s="10"/>
      <c r="L56929" s="10"/>
      <c r="M56929" s="10"/>
    </row>
    <row r="56930" spans="2:13" s="1" customFormat="1" ht="13.8" x14ac:dyDescent="0.3">
      <c r="B56930" s="10"/>
      <c r="L56930" s="10"/>
      <c r="M56930" s="10"/>
    </row>
    <row r="56931" spans="2:13" s="1" customFormat="1" ht="13.8" x14ac:dyDescent="0.3">
      <c r="B56931" s="10"/>
      <c r="L56931" s="10"/>
      <c r="M56931" s="10"/>
    </row>
    <row r="56932" spans="2:13" s="1" customFormat="1" ht="13.8" x14ac:dyDescent="0.3">
      <c r="B56932" s="10"/>
      <c r="L56932" s="10"/>
      <c r="M56932" s="10"/>
    </row>
    <row r="56933" spans="2:13" s="1" customFormat="1" ht="13.8" x14ac:dyDescent="0.3">
      <c r="B56933" s="10"/>
      <c r="L56933" s="10"/>
      <c r="M56933" s="10"/>
    </row>
    <row r="56934" spans="2:13" s="1" customFormat="1" ht="13.8" x14ac:dyDescent="0.3">
      <c r="B56934" s="10"/>
      <c r="L56934" s="10"/>
      <c r="M56934" s="10"/>
    </row>
    <row r="56935" spans="2:13" s="1" customFormat="1" ht="13.8" x14ac:dyDescent="0.3">
      <c r="B56935" s="10"/>
      <c r="L56935" s="10"/>
      <c r="M56935" s="10"/>
    </row>
    <row r="56936" spans="2:13" s="1" customFormat="1" ht="13.8" x14ac:dyDescent="0.3">
      <c r="B56936" s="10"/>
      <c r="L56936" s="10"/>
      <c r="M56936" s="10"/>
    </row>
    <row r="56937" spans="2:13" s="1" customFormat="1" ht="13.8" x14ac:dyDescent="0.3">
      <c r="B56937" s="10"/>
      <c r="L56937" s="10"/>
      <c r="M56937" s="10"/>
    </row>
    <row r="56938" spans="2:13" s="1" customFormat="1" ht="13.8" x14ac:dyDescent="0.3">
      <c r="B56938" s="10"/>
      <c r="L56938" s="10"/>
      <c r="M56938" s="10"/>
    </row>
    <row r="56939" spans="2:13" s="1" customFormat="1" ht="13.8" x14ac:dyDescent="0.3">
      <c r="B56939" s="10"/>
      <c r="L56939" s="10"/>
      <c r="M56939" s="10"/>
    </row>
    <row r="56940" spans="2:13" s="1" customFormat="1" ht="13.8" x14ac:dyDescent="0.3">
      <c r="B56940" s="10"/>
      <c r="L56940" s="10"/>
      <c r="M56940" s="10"/>
    </row>
    <row r="56941" spans="2:13" s="1" customFormat="1" ht="13.8" x14ac:dyDescent="0.3">
      <c r="B56941" s="10"/>
      <c r="L56941" s="10"/>
      <c r="M56941" s="10"/>
    </row>
    <row r="56942" spans="2:13" s="1" customFormat="1" ht="13.8" x14ac:dyDescent="0.3">
      <c r="B56942" s="10"/>
      <c r="L56942" s="10"/>
      <c r="M56942" s="10"/>
    </row>
    <row r="56943" spans="2:13" s="1" customFormat="1" ht="13.8" x14ac:dyDescent="0.3">
      <c r="B56943" s="10"/>
      <c r="L56943" s="10"/>
      <c r="M56943" s="10"/>
    </row>
    <row r="56944" spans="2:13" s="1" customFormat="1" ht="13.8" x14ac:dyDescent="0.3">
      <c r="B56944" s="10"/>
      <c r="L56944" s="10"/>
      <c r="M56944" s="10"/>
    </row>
    <row r="56945" spans="2:13" s="1" customFormat="1" ht="13.8" x14ac:dyDescent="0.3">
      <c r="B56945" s="10"/>
      <c r="L56945" s="10"/>
      <c r="M56945" s="10"/>
    </row>
    <row r="56946" spans="2:13" s="1" customFormat="1" ht="13.8" x14ac:dyDescent="0.3">
      <c r="B56946" s="10"/>
      <c r="L56946" s="10"/>
      <c r="M56946" s="10"/>
    </row>
    <row r="56947" spans="2:13" s="1" customFormat="1" ht="13.8" x14ac:dyDescent="0.3">
      <c r="B56947" s="10"/>
      <c r="L56947" s="10"/>
      <c r="M56947" s="10"/>
    </row>
    <row r="56948" spans="2:13" s="1" customFormat="1" ht="13.8" x14ac:dyDescent="0.3">
      <c r="B56948" s="10"/>
      <c r="L56948" s="10"/>
      <c r="M56948" s="10"/>
    </row>
    <row r="56949" spans="2:13" s="1" customFormat="1" ht="13.8" x14ac:dyDescent="0.3">
      <c r="B56949" s="10"/>
      <c r="L56949" s="10"/>
      <c r="M56949" s="10"/>
    </row>
    <row r="56950" spans="2:13" s="1" customFormat="1" ht="13.8" x14ac:dyDescent="0.3">
      <c r="B56950" s="10"/>
      <c r="L56950" s="10"/>
      <c r="M56950" s="10"/>
    </row>
    <row r="56951" spans="2:13" s="1" customFormat="1" ht="13.8" x14ac:dyDescent="0.3">
      <c r="B56951" s="10"/>
      <c r="L56951" s="10"/>
      <c r="M56951" s="10"/>
    </row>
    <row r="56952" spans="2:13" s="1" customFormat="1" ht="13.8" x14ac:dyDescent="0.3">
      <c r="B56952" s="10"/>
      <c r="L56952" s="10"/>
      <c r="M56952" s="10"/>
    </row>
    <row r="56953" spans="2:13" s="1" customFormat="1" ht="13.8" x14ac:dyDescent="0.3">
      <c r="B56953" s="10"/>
      <c r="L56953" s="10"/>
      <c r="M56953" s="10"/>
    </row>
    <row r="56954" spans="2:13" s="1" customFormat="1" ht="13.8" x14ac:dyDescent="0.3">
      <c r="B56954" s="10"/>
      <c r="L56954" s="10"/>
      <c r="M56954" s="10"/>
    </row>
    <row r="56955" spans="2:13" s="1" customFormat="1" ht="13.8" x14ac:dyDescent="0.3">
      <c r="B56955" s="10"/>
      <c r="L56955" s="10"/>
      <c r="M56955" s="10"/>
    </row>
    <row r="56956" spans="2:13" s="1" customFormat="1" ht="13.8" x14ac:dyDescent="0.3">
      <c r="B56956" s="10"/>
      <c r="L56956" s="10"/>
      <c r="M56956" s="10"/>
    </row>
    <row r="56957" spans="2:13" s="1" customFormat="1" ht="13.8" x14ac:dyDescent="0.3">
      <c r="B56957" s="10"/>
      <c r="L56957" s="10"/>
      <c r="M56957" s="10"/>
    </row>
    <row r="56958" spans="2:13" s="1" customFormat="1" ht="13.8" x14ac:dyDescent="0.3">
      <c r="B56958" s="10"/>
      <c r="L56958" s="10"/>
      <c r="M56958" s="10"/>
    </row>
    <row r="56959" spans="2:13" s="1" customFormat="1" ht="13.8" x14ac:dyDescent="0.3">
      <c r="B56959" s="10"/>
      <c r="L56959" s="10"/>
      <c r="M56959" s="10"/>
    </row>
    <row r="56960" spans="2:13" s="1" customFormat="1" ht="13.8" x14ac:dyDescent="0.3">
      <c r="B56960" s="10"/>
      <c r="L56960" s="10"/>
      <c r="M56960" s="10"/>
    </row>
    <row r="56961" spans="2:13" s="1" customFormat="1" ht="13.8" x14ac:dyDescent="0.3">
      <c r="B56961" s="10"/>
      <c r="L56961" s="10"/>
      <c r="M56961" s="10"/>
    </row>
    <row r="56962" spans="2:13" s="1" customFormat="1" ht="13.8" x14ac:dyDescent="0.3">
      <c r="B56962" s="10"/>
      <c r="L56962" s="10"/>
      <c r="M56962" s="10"/>
    </row>
    <row r="56963" spans="2:13" s="1" customFormat="1" ht="13.8" x14ac:dyDescent="0.3">
      <c r="B56963" s="10"/>
      <c r="L56963" s="10"/>
      <c r="M56963" s="10"/>
    </row>
    <row r="56964" spans="2:13" s="1" customFormat="1" ht="13.8" x14ac:dyDescent="0.3">
      <c r="B56964" s="10"/>
      <c r="L56964" s="10"/>
      <c r="M56964" s="10"/>
    </row>
    <row r="56965" spans="2:13" s="1" customFormat="1" ht="13.8" x14ac:dyDescent="0.3">
      <c r="B56965" s="10"/>
      <c r="L56965" s="10"/>
      <c r="M56965" s="10"/>
    </row>
    <row r="56966" spans="2:13" s="1" customFormat="1" ht="13.8" x14ac:dyDescent="0.3">
      <c r="B56966" s="10"/>
      <c r="L56966" s="10"/>
      <c r="M56966" s="10"/>
    </row>
    <row r="56967" spans="2:13" s="1" customFormat="1" ht="13.8" x14ac:dyDescent="0.3">
      <c r="B56967" s="10"/>
      <c r="L56967" s="10"/>
      <c r="M56967" s="10"/>
    </row>
    <row r="56968" spans="2:13" s="1" customFormat="1" ht="13.8" x14ac:dyDescent="0.3">
      <c r="B56968" s="10"/>
      <c r="L56968" s="10"/>
      <c r="M56968" s="10"/>
    </row>
    <row r="56969" spans="2:13" s="1" customFormat="1" ht="13.8" x14ac:dyDescent="0.3">
      <c r="B56969" s="10"/>
      <c r="L56969" s="10"/>
      <c r="M56969" s="10"/>
    </row>
    <row r="56970" spans="2:13" s="1" customFormat="1" ht="13.8" x14ac:dyDescent="0.3">
      <c r="B56970" s="10"/>
      <c r="L56970" s="10"/>
      <c r="M56970" s="10"/>
    </row>
    <row r="56971" spans="2:13" s="1" customFormat="1" ht="13.8" x14ac:dyDescent="0.3">
      <c r="B56971" s="10"/>
      <c r="L56971" s="10"/>
      <c r="M56971" s="10"/>
    </row>
    <row r="56972" spans="2:13" s="1" customFormat="1" ht="13.8" x14ac:dyDescent="0.3">
      <c r="B56972" s="10"/>
      <c r="L56972" s="10"/>
      <c r="M56972" s="10"/>
    </row>
    <row r="56973" spans="2:13" s="1" customFormat="1" ht="13.8" x14ac:dyDescent="0.3">
      <c r="B56973" s="10"/>
      <c r="L56973" s="10"/>
      <c r="M56973" s="10"/>
    </row>
    <row r="56974" spans="2:13" s="1" customFormat="1" ht="13.8" x14ac:dyDescent="0.3">
      <c r="B56974" s="10"/>
      <c r="L56974" s="10"/>
      <c r="M56974" s="10"/>
    </row>
    <row r="56975" spans="2:13" s="1" customFormat="1" ht="13.8" x14ac:dyDescent="0.3">
      <c r="B56975" s="10"/>
      <c r="L56975" s="10"/>
      <c r="M56975" s="10"/>
    </row>
    <row r="56976" spans="2:13" s="1" customFormat="1" ht="13.8" x14ac:dyDescent="0.3">
      <c r="B56976" s="10"/>
      <c r="L56976" s="10"/>
      <c r="M56976" s="10"/>
    </row>
    <row r="56977" spans="2:13" s="1" customFormat="1" ht="13.8" x14ac:dyDescent="0.3">
      <c r="B56977" s="10"/>
      <c r="L56977" s="10"/>
      <c r="M56977" s="10"/>
    </row>
    <row r="56978" spans="2:13" s="1" customFormat="1" ht="13.8" x14ac:dyDescent="0.3">
      <c r="B56978" s="10"/>
      <c r="L56978" s="10"/>
      <c r="M56978" s="10"/>
    </row>
    <row r="56979" spans="2:13" s="1" customFormat="1" ht="13.8" x14ac:dyDescent="0.3">
      <c r="B56979" s="10"/>
      <c r="L56979" s="10"/>
      <c r="M56979" s="10"/>
    </row>
    <row r="56980" spans="2:13" s="1" customFormat="1" ht="13.8" x14ac:dyDescent="0.3">
      <c r="B56980" s="10"/>
      <c r="L56980" s="10"/>
      <c r="M56980" s="10"/>
    </row>
    <row r="56981" spans="2:13" s="1" customFormat="1" ht="13.8" x14ac:dyDescent="0.3">
      <c r="B56981" s="10"/>
      <c r="L56981" s="10"/>
      <c r="M56981" s="10"/>
    </row>
    <row r="56982" spans="2:13" s="1" customFormat="1" ht="13.8" x14ac:dyDescent="0.3">
      <c r="B56982" s="10"/>
      <c r="L56982" s="10"/>
      <c r="M56982" s="10"/>
    </row>
    <row r="56983" spans="2:13" s="1" customFormat="1" ht="13.8" x14ac:dyDescent="0.3">
      <c r="B56983" s="10"/>
      <c r="L56983" s="10"/>
      <c r="M56983" s="10"/>
    </row>
    <row r="56984" spans="2:13" s="1" customFormat="1" ht="13.8" x14ac:dyDescent="0.3">
      <c r="B56984" s="10"/>
      <c r="L56984" s="10"/>
      <c r="M56984" s="10"/>
    </row>
    <row r="56985" spans="2:13" s="1" customFormat="1" ht="13.8" x14ac:dyDescent="0.3">
      <c r="B56985" s="10"/>
      <c r="L56985" s="10"/>
      <c r="M56985" s="10"/>
    </row>
    <row r="56986" spans="2:13" s="1" customFormat="1" ht="13.8" x14ac:dyDescent="0.3">
      <c r="B56986" s="10"/>
      <c r="L56986" s="10"/>
      <c r="M56986" s="10"/>
    </row>
    <row r="56987" spans="2:13" s="1" customFormat="1" ht="13.8" x14ac:dyDescent="0.3">
      <c r="B56987" s="10"/>
      <c r="L56987" s="10"/>
      <c r="M56987" s="10"/>
    </row>
    <row r="56988" spans="2:13" s="1" customFormat="1" ht="13.8" x14ac:dyDescent="0.3">
      <c r="B56988" s="10"/>
      <c r="L56988" s="10"/>
      <c r="M56988" s="10"/>
    </row>
    <row r="56989" spans="2:13" s="1" customFormat="1" ht="13.8" x14ac:dyDescent="0.3">
      <c r="B56989" s="10"/>
      <c r="L56989" s="10"/>
      <c r="M56989" s="10"/>
    </row>
    <row r="56990" spans="2:13" s="1" customFormat="1" ht="13.8" x14ac:dyDescent="0.3">
      <c r="B56990" s="10"/>
      <c r="L56990" s="10"/>
      <c r="M56990" s="10"/>
    </row>
    <row r="56991" spans="2:13" s="1" customFormat="1" ht="13.8" x14ac:dyDescent="0.3">
      <c r="B56991" s="10"/>
      <c r="L56991" s="10"/>
      <c r="M56991" s="10"/>
    </row>
    <row r="56992" spans="2:13" s="1" customFormat="1" ht="13.8" x14ac:dyDescent="0.3">
      <c r="B56992" s="10"/>
      <c r="L56992" s="10"/>
      <c r="M56992" s="10"/>
    </row>
    <row r="56993" spans="2:13" s="1" customFormat="1" ht="13.8" x14ac:dyDescent="0.3">
      <c r="B56993" s="10"/>
      <c r="L56993" s="10"/>
      <c r="M56993" s="10"/>
    </row>
    <row r="56994" spans="2:13" s="1" customFormat="1" ht="13.8" x14ac:dyDescent="0.3">
      <c r="B56994" s="10"/>
      <c r="L56994" s="10"/>
      <c r="M56994" s="10"/>
    </row>
    <row r="56995" spans="2:13" s="1" customFormat="1" ht="13.8" x14ac:dyDescent="0.3">
      <c r="B56995" s="10"/>
      <c r="L56995" s="10"/>
      <c r="M56995" s="10"/>
    </row>
    <row r="56996" spans="2:13" s="1" customFormat="1" ht="13.8" x14ac:dyDescent="0.3">
      <c r="B56996" s="10"/>
      <c r="L56996" s="10"/>
      <c r="M56996" s="10"/>
    </row>
    <row r="56997" spans="2:13" s="1" customFormat="1" ht="13.8" x14ac:dyDescent="0.3">
      <c r="B56997" s="10"/>
      <c r="L56997" s="10"/>
      <c r="M56997" s="10"/>
    </row>
    <row r="56998" spans="2:13" s="1" customFormat="1" ht="13.8" x14ac:dyDescent="0.3">
      <c r="B56998" s="10"/>
      <c r="L56998" s="10"/>
      <c r="M56998" s="10"/>
    </row>
    <row r="56999" spans="2:13" s="1" customFormat="1" ht="13.8" x14ac:dyDescent="0.3">
      <c r="B56999" s="10"/>
      <c r="L56999" s="10"/>
      <c r="M56999" s="10"/>
    </row>
    <row r="57000" spans="2:13" s="1" customFormat="1" ht="13.8" x14ac:dyDescent="0.3">
      <c r="B57000" s="10"/>
      <c r="L57000" s="10"/>
      <c r="M57000" s="10"/>
    </row>
    <row r="57001" spans="2:13" s="1" customFormat="1" ht="13.8" x14ac:dyDescent="0.3">
      <c r="B57001" s="10"/>
      <c r="L57001" s="10"/>
      <c r="M57001" s="10"/>
    </row>
    <row r="57002" spans="2:13" s="1" customFormat="1" ht="13.8" x14ac:dyDescent="0.3">
      <c r="B57002" s="10"/>
      <c r="L57002" s="10"/>
      <c r="M57002" s="10"/>
    </row>
    <row r="57003" spans="2:13" s="1" customFormat="1" ht="13.8" x14ac:dyDescent="0.3">
      <c r="B57003" s="10"/>
      <c r="L57003" s="10"/>
      <c r="M57003" s="10"/>
    </row>
    <row r="57004" spans="2:13" s="1" customFormat="1" ht="13.8" x14ac:dyDescent="0.3">
      <c r="B57004" s="10"/>
      <c r="L57004" s="10"/>
      <c r="M57004" s="10"/>
    </row>
    <row r="57005" spans="2:13" s="1" customFormat="1" ht="13.8" x14ac:dyDescent="0.3">
      <c r="B57005" s="10"/>
      <c r="L57005" s="10"/>
      <c r="M57005" s="10"/>
    </row>
    <row r="57006" spans="2:13" s="1" customFormat="1" ht="13.8" x14ac:dyDescent="0.3">
      <c r="B57006" s="10"/>
      <c r="L57006" s="10"/>
      <c r="M57006" s="10"/>
    </row>
    <row r="57007" spans="2:13" s="1" customFormat="1" ht="13.8" x14ac:dyDescent="0.3">
      <c r="B57007" s="10"/>
      <c r="L57007" s="10"/>
      <c r="M57007" s="10"/>
    </row>
    <row r="57008" spans="2:13" s="1" customFormat="1" ht="13.8" x14ac:dyDescent="0.3">
      <c r="B57008" s="10"/>
      <c r="L57008" s="10"/>
      <c r="M57008" s="10"/>
    </row>
    <row r="57009" spans="2:13" s="1" customFormat="1" ht="13.8" x14ac:dyDescent="0.3">
      <c r="B57009" s="10"/>
      <c r="L57009" s="10"/>
      <c r="M57009" s="10"/>
    </row>
    <row r="57010" spans="2:13" s="1" customFormat="1" ht="13.8" x14ac:dyDescent="0.3">
      <c r="B57010" s="10"/>
      <c r="L57010" s="10"/>
      <c r="M57010" s="10"/>
    </row>
    <row r="57011" spans="2:13" s="1" customFormat="1" ht="13.8" x14ac:dyDescent="0.3">
      <c r="B57011" s="10"/>
      <c r="L57011" s="10"/>
      <c r="M57011" s="10"/>
    </row>
    <row r="57012" spans="2:13" s="1" customFormat="1" ht="13.8" x14ac:dyDescent="0.3">
      <c r="B57012" s="10"/>
      <c r="L57012" s="10"/>
      <c r="M57012" s="10"/>
    </row>
    <row r="57013" spans="2:13" s="1" customFormat="1" ht="13.8" x14ac:dyDescent="0.3">
      <c r="B57013" s="10"/>
      <c r="L57013" s="10"/>
      <c r="M57013" s="10"/>
    </row>
    <row r="57014" spans="2:13" s="1" customFormat="1" ht="13.8" x14ac:dyDescent="0.3">
      <c r="B57014" s="10"/>
      <c r="L57014" s="10"/>
      <c r="M57014" s="10"/>
    </row>
    <row r="57015" spans="2:13" s="1" customFormat="1" ht="13.8" x14ac:dyDescent="0.3">
      <c r="B57015" s="10"/>
      <c r="L57015" s="10"/>
      <c r="M57015" s="10"/>
    </row>
    <row r="57016" spans="2:13" s="1" customFormat="1" ht="13.8" x14ac:dyDescent="0.3">
      <c r="B57016" s="10"/>
      <c r="L57016" s="10"/>
      <c r="M57016" s="10"/>
    </row>
    <row r="57017" spans="2:13" s="1" customFormat="1" ht="13.8" x14ac:dyDescent="0.3">
      <c r="B57017" s="10"/>
      <c r="L57017" s="10"/>
      <c r="M57017" s="10"/>
    </row>
    <row r="57018" spans="2:13" s="1" customFormat="1" ht="13.8" x14ac:dyDescent="0.3">
      <c r="B57018" s="10"/>
      <c r="L57018" s="10"/>
      <c r="M57018" s="10"/>
    </row>
    <row r="57019" spans="2:13" s="1" customFormat="1" ht="13.8" x14ac:dyDescent="0.3">
      <c r="B57019" s="10"/>
      <c r="L57019" s="10"/>
      <c r="M57019" s="10"/>
    </row>
    <row r="57020" spans="2:13" s="1" customFormat="1" ht="13.8" x14ac:dyDescent="0.3">
      <c r="B57020" s="10"/>
      <c r="L57020" s="10"/>
      <c r="M57020" s="10"/>
    </row>
    <row r="57021" spans="2:13" s="1" customFormat="1" ht="13.8" x14ac:dyDescent="0.3">
      <c r="B57021" s="10"/>
      <c r="L57021" s="10"/>
      <c r="M57021" s="10"/>
    </row>
    <row r="57022" spans="2:13" s="1" customFormat="1" ht="13.8" x14ac:dyDescent="0.3">
      <c r="B57022" s="10"/>
      <c r="L57022" s="10"/>
      <c r="M57022" s="10"/>
    </row>
    <row r="57023" spans="2:13" s="1" customFormat="1" ht="13.8" x14ac:dyDescent="0.3">
      <c r="B57023" s="10"/>
      <c r="L57023" s="10"/>
      <c r="M57023" s="10"/>
    </row>
    <row r="57024" spans="2:13" s="1" customFormat="1" ht="13.8" x14ac:dyDescent="0.3">
      <c r="B57024" s="10"/>
      <c r="L57024" s="10"/>
      <c r="M57024" s="10"/>
    </row>
    <row r="57025" spans="2:13" s="1" customFormat="1" ht="13.8" x14ac:dyDescent="0.3">
      <c r="B57025" s="10"/>
      <c r="L57025" s="10"/>
      <c r="M57025" s="10"/>
    </row>
    <row r="57026" spans="2:13" s="1" customFormat="1" ht="13.8" x14ac:dyDescent="0.3">
      <c r="B57026" s="10"/>
      <c r="L57026" s="10"/>
      <c r="M57026" s="10"/>
    </row>
    <row r="57027" spans="2:13" s="1" customFormat="1" ht="13.8" x14ac:dyDescent="0.3">
      <c r="B57027" s="10"/>
      <c r="L57027" s="10"/>
      <c r="M57027" s="10"/>
    </row>
    <row r="57028" spans="2:13" s="1" customFormat="1" ht="13.8" x14ac:dyDescent="0.3">
      <c r="B57028" s="10"/>
      <c r="L57028" s="10"/>
      <c r="M57028" s="10"/>
    </row>
    <row r="57029" spans="2:13" s="1" customFormat="1" ht="13.8" x14ac:dyDescent="0.3">
      <c r="B57029" s="10"/>
      <c r="L57029" s="10"/>
      <c r="M57029" s="10"/>
    </row>
    <row r="57030" spans="2:13" s="1" customFormat="1" ht="13.8" x14ac:dyDescent="0.3">
      <c r="B57030" s="10"/>
      <c r="L57030" s="10"/>
      <c r="M57030" s="10"/>
    </row>
    <row r="57031" spans="2:13" s="1" customFormat="1" ht="13.8" x14ac:dyDescent="0.3">
      <c r="B57031" s="10"/>
      <c r="L57031" s="10"/>
      <c r="M57031" s="10"/>
    </row>
    <row r="57032" spans="2:13" s="1" customFormat="1" ht="13.8" x14ac:dyDescent="0.3">
      <c r="B57032" s="10"/>
      <c r="L57032" s="10"/>
      <c r="M57032" s="10"/>
    </row>
    <row r="57033" spans="2:13" s="1" customFormat="1" ht="13.8" x14ac:dyDescent="0.3">
      <c r="B57033" s="10"/>
      <c r="L57033" s="10"/>
      <c r="M57033" s="10"/>
    </row>
    <row r="57034" spans="2:13" s="1" customFormat="1" ht="13.8" x14ac:dyDescent="0.3">
      <c r="B57034" s="10"/>
      <c r="L57034" s="10"/>
      <c r="M57034" s="10"/>
    </row>
    <row r="57035" spans="2:13" s="1" customFormat="1" ht="13.8" x14ac:dyDescent="0.3">
      <c r="B57035" s="10"/>
      <c r="L57035" s="10"/>
      <c r="M57035" s="10"/>
    </row>
    <row r="57036" spans="2:13" s="1" customFormat="1" ht="13.8" x14ac:dyDescent="0.3">
      <c r="B57036" s="10"/>
      <c r="L57036" s="10"/>
      <c r="M57036" s="10"/>
    </row>
    <row r="57037" spans="2:13" s="1" customFormat="1" ht="13.8" x14ac:dyDescent="0.3">
      <c r="B57037" s="10"/>
      <c r="L57037" s="10"/>
      <c r="M57037" s="10"/>
    </row>
    <row r="57038" spans="2:13" s="1" customFormat="1" ht="13.8" x14ac:dyDescent="0.3">
      <c r="B57038" s="10"/>
      <c r="L57038" s="10"/>
      <c r="M57038" s="10"/>
    </row>
    <row r="57039" spans="2:13" s="1" customFormat="1" ht="13.8" x14ac:dyDescent="0.3">
      <c r="B57039" s="10"/>
      <c r="L57039" s="10"/>
      <c r="M57039" s="10"/>
    </row>
    <row r="57040" spans="2:13" s="1" customFormat="1" ht="13.8" x14ac:dyDescent="0.3">
      <c r="B57040" s="10"/>
      <c r="L57040" s="10"/>
      <c r="M57040" s="10"/>
    </row>
    <row r="57041" spans="2:13" s="1" customFormat="1" ht="13.8" x14ac:dyDescent="0.3">
      <c r="B57041" s="10"/>
      <c r="L57041" s="10"/>
      <c r="M57041" s="10"/>
    </row>
    <row r="57042" spans="2:13" s="1" customFormat="1" ht="13.8" x14ac:dyDescent="0.3">
      <c r="B57042" s="10"/>
      <c r="L57042" s="10"/>
      <c r="M57042" s="10"/>
    </row>
    <row r="57043" spans="2:13" s="1" customFormat="1" ht="13.8" x14ac:dyDescent="0.3">
      <c r="B57043" s="10"/>
      <c r="L57043" s="10"/>
      <c r="M57043" s="10"/>
    </row>
    <row r="57044" spans="2:13" s="1" customFormat="1" ht="13.8" x14ac:dyDescent="0.3">
      <c r="B57044" s="10"/>
      <c r="L57044" s="10"/>
      <c r="M57044" s="10"/>
    </row>
    <row r="57045" spans="2:13" s="1" customFormat="1" ht="13.8" x14ac:dyDescent="0.3">
      <c r="B57045" s="10"/>
      <c r="L57045" s="10"/>
      <c r="M57045" s="10"/>
    </row>
    <row r="57046" spans="2:13" s="1" customFormat="1" ht="13.8" x14ac:dyDescent="0.3">
      <c r="B57046" s="10"/>
      <c r="L57046" s="10"/>
      <c r="M57046" s="10"/>
    </row>
    <row r="57047" spans="2:13" s="1" customFormat="1" ht="13.8" x14ac:dyDescent="0.3">
      <c r="B57047" s="10"/>
      <c r="L57047" s="10"/>
      <c r="M57047" s="10"/>
    </row>
    <row r="57048" spans="2:13" s="1" customFormat="1" ht="13.8" x14ac:dyDescent="0.3">
      <c r="B57048" s="10"/>
      <c r="L57048" s="10"/>
      <c r="M57048" s="10"/>
    </row>
    <row r="57049" spans="2:13" s="1" customFormat="1" ht="13.8" x14ac:dyDescent="0.3">
      <c r="B57049" s="10"/>
      <c r="L57049" s="10"/>
      <c r="M57049" s="10"/>
    </row>
    <row r="57050" spans="2:13" s="1" customFormat="1" ht="13.8" x14ac:dyDescent="0.3">
      <c r="B57050" s="10"/>
      <c r="L57050" s="10"/>
      <c r="M57050" s="10"/>
    </row>
    <row r="57051" spans="2:13" s="1" customFormat="1" ht="13.8" x14ac:dyDescent="0.3">
      <c r="B57051" s="10"/>
      <c r="L57051" s="10"/>
      <c r="M57051" s="10"/>
    </row>
    <row r="57052" spans="2:13" s="1" customFormat="1" ht="13.8" x14ac:dyDescent="0.3">
      <c r="B57052" s="10"/>
      <c r="L57052" s="10"/>
      <c r="M57052" s="10"/>
    </row>
    <row r="57053" spans="2:13" s="1" customFormat="1" ht="13.8" x14ac:dyDescent="0.3">
      <c r="B57053" s="10"/>
      <c r="L57053" s="10"/>
      <c r="M57053" s="10"/>
    </row>
    <row r="57054" spans="2:13" s="1" customFormat="1" ht="13.8" x14ac:dyDescent="0.3">
      <c r="B57054" s="10"/>
      <c r="L57054" s="10"/>
      <c r="M57054" s="10"/>
    </row>
    <row r="57055" spans="2:13" s="1" customFormat="1" ht="13.8" x14ac:dyDescent="0.3">
      <c r="B57055" s="10"/>
      <c r="L57055" s="10"/>
      <c r="M57055" s="10"/>
    </row>
    <row r="57056" spans="2:13" s="1" customFormat="1" ht="13.8" x14ac:dyDescent="0.3">
      <c r="B57056" s="10"/>
      <c r="L57056" s="10"/>
      <c r="M57056" s="10"/>
    </row>
    <row r="57057" spans="2:13" s="1" customFormat="1" ht="13.8" x14ac:dyDescent="0.3">
      <c r="B57057" s="10"/>
      <c r="L57057" s="10"/>
      <c r="M57057" s="10"/>
    </row>
    <row r="57058" spans="2:13" s="1" customFormat="1" ht="13.8" x14ac:dyDescent="0.3">
      <c r="B57058" s="10"/>
      <c r="L57058" s="10"/>
      <c r="M57058" s="10"/>
    </row>
    <row r="57059" spans="2:13" s="1" customFormat="1" ht="13.8" x14ac:dyDescent="0.3">
      <c r="B57059" s="10"/>
      <c r="L57059" s="10"/>
      <c r="M57059" s="10"/>
    </row>
    <row r="57060" spans="2:13" s="1" customFormat="1" ht="13.8" x14ac:dyDescent="0.3">
      <c r="B57060" s="10"/>
      <c r="L57060" s="10"/>
      <c r="M57060" s="10"/>
    </row>
    <row r="57061" spans="2:13" s="1" customFormat="1" ht="13.8" x14ac:dyDescent="0.3">
      <c r="B57061" s="10"/>
      <c r="L57061" s="10"/>
      <c r="M57061" s="10"/>
    </row>
    <row r="57062" spans="2:13" s="1" customFormat="1" ht="13.8" x14ac:dyDescent="0.3">
      <c r="B57062" s="10"/>
      <c r="L57062" s="10"/>
      <c r="M57062" s="10"/>
    </row>
    <row r="57063" spans="2:13" s="1" customFormat="1" ht="13.8" x14ac:dyDescent="0.3">
      <c r="B57063" s="10"/>
      <c r="L57063" s="10"/>
      <c r="M57063" s="10"/>
    </row>
    <row r="57064" spans="2:13" s="1" customFormat="1" ht="13.8" x14ac:dyDescent="0.3">
      <c r="B57064" s="10"/>
      <c r="L57064" s="10"/>
      <c r="M57064" s="10"/>
    </row>
    <row r="57065" spans="2:13" s="1" customFormat="1" ht="13.8" x14ac:dyDescent="0.3">
      <c r="B57065" s="10"/>
      <c r="L57065" s="10"/>
      <c r="M57065" s="10"/>
    </row>
    <row r="57066" spans="2:13" s="1" customFormat="1" ht="13.8" x14ac:dyDescent="0.3">
      <c r="B57066" s="10"/>
      <c r="L57066" s="10"/>
      <c r="M57066" s="10"/>
    </row>
    <row r="57067" spans="2:13" s="1" customFormat="1" ht="13.8" x14ac:dyDescent="0.3">
      <c r="B57067" s="10"/>
      <c r="L57067" s="10"/>
      <c r="M57067" s="10"/>
    </row>
    <row r="57068" spans="2:13" s="1" customFormat="1" ht="13.8" x14ac:dyDescent="0.3">
      <c r="B57068" s="10"/>
      <c r="L57068" s="10"/>
      <c r="M57068" s="10"/>
    </row>
    <row r="57069" spans="2:13" s="1" customFormat="1" ht="13.8" x14ac:dyDescent="0.3">
      <c r="B57069" s="10"/>
      <c r="L57069" s="10"/>
      <c r="M57069" s="10"/>
    </row>
    <row r="57070" spans="2:13" s="1" customFormat="1" ht="13.8" x14ac:dyDescent="0.3">
      <c r="B57070" s="10"/>
      <c r="L57070" s="10"/>
      <c r="M57070" s="10"/>
    </row>
    <row r="57071" spans="2:13" s="1" customFormat="1" ht="13.8" x14ac:dyDescent="0.3">
      <c r="B57071" s="10"/>
      <c r="L57071" s="10"/>
      <c r="M57071" s="10"/>
    </row>
    <row r="57072" spans="2:13" s="1" customFormat="1" ht="13.8" x14ac:dyDescent="0.3">
      <c r="B57072" s="10"/>
      <c r="L57072" s="10"/>
      <c r="M57072" s="10"/>
    </row>
    <row r="57073" spans="2:13" s="1" customFormat="1" ht="13.8" x14ac:dyDescent="0.3">
      <c r="B57073" s="10"/>
      <c r="L57073" s="10"/>
      <c r="M57073" s="10"/>
    </row>
    <row r="57074" spans="2:13" s="1" customFormat="1" ht="13.8" x14ac:dyDescent="0.3">
      <c r="B57074" s="10"/>
      <c r="L57074" s="10"/>
      <c r="M57074" s="10"/>
    </row>
    <row r="57075" spans="2:13" s="1" customFormat="1" ht="13.8" x14ac:dyDescent="0.3">
      <c r="B57075" s="10"/>
      <c r="L57075" s="10"/>
      <c r="M57075" s="10"/>
    </row>
    <row r="57076" spans="2:13" s="1" customFormat="1" ht="13.8" x14ac:dyDescent="0.3">
      <c r="B57076" s="10"/>
      <c r="L57076" s="10"/>
      <c r="M57076" s="10"/>
    </row>
    <row r="57077" spans="2:13" s="1" customFormat="1" ht="13.8" x14ac:dyDescent="0.3">
      <c r="B57077" s="10"/>
      <c r="L57077" s="10"/>
      <c r="M57077" s="10"/>
    </row>
    <row r="57078" spans="2:13" s="1" customFormat="1" ht="13.8" x14ac:dyDescent="0.3">
      <c r="B57078" s="10"/>
      <c r="L57078" s="10"/>
      <c r="M57078" s="10"/>
    </row>
    <row r="57079" spans="2:13" s="1" customFormat="1" ht="13.8" x14ac:dyDescent="0.3">
      <c r="B57079" s="10"/>
      <c r="L57079" s="10"/>
      <c r="M57079" s="10"/>
    </row>
    <row r="57080" spans="2:13" s="1" customFormat="1" ht="13.8" x14ac:dyDescent="0.3">
      <c r="B57080" s="10"/>
      <c r="L57080" s="10"/>
      <c r="M57080" s="10"/>
    </row>
    <row r="57081" spans="2:13" s="1" customFormat="1" ht="13.8" x14ac:dyDescent="0.3">
      <c r="B57081" s="10"/>
      <c r="L57081" s="10"/>
      <c r="M57081" s="10"/>
    </row>
    <row r="57082" spans="2:13" s="1" customFormat="1" ht="13.8" x14ac:dyDescent="0.3">
      <c r="B57082" s="10"/>
      <c r="L57082" s="10"/>
      <c r="M57082" s="10"/>
    </row>
    <row r="57083" spans="2:13" s="1" customFormat="1" ht="13.8" x14ac:dyDescent="0.3">
      <c r="B57083" s="10"/>
      <c r="L57083" s="10"/>
      <c r="M57083" s="10"/>
    </row>
    <row r="57084" spans="2:13" s="1" customFormat="1" ht="13.8" x14ac:dyDescent="0.3">
      <c r="B57084" s="10"/>
      <c r="L57084" s="10"/>
      <c r="M57084" s="10"/>
    </row>
    <row r="57085" spans="2:13" s="1" customFormat="1" ht="13.8" x14ac:dyDescent="0.3">
      <c r="B57085" s="10"/>
      <c r="L57085" s="10"/>
      <c r="M57085" s="10"/>
    </row>
    <row r="57086" spans="2:13" s="1" customFormat="1" ht="13.8" x14ac:dyDescent="0.3">
      <c r="B57086" s="10"/>
      <c r="L57086" s="10"/>
      <c r="M57086" s="10"/>
    </row>
    <row r="57087" spans="2:13" s="1" customFormat="1" ht="13.8" x14ac:dyDescent="0.3">
      <c r="B57087" s="10"/>
      <c r="L57087" s="10"/>
      <c r="M57087" s="10"/>
    </row>
    <row r="57088" spans="2:13" s="1" customFormat="1" ht="13.8" x14ac:dyDescent="0.3">
      <c r="B57088" s="10"/>
      <c r="L57088" s="10"/>
      <c r="M57088" s="10"/>
    </row>
    <row r="57089" spans="2:13" s="1" customFormat="1" ht="13.8" x14ac:dyDescent="0.3">
      <c r="B57089" s="10"/>
      <c r="L57089" s="10"/>
      <c r="M57089" s="10"/>
    </row>
    <row r="57090" spans="2:13" s="1" customFormat="1" ht="13.8" x14ac:dyDescent="0.3">
      <c r="B57090" s="10"/>
      <c r="L57090" s="10"/>
      <c r="M57090" s="10"/>
    </row>
    <row r="57091" spans="2:13" s="1" customFormat="1" ht="13.8" x14ac:dyDescent="0.3">
      <c r="B57091" s="10"/>
      <c r="L57091" s="10"/>
      <c r="M57091" s="10"/>
    </row>
    <row r="57092" spans="2:13" s="1" customFormat="1" ht="13.8" x14ac:dyDescent="0.3">
      <c r="B57092" s="10"/>
      <c r="L57092" s="10"/>
      <c r="M57092" s="10"/>
    </row>
    <row r="57093" spans="2:13" s="1" customFormat="1" ht="13.8" x14ac:dyDescent="0.3">
      <c r="B57093" s="10"/>
      <c r="L57093" s="10"/>
      <c r="M57093" s="10"/>
    </row>
    <row r="57094" spans="2:13" s="1" customFormat="1" ht="13.8" x14ac:dyDescent="0.3">
      <c r="B57094" s="10"/>
      <c r="L57094" s="10"/>
      <c r="M57094" s="10"/>
    </row>
    <row r="57095" spans="2:13" s="1" customFormat="1" ht="13.8" x14ac:dyDescent="0.3">
      <c r="B57095" s="10"/>
      <c r="L57095" s="10"/>
      <c r="M57095" s="10"/>
    </row>
    <row r="57096" spans="2:13" s="1" customFormat="1" ht="13.8" x14ac:dyDescent="0.3">
      <c r="B57096" s="10"/>
      <c r="L57096" s="10"/>
      <c r="M57096" s="10"/>
    </row>
    <row r="57097" spans="2:13" s="1" customFormat="1" ht="13.8" x14ac:dyDescent="0.3">
      <c r="B57097" s="10"/>
      <c r="L57097" s="10"/>
      <c r="M57097" s="10"/>
    </row>
    <row r="57098" spans="2:13" s="1" customFormat="1" ht="13.8" x14ac:dyDescent="0.3">
      <c r="B57098" s="10"/>
      <c r="L57098" s="10"/>
      <c r="M57098" s="10"/>
    </row>
    <row r="57099" spans="2:13" s="1" customFormat="1" ht="13.8" x14ac:dyDescent="0.3">
      <c r="B57099" s="10"/>
      <c r="L57099" s="10"/>
      <c r="M57099" s="10"/>
    </row>
    <row r="57100" spans="2:13" s="1" customFormat="1" ht="13.8" x14ac:dyDescent="0.3">
      <c r="B57100" s="10"/>
      <c r="L57100" s="10"/>
      <c r="M57100" s="10"/>
    </row>
    <row r="57101" spans="2:13" s="1" customFormat="1" ht="13.8" x14ac:dyDescent="0.3">
      <c r="B57101" s="10"/>
      <c r="L57101" s="10"/>
      <c r="M57101" s="10"/>
    </row>
    <row r="57102" spans="2:13" s="1" customFormat="1" ht="13.8" x14ac:dyDescent="0.3">
      <c r="B57102" s="10"/>
      <c r="L57102" s="10"/>
      <c r="M57102" s="10"/>
    </row>
    <row r="57103" spans="2:13" s="1" customFormat="1" ht="13.8" x14ac:dyDescent="0.3">
      <c r="B57103" s="10"/>
      <c r="L57103" s="10"/>
      <c r="M57103" s="10"/>
    </row>
    <row r="57104" spans="2:13" s="1" customFormat="1" ht="13.8" x14ac:dyDescent="0.3">
      <c r="B57104" s="10"/>
      <c r="L57104" s="10"/>
      <c r="M57104" s="10"/>
    </row>
    <row r="57105" spans="2:13" s="1" customFormat="1" ht="13.8" x14ac:dyDescent="0.3">
      <c r="B57105" s="10"/>
      <c r="L57105" s="10"/>
      <c r="M57105" s="10"/>
    </row>
    <row r="57106" spans="2:13" s="1" customFormat="1" ht="13.8" x14ac:dyDescent="0.3">
      <c r="B57106" s="10"/>
      <c r="L57106" s="10"/>
      <c r="M57106" s="10"/>
    </row>
    <row r="57107" spans="2:13" s="1" customFormat="1" ht="13.8" x14ac:dyDescent="0.3">
      <c r="B57107" s="10"/>
      <c r="L57107" s="10"/>
      <c r="M57107" s="10"/>
    </row>
    <row r="57108" spans="2:13" s="1" customFormat="1" ht="13.8" x14ac:dyDescent="0.3">
      <c r="B57108" s="10"/>
      <c r="L57108" s="10"/>
      <c r="M57108" s="10"/>
    </row>
    <row r="57109" spans="2:13" s="1" customFormat="1" ht="13.8" x14ac:dyDescent="0.3">
      <c r="B57109" s="10"/>
      <c r="L57109" s="10"/>
      <c r="M57109" s="10"/>
    </row>
    <row r="57110" spans="2:13" s="1" customFormat="1" ht="13.8" x14ac:dyDescent="0.3">
      <c r="B57110" s="10"/>
      <c r="L57110" s="10"/>
      <c r="M57110" s="10"/>
    </row>
    <row r="57111" spans="2:13" s="1" customFormat="1" ht="13.8" x14ac:dyDescent="0.3">
      <c r="B57111" s="10"/>
      <c r="L57111" s="10"/>
      <c r="M57111" s="10"/>
    </row>
    <row r="57112" spans="2:13" s="1" customFormat="1" ht="13.8" x14ac:dyDescent="0.3">
      <c r="B57112" s="10"/>
      <c r="L57112" s="10"/>
      <c r="M57112" s="10"/>
    </row>
    <row r="57113" spans="2:13" s="1" customFormat="1" ht="13.8" x14ac:dyDescent="0.3">
      <c r="B57113" s="10"/>
      <c r="L57113" s="10"/>
      <c r="M57113" s="10"/>
    </row>
    <row r="57114" spans="2:13" s="1" customFormat="1" ht="13.8" x14ac:dyDescent="0.3">
      <c r="B57114" s="10"/>
      <c r="L57114" s="10"/>
      <c r="M57114" s="10"/>
    </row>
    <row r="57115" spans="2:13" s="1" customFormat="1" ht="13.8" x14ac:dyDescent="0.3">
      <c r="B57115" s="10"/>
      <c r="L57115" s="10"/>
      <c r="M57115" s="10"/>
    </row>
    <row r="57116" spans="2:13" s="1" customFormat="1" ht="13.8" x14ac:dyDescent="0.3">
      <c r="B57116" s="10"/>
      <c r="L57116" s="10"/>
      <c r="M57116" s="10"/>
    </row>
    <row r="57117" spans="2:13" s="1" customFormat="1" ht="13.8" x14ac:dyDescent="0.3">
      <c r="B57117" s="10"/>
      <c r="L57117" s="10"/>
      <c r="M57117" s="10"/>
    </row>
    <row r="57118" spans="2:13" s="1" customFormat="1" ht="13.8" x14ac:dyDescent="0.3">
      <c r="B57118" s="10"/>
      <c r="L57118" s="10"/>
      <c r="M57118" s="10"/>
    </row>
    <row r="57119" spans="2:13" s="1" customFormat="1" ht="13.8" x14ac:dyDescent="0.3">
      <c r="B57119" s="10"/>
      <c r="L57119" s="10"/>
      <c r="M57119" s="10"/>
    </row>
    <row r="57120" spans="2:13" s="1" customFormat="1" ht="13.8" x14ac:dyDescent="0.3">
      <c r="B57120" s="10"/>
      <c r="L57120" s="10"/>
      <c r="M57120" s="10"/>
    </row>
    <row r="57121" spans="2:13" s="1" customFormat="1" ht="13.8" x14ac:dyDescent="0.3">
      <c r="B57121" s="10"/>
      <c r="L57121" s="10"/>
      <c r="M57121" s="10"/>
    </row>
    <row r="57122" spans="2:13" s="1" customFormat="1" ht="13.8" x14ac:dyDescent="0.3">
      <c r="B57122" s="10"/>
      <c r="L57122" s="10"/>
      <c r="M57122" s="10"/>
    </row>
    <row r="57123" spans="2:13" s="1" customFormat="1" ht="13.8" x14ac:dyDescent="0.3">
      <c r="B57123" s="10"/>
      <c r="L57123" s="10"/>
      <c r="M57123" s="10"/>
    </row>
    <row r="57124" spans="2:13" s="1" customFormat="1" ht="13.8" x14ac:dyDescent="0.3">
      <c r="B57124" s="10"/>
      <c r="L57124" s="10"/>
      <c r="M57124" s="10"/>
    </row>
    <row r="57125" spans="2:13" s="1" customFormat="1" ht="13.8" x14ac:dyDescent="0.3">
      <c r="B57125" s="10"/>
      <c r="L57125" s="10"/>
      <c r="M57125" s="10"/>
    </row>
    <row r="57126" spans="2:13" s="1" customFormat="1" ht="13.8" x14ac:dyDescent="0.3">
      <c r="B57126" s="10"/>
      <c r="L57126" s="10"/>
      <c r="M57126" s="10"/>
    </row>
    <row r="57127" spans="2:13" s="1" customFormat="1" ht="13.8" x14ac:dyDescent="0.3">
      <c r="B57127" s="10"/>
      <c r="L57127" s="10"/>
      <c r="M57127" s="10"/>
    </row>
    <row r="57128" spans="2:13" s="1" customFormat="1" ht="13.8" x14ac:dyDescent="0.3">
      <c r="B57128" s="10"/>
      <c r="L57128" s="10"/>
      <c r="M57128" s="10"/>
    </row>
    <row r="57129" spans="2:13" s="1" customFormat="1" ht="13.8" x14ac:dyDescent="0.3">
      <c r="B57129" s="10"/>
      <c r="L57129" s="10"/>
      <c r="M57129" s="10"/>
    </row>
    <row r="57130" spans="2:13" s="1" customFormat="1" ht="13.8" x14ac:dyDescent="0.3">
      <c r="B57130" s="10"/>
      <c r="L57130" s="10"/>
      <c r="M57130" s="10"/>
    </row>
    <row r="57131" spans="2:13" s="1" customFormat="1" ht="13.8" x14ac:dyDescent="0.3">
      <c r="B57131" s="10"/>
      <c r="L57131" s="10"/>
      <c r="M57131" s="10"/>
    </row>
    <row r="57132" spans="2:13" s="1" customFormat="1" ht="13.8" x14ac:dyDescent="0.3">
      <c r="B57132" s="10"/>
      <c r="L57132" s="10"/>
      <c r="M57132" s="10"/>
    </row>
    <row r="57133" spans="2:13" s="1" customFormat="1" ht="13.8" x14ac:dyDescent="0.3">
      <c r="B57133" s="10"/>
      <c r="L57133" s="10"/>
      <c r="M57133" s="10"/>
    </row>
    <row r="57134" spans="2:13" s="1" customFormat="1" ht="13.8" x14ac:dyDescent="0.3">
      <c r="B57134" s="10"/>
      <c r="L57134" s="10"/>
      <c r="M57134" s="10"/>
    </row>
    <row r="57135" spans="2:13" s="1" customFormat="1" ht="13.8" x14ac:dyDescent="0.3">
      <c r="B57135" s="10"/>
      <c r="L57135" s="10"/>
      <c r="M57135" s="10"/>
    </row>
    <row r="57136" spans="2:13" s="1" customFormat="1" ht="13.8" x14ac:dyDescent="0.3">
      <c r="B57136" s="10"/>
      <c r="L57136" s="10"/>
      <c r="M57136" s="10"/>
    </row>
    <row r="57137" spans="2:13" s="1" customFormat="1" ht="13.8" x14ac:dyDescent="0.3">
      <c r="B57137" s="10"/>
      <c r="L57137" s="10"/>
      <c r="M57137" s="10"/>
    </row>
    <row r="57138" spans="2:13" s="1" customFormat="1" ht="13.8" x14ac:dyDescent="0.3">
      <c r="B57138" s="10"/>
      <c r="L57138" s="10"/>
      <c r="M57138" s="10"/>
    </row>
    <row r="57139" spans="2:13" s="1" customFormat="1" ht="13.8" x14ac:dyDescent="0.3">
      <c r="B57139" s="10"/>
      <c r="L57139" s="10"/>
      <c r="M57139" s="10"/>
    </row>
    <row r="57140" spans="2:13" s="1" customFormat="1" ht="13.8" x14ac:dyDescent="0.3">
      <c r="B57140" s="10"/>
      <c r="L57140" s="10"/>
      <c r="M57140" s="10"/>
    </row>
    <row r="57141" spans="2:13" s="1" customFormat="1" ht="13.8" x14ac:dyDescent="0.3">
      <c r="B57141" s="10"/>
      <c r="L57141" s="10"/>
      <c r="M57141" s="10"/>
    </row>
    <row r="57142" spans="2:13" s="1" customFormat="1" ht="13.8" x14ac:dyDescent="0.3">
      <c r="B57142" s="10"/>
      <c r="L57142" s="10"/>
      <c r="M57142" s="10"/>
    </row>
    <row r="57143" spans="2:13" s="1" customFormat="1" ht="13.8" x14ac:dyDescent="0.3">
      <c r="B57143" s="10"/>
      <c r="L57143" s="10"/>
      <c r="M57143" s="10"/>
    </row>
    <row r="57144" spans="2:13" s="1" customFormat="1" ht="13.8" x14ac:dyDescent="0.3">
      <c r="B57144" s="10"/>
      <c r="L57144" s="10"/>
      <c r="M57144" s="10"/>
    </row>
    <row r="57145" spans="2:13" s="1" customFormat="1" ht="13.8" x14ac:dyDescent="0.3">
      <c r="B57145" s="10"/>
      <c r="L57145" s="10"/>
      <c r="M57145" s="10"/>
    </row>
    <row r="57146" spans="2:13" s="1" customFormat="1" ht="13.8" x14ac:dyDescent="0.3">
      <c r="B57146" s="10"/>
      <c r="L57146" s="10"/>
      <c r="M57146" s="10"/>
    </row>
    <row r="57147" spans="2:13" s="1" customFormat="1" ht="13.8" x14ac:dyDescent="0.3">
      <c r="B57147" s="10"/>
      <c r="L57147" s="10"/>
      <c r="M57147" s="10"/>
    </row>
    <row r="57148" spans="2:13" s="1" customFormat="1" ht="13.8" x14ac:dyDescent="0.3">
      <c r="B57148" s="10"/>
      <c r="L57148" s="10"/>
      <c r="M57148" s="10"/>
    </row>
    <row r="57149" spans="2:13" s="1" customFormat="1" ht="13.8" x14ac:dyDescent="0.3">
      <c r="B57149" s="10"/>
      <c r="L57149" s="10"/>
      <c r="M57149" s="10"/>
    </row>
    <row r="57150" spans="2:13" s="1" customFormat="1" ht="13.8" x14ac:dyDescent="0.3">
      <c r="B57150" s="10"/>
      <c r="L57150" s="10"/>
      <c r="M57150" s="10"/>
    </row>
    <row r="57151" spans="2:13" s="1" customFormat="1" ht="13.8" x14ac:dyDescent="0.3">
      <c r="B57151" s="10"/>
      <c r="L57151" s="10"/>
      <c r="M57151" s="10"/>
    </row>
    <row r="57152" spans="2:13" s="1" customFormat="1" ht="13.8" x14ac:dyDescent="0.3">
      <c r="B57152" s="10"/>
      <c r="L57152" s="10"/>
      <c r="M57152" s="10"/>
    </row>
    <row r="57153" spans="2:13" s="1" customFormat="1" ht="13.8" x14ac:dyDescent="0.3">
      <c r="B57153" s="10"/>
      <c r="L57153" s="10"/>
      <c r="M57153" s="10"/>
    </row>
    <row r="57154" spans="2:13" s="1" customFormat="1" ht="13.8" x14ac:dyDescent="0.3">
      <c r="B57154" s="10"/>
      <c r="L57154" s="10"/>
      <c r="M57154" s="10"/>
    </row>
    <row r="57155" spans="2:13" s="1" customFormat="1" ht="13.8" x14ac:dyDescent="0.3">
      <c r="B57155" s="10"/>
      <c r="L57155" s="10"/>
      <c r="M57155" s="10"/>
    </row>
    <row r="57156" spans="2:13" s="1" customFormat="1" ht="13.8" x14ac:dyDescent="0.3">
      <c r="B57156" s="10"/>
      <c r="L57156" s="10"/>
      <c r="M57156" s="10"/>
    </row>
    <row r="57157" spans="2:13" s="1" customFormat="1" ht="13.8" x14ac:dyDescent="0.3">
      <c r="B57157" s="10"/>
      <c r="L57157" s="10"/>
      <c r="M57157" s="10"/>
    </row>
    <row r="57158" spans="2:13" s="1" customFormat="1" ht="13.8" x14ac:dyDescent="0.3">
      <c r="B57158" s="10"/>
      <c r="L57158" s="10"/>
      <c r="M57158" s="10"/>
    </row>
    <row r="57159" spans="2:13" s="1" customFormat="1" ht="13.8" x14ac:dyDescent="0.3">
      <c r="B57159" s="10"/>
      <c r="L57159" s="10"/>
      <c r="M57159" s="10"/>
    </row>
    <row r="57160" spans="2:13" s="1" customFormat="1" ht="13.8" x14ac:dyDescent="0.3">
      <c r="B57160" s="10"/>
      <c r="L57160" s="10"/>
      <c r="M57160" s="10"/>
    </row>
    <row r="57161" spans="2:13" s="1" customFormat="1" ht="13.8" x14ac:dyDescent="0.3">
      <c r="B57161" s="10"/>
      <c r="L57161" s="10"/>
      <c r="M57161" s="10"/>
    </row>
    <row r="57162" spans="2:13" s="1" customFormat="1" ht="13.8" x14ac:dyDescent="0.3">
      <c r="B57162" s="10"/>
      <c r="L57162" s="10"/>
      <c r="M57162" s="10"/>
    </row>
    <row r="57163" spans="2:13" s="1" customFormat="1" ht="13.8" x14ac:dyDescent="0.3">
      <c r="B57163" s="10"/>
      <c r="L57163" s="10"/>
      <c r="M57163" s="10"/>
    </row>
    <row r="57164" spans="2:13" s="1" customFormat="1" ht="13.8" x14ac:dyDescent="0.3">
      <c r="B57164" s="10"/>
      <c r="L57164" s="10"/>
      <c r="M57164" s="10"/>
    </row>
    <row r="57165" spans="2:13" s="1" customFormat="1" ht="13.8" x14ac:dyDescent="0.3">
      <c r="B57165" s="10"/>
      <c r="L57165" s="10"/>
      <c r="M57165" s="10"/>
    </row>
    <row r="57166" spans="2:13" s="1" customFormat="1" ht="13.8" x14ac:dyDescent="0.3">
      <c r="B57166" s="10"/>
      <c r="L57166" s="10"/>
      <c r="M57166" s="10"/>
    </row>
    <row r="57167" spans="2:13" s="1" customFormat="1" ht="13.8" x14ac:dyDescent="0.3">
      <c r="B57167" s="10"/>
      <c r="L57167" s="10"/>
      <c r="M57167" s="10"/>
    </row>
    <row r="57168" spans="2:13" s="1" customFormat="1" ht="13.8" x14ac:dyDescent="0.3">
      <c r="B57168" s="10"/>
      <c r="L57168" s="10"/>
      <c r="M57168" s="10"/>
    </row>
    <row r="57169" spans="2:13" s="1" customFormat="1" ht="13.8" x14ac:dyDescent="0.3">
      <c r="B57169" s="10"/>
      <c r="L57169" s="10"/>
      <c r="M57169" s="10"/>
    </row>
    <row r="57170" spans="2:13" s="1" customFormat="1" ht="13.8" x14ac:dyDescent="0.3">
      <c r="B57170" s="10"/>
      <c r="L57170" s="10"/>
      <c r="M57170" s="10"/>
    </row>
    <row r="57171" spans="2:13" s="1" customFormat="1" ht="13.8" x14ac:dyDescent="0.3">
      <c r="B57171" s="10"/>
      <c r="L57171" s="10"/>
      <c r="M57171" s="10"/>
    </row>
    <row r="57172" spans="2:13" s="1" customFormat="1" ht="13.8" x14ac:dyDescent="0.3">
      <c r="B57172" s="10"/>
      <c r="L57172" s="10"/>
      <c r="M57172" s="10"/>
    </row>
    <row r="57173" spans="2:13" s="1" customFormat="1" ht="13.8" x14ac:dyDescent="0.3">
      <c r="B57173" s="10"/>
      <c r="L57173" s="10"/>
      <c r="M57173" s="10"/>
    </row>
    <row r="57174" spans="2:13" s="1" customFormat="1" ht="13.8" x14ac:dyDescent="0.3">
      <c r="B57174" s="10"/>
      <c r="L57174" s="10"/>
      <c r="M57174" s="10"/>
    </row>
    <row r="57175" spans="2:13" s="1" customFormat="1" ht="13.8" x14ac:dyDescent="0.3">
      <c r="B57175" s="10"/>
      <c r="L57175" s="10"/>
      <c r="M57175" s="10"/>
    </row>
    <row r="57176" spans="2:13" s="1" customFormat="1" ht="13.8" x14ac:dyDescent="0.3">
      <c r="B57176" s="10"/>
      <c r="L57176" s="10"/>
      <c r="M57176" s="10"/>
    </row>
    <row r="57177" spans="2:13" s="1" customFormat="1" ht="13.8" x14ac:dyDescent="0.3">
      <c r="B57177" s="10"/>
      <c r="L57177" s="10"/>
      <c r="M57177" s="10"/>
    </row>
    <row r="57178" spans="2:13" s="1" customFormat="1" ht="13.8" x14ac:dyDescent="0.3">
      <c r="B57178" s="10"/>
      <c r="L57178" s="10"/>
      <c r="M57178" s="10"/>
    </row>
    <row r="57179" spans="2:13" s="1" customFormat="1" ht="13.8" x14ac:dyDescent="0.3">
      <c r="B57179" s="10"/>
      <c r="L57179" s="10"/>
      <c r="M57179" s="10"/>
    </row>
    <row r="57180" spans="2:13" s="1" customFormat="1" ht="13.8" x14ac:dyDescent="0.3">
      <c r="B57180" s="10"/>
      <c r="L57180" s="10"/>
      <c r="M57180" s="10"/>
    </row>
    <row r="57181" spans="2:13" s="1" customFormat="1" ht="13.8" x14ac:dyDescent="0.3">
      <c r="B57181" s="10"/>
      <c r="L57181" s="10"/>
      <c r="M57181" s="10"/>
    </row>
    <row r="57182" spans="2:13" s="1" customFormat="1" ht="13.8" x14ac:dyDescent="0.3">
      <c r="B57182" s="10"/>
      <c r="L57182" s="10"/>
      <c r="M57182" s="10"/>
    </row>
    <row r="57183" spans="2:13" s="1" customFormat="1" ht="13.8" x14ac:dyDescent="0.3">
      <c r="B57183" s="10"/>
      <c r="L57183" s="10"/>
      <c r="M57183" s="10"/>
    </row>
    <row r="57184" spans="2:13" s="1" customFormat="1" ht="13.8" x14ac:dyDescent="0.3">
      <c r="B57184" s="10"/>
      <c r="L57184" s="10"/>
      <c r="M57184" s="10"/>
    </row>
    <row r="57185" spans="2:13" s="1" customFormat="1" ht="13.8" x14ac:dyDescent="0.3">
      <c r="B57185" s="10"/>
      <c r="L57185" s="10"/>
      <c r="M57185" s="10"/>
    </row>
    <row r="57186" spans="2:13" s="1" customFormat="1" ht="13.8" x14ac:dyDescent="0.3">
      <c r="B57186" s="10"/>
      <c r="L57186" s="10"/>
      <c r="M57186" s="10"/>
    </row>
    <row r="57187" spans="2:13" s="1" customFormat="1" ht="13.8" x14ac:dyDescent="0.3">
      <c r="B57187" s="10"/>
      <c r="L57187" s="10"/>
      <c r="M57187" s="10"/>
    </row>
    <row r="57188" spans="2:13" s="1" customFormat="1" ht="13.8" x14ac:dyDescent="0.3">
      <c r="B57188" s="10"/>
      <c r="L57188" s="10"/>
      <c r="M57188" s="10"/>
    </row>
    <row r="57189" spans="2:13" s="1" customFormat="1" ht="13.8" x14ac:dyDescent="0.3">
      <c r="B57189" s="10"/>
      <c r="L57189" s="10"/>
      <c r="M57189" s="10"/>
    </row>
    <row r="57190" spans="2:13" s="1" customFormat="1" ht="13.8" x14ac:dyDescent="0.3">
      <c r="B57190" s="10"/>
      <c r="L57190" s="10"/>
      <c r="M57190" s="10"/>
    </row>
    <row r="57191" spans="2:13" s="1" customFormat="1" ht="13.8" x14ac:dyDescent="0.3">
      <c r="B57191" s="10"/>
      <c r="L57191" s="10"/>
      <c r="M57191" s="10"/>
    </row>
    <row r="57192" spans="2:13" s="1" customFormat="1" ht="13.8" x14ac:dyDescent="0.3">
      <c r="B57192" s="10"/>
      <c r="L57192" s="10"/>
      <c r="M57192" s="10"/>
    </row>
    <row r="57193" spans="2:13" s="1" customFormat="1" ht="13.8" x14ac:dyDescent="0.3">
      <c r="B57193" s="10"/>
      <c r="L57193" s="10"/>
      <c r="M57193" s="10"/>
    </row>
    <row r="57194" spans="2:13" s="1" customFormat="1" ht="13.8" x14ac:dyDescent="0.3">
      <c r="B57194" s="10"/>
      <c r="L57194" s="10"/>
      <c r="M57194" s="10"/>
    </row>
    <row r="57195" spans="2:13" s="1" customFormat="1" ht="13.8" x14ac:dyDescent="0.3">
      <c r="B57195" s="10"/>
      <c r="L57195" s="10"/>
      <c r="M57195" s="10"/>
    </row>
    <row r="57196" spans="2:13" s="1" customFormat="1" ht="13.8" x14ac:dyDescent="0.3">
      <c r="B57196" s="10"/>
      <c r="L57196" s="10"/>
      <c r="M57196" s="10"/>
    </row>
    <row r="57197" spans="2:13" s="1" customFormat="1" ht="13.8" x14ac:dyDescent="0.3">
      <c r="B57197" s="10"/>
      <c r="L57197" s="10"/>
      <c r="M57197" s="10"/>
    </row>
    <row r="57198" spans="2:13" s="1" customFormat="1" ht="13.8" x14ac:dyDescent="0.3">
      <c r="B57198" s="10"/>
      <c r="L57198" s="10"/>
      <c r="M57198" s="10"/>
    </row>
    <row r="57199" spans="2:13" s="1" customFormat="1" ht="13.8" x14ac:dyDescent="0.3">
      <c r="B57199" s="10"/>
      <c r="L57199" s="10"/>
      <c r="M57199" s="10"/>
    </row>
    <row r="57200" spans="2:13" s="1" customFormat="1" ht="13.8" x14ac:dyDescent="0.3">
      <c r="B57200" s="10"/>
      <c r="L57200" s="10"/>
      <c r="M57200" s="10"/>
    </row>
    <row r="57201" spans="2:13" s="1" customFormat="1" ht="13.8" x14ac:dyDescent="0.3">
      <c r="B57201" s="10"/>
      <c r="L57201" s="10"/>
      <c r="M57201" s="10"/>
    </row>
    <row r="57202" spans="2:13" s="1" customFormat="1" ht="13.8" x14ac:dyDescent="0.3">
      <c r="B57202" s="10"/>
      <c r="L57202" s="10"/>
      <c r="M57202" s="10"/>
    </row>
    <row r="57203" spans="2:13" s="1" customFormat="1" ht="13.8" x14ac:dyDescent="0.3">
      <c r="B57203" s="10"/>
      <c r="L57203" s="10"/>
      <c r="M57203" s="10"/>
    </row>
    <row r="57204" spans="2:13" s="1" customFormat="1" ht="13.8" x14ac:dyDescent="0.3">
      <c r="B57204" s="10"/>
      <c r="L57204" s="10"/>
      <c r="M57204" s="10"/>
    </row>
    <row r="57205" spans="2:13" s="1" customFormat="1" ht="13.8" x14ac:dyDescent="0.3">
      <c r="B57205" s="10"/>
      <c r="L57205" s="10"/>
      <c r="M57205" s="10"/>
    </row>
    <row r="57206" spans="2:13" s="1" customFormat="1" ht="13.8" x14ac:dyDescent="0.3">
      <c r="B57206" s="10"/>
      <c r="L57206" s="10"/>
      <c r="M57206" s="10"/>
    </row>
    <row r="57207" spans="2:13" s="1" customFormat="1" ht="13.8" x14ac:dyDescent="0.3">
      <c r="B57207" s="10"/>
      <c r="L57207" s="10"/>
      <c r="M57207" s="10"/>
    </row>
    <row r="57208" spans="2:13" s="1" customFormat="1" ht="13.8" x14ac:dyDescent="0.3">
      <c r="B57208" s="10"/>
      <c r="L57208" s="10"/>
      <c r="M57208" s="10"/>
    </row>
    <row r="57209" spans="2:13" s="1" customFormat="1" ht="13.8" x14ac:dyDescent="0.3">
      <c r="B57209" s="10"/>
      <c r="L57209" s="10"/>
      <c r="M57209" s="10"/>
    </row>
    <row r="57210" spans="2:13" s="1" customFormat="1" ht="13.8" x14ac:dyDescent="0.3">
      <c r="B57210" s="10"/>
      <c r="L57210" s="10"/>
      <c r="M57210" s="10"/>
    </row>
    <row r="57211" spans="2:13" s="1" customFormat="1" ht="13.8" x14ac:dyDescent="0.3">
      <c r="B57211" s="10"/>
      <c r="L57211" s="10"/>
      <c r="M57211" s="10"/>
    </row>
    <row r="57212" spans="2:13" s="1" customFormat="1" ht="13.8" x14ac:dyDescent="0.3">
      <c r="B57212" s="10"/>
      <c r="L57212" s="10"/>
      <c r="M57212" s="10"/>
    </row>
    <row r="57213" spans="2:13" s="1" customFormat="1" ht="13.8" x14ac:dyDescent="0.3">
      <c r="B57213" s="10"/>
      <c r="L57213" s="10"/>
      <c r="M57213" s="10"/>
    </row>
    <row r="57214" spans="2:13" s="1" customFormat="1" ht="13.8" x14ac:dyDescent="0.3">
      <c r="B57214" s="10"/>
      <c r="L57214" s="10"/>
      <c r="M57214" s="10"/>
    </row>
    <row r="57215" spans="2:13" s="1" customFormat="1" ht="13.8" x14ac:dyDescent="0.3">
      <c r="B57215" s="10"/>
      <c r="L57215" s="10"/>
      <c r="M57215" s="10"/>
    </row>
    <row r="57216" spans="2:13" s="1" customFormat="1" ht="13.8" x14ac:dyDescent="0.3">
      <c r="B57216" s="10"/>
      <c r="L57216" s="10"/>
      <c r="M57216" s="10"/>
    </row>
    <row r="57217" spans="2:13" s="1" customFormat="1" ht="13.8" x14ac:dyDescent="0.3">
      <c r="B57217" s="10"/>
      <c r="L57217" s="10"/>
      <c r="M57217" s="10"/>
    </row>
    <row r="57218" spans="2:13" s="1" customFormat="1" ht="13.8" x14ac:dyDescent="0.3">
      <c r="B57218" s="10"/>
      <c r="L57218" s="10"/>
      <c r="M57218" s="10"/>
    </row>
    <row r="57219" spans="2:13" s="1" customFormat="1" ht="13.8" x14ac:dyDescent="0.3">
      <c r="B57219" s="10"/>
      <c r="L57219" s="10"/>
      <c r="M57219" s="10"/>
    </row>
    <row r="57220" spans="2:13" s="1" customFormat="1" ht="13.8" x14ac:dyDescent="0.3">
      <c r="B57220" s="10"/>
      <c r="L57220" s="10"/>
      <c r="M57220" s="10"/>
    </row>
    <row r="57221" spans="2:13" s="1" customFormat="1" ht="13.8" x14ac:dyDescent="0.3">
      <c r="B57221" s="10"/>
      <c r="L57221" s="10"/>
      <c r="M57221" s="10"/>
    </row>
    <row r="57222" spans="2:13" s="1" customFormat="1" ht="13.8" x14ac:dyDescent="0.3">
      <c r="B57222" s="10"/>
      <c r="L57222" s="10"/>
      <c r="M57222" s="10"/>
    </row>
    <row r="57223" spans="2:13" s="1" customFormat="1" ht="13.8" x14ac:dyDescent="0.3">
      <c r="B57223" s="10"/>
      <c r="L57223" s="10"/>
      <c r="M57223" s="10"/>
    </row>
    <row r="57224" spans="2:13" s="1" customFormat="1" ht="13.8" x14ac:dyDescent="0.3">
      <c r="B57224" s="10"/>
      <c r="L57224" s="10"/>
      <c r="M57224" s="10"/>
    </row>
    <row r="57225" spans="2:13" s="1" customFormat="1" ht="13.8" x14ac:dyDescent="0.3">
      <c r="B57225" s="10"/>
      <c r="L57225" s="10"/>
      <c r="M57225" s="10"/>
    </row>
    <row r="57226" spans="2:13" s="1" customFormat="1" ht="13.8" x14ac:dyDescent="0.3">
      <c r="B57226" s="10"/>
      <c r="L57226" s="10"/>
      <c r="M57226" s="10"/>
    </row>
    <row r="57227" spans="2:13" s="1" customFormat="1" ht="13.8" x14ac:dyDescent="0.3">
      <c r="B57227" s="10"/>
      <c r="L57227" s="10"/>
      <c r="M57227" s="10"/>
    </row>
    <row r="57228" spans="2:13" s="1" customFormat="1" ht="13.8" x14ac:dyDescent="0.3">
      <c r="B57228" s="10"/>
      <c r="L57228" s="10"/>
      <c r="M57228" s="10"/>
    </row>
    <row r="57229" spans="2:13" s="1" customFormat="1" ht="13.8" x14ac:dyDescent="0.3">
      <c r="B57229" s="10"/>
      <c r="L57229" s="10"/>
      <c r="M57229" s="10"/>
    </row>
    <row r="57230" spans="2:13" s="1" customFormat="1" ht="13.8" x14ac:dyDescent="0.3">
      <c r="B57230" s="10"/>
      <c r="L57230" s="10"/>
      <c r="M57230" s="10"/>
    </row>
    <row r="57231" spans="2:13" s="1" customFormat="1" ht="13.8" x14ac:dyDescent="0.3">
      <c r="B57231" s="10"/>
      <c r="L57231" s="10"/>
      <c r="M57231" s="10"/>
    </row>
    <row r="57232" spans="2:13" s="1" customFormat="1" ht="13.8" x14ac:dyDescent="0.3">
      <c r="B57232" s="10"/>
      <c r="L57232" s="10"/>
      <c r="M57232" s="10"/>
    </row>
    <row r="57233" spans="2:13" s="1" customFormat="1" ht="13.8" x14ac:dyDescent="0.3">
      <c r="B57233" s="10"/>
      <c r="L57233" s="10"/>
      <c r="M57233" s="10"/>
    </row>
    <row r="57234" spans="2:13" s="1" customFormat="1" ht="13.8" x14ac:dyDescent="0.3">
      <c r="B57234" s="10"/>
      <c r="L57234" s="10"/>
      <c r="M57234" s="10"/>
    </row>
    <row r="57235" spans="2:13" s="1" customFormat="1" ht="13.8" x14ac:dyDescent="0.3">
      <c r="B57235" s="10"/>
      <c r="L57235" s="10"/>
      <c r="M57235" s="10"/>
    </row>
    <row r="57236" spans="2:13" s="1" customFormat="1" ht="13.8" x14ac:dyDescent="0.3">
      <c r="B57236" s="10"/>
      <c r="L57236" s="10"/>
      <c r="M57236" s="10"/>
    </row>
    <row r="57237" spans="2:13" s="1" customFormat="1" ht="13.8" x14ac:dyDescent="0.3">
      <c r="B57237" s="10"/>
      <c r="L57237" s="10"/>
      <c r="M57237" s="10"/>
    </row>
    <row r="57238" spans="2:13" s="1" customFormat="1" ht="13.8" x14ac:dyDescent="0.3">
      <c r="B57238" s="10"/>
      <c r="L57238" s="10"/>
      <c r="M57238" s="10"/>
    </row>
    <row r="57239" spans="2:13" s="1" customFormat="1" ht="13.8" x14ac:dyDescent="0.3">
      <c r="B57239" s="10"/>
      <c r="L57239" s="10"/>
      <c r="M57239" s="10"/>
    </row>
    <row r="57240" spans="2:13" s="1" customFormat="1" ht="13.8" x14ac:dyDescent="0.3">
      <c r="B57240" s="10"/>
      <c r="L57240" s="10"/>
      <c r="M57240" s="10"/>
    </row>
    <row r="57241" spans="2:13" s="1" customFormat="1" ht="13.8" x14ac:dyDescent="0.3">
      <c r="B57241" s="10"/>
      <c r="L57241" s="10"/>
      <c r="M57241" s="10"/>
    </row>
    <row r="57242" spans="2:13" s="1" customFormat="1" ht="13.8" x14ac:dyDescent="0.3">
      <c r="B57242" s="10"/>
      <c r="L57242" s="10"/>
      <c r="M57242" s="10"/>
    </row>
    <row r="57243" spans="2:13" s="1" customFormat="1" ht="13.8" x14ac:dyDescent="0.3">
      <c r="B57243" s="10"/>
      <c r="L57243" s="10"/>
      <c r="M57243" s="10"/>
    </row>
    <row r="57244" spans="2:13" s="1" customFormat="1" ht="13.8" x14ac:dyDescent="0.3">
      <c r="B57244" s="10"/>
      <c r="L57244" s="10"/>
      <c r="M57244" s="10"/>
    </row>
    <row r="57245" spans="2:13" s="1" customFormat="1" ht="13.8" x14ac:dyDescent="0.3">
      <c r="B57245" s="10"/>
      <c r="L57245" s="10"/>
      <c r="M57245" s="10"/>
    </row>
    <row r="57246" spans="2:13" s="1" customFormat="1" ht="13.8" x14ac:dyDescent="0.3">
      <c r="B57246" s="10"/>
      <c r="L57246" s="10"/>
      <c r="M57246" s="10"/>
    </row>
    <row r="57247" spans="2:13" s="1" customFormat="1" ht="13.8" x14ac:dyDescent="0.3">
      <c r="B57247" s="10"/>
      <c r="L57247" s="10"/>
      <c r="M57247" s="10"/>
    </row>
    <row r="57248" spans="2:13" s="1" customFormat="1" ht="13.8" x14ac:dyDescent="0.3">
      <c r="B57248" s="10"/>
      <c r="L57248" s="10"/>
      <c r="M57248" s="10"/>
    </row>
    <row r="57249" spans="2:13" s="1" customFormat="1" ht="13.8" x14ac:dyDescent="0.3">
      <c r="B57249" s="10"/>
      <c r="L57249" s="10"/>
      <c r="M57249" s="10"/>
    </row>
    <row r="57250" spans="2:13" s="1" customFormat="1" ht="13.8" x14ac:dyDescent="0.3">
      <c r="B57250" s="10"/>
      <c r="L57250" s="10"/>
      <c r="M57250" s="10"/>
    </row>
    <row r="57251" spans="2:13" s="1" customFormat="1" ht="13.8" x14ac:dyDescent="0.3">
      <c r="B57251" s="10"/>
      <c r="L57251" s="10"/>
      <c r="M57251" s="10"/>
    </row>
    <row r="57252" spans="2:13" s="1" customFormat="1" ht="13.8" x14ac:dyDescent="0.3">
      <c r="B57252" s="10"/>
      <c r="L57252" s="10"/>
      <c r="M57252" s="10"/>
    </row>
    <row r="57253" spans="2:13" s="1" customFormat="1" ht="13.8" x14ac:dyDescent="0.3">
      <c r="B57253" s="10"/>
      <c r="L57253" s="10"/>
      <c r="M57253" s="10"/>
    </row>
    <row r="57254" spans="2:13" s="1" customFormat="1" ht="13.8" x14ac:dyDescent="0.3">
      <c r="B57254" s="10"/>
      <c r="L57254" s="10"/>
      <c r="M57254" s="10"/>
    </row>
    <row r="57255" spans="2:13" s="1" customFormat="1" ht="13.8" x14ac:dyDescent="0.3">
      <c r="B57255" s="10"/>
      <c r="L57255" s="10"/>
      <c r="M57255" s="10"/>
    </row>
    <row r="57256" spans="2:13" s="1" customFormat="1" ht="13.8" x14ac:dyDescent="0.3">
      <c r="B57256" s="10"/>
      <c r="L57256" s="10"/>
      <c r="M57256" s="10"/>
    </row>
    <row r="57257" spans="2:13" s="1" customFormat="1" ht="13.8" x14ac:dyDescent="0.3">
      <c r="B57257" s="10"/>
      <c r="L57257" s="10"/>
      <c r="M57257" s="10"/>
    </row>
    <row r="57258" spans="2:13" s="1" customFormat="1" ht="13.8" x14ac:dyDescent="0.3">
      <c r="B57258" s="10"/>
      <c r="L57258" s="10"/>
      <c r="M57258" s="10"/>
    </row>
    <row r="57259" spans="2:13" s="1" customFormat="1" ht="13.8" x14ac:dyDescent="0.3">
      <c r="B57259" s="10"/>
      <c r="L57259" s="10"/>
      <c r="M57259" s="10"/>
    </row>
    <row r="57260" spans="2:13" s="1" customFormat="1" ht="13.8" x14ac:dyDescent="0.3">
      <c r="B57260" s="10"/>
      <c r="L57260" s="10"/>
      <c r="M57260" s="10"/>
    </row>
    <row r="57261" spans="2:13" s="1" customFormat="1" ht="13.8" x14ac:dyDescent="0.3">
      <c r="B57261" s="10"/>
      <c r="L57261" s="10"/>
      <c r="M57261" s="10"/>
    </row>
    <row r="57262" spans="2:13" s="1" customFormat="1" ht="13.8" x14ac:dyDescent="0.3">
      <c r="B57262" s="10"/>
      <c r="L57262" s="10"/>
      <c r="M57262" s="10"/>
    </row>
    <row r="57263" spans="2:13" s="1" customFormat="1" ht="13.8" x14ac:dyDescent="0.3">
      <c r="B57263" s="10"/>
      <c r="L57263" s="10"/>
      <c r="M57263" s="10"/>
    </row>
    <row r="57264" spans="2:13" s="1" customFormat="1" ht="13.8" x14ac:dyDescent="0.3">
      <c r="B57264" s="10"/>
      <c r="L57264" s="10"/>
      <c r="M57264" s="10"/>
    </row>
    <row r="57265" spans="2:13" s="1" customFormat="1" ht="13.8" x14ac:dyDescent="0.3">
      <c r="B57265" s="10"/>
      <c r="L57265" s="10"/>
      <c r="M57265" s="10"/>
    </row>
    <row r="57266" spans="2:13" s="1" customFormat="1" ht="13.8" x14ac:dyDescent="0.3">
      <c r="B57266" s="10"/>
      <c r="L57266" s="10"/>
      <c r="M57266" s="10"/>
    </row>
    <row r="57267" spans="2:13" s="1" customFormat="1" ht="13.8" x14ac:dyDescent="0.3">
      <c r="B57267" s="10"/>
      <c r="L57267" s="10"/>
      <c r="M57267" s="10"/>
    </row>
    <row r="57268" spans="2:13" s="1" customFormat="1" ht="13.8" x14ac:dyDescent="0.3">
      <c r="B57268" s="10"/>
      <c r="L57268" s="10"/>
      <c r="M57268" s="10"/>
    </row>
    <row r="57269" spans="2:13" s="1" customFormat="1" ht="13.8" x14ac:dyDescent="0.3">
      <c r="B57269" s="10"/>
      <c r="L57269" s="10"/>
      <c r="M57269" s="10"/>
    </row>
    <row r="57270" spans="2:13" s="1" customFormat="1" ht="13.8" x14ac:dyDescent="0.3">
      <c r="B57270" s="10"/>
      <c r="L57270" s="10"/>
      <c r="M57270" s="10"/>
    </row>
    <row r="57271" spans="2:13" s="1" customFormat="1" ht="13.8" x14ac:dyDescent="0.3">
      <c r="B57271" s="10"/>
      <c r="L57271" s="10"/>
      <c r="M57271" s="10"/>
    </row>
    <row r="57272" spans="2:13" s="1" customFormat="1" ht="13.8" x14ac:dyDescent="0.3">
      <c r="B57272" s="10"/>
      <c r="L57272" s="10"/>
      <c r="M57272" s="10"/>
    </row>
    <row r="57273" spans="2:13" s="1" customFormat="1" ht="13.8" x14ac:dyDescent="0.3">
      <c r="B57273" s="10"/>
      <c r="L57273" s="10"/>
      <c r="M57273" s="10"/>
    </row>
    <row r="57274" spans="2:13" s="1" customFormat="1" ht="13.8" x14ac:dyDescent="0.3">
      <c r="B57274" s="10"/>
      <c r="L57274" s="10"/>
      <c r="M57274" s="10"/>
    </row>
    <row r="57275" spans="2:13" s="1" customFormat="1" ht="13.8" x14ac:dyDescent="0.3">
      <c r="B57275" s="10"/>
      <c r="L57275" s="10"/>
      <c r="M57275" s="10"/>
    </row>
    <row r="57276" spans="2:13" s="1" customFormat="1" ht="13.8" x14ac:dyDescent="0.3">
      <c r="B57276" s="10"/>
      <c r="L57276" s="10"/>
      <c r="M57276" s="10"/>
    </row>
    <row r="57277" spans="2:13" s="1" customFormat="1" ht="13.8" x14ac:dyDescent="0.3">
      <c r="B57277" s="10"/>
      <c r="L57277" s="10"/>
      <c r="M57277" s="10"/>
    </row>
    <row r="57278" spans="2:13" s="1" customFormat="1" ht="13.8" x14ac:dyDescent="0.3">
      <c r="B57278" s="10"/>
      <c r="L57278" s="10"/>
      <c r="M57278" s="10"/>
    </row>
    <row r="57279" spans="2:13" s="1" customFormat="1" ht="13.8" x14ac:dyDescent="0.3">
      <c r="B57279" s="10"/>
      <c r="L57279" s="10"/>
      <c r="M57279" s="10"/>
    </row>
    <row r="57280" spans="2:13" s="1" customFormat="1" ht="13.8" x14ac:dyDescent="0.3">
      <c r="B57280" s="10"/>
      <c r="L57280" s="10"/>
      <c r="M57280" s="10"/>
    </row>
    <row r="57281" spans="2:13" s="1" customFormat="1" ht="13.8" x14ac:dyDescent="0.3">
      <c r="B57281" s="10"/>
      <c r="L57281" s="10"/>
      <c r="M57281" s="10"/>
    </row>
    <row r="57282" spans="2:13" s="1" customFormat="1" ht="13.8" x14ac:dyDescent="0.3">
      <c r="B57282" s="10"/>
      <c r="L57282" s="10"/>
      <c r="M57282" s="10"/>
    </row>
    <row r="57283" spans="2:13" s="1" customFormat="1" ht="13.8" x14ac:dyDescent="0.3">
      <c r="B57283" s="10"/>
      <c r="L57283" s="10"/>
      <c r="M57283" s="10"/>
    </row>
    <row r="57284" spans="2:13" s="1" customFormat="1" ht="13.8" x14ac:dyDescent="0.3">
      <c r="B57284" s="10"/>
      <c r="L57284" s="10"/>
      <c r="M57284" s="10"/>
    </row>
    <row r="57285" spans="2:13" s="1" customFormat="1" ht="13.8" x14ac:dyDescent="0.3">
      <c r="B57285" s="10"/>
      <c r="L57285" s="10"/>
      <c r="M57285" s="10"/>
    </row>
    <row r="57286" spans="2:13" s="1" customFormat="1" ht="13.8" x14ac:dyDescent="0.3">
      <c r="B57286" s="10"/>
      <c r="L57286" s="10"/>
      <c r="M57286" s="10"/>
    </row>
    <row r="57287" spans="2:13" s="1" customFormat="1" ht="13.8" x14ac:dyDescent="0.3">
      <c r="B57287" s="10"/>
      <c r="L57287" s="10"/>
      <c r="M57287" s="10"/>
    </row>
    <row r="57288" spans="2:13" s="1" customFormat="1" ht="13.8" x14ac:dyDescent="0.3">
      <c r="B57288" s="10"/>
      <c r="L57288" s="10"/>
      <c r="M57288" s="10"/>
    </row>
    <row r="57289" spans="2:13" s="1" customFormat="1" ht="13.8" x14ac:dyDescent="0.3">
      <c r="B57289" s="10"/>
      <c r="L57289" s="10"/>
      <c r="M57289" s="10"/>
    </row>
    <row r="57290" spans="2:13" s="1" customFormat="1" ht="13.8" x14ac:dyDescent="0.3">
      <c r="B57290" s="10"/>
      <c r="L57290" s="10"/>
      <c r="M57290" s="10"/>
    </row>
    <row r="57291" spans="2:13" s="1" customFormat="1" ht="13.8" x14ac:dyDescent="0.3">
      <c r="B57291" s="10"/>
      <c r="L57291" s="10"/>
      <c r="M57291" s="10"/>
    </row>
    <row r="57292" spans="2:13" s="1" customFormat="1" ht="13.8" x14ac:dyDescent="0.3">
      <c r="B57292" s="10"/>
      <c r="L57292" s="10"/>
      <c r="M57292" s="10"/>
    </row>
    <row r="57293" spans="2:13" s="1" customFormat="1" ht="13.8" x14ac:dyDescent="0.3">
      <c r="B57293" s="10"/>
      <c r="L57293" s="10"/>
      <c r="M57293" s="10"/>
    </row>
    <row r="57294" spans="2:13" s="1" customFormat="1" ht="13.8" x14ac:dyDescent="0.3">
      <c r="B57294" s="10"/>
      <c r="L57294" s="10"/>
      <c r="M57294" s="10"/>
    </row>
    <row r="57295" spans="2:13" s="1" customFormat="1" ht="13.8" x14ac:dyDescent="0.3">
      <c r="B57295" s="10"/>
      <c r="L57295" s="10"/>
      <c r="M57295" s="10"/>
    </row>
    <row r="57296" spans="2:13" s="1" customFormat="1" ht="13.8" x14ac:dyDescent="0.3">
      <c r="B57296" s="10"/>
      <c r="L57296" s="10"/>
      <c r="M57296" s="10"/>
    </row>
    <row r="57297" spans="2:13" s="1" customFormat="1" ht="13.8" x14ac:dyDescent="0.3">
      <c r="B57297" s="10"/>
      <c r="L57297" s="10"/>
      <c r="M57297" s="10"/>
    </row>
    <row r="57298" spans="2:13" s="1" customFormat="1" ht="13.8" x14ac:dyDescent="0.3">
      <c r="B57298" s="10"/>
      <c r="L57298" s="10"/>
      <c r="M57298" s="10"/>
    </row>
    <row r="57299" spans="2:13" s="1" customFormat="1" ht="13.8" x14ac:dyDescent="0.3">
      <c r="B57299" s="10"/>
      <c r="L57299" s="10"/>
      <c r="M57299" s="10"/>
    </row>
    <row r="57300" spans="2:13" s="1" customFormat="1" ht="13.8" x14ac:dyDescent="0.3">
      <c r="B57300" s="10"/>
      <c r="L57300" s="10"/>
      <c r="M57300" s="10"/>
    </row>
    <row r="57301" spans="2:13" s="1" customFormat="1" ht="13.8" x14ac:dyDescent="0.3">
      <c r="B57301" s="10"/>
      <c r="L57301" s="10"/>
      <c r="M57301" s="10"/>
    </row>
    <row r="57302" spans="2:13" s="1" customFormat="1" ht="13.8" x14ac:dyDescent="0.3">
      <c r="B57302" s="10"/>
      <c r="L57302" s="10"/>
      <c r="M57302" s="10"/>
    </row>
    <row r="57303" spans="2:13" s="1" customFormat="1" ht="13.8" x14ac:dyDescent="0.3">
      <c r="B57303" s="10"/>
      <c r="L57303" s="10"/>
      <c r="M57303" s="10"/>
    </row>
    <row r="57304" spans="2:13" s="1" customFormat="1" ht="13.8" x14ac:dyDescent="0.3">
      <c r="B57304" s="10"/>
      <c r="L57304" s="10"/>
      <c r="M57304" s="10"/>
    </row>
    <row r="57305" spans="2:13" s="1" customFormat="1" ht="13.8" x14ac:dyDescent="0.3">
      <c r="B57305" s="10"/>
      <c r="L57305" s="10"/>
      <c r="M57305" s="10"/>
    </row>
    <row r="57306" spans="2:13" s="1" customFormat="1" ht="13.8" x14ac:dyDescent="0.3">
      <c r="B57306" s="10"/>
      <c r="L57306" s="10"/>
      <c r="M57306" s="10"/>
    </row>
    <row r="57307" spans="2:13" s="1" customFormat="1" ht="13.8" x14ac:dyDescent="0.3">
      <c r="B57307" s="10"/>
      <c r="L57307" s="10"/>
      <c r="M57307" s="10"/>
    </row>
    <row r="57308" spans="2:13" s="1" customFormat="1" ht="13.8" x14ac:dyDescent="0.3">
      <c r="B57308" s="10"/>
      <c r="L57308" s="10"/>
      <c r="M57308" s="10"/>
    </row>
    <row r="57309" spans="2:13" s="1" customFormat="1" ht="13.8" x14ac:dyDescent="0.3">
      <c r="B57309" s="10"/>
      <c r="L57309" s="10"/>
      <c r="M57309" s="10"/>
    </row>
    <row r="57310" spans="2:13" s="1" customFormat="1" ht="13.8" x14ac:dyDescent="0.3">
      <c r="B57310" s="10"/>
      <c r="L57310" s="10"/>
      <c r="M57310" s="10"/>
    </row>
    <row r="57311" spans="2:13" s="1" customFormat="1" ht="13.8" x14ac:dyDescent="0.3">
      <c r="B57311" s="10"/>
      <c r="L57311" s="10"/>
      <c r="M57311" s="10"/>
    </row>
    <row r="57312" spans="2:13" s="1" customFormat="1" ht="13.8" x14ac:dyDescent="0.3">
      <c r="B57312" s="10"/>
      <c r="L57312" s="10"/>
      <c r="M57312" s="10"/>
    </row>
    <row r="57313" spans="2:13" s="1" customFormat="1" ht="13.8" x14ac:dyDescent="0.3">
      <c r="B57313" s="10"/>
      <c r="L57313" s="10"/>
      <c r="M57313" s="10"/>
    </row>
    <row r="57314" spans="2:13" s="1" customFormat="1" ht="13.8" x14ac:dyDescent="0.3">
      <c r="B57314" s="10"/>
      <c r="L57314" s="10"/>
      <c r="M57314" s="10"/>
    </row>
    <row r="57315" spans="2:13" s="1" customFormat="1" ht="13.8" x14ac:dyDescent="0.3">
      <c r="B57315" s="10"/>
      <c r="L57315" s="10"/>
      <c r="M57315" s="10"/>
    </row>
    <row r="57316" spans="2:13" s="1" customFormat="1" ht="13.8" x14ac:dyDescent="0.3">
      <c r="B57316" s="10"/>
      <c r="L57316" s="10"/>
      <c r="M57316" s="10"/>
    </row>
    <row r="57317" spans="2:13" s="1" customFormat="1" ht="13.8" x14ac:dyDescent="0.3">
      <c r="B57317" s="10"/>
      <c r="L57317" s="10"/>
      <c r="M57317" s="10"/>
    </row>
    <row r="57318" spans="2:13" s="1" customFormat="1" ht="13.8" x14ac:dyDescent="0.3">
      <c r="B57318" s="10"/>
      <c r="L57318" s="10"/>
      <c r="M57318" s="10"/>
    </row>
    <row r="57319" spans="2:13" s="1" customFormat="1" ht="13.8" x14ac:dyDescent="0.3">
      <c r="B57319" s="10"/>
      <c r="L57319" s="10"/>
      <c r="M57319" s="10"/>
    </row>
    <row r="57320" spans="2:13" s="1" customFormat="1" ht="13.8" x14ac:dyDescent="0.3">
      <c r="B57320" s="10"/>
      <c r="L57320" s="10"/>
      <c r="M57320" s="10"/>
    </row>
    <row r="57321" spans="2:13" s="1" customFormat="1" ht="13.8" x14ac:dyDescent="0.3">
      <c r="B57321" s="10"/>
      <c r="L57321" s="10"/>
      <c r="M57321" s="10"/>
    </row>
    <row r="57322" spans="2:13" s="1" customFormat="1" ht="13.8" x14ac:dyDescent="0.3">
      <c r="B57322" s="10"/>
      <c r="L57322" s="10"/>
      <c r="M57322" s="10"/>
    </row>
    <row r="57323" spans="2:13" s="1" customFormat="1" ht="13.8" x14ac:dyDescent="0.3">
      <c r="B57323" s="10"/>
      <c r="L57323" s="10"/>
      <c r="M57323" s="10"/>
    </row>
    <row r="57324" spans="2:13" s="1" customFormat="1" ht="13.8" x14ac:dyDescent="0.3">
      <c r="B57324" s="10"/>
      <c r="L57324" s="10"/>
      <c r="M57324" s="10"/>
    </row>
    <row r="57325" spans="2:13" s="1" customFormat="1" ht="13.8" x14ac:dyDescent="0.3">
      <c r="B57325" s="10"/>
      <c r="L57325" s="10"/>
      <c r="M57325" s="10"/>
    </row>
    <row r="57326" spans="2:13" s="1" customFormat="1" ht="13.8" x14ac:dyDescent="0.3">
      <c r="B57326" s="10"/>
      <c r="L57326" s="10"/>
      <c r="M57326" s="10"/>
    </row>
    <row r="57327" spans="2:13" s="1" customFormat="1" ht="13.8" x14ac:dyDescent="0.3">
      <c r="B57327" s="10"/>
      <c r="L57327" s="10"/>
      <c r="M57327" s="10"/>
    </row>
    <row r="57328" spans="2:13" s="1" customFormat="1" ht="13.8" x14ac:dyDescent="0.3">
      <c r="B57328" s="10"/>
      <c r="L57328" s="10"/>
      <c r="M57328" s="10"/>
    </row>
    <row r="57329" spans="2:13" s="1" customFormat="1" ht="13.8" x14ac:dyDescent="0.3">
      <c r="B57329" s="10"/>
      <c r="L57329" s="10"/>
      <c r="M57329" s="10"/>
    </row>
    <row r="57330" spans="2:13" s="1" customFormat="1" ht="13.8" x14ac:dyDescent="0.3">
      <c r="B57330" s="10"/>
      <c r="L57330" s="10"/>
      <c r="M57330" s="10"/>
    </row>
    <row r="57331" spans="2:13" s="1" customFormat="1" ht="13.8" x14ac:dyDescent="0.3">
      <c r="B57331" s="10"/>
      <c r="L57331" s="10"/>
      <c r="M57331" s="10"/>
    </row>
    <row r="57332" spans="2:13" s="1" customFormat="1" ht="13.8" x14ac:dyDescent="0.3">
      <c r="B57332" s="10"/>
      <c r="L57332" s="10"/>
      <c r="M57332" s="10"/>
    </row>
    <row r="57333" spans="2:13" s="1" customFormat="1" ht="13.8" x14ac:dyDescent="0.3">
      <c r="B57333" s="10"/>
      <c r="L57333" s="10"/>
      <c r="M57333" s="10"/>
    </row>
    <row r="57334" spans="2:13" s="1" customFormat="1" ht="13.8" x14ac:dyDescent="0.3">
      <c r="B57334" s="10"/>
      <c r="L57334" s="10"/>
      <c r="M57334" s="10"/>
    </row>
    <row r="57335" spans="2:13" s="1" customFormat="1" ht="13.8" x14ac:dyDescent="0.3">
      <c r="B57335" s="10"/>
      <c r="L57335" s="10"/>
      <c r="M57335" s="10"/>
    </row>
    <row r="57336" spans="2:13" s="1" customFormat="1" ht="13.8" x14ac:dyDescent="0.3">
      <c r="B57336" s="10"/>
      <c r="L57336" s="10"/>
      <c r="M57336" s="10"/>
    </row>
    <row r="57337" spans="2:13" s="1" customFormat="1" ht="13.8" x14ac:dyDescent="0.3">
      <c r="B57337" s="10"/>
      <c r="L57337" s="10"/>
      <c r="M57337" s="10"/>
    </row>
    <row r="57338" spans="2:13" s="1" customFormat="1" ht="13.8" x14ac:dyDescent="0.3">
      <c r="B57338" s="10"/>
      <c r="L57338" s="10"/>
      <c r="M57338" s="10"/>
    </row>
    <row r="57339" spans="2:13" s="1" customFormat="1" ht="13.8" x14ac:dyDescent="0.3">
      <c r="B57339" s="10"/>
      <c r="L57339" s="10"/>
      <c r="M57339" s="10"/>
    </row>
    <row r="57340" spans="2:13" s="1" customFormat="1" ht="13.8" x14ac:dyDescent="0.3">
      <c r="B57340" s="10"/>
      <c r="L57340" s="10"/>
      <c r="M57340" s="10"/>
    </row>
    <row r="57341" spans="2:13" s="1" customFormat="1" ht="13.8" x14ac:dyDescent="0.3">
      <c r="B57341" s="10"/>
      <c r="L57341" s="10"/>
      <c r="M57341" s="10"/>
    </row>
    <row r="57342" spans="2:13" s="1" customFormat="1" ht="13.8" x14ac:dyDescent="0.3">
      <c r="B57342" s="10"/>
      <c r="L57342" s="10"/>
      <c r="M57342" s="10"/>
    </row>
    <row r="57343" spans="2:13" s="1" customFormat="1" ht="13.8" x14ac:dyDescent="0.3">
      <c r="B57343" s="10"/>
      <c r="L57343" s="10"/>
      <c r="M57343" s="10"/>
    </row>
    <row r="57344" spans="2:13" s="1" customFormat="1" ht="13.8" x14ac:dyDescent="0.3">
      <c r="B57344" s="10"/>
      <c r="L57344" s="10"/>
      <c r="M57344" s="10"/>
    </row>
    <row r="57345" spans="2:13" s="1" customFormat="1" ht="13.8" x14ac:dyDescent="0.3">
      <c r="B57345" s="10"/>
      <c r="L57345" s="10"/>
      <c r="M57345" s="10"/>
    </row>
    <row r="57346" spans="2:13" s="1" customFormat="1" ht="13.8" x14ac:dyDescent="0.3">
      <c r="B57346" s="10"/>
      <c r="L57346" s="10"/>
      <c r="M57346" s="10"/>
    </row>
    <row r="57347" spans="2:13" s="1" customFormat="1" ht="13.8" x14ac:dyDescent="0.3">
      <c r="B57347" s="10"/>
      <c r="L57347" s="10"/>
      <c r="M57347" s="10"/>
    </row>
    <row r="57348" spans="2:13" s="1" customFormat="1" ht="13.8" x14ac:dyDescent="0.3">
      <c r="B57348" s="10"/>
      <c r="L57348" s="10"/>
      <c r="M57348" s="10"/>
    </row>
    <row r="57349" spans="2:13" s="1" customFormat="1" ht="13.8" x14ac:dyDescent="0.3">
      <c r="B57349" s="10"/>
      <c r="L57349" s="10"/>
      <c r="M57349" s="10"/>
    </row>
    <row r="57350" spans="2:13" s="1" customFormat="1" ht="13.8" x14ac:dyDescent="0.3">
      <c r="B57350" s="10"/>
      <c r="L57350" s="10"/>
      <c r="M57350" s="10"/>
    </row>
    <row r="57351" spans="2:13" s="1" customFormat="1" ht="13.8" x14ac:dyDescent="0.3">
      <c r="B57351" s="10"/>
      <c r="L57351" s="10"/>
      <c r="M57351" s="10"/>
    </row>
    <row r="57352" spans="2:13" s="1" customFormat="1" ht="13.8" x14ac:dyDescent="0.3">
      <c r="B57352" s="10"/>
      <c r="L57352" s="10"/>
      <c r="M57352" s="10"/>
    </row>
    <row r="57353" spans="2:13" s="1" customFormat="1" ht="13.8" x14ac:dyDescent="0.3">
      <c r="B57353" s="10"/>
      <c r="L57353" s="10"/>
      <c r="M57353" s="10"/>
    </row>
    <row r="57354" spans="2:13" s="1" customFormat="1" ht="13.8" x14ac:dyDescent="0.3">
      <c r="B57354" s="10"/>
      <c r="L57354" s="10"/>
      <c r="M57354" s="10"/>
    </row>
    <row r="57355" spans="2:13" s="1" customFormat="1" ht="13.8" x14ac:dyDescent="0.3">
      <c r="B57355" s="10"/>
      <c r="L57355" s="10"/>
      <c r="M57355" s="10"/>
    </row>
    <row r="57356" spans="2:13" s="1" customFormat="1" ht="13.8" x14ac:dyDescent="0.3">
      <c r="B57356" s="10"/>
      <c r="L57356" s="10"/>
      <c r="M57356" s="10"/>
    </row>
    <row r="57357" spans="2:13" s="1" customFormat="1" ht="13.8" x14ac:dyDescent="0.3">
      <c r="B57357" s="10"/>
      <c r="L57357" s="10"/>
      <c r="M57357" s="10"/>
    </row>
    <row r="57358" spans="2:13" s="1" customFormat="1" ht="13.8" x14ac:dyDescent="0.3">
      <c r="B57358" s="10"/>
      <c r="L57358" s="10"/>
      <c r="M57358" s="10"/>
    </row>
    <row r="57359" spans="2:13" s="1" customFormat="1" ht="13.8" x14ac:dyDescent="0.3">
      <c r="B57359" s="10"/>
      <c r="L57359" s="10"/>
      <c r="M57359" s="10"/>
    </row>
    <row r="57360" spans="2:13" s="1" customFormat="1" ht="13.8" x14ac:dyDescent="0.3">
      <c r="B57360" s="10"/>
      <c r="L57360" s="10"/>
      <c r="M57360" s="10"/>
    </row>
    <row r="57361" spans="2:13" s="1" customFormat="1" ht="13.8" x14ac:dyDescent="0.3">
      <c r="B57361" s="10"/>
      <c r="L57361" s="10"/>
      <c r="M57361" s="10"/>
    </row>
    <row r="57362" spans="2:13" s="1" customFormat="1" ht="13.8" x14ac:dyDescent="0.3">
      <c r="B57362" s="10"/>
      <c r="L57362" s="10"/>
      <c r="M57362" s="10"/>
    </row>
    <row r="57363" spans="2:13" s="1" customFormat="1" ht="13.8" x14ac:dyDescent="0.3">
      <c r="B57363" s="10"/>
      <c r="L57363" s="10"/>
      <c r="M57363" s="10"/>
    </row>
    <row r="57364" spans="2:13" s="1" customFormat="1" ht="13.8" x14ac:dyDescent="0.3">
      <c r="B57364" s="10"/>
      <c r="L57364" s="10"/>
      <c r="M57364" s="10"/>
    </row>
    <row r="57365" spans="2:13" s="1" customFormat="1" ht="13.8" x14ac:dyDescent="0.3">
      <c r="B57365" s="10"/>
      <c r="L57365" s="10"/>
      <c r="M57365" s="10"/>
    </row>
    <row r="57366" spans="2:13" s="1" customFormat="1" ht="13.8" x14ac:dyDescent="0.3">
      <c r="B57366" s="10"/>
      <c r="L57366" s="10"/>
      <c r="M57366" s="10"/>
    </row>
    <row r="57367" spans="2:13" s="1" customFormat="1" ht="13.8" x14ac:dyDescent="0.3">
      <c r="B57367" s="10"/>
      <c r="L57367" s="10"/>
      <c r="M57367" s="10"/>
    </row>
    <row r="57368" spans="2:13" s="1" customFormat="1" ht="13.8" x14ac:dyDescent="0.3">
      <c r="B57368" s="10"/>
      <c r="L57368" s="10"/>
      <c r="M57368" s="10"/>
    </row>
    <row r="57369" spans="2:13" s="1" customFormat="1" ht="13.8" x14ac:dyDescent="0.3">
      <c r="B57369" s="10"/>
      <c r="L57369" s="10"/>
      <c r="M57369" s="10"/>
    </row>
    <row r="57370" spans="2:13" s="1" customFormat="1" ht="13.8" x14ac:dyDescent="0.3">
      <c r="B57370" s="10"/>
      <c r="L57370" s="10"/>
      <c r="M57370" s="10"/>
    </row>
    <row r="57371" spans="2:13" s="1" customFormat="1" ht="13.8" x14ac:dyDescent="0.3">
      <c r="B57371" s="10"/>
      <c r="L57371" s="10"/>
      <c r="M57371" s="10"/>
    </row>
    <row r="57372" spans="2:13" s="1" customFormat="1" ht="13.8" x14ac:dyDescent="0.3">
      <c r="B57372" s="10"/>
      <c r="L57372" s="10"/>
      <c r="M57372" s="10"/>
    </row>
    <row r="57373" spans="2:13" s="1" customFormat="1" ht="13.8" x14ac:dyDescent="0.3">
      <c r="B57373" s="10"/>
      <c r="L57373" s="10"/>
      <c r="M57373" s="10"/>
    </row>
    <row r="57374" spans="2:13" s="1" customFormat="1" ht="13.8" x14ac:dyDescent="0.3">
      <c r="B57374" s="10"/>
      <c r="L57374" s="10"/>
      <c r="M57374" s="10"/>
    </row>
    <row r="57375" spans="2:13" s="1" customFormat="1" ht="13.8" x14ac:dyDescent="0.3">
      <c r="B57375" s="10"/>
      <c r="L57375" s="10"/>
      <c r="M57375" s="10"/>
    </row>
    <row r="57376" spans="2:13" s="1" customFormat="1" ht="13.8" x14ac:dyDescent="0.3">
      <c r="B57376" s="10"/>
      <c r="L57376" s="10"/>
      <c r="M57376" s="10"/>
    </row>
    <row r="57377" spans="2:13" s="1" customFormat="1" ht="13.8" x14ac:dyDescent="0.3">
      <c r="B57377" s="10"/>
      <c r="L57377" s="10"/>
      <c r="M57377" s="10"/>
    </row>
    <row r="57378" spans="2:13" s="1" customFormat="1" ht="13.8" x14ac:dyDescent="0.3">
      <c r="B57378" s="10"/>
      <c r="L57378" s="10"/>
      <c r="M57378" s="10"/>
    </row>
    <row r="57379" spans="2:13" s="1" customFormat="1" ht="13.8" x14ac:dyDescent="0.3">
      <c r="B57379" s="10"/>
      <c r="L57379" s="10"/>
      <c r="M57379" s="10"/>
    </row>
    <row r="57380" spans="2:13" s="1" customFormat="1" ht="13.8" x14ac:dyDescent="0.3">
      <c r="B57380" s="10"/>
      <c r="L57380" s="10"/>
      <c r="M57380" s="10"/>
    </row>
    <row r="57381" spans="2:13" s="1" customFormat="1" ht="13.8" x14ac:dyDescent="0.3">
      <c r="B57381" s="10"/>
      <c r="L57381" s="10"/>
      <c r="M57381" s="10"/>
    </row>
    <row r="57382" spans="2:13" s="1" customFormat="1" ht="13.8" x14ac:dyDescent="0.3">
      <c r="B57382" s="10"/>
      <c r="L57382" s="10"/>
      <c r="M57382" s="10"/>
    </row>
    <row r="57383" spans="2:13" s="1" customFormat="1" ht="13.8" x14ac:dyDescent="0.3">
      <c r="B57383" s="10"/>
      <c r="L57383" s="10"/>
      <c r="M57383" s="10"/>
    </row>
    <row r="57384" spans="2:13" s="1" customFormat="1" ht="13.8" x14ac:dyDescent="0.3">
      <c r="B57384" s="10"/>
      <c r="L57384" s="10"/>
      <c r="M57384" s="10"/>
    </row>
    <row r="57385" spans="2:13" s="1" customFormat="1" ht="13.8" x14ac:dyDescent="0.3">
      <c r="B57385" s="10"/>
      <c r="L57385" s="10"/>
      <c r="M57385" s="10"/>
    </row>
    <row r="57386" spans="2:13" s="1" customFormat="1" ht="13.8" x14ac:dyDescent="0.3">
      <c r="B57386" s="10"/>
      <c r="L57386" s="10"/>
      <c r="M57386" s="10"/>
    </row>
    <row r="57387" spans="2:13" s="1" customFormat="1" ht="13.8" x14ac:dyDescent="0.3">
      <c r="B57387" s="10"/>
      <c r="L57387" s="10"/>
      <c r="M57387" s="10"/>
    </row>
    <row r="57388" spans="2:13" s="1" customFormat="1" ht="13.8" x14ac:dyDescent="0.3">
      <c r="B57388" s="10"/>
      <c r="L57388" s="10"/>
      <c r="M57388" s="10"/>
    </row>
    <row r="57389" spans="2:13" s="1" customFormat="1" ht="13.8" x14ac:dyDescent="0.3">
      <c r="B57389" s="10"/>
      <c r="L57389" s="10"/>
      <c r="M57389" s="10"/>
    </row>
    <row r="57390" spans="2:13" s="1" customFormat="1" ht="13.8" x14ac:dyDescent="0.3">
      <c r="B57390" s="10"/>
      <c r="L57390" s="10"/>
      <c r="M57390" s="10"/>
    </row>
    <row r="57391" spans="2:13" s="1" customFormat="1" ht="13.8" x14ac:dyDescent="0.3">
      <c r="B57391" s="10"/>
      <c r="L57391" s="10"/>
      <c r="M57391" s="10"/>
    </row>
    <row r="57392" spans="2:13" s="1" customFormat="1" ht="13.8" x14ac:dyDescent="0.3">
      <c r="B57392" s="10"/>
      <c r="L57392" s="10"/>
      <c r="M57392" s="10"/>
    </row>
    <row r="57393" spans="2:13" s="1" customFormat="1" ht="13.8" x14ac:dyDescent="0.3">
      <c r="B57393" s="10"/>
      <c r="L57393" s="10"/>
      <c r="M57393" s="10"/>
    </row>
    <row r="57394" spans="2:13" s="1" customFormat="1" ht="13.8" x14ac:dyDescent="0.3">
      <c r="B57394" s="10"/>
      <c r="L57394" s="10"/>
      <c r="M57394" s="10"/>
    </row>
    <row r="57395" spans="2:13" s="1" customFormat="1" ht="13.8" x14ac:dyDescent="0.3">
      <c r="B57395" s="10"/>
      <c r="L57395" s="10"/>
      <c r="M57395" s="10"/>
    </row>
    <row r="57396" spans="2:13" s="1" customFormat="1" ht="13.8" x14ac:dyDescent="0.3">
      <c r="B57396" s="10"/>
      <c r="L57396" s="10"/>
      <c r="M57396" s="10"/>
    </row>
    <row r="57397" spans="2:13" s="1" customFormat="1" ht="13.8" x14ac:dyDescent="0.3">
      <c r="B57397" s="10"/>
      <c r="L57397" s="10"/>
      <c r="M57397" s="10"/>
    </row>
    <row r="57398" spans="2:13" s="1" customFormat="1" ht="13.8" x14ac:dyDescent="0.3">
      <c r="B57398" s="10"/>
      <c r="L57398" s="10"/>
      <c r="M57398" s="10"/>
    </row>
    <row r="57399" spans="2:13" s="1" customFormat="1" ht="13.8" x14ac:dyDescent="0.3">
      <c r="B57399" s="10"/>
      <c r="L57399" s="10"/>
      <c r="M57399" s="10"/>
    </row>
    <row r="57400" spans="2:13" s="1" customFormat="1" ht="13.8" x14ac:dyDescent="0.3">
      <c r="B57400" s="10"/>
      <c r="L57400" s="10"/>
      <c r="M57400" s="10"/>
    </row>
    <row r="57401" spans="2:13" s="1" customFormat="1" ht="13.8" x14ac:dyDescent="0.3">
      <c r="B57401" s="10"/>
      <c r="L57401" s="10"/>
      <c r="M57401" s="10"/>
    </row>
    <row r="57402" spans="2:13" s="1" customFormat="1" ht="13.8" x14ac:dyDescent="0.3">
      <c r="B57402" s="10"/>
      <c r="L57402" s="10"/>
      <c r="M57402" s="10"/>
    </row>
    <row r="57403" spans="2:13" s="1" customFormat="1" ht="13.8" x14ac:dyDescent="0.3">
      <c r="B57403" s="10"/>
      <c r="L57403" s="10"/>
      <c r="M57403" s="10"/>
    </row>
    <row r="57404" spans="2:13" s="1" customFormat="1" ht="13.8" x14ac:dyDescent="0.3">
      <c r="B57404" s="10"/>
      <c r="L57404" s="10"/>
      <c r="M57404" s="10"/>
    </row>
    <row r="57405" spans="2:13" s="1" customFormat="1" ht="13.8" x14ac:dyDescent="0.3">
      <c r="B57405" s="10"/>
      <c r="L57405" s="10"/>
      <c r="M57405" s="10"/>
    </row>
    <row r="57406" spans="2:13" s="1" customFormat="1" ht="13.8" x14ac:dyDescent="0.3">
      <c r="B57406" s="10"/>
      <c r="L57406" s="10"/>
      <c r="M57406" s="10"/>
    </row>
    <row r="57407" spans="2:13" s="1" customFormat="1" ht="13.8" x14ac:dyDescent="0.3">
      <c r="B57407" s="10"/>
      <c r="L57407" s="10"/>
      <c r="M57407" s="10"/>
    </row>
    <row r="57408" spans="2:13" s="1" customFormat="1" ht="13.8" x14ac:dyDescent="0.3">
      <c r="B57408" s="10"/>
      <c r="L57408" s="10"/>
      <c r="M57408" s="10"/>
    </row>
    <row r="57409" spans="2:13" s="1" customFormat="1" ht="13.8" x14ac:dyDescent="0.3">
      <c r="B57409" s="10"/>
      <c r="L57409" s="10"/>
      <c r="M57409" s="10"/>
    </row>
    <row r="57410" spans="2:13" s="1" customFormat="1" ht="13.8" x14ac:dyDescent="0.3">
      <c r="B57410" s="10"/>
      <c r="L57410" s="10"/>
      <c r="M57410" s="10"/>
    </row>
    <row r="57411" spans="2:13" s="1" customFormat="1" ht="13.8" x14ac:dyDescent="0.3">
      <c r="B57411" s="10"/>
      <c r="L57411" s="10"/>
      <c r="M57411" s="10"/>
    </row>
    <row r="57412" spans="2:13" s="1" customFormat="1" ht="13.8" x14ac:dyDescent="0.3">
      <c r="B57412" s="10"/>
      <c r="L57412" s="10"/>
      <c r="M57412" s="10"/>
    </row>
    <row r="57413" spans="2:13" s="1" customFormat="1" ht="13.8" x14ac:dyDescent="0.3">
      <c r="B57413" s="10"/>
      <c r="L57413" s="10"/>
      <c r="M57413" s="10"/>
    </row>
    <row r="57414" spans="2:13" s="1" customFormat="1" ht="13.8" x14ac:dyDescent="0.3">
      <c r="B57414" s="10"/>
      <c r="L57414" s="10"/>
      <c r="M57414" s="10"/>
    </row>
    <row r="57415" spans="2:13" s="1" customFormat="1" ht="13.8" x14ac:dyDescent="0.3">
      <c r="B57415" s="10"/>
      <c r="L57415" s="10"/>
      <c r="M57415" s="10"/>
    </row>
    <row r="57416" spans="2:13" s="1" customFormat="1" ht="13.8" x14ac:dyDescent="0.3">
      <c r="B57416" s="10"/>
      <c r="L57416" s="10"/>
      <c r="M57416" s="10"/>
    </row>
    <row r="57417" spans="2:13" s="1" customFormat="1" ht="13.8" x14ac:dyDescent="0.3">
      <c r="B57417" s="10"/>
      <c r="L57417" s="10"/>
      <c r="M57417" s="10"/>
    </row>
    <row r="57418" spans="2:13" s="1" customFormat="1" ht="13.8" x14ac:dyDescent="0.3">
      <c r="B57418" s="10"/>
      <c r="L57418" s="10"/>
      <c r="M57418" s="10"/>
    </row>
    <row r="57419" spans="2:13" s="1" customFormat="1" ht="13.8" x14ac:dyDescent="0.3">
      <c r="B57419" s="10"/>
      <c r="L57419" s="10"/>
      <c r="M57419" s="10"/>
    </row>
    <row r="57420" spans="2:13" s="1" customFormat="1" ht="13.8" x14ac:dyDescent="0.3">
      <c r="B57420" s="10"/>
      <c r="L57420" s="10"/>
      <c r="M57420" s="10"/>
    </row>
    <row r="57421" spans="2:13" s="1" customFormat="1" ht="13.8" x14ac:dyDescent="0.3">
      <c r="B57421" s="10"/>
      <c r="L57421" s="10"/>
      <c r="M57421" s="10"/>
    </row>
    <row r="57422" spans="2:13" s="1" customFormat="1" ht="13.8" x14ac:dyDescent="0.3">
      <c r="B57422" s="10"/>
      <c r="L57422" s="10"/>
      <c r="M57422" s="10"/>
    </row>
    <row r="57423" spans="2:13" s="1" customFormat="1" ht="13.8" x14ac:dyDescent="0.3">
      <c r="B57423" s="10"/>
      <c r="L57423" s="10"/>
      <c r="M57423" s="10"/>
    </row>
    <row r="57424" spans="2:13" s="1" customFormat="1" ht="13.8" x14ac:dyDescent="0.3">
      <c r="B57424" s="10"/>
      <c r="L57424" s="10"/>
      <c r="M57424" s="10"/>
    </row>
    <row r="57425" spans="2:13" s="1" customFormat="1" ht="13.8" x14ac:dyDescent="0.3">
      <c r="B57425" s="10"/>
      <c r="L57425" s="10"/>
      <c r="M57425" s="10"/>
    </row>
    <row r="57426" spans="2:13" s="1" customFormat="1" ht="13.8" x14ac:dyDescent="0.3">
      <c r="B57426" s="10"/>
      <c r="L57426" s="10"/>
      <c r="M57426" s="10"/>
    </row>
    <row r="57427" spans="2:13" s="1" customFormat="1" ht="13.8" x14ac:dyDescent="0.3">
      <c r="B57427" s="10"/>
      <c r="L57427" s="10"/>
      <c r="M57427" s="10"/>
    </row>
    <row r="57428" spans="2:13" s="1" customFormat="1" ht="13.8" x14ac:dyDescent="0.3">
      <c r="B57428" s="10"/>
      <c r="L57428" s="10"/>
      <c r="M57428" s="10"/>
    </row>
    <row r="57429" spans="2:13" s="1" customFormat="1" ht="13.8" x14ac:dyDescent="0.3">
      <c r="B57429" s="10"/>
      <c r="L57429" s="10"/>
      <c r="M57429" s="10"/>
    </row>
    <row r="57430" spans="2:13" s="1" customFormat="1" ht="13.8" x14ac:dyDescent="0.3">
      <c r="B57430" s="10"/>
      <c r="L57430" s="10"/>
      <c r="M57430" s="10"/>
    </row>
    <row r="57431" spans="2:13" s="1" customFormat="1" ht="13.8" x14ac:dyDescent="0.3">
      <c r="B57431" s="10"/>
      <c r="L57431" s="10"/>
      <c r="M57431" s="10"/>
    </row>
    <row r="57432" spans="2:13" s="1" customFormat="1" ht="13.8" x14ac:dyDescent="0.3">
      <c r="B57432" s="10"/>
      <c r="L57432" s="10"/>
      <c r="M57432" s="10"/>
    </row>
    <row r="57433" spans="2:13" s="1" customFormat="1" ht="13.8" x14ac:dyDescent="0.3">
      <c r="B57433" s="10"/>
      <c r="L57433" s="10"/>
      <c r="M57433" s="10"/>
    </row>
    <row r="57434" spans="2:13" s="1" customFormat="1" ht="13.8" x14ac:dyDescent="0.3">
      <c r="B57434" s="10"/>
      <c r="L57434" s="10"/>
      <c r="M57434" s="10"/>
    </row>
    <row r="57435" spans="2:13" s="1" customFormat="1" ht="13.8" x14ac:dyDescent="0.3">
      <c r="B57435" s="10"/>
      <c r="L57435" s="10"/>
      <c r="M57435" s="10"/>
    </row>
    <row r="57436" spans="2:13" s="1" customFormat="1" ht="13.8" x14ac:dyDescent="0.3">
      <c r="B57436" s="10"/>
      <c r="L57436" s="10"/>
      <c r="M57436" s="10"/>
    </row>
    <row r="57437" spans="2:13" s="1" customFormat="1" ht="13.8" x14ac:dyDescent="0.3">
      <c r="B57437" s="10"/>
      <c r="L57437" s="10"/>
      <c r="M57437" s="10"/>
    </row>
    <row r="57438" spans="2:13" s="1" customFormat="1" ht="13.8" x14ac:dyDescent="0.3">
      <c r="B57438" s="10"/>
      <c r="L57438" s="10"/>
      <c r="M57438" s="10"/>
    </row>
    <row r="57439" spans="2:13" s="1" customFormat="1" ht="13.8" x14ac:dyDescent="0.3">
      <c r="B57439" s="10"/>
      <c r="L57439" s="10"/>
      <c r="M57439" s="10"/>
    </row>
    <row r="57440" spans="2:13" s="1" customFormat="1" ht="13.8" x14ac:dyDescent="0.3">
      <c r="B57440" s="10"/>
      <c r="L57440" s="10"/>
      <c r="M57440" s="10"/>
    </row>
    <row r="57441" spans="2:13" s="1" customFormat="1" ht="13.8" x14ac:dyDescent="0.3">
      <c r="B57441" s="10"/>
      <c r="L57441" s="10"/>
      <c r="M57441" s="10"/>
    </row>
    <row r="57442" spans="2:13" s="1" customFormat="1" ht="13.8" x14ac:dyDescent="0.3">
      <c r="B57442" s="10"/>
      <c r="L57442" s="10"/>
      <c r="M57442" s="10"/>
    </row>
    <row r="57443" spans="2:13" s="1" customFormat="1" ht="13.8" x14ac:dyDescent="0.3">
      <c r="B57443" s="10"/>
      <c r="L57443" s="10"/>
      <c r="M57443" s="10"/>
    </row>
    <row r="57444" spans="2:13" s="1" customFormat="1" ht="13.8" x14ac:dyDescent="0.3">
      <c r="B57444" s="10"/>
      <c r="L57444" s="10"/>
      <c r="M57444" s="10"/>
    </row>
    <row r="57445" spans="2:13" s="1" customFormat="1" ht="13.8" x14ac:dyDescent="0.3">
      <c r="B57445" s="10"/>
      <c r="L57445" s="10"/>
      <c r="M57445" s="10"/>
    </row>
    <row r="57446" spans="2:13" s="1" customFormat="1" ht="13.8" x14ac:dyDescent="0.3">
      <c r="B57446" s="10"/>
      <c r="L57446" s="10"/>
      <c r="M57446" s="10"/>
    </row>
    <row r="57447" spans="2:13" s="1" customFormat="1" ht="13.8" x14ac:dyDescent="0.3">
      <c r="B57447" s="10"/>
      <c r="L57447" s="10"/>
      <c r="M57447" s="10"/>
    </row>
    <row r="57448" spans="2:13" s="1" customFormat="1" ht="13.8" x14ac:dyDescent="0.3">
      <c r="B57448" s="10"/>
      <c r="L57448" s="10"/>
      <c r="M57448" s="10"/>
    </row>
    <row r="57449" spans="2:13" s="1" customFormat="1" ht="13.8" x14ac:dyDescent="0.3">
      <c r="B57449" s="10"/>
      <c r="L57449" s="10"/>
      <c r="M57449" s="10"/>
    </row>
    <row r="57450" spans="2:13" s="1" customFormat="1" ht="13.8" x14ac:dyDescent="0.3">
      <c r="B57450" s="10"/>
      <c r="L57450" s="10"/>
      <c r="M57450" s="10"/>
    </row>
    <row r="57451" spans="2:13" s="1" customFormat="1" ht="13.8" x14ac:dyDescent="0.3">
      <c r="B57451" s="10"/>
      <c r="L57451" s="10"/>
      <c r="M57451" s="10"/>
    </row>
    <row r="57452" spans="2:13" s="1" customFormat="1" ht="13.8" x14ac:dyDescent="0.3">
      <c r="B57452" s="10"/>
      <c r="L57452" s="10"/>
      <c r="M57452" s="10"/>
    </row>
    <row r="57453" spans="2:13" s="1" customFormat="1" ht="13.8" x14ac:dyDescent="0.3">
      <c r="B57453" s="10"/>
      <c r="L57453" s="10"/>
      <c r="M57453" s="10"/>
    </row>
    <row r="57454" spans="2:13" s="1" customFormat="1" ht="13.8" x14ac:dyDescent="0.3">
      <c r="B57454" s="10"/>
      <c r="L57454" s="10"/>
      <c r="M57454" s="10"/>
    </row>
    <row r="57455" spans="2:13" s="1" customFormat="1" ht="13.8" x14ac:dyDescent="0.3">
      <c r="B57455" s="10"/>
      <c r="L57455" s="10"/>
      <c r="M57455" s="10"/>
    </row>
    <row r="57456" spans="2:13" s="1" customFormat="1" ht="13.8" x14ac:dyDescent="0.3">
      <c r="B57456" s="10"/>
      <c r="L57456" s="10"/>
      <c r="M57456" s="10"/>
    </row>
    <row r="57457" spans="2:13" s="1" customFormat="1" ht="13.8" x14ac:dyDescent="0.3">
      <c r="B57457" s="10"/>
      <c r="L57457" s="10"/>
      <c r="M57457" s="10"/>
    </row>
    <row r="57458" spans="2:13" s="1" customFormat="1" ht="13.8" x14ac:dyDescent="0.3">
      <c r="B57458" s="10"/>
      <c r="L57458" s="10"/>
      <c r="M57458" s="10"/>
    </row>
    <row r="57459" spans="2:13" s="1" customFormat="1" ht="13.8" x14ac:dyDescent="0.3">
      <c r="B57459" s="10"/>
      <c r="L57459" s="10"/>
      <c r="M57459" s="10"/>
    </row>
    <row r="57460" spans="2:13" s="1" customFormat="1" ht="13.8" x14ac:dyDescent="0.3">
      <c r="B57460" s="10"/>
      <c r="L57460" s="10"/>
      <c r="M57460" s="10"/>
    </row>
    <row r="57461" spans="2:13" s="1" customFormat="1" ht="13.8" x14ac:dyDescent="0.3">
      <c r="B57461" s="10"/>
      <c r="L57461" s="10"/>
      <c r="M57461" s="10"/>
    </row>
    <row r="57462" spans="2:13" s="1" customFormat="1" ht="13.8" x14ac:dyDescent="0.3">
      <c r="B57462" s="10"/>
      <c r="L57462" s="10"/>
      <c r="M57462" s="10"/>
    </row>
    <row r="57463" spans="2:13" s="1" customFormat="1" ht="13.8" x14ac:dyDescent="0.3">
      <c r="B57463" s="10"/>
      <c r="L57463" s="10"/>
      <c r="M57463" s="10"/>
    </row>
    <row r="57464" spans="2:13" s="1" customFormat="1" ht="13.8" x14ac:dyDescent="0.3">
      <c r="B57464" s="10"/>
      <c r="L57464" s="10"/>
      <c r="M57464" s="10"/>
    </row>
    <row r="57465" spans="2:13" s="1" customFormat="1" ht="13.8" x14ac:dyDescent="0.3">
      <c r="B57465" s="10"/>
      <c r="L57465" s="10"/>
      <c r="M57465" s="10"/>
    </row>
    <row r="57466" spans="2:13" s="1" customFormat="1" ht="13.8" x14ac:dyDescent="0.3">
      <c r="B57466" s="10"/>
      <c r="L57466" s="10"/>
      <c r="M57466" s="10"/>
    </row>
    <row r="57467" spans="2:13" s="1" customFormat="1" ht="13.8" x14ac:dyDescent="0.3">
      <c r="B57467" s="10"/>
      <c r="L57467" s="10"/>
      <c r="M57467" s="10"/>
    </row>
    <row r="57468" spans="2:13" s="1" customFormat="1" ht="13.8" x14ac:dyDescent="0.3">
      <c r="B57468" s="10"/>
      <c r="L57468" s="10"/>
      <c r="M57468" s="10"/>
    </row>
    <row r="57469" spans="2:13" s="1" customFormat="1" ht="13.8" x14ac:dyDescent="0.3">
      <c r="B57469" s="10"/>
      <c r="L57469" s="10"/>
      <c r="M57469" s="10"/>
    </row>
    <row r="57470" spans="2:13" s="1" customFormat="1" ht="13.8" x14ac:dyDescent="0.3">
      <c r="B57470" s="10"/>
      <c r="L57470" s="10"/>
      <c r="M57470" s="10"/>
    </row>
    <row r="57471" spans="2:13" s="1" customFormat="1" ht="13.8" x14ac:dyDescent="0.3">
      <c r="B57471" s="10"/>
      <c r="L57471" s="10"/>
      <c r="M57471" s="10"/>
    </row>
    <row r="57472" spans="2:13" s="1" customFormat="1" ht="13.8" x14ac:dyDescent="0.3">
      <c r="B57472" s="10"/>
      <c r="L57472" s="10"/>
      <c r="M57472" s="10"/>
    </row>
    <row r="57473" spans="2:13" s="1" customFormat="1" ht="13.8" x14ac:dyDescent="0.3">
      <c r="B57473" s="10"/>
      <c r="L57473" s="10"/>
      <c r="M57473" s="10"/>
    </row>
    <row r="57474" spans="2:13" s="1" customFormat="1" ht="13.8" x14ac:dyDescent="0.3">
      <c r="B57474" s="10"/>
      <c r="L57474" s="10"/>
      <c r="M57474" s="10"/>
    </row>
    <row r="57475" spans="2:13" s="1" customFormat="1" ht="13.8" x14ac:dyDescent="0.3">
      <c r="B57475" s="10"/>
      <c r="L57475" s="10"/>
      <c r="M57475" s="10"/>
    </row>
    <row r="57476" spans="2:13" s="1" customFormat="1" ht="13.8" x14ac:dyDescent="0.3">
      <c r="B57476" s="10"/>
      <c r="L57476" s="10"/>
      <c r="M57476" s="10"/>
    </row>
    <row r="57477" spans="2:13" s="1" customFormat="1" ht="13.8" x14ac:dyDescent="0.3">
      <c r="B57477" s="10"/>
      <c r="L57477" s="10"/>
      <c r="M57477" s="10"/>
    </row>
    <row r="57478" spans="2:13" s="1" customFormat="1" ht="13.8" x14ac:dyDescent="0.3">
      <c r="B57478" s="10"/>
      <c r="L57478" s="10"/>
      <c r="M57478" s="10"/>
    </row>
    <row r="57479" spans="2:13" s="1" customFormat="1" ht="13.8" x14ac:dyDescent="0.3">
      <c r="B57479" s="10"/>
      <c r="L57479" s="10"/>
      <c r="M57479" s="10"/>
    </row>
    <row r="57480" spans="2:13" s="1" customFormat="1" ht="13.8" x14ac:dyDescent="0.3">
      <c r="B57480" s="10"/>
      <c r="L57480" s="10"/>
      <c r="M57480" s="10"/>
    </row>
    <row r="57481" spans="2:13" s="1" customFormat="1" ht="13.8" x14ac:dyDescent="0.3">
      <c r="B57481" s="10"/>
      <c r="L57481" s="10"/>
      <c r="M57481" s="10"/>
    </row>
    <row r="57482" spans="2:13" s="1" customFormat="1" ht="13.8" x14ac:dyDescent="0.3">
      <c r="B57482" s="10"/>
      <c r="L57482" s="10"/>
      <c r="M57482" s="10"/>
    </row>
    <row r="57483" spans="2:13" s="1" customFormat="1" ht="13.8" x14ac:dyDescent="0.3">
      <c r="B57483" s="10"/>
      <c r="L57483" s="10"/>
      <c r="M57483" s="10"/>
    </row>
    <row r="57484" spans="2:13" s="1" customFormat="1" ht="13.8" x14ac:dyDescent="0.3">
      <c r="B57484" s="10"/>
      <c r="L57484" s="10"/>
      <c r="M57484" s="10"/>
    </row>
    <row r="57485" spans="2:13" s="1" customFormat="1" ht="13.8" x14ac:dyDescent="0.3">
      <c r="B57485" s="10"/>
      <c r="L57485" s="10"/>
      <c r="M57485" s="10"/>
    </row>
    <row r="57486" spans="2:13" s="1" customFormat="1" ht="13.8" x14ac:dyDescent="0.3">
      <c r="B57486" s="10"/>
      <c r="L57486" s="10"/>
      <c r="M57486" s="10"/>
    </row>
    <row r="57487" spans="2:13" s="1" customFormat="1" ht="13.8" x14ac:dyDescent="0.3">
      <c r="B57487" s="10"/>
      <c r="L57487" s="10"/>
      <c r="M57487" s="10"/>
    </row>
    <row r="57488" spans="2:13" s="1" customFormat="1" ht="13.8" x14ac:dyDescent="0.3">
      <c r="B57488" s="10"/>
      <c r="L57488" s="10"/>
      <c r="M57488" s="10"/>
    </row>
    <row r="57489" spans="2:13" s="1" customFormat="1" ht="13.8" x14ac:dyDescent="0.3">
      <c r="B57489" s="10"/>
      <c r="L57489" s="10"/>
      <c r="M57489" s="10"/>
    </row>
    <row r="57490" spans="2:13" s="1" customFormat="1" ht="13.8" x14ac:dyDescent="0.3">
      <c r="B57490" s="10"/>
      <c r="L57490" s="10"/>
      <c r="M57490" s="10"/>
    </row>
    <row r="57491" spans="2:13" s="1" customFormat="1" ht="13.8" x14ac:dyDescent="0.3">
      <c r="B57491" s="10"/>
      <c r="L57491" s="10"/>
      <c r="M57491" s="10"/>
    </row>
    <row r="57492" spans="2:13" s="1" customFormat="1" ht="13.8" x14ac:dyDescent="0.3">
      <c r="B57492" s="10"/>
      <c r="L57492" s="10"/>
      <c r="M57492" s="10"/>
    </row>
    <row r="57493" spans="2:13" s="1" customFormat="1" ht="13.8" x14ac:dyDescent="0.3">
      <c r="B57493" s="10"/>
      <c r="L57493" s="10"/>
      <c r="M57493" s="10"/>
    </row>
    <row r="57494" spans="2:13" s="1" customFormat="1" ht="13.8" x14ac:dyDescent="0.3">
      <c r="B57494" s="10"/>
      <c r="L57494" s="10"/>
      <c r="M57494" s="10"/>
    </row>
    <row r="57495" spans="2:13" s="1" customFormat="1" ht="13.8" x14ac:dyDescent="0.3">
      <c r="B57495" s="10"/>
      <c r="L57495" s="10"/>
      <c r="M57495" s="10"/>
    </row>
    <row r="57496" spans="2:13" s="1" customFormat="1" ht="13.8" x14ac:dyDescent="0.3">
      <c r="B57496" s="10"/>
      <c r="L57496" s="10"/>
      <c r="M57496" s="10"/>
    </row>
    <row r="57497" spans="2:13" s="1" customFormat="1" ht="13.8" x14ac:dyDescent="0.3">
      <c r="B57497" s="10"/>
      <c r="L57497" s="10"/>
      <c r="M57497" s="10"/>
    </row>
    <row r="57498" spans="2:13" s="1" customFormat="1" ht="13.8" x14ac:dyDescent="0.3">
      <c r="B57498" s="10"/>
      <c r="L57498" s="10"/>
      <c r="M57498" s="10"/>
    </row>
    <row r="57499" spans="2:13" s="1" customFormat="1" ht="13.8" x14ac:dyDescent="0.3">
      <c r="B57499" s="10"/>
      <c r="L57499" s="10"/>
      <c r="M57499" s="10"/>
    </row>
    <row r="57500" spans="2:13" s="1" customFormat="1" ht="13.8" x14ac:dyDescent="0.3">
      <c r="B57500" s="10"/>
      <c r="L57500" s="10"/>
      <c r="M57500" s="10"/>
    </row>
    <row r="57501" spans="2:13" s="1" customFormat="1" ht="13.8" x14ac:dyDescent="0.3">
      <c r="B57501" s="10"/>
      <c r="L57501" s="10"/>
      <c r="M57501" s="10"/>
    </row>
    <row r="57502" spans="2:13" s="1" customFormat="1" ht="13.8" x14ac:dyDescent="0.3">
      <c r="B57502" s="10"/>
      <c r="L57502" s="10"/>
      <c r="M57502" s="10"/>
    </row>
    <row r="57503" spans="2:13" s="1" customFormat="1" ht="13.8" x14ac:dyDescent="0.3">
      <c r="B57503" s="10"/>
      <c r="L57503" s="10"/>
      <c r="M57503" s="10"/>
    </row>
    <row r="57504" spans="2:13" s="1" customFormat="1" ht="13.8" x14ac:dyDescent="0.3">
      <c r="B57504" s="10"/>
      <c r="L57504" s="10"/>
      <c r="M57504" s="10"/>
    </row>
    <row r="57505" spans="2:13" s="1" customFormat="1" ht="13.8" x14ac:dyDescent="0.3">
      <c r="B57505" s="10"/>
      <c r="L57505" s="10"/>
      <c r="M57505" s="10"/>
    </row>
    <row r="57506" spans="2:13" s="1" customFormat="1" ht="13.8" x14ac:dyDescent="0.3">
      <c r="B57506" s="10"/>
      <c r="L57506" s="10"/>
      <c r="M57506" s="10"/>
    </row>
    <row r="57507" spans="2:13" s="1" customFormat="1" ht="13.8" x14ac:dyDescent="0.3">
      <c r="B57507" s="10"/>
      <c r="L57507" s="10"/>
      <c r="M57507" s="10"/>
    </row>
    <row r="57508" spans="2:13" s="1" customFormat="1" ht="13.8" x14ac:dyDescent="0.3">
      <c r="B57508" s="10"/>
      <c r="L57508" s="10"/>
      <c r="M57508" s="10"/>
    </row>
    <row r="57509" spans="2:13" s="1" customFormat="1" ht="13.8" x14ac:dyDescent="0.3">
      <c r="B57509" s="10"/>
      <c r="L57509" s="10"/>
      <c r="M57509" s="10"/>
    </row>
    <row r="57510" spans="2:13" s="1" customFormat="1" ht="13.8" x14ac:dyDescent="0.3">
      <c r="B57510" s="10"/>
      <c r="L57510" s="10"/>
      <c r="M57510" s="10"/>
    </row>
    <row r="57511" spans="2:13" s="1" customFormat="1" ht="13.8" x14ac:dyDescent="0.3">
      <c r="B57511" s="10"/>
      <c r="L57511" s="10"/>
      <c r="M57511" s="10"/>
    </row>
    <row r="57512" spans="2:13" s="1" customFormat="1" ht="13.8" x14ac:dyDescent="0.3">
      <c r="B57512" s="10"/>
      <c r="L57512" s="10"/>
      <c r="M57512" s="10"/>
    </row>
    <row r="57513" spans="2:13" s="1" customFormat="1" ht="13.8" x14ac:dyDescent="0.3">
      <c r="B57513" s="10"/>
      <c r="L57513" s="10"/>
      <c r="M57513" s="10"/>
    </row>
    <row r="57514" spans="2:13" s="1" customFormat="1" ht="13.8" x14ac:dyDescent="0.3">
      <c r="B57514" s="10"/>
      <c r="L57514" s="10"/>
      <c r="M57514" s="10"/>
    </row>
    <row r="57515" spans="2:13" s="1" customFormat="1" ht="13.8" x14ac:dyDescent="0.3">
      <c r="B57515" s="10"/>
      <c r="L57515" s="10"/>
      <c r="M57515" s="10"/>
    </row>
    <row r="57516" spans="2:13" s="1" customFormat="1" ht="13.8" x14ac:dyDescent="0.3">
      <c r="B57516" s="10"/>
      <c r="L57516" s="10"/>
      <c r="M57516" s="10"/>
    </row>
    <row r="57517" spans="2:13" s="1" customFormat="1" ht="13.8" x14ac:dyDescent="0.3">
      <c r="B57517" s="10"/>
      <c r="L57517" s="10"/>
      <c r="M57517" s="10"/>
    </row>
    <row r="57518" spans="2:13" s="1" customFormat="1" ht="13.8" x14ac:dyDescent="0.3">
      <c r="B57518" s="10"/>
      <c r="L57518" s="10"/>
      <c r="M57518" s="10"/>
    </row>
    <row r="57519" spans="2:13" s="1" customFormat="1" ht="13.8" x14ac:dyDescent="0.3">
      <c r="B57519" s="10"/>
      <c r="L57519" s="10"/>
      <c r="M57519" s="10"/>
    </row>
    <row r="57520" spans="2:13" s="1" customFormat="1" ht="13.8" x14ac:dyDescent="0.3">
      <c r="B57520" s="10"/>
      <c r="L57520" s="10"/>
      <c r="M57520" s="10"/>
    </row>
    <row r="57521" spans="2:13" s="1" customFormat="1" ht="13.8" x14ac:dyDescent="0.3">
      <c r="B57521" s="10"/>
      <c r="L57521" s="10"/>
      <c r="M57521" s="10"/>
    </row>
    <row r="57522" spans="2:13" s="1" customFormat="1" ht="13.8" x14ac:dyDescent="0.3">
      <c r="B57522" s="10"/>
      <c r="L57522" s="10"/>
      <c r="M57522" s="10"/>
    </row>
    <row r="57523" spans="2:13" s="1" customFormat="1" ht="13.8" x14ac:dyDescent="0.3">
      <c r="B57523" s="10"/>
      <c r="L57523" s="10"/>
      <c r="M57523" s="10"/>
    </row>
    <row r="57524" spans="2:13" s="1" customFormat="1" ht="13.8" x14ac:dyDescent="0.3">
      <c r="B57524" s="10"/>
      <c r="L57524" s="10"/>
      <c r="M57524" s="10"/>
    </row>
    <row r="57525" spans="2:13" s="1" customFormat="1" ht="13.8" x14ac:dyDescent="0.3">
      <c r="B57525" s="10"/>
      <c r="L57525" s="10"/>
      <c r="M57525" s="10"/>
    </row>
    <row r="57526" spans="2:13" s="1" customFormat="1" ht="13.8" x14ac:dyDescent="0.3">
      <c r="B57526" s="10"/>
      <c r="L57526" s="10"/>
      <c r="M57526" s="10"/>
    </row>
    <row r="57527" spans="2:13" s="1" customFormat="1" ht="13.8" x14ac:dyDescent="0.3">
      <c r="B57527" s="10"/>
      <c r="L57527" s="10"/>
      <c r="M57527" s="10"/>
    </row>
    <row r="57528" spans="2:13" s="1" customFormat="1" ht="13.8" x14ac:dyDescent="0.3">
      <c r="B57528" s="10"/>
      <c r="L57528" s="10"/>
      <c r="M57528" s="10"/>
    </row>
    <row r="57529" spans="2:13" s="1" customFormat="1" ht="13.8" x14ac:dyDescent="0.3">
      <c r="B57529" s="10"/>
      <c r="L57529" s="10"/>
      <c r="M57529" s="10"/>
    </row>
    <row r="57530" spans="2:13" s="1" customFormat="1" ht="13.8" x14ac:dyDescent="0.3">
      <c r="B57530" s="10"/>
      <c r="L57530" s="10"/>
      <c r="M57530" s="10"/>
    </row>
    <row r="57531" spans="2:13" s="1" customFormat="1" ht="13.8" x14ac:dyDescent="0.3">
      <c r="B57531" s="10"/>
      <c r="L57531" s="10"/>
      <c r="M57531" s="10"/>
    </row>
    <row r="57532" spans="2:13" s="1" customFormat="1" ht="13.8" x14ac:dyDescent="0.3">
      <c r="B57532" s="10"/>
      <c r="L57532" s="10"/>
      <c r="M57532" s="10"/>
    </row>
    <row r="57533" spans="2:13" s="1" customFormat="1" ht="13.8" x14ac:dyDescent="0.3">
      <c r="B57533" s="10"/>
      <c r="L57533" s="10"/>
      <c r="M57533" s="10"/>
    </row>
    <row r="57534" spans="2:13" s="1" customFormat="1" ht="13.8" x14ac:dyDescent="0.3">
      <c r="B57534" s="10"/>
      <c r="L57534" s="10"/>
      <c r="M57534" s="10"/>
    </row>
    <row r="57535" spans="2:13" s="1" customFormat="1" ht="13.8" x14ac:dyDescent="0.3">
      <c r="B57535" s="10"/>
      <c r="L57535" s="10"/>
      <c r="M57535" s="10"/>
    </row>
    <row r="57536" spans="2:13" s="1" customFormat="1" ht="13.8" x14ac:dyDescent="0.3">
      <c r="B57536" s="10"/>
      <c r="L57536" s="10"/>
      <c r="M57536" s="10"/>
    </row>
    <row r="57537" spans="2:13" s="1" customFormat="1" ht="13.8" x14ac:dyDescent="0.3">
      <c r="B57537" s="10"/>
      <c r="L57537" s="10"/>
      <c r="M57537" s="10"/>
    </row>
    <row r="57538" spans="2:13" s="1" customFormat="1" ht="13.8" x14ac:dyDescent="0.3">
      <c r="B57538" s="10"/>
      <c r="L57538" s="10"/>
      <c r="M57538" s="10"/>
    </row>
    <row r="57539" spans="2:13" s="1" customFormat="1" ht="13.8" x14ac:dyDescent="0.3">
      <c r="B57539" s="10"/>
      <c r="L57539" s="10"/>
      <c r="M57539" s="10"/>
    </row>
    <row r="57540" spans="2:13" s="1" customFormat="1" ht="13.8" x14ac:dyDescent="0.3">
      <c r="B57540" s="10"/>
      <c r="L57540" s="10"/>
      <c r="M57540" s="10"/>
    </row>
    <row r="57541" spans="2:13" s="1" customFormat="1" ht="13.8" x14ac:dyDescent="0.3">
      <c r="B57541" s="10"/>
      <c r="L57541" s="10"/>
      <c r="M57541" s="10"/>
    </row>
    <row r="57542" spans="2:13" s="1" customFormat="1" ht="13.8" x14ac:dyDescent="0.3">
      <c r="B57542" s="10"/>
      <c r="L57542" s="10"/>
      <c r="M57542" s="10"/>
    </row>
    <row r="57543" spans="2:13" s="1" customFormat="1" ht="13.8" x14ac:dyDescent="0.3">
      <c r="B57543" s="10"/>
      <c r="L57543" s="10"/>
      <c r="M57543" s="10"/>
    </row>
    <row r="57544" spans="2:13" s="1" customFormat="1" ht="13.8" x14ac:dyDescent="0.3">
      <c r="B57544" s="10"/>
      <c r="L57544" s="10"/>
      <c r="M57544" s="10"/>
    </row>
    <row r="57545" spans="2:13" s="1" customFormat="1" ht="13.8" x14ac:dyDescent="0.3">
      <c r="B57545" s="10"/>
      <c r="L57545" s="10"/>
      <c r="M57545" s="10"/>
    </row>
    <row r="57546" spans="2:13" s="1" customFormat="1" ht="13.8" x14ac:dyDescent="0.3">
      <c r="B57546" s="10"/>
      <c r="L57546" s="10"/>
      <c r="M57546" s="10"/>
    </row>
    <row r="57547" spans="2:13" s="1" customFormat="1" ht="13.8" x14ac:dyDescent="0.3">
      <c r="B57547" s="10"/>
      <c r="L57547" s="10"/>
      <c r="M57547" s="10"/>
    </row>
    <row r="57548" spans="2:13" s="1" customFormat="1" ht="13.8" x14ac:dyDescent="0.3">
      <c r="B57548" s="10"/>
      <c r="L57548" s="10"/>
      <c r="M57548" s="10"/>
    </row>
    <row r="57549" spans="2:13" s="1" customFormat="1" ht="13.8" x14ac:dyDescent="0.3">
      <c r="B57549" s="10"/>
      <c r="L57549" s="10"/>
      <c r="M57549" s="10"/>
    </row>
    <row r="57550" spans="2:13" s="1" customFormat="1" ht="13.8" x14ac:dyDescent="0.3">
      <c r="B57550" s="10"/>
      <c r="L57550" s="10"/>
      <c r="M57550" s="10"/>
    </row>
    <row r="57551" spans="2:13" s="1" customFormat="1" ht="13.8" x14ac:dyDescent="0.3">
      <c r="B57551" s="10"/>
      <c r="L57551" s="10"/>
      <c r="M57551" s="10"/>
    </row>
    <row r="57552" spans="2:13" s="1" customFormat="1" ht="13.8" x14ac:dyDescent="0.3">
      <c r="B57552" s="10"/>
      <c r="L57552" s="10"/>
      <c r="M57552" s="10"/>
    </row>
    <row r="57553" spans="2:13" s="1" customFormat="1" ht="13.8" x14ac:dyDescent="0.3">
      <c r="B57553" s="10"/>
      <c r="L57553" s="10"/>
      <c r="M57553" s="10"/>
    </row>
    <row r="57554" spans="2:13" s="1" customFormat="1" ht="13.8" x14ac:dyDescent="0.3">
      <c r="B57554" s="10"/>
      <c r="L57554" s="10"/>
      <c r="M57554" s="10"/>
    </row>
    <row r="57555" spans="2:13" s="1" customFormat="1" ht="13.8" x14ac:dyDescent="0.3">
      <c r="B57555" s="10"/>
      <c r="L57555" s="10"/>
      <c r="M57555" s="10"/>
    </row>
    <row r="57556" spans="2:13" s="1" customFormat="1" ht="13.8" x14ac:dyDescent="0.3">
      <c r="B57556" s="10"/>
      <c r="L57556" s="10"/>
      <c r="M57556" s="10"/>
    </row>
    <row r="57557" spans="2:13" s="1" customFormat="1" ht="13.8" x14ac:dyDescent="0.3">
      <c r="B57557" s="10"/>
      <c r="L57557" s="10"/>
      <c r="M57557" s="10"/>
    </row>
    <row r="57558" spans="2:13" s="1" customFormat="1" ht="13.8" x14ac:dyDescent="0.3">
      <c r="B57558" s="10"/>
      <c r="L57558" s="10"/>
      <c r="M57558" s="10"/>
    </row>
    <row r="57559" spans="2:13" s="1" customFormat="1" ht="13.8" x14ac:dyDescent="0.3">
      <c r="B57559" s="10"/>
      <c r="L57559" s="10"/>
      <c r="M57559" s="10"/>
    </row>
    <row r="57560" spans="2:13" s="1" customFormat="1" ht="13.8" x14ac:dyDescent="0.3">
      <c r="B57560" s="10"/>
      <c r="L57560" s="10"/>
      <c r="M57560" s="10"/>
    </row>
    <row r="57561" spans="2:13" s="1" customFormat="1" ht="13.8" x14ac:dyDescent="0.3">
      <c r="B57561" s="10"/>
      <c r="L57561" s="10"/>
      <c r="M57561" s="10"/>
    </row>
    <row r="57562" spans="2:13" s="1" customFormat="1" ht="13.8" x14ac:dyDescent="0.3">
      <c r="B57562" s="10"/>
      <c r="L57562" s="10"/>
      <c r="M57562" s="10"/>
    </row>
    <row r="57563" spans="2:13" s="1" customFormat="1" ht="13.8" x14ac:dyDescent="0.3">
      <c r="B57563" s="10"/>
      <c r="L57563" s="10"/>
      <c r="M57563" s="10"/>
    </row>
    <row r="57564" spans="2:13" s="1" customFormat="1" ht="13.8" x14ac:dyDescent="0.3">
      <c r="B57564" s="10"/>
      <c r="L57564" s="10"/>
      <c r="M57564" s="10"/>
    </row>
    <row r="57565" spans="2:13" s="1" customFormat="1" ht="13.8" x14ac:dyDescent="0.3">
      <c r="B57565" s="10"/>
      <c r="L57565" s="10"/>
      <c r="M57565" s="10"/>
    </row>
    <row r="57566" spans="2:13" s="1" customFormat="1" ht="13.8" x14ac:dyDescent="0.3">
      <c r="B57566" s="10"/>
      <c r="L57566" s="10"/>
      <c r="M57566" s="10"/>
    </row>
    <row r="57567" spans="2:13" s="1" customFormat="1" ht="13.8" x14ac:dyDescent="0.3">
      <c r="B57567" s="10"/>
      <c r="L57567" s="10"/>
      <c r="M57567" s="10"/>
    </row>
    <row r="57568" spans="2:13" s="1" customFormat="1" ht="13.8" x14ac:dyDescent="0.3">
      <c r="B57568" s="10"/>
      <c r="L57568" s="10"/>
      <c r="M57568" s="10"/>
    </row>
    <row r="57569" spans="2:13" s="1" customFormat="1" ht="13.8" x14ac:dyDescent="0.3">
      <c r="B57569" s="10"/>
      <c r="L57569" s="10"/>
      <c r="M57569" s="10"/>
    </row>
    <row r="57570" spans="2:13" s="1" customFormat="1" ht="13.8" x14ac:dyDescent="0.3">
      <c r="B57570" s="10"/>
      <c r="L57570" s="10"/>
      <c r="M57570" s="10"/>
    </row>
    <row r="57571" spans="2:13" s="1" customFormat="1" ht="13.8" x14ac:dyDescent="0.3">
      <c r="B57571" s="10"/>
      <c r="L57571" s="10"/>
      <c r="M57571" s="10"/>
    </row>
    <row r="57572" spans="2:13" s="1" customFormat="1" ht="13.8" x14ac:dyDescent="0.3">
      <c r="B57572" s="10"/>
      <c r="L57572" s="10"/>
      <c r="M57572" s="10"/>
    </row>
    <row r="57573" spans="2:13" s="1" customFormat="1" ht="13.8" x14ac:dyDescent="0.3">
      <c r="B57573" s="10"/>
      <c r="L57573" s="10"/>
      <c r="M57573" s="10"/>
    </row>
    <row r="57574" spans="2:13" s="1" customFormat="1" ht="13.8" x14ac:dyDescent="0.3">
      <c r="B57574" s="10"/>
      <c r="L57574" s="10"/>
      <c r="M57574" s="10"/>
    </row>
    <row r="57575" spans="2:13" s="1" customFormat="1" ht="13.8" x14ac:dyDescent="0.3">
      <c r="B57575" s="10"/>
      <c r="L57575" s="10"/>
      <c r="M57575" s="10"/>
    </row>
    <row r="57576" spans="2:13" s="1" customFormat="1" ht="13.8" x14ac:dyDescent="0.3">
      <c r="B57576" s="10"/>
      <c r="L57576" s="10"/>
      <c r="M57576" s="10"/>
    </row>
    <row r="57577" spans="2:13" s="1" customFormat="1" ht="13.8" x14ac:dyDescent="0.3">
      <c r="B57577" s="10"/>
      <c r="L57577" s="10"/>
      <c r="M57577" s="10"/>
    </row>
    <row r="57578" spans="2:13" s="1" customFormat="1" ht="13.8" x14ac:dyDescent="0.3">
      <c r="B57578" s="10"/>
      <c r="L57578" s="10"/>
      <c r="M57578" s="10"/>
    </row>
    <row r="57579" spans="2:13" s="1" customFormat="1" ht="13.8" x14ac:dyDescent="0.3">
      <c r="B57579" s="10"/>
      <c r="L57579" s="10"/>
      <c r="M57579" s="10"/>
    </row>
    <row r="57580" spans="2:13" s="1" customFormat="1" ht="13.8" x14ac:dyDescent="0.3">
      <c r="B57580" s="10"/>
      <c r="L57580" s="10"/>
      <c r="M57580" s="10"/>
    </row>
    <row r="57581" spans="2:13" s="1" customFormat="1" ht="13.8" x14ac:dyDescent="0.3">
      <c r="B57581" s="10"/>
      <c r="L57581" s="10"/>
      <c r="M57581" s="10"/>
    </row>
    <row r="57582" spans="2:13" s="1" customFormat="1" ht="13.8" x14ac:dyDescent="0.3">
      <c r="B57582" s="10"/>
      <c r="L57582" s="10"/>
      <c r="M57582" s="10"/>
    </row>
    <row r="57583" spans="2:13" s="1" customFormat="1" ht="13.8" x14ac:dyDescent="0.3">
      <c r="B57583" s="10"/>
      <c r="L57583" s="10"/>
      <c r="M57583" s="10"/>
    </row>
    <row r="57584" spans="2:13" s="1" customFormat="1" ht="13.8" x14ac:dyDescent="0.3">
      <c r="B57584" s="10"/>
      <c r="L57584" s="10"/>
      <c r="M57584" s="10"/>
    </row>
    <row r="57585" spans="2:13" s="1" customFormat="1" ht="13.8" x14ac:dyDescent="0.3">
      <c r="B57585" s="10"/>
      <c r="L57585" s="10"/>
      <c r="M57585" s="10"/>
    </row>
    <row r="57586" spans="2:13" s="1" customFormat="1" ht="13.8" x14ac:dyDescent="0.3">
      <c r="B57586" s="10"/>
      <c r="L57586" s="10"/>
      <c r="M57586" s="10"/>
    </row>
    <row r="57587" spans="2:13" s="1" customFormat="1" ht="13.8" x14ac:dyDescent="0.3">
      <c r="B57587" s="10"/>
      <c r="L57587" s="10"/>
      <c r="M57587" s="10"/>
    </row>
    <row r="57588" spans="2:13" s="1" customFormat="1" ht="13.8" x14ac:dyDescent="0.3">
      <c r="B57588" s="10"/>
      <c r="L57588" s="10"/>
      <c r="M57588" s="10"/>
    </row>
    <row r="57589" spans="2:13" s="1" customFormat="1" ht="13.8" x14ac:dyDescent="0.3">
      <c r="B57589" s="10"/>
      <c r="L57589" s="10"/>
      <c r="M57589" s="10"/>
    </row>
    <row r="57590" spans="2:13" s="1" customFormat="1" ht="13.8" x14ac:dyDescent="0.3">
      <c r="B57590" s="10"/>
      <c r="L57590" s="10"/>
      <c r="M57590" s="10"/>
    </row>
    <row r="57591" spans="2:13" s="1" customFormat="1" ht="13.8" x14ac:dyDescent="0.3">
      <c r="B57591" s="10"/>
      <c r="L57591" s="10"/>
      <c r="M57591" s="10"/>
    </row>
    <row r="57592" spans="2:13" s="1" customFormat="1" ht="13.8" x14ac:dyDescent="0.3">
      <c r="B57592" s="10"/>
      <c r="L57592" s="10"/>
      <c r="M57592" s="10"/>
    </row>
    <row r="57593" spans="2:13" s="1" customFormat="1" ht="13.8" x14ac:dyDescent="0.3">
      <c r="B57593" s="10"/>
      <c r="L57593" s="10"/>
      <c r="M57593" s="10"/>
    </row>
    <row r="57594" spans="2:13" s="1" customFormat="1" ht="13.8" x14ac:dyDescent="0.3">
      <c r="B57594" s="10"/>
      <c r="L57594" s="10"/>
      <c r="M57594" s="10"/>
    </row>
    <row r="57595" spans="2:13" s="1" customFormat="1" ht="13.8" x14ac:dyDescent="0.3">
      <c r="B57595" s="10"/>
      <c r="L57595" s="10"/>
      <c r="M57595" s="10"/>
    </row>
    <row r="57596" spans="2:13" s="1" customFormat="1" ht="13.8" x14ac:dyDescent="0.3">
      <c r="B57596" s="10"/>
      <c r="L57596" s="10"/>
      <c r="M57596" s="10"/>
    </row>
    <row r="57597" spans="2:13" s="1" customFormat="1" ht="13.8" x14ac:dyDescent="0.3">
      <c r="B57597" s="10"/>
      <c r="L57597" s="10"/>
      <c r="M57597" s="10"/>
    </row>
    <row r="57598" spans="2:13" s="1" customFormat="1" ht="13.8" x14ac:dyDescent="0.3">
      <c r="B57598" s="10"/>
      <c r="L57598" s="10"/>
      <c r="M57598" s="10"/>
    </row>
    <row r="57599" spans="2:13" s="1" customFormat="1" ht="13.8" x14ac:dyDescent="0.3">
      <c r="B57599" s="10"/>
      <c r="L57599" s="10"/>
      <c r="M57599" s="10"/>
    </row>
    <row r="57600" spans="2:13" s="1" customFormat="1" ht="13.8" x14ac:dyDescent="0.3">
      <c r="B57600" s="10"/>
      <c r="L57600" s="10"/>
      <c r="M57600" s="10"/>
    </row>
    <row r="57601" spans="2:13" s="1" customFormat="1" ht="13.8" x14ac:dyDescent="0.3">
      <c r="B57601" s="10"/>
      <c r="L57601" s="10"/>
      <c r="M57601" s="10"/>
    </row>
    <row r="57602" spans="2:13" s="1" customFormat="1" ht="13.8" x14ac:dyDescent="0.3">
      <c r="B57602" s="10"/>
      <c r="L57602" s="10"/>
      <c r="M57602" s="10"/>
    </row>
    <row r="57603" spans="2:13" s="1" customFormat="1" ht="13.8" x14ac:dyDescent="0.3">
      <c r="B57603" s="10"/>
      <c r="L57603" s="10"/>
      <c r="M57603" s="10"/>
    </row>
    <row r="57604" spans="2:13" s="1" customFormat="1" ht="13.8" x14ac:dyDescent="0.3">
      <c r="B57604" s="10"/>
      <c r="L57604" s="10"/>
      <c r="M57604" s="10"/>
    </row>
    <row r="57605" spans="2:13" s="1" customFormat="1" ht="13.8" x14ac:dyDescent="0.3">
      <c r="B57605" s="10"/>
      <c r="L57605" s="10"/>
      <c r="M57605" s="10"/>
    </row>
    <row r="57606" spans="2:13" s="1" customFormat="1" ht="13.8" x14ac:dyDescent="0.3">
      <c r="B57606" s="10"/>
      <c r="L57606" s="10"/>
      <c r="M57606" s="10"/>
    </row>
    <row r="57607" spans="2:13" s="1" customFormat="1" ht="13.8" x14ac:dyDescent="0.3">
      <c r="B57607" s="10"/>
      <c r="L57607" s="10"/>
      <c r="M57607" s="10"/>
    </row>
    <row r="57608" spans="2:13" s="1" customFormat="1" ht="13.8" x14ac:dyDescent="0.3">
      <c r="B57608" s="10"/>
      <c r="L57608" s="10"/>
      <c r="M57608" s="10"/>
    </row>
    <row r="57609" spans="2:13" s="1" customFormat="1" ht="13.8" x14ac:dyDescent="0.3">
      <c r="B57609" s="10"/>
      <c r="L57609" s="10"/>
      <c r="M57609" s="10"/>
    </row>
    <row r="57610" spans="2:13" s="1" customFormat="1" ht="13.8" x14ac:dyDescent="0.3">
      <c r="B57610" s="10"/>
      <c r="L57610" s="10"/>
      <c r="M57610" s="10"/>
    </row>
    <row r="57611" spans="2:13" s="1" customFormat="1" ht="13.8" x14ac:dyDescent="0.3">
      <c r="B57611" s="10"/>
      <c r="L57611" s="10"/>
      <c r="M57611" s="10"/>
    </row>
    <row r="57612" spans="2:13" s="1" customFormat="1" ht="13.8" x14ac:dyDescent="0.3">
      <c r="B57612" s="10"/>
      <c r="L57612" s="10"/>
      <c r="M57612" s="10"/>
    </row>
    <row r="57613" spans="2:13" s="1" customFormat="1" ht="13.8" x14ac:dyDescent="0.3">
      <c r="B57613" s="10"/>
      <c r="L57613" s="10"/>
      <c r="M57613" s="10"/>
    </row>
    <row r="57614" spans="2:13" s="1" customFormat="1" ht="13.8" x14ac:dyDescent="0.3">
      <c r="B57614" s="10"/>
      <c r="L57614" s="10"/>
      <c r="M57614" s="10"/>
    </row>
    <row r="57615" spans="2:13" s="1" customFormat="1" ht="13.8" x14ac:dyDescent="0.3">
      <c r="B57615" s="10"/>
      <c r="L57615" s="10"/>
      <c r="M57615" s="10"/>
    </row>
    <row r="57616" spans="2:13" s="1" customFormat="1" ht="13.8" x14ac:dyDescent="0.3">
      <c r="B57616" s="10"/>
      <c r="L57616" s="10"/>
      <c r="M57616" s="10"/>
    </row>
    <row r="57617" spans="2:13" s="1" customFormat="1" ht="13.8" x14ac:dyDescent="0.3">
      <c r="B57617" s="10"/>
      <c r="L57617" s="10"/>
      <c r="M57617" s="10"/>
    </row>
    <row r="57618" spans="2:13" s="1" customFormat="1" ht="13.8" x14ac:dyDescent="0.3">
      <c r="B57618" s="10"/>
      <c r="L57618" s="10"/>
      <c r="M57618" s="10"/>
    </row>
    <row r="57619" spans="2:13" s="1" customFormat="1" ht="13.8" x14ac:dyDescent="0.3">
      <c r="B57619" s="10"/>
      <c r="L57619" s="10"/>
      <c r="M57619" s="10"/>
    </row>
    <row r="57620" spans="2:13" s="1" customFormat="1" ht="13.8" x14ac:dyDescent="0.3">
      <c r="B57620" s="10"/>
      <c r="L57620" s="10"/>
      <c r="M57620" s="10"/>
    </row>
    <row r="57621" spans="2:13" s="1" customFormat="1" ht="13.8" x14ac:dyDescent="0.3">
      <c r="B57621" s="10"/>
      <c r="L57621" s="10"/>
      <c r="M57621" s="10"/>
    </row>
    <row r="57622" spans="2:13" s="1" customFormat="1" ht="13.8" x14ac:dyDescent="0.3">
      <c r="B57622" s="10"/>
      <c r="L57622" s="10"/>
      <c r="M57622" s="10"/>
    </row>
    <row r="57623" spans="2:13" s="1" customFormat="1" ht="13.8" x14ac:dyDescent="0.3">
      <c r="B57623" s="10"/>
      <c r="L57623" s="10"/>
      <c r="M57623" s="10"/>
    </row>
    <row r="57624" spans="2:13" s="1" customFormat="1" ht="13.8" x14ac:dyDescent="0.3">
      <c r="B57624" s="10"/>
      <c r="L57624" s="10"/>
      <c r="M57624" s="10"/>
    </row>
    <row r="57625" spans="2:13" s="1" customFormat="1" ht="13.8" x14ac:dyDescent="0.3">
      <c r="B57625" s="10"/>
      <c r="L57625" s="10"/>
      <c r="M57625" s="10"/>
    </row>
    <row r="57626" spans="2:13" s="1" customFormat="1" ht="13.8" x14ac:dyDescent="0.3">
      <c r="B57626" s="10"/>
      <c r="L57626" s="10"/>
      <c r="M57626" s="10"/>
    </row>
    <row r="57627" spans="2:13" s="1" customFormat="1" ht="13.8" x14ac:dyDescent="0.3">
      <c r="B57627" s="10"/>
      <c r="L57627" s="10"/>
      <c r="M57627" s="10"/>
    </row>
    <row r="57628" spans="2:13" s="1" customFormat="1" ht="13.8" x14ac:dyDescent="0.3">
      <c r="B57628" s="10"/>
      <c r="L57628" s="10"/>
      <c r="M57628" s="10"/>
    </row>
    <row r="57629" spans="2:13" s="1" customFormat="1" ht="13.8" x14ac:dyDescent="0.3">
      <c r="B57629" s="10"/>
      <c r="L57629" s="10"/>
      <c r="M57629" s="10"/>
    </row>
    <row r="57630" spans="2:13" s="1" customFormat="1" ht="13.8" x14ac:dyDescent="0.3">
      <c r="B57630" s="10"/>
      <c r="L57630" s="10"/>
      <c r="M57630" s="10"/>
    </row>
    <row r="57631" spans="2:13" s="1" customFormat="1" ht="13.8" x14ac:dyDescent="0.3">
      <c r="B57631" s="10"/>
      <c r="L57631" s="10"/>
      <c r="M57631" s="10"/>
    </row>
    <row r="57632" spans="2:13" s="1" customFormat="1" ht="13.8" x14ac:dyDescent="0.3">
      <c r="B57632" s="10"/>
      <c r="L57632" s="10"/>
      <c r="M57632" s="10"/>
    </row>
    <row r="57633" spans="2:13" s="1" customFormat="1" ht="13.8" x14ac:dyDescent="0.3">
      <c r="B57633" s="10"/>
      <c r="L57633" s="10"/>
      <c r="M57633" s="10"/>
    </row>
    <row r="57634" spans="2:13" s="1" customFormat="1" ht="13.8" x14ac:dyDescent="0.3">
      <c r="B57634" s="10"/>
      <c r="L57634" s="10"/>
      <c r="M57634" s="10"/>
    </row>
    <row r="57635" spans="2:13" s="1" customFormat="1" ht="13.8" x14ac:dyDescent="0.3">
      <c r="B57635" s="10"/>
      <c r="L57635" s="10"/>
      <c r="M57635" s="10"/>
    </row>
    <row r="57636" spans="2:13" s="1" customFormat="1" ht="13.8" x14ac:dyDescent="0.3">
      <c r="B57636" s="10"/>
      <c r="L57636" s="10"/>
      <c r="M57636" s="10"/>
    </row>
    <row r="57637" spans="2:13" s="1" customFormat="1" ht="13.8" x14ac:dyDescent="0.3">
      <c r="B57637" s="10"/>
      <c r="L57637" s="10"/>
      <c r="M57637" s="10"/>
    </row>
    <row r="57638" spans="2:13" s="1" customFormat="1" ht="13.8" x14ac:dyDescent="0.3">
      <c r="B57638" s="10"/>
      <c r="L57638" s="10"/>
      <c r="M57638" s="10"/>
    </row>
    <row r="57639" spans="2:13" s="1" customFormat="1" ht="13.8" x14ac:dyDescent="0.3">
      <c r="B57639" s="10"/>
      <c r="L57639" s="10"/>
      <c r="M57639" s="10"/>
    </row>
    <row r="57640" spans="2:13" s="1" customFormat="1" ht="13.8" x14ac:dyDescent="0.3">
      <c r="B57640" s="10"/>
      <c r="L57640" s="10"/>
      <c r="M57640" s="10"/>
    </row>
    <row r="57641" spans="2:13" s="1" customFormat="1" ht="13.8" x14ac:dyDescent="0.3">
      <c r="B57641" s="10"/>
      <c r="L57641" s="10"/>
      <c r="M57641" s="10"/>
    </row>
    <row r="57642" spans="2:13" s="1" customFormat="1" ht="13.8" x14ac:dyDescent="0.3">
      <c r="B57642" s="10"/>
      <c r="L57642" s="10"/>
      <c r="M57642" s="10"/>
    </row>
    <row r="57643" spans="2:13" s="1" customFormat="1" ht="13.8" x14ac:dyDescent="0.3">
      <c r="B57643" s="10"/>
      <c r="L57643" s="10"/>
      <c r="M57643" s="10"/>
    </row>
    <row r="57644" spans="2:13" s="1" customFormat="1" ht="13.8" x14ac:dyDescent="0.3">
      <c r="B57644" s="10"/>
      <c r="L57644" s="10"/>
      <c r="M57644" s="10"/>
    </row>
    <row r="57645" spans="2:13" s="1" customFormat="1" ht="13.8" x14ac:dyDescent="0.3">
      <c r="B57645" s="10"/>
      <c r="L57645" s="10"/>
      <c r="M57645" s="10"/>
    </row>
    <row r="57646" spans="2:13" s="1" customFormat="1" ht="13.8" x14ac:dyDescent="0.3">
      <c r="B57646" s="10"/>
      <c r="L57646" s="10"/>
      <c r="M57646" s="10"/>
    </row>
    <row r="57647" spans="2:13" s="1" customFormat="1" ht="13.8" x14ac:dyDescent="0.3">
      <c r="B57647" s="10"/>
      <c r="L57647" s="10"/>
      <c r="M57647" s="10"/>
    </row>
    <row r="57648" spans="2:13" s="1" customFormat="1" ht="13.8" x14ac:dyDescent="0.3">
      <c r="B57648" s="10"/>
      <c r="L57648" s="10"/>
      <c r="M57648" s="10"/>
    </row>
    <row r="57649" spans="2:13" s="1" customFormat="1" ht="13.8" x14ac:dyDescent="0.3">
      <c r="B57649" s="10"/>
      <c r="L57649" s="10"/>
      <c r="M57649" s="10"/>
    </row>
    <row r="57650" spans="2:13" s="1" customFormat="1" ht="13.8" x14ac:dyDescent="0.3">
      <c r="B57650" s="10"/>
      <c r="L57650" s="10"/>
      <c r="M57650" s="10"/>
    </row>
    <row r="57651" spans="2:13" s="1" customFormat="1" ht="13.8" x14ac:dyDescent="0.3">
      <c r="B57651" s="10"/>
      <c r="L57651" s="10"/>
      <c r="M57651" s="10"/>
    </row>
    <row r="57652" spans="2:13" s="1" customFormat="1" ht="13.8" x14ac:dyDescent="0.3">
      <c r="B57652" s="10"/>
      <c r="L57652" s="10"/>
      <c r="M57652" s="10"/>
    </row>
    <row r="57653" spans="2:13" s="1" customFormat="1" ht="13.8" x14ac:dyDescent="0.3">
      <c r="B57653" s="10"/>
      <c r="L57653" s="10"/>
      <c r="M57653" s="10"/>
    </row>
    <row r="57654" spans="2:13" s="1" customFormat="1" ht="13.8" x14ac:dyDescent="0.3">
      <c r="B57654" s="10"/>
      <c r="L57654" s="10"/>
      <c r="M57654" s="10"/>
    </row>
    <row r="57655" spans="2:13" s="1" customFormat="1" ht="13.8" x14ac:dyDescent="0.3">
      <c r="B57655" s="10"/>
      <c r="L57655" s="10"/>
      <c r="M57655" s="10"/>
    </row>
    <row r="57656" spans="2:13" s="1" customFormat="1" ht="13.8" x14ac:dyDescent="0.3">
      <c r="B57656" s="10"/>
      <c r="L57656" s="10"/>
      <c r="M57656" s="10"/>
    </row>
    <row r="57657" spans="2:13" s="1" customFormat="1" ht="13.8" x14ac:dyDescent="0.3">
      <c r="B57657" s="10"/>
      <c r="L57657" s="10"/>
      <c r="M57657" s="10"/>
    </row>
    <row r="57658" spans="2:13" s="1" customFormat="1" ht="13.8" x14ac:dyDescent="0.3">
      <c r="B57658" s="10"/>
      <c r="L57658" s="10"/>
      <c r="M57658" s="10"/>
    </row>
    <row r="57659" spans="2:13" s="1" customFormat="1" ht="13.8" x14ac:dyDescent="0.3">
      <c r="B57659" s="10"/>
      <c r="L57659" s="10"/>
      <c r="M57659" s="10"/>
    </row>
    <row r="57660" spans="2:13" s="1" customFormat="1" ht="13.8" x14ac:dyDescent="0.3">
      <c r="B57660" s="10"/>
      <c r="L57660" s="10"/>
      <c r="M57660" s="10"/>
    </row>
    <row r="57661" spans="2:13" s="1" customFormat="1" ht="13.8" x14ac:dyDescent="0.3">
      <c r="B57661" s="10"/>
      <c r="L57661" s="10"/>
      <c r="M57661" s="10"/>
    </row>
    <row r="57662" spans="2:13" s="1" customFormat="1" ht="13.8" x14ac:dyDescent="0.3">
      <c r="B57662" s="10"/>
      <c r="L57662" s="10"/>
      <c r="M57662" s="10"/>
    </row>
    <row r="57663" spans="2:13" s="1" customFormat="1" ht="13.8" x14ac:dyDescent="0.3">
      <c r="B57663" s="10"/>
      <c r="L57663" s="10"/>
      <c r="M57663" s="10"/>
    </row>
    <row r="57664" spans="2:13" s="1" customFormat="1" ht="13.8" x14ac:dyDescent="0.3">
      <c r="B57664" s="10"/>
      <c r="L57664" s="10"/>
      <c r="M57664" s="10"/>
    </row>
    <row r="57665" spans="2:13" s="1" customFormat="1" ht="13.8" x14ac:dyDescent="0.3">
      <c r="B57665" s="10"/>
      <c r="L57665" s="10"/>
      <c r="M57665" s="10"/>
    </row>
    <row r="57666" spans="2:13" s="1" customFormat="1" ht="13.8" x14ac:dyDescent="0.3">
      <c r="B57666" s="10"/>
      <c r="L57666" s="10"/>
      <c r="M57666" s="10"/>
    </row>
    <row r="57667" spans="2:13" s="1" customFormat="1" ht="13.8" x14ac:dyDescent="0.3">
      <c r="B57667" s="10"/>
      <c r="L57667" s="10"/>
      <c r="M57667" s="10"/>
    </row>
    <row r="57668" spans="2:13" s="1" customFormat="1" ht="13.8" x14ac:dyDescent="0.3">
      <c r="B57668" s="10"/>
      <c r="L57668" s="10"/>
      <c r="M57668" s="10"/>
    </row>
    <row r="57669" spans="2:13" s="1" customFormat="1" ht="13.8" x14ac:dyDescent="0.3">
      <c r="B57669" s="10"/>
      <c r="L57669" s="10"/>
      <c r="M57669" s="10"/>
    </row>
    <row r="57670" spans="2:13" s="1" customFormat="1" ht="13.8" x14ac:dyDescent="0.3">
      <c r="B57670" s="10"/>
      <c r="L57670" s="10"/>
      <c r="M57670" s="10"/>
    </row>
    <row r="57671" spans="2:13" s="1" customFormat="1" ht="13.8" x14ac:dyDescent="0.3">
      <c r="B57671" s="10"/>
      <c r="L57671" s="10"/>
      <c r="M57671" s="10"/>
    </row>
    <row r="57672" spans="2:13" s="1" customFormat="1" ht="13.8" x14ac:dyDescent="0.3">
      <c r="B57672" s="10"/>
      <c r="L57672" s="10"/>
      <c r="M57672" s="10"/>
    </row>
    <row r="57673" spans="2:13" s="1" customFormat="1" ht="13.8" x14ac:dyDescent="0.3">
      <c r="B57673" s="10"/>
      <c r="L57673" s="10"/>
      <c r="M57673" s="10"/>
    </row>
    <row r="57674" spans="2:13" s="1" customFormat="1" ht="13.8" x14ac:dyDescent="0.3">
      <c r="B57674" s="10"/>
      <c r="L57674" s="10"/>
      <c r="M57674" s="10"/>
    </row>
    <row r="57675" spans="2:13" s="1" customFormat="1" ht="13.8" x14ac:dyDescent="0.3">
      <c r="B57675" s="10"/>
      <c r="L57675" s="10"/>
      <c r="M57675" s="10"/>
    </row>
    <row r="57676" spans="2:13" s="1" customFormat="1" ht="13.8" x14ac:dyDescent="0.3">
      <c r="B57676" s="10"/>
      <c r="L57676" s="10"/>
      <c r="M57676" s="10"/>
    </row>
    <row r="57677" spans="2:13" s="1" customFormat="1" ht="13.8" x14ac:dyDescent="0.3">
      <c r="B57677" s="10"/>
      <c r="L57677" s="10"/>
      <c r="M57677" s="10"/>
    </row>
    <row r="57678" spans="2:13" s="1" customFormat="1" ht="13.8" x14ac:dyDescent="0.3">
      <c r="B57678" s="10"/>
      <c r="L57678" s="10"/>
      <c r="M57678" s="10"/>
    </row>
    <row r="57679" spans="2:13" s="1" customFormat="1" ht="13.8" x14ac:dyDescent="0.3">
      <c r="B57679" s="10"/>
      <c r="L57679" s="10"/>
      <c r="M57679" s="10"/>
    </row>
    <row r="57680" spans="2:13" s="1" customFormat="1" ht="13.8" x14ac:dyDescent="0.3">
      <c r="B57680" s="10"/>
      <c r="L57680" s="10"/>
      <c r="M57680" s="10"/>
    </row>
    <row r="57681" spans="2:13" s="1" customFormat="1" ht="13.8" x14ac:dyDescent="0.3">
      <c r="B57681" s="10"/>
      <c r="L57681" s="10"/>
      <c r="M57681" s="10"/>
    </row>
    <row r="57682" spans="2:13" s="1" customFormat="1" ht="13.8" x14ac:dyDescent="0.3">
      <c r="B57682" s="10"/>
      <c r="L57682" s="10"/>
      <c r="M57682" s="10"/>
    </row>
    <row r="57683" spans="2:13" s="1" customFormat="1" ht="13.8" x14ac:dyDescent="0.3">
      <c r="B57683" s="10"/>
      <c r="L57683" s="10"/>
      <c r="M57683" s="10"/>
    </row>
    <row r="57684" spans="2:13" s="1" customFormat="1" ht="13.8" x14ac:dyDescent="0.3">
      <c r="B57684" s="10"/>
      <c r="L57684" s="10"/>
      <c r="M57684" s="10"/>
    </row>
    <row r="57685" spans="2:13" s="1" customFormat="1" ht="13.8" x14ac:dyDescent="0.3">
      <c r="B57685" s="10"/>
      <c r="L57685" s="10"/>
      <c r="M57685" s="10"/>
    </row>
    <row r="57686" spans="2:13" s="1" customFormat="1" ht="13.8" x14ac:dyDescent="0.3">
      <c r="B57686" s="10"/>
      <c r="L57686" s="10"/>
      <c r="M57686" s="10"/>
    </row>
    <row r="57687" spans="2:13" s="1" customFormat="1" ht="13.8" x14ac:dyDescent="0.3">
      <c r="B57687" s="10"/>
      <c r="L57687" s="10"/>
      <c r="M57687" s="10"/>
    </row>
    <row r="57688" spans="2:13" s="1" customFormat="1" ht="13.8" x14ac:dyDescent="0.3">
      <c r="B57688" s="10"/>
      <c r="L57688" s="10"/>
      <c r="M57688" s="10"/>
    </row>
    <row r="57689" spans="2:13" s="1" customFormat="1" ht="13.8" x14ac:dyDescent="0.3">
      <c r="B57689" s="10"/>
      <c r="L57689" s="10"/>
      <c r="M57689" s="10"/>
    </row>
    <row r="57690" spans="2:13" s="1" customFormat="1" ht="13.8" x14ac:dyDescent="0.3">
      <c r="B57690" s="10"/>
      <c r="L57690" s="10"/>
      <c r="M57690" s="10"/>
    </row>
    <row r="57691" spans="2:13" s="1" customFormat="1" ht="13.8" x14ac:dyDescent="0.3">
      <c r="B57691" s="10"/>
      <c r="L57691" s="10"/>
      <c r="M57691" s="10"/>
    </row>
    <row r="57692" spans="2:13" s="1" customFormat="1" ht="13.8" x14ac:dyDescent="0.3">
      <c r="B57692" s="10"/>
      <c r="L57692" s="10"/>
      <c r="M57692" s="10"/>
    </row>
    <row r="57693" spans="2:13" s="1" customFormat="1" ht="13.8" x14ac:dyDescent="0.3">
      <c r="B57693" s="10"/>
      <c r="L57693" s="10"/>
      <c r="M57693" s="10"/>
    </row>
    <row r="57694" spans="2:13" s="1" customFormat="1" ht="13.8" x14ac:dyDescent="0.3">
      <c r="B57694" s="10"/>
      <c r="L57694" s="10"/>
      <c r="M57694" s="10"/>
    </row>
    <row r="57695" spans="2:13" s="1" customFormat="1" ht="13.8" x14ac:dyDescent="0.3">
      <c r="B57695" s="10"/>
      <c r="L57695" s="10"/>
      <c r="M57695" s="10"/>
    </row>
    <row r="57696" spans="2:13" s="1" customFormat="1" ht="13.8" x14ac:dyDescent="0.3">
      <c r="B57696" s="10"/>
      <c r="L57696" s="10"/>
      <c r="M57696" s="10"/>
    </row>
    <row r="57697" spans="2:13" s="1" customFormat="1" ht="13.8" x14ac:dyDescent="0.3">
      <c r="B57697" s="10"/>
      <c r="L57697" s="10"/>
      <c r="M57697" s="10"/>
    </row>
    <row r="57698" spans="2:13" s="1" customFormat="1" ht="13.8" x14ac:dyDescent="0.3">
      <c r="B57698" s="10"/>
      <c r="L57698" s="10"/>
      <c r="M57698" s="10"/>
    </row>
    <row r="57699" spans="2:13" s="1" customFormat="1" ht="13.8" x14ac:dyDescent="0.3">
      <c r="B57699" s="10"/>
      <c r="L57699" s="10"/>
      <c r="M57699" s="10"/>
    </row>
    <row r="57700" spans="2:13" s="1" customFormat="1" ht="13.8" x14ac:dyDescent="0.3">
      <c r="B57700" s="10"/>
      <c r="L57700" s="10"/>
      <c r="M57700" s="10"/>
    </row>
    <row r="57701" spans="2:13" s="1" customFormat="1" ht="13.8" x14ac:dyDescent="0.3">
      <c r="B57701" s="10"/>
      <c r="L57701" s="10"/>
      <c r="M57701" s="10"/>
    </row>
    <row r="57702" spans="2:13" s="1" customFormat="1" ht="13.8" x14ac:dyDescent="0.3">
      <c r="B57702" s="10"/>
      <c r="L57702" s="10"/>
      <c r="M57702" s="10"/>
    </row>
    <row r="57703" spans="2:13" s="1" customFormat="1" ht="13.8" x14ac:dyDescent="0.3">
      <c r="B57703" s="10"/>
      <c r="L57703" s="10"/>
      <c r="M57703" s="10"/>
    </row>
    <row r="57704" spans="2:13" s="1" customFormat="1" ht="13.8" x14ac:dyDescent="0.3">
      <c r="B57704" s="10"/>
      <c r="L57704" s="10"/>
      <c r="M57704" s="10"/>
    </row>
    <row r="57705" spans="2:13" s="1" customFormat="1" ht="13.8" x14ac:dyDescent="0.3">
      <c r="B57705" s="10"/>
      <c r="L57705" s="10"/>
      <c r="M57705" s="10"/>
    </row>
    <row r="57706" spans="2:13" s="1" customFormat="1" ht="13.8" x14ac:dyDescent="0.3">
      <c r="B57706" s="10"/>
      <c r="L57706" s="10"/>
      <c r="M57706" s="10"/>
    </row>
    <row r="57707" spans="2:13" s="1" customFormat="1" ht="13.8" x14ac:dyDescent="0.3">
      <c r="B57707" s="10"/>
      <c r="L57707" s="10"/>
      <c r="M57707" s="10"/>
    </row>
    <row r="57708" spans="2:13" s="1" customFormat="1" ht="13.8" x14ac:dyDescent="0.3">
      <c r="B57708" s="10"/>
      <c r="L57708" s="10"/>
      <c r="M57708" s="10"/>
    </row>
    <row r="57709" spans="2:13" s="1" customFormat="1" ht="13.8" x14ac:dyDescent="0.3">
      <c r="B57709" s="10"/>
      <c r="L57709" s="10"/>
      <c r="M57709" s="10"/>
    </row>
    <row r="57710" spans="2:13" s="1" customFormat="1" ht="13.8" x14ac:dyDescent="0.3">
      <c r="B57710" s="10"/>
      <c r="L57710" s="10"/>
      <c r="M57710" s="10"/>
    </row>
    <row r="57711" spans="2:13" s="1" customFormat="1" ht="13.8" x14ac:dyDescent="0.3">
      <c r="B57711" s="10"/>
      <c r="L57711" s="10"/>
      <c r="M57711" s="10"/>
    </row>
    <row r="57712" spans="2:13" s="1" customFormat="1" ht="13.8" x14ac:dyDescent="0.3">
      <c r="B57712" s="10"/>
      <c r="L57712" s="10"/>
      <c r="M57712" s="10"/>
    </row>
    <row r="57713" spans="2:13" s="1" customFormat="1" ht="13.8" x14ac:dyDescent="0.3">
      <c r="B57713" s="10"/>
      <c r="L57713" s="10"/>
      <c r="M57713" s="10"/>
    </row>
    <row r="57714" spans="2:13" s="1" customFormat="1" ht="13.8" x14ac:dyDescent="0.3">
      <c r="B57714" s="10"/>
      <c r="L57714" s="10"/>
      <c r="M57714" s="10"/>
    </row>
    <row r="57715" spans="2:13" s="1" customFormat="1" ht="13.8" x14ac:dyDescent="0.3">
      <c r="B57715" s="10"/>
      <c r="L57715" s="10"/>
      <c r="M57715" s="10"/>
    </row>
    <row r="57716" spans="2:13" s="1" customFormat="1" ht="13.8" x14ac:dyDescent="0.3">
      <c r="B57716" s="10"/>
      <c r="L57716" s="10"/>
      <c r="M57716" s="10"/>
    </row>
    <row r="57717" spans="2:13" s="1" customFormat="1" ht="13.8" x14ac:dyDescent="0.3">
      <c r="B57717" s="10"/>
      <c r="L57717" s="10"/>
      <c r="M57717" s="10"/>
    </row>
    <row r="57718" spans="2:13" s="1" customFormat="1" ht="13.8" x14ac:dyDescent="0.3">
      <c r="B57718" s="10"/>
      <c r="L57718" s="10"/>
      <c r="M57718" s="10"/>
    </row>
    <row r="57719" spans="2:13" s="1" customFormat="1" ht="13.8" x14ac:dyDescent="0.3">
      <c r="B57719" s="10"/>
      <c r="L57719" s="10"/>
      <c r="M57719" s="10"/>
    </row>
    <row r="57720" spans="2:13" s="1" customFormat="1" ht="13.8" x14ac:dyDescent="0.3">
      <c r="B57720" s="10"/>
      <c r="L57720" s="10"/>
      <c r="M57720" s="10"/>
    </row>
    <row r="57721" spans="2:13" s="1" customFormat="1" ht="13.8" x14ac:dyDescent="0.3">
      <c r="B57721" s="10"/>
      <c r="L57721" s="10"/>
      <c r="M57721" s="10"/>
    </row>
    <row r="57722" spans="2:13" s="1" customFormat="1" ht="13.8" x14ac:dyDescent="0.3">
      <c r="B57722" s="10"/>
      <c r="L57722" s="10"/>
      <c r="M57722" s="10"/>
    </row>
    <row r="57723" spans="2:13" s="1" customFormat="1" ht="13.8" x14ac:dyDescent="0.3">
      <c r="B57723" s="10"/>
      <c r="L57723" s="10"/>
      <c r="M57723" s="10"/>
    </row>
    <row r="57724" spans="2:13" s="1" customFormat="1" ht="13.8" x14ac:dyDescent="0.3">
      <c r="B57724" s="10"/>
      <c r="L57724" s="10"/>
      <c r="M57724" s="10"/>
    </row>
    <row r="57725" spans="2:13" s="1" customFormat="1" ht="13.8" x14ac:dyDescent="0.3">
      <c r="B57725" s="10"/>
      <c r="L57725" s="10"/>
      <c r="M57725" s="10"/>
    </row>
    <row r="57726" spans="2:13" s="1" customFormat="1" ht="13.8" x14ac:dyDescent="0.3">
      <c r="B57726" s="10"/>
      <c r="L57726" s="10"/>
      <c r="M57726" s="10"/>
    </row>
    <row r="57727" spans="2:13" s="1" customFormat="1" ht="13.8" x14ac:dyDescent="0.3">
      <c r="B57727" s="10"/>
      <c r="L57727" s="10"/>
      <c r="M57727" s="10"/>
    </row>
    <row r="57728" spans="2:13" s="1" customFormat="1" ht="13.8" x14ac:dyDescent="0.3">
      <c r="B57728" s="10"/>
      <c r="L57728" s="10"/>
      <c r="M57728" s="10"/>
    </row>
    <row r="57729" spans="2:13" s="1" customFormat="1" ht="13.8" x14ac:dyDescent="0.3">
      <c r="B57729" s="10"/>
      <c r="L57729" s="10"/>
      <c r="M57729" s="10"/>
    </row>
    <row r="57730" spans="2:13" s="1" customFormat="1" ht="13.8" x14ac:dyDescent="0.3">
      <c r="B57730" s="10"/>
      <c r="L57730" s="10"/>
      <c r="M57730" s="10"/>
    </row>
    <row r="57731" spans="2:13" s="1" customFormat="1" ht="13.8" x14ac:dyDescent="0.3">
      <c r="B57731" s="10"/>
      <c r="L57731" s="10"/>
      <c r="M57731" s="10"/>
    </row>
    <row r="57732" spans="2:13" s="1" customFormat="1" ht="13.8" x14ac:dyDescent="0.3">
      <c r="B57732" s="10"/>
      <c r="L57732" s="10"/>
      <c r="M57732" s="10"/>
    </row>
    <row r="57733" spans="2:13" s="1" customFormat="1" ht="13.8" x14ac:dyDescent="0.3">
      <c r="B57733" s="10"/>
      <c r="L57733" s="10"/>
      <c r="M57733" s="10"/>
    </row>
    <row r="57734" spans="2:13" s="1" customFormat="1" ht="13.8" x14ac:dyDescent="0.3">
      <c r="B57734" s="10"/>
      <c r="L57734" s="10"/>
      <c r="M57734" s="10"/>
    </row>
    <row r="57735" spans="2:13" s="1" customFormat="1" ht="13.8" x14ac:dyDescent="0.3">
      <c r="B57735" s="10"/>
      <c r="L57735" s="10"/>
      <c r="M57735" s="10"/>
    </row>
    <row r="57736" spans="2:13" s="1" customFormat="1" ht="13.8" x14ac:dyDescent="0.3">
      <c r="B57736" s="10"/>
      <c r="L57736" s="10"/>
      <c r="M57736" s="10"/>
    </row>
    <row r="57737" spans="2:13" s="1" customFormat="1" ht="13.8" x14ac:dyDescent="0.3">
      <c r="B57737" s="10"/>
      <c r="L57737" s="10"/>
      <c r="M57737" s="10"/>
    </row>
    <row r="57738" spans="2:13" s="1" customFormat="1" ht="13.8" x14ac:dyDescent="0.3">
      <c r="B57738" s="10"/>
      <c r="L57738" s="10"/>
      <c r="M57738" s="10"/>
    </row>
    <row r="57739" spans="2:13" s="1" customFormat="1" ht="13.8" x14ac:dyDescent="0.3">
      <c r="B57739" s="10"/>
      <c r="L57739" s="10"/>
      <c r="M57739" s="10"/>
    </row>
    <row r="57740" spans="2:13" s="1" customFormat="1" ht="13.8" x14ac:dyDescent="0.3">
      <c r="B57740" s="10"/>
      <c r="L57740" s="10"/>
      <c r="M57740" s="10"/>
    </row>
    <row r="57741" spans="2:13" s="1" customFormat="1" ht="13.8" x14ac:dyDescent="0.3">
      <c r="B57741" s="10"/>
      <c r="L57741" s="10"/>
      <c r="M57741" s="10"/>
    </row>
    <row r="57742" spans="2:13" s="1" customFormat="1" ht="13.8" x14ac:dyDescent="0.3">
      <c r="B57742" s="10"/>
      <c r="L57742" s="10"/>
      <c r="M57742" s="10"/>
    </row>
    <row r="57743" spans="2:13" s="1" customFormat="1" ht="13.8" x14ac:dyDescent="0.3">
      <c r="B57743" s="10"/>
      <c r="L57743" s="10"/>
      <c r="M57743" s="10"/>
    </row>
    <row r="57744" spans="2:13" s="1" customFormat="1" ht="13.8" x14ac:dyDescent="0.3">
      <c r="B57744" s="10"/>
      <c r="L57744" s="10"/>
      <c r="M57744" s="10"/>
    </row>
    <row r="57745" spans="2:13" s="1" customFormat="1" ht="13.8" x14ac:dyDescent="0.3">
      <c r="B57745" s="10"/>
      <c r="L57745" s="10"/>
      <c r="M57745" s="10"/>
    </row>
    <row r="57746" spans="2:13" s="1" customFormat="1" ht="13.8" x14ac:dyDescent="0.3">
      <c r="B57746" s="10"/>
      <c r="L57746" s="10"/>
      <c r="M57746" s="10"/>
    </row>
    <row r="57747" spans="2:13" s="1" customFormat="1" ht="13.8" x14ac:dyDescent="0.3">
      <c r="B57747" s="10"/>
      <c r="L57747" s="10"/>
      <c r="M57747" s="10"/>
    </row>
    <row r="57748" spans="2:13" s="1" customFormat="1" ht="13.8" x14ac:dyDescent="0.3">
      <c r="B57748" s="10"/>
      <c r="L57748" s="10"/>
      <c r="M57748" s="10"/>
    </row>
    <row r="57749" spans="2:13" s="1" customFormat="1" ht="13.8" x14ac:dyDescent="0.3">
      <c r="B57749" s="10"/>
      <c r="L57749" s="10"/>
      <c r="M57749" s="10"/>
    </row>
    <row r="57750" spans="2:13" s="1" customFormat="1" ht="13.8" x14ac:dyDescent="0.3">
      <c r="B57750" s="10"/>
      <c r="L57750" s="10"/>
      <c r="M57750" s="10"/>
    </row>
    <row r="57751" spans="2:13" s="1" customFormat="1" ht="13.8" x14ac:dyDescent="0.3">
      <c r="B57751" s="10"/>
      <c r="L57751" s="10"/>
      <c r="M57751" s="10"/>
    </row>
    <row r="57752" spans="2:13" s="1" customFormat="1" ht="13.8" x14ac:dyDescent="0.3">
      <c r="B57752" s="10"/>
      <c r="L57752" s="10"/>
      <c r="M57752" s="10"/>
    </row>
    <row r="57753" spans="2:13" s="1" customFormat="1" ht="13.8" x14ac:dyDescent="0.3">
      <c r="B57753" s="10"/>
      <c r="L57753" s="10"/>
      <c r="M57753" s="10"/>
    </row>
    <row r="57754" spans="2:13" s="1" customFormat="1" ht="13.8" x14ac:dyDescent="0.3">
      <c r="B57754" s="10"/>
      <c r="L57754" s="10"/>
      <c r="M57754" s="10"/>
    </row>
    <row r="57755" spans="2:13" s="1" customFormat="1" ht="13.8" x14ac:dyDescent="0.3">
      <c r="B57755" s="10"/>
      <c r="L57755" s="10"/>
      <c r="M57755" s="10"/>
    </row>
    <row r="57756" spans="2:13" s="1" customFormat="1" ht="13.8" x14ac:dyDescent="0.3">
      <c r="B57756" s="10"/>
      <c r="L57756" s="10"/>
      <c r="M57756" s="10"/>
    </row>
    <row r="57757" spans="2:13" s="1" customFormat="1" ht="13.8" x14ac:dyDescent="0.3">
      <c r="B57757" s="10"/>
      <c r="L57757" s="10"/>
      <c r="M57757" s="10"/>
    </row>
    <row r="57758" spans="2:13" s="1" customFormat="1" ht="13.8" x14ac:dyDescent="0.3">
      <c r="B57758" s="10"/>
      <c r="L57758" s="10"/>
      <c r="M57758" s="10"/>
    </row>
    <row r="57759" spans="2:13" s="1" customFormat="1" ht="13.8" x14ac:dyDescent="0.3">
      <c r="B57759" s="10"/>
      <c r="L57759" s="10"/>
      <c r="M57759" s="10"/>
    </row>
    <row r="57760" spans="2:13" s="1" customFormat="1" ht="13.8" x14ac:dyDescent="0.3">
      <c r="B57760" s="10"/>
      <c r="L57760" s="10"/>
      <c r="M57760" s="10"/>
    </row>
    <row r="57761" spans="2:13" s="1" customFormat="1" ht="13.8" x14ac:dyDescent="0.3">
      <c r="B57761" s="10"/>
      <c r="L57761" s="10"/>
      <c r="M57761" s="10"/>
    </row>
    <row r="57762" spans="2:13" s="1" customFormat="1" ht="13.8" x14ac:dyDescent="0.3">
      <c r="B57762" s="10"/>
      <c r="L57762" s="10"/>
      <c r="M57762" s="10"/>
    </row>
    <row r="57763" spans="2:13" s="1" customFormat="1" ht="13.8" x14ac:dyDescent="0.3">
      <c r="B57763" s="10"/>
      <c r="L57763" s="10"/>
      <c r="M57763" s="10"/>
    </row>
    <row r="57764" spans="2:13" s="1" customFormat="1" ht="13.8" x14ac:dyDescent="0.3">
      <c r="B57764" s="10"/>
      <c r="L57764" s="10"/>
      <c r="M57764" s="10"/>
    </row>
    <row r="57765" spans="2:13" s="1" customFormat="1" ht="13.8" x14ac:dyDescent="0.3">
      <c r="B57765" s="10"/>
      <c r="L57765" s="10"/>
      <c r="M57765" s="10"/>
    </row>
    <row r="57766" spans="2:13" s="1" customFormat="1" ht="13.8" x14ac:dyDescent="0.3">
      <c r="B57766" s="10"/>
      <c r="L57766" s="10"/>
      <c r="M57766" s="10"/>
    </row>
    <row r="57767" spans="2:13" s="1" customFormat="1" ht="13.8" x14ac:dyDescent="0.3">
      <c r="B57767" s="10"/>
      <c r="L57767" s="10"/>
      <c r="M57767" s="10"/>
    </row>
    <row r="57768" spans="2:13" s="1" customFormat="1" ht="13.8" x14ac:dyDescent="0.3">
      <c r="B57768" s="10"/>
      <c r="L57768" s="10"/>
      <c r="M57768" s="10"/>
    </row>
    <row r="57769" spans="2:13" s="1" customFormat="1" ht="13.8" x14ac:dyDescent="0.3">
      <c r="B57769" s="10"/>
      <c r="L57769" s="10"/>
      <c r="M57769" s="10"/>
    </row>
    <row r="57770" spans="2:13" s="1" customFormat="1" ht="13.8" x14ac:dyDescent="0.3">
      <c r="B57770" s="10"/>
      <c r="L57770" s="10"/>
      <c r="M57770" s="10"/>
    </row>
    <row r="57771" spans="2:13" s="1" customFormat="1" ht="13.8" x14ac:dyDescent="0.3">
      <c r="B57771" s="10"/>
      <c r="L57771" s="10"/>
      <c r="M57771" s="10"/>
    </row>
    <row r="57772" spans="2:13" s="1" customFormat="1" ht="13.8" x14ac:dyDescent="0.3">
      <c r="B57772" s="10"/>
      <c r="L57772" s="10"/>
      <c r="M57772" s="10"/>
    </row>
    <row r="57773" spans="2:13" s="1" customFormat="1" ht="13.8" x14ac:dyDescent="0.3">
      <c r="B57773" s="10"/>
      <c r="L57773" s="10"/>
      <c r="M57773" s="10"/>
    </row>
    <row r="57774" spans="2:13" s="1" customFormat="1" ht="13.8" x14ac:dyDescent="0.3">
      <c r="B57774" s="10"/>
      <c r="L57774" s="10"/>
      <c r="M57774" s="10"/>
    </row>
    <row r="57775" spans="2:13" s="1" customFormat="1" ht="13.8" x14ac:dyDescent="0.3">
      <c r="B57775" s="10"/>
      <c r="L57775" s="10"/>
      <c r="M57775" s="10"/>
    </row>
    <row r="57776" spans="2:13" s="1" customFormat="1" ht="13.8" x14ac:dyDescent="0.3">
      <c r="B57776" s="10"/>
      <c r="L57776" s="10"/>
      <c r="M57776" s="10"/>
    </row>
    <row r="57777" spans="2:13" s="1" customFormat="1" ht="13.8" x14ac:dyDescent="0.3">
      <c r="B57777" s="10"/>
      <c r="L57777" s="10"/>
      <c r="M57777" s="10"/>
    </row>
    <row r="57778" spans="2:13" s="1" customFormat="1" ht="13.8" x14ac:dyDescent="0.3">
      <c r="B57778" s="10"/>
      <c r="L57778" s="10"/>
      <c r="M57778" s="10"/>
    </row>
    <row r="57779" spans="2:13" s="1" customFormat="1" ht="13.8" x14ac:dyDescent="0.3">
      <c r="B57779" s="10"/>
      <c r="L57779" s="10"/>
      <c r="M57779" s="10"/>
    </row>
    <row r="57780" spans="2:13" s="1" customFormat="1" ht="13.8" x14ac:dyDescent="0.3">
      <c r="B57780" s="10"/>
      <c r="L57780" s="10"/>
      <c r="M57780" s="10"/>
    </row>
    <row r="57781" spans="2:13" s="1" customFormat="1" ht="13.8" x14ac:dyDescent="0.3">
      <c r="B57781" s="10"/>
      <c r="L57781" s="10"/>
      <c r="M57781" s="10"/>
    </row>
    <row r="57782" spans="2:13" s="1" customFormat="1" ht="13.8" x14ac:dyDescent="0.3">
      <c r="B57782" s="10"/>
      <c r="L57782" s="10"/>
      <c r="M57782" s="10"/>
    </row>
    <row r="57783" spans="2:13" s="1" customFormat="1" ht="13.8" x14ac:dyDescent="0.3">
      <c r="B57783" s="10"/>
      <c r="L57783" s="10"/>
      <c r="M57783" s="10"/>
    </row>
    <row r="57784" spans="2:13" s="1" customFormat="1" ht="13.8" x14ac:dyDescent="0.3">
      <c r="B57784" s="10"/>
      <c r="L57784" s="10"/>
      <c r="M57784" s="10"/>
    </row>
    <row r="57785" spans="2:13" s="1" customFormat="1" ht="13.8" x14ac:dyDescent="0.3">
      <c r="B57785" s="10"/>
      <c r="L57785" s="10"/>
      <c r="M57785" s="10"/>
    </row>
    <row r="57786" spans="2:13" s="1" customFormat="1" ht="13.8" x14ac:dyDescent="0.3">
      <c r="B57786" s="10"/>
      <c r="L57786" s="10"/>
      <c r="M57786" s="10"/>
    </row>
    <row r="57787" spans="2:13" s="1" customFormat="1" ht="13.8" x14ac:dyDescent="0.3">
      <c r="B57787" s="10"/>
      <c r="L57787" s="10"/>
      <c r="M57787" s="10"/>
    </row>
    <row r="57788" spans="2:13" s="1" customFormat="1" ht="13.8" x14ac:dyDescent="0.3">
      <c r="B57788" s="10"/>
      <c r="L57788" s="10"/>
      <c r="M57788" s="10"/>
    </row>
    <row r="57789" spans="2:13" s="1" customFormat="1" ht="13.8" x14ac:dyDescent="0.3">
      <c r="B57789" s="10"/>
      <c r="L57789" s="10"/>
      <c r="M57789" s="10"/>
    </row>
    <row r="57790" spans="2:13" s="1" customFormat="1" ht="13.8" x14ac:dyDescent="0.3">
      <c r="B57790" s="10"/>
      <c r="L57790" s="10"/>
      <c r="M57790" s="10"/>
    </row>
    <row r="57791" spans="2:13" s="1" customFormat="1" ht="13.8" x14ac:dyDescent="0.3">
      <c r="B57791" s="10"/>
      <c r="L57791" s="10"/>
      <c r="M57791" s="10"/>
    </row>
    <row r="57792" spans="2:13" s="1" customFormat="1" ht="13.8" x14ac:dyDescent="0.3">
      <c r="B57792" s="10"/>
      <c r="L57792" s="10"/>
      <c r="M57792" s="10"/>
    </row>
    <row r="57793" spans="2:13" s="1" customFormat="1" ht="13.8" x14ac:dyDescent="0.3">
      <c r="B57793" s="10"/>
      <c r="L57793" s="10"/>
      <c r="M57793" s="10"/>
    </row>
    <row r="57794" spans="2:13" s="1" customFormat="1" ht="13.8" x14ac:dyDescent="0.3">
      <c r="B57794" s="10"/>
      <c r="L57794" s="10"/>
      <c r="M57794" s="10"/>
    </row>
    <row r="57795" spans="2:13" s="1" customFormat="1" ht="13.8" x14ac:dyDescent="0.3">
      <c r="B57795" s="10"/>
      <c r="L57795" s="10"/>
      <c r="M57795" s="10"/>
    </row>
    <row r="57796" spans="2:13" s="1" customFormat="1" ht="13.8" x14ac:dyDescent="0.3">
      <c r="B57796" s="10"/>
      <c r="L57796" s="10"/>
      <c r="M57796" s="10"/>
    </row>
    <row r="57797" spans="2:13" s="1" customFormat="1" ht="13.8" x14ac:dyDescent="0.3">
      <c r="B57797" s="10"/>
      <c r="L57797" s="10"/>
      <c r="M57797" s="10"/>
    </row>
    <row r="57798" spans="2:13" s="1" customFormat="1" ht="13.8" x14ac:dyDescent="0.3">
      <c r="B57798" s="10"/>
      <c r="L57798" s="10"/>
      <c r="M57798" s="10"/>
    </row>
    <row r="57799" spans="2:13" s="1" customFormat="1" ht="13.8" x14ac:dyDescent="0.3">
      <c r="B57799" s="10"/>
      <c r="L57799" s="10"/>
      <c r="M57799" s="10"/>
    </row>
    <row r="57800" spans="2:13" s="1" customFormat="1" ht="13.8" x14ac:dyDescent="0.3">
      <c r="B57800" s="10"/>
      <c r="L57800" s="10"/>
      <c r="M57800" s="10"/>
    </row>
    <row r="57801" spans="2:13" s="1" customFormat="1" ht="13.8" x14ac:dyDescent="0.3">
      <c r="B57801" s="10"/>
      <c r="L57801" s="10"/>
      <c r="M57801" s="10"/>
    </row>
    <row r="57802" spans="2:13" s="1" customFormat="1" ht="13.8" x14ac:dyDescent="0.3">
      <c r="B57802" s="10"/>
      <c r="L57802" s="10"/>
      <c r="M57802" s="10"/>
    </row>
    <row r="57803" spans="2:13" s="1" customFormat="1" ht="13.8" x14ac:dyDescent="0.3">
      <c r="B57803" s="10"/>
      <c r="L57803" s="10"/>
      <c r="M57803" s="10"/>
    </row>
    <row r="57804" spans="2:13" s="1" customFormat="1" ht="13.8" x14ac:dyDescent="0.3">
      <c r="B57804" s="10"/>
      <c r="L57804" s="10"/>
      <c r="M57804" s="10"/>
    </row>
    <row r="57805" spans="2:13" s="1" customFormat="1" ht="13.8" x14ac:dyDescent="0.3">
      <c r="B57805" s="10"/>
      <c r="L57805" s="10"/>
      <c r="M57805" s="10"/>
    </row>
    <row r="57806" spans="2:13" s="1" customFormat="1" ht="13.8" x14ac:dyDescent="0.3">
      <c r="B57806" s="10"/>
      <c r="L57806" s="10"/>
      <c r="M57806" s="10"/>
    </row>
    <row r="57807" spans="2:13" s="1" customFormat="1" ht="13.8" x14ac:dyDescent="0.3">
      <c r="B57807" s="10"/>
      <c r="L57807" s="10"/>
      <c r="M57807" s="10"/>
    </row>
    <row r="57808" spans="2:13" s="1" customFormat="1" ht="13.8" x14ac:dyDescent="0.3">
      <c r="B57808" s="10"/>
      <c r="L57808" s="10"/>
      <c r="M57808" s="10"/>
    </row>
    <row r="57809" spans="2:13" s="1" customFormat="1" ht="13.8" x14ac:dyDescent="0.3">
      <c r="B57809" s="10"/>
      <c r="L57809" s="10"/>
      <c r="M57809" s="10"/>
    </row>
    <row r="57810" spans="2:13" s="1" customFormat="1" ht="13.8" x14ac:dyDescent="0.3">
      <c r="B57810" s="10"/>
      <c r="L57810" s="10"/>
      <c r="M57810" s="10"/>
    </row>
    <row r="57811" spans="2:13" s="1" customFormat="1" ht="13.8" x14ac:dyDescent="0.3">
      <c r="B57811" s="10"/>
      <c r="L57811" s="10"/>
      <c r="M57811" s="10"/>
    </row>
    <row r="57812" spans="2:13" s="1" customFormat="1" ht="13.8" x14ac:dyDescent="0.3">
      <c r="B57812" s="10"/>
      <c r="L57812" s="10"/>
      <c r="M57812" s="10"/>
    </row>
    <row r="57813" spans="2:13" s="1" customFormat="1" ht="13.8" x14ac:dyDescent="0.3">
      <c r="B57813" s="10"/>
      <c r="L57813" s="10"/>
      <c r="M57813" s="10"/>
    </row>
    <row r="57814" spans="2:13" s="1" customFormat="1" ht="13.8" x14ac:dyDescent="0.3">
      <c r="B57814" s="10"/>
      <c r="L57814" s="10"/>
      <c r="M57814" s="10"/>
    </row>
    <row r="57815" spans="2:13" s="1" customFormat="1" ht="13.8" x14ac:dyDescent="0.3">
      <c r="B57815" s="10"/>
      <c r="L57815" s="10"/>
      <c r="M57815" s="10"/>
    </row>
    <row r="57816" spans="2:13" s="1" customFormat="1" ht="13.8" x14ac:dyDescent="0.3">
      <c r="B57816" s="10"/>
      <c r="L57816" s="10"/>
      <c r="M57816" s="10"/>
    </row>
    <row r="57817" spans="2:13" s="1" customFormat="1" ht="13.8" x14ac:dyDescent="0.3">
      <c r="B57817" s="10"/>
      <c r="L57817" s="10"/>
      <c r="M57817" s="10"/>
    </row>
    <row r="57818" spans="2:13" s="1" customFormat="1" ht="13.8" x14ac:dyDescent="0.3">
      <c r="B57818" s="10"/>
      <c r="L57818" s="10"/>
      <c r="M57818" s="10"/>
    </row>
    <row r="57819" spans="2:13" s="1" customFormat="1" ht="13.8" x14ac:dyDescent="0.3">
      <c r="B57819" s="10"/>
      <c r="L57819" s="10"/>
      <c r="M57819" s="10"/>
    </row>
    <row r="57820" spans="2:13" s="1" customFormat="1" ht="13.8" x14ac:dyDescent="0.3">
      <c r="B57820" s="10"/>
      <c r="L57820" s="10"/>
      <c r="M57820" s="10"/>
    </row>
    <row r="57821" spans="2:13" s="1" customFormat="1" ht="13.8" x14ac:dyDescent="0.3">
      <c r="B57821" s="10"/>
      <c r="L57821" s="10"/>
      <c r="M57821" s="10"/>
    </row>
    <row r="57822" spans="2:13" s="1" customFormat="1" ht="13.8" x14ac:dyDescent="0.3">
      <c r="B57822" s="10"/>
      <c r="L57822" s="10"/>
      <c r="M57822" s="10"/>
    </row>
    <row r="57823" spans="2:13" s="1" customFormat="1" ht="13.8" x14ac:dyDescent="0.3">
      <c r="B57823" s="10"/>
      <c r="L57823" s="10"/>
      <c r="M57823" s="10"/>
    </row>
    <row r="57824" spans="2:13" s="1" customFormat="1" ht="13.8" x14ac:dyDescent="0.3">
      <c r="B57824" s="10"/>
      <c r="L57824" s="10"/>
      <c r="M57824" s="10"/>
    </row>
    <row r="57825" spans="2:13" s="1" customFormat="1" ht="13.8" x14ac:dyDescent="0.3">
      <c r="B57825" s="10"/>
      <c r="L57825" s="10"/>
      <c r="M57825" s="10"/>
    </row>
    <row r="57826" spans="2:13" s="1" customFormat="1" ht="13.8" x14ac:dyDescent="0.3">
      <c r="B57826" s="10"/>
      <c r="L57826" s="10"/>
      <c r="M57826" s="10"/>
    </row>
    <row r="57827" spans="2:13" s="1" customFormat="1" ht="13.8" x14ac:dyDescent="0.3">
      <c r="B57827" s="10"/>
      <c r="L57827" s="10"/>
      <c r="M57827" s="10"/>
    </row>
    <row r="57828" spans="2:13" s="1" customFormat="1" ht="13.8" x14ac:dyDescent="0.3">
      <c r="B57828" s="10"/>
      <c r="L57828" s="10"/>
      <c r="M57828" s="10"/>
    </row>
    <row r="57829" spans="2:13" s="1" customFormat="1" ht="13.8" x14ac:dyDescent="0.3">
      <c r="B57829" s="10"/>
      <c r="L57829" s="10"/>
      <c r="M57829" s="10"/>
    </row>
    <row r="57830" spans="2:13" s="1" customFormat="1" ht="13.8" x14ac:dyDescent="0.3">
      <c r="B57830" s="10"/>
      <c r="L57830" s="10"/>
      <c r="M57830" s="10"/>
    </row>
    <row r="57831" spans="2:13" s="1" customFormat="1" ht="13.8" x14ac:dyDescent="0.3">
      <c r="B57831" s="10"/>
      <c r="L57831" s="10"/>
      <c r="M57831" s="10"/>
    </row>
    <row r="57832" spans="2:13" s="1" customFormat="1" ht="13.8" x14ac:dyDescent="0.3">
      <c r="B57832" s="10"/>
      <c r="L57832" s="10"/>
      <c r="M57832" s="10"/>
    </row>
    <row r="57833" spans="2:13" s="1" customFormat="1" ht="13.8" x14ac:dyDescent="0.3">
      <c r="B57833" s="10"/>
      <c r="L57833" s="10"/>
      <c r="M57833" s="10"/>
    </row>
    <row r="57834" spans="2:13" s="1" customFormat="1" ht="13.8" x14ac:dyDescent="0.3">
      <c r="B57834" s="10"/>
      <c r="L57834" s="10"/>
      <c r="M57834" s="10"/>
    </row>
    <row r="57835" spans="2:13" s="1" customFormat="1" ht="13.8" x14ac:dyDescent="0.3">
      <c r="B57835" s="10"/>
      <c r="L57835" s="10"/>
      <c r="M57835" s="10"/>
    </row>
    <row r="57836" spans="2:13" s="1" customFormat="1" ht="13.8" x14ac:dyDescent="0.3">
      <c r="B57836" s="10"/>
      <c r="L57836" s="10"/>
      <c r="M57836" s="10"/>
    </row>
    <row r="57837" spans="2:13" s="1" customFormat="1" ht="13.8" x14ac:dyDescent="0.3">
      <c r="B57837" s="10"/>
      <c r="L57837" s="10"/>
      <c r="M57837" s="10"/>
    </row>
    <row r="57838" spans="2:13" s="1" customFormat="1" ht="13.8" x14ac:dyDescent="0.3">
      <c r="B57838" s="10"/>
      <c r="L57838" s="10"/>
      <c r="M57838" s="10"/>
    </row>
    <row r="57839" spans="2:13" s="1" customFormat="1" ht="13.8" x14ac:dyDescent="0.3">
      <c r="B57839" s="10"/>
      <c r="L57839" s="10"/>
      <c r="M57839" s="10"/>
    </row>
    <row r="57840" spans="2:13" s="1" customFormat="1" ht="13.8" x14ac:dyDescent="0.3">
      <c r="B57840" s="10"/>
      <c r="L57840" s="10"/>
      <c r="M57840" s="10"/>
    </row>
    <row r="57841" spans="2:13" s="1" customFormat="1" ht="13.8" x14ac:dyDescent="0.3">
      <c r="B57841" s="10"/>
      <c r="L57841" s="10"/>
      <c r="M57841" s="10"/>
    </row>
    <row r="57842" spans="2:13" s="1" customFormat="1" ht="13.8" x14ac:dyDescent="0.3">
      <c r="B57842" s="10"/>
      <c r="L57842" s="10"/>
      <c r="M57842" s="10"/>
    </row>
    <row r="57843" spans="2:13" s="1" customFormat="1" ht="13.8" x14ac:dyDescent="0.3">
      <c r="B57843" s="10"/>
      <c r="L57843" s="10"/>
      <c r="M57843" s="10"/>
    </row>
    <row r="57844" spans="2:13" s="1" customFormat="1" ht="13.8" x14ac:dyDescent="0.3">
      <c r="B57844" s="10"/>
      <c r="L57844" s="10"/>
      <c r="M57844" s="10"/>
    </row>
    <row r="57845" spans="2:13" s="1" customFormat="1" ht="13.8" x14ac:dyDescent="0.3">
      <c r="B57845" s="10"/>
      <c r="L57845" s="10"/>
      <c r="M57845" s="10"/>
    </row>
    <row r="57846" spans="2:13" s="1" customFormat="1" ht="13.8" x14ac:dyDescent="0.3">
      <c r="B57846" s="10"/>
      <c r="L57846" s="10"/>
      <c r="M57846" s="10"/>
    </row>
    <row r="57847" spans="2:13" s="1" customFormat="1" ht="13.8" x14ac:dyDescent="0.3">
      <c r="B57847" s="10"/>
      <c r="L57847" s="10"/>
      <c r="M57847" s="10"/>
    </row>
    <row r="57848" spans="2:13" s="1" customFormat="1" ht="13.8" x14ac:dyDescent="0.3">
      <c r="B57848" s="10"/>
      <c r="L57848" s="10"/>
      <c r="M57848" s="10"/>
    </row>
    <row r="57849" spans="2:13" s="1" customFormat="1" ht="13.8" x14ac:dyDescent="0.3">
      <c r="B57849" s="10"/>
      <c r="L57849" s="10"/>
      <c r="M57849" s="10"/>
    </row>
    <row r="57850" spans="2:13" s="1" customFormat="1" ht="13.8" x14ac:dyDescent="0.3">
      <c r="B57850" s="10"/>
      <c r="L57850" s="10"/>
      <c r="M57850" s="10"/>
    </row>
    <row r="57851" spans="2:13" s="1" customFormat="1" ht="13.8" x14ac:dyDescent="0.3">
      <c r="B57851" s="10"/>
      <c r="L57851" s="10"/>
      <c r="M57851" s="10"/>
    </row>
    <row r="57852" spans="2:13" s="1" customFormat="1" ht="13.8" x14ac:dyDescent="0.3">
      <c r="B57852" s="10"/>
      <c r="L57852" s="10"/>
      <c r="M57852" s="10"/>
    </row>
    <row r="57853" spans="2:13" s="1" customFormat="1" ht="13.8" x14ac:dyDescent="0.3">
      <c r="B57853" s="10"/>
      <c r="L57853" s="10"/>
      <c r="M57853" s="10"/>
    </row>
    <row r="57854" spans="2:13" s="1" customFormat="1" ht="13.8" x14ac:dyDescent="0.3">
      <c r="B57854" s="10"/>
      <c r="L57854" s="10"/>
      <c r="M57854" s="10"/>
    </row>
    <row r="57855" spans="2:13" s="1" customFormat="1" ht="13.8" x14ac:dyDescent="0.3">
      <c r="B57855" s="10"/>
      <c r="L57855" s="10"/>
      <c r="M57855" s="10"/>
    </row>
    <row r="57856" spans="2:13" s="1" customFormat="1" ht="13.8" x14ac:dyDescent="0.3">
      <c r="B57856" s="10"/>
      <c r="L57856" s="10"/>
      <c r="M57856" s="10"/>
    </row>
    <row r="57857" spans="2:13" s="1" customFormat="1" ht="13.8" x14ac:dyDescent="0.3">
      <c r="B57857" s="10"/>
      <c r="L57857" s="10"/>
      <c r="M57857" s="10"/>
    </row>
    <row r="57858" spans="2:13" s="1" customFormat="1" ht="13.8" x14ac:dyDescent="0.3">
      <c r="B57858" s="10"/>
      <c r="L57858" s="10"/>
      <c r="M57858" s="10"/>
    </row>
    <row r="57859" spans="2:13" s="1" customFormat="1" ht="13.8" x14ac:dyDescent="0.3">
      <c r="B57859" s="10"/>
      <c r="L57859" s="10"/>
      <c r="M57859" s="10"/>
    </row>
    <row r="57860" spans="2:13" s="1" customFormat="1" ht="13.8" x14ac:dyDescent="0.3">
      <c r="B57860" s="10"/>
      <c r="L57860" s="10"/>
      <c r="M57860" s="10"/>
    </row>
    <row r="57861" spans="2:13" s="1" customFormat="1" ht="13.8" x14ac:dyDescent="0.3">
      <c r="B57861" s="10"/>
      <c r="L57861" s="10"/>
      <c r="M57861" s="10"/>
    </row>
    <row r="57862" spans="2:13" s="1" customFormat="1" ht="13.8" x14ac:dyDescent="0.3">
      <c r="B57862" s="10"/>
      <c r="L57862" s="10"/>
      <c r="M57862" s="10"/>
    </row>
    <row r="57863" spans="2:13" s="1" customFormat="1" ht="13.8" x14ac:dyDescent="0.3">
      <c r="B57863" s="10"/>
      <c r="L57863" s="10"/>
      <c r="M57863" s="10"/>
    </row>
    <row r="57864" spans="2:13" s="1" customFormat="1" ht="13.8" x14ac:dyDescent="0.3">
      <c r="B57864" s="10"/>
      <c r="L57864" s="10"/>
      <c r="M57864" s="10"/>
    </row>
    <row r="57865" spans="2:13" s="1" customFormat="1" ht="13.8" x14ac:dyDescent="0.3">
      <c r="B57865" s="10"/>
      <c r="L57865" s="10"/>
      <c r="M57865" s="10"/>
    </row>
    <row r="57866" spans="2:13" s="1" customFormat="1" ht="13.8" x14ac:dyDescent="0.3">
      <c r="B57866" s="10"/>
      <c r="L57866" s="10"/>
      <c r="M57866" s="10"/>
    </row>
    <row r="57867" spans="2:13" s="1" customFormat="1" ht="13.8" x14ac:dyDescent="0.3">
      <c r="B57867" s="10"/>
      <c r="L57867" s="10"/>
      <c r="M57867" s="10"/>
    </row>
    <row r="57868" spans="2:13" s="1" customFormat="1" ht="13.8" x14ac:dyDescent="0.3">
      <c r="B57868" s="10"/>
      <c r="L57868" s="10"/>
      <c r="M57868" s="10"/>
    </row>
    <row r="57869" spans="2:13" s="1" customFormat="1" ht="13.8" x14ac:dyDescent="0.3">
      <c r="B57869" s="10"/>
      <c r="L57869" s="10"/>
      <c r="M57869" s="10"/>
    </row>
    <row r="57870" spans="2:13" s="1" customFormat="1" ht="13.8" x14ac:dyDescent="0.3">
      <c r="B57870" s="10"/>
      <c r="L57870" s="10"/>
      <c r="M57870" s="10"/>
    </row>
    <row r="57871" spans="2:13" s="1" customFormat="1" ht="13.8" x14ac:dyDescent="0.3">
      <c r="B57871" s="10"/>
      <c r="L57871" s="10"/>
      <c r="M57871" s="10"/>
    </row>
    <row r="57872" spans="2:13" s="1" customFormat="1" ht="13.8" x14ac:dyDescent="0.3">
      <c r="B57872" s="10"/>
      <c r="L57872" s="10"/>
      <c r="M57872" s="10"/>
    </row>
    <row r="57873" spans="2:13" s="1" customFormat="1" ht="13.8" x14ac:dyDescent="0.3">
      <c r="B57873" s="10"/>
      <c r="L57873" s="10"/>
      <c r="M57873" s="10"/>
    </row>
    <row r="57874" spans="2:13" s="1" customFormat="1" ht="13.8" x14ac:dyDescent="0.3">
      <c r="B57874" s="10"/>
      <c r="L57874" s="10"/>
      <c r="M57874" s="10"/>
    </row>
    <row r="57875" spans="2:13" s="1" customFormat="1" ht="13.8" x14ac:dyDescent="0.3">
      <c r="B57875" s="10"/>
      <c r="L57875" s="10"/>
      <c r="M57875" s="10"/>
    </row>
    <row r="57876" spans="2:13" s="1" customFormat="1" ht="13.8" x14ac:dyDescent="0.3">
      <c r="B57876" s="10"/>
      <c r="L57876" s="10"/>
      <c r="M57876" s="10"/>
    </row>
    <row r="57877" spans="2:13" s="1" customFormat="1" ht="13.8" x14ac:dyDescent="0.3">
      <c r="B57877" s="10"/>
      <c r="L57877" s="10"/>
      <c r="M57877" s="10"/>
    </row>
    <row r="57878" spans="2:13" s="1" customFormat="1" ht="13.8" x14ac:dyDescent="0.3">
      <c r="B57878" s="10"/>
      <c r="L57878" s="10"/>
      <c r="M57878" s="10"/>
    </row>
    <row r="57879" spans="2:13" s="1" customFormat="1" ht="13.8" x14ac:dyDescent="0.3">
      <c r="B57879" s="10"/>
      <c r="L57879" s="10"/>
      <c r="M57879" s="10"/>
    </row>
    <row r="57880" spans="2:13" s="1" customFormat="1" ht="13.8" x14ac:dyDescent="0.3">
      <c r="B57880" s="10"/>
      <c r="L57880" s="10"/>
      <c r="M57880" s="10"/>
    </row>
    <row r="57881" spans="2:13" s="1" customFormat="1" ht="13.8" x14ac:dyDescent="0.3">
      <c r="B57881" s="10"/>
      <c r="L57881" s="10"/>
      <c r="M57881" s="10"/>
    </row>
    <row r="57882" spans="2:13" s="1" customFormat="1" ht="13.8" x14ac:dyDescent="0.3">
      <c r="B57882" s="10"/>
      <c r="L57882" s="10"/>
      <c r="M57882" s="10"/>
    </row>
    <row r="57883" spans="2:13" s="1" customFormat="1" ht="13.8" x14ac:dyDescent="0.3">
      <c r="B57883" s="10"/>
      <c r="L57883" s="10"/>
      <c r="M57883" s="10"/>
    </row>
    <row r="57884" spans="2:13" s="1" customFormat="1" ht="13.8" x14ac:dyDescent="0.3">
      <c r="B57884" s="10"/>
      <c r="L57884" s="10"/>
      <c r="M57884" s="10"/>
    </row>
    <row r="57885" spans="2:13" s="1" customFormat="1" ht="13.8" x14ac:dyDescent="0.3">
      <c r="B57885" s="10"/>
      <c r="L57885" s="10"/>
      <c r="M57885" s="10"/>
    </row>
    <row r="57886" spans="2:13" s="1" customFormat="1" ht="13.8" x14ac:dyDescent="0.3">
      <c r="B57886" s="10"/>
      <c r="L57886" s="10"/>
      <c r="M57886" s="10"/>
    </row>
    <row r="57887" spans="2:13" s="1" customFormat="1" ht="13.8" x14ac:dyDescent="0.3">
      <c r="B57887" s="10"/>
      <c r="L57887" s="10"/>
      <c r="M57887" s="10"/>
    </row>
    <row r="57888" spans="2:13" s="1" customFormat="1" ht="13.8" x14ac:dyDescent="0.3">
      <c r="B57888" s="10"/>
      <c r="L57888" s="10"/>
      <c r="M57888" s="10"/>
    </row>
    <row r="57889" spans="2:13" s="1" customFormat="1" ht="13.8" x14ac:dyDescent="0.3">
      <c r="B57889" s="10"/>
      <c r="L57889" s="10"/>
      <c r="M57889" s="10"/>
    </row>
    <row r="57890" spans="2:13" s="1" customFormat="1" ht="13.8" x14ac:dyDescent="0.3">
      <c r="B57890" s="10"/>
      <c r="L57890" s="10"/>
      <c r="M57890" s="10"/>
    </row>
    <row r="57891" spans="2:13" s="1" customFormat="1" ht="13.8" x14ac:dyDescent="0.3">
      <c r="B57891" s="10"/>
      <c r="L57891" s="10"/>
      <c r="M57891" s="10"/>
    </row>
    <row r="57892" spans="2:13" s="1" customFormat="1" ht="13.8" x14ac:dyDescent="0.3">
      <c r="B57892" s="10"/>
      <c r="L57892" s="10"/>
      <c r="M57892" s="10"/>
    </row>
    <row r="57893" spans="2:13" s="1" customFormat="1" ht="13.8" x14ac:dyDescent="0.3">
      <c r="B57893" s="10"/>
      <c r="L57893" s="10"/>
      <c r="M57893" s="10"/>
    </row>
    <row r="57894" spans="2:13" s="1" customFormat="1" ht="13.8" x14ac:dyDescent="0.3">
      <c r="B57894" s="10"/>
      <c r="L57894" s="10"/>
      <c r="M57894" s="10"/>
    </row>
    <row r="57895" spans="2:13" s="1" customFormat="1" ht="13.8" x14ac:dyDescent="0.3">
      <c r="B57895" s="10"/>
      <c r="L57895" s="10"/>
      <c r="M57895" s="10"/>
    </row>
    <row r="57896" spans="2:13" s="1" customFormat="1" ht="13.8" x14ac:dyDescent="0.3">
      <c r="B57896" s="10"/>
      <c r="L57896" s="10"/>
      <c r="M57896" s="10"/>
    </row>
    <row r="57897" spans="2:13" s="1" customFormat="1" ht="13.8" x14ac:dyDescent="0.3">
      <c r="B57897" s="10"/>
      <c r="L57897" s="10"/>
      <c r="M57897" s="10"/>
    </row>
    <row r="57898" spans="2:13" s="1" customFormat="1" ht="13.8" x14ac:dyDescent="0.3">
      <c r="B57898" s="10"/>
      <c r="L57898" s="10"/>
      <c r="M57898" s="10"/>
    </row>
    <row r="57899" spans="2:13" s="1" customFormat="1" ht="13.8" x14ac:dyDescent="0.3">
      <c r="B57899" s="10"/>
      <c r="L57899" s="10"/>
      <c r="M57899" s="10"/>
    </row>
    <row r="57900" spans="2:13" s="1" customFormat="1" ht="13.8" x14ac:dyDescent="0.3">
      <c r="B57900" s="10"/>
      <c r="L57900" s="10"/>
      <c r="M57900" s="10"/>
    </row>
    <row r="57901" spans="2:13" s="1" customFormat="1" ht="13.8" x14ac:dyDescent="0.3">
      <c r="B57901" s="10"/>
      <c r="L57901" s="10"/>
      <c r="M57901" s="10"/>
    </row>
    <row r="57902" spans="2:13" s="1" customFormat="1" ht="13.8" x14ac:dyDescent="0.3">
      <c r="B57902" s="10"/>
      <c r="L57902" s="10"/>
      <c r="M57902" s="10"/>
    </row>
    <row r="57903" spans="2:13" s="1" customFormat="1" ht="13.8" x14ac:dyDescent="0.3">
      <c r="B57903" s="10"/>
      <c r="L57903" s="10"/>
      <c r="M57903" s="10"/>
    </row>
    <row r="57904" spans="2:13" s="1" customFormat="1" ht="13.8" x14ac:dyDescent="0.3">
      <c r="B57904" s="10"/>
      <c r="L57904" s="10"/>
      <c r="M57904" s="10"/>
    </row>
    <row r="57905" spans="2:13" s="1" customFormat="1" ht="13.8" x14ac:dyDescent="0.3">
      <c r="B57905" s="10"/>
      <c r="L57905" s="10"/>
      <c r="M57905" s="10"/>
    </row>
    <row r="57906" spans="2:13" s="1" customFormat="1" ht="13.8" x14ac:dyDescent="0.3">
      <c r="B57906" s="10"/>
      <c r="L57906" s="10"/>
      <c r="M57906" s="10"/>
    </row>
    <row r="57907" spans="2:13" s="1" customFormat="1" ht="13.8" x14ac:dyDescent="0.3">
      <c r="B57907" s="10"/>
      <c r="L57907" s="10"/>
      <c r="M57907" s="10"/>
    </row>
    <row r="57908" spans="2:13" s="1" customFormat="1" ht="13.8" x14ac:dyDescent="0.3">
      <c r="B57908" s="10"/>
      <c r="L57908" s="10"/>
      <c r="M57908" s="10"/>
    </row>
    <row r="57909" spans="2:13" s="1" customFormat="1" ht="13.8" x14ac:dyDescent="0.3">
      <c r="B57909" s="10"/>
      <c r="L57909" s="10"/>
      <c r="M57909" s="10"/>
    </row>
    <row r="57910" spans="2:13" s="1" customFormat="1" ht="13.8" x14ac:dyDescent="0.3">
      <c r="B57910" s="10"/>
      <c r="L57910" s="10"/>
      <c r="M57910" s="10"/>
    </row>
    <row r="57911" spans="2:13" s="1" customFormat="1" ht="13.8" x14ac:dyDescent="0.3">
      <c r="B57911" s="10"/>
      <c r="L57911" s="10"/>
      <c r="M57911" s="10"/>
    </row>
    <row r="57912" spans="2:13" s="1" customFormat="1" ht="13.8" x14ac:dyDescent="0.3">
      <c r="B57912" s="10"/>
      <c r="L57912" s="10"/>
      <c r="M57912" s="10"/>
    </row>
    <row r="57913" spans="2:13" s="1" customFormat="1" ht="13.8" x14ac:dyDescent="0.3">
      <c r="B57913" s="10"/>
      <c r="L57913" s="10"/>
      <c r="M57913" s="10"/>
    </row>
    <row r="57914" spans="2:13" s="1" customFormat="1" ht="13.8" x14ac:dyDescent="0.3">
      <c r="B57914" s="10"/>
      <c r="L57914" s="10"/>
      <c r="M57914" s="10"/>
    </row>
    <row r="57915" spans="2:13" s="1" customFormat="1" ht="13.8" x14ac:dyDescent="0.3">
      <c r="B57915" s="10"/>
      <c r="L57915" s="10"/>
      <c r="M57915" s="10"/>
    </row>
    <row r="57916" spans="2:13" s="1" customFormat="1" ht="13.8" x14ac:dyDescent="0.3">
      <c r="B57916" s="10"/>
      <c r="L57916" s="10"/>
      <c r="M57916" s="10"/>
    </row>
    <row r="57917" spans="2:13" s="1" customFormat="1" ht="13.8" x14ac:dyDescent="0.3">
      <c r="B57917" s="10"/>
      <c r="L57917" s="10"/>
      <c r="M57917" s="10"/>
    </row>
    <row r="57918" spans="2:13" s="1" customFormat="1" ht="13.8" x14ac:dyDescent="0.3">
      <c r="B57918" s="10"/>
      <c r="L57918" s="10"/>
      <c r="M57918" s="10"/>
    </row>
    <row r="57919" spans="2:13" s="1" customFormat="1" ht="13.8" x14ac:dyDescent="0.3">
      <c r="B57919" s="10"/>
      <c r="L57919" s="10"/>
      <c r="M57919" s="10"/>
    </row>
    <row r="57920" spans="2:13" s="1" customFormat="1" ht="13.8" x14ac:dyDescent="0.3">
      <c r="B57920" s="10"/>
      <c r="L57920" s="10"/>
      <c r="M57920" s="10"/>
    </row>
    <row r="57921" spans="2:13" s="1" customFormat="1" ht="13.8" x14ac:dyDescent="0.3">
      <c r="B57921" s="10"/>
      <c r="L57921" s="10"/>
      <c r="M57921" s="10"/>
    </row>
    <row r="57922" spans="2:13" s="1" customFormat="1" ht="13.8" x14ac:dyDescent="0.3">
      <c r="B57922" s="10"/>
      <c r="L57922" s="10"/>
      <c r="M57922" s="10"/>
    </row>
    <row r="57923" spans="2:13" s="1" customFormat="1" ht="13.8" x14ac:dyDescent="0.3">
      <c r="B57923" s="10"/>
      <c r="L57923" s="10"/>
      <c r="M57923" s="10"/>
    </row>
    <row r="57924" spans="2:13" s="1" customFormat="1" ht="13.8" x14ac:dyDescent="0.3">
      <c r="B57924" s="10"/>
      <c r="L57924" s="10"/>
      <c r="M57924" s="10"/>
    </row>
    <row r="57925" spans="2:13" s="1" customFormat="1" ht="13.8" x14ac:dyDescent="0.3">
      <c r="B57925" s="10"/>
      <c r="L57925" s="10"/>
      <c r="M57925" s="10"/>
    </row>
    <row r="57926" spans="2:13" s="1" customFormat="1" ht="13.8" x14ac:dyDescent="0.3">
      <c r="B57926" s="10"/>
      <c r="L57926" s="10"/>
      <c r="M57926" s="10"/>
    </row>
    <row r="57927" spans="2:13" s="1" customFormat="1" ht="13.8" x14ac:dyDescent="0.3">
      <c r="B57927" s="10"/>
      <c r="L57927" s="10"/>
      <c r="M57927" s="10"/>
    </row>
    <row r="57928" spans="2:13" s="1" customFormat="1" ht="13.8" x14ac:dyDescent="0.3">
      <c r="B57928" s="10"/>
      <c r="L57928" s="10"/>
      <c r="M57928" s="10"/>
    </row>
    <row r="57929" spans="2:13" s="1" customFormat="1" ht="13.8" x14ac:dyDescent="0.3">
      <c r="B57929" s="10"/>
      <c r="L57929" s="10"/>
      <c r="M57929" s="10"/>
    </row>
    <row r="57930" spans="2:13" s="1" customFormat="1" ht="13.8" x14ac:dyDescent="0.3">
      <c r="B57930" s="10"/>
      <c r="L57930" s="10"/>
      <c r="M57930" s="10"/>
    </row>
    <row r="57931" spans="2:13" s="1" customFormat="1" ht="13.8" x14ac:dyDescent="0.3">
      <c r="B57931" s="10"/>
      <c r="L57931" s="10"/>
      <c r="M57931" s="10"/>
    </row>
    <row r="57932" spans="2:13" s="1" customFormat="1" ht="13.8" x14ac:dyDescent="0.3">
      <c r="B57932" s="10"/>
      <c r="L57932" s="10"/>
      <c r="M57932" s="10"/>
    </row>
    <row r="57933" spans="2:13" s="1" customFormat="1" ht="13.8" x14ac:dyDescent="0.3">
      <c r="B57933" s="10"/>
      <c r="L57933" s="10"/>
      <c r="M57933" s="10"/>
    </row>
    <row r="57934" spans="2:13" s="1" customFormat="1" ht="13.8" x14ac:dyDescent="0.3">
      <c r="B57934" s="10"/>
      <c r="L57934" s="10"/>
      <c r="M57934" s="10"/>
    </row>
    <row r="57935" spans="2:13" s="1" customFormat="1" ht="13.8" x14ac:dyDescent="0.3">
      <c r="B57935" s="10"/>
      <c r="L57935" s="10"/>
      <c r="M57935" s="10"/>
    </row>
    <row r="57936" spans="2:13" s="1" customFormat="1" ht="13.8" x14ac:dyDescent="0.3">
      <c r="B57936" s="10"/>
      <c r="L57936" s="10"/>
      <c r="M57936" s="10"/>
    </row>
    <row r="57937" spans="2:13" s="1" customFormat="1" ht="13.8" x14ac:dyDescent="0.3">
      <c r="B57937" s="10"/>
      <c r="L57937" s="10"/>
      <c r="M57937" s="10"/>
    </row>
    <row r="57938" spans="2:13" s="1" customFormat="1" ht="13.8" x14ac:dyDescent="0.3">
      <c r="B57938" s="10"/>
      <c r="L57938" s="10"/>
      <c r="M57938" s="10"/>
    </row>
    <row r="57939" spans="2:13" s="1" customFormat="1" ht="13.8" x14ac:dyDescent="0.3">
      <c r="B57939" s="10"/>
      <c r="L57939" s="10"/>
      <c r="M57939" s="10"/>
    </row>
    <row r="57940" spans="2:13" s="1" customFormat="1" ht="13.8" x14ac:dyDescent="0.3">
      <c r="B57940" s="10"/>
      <c r="L57940" s="10"/>
      <c r="M57940" s="10"/>
    </row>
    <row r="57941" spans="2:13" s="1" customFormat="1" ht="13.8" x14ac:dyDescent="0.3">
      <c r="B57941" s="10"/>
      <c r="L57941" s="10"/>
      <c r="M57941" s="10"/>
    </row>
    <row r="57942" spans="2:13" s="1" customFormat="1" ht="13.8" x14ac:dyDescent="0.3">
      <c r="B57942" s="10"/>
      <c r="L57942" s="10"/>
      <c r="M57942" s="10"/>
    </row>
    <row r="57943" spans="2:13" s="1" customFormat="1" ht="13.8" x14ac:dyDescent="0.3">
      <c r="B57943" s="10"/>
      <c r="L57943" s="10"/>
      <c r="M57943" s="10"/>
    </row>
    <row r="57944" spans="2:13" s="1" customFormat="1" ht="13.8" x14ac:dyDescent="0.3">
      <c r="B57944" s="10"/>
      <c r="L57944" s="10"/>
      <c r="M57944" s="10"/>
    </row>
    <row r="57945" spans="2:13" s="1" customFormat="1" ht="13.8" x14ac:dyDescent="0.3">
      <c r="B57945" s="10"/>
      <c r="L57945" s="10"/>
      <c r="M57945" s="10"/>
    </row>
    <row r="57946" spans="2:13" s="1" customFormat="1" ht="13.8" x14ac:dyDescent="0.3">
      <c r="B57946" s="10"/>
      <c r="L57946" s="10"/>
      <c r="M57946" s="10"/>
    </row>
    <row r="57947" spans="2:13" s="1" customFormat="1" ht="13.8" x14ac:dyDescent="0.3">
      <c r="B57947" s="10"/>
      <c r="L57947" s="10"/>
      <c r="M57947" s="10"/>
    </row>
    <row r="57948" spans="2:13" s="1" customFormat="1" ht="13.8" x14ac:dyDescent="0.3">
      <c r="B57948" s="10"/>
      <c r="L57948" s="10"/>
      <c r="M57948" s="10"/>
    </row>
    <row r="57949" spans="2:13" s="1" customFormat="1" ht="13.8" x14ac:dyDescent="0.3">
      <c r="B57949" s="10"/>
      <c r="L57949" s="10"/>
      <c r="M57949" s="10"/>
    </row>
    <row r="57950" spans="2:13" s="1" customFormat="1" ht="13.8" x14ac:dyDescent="0.3">
      <c r="B57950" s="10"/>
      <c r="L57950" s="10"/>
      <c r="M57950" s="10"/>
    </row>
    <row r="57951" spans="2:13" s="1" customFormat="1" ht="13.8" x14ac:dyDescent="0.3">
      <c r="B57951" s="10"/>
      <c r="L57951" s="10"/>
      <c r="M57951" s="10"/>
    </row>
    <row r="57952" spans="2:13" s="1" customFormat="1" ht="13.8" x14ac:dyDescent="0.3">
      <c r="B57952" s="10"/>
      <c r="L57952" s="10"/>
      <c r="M57952" s="10"/>
    </row>
    <row r="57953" spans="2:13" s="1" customFormat="1" ht="13.8" x14ac:dyDescent="0.3">
      <c r="B57953" s="10"/>
      <c r="L57953" s="10"/>
      <c r="M57953" s="10"/>
    </row>
    <row r="57954" spans="2:13" s="1" customFormat="1" ht="13.8" x14ac:dyDescent="0.3">
      <c r="B57954" s="10"/>
      <c r="L57954" s="10"/>
      <c r="M57954" s="10"/>
    </row>
    <row r="57955" spans="2:13" s="1" customFormat="1" ht="13.8" x14ac:dyDescent="0.3">
      <c r="B57955" s="10"/>
      <c r="L57955" s="10"/>
      <c r="M57955" s="10"/>
    </row>
    <row r="57956" spans="2:13" s="1" customFormat="1" ht="13.8" x14ac:dyDescent="0.3">
      <c r="B57956" s="10"/>
      <c r="L57956" s="10"/>
      <c r="M57956" s="10"/>
    </row>
    <row r="57957" spans="2:13" s="1" customFormat="1" ht="13.8" x14ac:dyDescent="0.3">
      <c r="B57957" s="10"/>
      <c r="L57957" s="10"/>
      <c r="M57957" s="10"/>
    </row>
    <row r="57958" spans="2:13" s="1" customFormat="1" ht="13.8" x14ac:dyDescent="0.3">
      <c r="B57958" s="10"/>
      <c r="L57958" s="10"/>
      <c r="M57958" s="10"/>
    </row>
    <row r="57959" spans="2:13" s="1" customFormat="1" ht="13.8" x14ac:dyDescent="0.3">
      <c r="B57959" s="10"/>
      <c r="L57959" s="10"/>
      <c r="M57959" s="10"/>
    </row>
    <row r="57960" spans="2:13" s="1" customFormat="1" ht="13.8" x14ac:dyDescent="0.3">
      <c r="B57960" s="10"/>
      <c r="L57960" s="10"/>
      <c r="M57960" s="10"/>
    </row>
    <row r="57961" spans="2:13" s="1" customFormat="1" ht="13.8" x14ac:dyDescent="0.3">
      <c r="B57961" s="10"/>
      <c r="L57961" s="10"/>
      <c r="M57961" s="10"/>
    </row>
    <row r="57962" spans="2:13" s="1" customFormat="1" ht="13.8" x14ac:dyDescent="0.3">
      <c r="B57962" s="10"/>
      <c r="L57962" s="10"/>
      <c r="M57962" s="10"/>
    </row>
    <row r="57963" spans="2:13" s="1" customFormat="1" ht="13.8" x14ac:dyDescent="0.3">
      <c r="B57963" s="10"/>
      <c r="L57963" s="10"/>
      <c r="M57963" s="10"/>
    </row>
    <row r="57964" spans="2:13" s="1" customFormat="1" ht="13.8" x14ac:dyDescent="0.3">
      <c r="B57964" s="10"/>
      <c r="L57964" s="10"/>
      <c r="M57964" s="10"/>
    </row>
    <row r="57965" spans="2:13" s="1" customFormat="1" ht="13.8" x14ac:dyDescent="0.3">
      <c r="B57965" s="10"/>
      <c r="L57965" s="10"/>
      <c r="M57965" s="10"/>
    </row>
    <row r="57966" spans="2:13" s="1" customFormat="1" ht="13.8" x14ac:dyDescent="0.3">
      <c r="B57966" s="10"/>
      <c r="L57966" s="10"/>
      <c r="M57966" s="10"/>
    </row>
    <row r="57967" spans="2:13" s="1" customFormat="1" ht="13.8" x14ac:dyDescent="0.3">
      <c r="B57967" s="10"/>
      <c r="L57967" s="10"/>
      <c r="M57967" s="10"/>
    </row>
    <row r="57968" spans="2:13" s="1" customFormat="1" ht="13.8" x14ac:dyDescent="0.3">
      <c r="B57968" s="10"/>
      <c r="L57968" s="10"/>
      <c r="M57968" s="10"/>
    </row>
    <row r="57969" spans="2:13" s="1" customFormat="1" ht="13.8" x14ac:dyDescent="0.3">
      <c r="B57969" s="10"/>
      <c r="L57969" s="10"/>
      <c r="M57969" s="10"/>
    </row>
    <row r="57970" spans="2:13" s="1" customFormat="1" ht="13.8" x14ac:dyDescent="0.3">
      <c r="B57970" s="10"/>
      <c r="L57970" s="10"/>
      <c r="M57970" s="10"/>
    </row>
    <row r="57971" spans="2:13" s="1" customFormat="1" ht="13.8" x14ac:dyDescent="0.3">
      <c r="B57971" s="10"/>
      <c r="L57971" s="10"/>
      <c r="M57971" s="10"/>
    </row>
    <row r="57972" spans="2:13" s="1" customFormat="1" ht="13.8" x14ac:dyDescent="0.3">
      <c r="B57972" s="10"/>
      <c r="L57972" s="10"/>
      <c r="M57972" s="10"/>
    </row>
    <row r="57973" spans="2:13" s="1" customFormat="1" ht="13.8" x14ac:dyDescent="0.3">
      <c r="B57973" s="10"/>
      <c r="L57973" s="10"/>
      <c r="M57973" s="10"/>
    </row>
    <row r="57974" spans="2:13" s="1" customFormat="1" ht="13.8" x14ac:dyDescent="0.3">
      <c r="B57974" s="10"/>
      <c r="L57974" s="10"/>
      <c r="M57974" s="10"/>
    </row>
    <row r="57975" spans="2:13" s="1" customFormat="1" ht="13.8" x14ac:dyDescent="0.3">
      <c r="B57975" s="10"/>
      <c r="L57975" s="10"/>
      <c r="M57975" s="10"/>
    </row>
    <row r="57976" spans="2:13" s="1" customFormat="1" ht="13.8" x14ac:dyDescent="0.3">
      <c r="B57976" s="10"/>
      <c r="L57976" s="10"/>
      <c r="M57976" s="10"/>
    </row>
    <row r="57977" spans="2:13" s="1" customFormat="1" ht="13.8" x14ac:dyDescent="0.3">
      <c r="B57977" s="10"/>
      <c r="L57977" s="10"/>
      <c r="M57977" s="10"/>
    </row>
    <row r="57978" spans="2:13" s="1" customFormat="1" ht="13.8" x14ac:dyDescent="0.3">
      <c r="B57978" s="10"/>
      <c r="L57978" s="10"/>
      <c r="M57978" s="10"/>
    </row>
    <row r="57979" spans="2:13" s="1" customFormat="1" ht="13.8" x14ac:dyDescent="0.3">
      <c r="B57979" s="10"/>
      <c r="L57979" s="10"/>
      <c r="M57979" s="10"/>
    </row>
    <row r="57980" spans="2:13" s="1" customFormat="1" ht="13.8" x14ac:dyDescent="0.3">
      <c r="B57980" s="10"/>
      <c r="L57980" s="10"/>
      <c r="M57980" s="10"/>
    </row>
    <row r="57981" spans="2:13" s="1" customFormat="1" ht="13.8" x14ac:dyDescent="0.3">
      <c r="B57981" s="10"/>
      <c r="L57981" s="10"/>
      <c r="M57981" s="10"/>
    </row>
    <row r="57982" spans="2:13" s="1" customFormat="1" ht="13.8" x14ac:dyDescent="0.3">
      <c r="B57982" s="10"/>
      <c r="L57982" s="10"/>
      <c r="M57982" s="10"/>
    </row>
    <row r="57983" spans="2:13" s="1" customFormat="1" ht="13.8" x14ac:dyDescent="0.3">
      <c r="B57983" s="10"/>
      <c r="L57983" s="10"/>
      <c r="M57983" s="10"/>
    </row>
    <row r="57984" spans="2:13" s="1" customFormat="1" ht="13.8" x14ac:dyDescent="0.3">
      <c r="B57984" s="10"/>
      <c r="L57984" s="10"/>
      <c r="M57984" s="10"/>
    </row>
    <row r="57985" spans="2:13" s="1" customFormat="1" ht="13.8" x14ac:dyDescent="0.3">
      <c r="B57985" s="10"/>
      <c r="L57985" s="10"/>
      <c r="M57985" s="10"/>
    </row>
    <row r="57986" spans="2:13" s="1" customFormat="1" ht="13.8" x14ac:dyDescent="0.3">
      <c r="B57986" s="10"/>
      <c r="L57986" s="10"/>
      <c r="M57986" s="10"/>
    </row>
    <row r="57987" spans="2:13" s="1" customFormat="1" ht="13.8" x14ac:dyDescent="0.3">
      <c r="B57987" s="10"/>
      <c r="L57987" s="10"/>
      <c r="M57987" s="10"/>
    </row>
    <row r="57988" spans="2:13" s="1" customFormat="1" ht="13.8" x14ac:dyDescent="0.3">
      <c r="B57988" s="10"/>
      <c r="L57988" s="10"/>
      <c r="M57988" s="10"/>
    </row>
    <row r="57989" spans="2:13" s="1" customFormat="1" ht="13.8" x14ac:dyDescent="0.3">
      <c r="B57989" s="10"/>
      <c r="L57989" s="10"/>
      <c r="M57989" s="10"/>
    </row>
    <row r="57990" spans="2:13" s="1" customFormat="1" ht="13.8" x14ac:dyDescent="0.3">
      <c r="B57990" s="10"/>
      <c r="L57990" s="10"/>
      <c r="M57990" s="10"/>
    </row>
    <row r="57991" spans="2:13" s="1" customFormat="1" ht="13.8" x14ac:dyDescent="0.3">
      <c r="B57991" s="10"/>
      <c r="L57991" s="10"/>
      <c r="M57991" s="10"/>
    </row>
    <row r="57992" spans="2:13" s="1" customFormat="1" ht="13.8" x14ac:dyDescent="0.3">
      <c r="B57992" s="10"/>
      <c r="L57992" s="10"/>
      <c r="M57992" s="10"/>
    </row>
    <row r="57993" spans="2:13" s="1" customFormat="1" ht="13.8" x14ac:dyDescent="0.3">
      <c r="B57993" s="10"/>
      <c r="L57993" s="10"/>
      <c r="M57993" s="10"/>
    </row>
    <row r="57994" spans="2:13" s="1" customFormat="1" ht="13.8" x14ac:dyDescent="0.3">
      <c r="B57994" s="10"/>
      <c r="L57994" s="10"/>
      <c r="M57994" s="10"/>
    </row>
    <row r="57995" spans="2:13" s="1" customFormat="1" ht="13.8" x14ac:dyDescent="0.3">
      <c r="B57995" s="10"/>
      <c r="L57995" s="10"/>
      <c r="M57995" s="10"/>
    </row>
    <row r="57996" spans="2:13" s="1" customFormat="1" ht="13.8" x14ac:dyDescent="0.3">
      <c r="B57996" s="10"/>
      <c r="L57996" s="10"/>
      <c r="M57996" s="10"/>
    </row>
    <row r="57997" spans="2:13" s="1" customFormat="1" ht="13.8" x14ac:dyDescent="0.3">
      <c r="B57997" s="10"/>
      <c r="L57997" s="10"/>
      <c r="M57997" s="10"/>
    </row>
    <row r="57998" spans="2:13" s="1" customFormat="1" ht="13.8" x14ac:dyDescent="0.3">
      <c r="B57998" s="10"/>
      <c r="L57998" s="10"/>
      <c r="M57998" s="10"/>
    </row>
    <row r="57999" spans="2:13" s="1" customFormat="1" ht="13.8" x14ac:dyDescent="0.3">
      <c r="B57999" s="10"/>
      <c r="L57999" s="10"/>
      <c r="M57999" s="10"/>
    </row>
    <row r="58000" spans="2:13" s="1" customFormat="1" ht="13.8" x14ac:dyDescent="0.3">
      <c r="B58000" s="10"/>
      <c r="L58000" s="10"/>
      <c r="M58000" s="10"/>
    </row>
    <row r="58001" spans="2:13" s="1" customFormat="1" ht="13.8" x14ac:dyDescent="0.3">
      <c r="B58001" s="10"/>
      <c r="L58001" s="10"/>
      <c r="M58001" s="10"/>
    </row>
    <row r="58002" spans="2:13" s="1" customFormat="1" ht="13.8" x14ac:dyDescent="0.3">
      <c r="B58002" s="10"/>
      <c r="L58002" s="10"/>
      <c r="M58002" s="10"/>
    </row>
    <row r="58003" spans="2:13" s="1" customFormat="1" ht="13.8" x14ac:dyDescent="0.3">
      <c r="B58003" s="10"/>
      <c r="L58003" s="10"/>
      <c r="M58003" s="10"/>
    </row>
    <row r="58004" spans="2:13" s="1" customFormat="1" ht="13.8" x14ac:dyDescent="0.3">
      <c r="B58004" s="10"/>
      <c r="L58004" s="10"/>
      <c r="M58004" s="10"/>
    </row>
    <row r="58005" spans="2:13" s="1" customFormat="1" ht="13.8" x14ac:dyDescent="0.3">
      <c r="B58005" s="10"/>
      <c r="L58005" s="10"/>
      <c r="M58005" s="10"/>
    </row>
    <row r="58006" spans="2:13" s="1" customFormat="1" ht="13.8" x14ac:dyDescent="0.3">
      <c r="B58006" s="10"/>
      <c r="L58006" s="10"/>
      <c r="M58006" s="10"/>
    </row>
    <row r="58007" spans="2:13" s="1" customFormat="1" ht="13.8" x14ac:dyDescent="0.3">
      <c r="B58007" s="10"/>
      <c r="L58007" s="10"/>
      <c r="M58007" s="10"/>
    </row>
    <row r="58008" spans="2:13" s="1" customFormat="1" ht="13.8" x14ac:dyDescent="0.3">
      <c r="B58008" s="10"/>
      <c r="L58008" s="10"/>
      <c r="M58008" s="10"/>
    </row>
    <row r="58009" spans="2:13" s="1" customFormat="1" ht="13.8" x14ac:dyDescent="0.3">
      <c r="B58009" s="10"/>
      <c r="L58009" s="10"/>
      <c r="M58009" s="10"/>
    </row>
    <row r="58010" spans="2:13" s="1" customFormat="1" ht="13.8" x14ac:dyDescent="0.3">
      <c r="B58010" s="10"/>
      <c r="L58010" s="10"/>
      <c r="M58010" s="10"/>
    </row>
    <row r="58011" spans="2:13" s="1" customFormat="1" ht="13.8" x14ac:dyDescent="0.3">
      <c r="B58011" s="10"/>
      <c r="L58011" s="10"/>
      <c r="M58011" s="10"/>
    </row>
    <row r="58012" spans="2:13" s="1" customFormat="1" ht="13.8" x14ac:dyDescent="0.3">
      <c r="B58012" s="10"/>
      <c r="L58012" s="10"/>
      <c r="M58012" s="10"/>
    </row>
    <row r="58013" spans="2:13" s="1" customFormat="1" ht="13.8" x14ac:dyDescent="0.3">
      <c r="B58013" s="10"/>
      <c r="L58013" s="10"/>
      <c r="M58013" s="10"/>
    </row>
    <row r="58014" spans="2:13" s="1" customFormat="1" ht="13.8" x14ac:dyDescent="0.3">
      <c r="B58014" s="10"/>
      <c r="L58014" s="10"/>
      <c r="M58014" s="10"/>
    </row>
    <row r="58015" spans="2:13" s="1" customFormat="1" ht="13.8" x14ac:dyDescent="0.3">
      <c r="B58015" s="10"/>
      <c r="L58015" s="10"/>
      <c r="M58015" s="10"/>
    </row>
    <row r="58016" spans="2:13" s="1" customFormat="1" ht="13.8" x14ac:dyDescent="0.3">
      <c r="B58016" s="10"/>
      <c r="L58016" s="10"/>
      <c r="M58016" s="10"/>
    </row>
    <row r="58017" spans="2:13" s="1" customFormat="1" ht="13.8" x14ac:dyDescent="0.3">
      <c r="B58017" s="10"/>
      <c r="L58017" s="10"/>
      <c r="M58017" s="10"/>
    </row>
    <row r="58018" spans="2:13" s="1" customFormat="1" ht="13.8" x14ac:dyDescent="0.3">
      <c r="B58018" s="10"/>
      <c r="L58018" s="10"/>
      <c r="M58018" s="10"/>
    </row>
    <row r="58019" spans="2:13" s="1" customFormat="1" ht="13.8" x14ac:dyDescent="0.3">
      <c r="B58019" s="10"/>
      <c r="L58019" s="10"/>
      <c r="M58019" s="10"/>
    </row>
    <row r="58020" spans="2:13" s="1" customFormat="1" ht="13.8" x14ac:dyDescent="0.3">
      <c r="B58020" s="10"/>
      <c r="L58020" s="10"/>
      <c r="M58020" s="10"/>
    </row>
    <row r="58021" spans="2:13" s="1" customFormat="1" ht="13.8" x14ac:dyDescent="0.3">
      <c r="B58021" s="10"/>
      <c r="L58021" s="10"/>
      <c r="M58021" s="10"/>
    </row>
    <row r="58022" spans="2:13" s="1" customFormat="1" ht="13.8" x14ac:dyDescent="0.3">
      <c r="B58022" s="10"/>
      <c r="L58022" s="10"/>
      <c r="M58022" s="10"/>
    </row>
    <row r="58023" spans="2:13" s="1" customFormat="1" ht="13.8" x14ac:dyDescent="0.3">
      <c r="B58023" s="10"/>
      <c r="L58023" s="10"/>
      <c r="M58023" s="10"/>
    </row>
    <row r="58024" spans="2:13" s="1" customFormat="1" ht="13.8" x14ac:dyDescent="0.3">
      <c r="B58024" s="10"/>
      <c r="L58024" s="10"/>
      <c r="M58024" s="10"/>
    </row>
    <row r="58025" spans="2:13" s="1" customFormat="1" ht="13.8" x14ac:dyDescent="0.3">
      <c r="B58025" s="10"/>
      <c r="L58025" s="10"/>
      <c r="M58025" s="10"/>
    </row>
    <row r="58026" spans="2:13" s="1" customFormat="1" ht="13.8" x14ac:dyDescent="0.3">
      <c r="B58026" s="10"/>
      <c r="L58026" s="10"/>
      <c r="M58026" s="10"/>
    </row>
    <row r="58027" spans="2:13" s="1" customFormat="1" ht="13.8" x14ac:dyDescent="0.3">
      <c r="B58027" s="10"/>
      <c r="L58027" s="10"/>
      <c r="M58027" s="10"/>
    </row>
    <row r="58028" spans="2:13" s="1" customFormat="1" ht="13.8" x14ac:dyDescent="0.3">
      <c r="B58028" s="10"/>
      <c r="L58028" s="10"/>
      <c r="M58028" s="10"/>
    </row>
    <row r="58029" spans="2:13" s="1" customFormat="1" ht="13.8" x14ac:dyDescent="0.3">
      <c r="B58029" s="10"/>
      <c r="L58029" s="10"/>
      <c r="M58029" s="10"/>
    </row>
    <row r="58030" spans="2:13" s="1" customFormat="1" ht="13.8" x14ac:dyDescent="0.3">
      <c r="B58030" s="10"/>
      <c r="L58030" s="10"/>
      <c r="M58030" s="10"/>
    </row>
    <row r="58031" spans="2:13" s="1" customFormat="1" ht="13.8" x14ac:dyDescent="0.3">
      <c r="B58031" s="10"/>
      <c r="L58031" s="10"/>
      <c r="M58031" s="10"/>
    </row>
    <row r="58032" spans="2:13" s="1" customFormat="1" ht="13.8" x14ac:dyDescent="0.3">
      <c r="B58032" s="10"/>
      <c r="L58032" s="10"/>
      <c r="M58032" s="10"/>
    </row>
    <row r="58033" spans="2:13" s="1" customFormat="1" ht="13.8" x14ac:dyDescent="0.3">
      <c r="B58033" s="10"/>
      <c r="L58033" s="10"/>
      <c r="M58033" s="10"/>
    </row>
    <row r="58034" spans="2:13" s="1" customFormat="1" ht="13.8" x14ac:dyDescent="0.3">
      <c r="B58034" s="10"/>
      <c r="L58034" s="10"/>
      <c r="M58034" s="10"/>
    </row>
    <row r="58035" spans="2:13" s="1" customFormat="1" ht="13.8" x14ac:dyDescent="0.3">
      <c r="B58035" s="10"/>
      <c r="L58035" s="10"/>
      <c r="M58035" s="10"/>
    </row>
    <row r="58036" spans="2:13" s="1" customFormat="1" ht="13.8" x14ac:dyDescent="0.3">
      <c r="B58036" s="10"/>
      <c r="L58036" s="10"/>
      <c r="M58036" s="10"/>
    </row>
    <row r="58037" spans="2:13" s="1" customFormat="1" ht="13.8" x14ac:dyDescent="0.3">
      <c r="B58037" s="10"/>
      <c r="L58037" s="10"/>
      <c r="M58037" s="10"/>
    </row>
    <row r="58038" spans="2:13" s="1" customFormat="1" ht="13.8" x14ac:dyDescent="0.3">
      <c r="B58038" s="10"/>
      <c r="L58038" s="10"/>
      <c r="M58038" s="10"/>
    </row>
    <row r="58039" spans="2:13" s="1" customFormat="1" ht="13.8" x14ac:dyDescent="0.3">
      <c r="B58039" s="10"/>
      <c r="L58039" s="10"/>
      <c r="M58039" s="10"/>
    </row>
    <row r="58040" spans="2:13" s="1" customFormat="1" ht="13.8" x14ac:dyDescent="0.3">
      <c r="B58040" s="10"/>
      <c r="L58040" s="10"/>
      <c r="M58040" s="10"/>
    </row>
    <row r="58041" spans="2:13" s="1" customFormat="1" ht="13.8" x14ac:dyDescent="0.3">
      <c r="B58041" s="10"/>
      <c r="L58041" s="10"/>
      <c r="M58041" s="10"/>
    </row>
    <row r="58042" spans="2:13" s="1" customFormat="1" ht="13.8" x14ac:dyDescent="0.3">
      <c r="B58042" s="10"/>
      <c r="L58042" s="10"/>
      <c r="M58042" s="10"/>
    </row>
    <row r="58043" spans="2:13" s="1" customFormat="1" ht="13.8" x14ac:dyDescent="0.3">
      <c r="B58043" s="10"/>
      <c r="L58043" s="10"/>
      <c r="M58043" s="10"/>
    </row>
    <row r="58044" spans="2:13" s="1" customFormat="1" ht="13.8" x14ac:dyDescent="0.3">
      <c r="B58044" s="10"/>
      <c r="L58044" s="10"/>
      <c r="M58044" s="10"/>
    </row>
    <row r="58045" spans="2:13" s="1" customFormat="1" ht="13.8" x14ac:dyDescent="0.3">
      <c r="B58045" s="10"/>
      <c r="L58045" s="10"/>
      <c r="M58045" s="10"/>
    </row>
    <row r="58046" spans="2:13" s="1" customFormat="1" ht="13.8" x14ac:dyDescent="0.3">
      <c r="B58046" s="10"/>
      <c r="L58046" s="10"/>
      <c r="M58046" s="10"/>
    </row>
    <row r="58047" spans="2:13" s="1" customFormat="1" ht="13.8" x14ac:dyDescent="0.3">
      <c r="B58047" s="10"/>
      <c r="L58047" s="10"/>
      <c r="M58047" s="10"/>
    </row>
    <row r="58048" spans="2:13" s="1" customFormat="1" ht="13.8" x14ac:dyDescent="0.3">
      <c r="B58048" s="10"/>
      <c r="L58048" s="10"/>
      <c r="M58048" s="10"/>
    </row>
    <row r="58049" spans="2:13" s="1" customFormat="1" ht="13.8" x14ac:dyDescent="0.3">
      <c r="B58049" s="10"/>
      <c r="L58049" s="10"/>
      <c r="M58049" s="10"/>
    </row>
    <row r="58050" spans="2:13" s="1" customFormat="1" ht="13.8" x14ac:dyDescent="0.3">
      <c r="B58050" s="10"/>
      <c r="L58050" s="10"/>
      <c r="M58050" s="10"/>
    </row>
    <row r="58051" spans="2:13" s="1" customFormat="1" ht="13.8" x14ac:dyDescent="0.3">
      <c r="B58051" s="10"/>
      <c r="L58051" s="10"/>
      <c r="M58051" s="10"/>
    </row>
    <row r="58052" spans="2:13" s="1" customFormat="1" ht="13.8" x14ac:dyDescent="0.3">
      <c r="B58052" s="10"/>
      <c r="L58052" s="10"/>
      <c r="M58052" s="10"/>
    </row>
    <row r="58053" spans="2:13" s="1" customFormat="1" ht="13.8" x14ac:dyDescent="0.3">
      <c r="B58053" s="10"/>
      <c r="L58053" s="10"/>
      <c r="M58053" s="10"/>
    </row>
    <row r="58054" spans="2:13" s="1" customFormat="1" ht="13.8" x14ac:dyDescent="0.3">
      <c r="B58054" s="10"/>
      <c r="L58054" s="10"/>
      <c r="M58054" s="10"/>
    </row>
    <row r="58055" spans="2:13" s="1" customFormat="1" ht="13.8" x14ac:dyDescent="0.3">
      <c r="B58055" s="10"/>
      <c r="L58055" s="10"/>
      <c r="M58055" s="10"/>
    </row>
    <row r="58056" spans="2:13" s="1" customFormat="1" ht="13.8" x14ac:dyDescent="0.3">
      <c r="B58056" s="10"/>
      <c r="L58056" s="10"/>
      <c r="M58056" s="10"/>
    </row>
    <row r="58057" spans="2:13" s="1" customFormat="1" ht="13.8" x14ac:dyDescent="0.3">
      <c r="B58057" s="10"/>
      <c r="L58057" s="10"/>
      <c r="M58057" s="10"/>
    </row>
    <row r="58058" spans="2:13" s="1" customFormat="1" ht="13.8" x14ac:dyDescent="0.3">
      <c r="B58058" s="10"/>
      <c r="L58058" s="10"/>
      <c r="M58058" s="10"/>
    </row>
    <row r="58059" spans="2:13" s="1" customFormat="1" ht="13.8" x14ac:dyDescent="0.3">
      <c r="B58059" s="10"/>
      <c r="L58059" s="10"/>
      <c r="M58059" s="10"/>
    </row>
    <row r="58060" spans="2:13" s="1" customFormat="1" ht="13.8" x14ac:dyDescent="0.3">
      <c r="B58060" s="10"/>
      <c r="L58060" s="10"/>
      <c r="M58060" s="10"/>
    </row>
    <row r="58061" spans="2:13" s="1" customFormat="1" ht="13.8" x14ac:dyDescent="0.3">
      <c r="B58061" s="10"/>
      <c r="L58061" s="10"/>
      <c r="M58061" s="10"/>
    </row>
    <row r="58062" spans="2:13" s="1" customFormat="1" ht="13.8" x14ac:dyDescent="0.3">
      <c r="B58062" s="10"/>
      <c r="L58062" s="10"/>
      <c r="M58062" s="10"/>
    </row>
    <row r="58063" spans="2:13" s="1" customFormat="1" ht="13.8" x14ac:dyDescent="0.3">
      <c r="B58063" s="10"/>
      <c r="L58063" s="10"/>
      <c r="M58063" s="10"/>
    </row>
    <row r="58064" spans="2:13" s="1" customFormat="1" ht="13.8" x14ac:dyDescent="0.3">
      <c r="B58064" s="10"/>
      <c r="L58064" s="10"/>
      <c r="M58064" s="10"/>
    </row>
    <row r="58065" spans="2:13" s="1" customFormat="1" ht="13.8" x14ac:dyDescent="0.3">
      <c r="B58065" s="10"/>
      <c r="L58065" s="10"/>
      <c r="M58065" s="10"/>
    </row>
    <row r="58066" spans="2:13" s="1" customFormat="1" ht="13.8" x14ac:dyDescent="0.3">
      <c r="B58066" s="10"/>
      <c r="L58066" s="10"/>
      <c r="M58066" s="10"/>
    </row>
    <row r="58067" spans="2:13" s="1" customFormat="1" ht="13.8" x14ac:dyDescent="0.3">
      <c r="B58067" s="10"/>
      <c r="L58067" s="10"/>
      <c r="M58067" s="10"/>
    </row>
    <row r="58068" spans="2:13" s="1" customFormat="1" ht="13.8" x14ac:dyDescent="0.3">
      <c r="B58068" s="10"/>
      <c r="L58068" s="10"/>
      <c r="M58068" s="10"/>
    </row>
    <row r="58069" spans="2:13" s="1" customFormat="1" ht="13.8" x14ac:dyDescent="0.3">
      <c r="B58069" s="10"/>
      <c r="L58069" s="10"/>
      <c r="M58069" s="10"/>
    </row>
    <row r="58070" spans="2:13" s="1" customFormat="1" ht="13.8" x14ac:dyDescent="0.3">
      <c r="B58070" s="10"/>
      <c r="L58070" s="10"/>
      <c r="M58070" s="10"/>
    </row>
    <row r="58071" spans="2:13" s="1" customFormat="1" ht="13.8" x14ac:dyDescent="0.3">
      <c r="B58071" s="10"/>
      <c r="L58071" s="10"/>
      <c r="M58071" s="10"/>
    </row>
    <row r="58072" spans="2:13" s="1" customFormat="1" ht="13.8" x14ac:dyDescent="0.3">
      <c r="B58072" s="10"/>
      <c r="L58072" s="10"/>
      <c r="M58072" s="10"/>
    </row>
    <row r="58073" spans="2:13" s="1" customFormat="1" ht="13.8" x14ac:dyDescent="0.3">
      <c r="B58073" s="10"/>
      <c r="L58073" s="10"/>
      <c r="M58073" s="10"/>
    </row>
    <row r="58074" spans="2:13" s="1" customFormat="1" ht="13.8" x14ac:dyDescent="0.3">
      <c r="B58074" s="10"/>
      <c r="L58074" s="10"/>
      <c r="M58074" s="10"/>
    </row>
    <row r="58075" spans="2:13" s="1" customFormat="1" ht="13.8" x14ac:dyDescent="0.3">
      <c r="B58075" s="10"/>
      <c r="L58075" s="10"/>
      <c r="M58075" s="10"/>
    </row>
    <row r="58076" spans="2:13" s="1" customFormat="1" ht="13.8" x14ac:dyDescent="0.3">
      <c r="B58076" s="10"/>
      <c r="L58076" s="10"/>
      <c r="M58076" s="10"/>
    </row>
    <row r="58077" spans="2:13" s="1" customFormat="1" ht="13.8" x14ac:dyDescent="0.3">
      <c r="B58077" s="10"/>
      <c r="L58077" s="10"/>
      <c r="M58077" s="10"/>
    </row>
    <row r="58078" spans="2:13" s="1" customFormat="1" ht="13.8" x14ac:dyDescent="0.3">
      <c r="B58078" s="10"/>
      <c r="L58078" s="10"/>
      <c r="M58078" s="10"/>
    </row>
    <row r="58079" spans="2:13" s="1" customFormat="1" ht="13.8" x14ac:dyDescent="0.3">
      <c r="B58079" s="10"/>
      <c r="L58079" s="10"/>
      <c r="M58079" s="10"/>
    </row>
    <row r="58080" spans="2:13" s="1" customFormat="1" ht="13.8" x14ac:dyDescent="0.3">
      <c r="B58080" s="10"/>
      <c r="L58080" s="10"/>
      <c r="M58080" s="10"/>
    </row>
    <row r="58081" spans="2:13" s="1" customFormat="1" ht="13.8" x14ac:dyDescent="0.3">
      <c r="B58081" s="10"/>
      <c r="L58081" s="10"/>
      <c r="M58081" s="10"/>
    </row>
    <row r="58082" spans="2:13" s="1" customFormat="1" ht="13.8" x14ac:dyDescent="0.3">
      <c r="B58082" s="10"/>
      <c r="L58082" s="10"/>
      <c r="M58082" s="10"/>
    </row>
    <row r="58083" spans="2:13" s="1" customFormat="1" ht="13.8" x14ac:dyDescent="0.3">
      <c r="B58083" s="10"/>
      <c r="L58083" s="10"/>
      <c r="M58083" s="10"/>
    </row>
    <row r="58084" spans="2:13" s="1" customFormat="1" ht="13.8" x14ac:dyDescent="0.3">
      <c r="B58084" s="10"/>
      <c r="L58084" s="10"/>
      <c r="M58084" s="10"/>
    </row>
    <row r="58085" spans="2:13" s="1" customFormat="1" ht="13.8" x14ac:dyDescent="0.3">
      <c r="B58085" s="10"/>
      <c r="L58085" s="10"/>
      <c r="M58085" s="10"/>
    </row>
    <row r="58086" spans="2:13" s="1" customFormat="1" ht="13.8" x14ac:dyDescent="0.3">
      <c r="B58086" s="10"/>
      <c r="L58086" s="10"/>
      <c r="M58086" s="10"/>
    </row>
    <row r="58087" spans="2:13" s="1" customFormat="1" ht="13.8" x14ac:dyDescent="0.3">
      <c r="B58087" s="10"/>
      <c r="L58087" s="10"/>
      <c r="M58087" s="10"/>
    </row>
    <row r="58088" spans="2:13" s="1" customFormat="1" ht="13.8" x14ac:dyDescent="0.3">
      <c r="B58088" s="10"/>
      <c r="L58088" s="10"/>
      <c r="M58088" s="10"/>
    </row>
    <row r="58089" spans="2:13" s="1" customFormat="1" ht="13.8" x14ac:dyDescent="0.3">
      <c r="B58089" s="10"/>
      <c r="L58089" s="10"/>
      <c r="M58089" s="10"/>
    </row>
    <row r="58090" spans="2:13" s="1" customFormat="1" ht="13.8" x14ac:dyDescent="0.3">
      <c r="B58090" s="10"/>
      <c r="L58090" s="10"/>
      <c r="M58090" s="10"/>
    </row>
    <row r="58091" spans="2:13" s="1" customFormat="1" ht="13.8" x14ac:dyDescent="0.3">
      <c r="B58091" s="10"/>
      <c r="L58091" s="10"/>
      <c r="M58091" s="10"/>
    </row>
    <row r="58092" spans="2:13" s="1" customFormat="1" ht="13.8" x14ac:dyDescent="0.3">
      <c r="B58092" s="10"/>
      <c r="L58092" s="10"/>
      <c r="M58092" s="10"/>
    </row>
    <row r="58093" spans="2:13" s="1" customFormat="1" ht="13.8" x14ac:dyDescent="0.3">
      <c r="B58093" s="10"/>
      <c r="L58093" s="10"/>
      <c r="M58093" s="10"/>
    </row>
    <row r="58094" spans="2:13" s="1" customFormat="1" ht="13.8" x14ac:dyDescent="0.3">
      <c r="B58094" s="10"/>
      <c r="L58094" s="10"/>
      <c r="M58094" s="10"/>
    </row>
    <row r="58095" spans="2:13" s="1" customFormat="1" ht="13.8" x14ac:dyDescent="0.3">
      <c r="B58095" s="10"/>
      <c r="L58095" s="10"/>
      <c r="M58095" s="10"/>
    </row>
    <row r="58096" spans="2:13" s="1" customFormat="1" ht="13.8" x14ac:dyDescent="0.3">
      <c r="B58096" s="10"/>
      <c r="L58096" s="10"/>
      <c r="M58096" s="10"/>
    </row>
    <row r="58097" spans="2:13" s="1" customFormat="1" ht="13.8" x14ac:dyDescent="0.3">
      <c r="B58097" s="10"/>
      <c r="L58097" s="10"/>
      <c r="M58097" s="10"/>
    </row>
    <row r="58098" spans="2:13" s="1" customFormat="1" ht="13.8" x14ac:dyDescent="0.3">
      <c r="B58098" s="10"/>
      <c r="L58098" s="10"/>
      <c r="M58098" s="10"/>
    </row>
    <row r="58099" spans="2:13" s="1" customFormat="1" ht="13.8" x14ac:dyDescent="0.3">
      <c r="B58099" s="10"/>
      <c r="L58099" s="10"/>
      <c r="M58099" s="10"/>
    </row>
    <row r="58100" spans="2:13" s="1" customFormat="1" ht="13.8" x14ac:dyDescent="0.3">
      <c r="B58100" s="10"/>
      <c r="L58100" s="10"/>
      <c r="M58100" s="10"/>
    </row>
    <row r="58101" spans="2:13" s="1" customFormat="1" ht="13.8" x14ac:dyDescent="0.3">
      <c r="B58101" s="10"/>
      <c r="L58101" s="10"/>
      <c r="M58101" s="10"/>
    </row>
    <row r="58102" spans="2:13" s="1" customFormat="1" ht="13.8" x14ac:dyDescent="0.3">
      <c r="B58102" s="10"/>
      <c r="L58102" s="10"/>
      <c r="M58102" s="10"/>
    </row>
    <row r="58103" spans="2:13" s="1" customFormat="1" ht="13.8" x14ac:dyDescent="0.3">
      <c r="B58103" s="10"/>
      <c r="L58103" s="10"/>
      <c r="M58103" s="10"/>
    </row>
    <row r="58104" spans="2:13" s="1" customFormat="1" ht="13.8" x14ac:dyDescent="0.3">
      <c r="B58104" s="10"/>
      <c r="L58104" s="10"/>
      <c r="M58104" s="10"/>
    </row>
    <row r="58105" spans="2:13" s="1" customFormat="1" ht="13.8" x14ac:dyDescent="0.3">
      <c r="B58105" s="10"/>
      <c r="L58105" s="10"/>
      <c r="M58105" s="10"/>
    </row>
    <row r="58106" spans="2:13" s="1" customFormat="1" ht="13.8" x14ac:dyDescent="0.3">
      <c r="B58106" s="10"/>
      <c r="L58106" s="10"/>
      <c r="M58106" s="10"/>
    </row>
    <row r="58107" spans="2:13" s="1" customFormat="1" ht="13.8" x14ac:dyDescent="0.3">
      <c r="B58107" s="10"/>
      <c r="L58107" s="10"/>
      <c r="M58107" s="10"/>
    </row>
    <row r="58108" spans="2:13" s="1" customFormat="1" ht="13.8" x14ac:dyDescent="0.3">
      <c r="B58108" s="10"/>
      <c r="L58108" s="10"/>
      <c r="M58108" s="10"/>
    </row>
    <row r="58109" spans="2:13" s="1" customFormat="1" ht="13.8" x14ac:dyDescent="0.3">
      <c r="B58109" s="10"/>
      <c r="L58109" s="10"/>
      <c r="M58109" s="10"/>
    </row>
    <row r="58110" spans="2:13" s="1" customFormat="1" ht="13.8" x14ac:dyDescent="0.3">
      <c r="B58110" s="10"/>
      <c r="L58110" s="10"/>
      <c r="M58110" s="10"/>
    </row>
    <row r="58111" spans="2:13" s="1" customFormat="1" ht="13.8" x14ac:dyDescent="0.3">
      <c r="B58111" s="10"/>
      <c r="L58111" s="10"/>
      <c r="M58111" s="10"/>
    </row>
    <row r="58112" spans="2:13" s="1" customFormat="1" ht="13.8" x14ac:dyDescent="0.3">
      <c r="B58112" s="10"/>
      <c r="L58112" s="10"/>
      <c r="M58112" s="10"/>
    </row>
    <row r="58113" spans="2:13" s="1" customFormat="1" ht="13.8" x14ac:dyDescent="0.3">
      <c r="B58113" s="10"/>
      <c r="L58113" s="10"/>
      <c r="M58113" s="10"/>
    </row>
    <row r="58114" spans="2:13" s="1" customFormat="1" ht="13.8" x14ac:dyDescent="0.3">
      <c r="B58114" s="10"/>
      <c r="L58114" s="10"/>
      <c r="M58114" s="10"/>
    </row>
    <row r="58115" spans="2:13" s="1" customFormat="1" ht="13.8" x14ac:dyDescent="0.3">
      <c r="B58115" s="10"/>
      <c r="L58115" s="10"/>
      <c r="M58115" s="10"/>
    </row>
    <row r="58116" spans="2:13" s="1" customFormat="1" ht="13.8" x14ac:dyDescent="0.3">
      <c r="B58116" s="10"/>
      <c r="L58116" s="10"/>
      <c r="M58116" s="10"/>
    </row>
    <row r="58117" spans="2:13" s="1" customFormat="1" ht="13.8" x14ac:dyDescent="0.3">
      <c r="B58117" s="10"/>
      <c r="L58117" s="10"/>
      <c r="M58117" s="10"/>
    </row>
    <row r="58118" spans="2:13" s="1" customFormat="1" ht="13.8" x14ac:dyDescent="0.3">
      <c r="B58118" s="10"/>
      <c r="L58118" s="10"/>
      <c r="M58118" s="10"/>
    </row>
    <row r="58119" spans="2:13" s="1" customFormat="1" ht="13.8" x14ac:dyDescent="0.3">
      <c r="B58119" s="10"/>
      <c r="L58119" s="10"/>
      <c r="M58119" s="10"/>
    </row>
    <row r="58120" spans="2:13" s="1" customFormat="1" ht="13.8" x14ac:dyDescent="0.3">
      <c r="B58120" s="10"/>
      <c r="L58120" s="10"/>
      <c r="M58120" s="10"/>
    </row>
    <row r="58121" spans="2:13" s="1" customFormat="1" ht="13.8" x14ac:dyDescent="0.3">
      <c r="B58121" s="10"/>
      <c r="L58121" s="10"/>
      <c r="M58121" s="10"/>
    </row>
    <row r="58122" spans="2:13" s="1" customFormat="1" ht="13.8" x14ac:dyDescent="0.3">
      <c r="B58122" s="10"/>
      <c r="L58122" s="10"/>
      <c r="M58122" s="10"/>
    </row>
    <row r="58123" spans="2:13" s="1" customFormat="1" ht="13.8" x14ac:dyDescent="0.3">
      <c r="B58123" s="10"/>
      <c r="L58123" s="10"/>
      <c r="M58123" s="10"/>
    </row>
    <row r="58124" spans="2:13" s="1" customFormat="1" ht="13.8" x14ac:dyDescent="0.3">
      <c r="B58124" s="10"/>
      <c r="L58124" s="10"/>
      <c r="M58124" s="10"/>
    </row>
    <row r="58125" spans="2:13" s="1" customFormat="1" ht="13.8" x14ac:dyDescent="0.3">
      <c r="B58125" s="10"/>
      <c r="L58125" s="10"/>
      <c r="M58125" s="10"/>
    </row>
    <row r="58126" spans="2:13" s="1" customFormat="1" ht="13.8" x14ac:dyDescent="0.3">
      <c r="B58126" s="10"/>
      <c r="L58126" s="10"/>
      <c r="M58126" s="10"/>
    </row>
    <row r="58127" spans="2:13" s="1" customFormat="1" ht="13.8" x14ac:dyDescent="0.3">
      <c r="B58127" s="10"/>
      <c r="L58127" s="10"/>
      <c r="M58127" s="10"/>
    </row>
    <row r="58128" spans="2:13" s="1" customFormat="1" ht="13.8" x14ac:dyDescent="0.3">
      <c r="B58128" s="10"/>
      <c r="L58128" s="10"/>
      <c r="M58128" s="10"/>
    </row>
    <row r="58129" spans="2:13" s="1" customFormat="1" ht="13.8" x14ac:dyDescent="0.3">
      <c r="B58129" s="10"/>
      <c r="L58129" s="10"/>
      <c r="M58129" s="10"/>
    </row>
    <row r="58130" spans="2:13" s="1" customFormat="1" ht="13.8" x14ac:dyDescent="0.3">
      <c r="B58130" s="10"/>
      <c r="L58130" s="10"/>
      <c r="M58130" s="10"/>
    </row>
    <row r="58131" spans="2:13" s="1" customFormat="1" ht="13.8" x14ac:dyDescent="0.3">
      <c r="B58131" s="10"/>
      <c r="L58131" s="10"/>
      <c r="M58131" s="10"/>
    </row>
    <row r="58132" spans="2:13" s="1" customFormat="1" ht="13.8" x14ac:dyDescent="0.3">
      <c r="B58132" s="10"/>
      <c r="L58132" s="10"/>
      <c r="M58132" s="10"/>
    </row>
    <row r="58133" spans="2:13" s="1" customFormat="1" ht="13.8" x14ac:dyDescent="0.3">
      <c r="B58133" s="10"/>
      <c r="L58133" s="10"/>
      <c r="M58133" s="10"/>
    </row>
    <row r="58134" spans="2:13" s="1" customFormat="1" ht="13.8" x14ac:dyDescent="0.3">
      <c r="B58134" s="10"/>
      <c r="L58134" s="10"/>
      <c r="M58134" s="10"/>
    </row>
    <row r="58135" spans="2:13" s="1" customFormat="1" ht="13.8" x14ac:dyDescent="0.3">
      <c r="B58135" s="10"/>
      <c r="L58135" s="10"/>
      <c r="M58135" s="10"/>
    </row>
    <row r="58136" spans="2:13" s="1" customFormat="1" ht="13.8" x14ac:dyDescent="0.3">
      <c r="B58136" s="10"/>
      <c r="L58136" s="10"/>
      <c r="M58136" s="10"/>
    </row>
    <row r="58137" spans="2:13" s="1" customFormat="1" ht="13.8" x14ac:dyDescent="0.3">
      <c r="B58137" s="10"/>
      <c r="L58137" s="10"/>
      <c r="M58137" s="10"/>
    </row>
    <row r="58138" spans="2:13" s="1" customFormat="1" ht="13.8" x14ac:dyDescent="0.3">
      <c r="B58138" s="10"/>
      <c r="L58138" s="10"/>
      <c r="M58138" s="10"/>
    </row>
    <row r="58139" spans="2:13" s="1" customFormat="1" ht="13.8" x14ac:dyDescent="0.3">
      <c r="B58139" s="10"/>
      <c r="L58139" s="10"/>
      <c r="M58139" s="10"/>
    </row>
    <row r="58140" spans="2:13" s="1" customFormat="1" ht="13.8" x14ac:dyDescent="0.3">
      <c r="B58140" s="10"/>
      <c r="L58140" s="10"/>
      <c r="M58140" s="10"/>
    </row>
    <row r="58141" spans="2:13" s="1" customFormat="1" ht="13.8" x14ac:dyDescent="0.3">
      <c r="B58141" s="10"/>
      <c r="L58141" s="10"/>
      <c r="M58141" s="10"/>
    </row>
    <row r="58142" spans="2:13" s="1" customFormat="1" ht="13.8" x14ac:dyDescent="0.3">
      <c r="B58142" s="10"/>
      <c r="L58142" s="10"/>
      <c r="M58142" s="10"/>
    </row>
    <row r="58143" spans="2:13" s="1" customFormat="1" ht="13.8" x14ac:dyDescent="0.3">
      <c r="B58143" s="10"/>
      <c r="L58143" s="10"/>
      <c r="M58143" s="10"/>
    </row>
    <row r="58144" spans="2:13" s="1" customFormat="1" ht="13.8" x14ac:dyDescent="0.3">
      <c r="B58144" s="10"/>
      <c r="L58144" s="10"/>
      <c r="M58144" s="10"/>
    </row>
    <row r="58145" spans="2:13" s="1" customFormat="1" ht="13.8" x14ac:dyDescent="0.3">
      <c r="B58145" s="10"/>
      <c r="L58145" s="10"/>
      <c r="M58145" s="10"/>
    </row>
    <row r="58146" spans="2:13" s="1" customFormat="1" ht="13.8" x14ac:dyDescent="0.3">
      <c r="B58146" s="10"/>
      <c r="L58146" s="10"/>
      <c r="M58146" s="10"/>
    </row>
    <row r="58147" spans="2:13" s="1" customFormat="1" ht="13.8" x14ac:dyDescent="0.3">
      <c r="B58147" s="10"/>
      <c r="L58147" s="10"/>
      <c r="M58147" s="10"/>
    </row>
    <row r="58148" spans="2:13" s="1" customFormat="1" ht="13.8" x14ac:dyDescent="0.3">
      <c r="B58148" s="10"/>
      <c r="L58148" s="10"/>
      <c r="M58148" s="10"/>
    </row>
    <row r="58149" spans="2:13" s="1" customFormat="1" ht="13.8" x14ac:dyDescent="0.3">
      <c r="B58149" s="10"/>
      <c r="L58149" s="10"/>
      <c r="M58149" s="10"/>
    </row>
    <row r="58150" spans="2:13" s="1" customFormat="1" ht="13.8" x14ac:dyDescent="0.3">
      <c r="B58150" s="10"/>
      <c r="L58150" s="10"/>
      <c r="M58150" s="10"/>
    </row>
    <row r="58151" spans="2:13" s="1" customFormat="1" ht="13.8" x14ac:dyDescent="0.3">
      <c r="B58151" s="10"/>
      <c r="L58151" s="10"/>
      <c r="M58151" s="10"/>
    </row>
    <row r="58152" spans="2:13" s="1" customFormat="1" ht="13.8" x14ac:dyDescent="0.3">
      <c r="B58152" s="10"/>
      <c r="L58152" s="10"/>
      <c r="M58152" s="10"/>
    </row>
    <row r="58153" spans="2:13" s="1" customFormat="1" ht="13.8" x14ac:dyDescent="0.3">
      <c r="B58153" s="10"/>
      <c r="L58153" s="10"/>
      <c r="M58153" s="10"/>
    </row>
    <row r="58154" spans="2:13" s="1" customFormat="1" ht="13.8" x14ac:dyDescent="0.3">
      <c r="B58154" s="10"/>
      <c r="L58154" s="10"/>
      <c r="M58154" s="10"/>
    </row>
    <row r="58155" spans="2:13" s="1" customFormat="1" ht="13.8" x14ac:dyDescent="0.3">
      <c r="B58155" s="10"/>
      <c r="L58155" s="10"/>
      <c r="M58155" s="10"/>
    </row>
    <row r="58156" spans="2:13" s="1" customFormat="1" ht="13.8" x14ac:dyDescent="0.3">
      <c r="B58156" s="10"/>
      <c r="L58156" s="10"/>
      <c r="M58156" s="10"/>
    </row>
    <row r="58157" spans="2:13" s="1" customFormat="1" ht="13.8" x14ac:dyDescent="0.3">
      <c r="B58157" s="10"/>
      <c r="L58157" s="10"/>
      <c r="M58157" s="10"/>
    </row>
    <row r="58158" spans="2:13" s="1" customFormat="1" ht="13.8" x14ac:dyDescent="0.3">
      <c r="B58158" s="10"/>
      <c r="L58158" s="10"/>
      <c r="M58158" s="10"/>
    </row>
    <row r="58159" spans="2:13" s="1" customFormat="1" ht="13.8" x14ac:dyDescent="0.3">
      <c r="B58159" s="10"/>
      <c r="L58159" s="10"/>
      <c r="M58159" s="10"/>
    </row>
    <row r="58160" spans="2:13" s="1" customFormat="1" ht="13.8" x14ac:dyDescent="0.3">
      <c r="B58160" s="10"/>
      <c r="L58160" s="10"/>
      <c r="M58160" s="10"/>
    </row>
    <row r="58161" spans="2:13" s="1" customFormat="1" ht="13.8" x14ac:dyDescent="0.3">
      <c r="B58161" s="10"/>
      <c r="L58161" s="10"/>
      <c r="M58161" s="10"/>
    </row>
    <row r="58162" spans="2:13" s="1" customFormat="1" ht="13.8" x14ac:dyDescent="0.3">
      <c r="B58162" s="10"/>
      <c r="L58162" s="10"/>
      <c r="M58162" s="10"/>
    </row>
    <row r="58163" spans="2:13" s="1" customFormat="1" ht="13.8" x14ac:dyDescent="0.3">
      <c r="B58163" s="10"/>
      <c r="L58163" s="10"/>
      <c r="M58163" s="10"/>
    </row>
    <row r="58164" spans="2:13" s="1" customFormat="1" ht="13.8" x14ac:dyDescent="0.3">
      <c r="B58164" s="10"/>
      <c r="L58164" s="10"/>
      <c r="M58164" s="10"/>
    </row>
    <row r="58165" spans="2:13" s="1" customFormat="1" ht="13.8" x14ac:dyDescent="0.3">
      <c r="B58165" s="10"/>
      <c r="L58165" s="10"/>
      <c r="M58165" s="10"/>
    </row>
    <row r="58166" spans="2:13" s="1" customFormat="1" ht="13.8" x14ac:dyDescent="0.3">
      <c r="B58166" s="10"/>
      <c r="L58166" s="10"/>
      <c r="M58166" s="10"/>
    </row>
    <row r="58167" spans="2:13" s="1" customFormat="1" ht="13.8" x14ac:dyDescent="0.3">
      <c r="B58167" s="10"/>
      <c r="L58167" s="10"/>
      <c r="M58167" s="10"/>
    </row>
    <row r="58168" spans="2:13" s="1" customFormat="1" ht="13.8" x14ac:dyDescent="0.3">
      <c r="B58168" s="10"/>
      <c r="L58168" s="10"/>
      <c r="M58168" s="10"/>
    </row>
    <row r="58169" spans="2:13" s="1" customFormat="1" ht="13.8" x14ac:dyDescent="0.3">
      <c r="B58169" s="10"/>
      <c r="L58169" s="10"/>
      <c r="M58169" s="10"/>
    </row>
    <row r="58170" spans="2:13" s="1" customFormat="1" ht="13.8" x14ac:dyDescent="0.3">
      <c r="B58170" s="10"/>
      <c r="L58170" s="10"/>
      <c r="M58170" s="10"/>
    </row>
    <row r="58171" spans="2:13" s="1" customFormat="1" ht="13.8" x14ac:dyDescent="0.3">
      <c r="B58171" s="10"/>
      <c r="L58171" s="10"/>
      <c r="M58171" s="10"/>
    </row>
    <row r="58172" spans="2:13" s="1" customFormat="1" ht="13.8" x14ac:dyDescent="0.3">
      <c r="B58172" s="10"/>
      <c r="L58172" s="10"/>
      <c r="M58172" s="10"/>
    </row>
    <row r="58173" spans="2:13" s="1" customFormat="1" ht="13.8" x14ac:dyDescent="0.3">
      <c r="B58173" s="10"/>
      <c r="L58173" s="10"/>
      <c r="M58173" s="10"/>
    </row>
    <row r="58174" spans="2:13" s="1" customFormat="1" ht="13.8" x14ac:dyDescent="0.3">
      <c r="B58174" s="10"/>
      <c r="L58174" s="10"/>
      <c r="M58174" s="10"/>
    </row>
    <row r="58175" spans="2:13" s="1" customFormat="1" ht="13.8" x14ac:dyDescent="0.3">
      <c r="B58175" s="10"/>
      <c r="L58175" s="10"/>
      <c r="M58175" s="10"/>
    </row>
    <row r="58176" spans="2:13" s="1" customFormat="1" ht="13.8" x14ac:dyDescent="0.3">
      <c r="B58176" s="10"/>
      <c r="L58176" s="10"/>
      <c r="M58176" s="10"/>
    </row>
    <row r="58177" spans="2:13" s="1" customFormat="1" ht="13.8" x14ac:dyDescent="0.3">
      <c r="B58177" s="10"/>
      <c r="L58177" s="10"/>
      <c r="M58177" s="10"/>
    </row>
    <row r="58178" spans="2:13" s="1" customFormat="1" ht="13.8" x14ac:dyDescent="0.3">
      <c r="B58178" s="10"/>
      <c r="L58178" s="10"/>
      <c r="M58178" s="10"/>
    </row>
    <row r="58179" spans="2:13" s="1" customFormat="1" ht="13.8" x14ac:dyDescent="0.3">
      <c r="B58179" s="10"/>
      <c r="L58179" s="10"/>
      <c r="M58179" s="10"/>
    </row>
    <row r="58180" spans="2:13" s="1" customFormat="1" ht="13.8" x14ac:dyDescent="0.3">
      <c r="B58180" s="10"/>
      <c r="L58180" s="10"/>
      <c r="M58180" s="10"/>
    </row>
    <row r="58181" spans="2:13" s="1" customFormat="1" ht="13.8" x14ac:dyDescent="0.3">
      <c r="B58181" s="10"/>
      <c r="L58181" s="10"/>
      <c r="M58181" s="10"/>
    </row>
    <row r="58182" spans="2:13" s="1" customFormat="1" ht="13.8" x14ac:dyDescent="0.3">
      <c r="B58182" s="10"/>
      <c r="L58182" s="10"/>
      <c r="M58182" s="10"/>
    </row>
    <row r="58183" spans="2:13" s="1" customFormat="1" ht="13.8" x14ac:dyDescent="0.3">
      <c r="B58183" s="10"/>
      <c r="L58183" s="10"/>
      <c r="M58183" s="10"/>
    </row>
    <row r="58184" spans="2:13" s="1" customFormat="1" ht="13.8" x14ac:dyDescent="0.3">
      <c r="B58184" s="10"/>
      <c r="L58184" s="10"/>
      <c r="M58184" s="10"/>
    </row>
    <row r="58185" spans="2:13" s="1" customFormat="1" ht="13.8" x14ac:dyDescent="0.3">
      <c r="B58185" s="10"/>
      <c r="L58185" s="10"/>
      <c r="M58185" s="10"/>
    </row>
    <row r="58186" spans="2:13" s="1" customFormat="1" ht="13.8" x14ac:dyDescent="0.3">
      <c r="B58186" s="10"/>
      <c r="L58186" s="10"/>
      <c r="M58186" s="10"/>
    </row>
    <row r="58187" spans="2:13" s="1" customFormat="1" ht="13.8" x14ac:dyDescent="0.3">
      <c r="B58187" s="10"/>
      <c r="L58187" s="10"/>
      <c r="M58187" s="10"/>
    </row>
    <row r="58188" spans="2:13" s="1" customFormat="1" ht="13.8" x14ac:dyDescent="0.3">
      <c r="B58188" s="10"/>
      <c r="L58188" s="10"/>
      <c r="M58188" s="10"/>
    </row>
    <row r="58189" spans="2:13" s="1" customFormat="1" ht="13.8" x14ac:dyDescent="0.3">
      <c r="B58189" s="10"/>
      <c r="L58189" s="10"/>
      <c r="M58189" s="10"/>
    </row>
    <row r="58190" spans="2:13" s="1" customFormat="1" ht="13.8" x14ac:dyDescent="0.3">
      <c r="B58190" s="10"/>
      <c r="L58190" s="10"/>
      <c r="M58190" s="10"/>
    </row>
    <row r="58191" spans="2:13" s="1" customFormat="1" ht="13.8" x14ac:dyDescent="0.3">
      <c r="B58191" s="10"/>
      <c r="L58191" s="10"/>
      <c r="M58191" s="10"/>
    </row>
    <row r="58192" spans="2:13" s="1" customFormat="1" ht="13.8" x14ac:dyDescent="0.3">
      <c r="B58192" s="10"/>
      <c r="L58192" s="10"/>
      <c r="M58192" s="10"/>
    </row>
    <row r="58193" spans="2:13" s="1" customFormat="1" ht="13.8" x14ac:dyDescent="0.3">
      <c r="B58193" s="10"/>
      <c r="L58193" s="10"/>
      <c r="M58193" s="10"/>
    </row>
    <row r="58194" spans="2:13" s="1" customFormat="1" ht="13.8" x14ac:dyDescent="0.3">
      <c r="B58194" s="10"/>
      <c r="L58194" s="10"/>
      <c r="M58194" s="10"/>
    </row>
    <row r="58195" spans="2:13" s="1" customFormat="1" ht="13.8" x14ac:dyDescent="0.3">
      <c r="B58195" s="10"/>
      <c r="L58195" s="10"/>
      <c r="M58195" s="10"/>
    </row>
    <row r="58196" spans="2:13" s="1" customFormat="1" ht="13.8" x14ac:dyDescent="0.3">
      <c r="B58196" s="10"/>
      <c r="L58196" s="10"/>
      <c r="M58196" s="10"/>
    </row>
    <row r="58197" spans="2:13" s="1" customFormat="1" ht="13.8" x14ac:dyDescent="0.3">
      <c r="B58197" s="10"/>
      <c r="L58197" s="10"/>
      <c r="M58197" s="10"/>
    </row>
    <row r="58198" spans="2:13" s="1" customFormat="1" ht="13.8" x14ac:dyDescent="0.3">
      <c r="B58198" s="10"/>
      <c r="L58198" s="10"/>
      <c r="M58198" s="10"/>
    </row>
    <row r="58199" spans="2:13" s="1" customFormat="1" ht="13.8" x14ac:dyDescent="0.3">
      <c r="B58199" s="10"/>
      <c r="L58199" s="10"/>
      <c r="M58199" s="10"/>
    </row>
    <row r="58200" spans="2:13" s="1" customFormat="1" ht="13.8" x14ac:dyDescent="0.3">
      <c r="B58200" s="10"/>
      <c r="L58200" s="10"/>
      <c r="M58200" s="10"/>
    </row>
    <row r="58201" spans="2:13" s="1" customFormat="1" ht="13.8" x14ac:dyDescent="0.3">
      <c r="B58201" s="10"/>
      <c r="L58201" s="10"/>
      <c r="M58201" s="10"/>
    </row>
    <row r="58202" spans="2:13" s="1" customFormat="1" ht="13.8" x14ac:dyDescent="0.3">
      <c r="B58202" s="10"/>
      <c r="L58202" s="10"/>
      <c r="M58202" s="10"/>
    </row>
    <row r="58203" spans="2:13" s="1" customFormat="1" ht="13.8" x14ac:dyDescent="0.3">
      <c r="B58203" s="10"/>
      <c r="L58203" s="10"/>
      <c r="M58203" s="10"/>
    </row>
    <row r="58204" spans="2:13" s="1" customFormat="1" ht="13.8" x14ac:dyDescent="0.3">
      <c r="B58204" s="10"/>
      <c r="L58204" s="10"/>
      <c r="M58204" s="10"/>
    </row>
    <row r="58205" spans="2:13" s="1" customFormat="1" ht="13.8" x14ac:dyDescent="0.3">
      <c r="B58205" s="10"/>
      <c r="L58205" s="10"/>
      <c r="M58205" s="10"/>
    </row>
    <row r="58206" spans="2:13" s="1" customFormat="1" ht="13.8" x14ac:dyDescent="0.3">
      <c r="B58206" s="10"/>
      <c r="L58206" s="10"/>
      <c r="M58206" s="10"/>
    </row>
    <row r="58207" spans="2:13" s="1" customFormat="1" ht="13.8" x14ac:dyDescent="0.3">
      <c r="B58207" s="10"/>
      <c r="L58207" s="10"/>
      <c r="M58207" s="10"/>
    </row>
    <row r="58208" spans="2:13" s="1" customFormat="1" ht="13.8" x14ac:dyDescent="0.3">
      <c r="B58208" s="10"/>
      <c r="L58208" s="10"/>
      <c r="M58208" s="10"/>
    </row>
    <row r="58209" spans="2:13" s="1" customFormat="1" ht="13.8" x14ac:dyDescent="0.3">
      <c r="B58209" s="10"/>
      <c r="L58209" s="10"/>
      <c r="M58209" s="10"/>
    </row>
    <row r="58210" spans="2:13" s="1" customFormat="1" ht="13.8" x14ac:dyDescent="0.3">
      <c r="B58210" s="10"/>
      <c r="L58210" s="10"/>
      <c r="M58210" s="10"/>
    </row>
    <row r="58211" spans="2:13" s="1" customFormat="1" ht="13.8" x14ac:dyDescent="0.3">
      <c r="B58211" s="10"/>
      <c r="L58211" s="10"/>
      <c r="M58211" s="10"/>
    </row>
    <row r="58212" spans="2:13" s="1" customFormat="1" ht="13.8" x14ac:dyDescent="0.3">
      <c r="B58212" s="10"/>
      <c r="L58212" s="10"/>
      <c r="M58212" s="10"/>
    </row>
    <row r="58213" spans="2:13" s="1" customFormat="1" ht="13.8" x14ac:dyDescent="0.3">
      <c r="B58213" s="10"/>
      <c r="L58213" s="10"/>
      <c r="M58213" s="10"/>
    </row>
    <row r="58214" spans="2:13" s="1" customFormat="1" ht="13.8" x14ac:dyDescent="0.3">
      <c r="B58214" s="10"/>
      <c r="L58214" s="10"/>
      <c r="M58214" s="10"/>
    </row>
    <row r="58215" spans="2:13" s="1" customFormat="1" ht="13.8" x14ac:dyDescent="0.3">
      <c r="B58215" s="10"/>
      <c r="L58215" s="10"/>
      <c r="M58215" s="10"/>
    </row>
    <row r="58216" spans="2:13" s="1" customFormat="1" ht="13.8" x14ac:dyDescent="0.3">
      <c r="B58216" s="10"/>
      <c r="L58216" s="10"/>
      <c r="M58216" s="10"/>
    </row>
    <row r="58217" spans="2:13" s="1" customFormat="1" ht="13.8" x14ac:dyDescent="0.3">
      <c r="B58217" s="10"/>
      <c r="L58217" s="10"/>
      <c r="M58217" s="10"/>
    </row>
    <row r="58218" spans="2:13" s="1" customFormat="1" ht="13.8" x14ac:dyDescent="0.3">
      <c r="B58218" s="10"/>
      <c r="L58218" s="10"/>
      <c r="M58218" s="10"/>
    </row>
    <row r="58219" spans="2:13" s="1" customFormat="1" ht="13.8" x14ac:dyDescent="0.3">
      <c r="B58219" s="10"/>
      <c r="L58219" s="10"/>
      <c r="M58219" s="10"/>
    </row>
    <row r="58220" spans="2:13" s="1" customFormat="1" ht="13.8" x14ac:dyDescent="0.3">
      <c r="B58220" s="10"/>
      <c r="L58220" s="10"/>
      <c r="M58220" s="10"/>
    </row>
    <row r="58221" spans="2:13" s="1" customFormat="1" ht="13.8" x14ac:dyDescent="0.3">
      <c r="B58221" s="10"/>
      <c r="L58221" s="10"/>
      <c r="M58221" s="10"/>
    </row>
    <row r="58222" spans="2:13" s="1" customFormat="1" ht="13.8" x14ac:dyDescent="0.3">
      <c r="B58222" s="10"/>
      <c r="L58222" s="10"/>
      <c r="M58222" s="10"/>
    </row>
    <row r="58223" spans="2:13" s="1" customFormat="1" ht="13.8" x14ac:dyDescent="0.3">
      <c r="B58223" s="10"/>
      <c r="L58223" s="10"/>
      <c r="M58223" s="10"/>
    </row>
    <row r="58224" spans="2:13" s="1" customFormat="1" ht="13.8" x14ac:dyDescent="0.3">
      <c r="B58224" s="10"/>
      <c r="L58224" s="10"/>
      <c r="M58224" s="10"/>
    </row>
    <row r="58225" spans="2:13" s="1" customFormat="1" ht="13.8" x14ac:dyDescent="0.3">
      <c r="B58225" s="10"/>
      <c r="L58225" s="10"/>
      <c r="M58225" s="10"/>
    </row>
    <row r="58226" spans="2:13" s="1" customFormat="1" ht="13.8" x14ac:dyDescent="0.3">
      <c r="B58226" s="10"/>
      <c r="L58226" s="10"/>
      <c r="M58226" s="10"/>
    </row>
    <row r="58227" spans="2:13" s="1" customFormat="1" ht="13.8" x14ac:dyDescent="0.3">
      <c r="B58227" s="10"/>
      <c r="L58227" s="10"/>
      <c r="M58227" s="10"/>
    </row>
    <row r="58228" spans="2:13" s="1" customFormat="1" ht="13.8" x14ac:dyDescent="0.3">
      <c r="B58228" s="10"/>
      <c r="L58228" s="10"/>
      <c r="M58228" s="10"/>
    </row>
    <row r="58229" spans="2:13" s="1" customFormat="1" ht="13.8" x14ac:dyDescent="0.3">
      <c r="B58229" s="10"/>
      <c r="L58229" s="10"/>
      <c r="M58229" s="10"/>
    </row>
    <row r="58230" spans="2:13" s="1" customFormat="1" ht="13.8" x14ac:dyDescent="0.3">
      <c r="B58230" s="10"/>
      <c r="L58230" s="10"/>
      <c r="M58230" s="10"/>
    </row>
    <row r="58231" spans="2:13" s="1" customFormat="1" ht="13.8" x14ac:dyDescent="0.3">
      <c r="B58231" s="10"/>
      <c r="L58231" s="10"/>
      <c r="M58231" s="10"/>
    </row>
    <row r="58232" spans="2:13" s="1" customFormat="1" ht="13.8" x14ac:dyDescent="0.3">
      <c r="B58232" s="10"/>
      <c r="L58232" s="10"/>
      <c r="M58232" s="10"/>
    </row>
    <row r="58233" spans="2:13" s="1" customFormat="1" ht="13.8" x14ac:dyDescent="0.3">
      <c r="B58233" s="10"/>
      <c r="L58233" s="10"/>
      <c r="M58233" s="10"/>
    </row>
    <row r="58234" spans="2:13" s="1" customFormat="1" ht="13.8" x14ac:dyDescent="0.3">
      <c r="B58234" s="10"/>
      <c r="L58234" s="10"/>
      <c r="M58234" s="10"/>
    </row>
    <row r="58235" spans="2:13" s="1" customFormat="1" ht="13.8" x14ac:dyDescent="0.3">
      <c r="B58235" s="10"/>
      <c r="L58235" s="10"/>
      <c r="M58235" s="10"/>
    </row>
    <row r="58236" spans="2:13" s="1" customFormat="1" ht="13.8" x14ac:dyDescent="0.3">
      <c r="B58236" s="10"/>
      <c r="L58236" s="10"/>
      <c r="M58236" s="10"/>
    </row>
    <row r="58237" spans="2:13" s="1" customFormat="1" ht="13.8" x14ac:dyDescent="0.3">
      <c r="B58237" s="10"/>
      <c r="L58237" s="10"/>
      <c r="M58237" s="10"/>
    </row>
    <row r="58238" spans="2:13" s="1" customFormat="1" ht="13.8" x14ac:dyDescent="0.3">
      <c r="B58238" s="10"/>
      <c r="L58238" s="10"/>
      <c r="M58238" s="10"/>
    </row>
    <row r="58239" spans="2:13" s="1" customFormat="1" ht="13.8" x14ac:dyDescent="0.3">
      <c r="B58239" s="10"/>
      <c r="L58239" s="10"/>
      <c r="M58239" s="10"/>
    </row>
    <row r="58240" spans="2:13" s="1" customFormat="1" ht="13.8" x14ac:dyDescent="0.3">
      <c r="B58240" s="10"/>
      <c r="L58240" s="10"/>
      <c r="M58240" s="10"/>
    </row>
    <row r="58241" spans="2:13" s="1" customFormat="1" ht="13.8" x14ac:dyDescent="0.3">
      <c r="B58241" s="10"/>
      <c r="L58241" s="10"/>
      <c r="M58241" s="10"/>
    </row>
    <row r="58242" spans="2:13" s="1" customFormat="1" ht="13.8" x14ac:dyDescent="0.3">
      <c r="B58242" s="10"/>
      <c r="L58242" s="10"/>
      <c r="M58242" s="10"/>
    </row>
    <row r="58243" spans="2:13" s="1" customFormat="1" ht="13.8" x14ac:dyDescent="0.3">
      <c r="B58243" s="10"/>
      <c r="L58243" s="10"/>
      <c r="M58243" s="10"/>
    </row>
    <row r="58244" spans="2:13" s="1" customFormat="1" ht="13.8" x14ac:dyDescent="0.3">
      <c r="B58244" s="10"/>
      <c r="L58244" s="10"/>
      <c r="M58244" s="10"/>
    </row>
    <row r="58245" spans="2:13" s="1" customFormat="1" ht="13.8" x14ac:dyDescent="0.3">
      <c r="B58245" s="10"/>
      <c r="L58245" s="10"/>
      <c r="M58245" s="10"/>
    </row>
    <row r="58246" spans="2:13" s="1" customFormat="1" ht="13.8" x14ac:dyDescent="0.3">
      <c r="B58246" s="10"/>
      <c r="L58246" s="10"/>
      <c r="M58246" s="10"/>
    </row>
    <row r="58247" spans="2:13" s="1" customFormat="1" ht="13.8" x14ac:dyDescent="0.3">
      <c r="B58247" s="10"/>
      <c r="L58247" s="10"/>
      <c r="M58247" s="10"/>
    </row>
    <row r="58248" spans="2:13" s="1" customFormat="1" ht="13.8" x14ac:dyDescent="0.3">
      <c r="B58248" s="10"/>
      <c r="L58248" s="10"/>
      <c r="M58248" s="10"/>
    </row>
    <row r="58249" spans="2:13" s="1" customFormat="1" ht="13.8" x14ac:dyDescent="0.3">
      <c r="B58249" s="10"/>
      <c r="L58249" s="10"/>
      <c r="M58249" s="10"/>
    </row>
    <row r="58250" spans="2:13" s="1" customFormat="1" ht="13.8" x14ac:dyDescent="0.3">
      <c r="B58250" s="10"/>
      <c r="L58250" s="10"/>
      <c r="M58250" s="10"/>
    </row>
    <row r="58251" spans="2:13" s="1" customFormat="1" ht="13.8" x14ac:dyDescent="0.3">
      <c r="B58251" s="10"/>
      <c r="L58251" s="10"/>
      <c r="M58251" s="10"/>
    </row>
    <row r="58252" spans="2:13" s="1" customFormat="1" ht="13.8" x14ac:dyDescent="0.3">
      <c r="B58252" s="10"/>
      <c r="L58252" s="10"/>
      <c r="M58252" s="10"/>
    </row>
    <row r="58253" spans="2:13" s="1" customFormat="1" ht="13.8" x14ac:dyDescent="0.3">
      <c r="B58253" s="10"/>
      <c r="L58253" s="10"/>
      <c r="M58253" s="10"/>
    </row>
    <row r="58254" spans="2:13" s="1" customFormat="1" ht="13.8" x14ac:dyDescent="0.3">
      <c r="B58254" s="10"/>
      <c r="L58254" s="10"/>
      <c r="M58254" s="10"/>
    </row>
    <row r="58255" spans="2:13" s="1" customFormat="1" ht="13.8" x14ac:dyDescent="0.3">
      <c r="B58255" s="10"/>
      <c r="L58255" s="10"/>
      <c r="M58255" s="10"/>
    </row>
    <row r="58256" spans="2:13" s="1" customFormat="1" ht="13.8" x14ac:dyDescent="0.3">
      <c r="B58256" s="10"/>
      <c r="L58256" s="10"/>
      <c r="M58256" s="10"/>
    </row>
    <row r="58257" spans="2:13" s="1" customFormat="1" ht="13.8" x14ac:dyDescent="0.3">
      <c r="B58257" s="10"/>
      <c r="L58257" s="10"/>
      <c r="M58257" s="10"/>
    </row>
    <row r="58258" spans="2:13" s="1" customFormat="1" ht="13.8" x14ac:dyDescent="0.3">
      <c r="B58258" s="10"/>
      <c r="L58258" s="10"/>
      <c r="M58258" s="10"/>
    </row>
    <row r="58259" spans="2:13" s="1" customFormat="1" ht="13.8" x14ac:dyDescent="0.3">
      <c r="B58259" s="10"/>
      <c r="L58259" s="10"/>
      <c r="M58259" s="10"/>
    </row>
    <row r="58260" spans="2:13" s="1" customFormat="1" ht="13.8" x14ac:dyDescent="0.3">
      <c r="B58260" s="10"/>
      <c r="L58260" s="10"/>
      <c r="M58260" s="10"/>
    </row>
    <row r="58261" spans="2:13" s="1" customFormat="1" ht="13.8" x14ac:dyDescent="0.3">
      <c r="B58261" s="10"/>
      <c r="L58261" s="10"/>
      <c r="M58261" s="10"/>
    </row>
    <row r="58262" spans="2:13" s="1" customFormat="1" ht="13.8" x14ac:dyDescent="0.3">
      <c r="B58262" s="10"/>
      <c r="L58262" s="10"/>
      <c r="M58262" s="10"/>
    </row>
    <row r="58263" spans="2:13" s="1" customFormat="1" ht="13.8" x14ac:dyDescent="0.3">
      <c r="B58263" s="10"/>
      <c r="L58263" s="10"/>
      <c r="M58263" s="10"/>
    </row>
    <row r="58264" spans="2:13" s="1" customFormat="1" ht="13.8" x14ac:dyDescent="0.3">
      <c r="B58264" s="10"/>
      <c r="L58264" s="10"/>
      <c r="M58264" s="10"/>
    </row>
    <row r="58265" spans="2:13" s="1" customFormat="1" ht="13.8" x14ac:dyDescent="0.3">
      <c r="B58265" s="10"/>
      <c r="L58265" s="10"/>
      <c r="M58265" s="10"/>
    </row>
    <row r="58266" spans="2:13" s="1" customFormat="1" ht="13.8" x14ac:dyDescent="0.3">
      <c r="B58266" s="10"/>
      <c r="L58266" s="10"/>
      <c r="M58266" s="10"/>
    </row>
    <row r="58267" spans="2:13" s="1" customFormat="1" ht="13.8" x14ac:dyDescent="0.3">
      <c r="B58267" s="10"/>
      <c r="L58267" s="10"/>
      <c r="M58267" s="10"/>
    </row>
    <row r="58268" spans="2:13" s="1" customFormat="1" ht="13.8" x14ac:dyDescent="0.3">
      <c r="B58268" s="10"/>
      <c r="L58268" s="10"/>
      <c r="M58268" s="10"/>
    </row>
    <row r="58269" spans="2:13" s="1" customFormat="1" ht="13.8" x14ac:dyDescent="0.3">
      <c r="B58269" s="10"/>
      <c r="L58269" s="10"/>
      <c r="M58269" s="10"/>
    </row>
    <row r="58270" spans="2:13" s="1" customFormat="1" ht="13.8" x14ac:dyDescent="0.3">
      <c r="B58270" s="10"/>
      <c r="L58270" s="10"/>
      <c r="M58270" s="10"/>
    </row>
    <row r="58271" spans="2:13" s="1" customFormat="1" ht="13.8" x14ac:dyDescent="0.3">
      <c r="B58271" s="10"/>
      <c r="L58271" s="10"/>
      <c r="M58271" s="10"/>
    </row>
    <row r="58272" spans="2:13" s="1" customFormat="1" ht="13.8" x14ac:dyDescent="0.3">
      <c r="B58272" s="10"/>
      <c r="L58272" s="10"/>
      <c r="M58272" s="10"/>
    </row>
    <row r="58273" spans="2:13" s="1" customFormat="1" ht="13.8" x14ac:dyDescent="0.3">
      <c r="B58273" s="10"/>
      <c r="L58273" s="10"/>
      <c r="M58273" s="10"/>
    </row>
    <row r="58274" spans="2:13" s="1" customFormat="1" ht="13.8" x14ac:dyDescent="0.3">
      <c r="B58274" s="10"/>
      <c r="L58274" s="10"/>
      <c r="M58274" s="10"/>
    </row>
    <row r="58275" spans="2:13" s="1" customFormat="1" ht="13.8" x14ac:dyDescent="0.3">
      <c r="B58275" s="10"/>
      <c r="L58275" s="10"/>
      <c r="M58275" s="10"/>
    </row>
    <row r="58276" spans="2:13" s="1" customFormat="1" ht="13.8" x14ac:dyDescent="0.3">
      <c r="B58276" s="10"/>
      <c r="L58276" s="10"/>
      <c r="M58276" s="10"/>
    </row>
    <row r="58277" spans="2:13" s="1" customFormat="1" ht="13.8" x14ac:dyDescent="0.3">
      <c r="B58277" s="10"/>
      <c r="L58277" s="10"/>
      <c r="M58277" s="10"/>
    </row>
    <row r="58278" spans="2:13" s="1" customFormat="1" ht="13.8" x14ac:dyDescent="0.3">
      <c r="B58278" s="10"/>
      <c r="L58278" s="10"/>
      <c r="M58278" s="10"/>
    </row>
    <row r="58279" spans="2:13" s="1" customFormat="1" ht="13.8" x14ac:dyDescent="0.3">
      <c r="B58279" s="10"/>
      <c r="L58279" s="10"/>
      <c r="M58279" s="10"/>
    </row>
    <row r="58280" spans="2:13" s="1" customFormat="1" ht="13.8" x14ac:dyDescent="0.3">
      <c r="B58280" s="10"/>
      <c r="L58280" s="10"/>
      <c r="M58280" s="10"/>
    </row>
    <row r="58281" spans="2:13" s="1" customFormat="1" ht="13.8" x14ac:dyDescent="0.3">
      <c r="B58281" s="10"/>
      <c r="L58281" s="10"/>
      <c r="M58281" s="10"/>
    </row>
    <row r="58282" spans="2:13" s="1" customFormat="1" ht="13.8" x14ac:dyDescent="0.3">
      <c r="B58282" s="10"/>
      <c r="L58282" s="10"/>
      <c r="M58282" s="10"/>
    </row>
    <row r="58283" spans="2:13" s="1" customFormat="1" ht="13.8" x14ac:dyDescent="0.3">
      <c r="B58283" s="10"/>
      <c r="L58283" s="10"/>
      <c r="M58283" s="10"/>
    </row>
    <row r="58284" spans="2:13" s="1" customFormat="1" ht="13.8" x14ac:dyDescent="0.3">
      <c r="B58284" s="10"/>
      <c r="L58284" s="10"/>
      <c r="M58284" s="10"/>
    </row>
    <row r="58285" spans="2:13" s="1" customFormat="1" ht="13.8" x14ac:dyDescent="0.3">
      <c r="B58285" s="10"/>
      <c r="L58285" s="10"/>
      <c r="M58285" s="10"/>
    </row>
    <row r="58286" spans="2:13" s="1" customFormat="1" ht="13.8" x14ac:dyDescent="0.3">
      <c r="B58286" s="10"/>
      <c r="L58286" s="10"/>
      <c r="M58286" s="10"/>
    </row>
    <row r="58287" spans="2:13" s="1" customFormat="1" ht="13.8" x14ac:dyDescent="0.3">
      <c r="B58287" s="10"/>
      <c r="L58287" s="10"/>
      <c r="M58287" s="10"/>
    </row>
    <row r="58288" spans="2:13" s="1" customFormat="1" ht="13.8" x14ac:dyDescent="0.3">
      <c r="B58288" s="10"/>
      <c r="L58288" s="10"/>
      <c r="M58288" s="10"/>
    </row>
    <row r="58289" spans="2:13" s="1" customFormat="1" ht="13.8" x14ac:dyDescent="0.3">
      <c r="B58289" s="10"/>
      <c r="L58289" s="10"/>
      <c r="M58289" s="10"/>
    </row>
    <row r="58290" spans="2:13" s="1" customFormat="1" ht="13.8" x14ac:dyDescent="0.3">
      <c r="B58290" s="10"/>
      <c r="L58290" s="10"/>
      <c r="M58290" s="10"/>
    </row>
    <row r="58291" spans="2:13" s="1" customFormat="1" ht="13.8" x14ac:dyDescent="0.3">
      <c r="B58291" s="10"/>
      <c r="L58291" s="10"/>
      <c r="M58291" s="10"/>
    </row>
    <row r="58292" spans="2:13" s="1" customFormat="1" ht="13.8" x14ac:dyDescent="0.3">
      <c r="B58292" s="10"/>
      <c r="L58292" s="10"/>
      <c r="M58292" s="10"/>
    </row>
    <row r="58293" spans="2:13" s="1" customFormat="1" ht="13.8" x14ac:dyDescent="0.3">
      <c r="B58293" s="10"/>
      <c r="L58293" s="10"/>
      <c r="M58293" s="10"/>
    </row>
    <row r="58294" spans="2:13" s="1" customFormat="1" ht="13.8" x14ac:dyDescent="0.3">
      <c r="B58294" s="10"/>
      <c r="L58294" s="10"/>
      <c r="M58294" s="10"/>
    </row>
    <row r="58295" spans="2:13" s="1" customFormat="1" ht="13.8" x14ac:dyDescent="0.3">
      <c r="B58295" s="10"/>
      <c r="L58295" s="10"/>
      <c r="M58295" s="10"/>
    </row>
    <row r="58296" spans="2:13" s="1" customFormat="1" ht="13.8" x14ac:dyDescent="0.3">
      <c r="B58296" s="10"/>
      <c r="L58296" s="10"/>
      <c r="M58296" s="10"/>
    </row>
    <row r="58297" spans="2:13" s="1" customFormat="1" ht="13.8" x14ac:dyDescent="0.3">
      <c r="B58297" s="10"/>
      <c r="L58297" s="10"/>
      <c r="M58297" s="10"/>
    </row>
    <row r="58298" spans="2:13" s="1" customFormat="1" ht="13.8" x14ac:dyDescent="0.3">
      <c r="B58298" s="10"/>
      <c r="L58298" s="10"/>
      <c r="M58298" s="10"/>
    </row>
    <row r="58299" spans="2:13" s="1" customFormat="1" ht="13.8" x14ac:dyDescent="0.3">
      <c r="B58299" s="10"/>
      <c r="L58299" s="10"/>
      <c r="M58299" s="10"/>
    </row>
    <row r="58300" spans="2:13" s="1" customFormat="1" ht="13.8" x14ac:dyDescent="0.3">
      <c r="B58300" s="10"/>
      <c r="L58300" s="10"/>
      <c r="M58300" s="10"/>
    </row>
    <row r="58301" spans="2:13" s="1" customFormat="1" ht="13.8" x14ac:dyDescent="0.3">
      <c r="B58301" s="10"/>
      <c r="L58301" s="10"/>
      <c r="M58301" s="10"/>
    </row>
    <row r="58302" spans="2:13" s="1" customFormat="1" ht="13.8" x14ac:dyDescent="0.3">
      <c r="B58302" s="10"/>
      <c r="L58302" s="10"/>
      <c r="M58302" s="10"/>
    </row>
    <row r="58303" spans="2:13" s="1" customFormat="1" ht="13.8" x14ac:dyDescent="0.3">
      <c r="B58303" s="10"/>
      <c r="L58303" s="10"/>
      <c r="M58303" s="10"/>
    </row>
    <row r="58304" spans="2:13" s="1" customFormat="1" ht="13.8" x14ac:dyDescent="0.3">
      <c r="B58304" s="10"/>
      <c r="L58304" s="10"/>
      <c r="M58304" s="10"/>
    </row>
    <row r="58305" spans="2:13" s="1" customFormat="1" ht="13.8" x14ac:dyDescent="0.3">
      <c r="B58305" s="10"/>
      <c r="L58305" s="10"/>
      <c r="M58305" s="10"/>
    </row>
    <row r="58306" spans="2:13" s="1" customFormat="1" ht="13.8" x14ac:dyDescent="0.3">
      <c r="B58306" s="10"/>
      <c r="L58306" s="10"/>
      <c r="M58306" s="10"/>
    </row>
    <row r="58307" spans="2:13" s="1" customFormat="1" ht="13.8" x14ac:dyDescent="0.3">
      <c r="B58307" s="10"/>
      <c r="L58307" s="10"/>
      <c r="M58307" s="10"/>
    </row>
    <row r="58308" spans="2:13" s="1" customFormat="1" ht="13.8" x14ac:dyDescent="0.3">
      <c r="B58308" s="10"/>
      <c r="L58308" s="10"/>
      <c r="M58308" s="10"/>
    </row>
    <row r="58309" spans="2:13" s="1" customFormat="1" ht="13.8" x14ac:dyDescent="0.3">
      <c r="B58309" s="10"/>
      <c r="L58309" s="10"/>
      <c r="M58309" s="10"/>
    </row>
    <row r="58310" spans="2:13" s="1" customFormat="1" ht="13.8" x14ac:dyDescent="0.3">
      <c r="B58310" s="10"/>
      <c r="L58310" s="10"/>
      <c r="M58310" s="10"/>
    </row>
    <row r="58311" spans="2:13" s="1" customFormat="1" ht="13.8" x14ac:dyDescent="0.3">
      <c r="B58311" s="10"/>
      <c r="L58311" s="10"/>
      <c r="M58311" s="10"/>
    </row>
    <row r="58312" spans="2:13" s="1" customFormat="1" ht="13.8" x14ac:dyDescent="0.3">
      <c r="B58312" s="10"/>
      <c r="L58312" s="10"/>
      <c r="M58312" s="10"/>
    </row>
    <row r="58313" spans="2:13" s="1" customFormat="1" ht="13.8" x14ac:dyDescent="0.3">
      <c r="B58313" s="10"/>
      <c r="L58313" s="10"/>
      <c r="M58313" s="10"/>
    </row>
    <row r="58314" spans="2:13" s="1" customFormat="1" ht="13.8" x14ac:dyDescent="0.3">
      <c r="B58314" s="10"/>
      <c r="L58314" s="10"/>
      <c r="M58314" s="10"/>
    </row>
    <row r="58315" spans="2:13" s="1" customFormat="1" ht="13.8" x14ac:dyDescent="0.3">
      <c r="B58315" s="10"/>
      <c r="L58315" s="10"/>
      <c r="M58315" s="10"/>
    </row>
    <row r="58316" spans="2:13" s="1" customFormat="1" ht="13.8" x14ac:dyDescent="0.3">
      <c r="B58316" s="10"/>
      <c r="L58316" s="10"/>
      <c r="M58316" s="10"/>
    </row>
    <row r="58317" spans="2:13" s="1" customFormat="1" ht="13.8" x14ac:dyDescent="0.3">
      <c r="B58317" s="10"/>
      <c r="L58317" s="10"/>
      <c r="M58317" s="10"/>
    </row>
    <row r="58318" spans="2:13" s="1" customFormat="1" ht="13.8" x14ac:dyDescent="0.3">
      <c r="B58318" s="10"/>
      <c r="L58318" s="10"/>
      <c r="M58318" s="10"/>
    </row>
    <row r="58319" spans="2:13" s="1" customFormat="1" ht="13.8" x14ac:dyDescent="0.3">
      <c r="B58319" s="10"/>
      <c r="L58319" s="10"/>
      <c r="M58319" s="10"/>
    </row>
    <row r="58320" spans="2:13" s="1" customFormat="1" ht="13.8" x14ac:dyDescent="0.3">
      <c r="B58320" s="10"/>
      <c r="L58320" s="10"/>
      <c r="M58320" s="10"/>
    </row>
    <row r="58321" spans="2:13" s="1" customFormat="1" ht="13.8" x14ac:dyDescent="0.3">
      <c r="B58321" s="10"/>
      <c r="L58321" s="10"/>
      <c r="M58321" s="10"/>
    </row>
    <row r="58322" spans="2:13" s="1" customFormat="1" ht="13.8" x14ac:dyDescent="0.3">
      <c r="B58322" s="10"/>
      <c r="L58322" s="10"/>
      <c r="M58322" s="10"/>
    </row>
    <row r="58323" spans="2:13" s="1" customFormat="1" ht="13.8" x14ac:dyDescent="0.3">
      <c r="B58323" s="10"/>
      <c r="L58323" s="10"/>
      <c r="M58323" s="10"/>
    </row>
    <row r="58324" spans="2:13" s="1" customFormat="1" ht="13.8" x14ac:dyDescent="0.3">
      <c r="B58324" s="10"/>
      <c r="L58324" s="10"/>
      <c r="M58324" s="10"/>
    </row>
    <row r="58325" spans="2:13" s="1" customFormat="1" ht="13.8" x14ac:dyDescent="0.3">
      <c r="B58325" s="10"/>
      <c r="L58325" s="10"/>
      <c r="M58325" s="10"/>
    </row>
    <row r="58326" spans="2:13" s="1" customFormat="1" ht="13.8" x14ac:dyDescent="0.3">
      <c r="B58326" s="10"/>
      <c r="L58326" s="10"/>
      <c r="M58326" s="10"/>
    </row>
    <row r="58327" spans="2:13" s="1" customFormat="1" ht="13.8" x14ac:dyDescent="0.3">
      <c r="B58327" s="10"/>
      <c r="L58327" s="10"/>
      <c r="M58327" s="10"/>
    </row>
    <row r="58328" spans="2:13" s="1" customFormat="1" ht="13.8" x14ac:dyDescent="0.3">
      <c r="B58328" s="10"/>
      <c r="L58328" s="10"/>
      <c r="M58328" s="10"/>
    </row>
    <row r="58329" spans="2:13" s="1" customFormat="1" ht="13.8" x14ac:dyDescent="0.3">
      <c r="B58329" s="10"/>
      <c r="L58329" s="10"/>
      <c r="M58329" s="10"/>
    </row>
    <row r="58330" spans="2:13" s="1" customFormat="1" ht="13.8" x14ac:dyDescent="0.3">
      <c r="B58330" s="10"/>
      <c r="L58330" s="10"/>
      <c r="M58330" s="10"/>
    </row>
    <row r="58331" spans="2:13" s="1" customFormat="1" ht="13.8" x14ac:dyDescent="0.3">
      <c r="B58331" s="10"/>
      <c r="L58331" s="10"/>
      <c r="M58331" s="10"/>
    </row>
    <row r="58332" spans="2:13" s="1" customFormat="1" ht="13.8" x14ac:dyDescent="0.3">
      <c r="B58332" s="10"/>
      <c r="L58332" s="10"/>
      <c r="M58332" s="10"/>
    </row>
    <row r="58333" spans="2:13" s="1" customFormat="1" ht="13.8" x14ac:dyDescent="0.3">
      <c r="B58333" s="10"/>
      <c r="L58333" s="10"/>
      <c r="M58333" s="10"/>
    </row>
    <row r="58334" spans="2:13" s="1" customFormat="1" ht="13.8" x14ac:dyDescent="0.3">
      <c r="B58334" s="10"/>
      <c r="L58334" s="10"/>
      <c r="M58334" s="10"/>
    </row>
    <row r="58335" spans="2:13" s="1" customFormat="1" ht="13.8" x14ac:dyDescent="0.3">
      <c r="B58335" s="10"/>
      <c r="L58335" s="10"/>
      <c r="M58335" s="10"/>
    </row>
    <row r="58336" spans="2:13" s="1" customFormat="1" ht="13.8" x14ac:dyDescent="0.3">
      <c r="B58336" s="10"/>
      <c r="L58336" s="10"/>
      <c r="M58336" s="10"/>
    </row>
    <row r="58337" spans="2:13" s="1" customFormat="1" ht="13.8" x14ac:dyDescent="0.3">
      <c r="B58337" s="10"/>
      <c r="L58337" s="10"/>
      <c r="M58337" s="10"/>
    </row>
    <row r="58338" spans="2:13" s="1" customFormat="1" ht="13.8" x14ac:dyDescent="0.3">
      <c r="B58338" s="10"/>
      <c r="L58338" s="10"/>
      <c r="M58338" s="10"/>
    </row>
    <row r="58339" spans="2:13" s="1" customFormat="1" ht="13.8" x14ac:dyDescent="0.3">
      <c r="B58339" s="10"/>
      <c r="L58339" s="10"/>
      <c r="M58339" s="10"/>
    </row>
    <row r="58340" spans="2:13" s="1" customFormat="1" ht="13.8" x14ac:dyDescent="0.3">
      <c r="B58340" s="10"/>
      <c r="L58340" s="10"/>
      <c r="M58340" s="10"/>
    </row>
    <row r="58341" spans="2:13" s="1" customFormat="1" ht="13.8" x14ac:dyDescent="0.3">
      <c r="B58341" s="10"/>
      <c r="L58341" s="10"/>
      <c r="M58341" s="10"/>
    </row>
    <row r="58342" spans="2:13" s="1" customFormat="1" ht="13.8" x14ac:dyDescent="0.3">
      <c r="B58342" s="10"/>
      <c r="L58342" s="10"/>
      <c r="M58342" s="10"/>
    </row>
    <row r="58343" spans="2:13" s="1" customFormat="1" ht="13.8" x14ac:dyDescent="0.3">
      <c r="B58343" s="10"/>
      <c r="L58343" s="10"/>
      <c r="M58343" s="10"/>
    </row>
    <row r="58344" spans="2:13" s="1" customFormat="1" ht="13.8" x14ac:dyDescent="0.3">
      <c r="B58344" s="10"/>
      <c r="L58344" s="10"/>
      <c r="M58344" s="10"/>
    </row>
    <row r="58345" spans="2:13" s="1" customFormat="1" ht="13.8" x14ac:dyDescent="0.3">
      <c r="B58345" s="10"/>
      <c r="L58345" s="10"/>
      <c r="M58345" s="10"/>
    </row>
    <row r="58346" spans="2:13" s="1" customFormat="1" ht="13.8" x14ac:dyDescent="0.3">
      <c r="B58346" s="10"/>
      <c r="L58346" s="10"/>
      <c r="M58346" s="10"/>
    </row>
    <row r="58347" spans="2:13" s="1" customFormat="1" ht="13.8" x14ac:dyDescent="0.3">
      <c r="B58347" s="10"/>
      <c r="L58347" s="10"/>
      <c r="M58347" s="10"/>
    </row>
    <row r="58348" spans="2:13" s="1" customFormat="1" ht="13.8" x14ac:dyDescent="0.3">
      <c r="B58348" s="10"/>
      <c r="L58348" s="10"/>
      <c r="M58348" s="10"/>
    </row>
    <row r="58349" spans="2:13" s="1" customFormat="1" ht="13.8" x14ac:dyDescent="0.3">
      <c r="B58349" s="10"/>
      <c r="L58349" s="10"/>
      <c r="M58349" s="10"/>
    </row>
    <row r="58350" spans="2:13" s="1" customFormat="1" ht="13.8" x14ac:dyDescent="0.3">
      <c r="B58350" s="10"/>
      <c r="L58350" s="10"/>
      <c r="M58350" s="10"/>
    </row>
    <row r="58351" spans="2:13" s="1" customFormat="1" ht="13.8" x14ac:dyDescent="0.3">
      <c r="B58351" s="10"/>
      <c r="L58351" s="10"/>
      <c r="M58351" s="10"/>
    </row>
    <row r="58352" spans="2:13" s="1" customFormat="1" ht="13.8" x14ac:dyDescent="0.3">
      <c r="B58352" s="10"/>
      <c r="L58352" s="10"/>
      <c r="M58352" s="10"/>
    </row>
    <row r="58353" spans="2:13" s="1" customFormat="1" ht="13.8" x14ac:dyDescent="0.3">
      <c r="B58353" s="10"/>
      <c r="L58353" s="10"/>
      <c r="M58353" s="10"/>
    </row>
    <row r="58354" spans="2:13" s="1" customFormat="1" ht="13.8" x14ac:dyDescent="0.3">
      <c r="B58354" s="10"/>
      <c r="L58354" s="10"/>
      <c r="M58354" s="10"/>
    </row>
    <row r="58355" spans="2:13" s="1" customFormat="1" ht="13.8" x14ac:dyDescent="0.3">
      <c r="B58355" s="10"/>
      <c r="L58355" s="10"/>
      <c r="M58355" s="10"/>
    </row>
    <row r="58356" spans="2:13" s="1" customFormat="1" ht="13.8" x14ac:dyDescent="0.3">
      <c r="B58356" s="10"/>
      <c r="L58356" s="10"/>
      <c r="M58356" s="10"/>
    </row>
    <row r="58357" spans="2:13" s="1" customFormat="1" ht="13.8" x14ac:dyDescent="0.3">
      <c r="B58357" s="10"/>
      <c r="L58357" s="10"/>
      <c r="M58357" s="10"/>
    </row>
    <row r="58358" spans="2:13" s="1" customFormat="1" ht="13.8" x14ac:dyDescent="0.3">
      <c r="B58358" s="10"/>
      <c r="L58358" s="10"/>
      <c r="M58358" s="10"/>
    </row>
    <row r="58359" spans="2:13" s="1" customFormat="1" ht="13.8" x14ac:dyDescent="0.3">
      <c r="B58359" s="10"/>
      <c r="L58359" s="10"/>
      <c r="M58359" s="10"/>
    </row>
    <row r="58360" spans="2:13" s="1" customFormat="1" ht="13.8" x14ac:dyDescent="0.3">
      <c r="B58360" s="10"/>
      <c r="L58360" s="10"/>
      <c r="M58360" s="10"/>
    </row>
    <row r="58361" spans="2:13" s="1" customFormat="1" ht="13.8" x14ac:dyDescent="0.3">
      <c r="B58361" s="10"/>
      <c r="L58361" s="10"/>
      <c r="M58361" s="10"/>
    </row>
    <row r="58362" spans="2:13" s="1" customFormat="1" ht="13.8" x14ac:dyDescent="0.3">
      <c r="B58362" s="10"/>
      <c r="L58362" s="10"/>
      <c r="M58362" s="10"/>
    </row>
    <row r="58363" spans="2:13" s="1" customFormat="1" ht="13.8" x14ac:dyDescent="0.3">
      <c r="B58363" s="10"/>
      <c r="L58363" s="10"/>
      <c r="M58363" s="10"/>
    </row>
    <row r="58364" spans="2:13" s="1" customFormat="1" ht="13.8" x14ac:dyDescent="0.3">
      <c r="B58364" s="10"/>
      <c r="L58364" s="10"/>
      <c r="M58364" s="10"/>
    </row>
    <row r="58365" spans="2:13" s="1" customFormat="1" ht="13.8" x14ac:dyDescent="0.3">
      <c r="B58365" s="10"/>
      <c r="L58365" s="10"/>
      <c r="M58365" s="10"/>
    </row>
    <row r="58366" spans="2:13" s="1" customFormat="1" ht="13.8" x14ac:dyDescent="0.3">
      <c r="B58366" s="10"/>
      <c r="L58366" s="10"/>
      <c r="M58366" s="10"/>
    </row>
    <row r="58367" spans="2:13" s="1" customFormat="1" ht="13.8" x14ac:dyDescent="0.3">
      <c r="B58367" s="10"/>
      <c r="L58367" s="10"/>
      <c r="M58367" s="10"/>
    </row>
    <row r="58368" spans="2:13" s="1" customFormat="1" ht="13.8" x14ac:dyDescent="0.3">
      <c r="B58368" s="10"/>
      <c r="L58368" s="10"/>
      <c r="M58368" s="10"/>
    </row>
    <row r="58369" spans="2:13" s="1" customFormat="1" ht="13.8" x14ac:dyDescent="0.3">
      <c r="B58369" s="10"/>
      <c r="L58369" s="10"/>
      <c r="M58369" s="10"/>
    </row>
    <row r="58370" spans="2:13" s="1" customFormat="1" ht="13.8" x14ac:dyDescent="0.3">
      <c r="B58370" s="10"/>
      <c r="L58370" s="10"/>
      <c r="M58370" s="10"/>
    </row>
    <row r="58371" spans="2:13" s="1" customFormat="1" ht="13.8" x14ac:dyDescent="0.3">
      <c r="B58371" s="10"/>
      <c r="L58371" s="10"/>
      <c r="M58371" s="10"/>
    </row>
    <row r="58372" spans="2:13" s="1" customFormat="1" ht="13.8" x14ac:dyDescent="0.3">
      <c r="B58372" s="10"/>
      <c r="L58372" s="10"/>
      <c r="M58372" s="10"/>
    </row>
    <row r="58373" spans="2:13" s="1" customFormat="1" ht="13.8" x14ac:dyDescent="0.3">
      <c r="B58373" s="10"/>
      <c r="L58373" s="10"/>
      <c r="M58373" s="10"/>
    </row>
    <row r="58374" spans="2:13" s="1" customFormat="1" ht="13.8" x14ac:dyDescent="0.3">
      <c r="B58374" s="10"/>
      <c r="L58374" s="10"/>
      <c r="M58374" s="10"/>
    </row>
    <row r="58375" spans="2:13" s="1" customFormat="1" ht="13.8" x14ac:dyDescent="0.3">
      <c r="B58375" s="10"/>
      <c r="L58375" s="10"/>
      <c r="M58375" s="10"/>
    </row>
    <row r="58376" spans="2:13" s="1" customFormat="1" ht="13.8" x14ac:dyDescent="0.3">
      <c r="B58376" s="10"/>
      <c r="L58376" s="10"/>
      <c r="M58376" s="10"/>
    </row>
    <row r="58377" spans="2:13" s="1" customFormat="1" ht="13.8" x14ac:dyDescent="0.3">
      <c r="B58377" s="10"/>
      <c r="L58377" s="10"/>
      <c r="M58377" s="10"/>
    </row>
    <row r="58378" spans="2:13" s="1" customFormat="1" ht="13.8" x14ac:dyDescent="0.3">
      <c r="B58378" s="10"/>
      <c r="L58378" s="10"/>
      <c r="M58378" s="10"/>
    </row>
    <row r="58379" spans="2:13" s="1" customFormat="1" ht="13.8" x14ac:dyDescent="0.3">
      <c r="B58379" s="10"/>
      <c r="L58379" s="10"/>
      <c r="M58379" s="10"/>
    </row>
    <row r="58380" spans="2:13" s="1" customFormat="1" ht="13.8" x14ac:dyDescent="0.3">
      <c r="B58380" s="10"/>
      <c r="L58380" s="10"/>
      <c r="M58380" s="10"/>
    </row>
    <row r="58381" spans="2:13" s="1" customFormat="1" ht="13.8" x14ac:dyDescent="0.3">
      <c r="B58381" s="10"/>
      <c r="L58381" s="10"/>
      <c r="M58381" s="10"/>
    </row>
    <row r="58382" spans="2:13" s="1" customFormat="1" ht="13.8" x14ac:dyDescent="0.3">
      <c r="B58382" s="10"/>
      <c r="L58382" s="10"/>
      <c r="M58382" s="10"/>
    </row>
    <row r="58383" spans="2:13" s="1" customFormat="1" ht="13.8" x14ac:dyDescent="0.3">
      <c r="B58383" s="10"/>
      <c r="L58383" s="10"/>
      <c r="M58383" s="10"/>
    </row>
    <row r="58384" spans="2:13" s="1" customFormat="1" ht="13.8" x14ac:dyDescent="0.3">
      <c r="B58384" s="10"/>
      <c r="L58384" s="10"/>
      <c r="M58384" s="10"/>
    </row>
    <row r="58385" spans="2:13" s="1" customFormat="1" ht="13.8" x14ac:dyDescent="0.3">
      <c r="B58385" s="10"/>
      <c r="L58385" s="10"/>
      <c r="M58385" s="10"/>
    </row>
    <row r="58386" spans="2:13" s="1" customFormat="1" ht="13.8" x14ac:dyDescent="0.3">
      <c r="B58386" s="10"/>
      <c r="L58386" s="10"/>
      <c r="M58386" s="10"/>
    </row>
    <row r="58387" spans="2:13" s="1" customFormat="1" ht="13.8" x14ac:dyDescent="0.3">
      <c r="B58387" s="10"/>
      <c r="L58387" s="10"/>
      <c r="M58387" s="10"/>
    </row>
    <row r="58388" spans="2:13" s="1" customFormat="1" ht="13.8" x14ac:dyDescent="0.3">
      <c r="B58388" s="10"/>
      <c r="L58388" s="10"/>
      <c r="M58388" s="10"/>
    </row>
    <row r="58389" spans="2:13" s="1" customFormat="1" ht="13.8" x14ac:dyDescent="0.3">
      <c r="B58389" s="10"/>
      <c r="L58389" s="10"/>
      <c r="M58389" s="10"/>
    </row>
    <row r="58390" spans="2:13" s="1" customFormat="1" ht="13.8" x14ac:dyDescent="0.3">
      <c r="B58390" s="10"/>
      <c r="L58390" s="10"/>
      <c r="M58390" s="10"/>
    </row>
    <row r="58391" spans="2:13" s="1" customFormat="1" ht="13.8" x14ac:dyDescent="0.3">
      <c r="B58391" s="10"/>
      <c r="L58391" s="10"/>
      <c r="M58391" s="10"/>
    </row>
    <row r="58392" spans="2:13" s="1" customFormat="1" ht="13.8" x14ac:dyDescent="0.3">
      <c r="B58392" s="10"/>
      <c r="L58392" s="10"/>
      <c r="M58392" s="10"/>
    </row>
    <row r="58393" spans="2:13" s="1" customFormat="1" ht="13.8" x14ac:dyDescent="0.3">
      <c r="B58393" s="10"/>
      <c r="L58393" s="10"/>
      <c r="M58393" s="10"/>
    </row>
    <row r="58394" spans="2:13" s="1" customFormat="1" ht="13.8" x14ac:dyDescent="0.3">
      <c r="B58394" s="10"/>
      <c r="L58394" s="10"/>
      <c r="M58394" s="10"/>
    </row>
    <row r="58395" spans="2:13" s="1" customFormat="1" ht="13.8" x14ac:dyDescent="0.3">
      <c r="B58395" s="10"/>
      <c r="L58395" s="10"/>
      <c r="M58395" s="10"/>
    </row>
    <row r="58396" spans="2:13" s="1" customFormat="1" ht="13.8" x14ac:dyDescent="0.3">
      <c r="B58396" s="10"/>
      <c r="L58396" s="10"/>
      <c r="M58396" s="10"/>
    </row>
    <row r="58397" spans="2:13" s="1" customFormat="1" ht="13.8" x14ac:dyDescent="0.3">
      <c r="B58397" s="10"/>
      <c r="L58397" s="10"/>
      <c r="M58397" s="10"/>
    </row>
    <row r="58398" spans="2:13" s="1" customFormat="1" ht="13.8" x14ac:dyDescent="0.3">
      <c r="B58398" s="10"/>
      <c r="L58398" s="10"/>
      <c r="M58398" s="10"/>
    </row>
    <row r="58399" spans="2:13" s="1" customFormat="1" ht="13.8" x14ac:dyDescent="0.3">
      <c r="B58399" s="10"/>
      <c r="L58399" s="10"/>
      <c r="M58399" s="10"/>
    </row>
    <row r="58400" spans="2:13" s="1" customFormat="1" ht="13.8" x14ac:dyDescent="0.3">
      <c r="B58400" s="10"/>
      <c r="L58400" s="10"/>
      <c r="M58400" s="10"/>
    </row>
    <row r="58401" spans="2:13" s="1" customFormat="1" ht="13.8" x14ac:dyDescent="0.3">
      <c r="B58401" s="10"/>
      <c r="L58401" s="10"/>
      <c r="M58401" s="10"/>
    </row>
    <row r="58402" spans="2:13" s="1" customFormat="1" ht="13.8" x14ac:dyDescent="0.3">
      <c r="B58402" s="10"/>
      <c r="L58402" s="10"/>
      <c r="M58402" s="10"/>
    </row>
    <row r="58403" spans="2:13" s="1" customFormat="1" ht="13.8" x14ac:dyDescent="0.3">
      <c r="B58403" s="10"/>
      <c r="L58403" s="10"/>
      <c r="M58403" s="10"/>
    </row>
    <row r="58404" spans="2:13" s="1" customFormat="1" ht="13.8" x14ac:dyDescent="0.3">
      <c r="B58404" s="10"/>
      <c r="L58404" s="10"/>
      <c r="M58404" s="10"/>
    </row>
    <row r="58405" spans="2:13" s="1" customFormat="1" ht="13.8" x14ac:dyDescent="0.3">
      <c r="B58405" s="10"/>
      <c r="L58405" s="10"/>
      <c r="M58405" s="10"/>
    </row>
    <row r="58406" spans="2:13" s="1" customFormat="1" ht="13.8" x14ac:dyDescent="0.3">
      <c r="B58406" s="10"/>
      <c r="L58406" s="10"/>
      <c r="M58406" s="10"/>
    </row>
    <row r="58407" spans="2:13" s="1" customFormat="1" ht="13.8" x14ac:dyDescent="0.3">
      <c r="B58407" s="10"/>
      <c r="L58407" s="10"/>
      <c r="M58407" s="10"/>
    </row>
    <row r="58408" spans="2:13" s="1" customFormat="1" ht="13.8" x14ac:dyDescent="0.3">
      <c r="B58408" s="10"/>
      <c r="L58408" s="10"/>
      <c r="M58408" s="10"/>
    </row>
    <row r="58409" spans="2:13" s="1" customFormat="1" ht="13.8" x14ac:dyDescent="0.3">
      <c r="B58409" s="10"/>
      <c r="L58409" s="10"/>
      <c r="M58409" s="10"/>
    </row>
    <row r="58410" spans="2:13" s="1" customFormat="1" ht="13.8" x14ac:dyDescent="0.3">
      <c r="B58410" s="10"/>
      <c r="L58410" s="10"/>
      <c r="M58410" s="10"/>
    </row>
    <row r="58411" spans="2:13" s="1" customFormat="1" ht="13.8" x14ac:dyDescent="0.3">
      <c r="B58411" s="10"/>
      <c r="L58411" s="10"/>
      <c r="M58411" s="10"/>
    </row>
    <row r="58412" spans="2:13" s="1" customFormat="1" ht="13.8" x14ac:dyDescent="0.3">
      <c r="B58412" s="10"/>
      <c r="L58412" s="10"/>
      <c r="M58412" s="10"/>
    </row>
    <row r="58413" spans="2:13" s="1" customFormat="1" ht="13.8" x14ac:dyDescent="0.3">
      <c r="B58413" s="10"/>
      <c r="L58413" s="10"/>
      <c r="M58413" s="10"/>
    </row>
    <row r="58414" spans="2:13" s="1" customFormat="1" ht="13.8" x14ac:dyDescent="0.3">
      <c r="B58414" s="10"/>
      <c r="L58414" s="10"/>
      <c r="M58414" s="10"/>
    </row>
    <row r="58415" spans="2:13" s="1" customFormat="1" ht="13.8" x14ac:dyDescent="0.3">
      <c r="B58415" s="10"/>
      <c r="L58415" s="10"/>
      <c r="M58415" s="10"/>
    </row>
    <row r="58416" spans="2:13" s="1" customFormat="1" ht="13.8" x14ac:dyDescent="0.3">
      <c r="B58416" s="10"/>
      <c r="L58416" s="10"/>
      <c r="M58416" s="10"/>
    </row>
    <row r="58417" spans="2:13" s="1" customFormat="1" ht="13.8" x14ac:dyDescent="0.3">
      <c r="B58417" s="10"/>
      <c r="L58417" s="10"/>
      <c r="M58417" s="10"/>
    </row>
    <row r="58418" spans="2:13" s="1" customFormat="1" ht="13.8" x14ac:dyDescent="0.3">
      <c r="B58418" s="10"/>
      <c r="L58418" s="10"/>
      <c r="M58418" s="10"/>
    </row>
    <row r="58419" spans="2:13" s="1" customFormat="1" ht="13.8" x14ac:dyDescent="0.3">
      <c r="B58419" s="10"/>
      <c r="L58419" s="10"/>
      <c r="M58419" s="10"/>
    </row>
    <row r="58420" spans="2:13" s="1" customFormat="1" ht="13.8" x14ac:dyDescent="0.3">
      <c r="B58420" s="10"/>
      <c r="L58420" s="10"/>
      <c r="M58420" s="10"/>
    </row>
    <row r="58421" spans="2:13" s="1" customFormat="1" ht="13.8" x14ac:dyDescent="0.3">
      <c r="B58421" s="10"/>
      <c r="L58421" s="10"/>
      <c r="M58421" s="10"/>
    </row>
    <row r="58422" spans="2:13" s="1" customFormat="1" ht="13.8" x14ac:dyDescent="0.3">
      <c r="B58422" s="10"/>
      <c r="L58422" s="10"/>
      <c r="M58422" s="10"/>
    </row>
    <row r="58423" spans="2:13" s="1" customFormat="1" ht="13.8" x14ac:dyDescent="0.3">
      <c r="B58423" s="10"/>
      <c r="L58423" s="10"/>
      <c r="M58423" s="10"/>
    </row>
    <row r="58424" spans="2:13" s="1" customFormat="1" ht="13.8" x14ac:dyDescent="0.3">
      <c r="B58424" s="10"/>
      <c r="L58424" s="10"/>
      <c r="M58424" s="10"/>
    </row>
    <row r="58425" spans="2:13" s="1" customFormat="1" ht="13.8" x14ac:dyDescent="0.3">
      <c r="B58425" s="10"/>
      <c r="L58425" s="10"/>
      <c r="M58425" s="10"/>
    </row>
    <row r="58426" spans="2:13" s="1" customFormat="1" ht="13.8" x14ac:dyDescent="0.3">
      <c r="B58426" s="10"/>
      <c r="L58426" s="10"/>
      <c r="M58426" s="10"/>
    </row>
    <row r="58427" spans="2:13" s="1" customFormat="1" ht="13.8" x14ac:dyDescent="0.3">
      <c r="B58427" s="10"/>
      <c r="L58427" s="10"/>
      <c r="M58427" s="10"/>
    </row>
    <row r="58428" spans="2:13" s="1" customFormat="1" ht="13.8" x14ac:dyDescent="0.3">
      <c r="B58428" s="10"/>
      <c r="L58428" s="10"/>
      <c r="M58428" s="10"/>
    </row>
    <row r="58429" spans="2:13" s="1" customFormat="1" ht="13.8" x14ac:dyDescent="0.3">
      <c r="B58429" s="10"/>
      <c r="L58429" s="10"/>
      <c r="M58429" s="10"/>
    </row>
    <row r="58430" spans="2:13" s="1" customFormat="1" ht="13.8" x14ac:dyDescent="0.3">
      <c r="B58430" s="10"/>
      <c r="L58430" s="10"/>
      <c r="M58430" s="10"/>
    </row>
    <row r="58431" spans="2:13" s="1" customFormat="1" ht="13.8" x14ac:dyDescent="0.3">
      <c r="B58431" s="10"/>
      <c r="L58431" s="10"/>
      <c r="M58431" s="10"/>
    </row>
    <row r="58432" spans="2:13" s="1" customFormat="1" ht="13.8" x14ac:dyDescent="0.3">
      <c r="B58432" s="10"/>
      <c r="L58432" s="10"/>
      <c r="M58432" s="10"/>
    </row>
    <row r="58433" spans="2:13" s="1" customFormat="1" ht="13.8" x14ac:dyDescent="0.3">
      <c r="B58433" s="10"/>
      <c r="L58433" s="10"/>
      <c r="M58433" s="10"/>
    </row>
    <row r="58434" spans="2:13" s="1" customFormat="1" ht="13.8" x14ac:dyDescent="0.3">
      <c r="B58434" s="10"/>
      <c r="L58434" s="10"/>
      <c r="M58434" s="10"/>
    </row>
    <row r="58435" spans="2:13" s="1" customFormat="1" ht="13.8" x14ac:dyDescent="0.3">
      <c r="B58435" s="10"/>
      <c r="L58435" s="10"/>
      <c r="M58435" s="10"/>
    </row>
    <row r="58436" spans="2:13" s="1" customFormat="1" ht="13.8" x14ac:dyDescent="0.3">
      <c r="B58436" s="10"/>
      <c r="L58436" s="10"/>
      <c r="M58436" s="10"/>
    </row>
    <row r="58437" spans="2:13" s="1" customFormat="1" ht="13.8" x14ac:dyDescent="0.3">
      <c r="B58437" s="10"/>
      <c r="L58437" s="10"/>
      <c r="M58437" s="10"/>
    </row>
    <row r="58438" spans="2:13" s="1" customFormat="1" ht="13.8" x14ac:dyDescent="0.3">
      <c r="B58438" s="10"/>
      <c r="L58438" s="10"/>
      <c r="M58438" s="10"/>
    </row>
    <row r="58439" spans="2:13" s="1" customFormat="1" ht="13.8" x14ac:dyDescent="0.3">
      <c r="B58439" s="10"/>
      <c r="L58439" s="10"/>
      <c r="M58439" s="10"/>
    </row>
    <row r="58440" spans="2:13" s="1" customFormat="1" ht="13.8" x14ac:dyDescent="0.3">
      <c r="B58440" s="10"/>
      <c r="L58440" s="10"/>
      <c r="M58440" s="10"/>
    </row>
    <row r="58441" spans="2:13" s="1" customFormat="1" ht="13.8" x14ac:dyDescent="0.3">
      <c r="B58441" s="10"/>
      <c r="L58441" s="10"/>
      <c r="M58441" s="10"/>
    </row>
    <row r="58442" spans="2:13" s="1" customFormat="1" ht="13.8" x14ac:dyDescent="0.3">
      <c r="B58442" s="10"/>
      <c r="L58442" s="10"/>
      <c r="M58442" s="10"/>
    </row>
    <row r="58443" spans="2:13" s="1" customFormat="1" ht="13.8" x14ac:dyDescent="0.3">
      <c r="B58443" s="10"/>
      <c r="L58443" s="10"/>
      <c r="M58443" s="10"/>
    </row>
    <row r="58444" spans="2:13" s="1" customFormat="1" ht="13.8" x14ac:dyDescent="0.3">
      <c r="B58444" s="10"/>
      <c r="L58444" s="10"/>
      <c r="M58444" s="10"/>
    </row>
    <row r="58445" spans="2:13" s="1" customFormat="1" ht="13.8" x14ac:dyDescent="0.3">
      <c r="B58445" s="10"/>
      <c r="L58445" s="10"/>
      <c r="M58445" s="10"/>
    </row>
    <row r="58446" spans="2:13" s="1" customFormat="1" ht="13.8" x14ac:dyDescent="0.3">
      <c r="B58446" s="10"/>
      <c r="L58446" s="10"/>
      <c r="M58446" s="10"/>
    </row>
    <row r="58447" spans="2:13" s="1" customFormat="1" ht="13.8" x14ac:dyDescent="0.3">
      <c r="B58447" s="10"/>
      <c r="L58447" s="10"/>
      <c r="M58447" s="10"/>
    </row>
    <row r="58448" spans="2:13" s="1" customFormat="1" ht="13.8" x14ac:dyDescent="0.3">
      <c r="B58448" s="10"/>
      <c r="L58448" s="10"/>
      <c r="M58448" s="10"/>
    </row>
    <row r="58449" spans="2:13" s="1" customFormat="1" ht="13.8" x14ac:dyDescent="0.3">
      <c r="B58449" s="10"/>
      <c r="L58449" s="10"/>
      <c r="M58449" s="10"/>
    </row>
    <row r="58450" spans="2:13" s="1" customFormat="1" ht="13.8" x14ac:dyDescent="0.3">
      <c r="B58450" s="10"/>
      <c r="L58450" s="10"/>
      <c r="M58450" s="10"/>
    </row>
    <row r="58451" spans="2:13" s="1" customFormat="1" ht="13.8" x14ac:dyDescent="0.3">
      <c r="B58451" s="10"/>
      <c r="L58451" s="10"/>
      <c r="M58451" s="10"/>
    </row>
    <row r="58452" spans="2:13" s="1" customFormat="1" ht="13.8" x14ac:dyDescent="0.3">
      <c r="B58452" s="10"/>
      <c r="L58452" s="10"/>
      <c r="M58452" s="10"/>
    </row>
    <row r="58453" spans="2:13" s="1" customFormat="1" ht="13.8" x14ac:dyDescent="0.3">
      <c r="B58453" s="10"/>
      <c r="L58453" s="10"/>
      <c r="M58453" s="10"/>
    </row>
    <row r="58454" spans="2:13" s="1" customFormat="1" ht="13.8" x14ac:dyDescent="0.3">
      <c r="B58454" s="10"/>
      <c r="L58454" s="10"/>
      <c r="M58454" s="10"/>
    </row>
    <row r="58455" spans="2:13" s="1" customFormat="1" ht="13.8" x14ac:dyDescent="0.3">
      <c r="B58455" s="10"/>
      <c r="L58455" s="10"/>
      <c r="M58455" s="10"/>
    </row>
    <row r="58456" spans="2:13" s="1" customFormat="1" ht="13.8" x14ac:dyDescent="0.3">
      <c r="B58456" s="10"/>
      <c r="L58456" s="10"/>
      <c r="M58456" s="10"/>
    </row>
    <row r="58457" spans="2:13" s="1" customFormat="1" ht="13.8" x14ac:dyDescent="0.3">
      <c r="B58457" s="10"/>
      <c r="L58457" s="10"/>
      <c r="M58457" s="10"/>
    </row>
    <row r="58458" spans="2:13" s="1" customFormat="1" ht="13.8" x14ac:dyDescent="0.3">
      <c r="B58458" s="10"/>
      <c r="L58458" s="10"/>
      <c r="M58458" s="10"/>
    </row>
    <row r="58459" spans="2:13" s="1" customFormat="1" ht="13.8" x14ac:dyDescent="0.3">
      <c r="B58459" s="10"/>
      <c r="L58459" s="10"/>
      <c r="M58459" s="10"/>
    </row>
    <row r="58460" spans="2:13" s="1" customFormat="1" ht="13.8" x14ac:dyDescent="0.3">
      <c r="B58460" s="10"/>
      <c r="L58460" s="10"/>
      <c r="M58460" s="10"/>
    </row>
    <row r="58461" spans="2:13" s="1" customFormat="1" ht="13.8" x14ac:dyDescent="0.3">
      <c r="B58461" s="10"/>
      <c r="L58461" s="10"/>
      <c r="M58461" s="10"/>
    </row>
    <row r="58462" spans="2:13" s="1" customFormat="1" ht="13.8" x14ac:dyDescent="0.3">
      <c r="B58462" s="10"/>
      <c r="L58462" s="10"/>
      <c r="M58462" s="10"/>
    </row>
    <row r="58463" spans="2:13" s="1" customFormat="1" ht="13.8" x14ac:dyDescent="0.3">
      <c r="B58463" s="10"/>
      <c r="L58463" s="10"/>
      <c r="M58463" s="10"/>
    </row>
    <row r="58464" spans="2:13" s="1" customFormat="1" ht="13.8" x14ac:dyDescent="0.3">
      <c r="B58464" s="10"/>
      <c r="L58464" s="10"/>
      <c r="M58464" s="10"/>
    </row>
    <row r="58465" spans="2:13" s="1" customFormat="1" ht="13.8" x14ac:dyDescent="0.3">
      <c r="B58465" s="10"/>
      <c r="L58465" s="10"/>
      <c r="M58465" s="10"/>
    </row>
    <row r="58466" spans="2:13" s="1" customFormat="1" ht="13.8" x14ac:dyDescent="0.3">
      <c r="B58466" s="10"/>
      <c r="L58466" s="10"/>
      <c r="M58466" s="10"/>
    </row>
    <row r="58467" spans="2:13" s="1" customFormat="1" ht="13.8" x14ac:dyDescent="0.3">
      <c r="B58467" s="10"/>
      <c r="L58467" s="10"/>
      <c r="M58467" s="10"/>
    </row>
    <row r="58468" spans="2:13" s="1" customFormat="1" ht="13.8" x14ac:dyDescent="0.3">
      <c r="B58468" s="10"/>
      <c r="L58468" s="10"/>
      <c r="M58468" s="10"/>
    </row>
    <row r="58469" spans="2:13" s="1" customFormat="1" ht="13.8" x14ac:dyDescent="0.3">
      <c r="B58469" s="10"/>
      <c r="L58469" s="10"/>
      <c r="M58469" s="10"/>
    </row>
    <row r="58470" spans="2:13" s="1" customFormat="1" ht="13.8" x14ac:dyDescent="0.3">
      <c r="B58470" s="10"/>
      <c r="L58470" s="10"/>
      <c r="M58470" s="10"/>
    </row>
    <row r="58471" spans="2:13" s="1" customFormat="1" ht="13.8" x14ac:dyDescent="0.3">
      <c r="B58471" s="10"/>
      <c r="L58471" s="10"/>
      <c r="M58471" s="10"/>
    </row>
    <row r="58472" spans="2:13" s="1" customFormat="1" ht="13.8" x14ac:dyDescent="0.3">
      <c r="B58472" s="10"/>
      <c r="L58472" s="10"/>
      <c r="M58472" s="10"/>
    </row>
    <row r="58473" spans="2:13" s="1" customFormat="1" ht="13.8" x14ac:dyDescent="0.3">
      <c r="B58473" s="10"/>
      <c r="L58473" s="10"/>
      <c r="M58473" s="10"/>
    </row>
    <row r="58474" spans="2:13" s="1" customFormat="1" ht="13.8" x14ac:dyDescent="0.3">
      <c r="B58474" s="10"/>
      <c r="L58474" s="10"/>
      <c r="M58474" s="10"/>
    </row>
    <row r="58475" spans="2:13" s="1" customFormat="1" ht="13.8" x14ac:dyDescent="0.3">
      <c r="B58475" s="10"/>
      <c r="L58475" s="10"/>
      <c r="M58475" s="10"/>
    </row>
    <row r="58476" spans="2:13" s="1" customFormat="1" ht="13.8" x14ac:dyDescent="0.3">
      <c r="B58476" s="10"/>
      <c r="L58476" s="10"/>
      <c r="M58476" s="10"/>
    </row>
    <row r="58477" spans="2:13" s="1" customFormat="1" ht="13.8" x14ac:dyDescent="0.3">
      <c r="B58477" s="10"/>
      <c r="L58477" s="10"/>
      <c r="M58477" s="10"/>
    </row>
    <row r="58478" spans="2:13" s="1" customFormat="1" ht="13.8" x14ac:dyDescent="0.3">
      <c r="B58478" s="10"/>
      <c r="L58478" s="10"/>
      <c r="M58478" s="10"/>
    </row>
    <row r="58479" spans="2:13" s="1" customFormat="1" ht="13.8" x14ac:dyDescent="0.3">
      <c r="B58479" s="10"/>
      <c r="L58479" s="10"/>
      <c r="M58479" s="10"/>
    </row>
    <row r="58480" spans="2:13" s="1" customFormat="1" ht="13.8" x14ac:dyDescent="0.3">
      <c r="B58480" s="10"/>
      <c r="L58480" s="10"/>
      <c r="M58480" s="10"/>
    </row>
    <row r="58481" spans="2:13" s="1" customFormat="1" ht="13.8" x14ac:dyDescent="0.3">
      <c r="B58481" s="10"/>
      <c r="L58481" s="10"/>
      <c r="M58481" s="10"/>
    </row>
    <row r="58482" spans="2:13" s="1" customFormat="1" ht="13.8" x14ac:dyDescent="0.3">
      <c r="B58482" s="10"/>
      <c r="L58482" s="10"/>
      <c r="M58482" s="10"/>
    </row>
    <row r="58483" spans="2:13" s="1" customFormat="1" ht="13.8" x14ac:dyDescent="0.3">
      <c r="B58483" s="10"/>
      <c r="L58483" s="10"/>
      <c r="M58483" s="10"/>
    </row>
    <row r="58484" spans="2:13" s="1" customFormat="1" ht="13.8" x14ac:dyDescent="0.3">
      <c r="B58484" s="10"/>
      <c r="L58484" s="10"/>
      <c r="M58484" s="10"/>
    </row>
    <row r="58485" spans="2:13" s="1" customFormat="1" ht="13.8" x14ac:dyDescent="0.3">
      <c r="B58485" s="10"/>
      <c r="L58485" s="10"/>
      <c r="M58485" s="10"/>
    </row>
    <row r="58486" spans="2:13" s="1" customFormat="1" ht="13.8" x14ac:dyDescent="0.3">
      <c r="B58486" s="10"/>
      <c r="L58486" s="10"/>
      <c r="M58486" s="10"/>
    </row>
    <row r="58487" spans="2:13" s="1" customFormat="1" ht="13.8" x14ac:dyDescent="0.3">
      <c r="B58487" s="10"/>
      <c r="L58487" s="10"/>
      <c r="M58487" s="10"/>
    </row>
    <row r="58488" spans="2:13" s="1" customFormat="1" ht="13.8" x14ac:dyDescent="0.3">
      <c r="B58488" s="10"/>
      <c r="L58488" s="10"/>
      <c r="M58488" s="10"/>
    </row>
    <row r="58489" spans="2:13" s="1" customFormat="1" ht="13.8" x14ac:dyDescent="0.3">
      <c r="B58489" s="10"/>
      <c r="L58489" s="10"/>
      <c r="M58489" s="10"/>
    </row>
    <row r="58490" spans="2:13" s="1" customFormat="1" ht="13.8" x14ac:dyDescent="0.3">
      <c r="B58490" s="10"/>
      <c r="L58490" s="10"/>
      <c r="M58490" s="10"/>
    </row>
    <row r="58491" spans="2:13" s="1" customFormat="1" ht="13.8" x14ac:dyDescent="0.3">
      <c r="B58491" s="10"/>
      <c r="L58491" s="10"/>
      <c r="M58491" s="10"/>
    </row>
    <row r="58492" spans="2:13" s="1" customFormat="1" ht="13.8" x14ac:dyDescent="0.3">
      <c r="B58492" s="10"/>
      <c r="L58492" s="10"/>
      <c r="M58492" s="10"/>
    </row>
    <row r="58493" spans="2:13" s="1" customFormat="1" ht="13.8" x14ac:dyDescent="0.3">
      <c r="B58493" s="10"/>
      <c r="L58493" s="10"/>
      <c r="M58493" s="10"/>
    </row>
    <row r="58494" spans="2:13" s="1" customFormat="1" ht="13.8" x14ac:dyDescent="0.3">
      <c r="B58494" s="10"/>
      <c r="L58494" s="10"/>
      <c r="M58494" s="10"/>
    </row>
    <row r="58495" spans="2:13" s="1" customFormat="1" ht="13.8" x14ac:dyDescent="0.3">
      <c r="B58495" s="10"/>
      <c r="L58495" s="10"/>
      <c r="M58495" s="10"/>
    </row>
    <row r="58496" spans="2:13" s="1" customFormat="1" ht="13.8" x14ac:dyDescent="0.3">
      <c r="B58496" s="10"/>
      <c r="L58496" s="10"/>
      <c r="M58496" s="10"/>
    </row>
    <row r="58497" spans="2:13" s="1" customFormat="1" ht="13.8" x14ac:dyDescent="0.3">
      <c r="B58497" s="10"/>
      <c r="L58497" s="10"/>
      <c r="M58497" s="10"/>
    </row>
    <row r="58498" spans="2:13" s="1" customFormat="1" ht="13.8" x14ac:dyDescent="0.3">
      <c r="B58498" s="10"/>
      <c r="L58498" s="10"/>
      <c r="M58498" s="10"/>
    </row>
    <row r="58499" spans="2:13" s="1" customFormat="1" ht="13.8" x14ac:dyDescent="0.3">
      <c r="B58499" s="10"/>
      <c r="L58499" s="10"/>
      <c r="M58499" s="10"/>
    </row>
    <row r="58500" spans="2:13" s="1" customFormat="1" ht="13.8" x14ac:dyDescent="0.3">
      <c r="B58500" s="10"/>
      <c r="L58500" s="10"/>
      <c r="M58500" s="10"/>
    </row>
    <row r="58501" spans="2:13" s="1" customFormat="1" ht="13.8" x14ac:dyDescent="0.3">
      <c r="B58501" s="10"/>
      <c r="L58501" s="10"/>
      <c r="M58501" s="10"/>
    </row>
    <row r="58502" spans="2:13" s="1" customFormat="1" ht="13.8" x14ac:dyDescent="0.3">
      <c r="B58502" s="10"/>
      <c r="L58502" s="10"/>
      <c r="M58502" s="10"/>
    </row>
    <row r="58503" spans="2:13" s="1" customFormat="1" ht="13.8" x14ac:dyDescent="0.3">
      <c r="B58503" s="10"/>
      <c r="L58503" s="10"/>
      <c r="M58503" s="10"/>
    </row>
    <row r="58504" spans="2:13" s="1" customFormat="1" ht="13.8" x14ac:dyDescent="0.3">
      <c r="B58504" s="10"/>
      <c r="L58504" s="10"/>
      <c r="M58504" s="10"/>
    </row>
    <row r="58505" spans="2:13" s="1" customFormat="1" ht="13.8" x14ac:dyDescent="0.3">
      <c r="B58505" s="10"/>
      <c r="L58505" s="10"/>
      <c r="M58505" s="10"/>
    </row>
    <row r="58506" spans="2:13" s="1" customFormat="1" ht="13.8" x14ac:dyDescent="0.3">
      <c r="B58506" s="10"/>
      <c r="L58506" s="10"/>
      <c r="M58506" s="10"/>
    </row>
    <row r="58507" spans="2:13" s="1" customFormat="1" ht="13.8" x14ac:dyDescent="0.3">
      <c r="B58507" s="10"/>
      <c r="L58507" s="10"/>
      <c r="M58507" s="10"/>
    </row>
    <row r="58508" spans="2:13" s="1" customFormat="1" ht="13.8" x14ac:dyDescent="0.3">
      <c r="B58508" s="10"/>
      <c r="L58508" s="10"/>
      <c r="M58508" s="10"/>
    </row>
    <row r="58509" spans="2:13" s="1" customFormat="1" ht="13.8" x14ac:dyDescent="0.3">
      <c r="B58509" s="10"/>
      <c r="L58509" s="10"/>
      <c r="M58509" s="10"/>
    </row>
    <row r="58510" spans="2:13" s="1" customFormat="1" ht="13.8" x14ac:dyDescent="0.3">
      <c r="B58510" s="10"/>
      <c r="L58510" s="10"/>
      <c r="M58510" s="10"/>
    </row>
    <row r="58511" spans="2:13" s="1" customFormat="1" ht="13.8" x14ac:dyDescent="0.3">
      <c r="B58511" s="10"/>
      <c r="L58511" s="10"/>
      <c r="M58511" s="10"/>
    </row>
    <row r="58512" spans="2:13" s="1" customFormat="1" ht="13.8" x14ac:dyDescent="0.3">
      <c r="B58512" s="10"/>
      <c r="L58512" s="10"/>
      <c r="M58512" s="10"/>
    </row>
    <row r="58513" spans="2:13" s="1" customFormat="1" ht="13.8" x14ac:dyDescent="0.3">
      <c r="B58513" s="10"/>
      <c r="L58513" s="10"/>
      <c r="M58513" s="10"/>
    </row>
    <row r="58514" spans="2:13" s="1" customFormat="1" ht="13.8" x14ac:dyDescent="0.3">
      <c r="B58514" s="10"/>
      <c r="L58514" s="10"/>
      <c r="M58514" s="10"/>
    </row>
    <row r="58515" spans="2:13" s="1" customFormat="1" ht="13.8" x14ac:dyDescent="0.3">
      <c r="B58515" s="10"/>
      <c r="L58515" s="10"/>
      <c r="M58515" s="10"/>
    </row>
    <row r="58516" spans="2:13" s="1" customFormat="1" ht="13.8" x14ac:dyDescent="0.3">
      <c r="B58516" s="10"/>
      <c r="L58516" s="10"/>
      <c r="M58516" s="10"/>
    </row>
    <row r="58517" spans="2:13" s="1" customFormat="1" ht="13.8" x14ac:dyDescent="0.3">
      <c r="B58517" s="10"/>
      <c r="L58517" s="10"/>
      <c r="M58517" s="10"/>
    </row>
    <row r="58518" spans="2:13" s="1" customFormat="1" ht="13.8" x14ac:dyDescent="0.3">
      <c r="B58518" s="10"/>
      <c r="L58518" s="10"/>
      <c r="M58518" s="10"/>
    </row>
    <row r="58519" spans="2:13" s="1" customFormat="1" ht="13.8" x14ac:dyDescent="0.3">
      <c r="B58519" s="10"/>
      <c r="L58519" s="10"/>
      <c r="M58519" s="10"/>
    </row>
    <row r="58520" spans="2:13" s="1" customFormat="1" ht="13.8" x14ac:dyDescent="0.3">
      <c r="B58520" s="10"/>
      <c r="L58520" s="10"/>
      <c r="M58520" s="10"/>
    </row>
    <row r="58521" spans="2:13" s="1" customFormat="1" ht="13.8" x14ac:dyDescent="0.3">
      <c r="B58521" s="10"/>
      <c r="L58521" s="10"/>
      <c r="M58521" s="10"/>
    </row>
    <row r="58522" spans="2:13" s="1" customFormat="1" ht="13.8" x14ac:dyDescent="0.3">
      <c r="B58522" s="10"/>
      <c r="L58522" s="10"/>
      <c r="M58522" s="10"/>
    </row>
    <row r="58523" spans="2:13" s="1" customFormat="1" ht="13.8" x14ac:dyDescent="0.3">
      <c r="B58523" s="10"/>
      <c r="L58523" s="10"/>
      <c r="M58523" s="10"/>
    </row>
    <row r="58524" spans="2:13" s="1" customFormat="1" ht="13.8" x14ac:dyDescent="0.3">
      <c r="B58524" s="10"/>
      <c r="L58524" s="10"/>
      <c r="M58524" s="10"/>
    </row>
    <row r="58525" spans="2:13" s="1" customFormat="1" ht="13.8" x14ac:dyDescent="0.3">
      <c r="B58525" s="10"/>
      <c r="L58525" s="10"/>
      <c r="M58525" s="10"/>
    </row>
    <row r="58526" spans="2:13" s="1" customFormat="1" ht="13.8" x14ac:dyDescent="0.3">
      <c r="B58526" s="10"/>
      <c r="L58526" s="10"/>
      <c r="M58526" s="10"/>
    </row>
    <row r="58527" spans="2:13" s="1" customFormat="1" ht="13.8" x14ac:dyDescent="0.3">
      <c r="B58527" s="10"/>
      <c r="L58527" s="10"/>
      <c r="M58527" s="10"/>
    </row>
    <row r="58528" spans="2:13" s="1" customFormat="1" ht="13.8" x14ac:dyDescent="0.3">
      <c r="B58528" s="10"/>
      <c r="L58528" s="10"/>
      <c r="M58528" s="10"/>
    </row>
    <row r="58529" spans="2:13" s="1" customFormat="1" ht="13.8" x14ac:dyDescent="0.3">
      <c r="B58529" s="10"/>
      <c r="L58529" s="10"/>
      <c r="M58529" s="10"/>
    </row>
    <row r="58530" spans="2:13" s="1" customFormat="1" ht="13.8" x14ac:dyDescent="0.3">
      <c r="B58530" s="10"/>
      <c r="L58530" s="10"/>
      <c r="M58530" s="10"/>
    </row>
    <row r="58531" spans="2:13" s="1" customFormat="1" ht="13.8" x14ac:dyDescent="0.3">
      <c r="B58531" s="10"/>
      <c r="L58531" s="10"/>
      <c r="M58531" s="10"/>
    </row>
    <row r="58532" spans="2:13" s="1" customFormat="1" ht="13.8" x14ac:dyDescent="0.3">
      <c r="B58532" s="10"/>
      <c r="L58532" s="10"/>
      <c r="M58532" s="10"/>
    </row>
    <row r="58533" spans="2:13" s="1" customFormat="1" ht="13.8" x14ac:dyDescent="0.3">
      <c r="B58533" s="10"/>
      <c r="L58533" s="10"/>
      <c r="M58533" s="10"/>
    </row>
    <row r="58534" spans="2:13" s="1" customFormat="1" ht="13.8" x14ac:dyDescent="0.3">
      <c r="B58534" s="10"/>
      <c r="L58534" s="10"/>
      <c r="M58534" s="10"/>
    </row>
    <row r="58535" spans="2:13" s="1" customFormat="1" ht="13.8" x14ac:dyDescent="0.3">
      <c r="B58535" s="10"/>
      <c r="L58535" s="10"/>
      <c r="M58535" s="10"/>
    </row>
    <row r="58536" spans="2:13" s="1" customFormat="1" ht="13.8" x14ac:dyDescent="0.3">
      <c r="B58536" s="10"/>
      <c r="L58536" s="10"/>
      <c r="M58536" s="10"/>
    </row>
    <row r="58537" spans="2:13" s="1" customFormat="1" ht="13.8" x14ac:dyDescent="0.3">
      <c r="B58537" s="10"/>
      <c r="L58537" s="10"/>
      <c r="M58537" s="10"/>
    </row>
    <row r="58538" spans="2:13" s="1" customFormat="1" ht="13.8" x14ac:dyDescent="0.3">
      <c r="B58538" s="10"/>
      <c r="L58538" s="10"/>
      <c r="M58538" s="10"/>
    </row>
    <row r="58539" spans="2:13" s="1" customFormat="1" ht="13.8" x14ac:dyDescent="0.3">
      <c r="B58539" s="10"/>
      <c r="L58539" s="10"/>
      <c r="M58539" s="10"/>
    </row>
    <row r="58540" spans="2:13" s="1" customFormat="1" ht="13.8" x14ac:dyDescent="0.3">
      <c r="B58540" s="10"/>
      <c r="L58540" s="10"/>
      <c r="M58540" s="10"/>
    </row>
    <row r="58541" spans="2:13" s="1" customFormat="1" ht="13.8" x14ac:dyDescent="0.3">
      <c r="B58541" s="10"/>
      <c r="L58541" s="10"/>
      <c r="M58541" s="10"/>
    </row>
    <row r="58542" spans="2:13" s="1" customFormat="1" ht="13.8" x14ac:dyDescent="0.3">
      <c r="B58542" s="10"/>
      <c r="L58542" s="10"/>
      <c r="M58542" s="10"/>
    </row>
    <row r="58543" spans="2:13" s="1" customFormat="1" ht="13.8" x14ac:dyDescent="0.3">
      <c r="B58543" s="10"/>
      <c r="L58543" s="10"/>
      <c r="M58543" s="10"/>
    </row>
    <row r="58544" spans="2:13" s="1" customFormat="1" ht="13.8" x14ac:dyDescent="0.3">
      <c r="B58544" s="10"/>
      <c r="L58544" s="10"/>
      <c r="M58544" s="10"/>
    </row>
    <row r="58545" spans="2:13" s="1" customFormat="1" ht="13.8" x14ac:dyDescent="0.3">
      <c r="B58545" s="10"/>
      <c r="L58545" s="10"/>
      <c r="M58545" s="10"/>
    </row>
    <row r="58546" spans="2:13" s="1" customFormat="1" ht="13.8" x14ac:dyDescent="0.3">
      <c r="B58546" s="10"/>
      <c r="L58546" s="10"/>
      <c r="M58546" s="10"/>
    </row>
    <row r="58547" spans="2:13" s="1" customFormat="1" ht="13.8" x14ac:dyDescent="0.3">
      <c r="B58547" s="10"/>
      <c r="L58547" s="10"/>
      <c r="M58547" s="10"/>
    </row>
    <row r="58548" spans="2:13" s="1" customFormat="1" ht="13.8" x14ac:dyDescent="0.3">
      <c r="B58548" s="10"/>
      <c r="L58548" s="10"/>
      <c r="M58548" s="10"/>
    </row>
    <row r="58549" spans="2:13" s="1" customFormat="1" ht="13.8" x14ac:dyDescent="0.3">
      <c r="B58549" s="10"/>
      <c r="L58549" s="10"/>
      <c r="M58549" s="10"/>
    </row>
    <row r="58550" spans="2:13" s="1" customFormat="1" ht="13.8" x14ac:dyDescent="0.3">
      <c r="B58550" s="10"/>
      <c r="L58550" s="10"/>
      <c r="M58550" s="10"/>
    </row>
    <row r="58551" spans="2:13" s="1" customFormat="1" ht="13.8" x14ac:dyDescent="0.3">
      <c r="B58551" s="10"/>
      <c r="L58551" s="10"/>
      <c r="M58551" s="10"/>
    </row>
    <row r="58552" spans="2:13" s="1" customFormat="1" ht="13.8" x14ac:dyDescent="0.3">
      <c r="B58552" s="10"/>
      <c r="L58552" s="10"/>
      <c r="M58552" s="10"/>
    </row>
    <row r="58553" spans="2:13" s="1" customFormat="1" ht="13.8" x14ac:dyDescent="0.3">
      <c r="B58553" s="10"/>
      <c r="L58553" s="10"/>
      <c r="M58553" s="10"/>
    </row>
    <row r="58554" spans="2:13" s="1" customFormat="1" ht="13.8" x14ac:dyDescent="0.3">
      <c r="B58554" s="10"/>
      <c r="L58554" s="10"/>
      <c r="M58554" s="10"/>
    </row>
    <row r="58555" spans="2:13" s="1" customFormat="1" ht="13.8" x14ac:dyDescent="0.3">
      <c r="B58555" s="10"/>
      <c r="L58555" s="10"/>
      <c r="M58555" s="10"/>
    </row>
    <row r="58556" spans="2:13" s="1" customFormat="1" ht="13.8" x14ac:dyDescent="0.3">
      <c r="B58556" s="10"/>
      <c r="L58556" s="10"/>
      <c r="M58556" s="10"/>
    </row>
    <row r="58557" spans="2:13" s="1" customFormat="1" ht="13.8" x14ac:dyDescent="0.3">
      <c r="B58557" s="10"/>
      <c r="L58557" s="10"/>
      <c r="M58557" s="10"/>
    </row>
    <row r="58558" spans="2:13" s="1" customFormat="1" ht="13.8" x14ac:dyDescent="0.3">
      <c r="B58558" s="10"/>
      <c r="L58558" s="10"/>
      <c r="M58558" s="10"/>
    </row>
    <row r="58559" spans="2:13" s="1" customFormat="1" ht="13.8" x14ac:dyDescent="0.3">
      <c r="B58559" s="10"/>
      <c r="L58559" s="10"/>
      <c r="M58559" s="10"/>
    </row>
    <row r="58560" spans="2:13" s="1" customFormat="1" ht="13.8" x14ac:dyDescent="0.3">
      <c r="B58560" s="10"/>
      <c r="L58560" s="10"/>
      <c r="M58560" s="10"/>
    </row>
    <row r="58561" spans="2:13" s="1" customFormat="1" ht="13.8" x14ac:dyDescent="0.3">
      <c r="B58561" s="10"/>
      <c r="L58561" s="10"/>
      <c r="M58561" s="10"/>
    </row>
    <row r="58562" spans="2:13" s="1" customFormat="1" ht="13.8" x14ac:dyDescent="0.3">
      <c r="B58562" s="10"/>
      <c r="L58562" s="10"/>
      <c r="M58562" s="10"/>
    </row>
    <row r="58563" spans="2:13" s="1" customFormat="1" ht="13.8" x14ac:dyDescent="0.3">
      <c r="B58563" s="10"/>
      <c r="L58563" s="10"/>
      <c r="M58563" s="10"/>
    </row>
    <row r="58564" spans="2:13" s="1" customFormat="1" ht="13.8" x14ac:dyDescent="0.3">
      <c r="B58564" s="10"/>
      <c r="L58564" s="10"/>
      <c r="M58564" s="10"/>
    </row>
    <row r="58565" spans="2:13" s="1" customFormat="1" ht="13.8" x14ac:dyDescent="0.3">
      <c r="B58565" s="10"/>
      <c r="L58565" s="10"/>
      <c r="M58565" s="10"/>
    </row>
    <row r="58566" spans="2:13" s="1" customFormat="1" ht="13.8" x14ac:dyDescent="0.3">
      <c r="B58566" s="10"/>
      <c r="L58566" s="10"/>
      <c r="M58566" s="10"/>
    </row>
    <row r="58567" spans="2:13" s="1" customFormat="1" ht="13.8" x14ac:dyDescent="0.3">
      <c r="B58567" s="10"/>
      <c r="L58567" s="10"/>
      <c r="M58567" s="10"/>
    </row>
    <row r="58568" spans="2:13" s="1" customFormat="1" ht="13.8" x14ac:dyDescent="0.3">
      <c r="B58568" s="10"/>
      <c r="L58568" s="10"/>
      <c r="M58568" s="10"/>
    </row>
    <row r="58569" spans="2:13" s="1" customFormat="1" ht="13.8" x14ac:dyDescent="0.3">
      <c r="B58569" s="10"/>
      <c r="L58569" s="10"/>
      <c r="M58569" s="10"/>
    </row>
    <row r="58570" spans="2:13" s="1" customFormat="1" ht="13.8" x14ac:dyDescent="0.3">
      <c r="B58570" s="10"/>
      <c r="L58570" s="10"/>
      <c r="M58570" s="10"/>
    </row>
    <row r="58571" spans="2:13" s="1" customFormat="1" ht="13.8" x14ac:dyDescent="0.3">
      <c r="B58571" s="10"/>
      <c r="L58571" s="10"/>
      <c r="M58571" s="10"/>
    </row>
    <row r="58572" spans="2:13" s="1" customFormat="1" ht="13.8" x14ac:dyDescent="0.3">
      <c r="B58572" s="10"/>
      <c r="L58572" s="10"/>
      <c r="M58572" s="10"/>
    </row>
    <row r="58573" spans="2:13" s="1" customFormat="1" ht="13.8" x14ac:dyDescent="0.3">
      <c r="B58573" s="10"/>
      <c r="L58573" s="10"/>
      <c r="M58573" s="10"/>
    </row>
    <row r="58574" spans="2:13" s="1" customFormat="1" ht="13.8" x14ac:dyDescent="0.3">
      <c r="B58574" s="10"/>
      <c r="L58574" s="10"/>
      <c r="M58574" s="10"/>
    </row>
    <row r="58575" spans="2:13" s="1" customFormat="1" ht="13.8" x14ac:dyDescent="0.3">
      <c r="B58575" s="10"/>
      <c r="L58575" s="10"/>
      <c r="M58575" s="10"/>
    </row>
    <row r="58576" spans="2:13" s="1" customFormat="1" ht="13.8" x14ac:dyDescent="0.3">
      <c r="B58576" s="10"/>
      <c r="L58576" s="10"/>
      <c r="M58576" s="10"/>
    </row>
    <row r="58577" spans="2:13" s="1" customFormat="1" ht="13.8" x14ac:dyDescent="0.3">
      <c r="B58577" s="10"/>
      <c r="L58577" s="10"/>
      <c r="M58577" s="10"/>
    </row>
    <row r="58578" spans="2:13" s="1" customFormat="1" ht="13.8" x14ac:dyDescent="0.3">
      <c r="B58578" s="10"/>
      <c r="L58578" s="10"/>
      <c r="M58578" s="10"/>
    </row>
    <row r="58579" spans="2:13" s="1" customFormat="1" ht="13.8" x14ac:dyDescent="0.3">
      <c r="B58579" s="10"/>
      <c r="L58579" s="10"/>
      <c r="M58579" s="10"/>
    </row>
    <row r="58580" spans="2:13" s="1" customFormat="1" ht="13.8" x14ac:dyDescent="0.3">
      <c r="B58580" s="10"/>
      <c r="L58580" s="10"/>
      <c r="M58580" s="10"/>
    </row>
    <row r="58581" spans="2:13" s="1" customFormat="1" ht="13.8" x14ac:dyDescent="0.3">
      <c r="B58581" s="10"/>
      <c r="L58581" s="10"/>
      <c r="M58581" s="10"/>
    </row>
    <row r="58582" spans="2:13" s="1" customFormat="1" ht="13.8" x14ac:dyDescent="0.3">
      <c r="B58582" s="10"/>
      <c r="L58582" s="10"/>
      <c r="M58582" s="10"/>
    </row>
    <row r="58583" spans="2:13" s="1" customFormat="1" ht="13.8" x14ac:dyDescent="0.3">
      <c r="B58583" s="10"/>
      <c r="L58583" s="10"/>
      <c r="M58583" s="10"/>
    </row>
    <row r="58584" spans="2:13" s="1" customFormat="1" ht="13.8" x14ac:dyDescent="0.3">
      <c r="B58584" s="10"/>
      <c r="L58584" s="10"/>
      <c r="M58584" s="10"/>
    </row>
    <row r="58585" spans="2:13" s="1" customFormat="1" ht="13.8" x14ac:dyDescent="0.3">
      <c r="B58585" s="10"/>
      <c r="L58585" s="10"/>
      <c r="M58585" s="10"/>
    </row>
    <row r="58586" spans="2:13" s="1" customFormat="1" ht="13.8" x14ac:dyDescent="0.3">
      <c r="B58586" s="10"/>
      <c r="L58586" s="10"/>
      <c r="M58586" s="10"/>
    </row>
    <row r="58587" spans="2:13" s="1" customFormat="1" ht="13.8" x14ac:dyDescent="0.3">
      <c r="B58587" s="10"/>
      <c r="L58587" s="10"/>
      <c r="M58587" s="10"/>
    </row>
    <row r="58588" spans="2:13" s="1" customFormat="1" ht="13.8" x14ac:dyDescent="0.3">
      <c r="B58588" s="10"/>
      <c r="L58588" s="10"/>
      <c r="M58588" s="10"/>
    </row>
    <row r="58589" spans="2:13" s="1" customFormat="1" ht="13.8" x14ac:dyDescent="0.3">
      <c r="B58589" s="10"/>
      <c r="L58589" s="10"/>
      <c r="M58589" s="10"/>
    </row>
    <row r="58590" spans="2:13" s="1" customFormat="1" ht="13.8" x14ac:dyDescent="0.3">
      <c r="B58590" s="10"/>
      <c r="L58590" s="10"/>
      <c r="M58590" s="10"/>
    </row>
    <row r="58591" spans="2:13" s="1" customFormat="1" ht="13.8" x14ac:dyDescent="0.3">
      <c r="B58591" s="10"/>
      <c r="L58591" s="10"/>
      <c r="M58591" s="10"/>
    </row>
    <row r="58592" spans="2:13" s="1" customFormat="1" ht="13.8" x14ac:dyDescent="0.3">
      <c r="B58592" s="10"/>
      <c r="L58592" s="10"/>
      <c r="M58592" s="10"/>
    </row>
    <row r="58593" spans="2:13" s="1" customFormat="1" ht="13.8" x14ac:dyDescent="0.3">
      <c r="B58593" s="10"/>
      <c r="L58593" s="10"/>
      <c r="M58593" s="10"/>
    </row>
    <row r="58594" spans="2:13" s="1" customFormat="1" ht="13.8" x14ac:dyDescent="0.3">
      <c r="B58594" s="10"/>
      <c r="L58594" s="10"/>
      <c r="M58594" s="10"/>
    </row>
    <row r="58595" spans="2:13" s="1" customFormat="1" ht="13.8" x14ac:dyDescent="0.3">
      <c r="B58595" s="10"/>
      <c r="L58595" s="10"/>
      <c r="M58595" s="10"/>
    </row>
    <row r="58596" spans="2:13" s="1" customFormat="1" ht="13.8" x14ac:dyDescent="0.3">
      <c r="B58596" s="10"/>
      <c r="L58596" s="10"/>
      <c r="M58596" s="10"/>
    </row>
    <row r="58597" spans="2:13" s="1" customFormat="1" ht="13.8" x14ac:dyDescent="0.3">
      <c r="B58597" s="10"/>
      <c r="L58597" s="10"/>
      <c r="M58597" s="10"/>
    </row>
    <row r="58598" spans="2:13" s="1" customFormat="1" ht="13.8" x14ac:dyDescent="0.3">
      <c r="B58598" s="10"/>
      <c r="L58598" s="10"/>
      <c r="M58598" s="10"/>
    </row>
    <row r="58599" spans="2:13" s="1" customFormat="1" ht="13.8" x14ac:dyDescent="0.3">
      <c r="B58599" s="10"/>
      <c r="L58599" s="10"/>
      <c r="M58599" s="10"/>
    </row>
    <row r="58600" spans="2:13" s="1" customFormat="1" ht="13.8" x14ac:dyDescent="0.3">
      <c r="B58600" s="10"/>
      <c r="L58600" s="10"/>
      <c r="M58600" s="10"/>
    </row>
    <row r="58601" spans="2:13" s="1" customFormat="1" ht="13.8" x14ac:dyDescent="0.3">
      <c r="B58601" s="10"/>
      <c r="L58601" s="10"/>
      <c r="M58601" s="10"/>
    </row>
    <row r="58602" spans="2:13" s="1" customFormat="1" ht="13.8" x14ac:dyDescent="0.3">
      <c r="B58602" s="10"/>
      <c r="L58602" s="10"/>
      <c r="M58602" s="10"/>
    </row>
    <row r="58603" spans="2:13" s="1" customFormat="1" ht="13.8" x14ac:dyDescent="0.3">
      <c r="B58603" s="10"/>
      <c r="L58603" s="10"/>
      <c r="M58603" s="10"/>
    </row>
    <row r="58604" spans="2:13" s="1" customFormat="1" ht="13.8" x14ac:dyDescent="0.3">
      <c r="B58604" s="10"/>
      <c r="L58604" s="10"/>
      <c r="M58604" s="10"/>
    </row>
    <row r="58605" spans="2:13" s="1" customFormat="1" ht="13.8" x14ac:dyDescent="0.3">
      <c r="B58605" s="10"/>
      <c r="L58605" s="10"/>
      <c r="M58605" s="10"/>
    </row>
    <row r="58606" spans="2:13" s="1" customFormat="1" ht="13.8" x14ac:dyDescent="0.3">
      <c r="B58606" s="10"/>
      <c r="L58606" s="10"/>
      <c r="M58606" s="10"/>
    </row>
    <row r="58607" spans="2:13" s="1" customFormat="1" ht="13.8" x14ac:dyDescent="0.3">
      <c r="B58607" s="10"/>
      <c r="L58607" s="10"/>
      <c r="M58607" s="10"/>
    </row>
    <row r="58608" spans="2:13" s="1" customFormat="1" ht="13.8" x14ac:dyDescent="0.3">
      <c r="B58608" s="10"/>
      <c r="L58608" s="10"/>
      <c r="M58608" s="10"/>
    </row>
    <row r="58609" spans="2:13" s="1" customFormat="1" ht="13.8" x14ac:dyDescent="0.3">
      <c r="B58609" s="10"/>
      <c r="L58609" s="10"/>
      <c r="M58609" s="10"/>
    </row>
    <row r="58610" spans="2:13" s="1" customFormat="1" ht="13.8" x14ac:dyDescent="0.3">
      <c r="B58610" s="10"/>
      <c r="L58610" s="10"/>
      <c r="M58610" s="10"/>
    </row>
    <row r="58611" spans="2:13" s="1" customFormat="1" ht="13.8" x14ac:dyDescent="0.3">
      <c r="B58611" s="10"/>
      <c r="L58611" s="10"/>
      <c r="M58611" s="10"/>
    </row>
    <row r="58612" spans="2:13" s="1" customFormat="1" ht="13.8" x14ac:dyDescent="0.3">
      <c r="B58612" s="10"/>
      <c r="L58612" s="10"/>
      <c r="M58612" s="10"/>
    </row>
    <row r="58613" spans="2:13" s="1" customFormat="1" ht="13.8" x14ac:dyDescent="0.3">
      <c r="B58613" s="10"/>
      <c r="L58613" s="10"/>
      <c r="M58613" s="10"/>
    </row>
    <row r="58614" spans="2:13" s="1" customFormat="1" ht="13.8" x14ac:dyDescent="0.3">
      <c r="B58614" s="10"/>
      <c r="L58614" s="10"/>
      <c r="M58614" s="10"/>
    </row>
    <row r="58615" spans="2:13" s="1" customFormat="1" ht="13.8" x14ac:dyDescent="0.3">
      <c r="B58615" s="10"/>
      <c r="L58615" s="10"/>
      <c r="M58615" s="10"/>
    </row>
    <row r="58616" spans="2:13" s="1" customFormat="1" ht="13.8" x14ac:dyDescent="0.3">
      <c r="B58616" s="10"/>
      <c r="L58616" s="10"/>
      <c r="M58616" s="10"/>
    </row>
    <row r="58617" spans="2:13" s="1" customFormat="1" ht="13.8" x14ac:dyDescent="0.3">
      <c r="B58617" s="10"/>
      <c r="L58617" s="10"/>
      <c r="M58617" s="10"/>
    </row>
    <row r="58618" spans="2:13" s="1" customFormat="1" ht="13.8" x14ac:dyDescent="0.3">
      <c r="B58618" s="10"/>
      <c r="L58618" s="10"/>
      <c r="M58618" s="10"/>
    </row>
    <row r="58619" spans="2:13" s="1" customFormat="1" ht="13.8" x14ac:dyDescent="0.3">
      <c r="B58619" s="10"/>
      <c r="L58619" s="10"/>
      <c r="M58619" s="10"/>
    </row>
    <row r="58620" spans="2:13" s="1" customFormat="1" ht="13.8" x14ac:dyDescent="0.3">
      <c r="B58620" s="10"/>
      <c r="L58620" s="10"/>
      <c r="M58620" s="10"/>
    </row>
    <row r="58621" spans="2:13" s="1" customFormat="1" ht="13.8" x14ac:dyDescent="0.3">
      <c r="B58621" s="10"/>
      <c r="L58621" s="10"/>
      <c r="M58621" s="10"/>
    </row>
    <row r="58622" spans="2:13" s="1" customFormat="1" ht="13.8" x14ac:dyDescent="0.3">
      <c r="B58622" s="10"/>
      <c r="L58622" s="10"/>
      <c r="M58622" s="10"/>
    </row>
    <row r="58623" spans="2:13" s="1" customFormat="1" ht="13.8" x14ac:dyDescent="0.3">
      <c r="B58623" s="10"/>
      <c r="L58623" s="10"/>
      <c r="M58623" s="10"/>
    </row>
    <row r="58624" spans="2:13" s="1" customFormat="1" ht="13.8" x14ac:dyDescent="0.3">
      <c r="B58624" s="10"/>
      <c r="L58624" s="10"/>
      <c r="M58624" s="10"/>
    </row>
    <row r="58625" spans="2:13" s="1" customFormat="1" ht="13.8" x14ac:dyDescent="0.3">
      <c r="B58625" s="10"/>
      <c r="L58625" s="10"/>
      <c r="M58625" s="10"/>
    </row>
    <row r="58626" spans="2:13" s="1" customFormat="1" ht="13.8" x14ac:dyDescent="0.3">
      <c r="B58626" s="10"/>
      <c r="L58626" s="10"/>
      <c r="M58626" s="10"/>
    </row>
    <row r="58627" spans="2:13" s="1" customFormat="1" ht="13.8" x14ac:dyDescent="0.3">
      <c r="B58627" s="10"/>
      <c r="L58627" s="10"/>
      <c r="M58627" s="10"/>
    </row>
    <row r="58628" spans="2:13" s="1" customFormat="1" ht="13.8" x14ac:dyDescent="0.3">
      <c r="B58628" s="10"/>
      <c r="L58628" s="10"/>
      <c r="M58628" s="10"/>
    </row>
    <row r="58629" spans="2:13" s="1" customFormat="1" ht="13.8" x14ac:dyDescent="0.3">
      <c r="B58629" s="10"/>
      <c r="L58629" s="10"/>
      <c r="M58629" s="10"/>
    </row>
    <row r="58630" spans="2:13" s="1" customFormat="1" ht="13.8" x14ac:dyDescent="0.3">
      <c r="B58630" s="10"/>
      <c r="L58630" s="10"/>
      <c r="M58630" s="10"/>
    </row>
    <row r="58631" spans="2:13" s="1" customFormat="1" ht="13.8" x14ac:dyDescent="0.3">
      <c r="B58631" s="10"/>
      <c r="L58631" s="10"/>
      <c r="M58631" s="10"/>
    </row>
    <row r="58632" spans="2:13" s="1" customFormat="1" ht="13.8" x14ac:dyDescent="0.3">
      <c r="B58632" s="10"/>
      <c r="L58632" s="10"/>
      <c r="M58632" s="10"/>
    </row>
    <row r="58633" spans="2:13" s="1" customFormat="1" ht="13.8" x14ac:dyDescent="0.3">
      <c r="B58633" s="10"/>
      <c r="L58633" s="10"/>
      <c r="M58633" s="10"/>
    </row>
    <row r="58634" spans="2:13" s="1" customFormat="1" ht="13.8" x14ac:dyDescent="0.3">
      <c r="B58634" s="10"/>
      <c r="L58634" s="10"/>
      <c r="M58634" s="10"/>
    </row>
    <row r="58635" spans="2:13" s="1" customFormat="1" ht="13.8" x14ac:dyDescent="0.3">
      <c r="B58635" s="10"/>
      <c r="L58635" s="10"/>
      <c r="M58635" s="10"/>
    </row>
    <row r="58636" spans="2:13" s="1" customFormat="1" ht="13.8" x14ac:dyDescent="0.3">
      <c r="B58636" s="10"/>
      <c r="L58636" s="10"/>
      <c r="M58636" s="10"/>
    </row>
    <row r="58637" spans="2:13" s="1" customFormat="1" ht="13.8" x14ac:dyDescent="0.3">
      <c r="B58637" s="10"/>
      <c r="L58637" s="10"/>
      <c r="M58637" s="10"/>
    </row>
    <row r="58638" spans="2:13" s="1" customFormat="1" ht="13.8" x14ac:dyDescent="0.3">
      <c r="B58638" s="10"/>
      <c r="L58638" s="10"/>
      <c r="M58638" s="10"/>
    </row>
    <row r="58639" spans="2:13" s="1" customFormat="1" ht="13.8" x14ac:dyDescent="0.3">
      <c r="B58639" s="10"/>
      <c r="L58639" s="10"/>
      <c r="M58639" s="10"/>
    </row>
    <row r="58640" spans="2:13" s="1" customFormat="1" ht="13.8" x14ac:dyDescent="0.3">
      <c r="B58640" s="10"/>
      <c r="L58640" s="10"/>
      <c r="M58640" s="10"/>
    </row>
    <row r="58641" spans="2:13" s="1" customFormat="1" ht="13.8" x14ac:dyDescent="0.3">
      <c r="B58641" s="10"/>
      <c r="L58641" s="10"/>
      <c r="M58641" s="10"/>
    </row>
    <row r="58642" spans="2:13" s="1" customFormat="1" ht="13.8" x14ac:dyDescent="0.3">
      <c r="B58642" s="10"/>
      <c r="L58642" s="10"/>
      <c r="M58642" s="10"/>
    </row>
    <row r="58643" spans="2:13" s="1" customFormat="1" ht="13.8" x14ac:dyDescent="0.3">
      <c r="B58643" s="10"/>
      <c r="L58643" s="10"/>
      <c r="M58643" s="10"/>
    </row>
    <row r="58644" spans="2:13" s="1" customFormat="1" ht="13.8" x14ac:dyDescent="0.3">
      <c r="B58644" s="10"/>
      <c r="L58644" s="10"/>
      <c r="M58644" s="10"/>
    </row>
    <row r="58645" spans="2:13" s="1" customFormat="1" ht="13.8" x14ac:dyDescent="0.3">
      <c r="B58645" s="10"/>
      <c r="L58645" s="10"/>
      <c r="M58645" s="10"/>
    </row>
    <row r="58646" spans="2:13" s="1" customFormat="1" ht="13.8" x14ac:dyDescent="0.3">
      <c r="B58646" s="10"/>
      <c r="L58646" s="10"/>
      <c r="M58646" s="10"/>
    </row>
    <row r="58647" spans="2:13" s="1" customFormat="1" ht="13.8" x14ac:dyDescent="0.3">
      <c r="B58647" s="10"/>
      <c r="L58647" s="10"/>
      <c r="M58647" s="10"/>
    </row>
    <row r="58648" spans="2:13" s="1" customFormat="1" ht="13.8" x14ac:dyDescent="0.3">
      <c r="B58648" s="10"/>
      <c r="L58648" s="10"/>
      <c r="M58648" s="10"/>
    </row>
    <row r="58649" spans="2:13" s="1" customFormat="1" ht="13.8" x14ac:dyDescent="0.3">
      <c r="B58649" s="10"/>
      <c r="L58649" s="10"/>
      <c r="M58649" s="10"/>
    </row>
    <row r="58650" spans="2:13" s="1" customFormat="1" ht="13.8" x14ac:dyDescent="0.3">
      <c r="B58650" s="10"/>
      <c r="L58650" s="10"/>
      <c r="M58650" s="10"/>
    </row>
    <row r="58651" spans="2:13" s="1" customFormat="1" ht="13.8" x14ac:dyDescent="0.3">
      <c r="B58651" s="10"/>
      <c r="L58651" s="10"/>
      <c r="M58651" s="10"/>
    </row>
    <row r="58652" spans="2:13" s="1" customFormat="1" ht="13.8" x14ac:dyDescent="0.3">
      <c r="B58652" s="10"/>
      <c r="L58652" s="10"/>
      <c r="M58652" s="10"/>
    </row>
    <row r="58653" spans="2:13" s="1" customFormat="1" ht="13.8" x14ac:dyDescent="0.3">
      <c r="B58653" s="10"/>
      <c r="L58653" s="10"/>
      <c r="M58653" s="10"/>
    </row>
    <row r="58654" spans="2:13" s="1" customFormat="1" ht="13.8" x14ac:dyDescent="0.3">
      <c r="B58654" s="10"/>
      <c r="L58654" s="10"/>
      <c r="M58654" s="10"/>
    </row>
    <row r="58655" spans="2:13" s="1" customFormat="1" ht="13.8" x14ac:dyDescent="0.3">
      <c r="B58655" s="10"/>
      <c r="L58655" s="10"/>
      <c r="M58655" s="10"/>
    </row>
    <row r="58656" spans="2:13" s="1" customFormat="1" ht="13.8" x14ac:dyDescent="0.3">
      <c r="B58656" s="10"/>
      <c r="L58656" s="10"/>
      <c r="M58656" s="10"/>
    </row>
    <row r="58657" spans="2:13" s="1" customFormat="1" ht="13.8" x14ac:dyDescent="0.3">
      <c r="B58657" s="10"/>
      <c r="L58657" s="10"/>
      <c r="M58657" s="10"/>
    </row>
    <row r="58658" spans="2:13" s="1" customFormat="1" ht="13.8" x14ac:dyDescent="0.3">
      <c r="B58658" s="10"/>
      <c r="L58658" s="10"/>
      <c r="M58658" s="10"/>
    </row>
    <row r="58659" spans="2:13" s="1" customFormat="1" ht="13.8" x14ac:dyDescent="0.3">
      <c r="B58659" s="10"/>
      <c r="L58659" s="10"/>
      <c r="M58659" s="10"/>
    </row>
    <row r="58660" spans="2:13" s="1" customFormat="1" ht="13.8" x14ac:dyDescent="0.3">
      <c r="B58660" s="10"/>
      <c r="L58660" s="10"/>
      <c r="M58660" s="10"/>
    </row>
    <row r="58661" spans="2:13" s="1" customFormat="1" ht="13.8" x14ac:dyDescent="0.3">
      <c r="B58661" s="10"/>
      <c r="L58661" s="10"/>
      <c r="M58661" s="10"/>
    </row>
    <row r="58662" spans="2:13" s="1" customFormat="1" ht="13.8" x14ac:dyDescent="0.3">
      <c r="B58662" s="10"/>
      <c r="L58662" s="10"/>
      <c r="M58662" s="10"/>
    </row>
    <row r="58663" spans="2:13" s="1" customFormat="1" ht="13.8" x14ac:dyDescent="0.3">
      <c r="B58663" s="10"/>
      <c r="L58663" s="10"/>
      <c r="M58663" s="10"/>
    </row>
    <row r="58664" spans="2:13" s="1" customFormat="1" ht="13.8" x14ac:dyDescent="0.3">
      <c r="B58664" s="10"/>
      <c r="L58664" s="10"/>
      <c r="M58664" s="10"/>
    </row>
    <row r="58665" spans="2:13" s="1" customFormat="1" ht="13.8" x14ac:dyDescent="0.3">
      <c r="B58665" s="10"/>
      <c r="L58665" s="10"/>
      <c r="M58665" s="10"/>
    </row>
    <row r="58666" spans="2:13" s="1" customFormat="1" ht="13.8" x14ac:dyDescent="0.3">
      <c r="B58666" s="10"/>
      <c r="L58666" s="10"/>
      <c r="M58666" s="10"/>
    </row>
    <row r="58667" spans="2:13" s="1" customFormat="1" ht="13.8" x14ac:dyDescent="0.3">
      <c r="B58667" s="10"/>
      <c r="L58667" s="10"/>
      <c r="M58667" s="10"/>
    </row>
    <row r="58668" spans="2:13" s="1" customFormat="1" ht="13.8" x14ac:dyDescent="0.3">
      <c r="B58668" s="10"/>
      <c r="L58668" s="10"/>
      <c r="M58668" s="10"/>
    </row>
    <row r="58669" spans="2:13" s="1" customFormat="1" ht="13.8" x14ac:dyDescent="0.3">
      <c r="B58669" s="10"/>
      <c r="L58669" s="10"/>
      <c r="M58669" s="10"/>
    </row>
    <row r="58670" spans="2:13" s="1" customFormat="1" ht="13.8" x14ac:dyDescent="0.3">
      <c r="B58670" s="10"/>
      <c r="L58670" s="10"/>
      <c r="M58670" s="10"/>
    </row>
    <row r="58671" spans="2:13" s="1" customFormat="1" ht="13.8" x14ac:dyDescent="0.3">
      <c r="B58671" s="10"/>
      <c r="L58671" s="10"/>
      <c r="M58671" s="10"/>
    </row>
    <row r="58672" spans="2:13" s="1" customFormat="1" ht="13.8" x14ac:dyDescent="0.3">
      <c r="B58672" s="10"/>
      <c r="L58672" s="10"/>
      <c r="M58672" s="10"/>
    </row>
    <row r="58673" spans="2:13" s="1" customFormat="1" ht="13.8" x14ac:dyDescent="0.3">
      <c r="B58673" s="10"/>
      <c r="L58673" s="10"/>
      <c r="M58673" s="10"/>
    </row>
    <row r="58674" spans="2:13" s="1" customFormat="1" ht="13.8" x14ac:dyDescent="0.3">
      <c r="B58674" s="10"/>
      <c r="L58674" s="10"/>
      <c r="M58674" s="10"/>
    </row>
    <row r="58675" spans="2:13" s="1" customFormat="1" ht="13.8" x14ac:dyDescent="0.3">
      <c r="B58675" s="10"/>
      <c r="L58675" s="10"/>
      <c r="M58675" s="10"/>
    </row>
    <row r="58676" spans="2:13" s="1" customFormat="1" ht="13.8" x14ac:dyDescent="0.3">
      <c r="B58676" s="10"/>
      <c r="L58676" s="10"/>
      <c r="M58676" s="10"/>
    </row>
    <row r="58677" spans="2:13" s="1" customFormat="1" ht="13.8" x14ac:dyDescent="0.3">
      <c r="B58677" s="10"/>
      <c r="L58677" s="10"/>
      <c r="M58677" s="10"/>
    </row>
    <row r="58678" spans="2:13" s="1" customFormat="1" ht="13.8" x14ac:dyDescent="0.3">
      <c r="B58678" s="10"/>
      <c r="L58678" s="10"/>
      <c r="M58678" s="10"/>
    </row>
    <row r="58679" spans="2:13" s="1" customFormat="1" ht="13.8" x14ac:dyDescent="0.3">
      <c r="B58679" s="10"/>
      <c r="L58679" s="10"/>
      <c r="M58679" s="10"/>
    </row>
    <row r="58680" spans="2:13" s="1" customFormat="1" ht="13.8" x14ac:dyDescent="0.3">
      <c r="B58680" s="10"/>
      <c r="L58680" s="10"/>
      <c r="M58680" s="10"/>
    </row>
    <row r="58681" spans="2:13" s="1" customFormat="1" ht="13.8" x14ac:dyDescent="0.3">
      <c r="B58681" s="10"/>
      <c r="L58681" s="10"/>
      <c r="M58681" s="10"/>
    </row>
    <row r="58682" spans="2:13" s="1" customFormat="1" ht="13.8" x14ac:dyDescent="0.3">
      <c r="B58682" s="10"/>
      <c r="L58682" s="10"/>
      <c r="M58682" s="10"/>
    </row>
    <row r="58683" spans="2:13" s="1" customFormat="1" ht="13.8" x14ac:dyDescent="0.3">
      <c r="B58683" s="10"/>
      <c r="L58683" s="10"/>
      <c r="M58683" s="10"/>
    </row>
    <row r="58684" spans="2:13" s="1" customFormat="1" ht="13.8" x14ac:dyDescent="0.3">
      <c r="B58684" s="10"/>
      <c r="L58684" s="10"/>
      <c r="M58684" s="10"/>
    </row>
    <row r="58685" spans="2:13" s="1" customFormat="1" ht="13.8" x14ac:dyDescent="0.3">
      <c r="B58685" s="10"/>
      <c r="L58685" s="10"/>
      <c r="M58685" s="10"/>
    </row>
    <row r="58686" spans="2:13" s="1" customFormat="1" ht="13.8" x14ac:dyDescent="0.3">
      <c r="B58686" s="10"/>
      <c r="L58686" s="10"/>
      <c r="M58686" s="10"/>
    </row>
    <row r="58687" spans="2:13" s="1" customFormat="1" ht="13.8" x14ac:dyDescent="0.3">
      <c r="B58687" s="10"/>
      <c r="L58687" s="10"/>
      <c r="M58687" s="10"/>
    </row>
    <row r="58688" spans="2:13" s="1" customFormat="1" ht="13.8" x14ac:dyDescent="0.3">
      <c r="B58688" s="10"/>
      <c r="L58688" s="10"/>
      <c r="M58688" s="10"/>
    </row>
    <row r="58689" spans="2:13" s="1" customFormat="1" ht="13.8" x14ac:dyDescent="0.3">
      <c r="B58689" s="10"/>
      <c r="L58689" s="10"/>
      <c r="M58689" s="10"/>
    </row>
    <row r="58690" spans="2:13" s="1" customFormat="1" ht="13.8" x14ac:dyDescent="0.3">
      <c r="B58690" s="10"/>
      <c r="L58690" s="10"/>
      <c r="M58690" s="10"/>
    </row>
    <row r="58691" spans="2:13" s="1" customFormat="1" ht="13.8" x14ac:dyDescent="0.3">
      <c r="B58691" s="10"/>
      <c r="L58691" s="10"/>
      <c r="M58691" s="10"/>
    </row>
    <row r="58692" spans="2:13" s="1" customFormat="1" ht="13.8" x14ac:dyDescent="0.3">
      <c r="B58692" s="10"/>
      <c r="L58692" s="10"/>
      <c r="M58692" s="10"/>
    </row>
    <row r="58693" spans="2:13" s="1" customFormat="1" ht="13.8" x14ac:dyDescent="0.3">
      <c r="B58693" s="10"/>
      <c r="L58693" s="10"/>
      <c r="M58693" s="10"/>
    </row>
    <row r="58694" spans="2:13" s="1" customFormat="1" ht="13.8" x14ac:dyDescent="0.3">
      <c r="B58694" s="10"/>
      <c r="L58694" s="10"/>
      <c r="M58694" s="10"/>
    </row>
    <row r="58695" spans="2:13" s="1" customFormat="1" ht="13.8" x14ac:dyDescent="0.3">
      <c r="B58695" s="10"/>
      <c r="L58695" s="10"/>
      <c r="M58695" s="10"/>
    </row>
    <row r="58696" spans="2:13" s="1" customFormat="1" ht="13.8" x14ac:dyDescent="0.3">
      <c r="B58696" s="10"/>
      <c r="L58696" s="10"/>
      <c r="M58696" s="10"/>
    </row>
    <row r="58697" spans="2:13" s="1" customFormat="1" ht="13.8" x14ac:dyDescent="0.3">
      <c r="B58697" s="10"/>
      <c r="L58697" s="10"/>
      <c r="M58697" s="10"/>
    </row>
    <row r="58698" spans="2:13" s="1" customFormat="1" ht="13.8" x14ac:dyDescent="0.3">
      <c r="B58698" s="10"/>
      <c r="L58698" s="10"/>
      <c r="M58698" s="10"/>
    </row>
    <row r="58699" spans="2:13" s="1" customFormat="1" ht="13.8" x14ac:dyDescent="0.3">
      <c r="B58699" s="10"/>
      <c r="L58699" s="10"/>
      <c r="M58699" s="10"/>
    </row>
    <row r="58700" spans="2:13" s="1" customFormat="1" ht="13.8" x14ac:dyDescent="0.3">
      <c r="B58700" s="10"/>
      <c r="L58700" s="10"/>
      <c r="M58700" s="10"/>
    </row>
    <row r="58701" spans="2:13" s="1" customFormat="1" ht="13.8" x14ac:dyDescent="0.3">
      <c r="B58701" s="10"/>
      <c r="L58701" s="10"/>
      <c r="M58701" s="10"/>
    </row>
    <row r="58702" spans="2:13" s="1" customFormat="1" ht="13.8" x14ac:dyDescent="0.3">
      <c r="B58702" s="10"/>
      <c r="L58702" s="10"/>
      <c r="M58702" s="10"/>
    </row>
    <row r="58703" spans="2:13" s="1" customFormat="1" ht="13.8" x14ac:dyDescent="0.3">
      <c r="B58703" s="10"/>
      <c r="L58703" s="10"/>
      <c r="M58703" s="10"/>
    </row>
    <row r="58704" spans="2:13" s="1" customFormat="1" ht="13.8" x14ac:dyDescent="0.3">
      <c r="B58704" s="10"/>
      <c r="L58704" s="10"/>
      <c r="M58704" s="10"/>
    </row>
    <row r="58705" spans="2:13" s="1" customFormat="1" ht="13.8" x14ac:dyDescent="0.3">
      <c r="B58705" s="10"/>
      <c r="L58705" s="10"/>
      <c r="M58705" s="10"/>
    </row>
    <row r="58706" spans="2:13" s="1" customFormat="1" ht="13.8" x14ac:dyDescent="0.3">
      <c r="B58706" s="10"/>
      <c r="L58706" s="10"/>
      <c r="M58706" s="10"/>
    </row>
    <row r="58707" spans="2:13" s="1" customFormat="1" ht="13.8" x14ac:dyDescent="0.3">
      <c r="B58707" s="10"/>
      <c r="L58707" s="10"/>
      <c r="M58707" s="10"/>
    </row>
    <row r="58708" spans="2:13" s="1" customFormat="1" ht="13.8" x14ac:dyDescent="0.3">
      <c r="B58708" s="10"/>
      <c r="L58708" s="10"/>
      <c r="M58708" s="10"/>
    </row>
    <row r="58709" spans="2:13" s="1" customFormat="1" ht="13.8" x14ac:dyDescent="0.3">
      <c r="B58709" s="10"/>
      <c r="L58709" s="10"/>
      <c r="M58709" s="10"/>
    </row>
    <row r="58710" spans="2:13" s="1" customFormat="1" ht="13.8" x14ac:dyDescent="0.3">
      <c r="B58710" s="10"/>
      <c r="L58710" s="10"/>
      <c r="M58710" s="10"/>
    </row>
    <row r="58711" spans="2:13" s="1" customFormat="1" ht="13.8" x14ac:dyDescent="0.3">
      <c r="B58711" s="10"/>
      <c r="L58711" s="10"/>
      <c r="M58711" s="10"/>
    </row>
    <row r="58712" spans="2:13" s="1" customFormat="1" ht="13.8" x14ac:dyDescent="0.3">
      <c r="B58712" s="10"/>
      <c r="L58712" s="10"/>
      <c r="M58712" s="10"/>
    </row>
    <row r="58713" spans="2:13" s="1" customFormat="1" ht="13.8" x14ac:dyDescent="0.3">
      <c r="B58713" s="10"/>
      <c r="L58713" s="10"/>
      <c r="M58713" s="10"/>
    </row>
    <row r="58714" spans="2:13" s="1" customFormat="1" ht="13.8" x14ac:dyDescent="0.3">
      <c r="B58714" s="10"/>
      <c r="L58714" s="10"/>
      <c r="M58714" s="10"/>
    </row>
    <row r="58715" spans="2:13" s="1" customFormat="1" ht="13.8" x14ac:dyDescent="0.3">
      <c r="B58715" s="10"/>
      <c r="L58715" s="10"/>
      <c r="M58715" s="10"/>
    </row>
    <row r="58716" spans="2:13" s="1" customFormat="1" ht="13.8" x14ac:dyDescent="0.3">
      <c r="B58716" s="10"/>
      <c r="L58716" s="10"/>
      <c r="M58716" s="10"/>
    </row>
    <row r="58717" spans="2:13" s="1" customFormat="1" ht="13.8" x14ac:dyDescent="0.3">
      <c r="B58717" s="10"/>
      <c r="L58717" s="10"/>
      <c r="M58717" s="10"/>
    </row>
    <row r="58718" spans="2:13" s="1" customFormat="1" ht="13.8" x14ac:dyDescent="0.3">
      <c r="B58718" s="10"/>
      <c r="L58718" s="10"/>
      <c r="M58718" s="10"/>
    </row>
    <row r="58719" spans="2:13" s="1" customFormat="1" ht="13.8" x14ac:dyDescent="0.3">
      <c r="B58719" s="10"/>
      <c r="L58719" s="10"/>
      <c r="M58719" s="10"/>
    </row>
    <row r="58720" spans="2:13" s="1" customFormat="1" ht="13.8" x14ac:dyDescent="0.3">
      <c r="B58720" s="10"/>
      <c r="L58720" s="10"/>
      <c r="M58720" s="10"/>
    </row>
    <row r="58721" spans="2:13" s="1" customFormat="1" ht="13.8" x14ac:dyDescent="0.3">
      <c r="B58721" s="10"/>
      <c r="L58721" s="10"/>
      <c r="M58721" s="10"/>
    </row>
    <row r="58722" spans="2:13" s="1" customFormat="1" ht="13.8" x14ac:dyDescent="0.3">
      <c r="B58722" s="10"/>
      <c r="L58722" s="10"/>
      <c r="M58722" s="10"/>
    </row>
    <row r="58723" spans="2:13" s="1" customFormat="1" ht="13.8" x14ac:dyDescent="0.3">
      <c r="B58723" s="10"/>
      <c r="L58723" s="10"/>
      <c r="M58723" s="10"/>
    </row>
    <row r="58724" spans="2:13" s="1" customFormat="1" ht="13.8" x14ac:dyDescent="0.3">
      <c r="B58724" s="10"/>
      <c r="L58724" s="10"/>
      <c r="M58724" s="10"/>
    </row>
    <row r="58725" spans="2:13" s="1" customFormat="1" ht="13.8" x14ac:dyDescent="0.3">
      <c r="B58725" s="10"/>
      <c r="L58725" s="10"/>
      <c r="M58725" s="10"/>
    </row>
    <row r="58726" spans="2:13" s="1" customFormat="1" ht="13.8" x14ac:dyDescent="0.3">
      <c r="B58726" s="10"/>
      <c r="L58726" s="10"/>
      <c r="M58726" s="10"/>
    </row>
    <row r="58727" spans="2:13" s="1" customFormat="1" ht="13.8" x14ac:dyDescent="0.3">
      <c r="B58727" s="10"/>
      <c r="L58727" s="10"/>
      <c r="M58727" s="10"/>
    </row>
    <row r="58728" spans="2:13" s="1" customFormat="1" ht="13.8" x14ac:dyDescent="0.3">
      <c r="B58728" s="10"/>
      <c r="L58728" s="10"/>
      <c r="M58728" s="10"/>
    </row>
    <row r="58729" spans="2:13" s="1" customFormat="1" ht="13.8" x14ac:dyDescent="0.3">
      <c r="B58729" s="10"/>
      <c r="L58729" s="10"/>
      <c r="M58729" s="10"/>
    </row>
    <row r="58730" spans="2:13" s="1" customFormat="1" ht="13.8" x14ac:dyDescent="0.3">
      <c r="B58730" s="10"/>
      <c r="L58730" s="10"/>
      <c r="M58730" s="10"/>
    </row>
    <row r="58731" spans="2:13" s="1" customFormat="1" ht="13.8" x14ac:dyDescent="0.3">
      <c r="B58731" s="10"/>
      <c r="L58731" s="10"/>
      <c r="M58731" s="10"/>
    </row>
    <row r="58732" spans="2:13" s="1" customFormat="1" ht="13.8" x14ac:dyDescent="0.3">
      <c r="B58732" s="10"/>
      <c r="L58732" s="10"/>
      <c r="M58732" s="10"/>
    </row>
    <row r="58733" spans="2:13" s="1" customFormat="1" ht="13.8" x14ac:dyDescent="0.3">
      <c r="B58733" s="10"/>
      <c r="L58733" s="10"/>
      <c r="M58733" s="10"/>
    </row>
    <row r="58734" spans="2:13" s="1" customFormat="1" ht="13.8" x14ac:dyDescent="0.3">
      <c r="B58734" s="10"/>
      <c r="L58734" s="10"/>
      <c r="M58734" s="10"/>
    </row>
    <row r="58735" spans="2:13" s="1" customFormat="1" ht="13.8" x14ac:dyDescent="0.3">
      <c r="B58735" s="10"/>
      <c r="L58735" s="10"/>
      <c r="M58735" s="10"/>
    </row>
    <row r="58736" spans="2:13" s="1" customFormat="1" ht="13.8" x14ac:dyDescent="0.3">
      <c r="B58736" s="10"/>
      <c r="L58736" s="10"/>
      <c r="M58736" s="10"/>
    </row>
    <row r="58737" spans="2:13" s="1" customFormat="1" ht="13.8" x14ac:dyDescent="0.3">
      <c r="B58737" s="10"/>
      <c r="L58737" s="10"/>
      <c r="M58737" s="10"/>
    </row>
    <row r="58738" spans="2:13" s="1" customFormat="1" ht="13.8" x14ac:dyDescent="0.3">
      <c r="B58738" s="10"/>
      <c r="L58738" s="10"/>
      <c r="M58738" s="10"/>
    </row>
    <row r="58739" spans="2:13" s="1" customFormat="1" ht="13.8" x14ac:dyDescent="0.3">
      <c r="B58739" s="10"/>
      <c r="L58739" s="10"/>
      <c r="M58739" s="10"/>
    </row>
    <row r="58740" spans="2:13" s="1" customFormat="1" ht="13.8" x14ac:dyDescent="0.3">
      <c r="B58740" s="10"/>
      <c r="L58740" s="10"/>
      <c r="M58740" s="10"/>
    </row>
    <row r="58741" spans="2:13" s="1" customFormat="1" ht="13.8" x14ac:dyDescent="0.3">
      <c r="B58741" s="10"/>
      <c r="L58741" s="10"/>
      <c r="M58741" s="10"/>
    </row>
    <row r="58742" spans="2:13" s="1" customFormat="1" ht="13.8" x14ac:dyDescent="0.3">
      <c r="B58742" s="10"/>
      <c r="L58742" s="10"/>
      <c r="M58742" s="10"/>
    </row>
    <row r="58743" spans="2:13" s="1" customFormat="1" ht="13.8" x14ac:dyDescent="0.3">
      <c r="B58743" s="10"/>
      <c r="L58743" s="10"/>
      <c r="M58743" s="10"/>
    </row>
    <row r="58744" spans="2:13" s="1" customFormat="1" ht="13.8" x14ac:dyDescent="0.3">
      <c r="B58744" s="10"/>
      <c r="L58744" s="10"/>
      <c r="M58744" s="10"/>
    </row>
    <row r="58745" spans="2:13" s="1" customFormat="1" ht="13.8" x14ac:dyDescent="0.3">
      <c r="B58745" s="10"/>
      <c r="L58745" s="10"/>
      <c r="M58745" s="10"/>
    </row>
    <row r="58746" spans="2:13" s="1" customFormat="1" ht="13.8" x14ac:dyDescent="0.3">
      <c r="B58746" s="10"/>
      <c r="L58746" s="10"/>
      <c r="M58746" s="10"/>
    </row>
    <row r="58747" spans="2:13" s="1" customFormat="1" ht="13.8" x14ac:dyDescent="0.3">
      <c r="B58747" s="10"/>
      <c r="L58747" s="10"/>
      <c r="M58747" s="10"/>
    </row>
    <row r="58748" spans="2:13" s="1" customFormat="1" ht="13.8" x14ac:dyDescent="0.3">
      <c r="B58748" s="10"/>
      <c r="L58748" s="10"/>
      <c r="M58748" s="10"/>
    </row>
    <row r="58749" spans="2:13" s="1" customFormat="1" ht="13.8" x14ac:dyDescent="0.3">
      <c r="B58749" s="10"/>
      <c r="L58749" s="10"/>
      <c r="M58749" s="10"/>
    </row>
    <row r="58750" spans="2:13" s="1" customFormat="1" ht="13.8" x14ac:dyDescent="0.3">
      <c r="B58750" s="10"/>
      <c r="L58750" s="10"/>
      <c r="M58750" s="10"/>
    </row>
    <row r="58751" spans="2:13" s="1" customFormat="1" ht="13.8" x14ac:dyDescent="0.3">
      <c r="B58751" s="10"/>
      <c r="L58751" s="10"/>
      <c r="M58751" s="10"/>
    </row>
    <row r="58752" spans="2:13" s="1" customFormat="1" ht="13.8" x14ac:dyDescent="0.3">
      <c r="B58752" s="10"/>
      <c r="L58752" s="10"/>
      <c r="M58752" s="10"/>
    </row>
    <row r="58753" spans="2:13" s="1" customFormat="1" ht="13.8" x14ac:dyDescent="0.3">
      <c r="B58753" s="10"/>
      <c r="L58753" s="10"/>
      <c r="M58753" s="10"/>
    </row>
    <row r="58754" spans="2:13" s="1" customFormat="1" ht="13.8" x14ac:dyDescent="0.3">
      <c r="B58754" s="10"/>
      <c r="L58754" s="10"/>
      <c r="M58754" s="10"/>
    </row>
    <row r="58755" spans="2:13" s="1" customFormat="1" ht="13.8" x14ac:dyDescent="0.3">
      <c r="B58755" s="10"/>
      <c r="L58755" s="10"/>
      <c r="M58755" s="10"/>
    </row>
    <row r="58756" spans="2:13" s="1" customFormat="1" ht="13.8" x14ac:dyDescent="0.3">
      <c r="B58756" s="10"/>
      <c r="L58756" s="10"/>
      <c r="M58756" s="10"/>
    </row>
    <row r="58757" spans="2:13" s="1" customFormat="1" ht="13.8" x14ac:dyDescent="0.3">
      <c r="B58757" s="10"/>
      <c r="L58757" s="10"/>
      <c r="M58757" s="10"/>
    </row>
    <row r="58758" spans="2:13" s="1" customFormat="1" ht="13.8" x14ac:dyDescent="0.3">
      <c r="B58758" s="10"/>
      <c r="L58758" s="10"/>
      <c r="M58758" s="10"/>
    </row>
    <row r="58759" spans="2:13" s="1" customFormat="1" ht="13.8" x14ac:dyDescent="0.3">
      <c r="B58759" s="10"/>
      <c r="L58759" s="10"/>
      <c r="M58759" s="10"/>
    </row>
    <row r="58760" spans="2:13" s="1" customFormat="1" ht="13.8" x14ac:dyDescent="0.3">
      <c r="B58760" s="10"/>
      <c r="L58760" s="10"/>
      <c r="M58760" s="10"/>
    </row>
    <row r="58761" spans="2:13" s="1" customFormat="1" ht="13.8" x14ac:dyDescent="0.3">
      <c r="B58761" s="10"/>
      <c r="L58761" s="10"/>
      <c r="M58761" s="10"/>
    </row>
    <row r="58762" spans="2:13" s="1" customFormat="1" ht="13.8" x14ac:dyDescent="0.3">
      <c r="B58762" s="10"/>
      <c r="L58762" s="10"/>
      <c r="M58762" s="10"/>
    </row>
    <row r="58763" spans="2:13" s="1" customFormat="1" ht="13.8" x14ac:dyDescent="0.3">
      <c r="B58763" s="10"/>
      <c r="L58763" s="10"/>
      <c r="M58763" s="10"/>
    </row>
    <row r="58764" spans="2:13" s="1" customFormat="1" ht="13.8" x14ac:dyDescent="0.3">
      <c r="B58764" s="10"/>
      <c r="L58764" s="10"/>
      <c r="M58764" s="10"/>
    </row>
    <row r="58765" spans="2:13" s="1" customFormat="1" ht="13.8" x14ac:dyDescent="0.3">
      <c r="B58765" s="10"/>
      <c r="L58765" s="10"/>
      <c r="M58765" s="10"/>
    </row>
    <row r="58766" spans="2:13" s="1" customFormat="1" ht="13.8" x14ac:dyDescent="0.3">
      <c r="B58766" s="10"/>
      <c r="L58766" s="10"/>
      <c r="M58766" s="10"/>
    </row>
    <row r="58767" spans="2:13" s="1" customFormat="1" ht="13.8" x14ac:dyDescent="0.3">
      <c r="B58767" s="10"/>
      <c r="L58767" s="10"/>
      <c r="M58767" s="10"/>
    </row>
    <row r="58768" spans="2:13" s="1" customFormat="1" ht="13.8" x14ac:dyDescent="0.3">
      <c r="B58768" s="10"/>
      <c r="L58768" s="10"/>
      <c r="M58768" s="10"/>
    </row>
    <row r="58769" spans="2:13" s="1" customFormat="1" ht="13.8" x14ac:dyDescent="0.3">
      <c r="B58769" s="10"/>
      <c r="L58769" s="10"/>
      <c r="M58769" s="10"/>
    </row>
    <row r="58770" spans="2:13" s="1" customFormat="1" ht="13.8" x14ac:dyDescent="0.3">
      <c r="B58770" s="10"/>
      <c r="L58770" s="10"/>
      <c r="M58770" s="10"/>
    </row>
    <row r="58771" spans="2:13" s="1" customFormat="1" ht="13.8" x14ac:dyDescent="0.3">
      <c r="B58771" s="10"/>
      <c r="L58771" s="10"/>
      <c r="M58771" s="10"/>
    </row>
    <row r="58772" spans="2:13" s="1" customFormat="1" ht="13.8" x14ac:dyDescent="0.3">
      <c r="B58772" s="10"/>
      <c r="L58772" s="10"/>
      <c r="M58772" s="10"/>
    </row>
    <row r="58773" spans="2:13" s="1" customFormat="1" ht="13.8" x14ac:dyDescent="0.3">
      <c r="B58773" s="10"/>
      <c r="L58773" s="10"/>
      <c r="M58773" s="10"/>
    </row>
    <row r="58774" spans="2:13" s="1" customFormat="1" ht="13.8" x14ac:dyDescent="0.3">
      <c r="B58774" s="10"/>
      <c r="L58774" s="10"/>
      <c r="M58774" s="10"/>
    </row>
    <row r="58775" spans="2:13" s="1" customFormat="1" ht="13.8" x14ac:dyDescent="0.3">
      <c r="B58775" s="10"/>
      <c r="L58775" s="10"/>
      <c r="M58775" s="10"/>
    </row>
    <row r="58776" spans="2:13" s="1" customFormat="1" ht="13.8" x14ac:dyDescent="0.3">
      <c r="B58776" s="10"/>
      <c r="L58776" s="10"/>
      <c r="M58776" s="10"/>
    </row>
    <row r="58777" spans="2:13" s="1" customFormat="1" ht="13.8" x14ac:dyDescent="0.3">
      <c r="B58777" s="10"/>
      <c r="L58777" s="10"/>
      <c r="M58777" s="10"/>
    </row>
    <row r="58778" spans="2:13" s="1" customFormat="1" ht="13.8" x14ac:dyDescent="0.3">
      <c r="B58778" s="10"/>
      <c r="L58778" s="10"/>
      <c r="M58778" s="10"/>
    </row>
    <row r="58779" spans="2:13" s="1" customFormat="1" ht="13.8" x14ac:dyDescent="0.3">
      <c r="B58779" s="10"/>
      <c r="L58779" s="10"/>
      <c r="M58779" s="10"/>
    </row>
    <row r="58780" spans="2:13" s="1" customFormat="1" ht="13.8" x14ac:dyDescent="0.3">
      <c r="B58780" s="10"/>
      <c r="L58780" s="10"/>
      <c r="M58780" s="10"/>
    </row>
    <row r="58781" spans="2:13" s="1" customFormat="1" ht="13.8" x14ac:dyDescent="0.3">
      <c r="B58781" s="10"/>
      <c r="L58781" s="10"/>
      <c r="M58781" s="10"/>
    </row>
    <row r="58782" spans="2:13" s="1" customFormat="1" ht="13.8" x14ac:dyDescent="0.3">
      <c r="B58782" s="10"/>
      <c r="L58782" s="10"/>
      <c r="M58782" s="10"/>
    </row>
    <row r="58783" spans="2:13" s="1" customFormat="1" ht="13.8" x14ac:dyDescent="0.3">
      <c r="B58783" s="10"/>
      <c r="L58783" s="10"/>
      <c r="M58783" s="10"/>
    </row>
    <row r="58784" spans="2:13" s="1" customFormat="1" ht="13.8" x14ac:dyDescent="0.3">
      <c r="B58784" s="10"/>
      <c r="L58784" s="10"/>
      <c r="M58784" s="10"/>
    </row>
    <row r="58785" spans="2:13" s="1" customFormat="1" ht="13.8" x14ac:dyDescent="0.3">
      <c r="B58785" s="10"/>
      <c r="L58785" s="10"/>
      <c r="M58785" s="10"/>
    </row>
    <row r="58786" spans="2:13" s="1" customFormat="1" ht="13.8" x14ac:dyDescent="0.3">
      <c r="B58786" s="10"/>
      <c r="L58786" s="10"/>
      <c r="M58786" s="10"/>
    </row>
    <row r="58787" spans="2:13" s="1" customFormat="1" ht="13.8" x14ac:dyDescent="0.3">
      <c r="B58787" s="10"/>
      <c r="L58787" s="10"/>
      <c r="M58787" s="10"/>
    </row>
    <row r="58788" spans="2:13" s="1" customFormat="1" ht="13.8" x14ac:dyDescent="0.3">
      <c r="B58788" s="10"/>
      <c r="L58788" s="10"/>
      <c r="M58788" s="10"/>
    </row>
    <row r="58789" spans="2:13" s="1" customFormat="1" ht="13.8" x14ac:dyDescent="0.3">
      <c r="B58789" s="10"/>
      <c r="L58789" s="10"/>
      <c r="M58789" s="10"/>
    </row>
    <row r="58790" spans="2:13" s="1" customFormat="1" ht="13.8" x14ac:dyDescent="0.3">
      <c r="B58790" s="10"/>
      <c r="L58790" s="10"/>
      <c r="M58790" s="10"/>
    </row>
    <row r="58791" spans="2:13" s="1" customFormat="1" ht="13.8" x14ac:dyDescent="0.3">
      <c r="B58791" s="10"/>
      <c r="L58791" s="10"/>
      <c r="M58791" s="10"/>
    </row>
    <row r="58792" spans="2:13" s="1" customFormat="1" ht="13.8" x14ac:dyDescent="0.3">
      <c r="B58792" s="10"/>
      <c r="L58792" s="10"/>
      <c r="M58792" s="10"/>
    </row>
    <row r="58793" spans="2:13" s="1" customFormat="1" ht="13.8" x14ac:dyDescent="0.3">
      <c r="B58793" s="10"/>
      <c r="L58793" s="10"/>
      <c r="M58793" s="10"/>
    </row>
    <row r="58794" spans="2:13" s="1" customFormat="1" ht="13.8" x14ac:dyDescent="0.3">
      <c r="B58794" s="10"/>
      <c r="L58794" s="10"/>
      <c r="M58794" s="10"/>
    </row>
    <row r="58795" spans="2:13" s="1" customFormat="1" ht="13.8" x14ac:dyDescent="0.3">
      <c r="B58795" s="10"/>
      <c r="L58795" s="10"/>
      <c r="M58795" s="10"/>
    </row>
    <row r="58796" spans="2:13" s="1" customFormat="1" ht="13.8" x14ac:dyDescent="0.3">
      <c r="B58796" s="10"/>
      <c r="L58796" s="10"/>
      <c r="M58796" s="10"/>
    </row>
    <row r="58797" spans="2:13" s="1" customFormat="1" ht="13.8" x14ac:dyDescent="0.3">
      <c r="B58797" s="10"/>
      <c r="L58797" s="10"/>
      <c r="M58797" s="10"/>
    </row>
    <row r="58798" spans="2:13" s="1" customFormat="1" ht="13.8" x14ac:dyDescent="0.3">
      <c r="B58798" s="10"/>
      <c r="L58798" s="10"/>
      <c r="M58798" s="10"/>
    </row>
    <row r="58799" spans="2:13" s="1" customFormat="1" ht="13.8" x14ac:dyDescent="0.3">
      <c r="B58799" s="10"/>
      <c r="L58799" s="10"/>
      <c r="M58799" s="10"/>
    </row>
    <row r="58800" spans="2:13" s="1" customFormat="1" ht="13.8" x14ac:dyDescent="0.3">
      <c r="B58800" s="10"/>
      <c r="L58800" s="10"/>
      <c r="M58800" s="10"/>
    </row>
    <row r="58801" spans="2:13" s="1" customFormat="1" ht="13.8" x14ac:dyDescent="0.3">
      <c r="B58801" s="10"/>
      <c r="L58801" s="10"/>
      <c r="M58801" s="10"/>
    </row>
    <row r="58802" spans="2:13" s="1" customFormat="1" ht="13.8" x14ac:dyDescent="0.3">
      <c r="B58802" s="10"/>
      <c r="L58802" s="10"/>
      <c r="M58802" s="10"/>
    </row>
    <row r="58803" spans="2:13" s="1" customFormat="1" ht="13.8" x14ac:dyDescent="0.3">
      <c r="B58803" s="10"/>
      <c r="L58803" s="10"/>
      <c r="M58803" s="10"/>
    </row>
    <row r="58804" spans="2:13" s="1" customFormat="1" ht="13.8" x14ac:dyDescent="0.3">
      <c r="B58804" s="10"/>
      <c r="L58804" s="10"/>
      <c r="M58804" s="10"/>
    </row>
    <row r="58805" spans="2:13" s="1" customFormat="1" ht="13.8" x14ac:dyDescent="0.3">
      <c r="B58805" s="10"/>
      <c r="L58805" s="10"/>
      <c r="M58805" s="10"/>
    </row>
    <row r="58806" spans="2:13" s="1" customFormat="1" ht="13.8" x14ac:dyDescent="0.3">
      <c r="B58806" s="10"/>
      <c r="L58806" s="10"/>
      <c r="M58806" s="10"/>
    </row>
    <row r="58807" spans="2:13" s="1" customFormat="1" ht="13.8" x14ac:dyDescent="0.3">
      <c r="B58807" s="10"/>
      <c r="L58807" s="10"/>
      <c r="M58807" s="10"/>
    </row>
    <row r="58808" spans="2:13" s="1" customFormat="1" ht="13.8" x14ac:dyDescent="0.3">
      <c r="B58808" s="10"/>
      <c r="L58808" s="10"/>
      <c r="M58808" s="10"/>
    </row>
    <row r="58809" spans="2:13" s="1" customFormat="1" ht="13.8" x14ac:dyDescent="0.3">
      <c r="B58809" s="10"/>
      <c r="L58809" s="10"/>
      <c r="M58809" s="10"/>
    </row>
    <row r="58810" spans="2:13" s="1" customFormat="1" ht="13.8" x14ac:dyDescent="0.3">
      <c r="B58810" s="10"/>
      <c r="L58810" s="10"/>
      <c r="M58810" s="10"/>
    </row>
    <row r="58811" spans="2:13" s="1" customFormat="1" ht="13.8" x14ac:dyDescent="0.3">
      <c r="B58811" s="10"/>
      <c r="L58811" s="10"/>
      <c r="M58811" s="10"/>
    </row>
    <row r="58812" spans="2:13" s="1" customFormat="1" ht="13.8" x14ac:dyDescent="0.3">
      <c r="B58812" s="10"/>
      <c r="L58812" s="10"/>
      <c r="M58812" s="10"/>
    </row>
    <row r="58813" spans="2:13" s="1" customFormat="1" ht="13.8" x14ac:dyDescent="0.3">
      <c r="B58813" s="10"/>
      <c r="L58813" s="10"/>
      <c r="M58813" s="10"/>
    </row>
    <row r="58814" spans="2:13" s="1" customFormat="1" ht="13.8" x14ac:dyDescent="0.3">
      <c r="B58814" s="10"/>
      <c r="L58814" s="10"/>
      <c r="M58814" s="10"/>
    </row>
    <row r="58815" spans="2:13" s="1" customFormat="1" ht="13.8" x14ac:dyDescent="0.3">
      <c r="B58815" s="10"/>
      <c r="L58815" s="10"/>
      <c r="M58815" s="10"/>
    </row>
    <row r="58816" spans="2:13" s="1" customFormat="1" ht="13.8" x14ac:dyDescent="0.3">
      <c r="B58816" s="10"/>
      <c r="L58816" s="10"/>
      <c r="M58816" s="10"/>
    </row>
    <row r="58817" spans="2:13" s="1" customFormat="1" ht="13.8" x14ac:dyDescent="0.3">
      <c r="B58817" s="10"/>
      <c r="L58817" s="10"/>
      <c r="M58817" s="10"/>
    </row>
    <row r="58818" spans="2:13" s="1" customFormat="1" ht="13.8" x14ac:dyDescent="0.3">
      <c r="B58818" s="10"/>
      <c r="L58818" s="10"/>
      <c r="M58818" s="10"/>
    </row>
    <row r="58819" spans="2:13" s="1" customFormat="1" ht="13.8" x14ac:dyDescent="0.3">
      <c r="B58819" s="10"/>
      <c r="L58819" s="10"/>
      <c r="M58819" s="10"/>
    </row>
    <row r="58820" spans="2:13" s="1" customFormat="1" ht="13.8" x14ac:dyDescent="0.3">
      <c r="B58820" s="10"/>
      <c r="L58820" s="10"/>
      <c r="M58820" s="10"/>
    </row>
    <row r="58821" spans="2:13" s="1" customFormat="1" ht="13.8" x14ac:dyDescent="0.3">
      <c r="B58821" s="10"/>
      <c r="L58821" s="10"/>
      <c r="M58821" s="10"/>
    </row>
    <row r="58822" spans="2:13" s="1" customFormat="1" ht="13.8" x14ac:dyDescent="0.3">
      <c r="B58822" s="10"/>
      <c r="L58822" s="10"/>
      <c r="M58822" s="10"/>
    </row>
    <row r="58823" spans="2:13" s="1" customFormat="1" ht="13.8" x14ac:dyDescent="0.3">
      <c r="B58823" s="10"/>
      <c r="L58823" s="10"/>
      <c r="M58823" s="10"/>
    </row>
    <row r="58824" spans="2:13" s="1" customFormat="1" ht="13.8" x14ac:dyDescent="0.3">
      <c r="B58824" s="10"/>
      <c r="L58824" s="10"/>
      <c r="M58824" s="10"/>
    </row>
    <row r="58825" spans="2:13" s="1" customFormat="1" ht="13.8" x14ac:dyDescent="0.3">
      <c r="B58825" s="10"/>
      <c r="L58825" s="10"/>
      <c r="M58825" s="10"/>
    </row>
    <row r="58826" spans="2:13" s="1" customFormat="1" ht="13.8" x14ac:dyDescent="0.3">
      <c r="B58826" s="10"/>
      <c r="L58826" s="10"/>
      <c r="M58826" s="10"/>
    </row>
    <row r="58827" spans="2:13" s="1" customFormat="1" ht="13.8" x14ac:dyDescent="0.3">
      <c r="B58827" s="10"/>
      <c r="L58827" s="10"/>
      <c r="M58827" s="10"/>
    </row>
    <row r="58828" spans="2:13" s="1" customFormat="1" ht="13.8" x14ac:dyDescent="0.3">
      <c r="B58828" s="10"/>
      <c r="L58828" s="10"/>
      <c r="M58828" s="10"/>
    </row>
    <row r="58829" spans="2:13" s="1" customFormat="1" ht="13.8" x14ac:dyDescent="0.3">
      <c r="B58829" s="10"/>
      <c r="L58829" s="10"/>
      <c r="M58829" s="10"/>
    </row>
    <row r="58830" spans="2:13" s="1" customFormat="1" ht="13.8" x14ac:dyDescent="0.3">
      <c r="B58830" s="10"/>
      <c r="L58830" s="10"/>
      <c r="M58830" s="10"/>
    </row>
    <row r="58831" spans="2:13" s="1" customFormat="1" ht="13.8" x14ac:dyDescent="0.3">
      <c r="B58831" s="10"/>
      <c r="L58831" s="10"/>
      <c r="M58831" s="10"/>
    </row>
    <row r="58832" spans="2:13" s="1" customFormat="1" ht="13.8" x14ac:dyDescent="0.3">
      <c r="B58832" s="10"/>
      <c r="L58832" s="10"/>
      <c r="M58832" s="10"/>
    </row>
    <row r="58833" spans="2:13" s="1" customFormat="1" ht="13.8" x14ac:dyDescent="0.3">
      <c r="B58833" s="10"/>
      <c r="L58833" s="10"/>
      <c r="M58833" s="10"/>
    </row>
    <row r="58834" spans="2:13" s="1" customFormat="1" ht="13.8" x14ac:dyDescent="0.3">
      <c r="B58834" s="10"/>
      <c r="L58834" s="10"/>
      <c r="M58834" s="10"/>
    </row>
    <row r="58835" spans="2:13" s="1" customFormat="1" ht="13.8" x14ac:dyDescent="0.3">
      <c r="B58835" s="10"/>
      <c r="L58835" s="10"/>
      <c r="M58835" s="10"/>
    </row>
    <row r="58836" spans="2:13" s="1" customFormat="1" ht="13.8" x14ac:dyDescent="0.3">
      <c r="B58836" s="10"/>
      <c r="L58836" s="10"/>
      <c r="M58836" s="10"/>
    </row>
    <row r="58837" spans="2:13" s="1" customFormat="1" ht="13.8" x14ac:dyDescent="0.3">
      <c r="B58837" s="10"/>
      <c r="L58837" s="10"/>
      <c r="M58837" s="10"/>
    </row>
    <row r="58838" spans="2:13" s="1" customFormat="1" ht="13.8" x14ac:dyDescent="0.3">
      <c r="B58838" s="10"/>
      <c r="L58838" s="10"/>
      <c r="M58838" s="10"/>
    </row>
    <row r="58839" spans="2:13" s="1" customFormat="1" ht="13.8" x14ac:dyDescent="0.3">
      <c r="B58839" s="10"/>
      <c r="L58839" s="10"/>
      <c r="M58839" s="10"/>
    </row>
    <row r="58840" spans="2:13" s="1" customFormat="1" ht="13.8" x14ac:dyDescent="0.3">
      <c r="B58840" s="10"/>
      <c r="L58840" s="10"/>
      <c r="M58840" s="10"/>
    </row>
    <row r="58841" spans="2:13" s="1" customFormat="1" ht="13.8" x14ac:dyDescent="0.3">
      <c r="B58841" s="10"/>
      <c r="L58841" s="10"/>
      <c r="M58841" s="10"/>
    </row>
    <row r="58842" spans="2:13" s="1" customFormat="1" ht="13.8" x14ac:dyDescent="0.3">
      <c r="B58842" s="10"/>
      <c r="L58842" s="10"/>
      <c r="M58842" s="10"/>
    </row>
    <row r="58843" spans="2:13" s="1" customFormat="1" ht="13.8" x14ac:dyDescent="0.3">
      <c r="B58843" s="10"/>
      <c r="L58843" s="10"/>
      <c r="M58843" s="10"/>
    </row>
    <row r="58844" spans="2:13" s="1" customFormat="1" ht="13.8" x14ac:dyDescent="0.3">
      <c r="B58844" s="10"/>
      <c r="L58844" s="10"/>
      <c r="M58844" s="10"/>
    </row>
    <row r="58845" spans="2:13" s="1" customFormat="1" ht="13.8" x14ac:dyDescent="0.3">
      <c r="B58845" s="10"/>
      <c r="L58845" s="10"/>
      <c r="M58845" s="10"/>
    </row>
    <row r="58846" spans="2:13" s="1" customFormat="1" ht="13.8" x14ac:dyDescent="0.3">
      <c r="B58846" s="10"/>
      <c r="L58846" s="10"/>
      <c r="M58846" s="10"/>
    </row>
    <row r="58847" spans="2:13" s="1" customFormat="1" ht="13.8" x14ac:dyDescent="0.3">
      <c r="B58847" s="10"/>
      <c r="L58847" s="10"/>
      <c r="M58847" s="10"/>
    </row>
    <row r="58848" spans="2:13" s="1" customFormat="1" ht="13.8" x14ac:dyDescent="0.3">
      <c r="B58848" s="10"/>
      <c r="L58848" s="10"/>
      <c r="M58848" s="10"/>
    </row>
    <row r="58849" spans="2:13" s="1" customFormat="1" ht="13.8" x14ac:dyDescent="0.3">
      <c r="B58849" s="10"/>
      <c r="L58849" s="10"/>
      <c r="M58849" s="10"/>
    </row>
    <row r="58850" spans="2:13" s="1" customFormat="1" ht="13.8" x14ac:dyDescent="0.3">
      <c r="B58850" s="10"/>
      <c r="L58850" s="10"/>
      <c r="M58850" s="10"/>
    </row>
    <row r="58851" spans="2:13" s="1" customFormat="1" ht="13.8" x14ac:dyDescent="0.3">
      <c r="B58851" s="10"/>
      <c r="L58851" s="10"/>
      <c r="M58851" s="10"/>
    </row>
    <row r="58852" spans="2:13" s="1" customFormat="1" ht="13.8" x14ac:dyDescent="0.3">
      <c r="B58852" s="10"/>
      <c r="L58852" s="10"/>
      <c r="M58852" s="10"/>
    </row>
    <row r="58853" spans="2:13" s="1" customFormat="1" ht="13.8" x14ac:dyDescent="0.3">
      <c r="B58853" s="10"/>
      <c r="L58853" s="10"/>
      <c r="M58853" s="10"/>
    </row>
    <row r="58854" spans="2:13" s="1" customFormat="1" ht="13.8" x14ac:dyDescent="0.3">
      <c r="B58854" s="10"/>
      <c r="L58854" s="10"/>
      <c r="M58854" s="10"/>
    </row>
    <row r="58855" spans="2:13" s="1" customFormat="1" ht="13.8" x14ac:dyDescent="0.3">
      <c r="B58855" s="10"/>
      <c r="L58855" s="10"/>
      <c r="M58855" s="10"/>
    </row>
    <row r="58856" spans="2:13" s="1" customFormat="1" ht="13.8" x14ac:dyDescent="0.3">
      <c r="B58856" s="10"/>
      <c r="L58856" s="10"/>
      <c r="M58856" s="10"/>
    </row>
    <row r="58857" spans="2:13" s="1" customFormat="1" ht="13.8" x14ac:dyDescent="0.3">
      <c r="B58857" s="10"/>
      <c r="L58857" s="10"/>
      <c r="M58857" s="10"/>
    </row>
    <row r="58858" spans="2:13" s="1" customFormat="1" ht="13.8" x14ac:dyDescent="0.3">
      <c r="B58858" s="10"/>
      <c r="L58858" s="10"/>
      <c r="M58858" s="10"/>
    </row>
    <row r="58859" spans="2:13" s="1" customFormat="1" ht="13.8" x14ac:dyDescent="0.3">
      <c r="B58859" s="10"/>
      <c r="L58859" s="10"/>
      <c r="M58859" s="10"/>
    </row>
    <row r="58860" spans="2:13" s="1" customFormat="1" ht="13.8" x14ac:dyDescent="0.3">
      <c r="B58860" s="10"/>
      <c r="L58860" s="10"/>
      <c r="M58860" s="10"/>
    </row>
    <row r="58861" spans="2:13" s="1" customFormat="1" ht="13.8" x14ac:dyDescent="0.3">
      <c r="B58861" s="10"/>
      <c r="L58861" s="10"/>
      <c r="M58861" s="10"/>
    </row>
    <row r="58862" spans="2:13" s="1" customFormat="1" ht="13.8" x14ac:dyDescent="0.3">
      <c r="B58862" s="10"/>
      <c r="L58862" s="10"/>
      <c r="M58862" s="10"/>
    </row>
    <row r="58863" spans="2:13" s="1" customFormat="1" ht="13.8" x14ac:dyDescent="0.3">
      <c r="B58863" s="10"/>
      <c r="L58863" s="10"/>
      <c r="M58863" s="10"/>
    </row>
    <row r="58864" spans="2:13" s="1" customFormat="1" ht="13.8" x14ac:dyDescent="0.3">
      <c r="B58864" s="10"/>
      <c r="L58864" s="10"/>
      <c r="M58864" s="10"/>
    </row>
    <row r="58865" spans="2:13" s="1" customFormat="1" ht="13.8" x14ac:dyDescent="0.3">
      <c r="B58865" s="10"/>
      <c r="L58865" s="10"/>
      <c r="M58865" s="10"/>
    </row>
    <row r="58866" spans="2:13" s="1" customFormat="1" ht="13.8" x14ac:dyDescent="0.3">
      <c r="B58866" s="10"/>
      <c r="L58866" s="10"/>
      <c r="M58866" s="10"/>
    </row>
    <row r="58867" spans="2:13" s="1" customFormat="1" ht="13.8" x14ac:dyDescent="0.3">
      <c r="B58867" s="10"/>
      <c r="L58867" s="10"/>
      <c r="M58867" s="10"/>
    </row>
    <row r="58868" spans="2:13" s="1" customFormat="1" ht="13.8" x14ac:dyDescent="0.3">
      <c r="B58868" s="10"/>
      <c r="L58868" s="10"/>
      <c r="M58868" s="10"/>
    </row>
    <row r="58869" spans="2:13" s="1" customFormat="1" ht="13.8" x14ac:dyDescent="0.3">
      <c r="B58869" s="10"/>
      <c r="L58869" s="10"/>
      <c r="M58869" s="10"/>
    </row>
    <row r="58870" spans="2:13" s="1" customFormat="1" ht="13.8" x14ac:dyDescent="0.3">
      <c r="B58870" s="10"/>
      <c r="L58870" s="10"/>
      <c r="M58870" s="10"/>
    </row>
    <row r="58871" spans="2:13" s="1" customFormat="1" ht="13.8" x14ac:dyDescent="0.3">
      <c r="B58871" s="10"/>
      <c r="L58871" s="10"/>
      <c r="M58871" s="10"/>
    </row>
    <row r="58872" spans="2:13" s="1" customFormat="1" ht="13.8" x14ac:dyDescent="0.3">
      <c r="B58872" s="10"/>
      <c r="L58872" s="10"/>
      <c r="M58872" s="10"/>
    </row>
    <row r="58873" spans="2:13" s="1" customFormat="1" ht="13.8" x14ac:dyDescent="0.3">
      <c r="B58873" s="10"/>
      <c r="L58873" s="10"/>
      <c r="M58873" s="10"/>
    </row>
    <row r="58874" spans="2:13" s="1" customFormat="1" ht="13.8" x14ac:dyDescent="0.3">
      <c r="B58874" s="10"/>
      <c r="L58874" s="10"/>
      <c r="M58874" s="10"/>
    </row>
    <row r="58875" spans="2:13" s="1" customFormat="1" ht="13.8" x14ac:dyDescent="0.3">
      <c r="B58875" s="10"/>
      <c r="L58875" s="10"/>
      <c r="M58875" s="10"/>
    </row>
    <row r="58876" spans="2:13" s="1" customFormat="1" ht="13.8" x14ac:dyDescent="0.3">
      <c r="B58876" s="10"/>
      <c r="L58876" s="10"/>
      <c r="M58876" s="10"/>
    </row>
    <row r="58877" spans="2:13" s="1" customFormat="1" ht="13.8" x14ac:dyDescent="0.3">
      <c r="B58877" s="10"/>
      <c r="L58877" s="10"/>
      <c r="M58877" s="10"/>
    </row>
    <row r="58878" spans="2:13" s="1" customFormat="1" ht="13.8" x14ac:dyDescent="0.3">
      <c r="B58878" s="10"/>
      <c r="L58878" s="10"/>
      <c r="M58878" s="10"/>
    </row>
    <row r="58879" spans="2:13" s="1" customFormat="1" ht="13.8" x14ac:dyDescent="0.3">
      <c r="B58879" s="10"/>
      <c r="L58879" s="10"/>
      <c r="M58879" s="10"/>
    </row>
    <row r="58880" spans="2:13" s="1" customFormat="1" ht="13.8" x14ac:dyDescent="0.3">
      <c r="B58880" s="10"/>
      <c r="L58880" s="10"/>
      <c r="M58880" s="10"/>
    </row>
    <row r="58881" spans="2:13" s="1" customFormat="1" ht="13.8" x14ac:dyDescent="0.3">
      <c r="B58881" s="10"/>
      <c r="L58881" s="10"/>
      <c r="M58881" s="10"/>
    </row>
    <row r="58882" spans="2:13" s="1" customFormat="1" ht="13.8" x14ac:dyDescent="0.3">
      <c r="B58882" s="10"/>
      <c r="L58882" s="10"/>
      <c r="M58882" s="10"/>
    </row>
    <row r="58883" spans="2:13" s="1" customFormat="1" ht="13.8" x14ac:dyDescent="0.3">
      <c r="B58883" s="10"/>
      <c r="L58883" s="10"/>
      <c r="M58883" s="10"/>
    </row>
    <row r="58884" spans="2:13" s="1" customFormat="1" ht="13.8" x14ac:dyDescent="0.3">
      <c r="B58884" s="10"/>
      <c r="L58884" s="10"/>
      <c r="M58884" s="10"/>
    </row>
    <row r="58885" spans="2:13" s="1" customFormat="1" ht="13.8" x14ac:dyDescent="0.3">
      <c r="B58885" s="10"/>
      <c r="L58885" s="10"/>
      <c r="M58885" s="10"/>
    </row>
    <row r="58886" spans="2:13" s="1" customFormat="1" ht="13.8" x14ac:dyDescent="0.3">
      <c r="B58886" s="10"/>
      <c r="L58886" s="10"/>
      <c r="M58886" s="10"/>
    </row>
    <row r="58887" spans="2:13" s="1" customFormat="1" ht="13.8" x14ac:dyDescent="0.3">
      <c r="B58887" s="10"/>
      <c r="L58887" s="10"/>
      <c r="M58887" s="10"/>
    </row>
    <row r="58888" spans="2:13" s="1" customFormat="1" ht="13.8" x14ac:dyDescent="0.3">
      <c r="B58888" s="10"/>
      <c r="L58888" s="10"/>
      <c r="M58888" s="10"/>
    </row>
    <row r="58889" spans="2:13" s="1" customFormat="1" ht="13.8" x14ac:dyDescent="0.3">
      <c r="B58889" s="10"/>
      <c r="L58889" s="10"/>
      <c r="M58889" s="10"/>
    </row>
    <row r="58890" spans="2:13" s="1" customFormat="1" ht="13.8" x14ac:dyDescent="0.3">
      <c r="B58890" s="10"/>
      <c r="L58890" s="10"/>
      <c r="M58890" s="10"/>
    </row>
    <row r="58891" spans="2:13" s="1" customFormat="1" ht="13.8" x14ac:dyDescent="0.3">
      <c r="B58891" s="10"/>
      <c r="L58891" s="10"/>
      <c r="M58891" s="10"/>
    </row>
    <row r="58892" spans="2:13" s="1" customFormat="1" ht="13.8" x14ac:dyDescent="0.3">
      <c r="B58892" s="10"/>
      <c r="L58892" s="10"/>
      <c r="M58892" s="10"/>
    </row>
    <row r="58893" spans="2:13" s="1" customFormat="1" ht="13.8" x14ac:dyDescent="0.3">
      <c r="B58893" s="10"/>
      <c r="L58893" s="10"/>
      <c r="M58893" s="10"/>
    </row>
    <row r="58894" spans="2:13" s="1" customFormat="1" ht="13.8" x14ac:dyDescent="0.3">
      <c r="B58894" s="10"/>
      <c r="L58894" s="10"/>
      <c r="M58894" s="10"/>
    </row>
    <row r="58895" spans="2:13" s="1" customFormat="1" ht="13.8" x14ac:dyDescent="0.3">
      <c r="B58895" s="10"/>
      <c r="L58895" s="10"/>
      <c r="M58895" s="10"/>
    </row>
    <row r="58896" spans="2:13" s="1" customFormat="1" ht="13.8" x14ac:dyDescent="0.3">
      <c r="B58896" s="10"/>
      <c r="L58896" s="10"/>
      <c r="M58896" s="10"/>
    </row>
    <row r="58897" spans="2:13" s="1" customFormat="1" ht="13.8" x14ac:dyDescent="0.3">
      <c r="B58897" s="10"/>
      <c r="L58897" s="10"/>
      <c r="M58897" s="10"/>
    </row>
    <row r="58898" spans="2:13" s="1" customFormat="1" ht="13.8" x14ac:dyDescent="0.3">
      <c r="B58898" s="10"/>
      <c r="L58898" s="10"/>
      <c r="M58898" s="10"/>
    </row>
    <row r="58899" spans="2:13" s="1" customFormat="1" ht="13.8" x14ac:dyDescent="0.3">
      <c r="B58899" s="10"/>
      <c r="L58899" s="10"/>
      <c r="M58899" s="10"/>
    </row>
    <row r="58900" spans="2:13" s="1" customFormat="1" ht="13.8" x14ac:dyDescent="0.3">
      <c r="B58900" s="10"/>
      <c r="L58900" s="10"/>
      <c r="M58900" s="10"/>
    </row>
    <row r="58901" spans="2:13" s="1" customFormat="1" ht="13.8" x14ac:dyDescent="0.3">
      <c r="B58901" s="10"/>
      <c r="L58901" s="10"/>
      <c r="M58901" s="10"/>
    </row>
    <row r="58902" spans="2:13" s="1" customFormat="1" ht="13.8" x14ac:dyDescent="0.3">
      <c r="B58902" s="10"/>
      <c r="L58902" s="10"/>
      <c r="M58902" s="10"/>
    </row>
    <row r="58903" spans="2:13" s="1" customFormat="1" ht="13.8" x14ac:dyDescent="0.3">
      <c r="B58903" s="10"/>
      <c r="L58903" s="10"/>
      <c r="M58903" s="10"/>
    </row>
    <row r="58904" spans="2:13" s="1" customFormat="1" ht="13.8" x14ac:dyDescent="0.3">
      <c r="B58904" s="10"/>
      <c r="L58904" s="10"/>
      <c r="M58904" s="10"/>
    </row>
    <row r="58905" spans="2:13" s="1" customFormat="1" ht="13.8" x14ac:dyDescent="0.3">
      <c r="B58905" s="10"/>
      <c r="L58905" s="10"/>
      <c r="M58905" s="10"/>
    </row>
    <row r="58906" spans="2:13" s="1" customFormat="1" ht="13.8" x14ac:dyDescent="0.3">
      <c r="B58906" s="10"/>
      <c r="L58906" s="10"/>
      <c r="M58906" s="10"/>
    </row>
    <row r="58907" spans="2:13" s="1" customFormat="1" ht="13.8" x14ac:dyDescent="0.3">
      <c r="B58907" s="10"/>
      <c r="L58907" s="10"/>
      <c r="M58907" s="10"/>
    </row>
    <row r="58908" spans="2:13" s="1" customFormat="1" ht="13.8" x14ac:dyDescent="0.3">
      <c r="B58908" s="10"/>
      <c r="L58908" s="10"/>
      <c r="M58908" s="10"/>
    </row>
    <row r="58909" spans="2:13" s="1" customFormat="1" ht="13.8" x14ac:dyDescent="0.3">
      <c r="B58909" s="10"/>
      <c r="L58909" s="10"/>
      <c r="M58909" s="10"/>
    </row>
    <row r="58910" spans="2:13" s="1" customFormat="1" ht="13.8" x14ac:dyDescent="0.3">
      <c r="B58910" s="10"/>
      <c r="L58910" s="10"/>
      <c r="M58910" s="10"/>
    </row>
    <row r="58911" spans="2:13" s="1" customFormat="1" ht="13.8" x14ac:dyDescent="0.3">
      <c r="B58911" s="10"/>
      <c r="L58911" s="10"/>
      <c r="M58911" s="10"/>
    </row>
    <row r="58912" spans="2:13" s="1" customFormat="1" ht="13.8" x14ac:dyDescent="0.3">
      <c r="B58912" s="10"/>
      <c r="L58912" s="10"/>
      <c r="M58912" s="10"/>
    </row>
    <row r="58913" spans="2:13" s="1" customFormat="1" ht="13.8" x14ac:dyDescent="0.3">
      <c r="B58913" s="10"/>
      <c r="L58913" s="10"/>
      <c r="M58913" s="10"/>
    </row>
    <row r="58914" spans="2:13" s="1" customFormat="1" ht="13.8" x14ac:dyDescent="0.3">
      <c r="B58914" s="10"/>
      <c r="L58914" s="10"/>
      <c r="M58914" s="10"/>
    </row>
    <row r="58915" spans="2:13" s="1" customFormat="1" ht="13.8" x14ac:dyDescent="0.3">
      <c r="B58915" s="10"/>
      <c r="L58915" s="10"/>
      <c r="M58915" s="10"/>
    </row>
    <row r="58916" spans="2:13" s="1" customFormat="1" ht="13.8" x14ac:dyDescent="0.3">
      <c r="B58916" s="10"/>
      <c r="L58916" s="10"/>
      <c r="M58916" s="10"/>
    </row>
    <row r="58917" spans="2:13" s="1" customFormat="1" ht="13.8" x14ac:dyDescent="0.3">
      <c r="B58917" s="10"/>
      <c r="L58917" s="10"/>
      <c r="M58917" s="10"/>
    </row>
    <row r="58918" spans="2:13" s="1" customFormat="1" ht="13.8" x14ac:dyDescent="0.3">
      <c r="B58918" s="10"/>
      <c r="L58918" s="10"/>
      <c r="M58918" s="10"/>
    </row>
    <row r="58919" spans="2:13" s="1" customFormat="1" ht="13.8" x14ac:dyDescent="0.3">
      <c r="B58919" s="10"/>
      <c r="L58919" s="10"/>
      <c r="M58919" s="10"/>
    </row>
    <row r="58920" spans="2:13" s="1" customFormat="1" ht="13.8" x14ac:dyDescent="0.3">
      <c r="B58920" s="10"/>
      <c r="L58920" s="10"/>
      <c r="M58920" s="10"/>
    </row>
    <row r="58921" spans="2:13" s="1" customFormat="1" ht="13.8" x14ac:dyDescent="0.3">
      <c r="B58921" s="10"/>
      <c r="L58921" s="10"/>
      <c r="M58921" s="10"/>
    </row>
    <row r="58922" spans="2:13" s="1" customFormat="1" ht="13.8" x14ac:dyDescent="0.3">
      <c r="B58922" s="10"/>
      <c r="L58922" s="10"/>
      <c r="M58922" s="10"/>
    </row>
    <row r="58923" spans="2:13" s="1" customFormat="1" ht="13.8" x14ac:dyDescent="0.3">
      <c r="B58923" s="10"/>
      <c r="L58923" s="10"/>
      <c r="M58923" s="10"/>
    </row>
    <row r="58924" spans="2:13" s="1" customFormat="1" ht="13.8" x14ac:dyDescent="0.3">
      <c r="B58924" s="10"/>
      <c r="L58924" s="10"/>
      <c r="M58924" s="10"/>
    </row>
    <row r="58925" spans="2:13" s="1" customFormat="1" ht="13.8" x14ac:dyDescent="0.3">
      <c r="B58925" s="10"/>
      <c r="L58925" s="10"/>
      <c r="M58925" s="10"/>
    </row>
    <row r="58926" spans="2:13" s="1" customFormat="1" ht="13.8" x14ac:dyDescent="0.3">
      <c r="B58926" s="10"/>
      <c r="L58926" s="10"/>
      <c r="M58926" s="10"/>
    </row>
    <row r="58927" spans="2:13" s="1" customFormat="1" ht="13.8" x14ac:dyDescent="0.3">
      <c r="B58927" s="10"/>
      <c r="L58927" s="10"/>
      <c r="M58927" s="10"/>
    </row>
    <row r="58928" spans="2:13" s="1" customFormat="1" ht="13.8" x14ac:dyDescent="0.3">
      <c r="B58928" s="10"/>
      <c r="L58928" s="10"/>
      <c r="M58928" s="10"/>
    </row>
    <row r="58929" spans="2:13" s="1" customFormat="1" ht="13.8" x14ac:dyDescent="0.3">
      <c r="B58929" s="10"/>
      <c r="L58929" s="10"/>
      <c r="M58929" s="10"/>
    </row>
    <row r="58930" spans="2:13" s="1" customFormat="1" ht="13.8" x14ac:dyDescent="0.3">
      <c r="B58930" s="10"/>
      <c r="L58930" s="10"/>
      <c r="M58930" s="10"/>
    </row>
    <row r="58931" spans="2:13" s="1" customFormat="1" ht="13.8" x14ac:dyDescent="0.3">
      <c r="B58931" s="10"/>
      <c r="L58931" s="10"/>
      <c r="M58931" s="10"/>
    </row>
    <row r="58932" spans="2:13" s="1" customFormat="1" ht="13.8" x14ac:dyDescent="0.3">
      <c r="B58932" s="10"/>
      <c r="L58932" s="10"/>
      <c r="M58932" s="10"/>
    </row>
    <row r="58933" spans="2:13" s="1" customFormat="1" ht="13.8" x14ac:dyDescent="0.3">
      <c r="B58933" s="10"/>
      <c r="L58933" s="10"/>
      <c r="M58933" s="10"/>
    </row>
    <row r="58934" spans="2:13" s="1" customFormat="1" ht="13.8" x14ac:dyDescent="0.3">
      <c r="B58934" s="10"/>
      <c r="L58934" s="10"/>
      <c r="M58934" s="10"/>
    </row>
    <row r="58935" spans="2:13" s="1" customFormat="1" ht="13.8" x14ac:dyDescent="0.3">
      <c r="B58935" s="10"/>
      <c r="L58935" s="10"/>
      <c r="M58935" s="10"/>
    </row>
    <row r="58936" spans="2:13" s="1" customFormat="1" ht="13.8" x14ac:dyDescent="0.3">
      <c r="B58936" s="10"/>
      <c r="L58936" s="10"/>
      <c r="M58936" s="10"/>
    </row>
    <row r="58937" spans="2:13" s="1" customFormat="1" ht="13.8" x14ac:dyDescent="0.3">
      <c r="B58937" s="10"/>
      <c r="L58937" s="10"/>
      <c r="M58937" s="10"/>
    </row>
    <row r="58938" spans="2:13" s="1" customFormat="1" ht="13.8" x14ac:dyDescent="0.3">
      <c r="B58938" s="10"/>
      <c r="L58938" s="10"/>
      <c r="M58938" s="10"/>
    </row>
    <row r="58939" spans="2:13" s="1" customFormat="1" ht="13.8" x14ac:dyDescent="0.3">
      <c r="B58939" s="10"/>
      <c r="L58939" s="10"/>
      <c r="M58939" s="10"/>
    </row>
    <row r="58940" spans="2:13" s="1" customFormat="1" ht="13.8" x14ac:dyDescent="0.3">
      <c r="B58940" s="10"/>
      <c r="L58940" s="10"/>
      <c r="M58940" s="10"/>
    </row>
    <row r="58941" spans="2:13" s="1" customFormat="1" ht="13.8" x14ac:dyDescent="0.3">
      <c r="B58941" s="10"/>
      <c r="L58941" s="10"/>
      <c r="M58941" s="10"/>
    </row>
    <row r="58942" spans="2:13" s="1" customFormat="1" ht="13.8" x14ac:dyDescent="0.3">
      <c r="B58942" s="10"/>
      <c r="L58942" s="10"/>
      <c r="M58942" s="10"/>
    </row>
    <row r="58943" spans="2:13" s="1" customFormat="1" ht="13.8" x14ac:dyDescent="0.3">
      <c r="B58943" s="10"/>
      <c r="L58943" s="10"/>
      <c r="M58943" s="10"/>
    </row>
    <row r="58944" spans="2:13" s="1" customFormat="1" ht="13.8" x14ac:dyDescent="0.3">
      <c r="B58944" s="10"/>
      <c r="L58944" s="10"/>
      <c r="M58944" s="10"/>
    </row>
    <row r="58945" spans="2:13" s="1" customFormat="1" ht="13.8" x14ac:dyDescent="0.3">
      <c r="B58945" s="10"/>
      <c r="L58945" s="10"/>
      <c r="M58945" s="10"/>
    </row>
    <row r="58946" spans="2:13" s="1" customFormat="1" ht="13.8" x14ac:dyDescent="0.3">
      <c r="B58946" s="10"/>
      <c r="L58946" s="10"/>
      <c r="M58946" s="10"/>
    </row>
    <row r="58947" spans="2:13" s="1" customFormat="1" ht="13.8" x14ac:dyDescent="0.3">
      <c r="B58947" s="10"/>
      <c r="L58947" s="10"/>
      <c r="M58947" s="10"/>
    </row>
    <row r="58948" spans="2:13" s="1" customFormat="1" ht="13.8" x14ac:dyDescent="0.3">
      <c r="B58948" s="10"/>
      <c r="L58948" s="10"/>
      <c r="M58948" s="10"/>
    </row>
    <row r="58949" spans="2:13" s="1" customFormat="1" ht="13.8" x14ac:dyDescent="0.3">
      <c r="B58949" s="10"/>
      <c r="L58949" s="10"/>
      <c r="M58949" s="10"/>
    </row>
    <row r="58950" spans="2:13" s="1" customFormat="1" ht="13.8" x14ac:dyDescent="0.3">
      <c r="B58950" s="10"/>
      <c r="L58950" s="10"/>
      <c r="M58950" s="10"/>
    </row>
    <row r="58951" spans="2:13" s="1" customFormat="1" ht="13.8" x14ac:dyDescent="0.3">
      <c r="B58951" s="10"/>
      <c r="L58951" s="10"/>
      <c r="M58951" s="10"/>
    </row>
    <row r="58952" spans="2:13" s="1" customFormat="1" ht="13.8" x14ac:dyDescent="0.3">
      <c r="B58952" s="10"/>
      <c r="L58952" s="10"/>
      <c r="M58952" s="10"/>
    </row>
    <row r="58953" spans="2:13" s="1" customFormat="1" ht="13.8" x14ac:dyDescent="0.3">
      <c r="B58953" s="10"/>
      <c r="L58953" s="10"/>
      <c r="M58953" s="10"/>
    </row>
    <row r="58954" spans="2:13" s="1" customFormat="1" ht="13.8" x14ac:dyDescent="0.3">
      <c r="B58954" s="10"/>
      <c r="L58954" s="10"/>
      <c r="M58954" s="10"/>
    </row>
    <row r="58955" spans="2:13" s="1" customFormat="1" ht="13.8" x14ac:dyDescent="0.3">
      <c r="B58955" s="10"/>
      <c r="L58955" s="10"/>
      <c r="M58955" s="10"/>
    </row>
    <row r="58956" spans="2:13" s="1" customFormat="1" ht="13.8" x14ac:dyDescent="0.3">
      <c r="B58956" s="10"/>
      <c r="L58956" s="10"/>
      <c r="M58956" s="10"/>
    </row>
    <row r="58957" spans="2:13" s="1" customFormat="1" ht="13.8" x14ac:dyDescent="0.3">
      <c r="B58957" s="10"/>
      <c r="L58957" s="10"/>
      <c r="M58957" s="10"/>
    </row>
    <row r="58958" spans="2:13" s="1" customFormat="1" ht="13.8" x14ac:dyDescent="0.3">
      <c r="B58958" s="10"/>
      <c r="L58958" s="10"/>
      <c r="M58958" s="10"/>
    </row>
    <row r="58959" spans="2:13" s="1" customFormat="1" ht="13.8" x14ac:dyDescent="0.3">
      <c r="B58959" s="10"/>
      <c r="L58959" s="10"/>
      <c r="M58959" s="10"/>
    </row>
    <row r="58960" spans="2:13" s="1" customFormat="1" ht="13.8" x14ac:dyDescent="0.3">
      <c r="B58960" s="10"/>
      <c r="L58960" s="10"/>
      <c r="M58960" s="10"/>
    </row>
    <row r="58961" spans="2:13" s="1" customFormat="1" ht="13.8" x14ac:dyDescent="0.3">
      <c r="B58961" s="10"/>
      <c r="L58961" s="10"/>
      <c r="M58961" s="10"/>
    </row>
    <row r="58962" spans="2:13" s="1" customFormat="1" ht="13.8" x14ac:dyDescent="0.3">
      <c r="B58962" s="10"/>
      <c r="L58962" s="10"/>
      <c r="M58962" s="10"/>
    </row>
    <row r="58963" spans="2:13" s="1" customFormat="1" ht="13.8" x14ac:dyDescent="0.3">
      <c r="B58963" s="10"/>
      <c r="L58963" s="10"/>
      <c r="M58963" s="10"/>
    </row>
    <row r="58964" spans="2:13" s="1" customFormat="1" ht="13.8" x14ac:dyDescent="0.3">
      <c r="B58964" s="10"/>
      <c r="L58964" s="10"/>
      <c r="M58964" s="10"/>
    </row>
    <row r="58965" spans="2:13" s="1" customFormat="1" ht="13.8" x14ac:dyDescent="0.3">
      <c r="B58965" s="10"/>
      <c r="L58965" s="10"/>
      <c r="M58965" s="10"/>
    </row>
    <row r="58966" spans="2:13" s="1" customFormat="1" ht="13.8" x14ac:dyDescent="0.3">
      <c r="B58966" s="10"/>
      <c r="L58966" s="10"/>
      <c r="M58966" s="10"/>
    </row>
    <row r="58967" spans="2:13" s="1" customFormat="1" ht="13.8" x14ac:dyDescent="0.3">
      <c r="B58967" s="10"/>
      <c r="L58967" s="10"/>
      <c r="M58967" s="10"/>
    </row>
    <row r="58968" spans="2:13" s="1" customFormat="1" ht="13.8" x14ac:dyDescent="0.3">
      <c r="B58968" s="10"/>
      <c r="L58968" s="10"/>
      <c r="M58968" s="10"/>
    </row>
    <row r="58969" spans="2:13" s="1" customFormat="1" ht="13.8" x14ac:dyDescent="0.3">
      <c r="B58969" s="10"/>
      <c r="L58969" s="10"/>
      <c r="M58969" s="10"/>
    </row>
    <row r="58970" spans="2:13" s="1" customFormat="1" ht="13.8" x14ac:dyDescent="0.3">
      <c r="B58970" s="10"/>
      <c r="L58970" s="10"/>
      <c r="M58970" s="10"/>
    </row>
    <row r="58971" spans="2:13" s="1" customFormat="1" ht="13.8" x14ac:dyDescent="0.3">
      <c r="B58971" s="10"/>
      <c r="L58971" s="10"/>
      <c r="M58971" s="10"/>
    </row>
    <row r="58972" spans="2:13" s="1" customFormat="1" ht="13.8" x14ac:dyDescent="0.3">
      <c r="B58972" s="10"/>
      <c r="L58972" s="10"/>
      <c r="M58972" s="10"/>
    </row>
    <row r="58973" spans="2:13" s="1" customFormat="1" ht="13.8" x14ac:dyDescent="0.3">
      <c r="B58973" s="10"/>
      <c r="L58973" s="10"/>
      <c r="M58973" s="10"/>
    </row>
    <row r="58974" spans="2:13" s="1" customFormat="1" ht="13.8" x14ac:dyDescent="0.3">
      <c r="B58974" s="10"/>
      <c r="L58974" s="10"/>
      <c r="M58974" s="10"/>
    </row>
    <row r="58975" spans="2:13" s="1" customFormat="1" ht="13.8" x14ac:dyDescent="0.3">
      <c r="B58975" s="10"/>
      <c r="L58975" s="10"/>
      <c r="M58975" s="10"/>
    </row>
    <row r="58976" spans="2:13" s="1" customFormat="1" ht="13.8" x14ac:dyDescent="0.3">
      <c r="B58976" s="10"/>
      <c r="L58976" s="10"/>
      <c r="M58976" s="10"/>
    </row>
    <row r="58977" spans="2:13" s="1" customFormat="1" ht="13.8" x14ac:dyDescent="0.3">
      <c r="B58977" s="10"/>
      <c r="L58977" s="10"/>
      <c r="M58977" s="10"/>
    </row>
    <row r="58978" spans="2:13" s="1" customFormat="1" ht="13.8" x14ac:dyDescent="0.3">
      <c r="B58978" s="10"/>
      <c r="L58978" s="10"/>
      <c r="M58978" s="10"/>
    </row>
    <row r="58979" spans="2:13" s="1" customFormat="1" ht="13.8" x14ac:dyDescent="0.3">
      <c r="B58979" s="10"/>
      <c r="L58979" s="10"/>
      <c r="M58979" s="10"/>
    </row>
    <row r="58980" spans="2:13" s="1" customFormat="1" ht="13.8" x14ac:dyDescent="0.3">
      <c r="B58980" s="10"/>
      <c r="L58980" s="10"/>
      <c r="M58980" s="10"/>
    </row>
    <row r="58981" spans="2:13" s="1" customFormat="1" ht="13.8" x14ac:dyDescent="0.3">
      <c r="B58981" s="10"/>
      <c r="L58981" s="10"/>
      <c r="M58981" s="10"/>
    </row>
    <row r="58982" spans="2:13" s="1" customFormat="1" ht="13.8" x14ac:dyDescent="0.3">
      <c r="B58982" s="10"/>
      <c r="L58982" s="10"/>
      <c r="M58982" s="10"/>
    </row>
    <row r="58983" spans="2:13" s="1" customFormat="1" ht="13.8" x14ac:dyDescent="0.3">
      <c r="B58983" s="10"/>
      <c r="L58983" s="10"/>
      <c r="M58983" s="10"/>
    </row>
    <row r="58984" spans="2:13" s="1" customFormat="1" ht="13.8" x14ac:dyDescent="0.3">
      <c r="B58984" s="10"/>
      <c r="L58984" s="10"/>
      <c r="M58984" s="10"/>
    </row>
    <row r="58985" spans="2:13" s="1" customFormat="1" ht="13.8" x14ac:dyDescent="0.3">
      <c r="B58985" s="10"/>
      <c r="L58985" s="10"/>
      <c r="M58985" s="10"/>
    </row>
    <row r="58986" spans="2:13" s="1" customFormat="1" ht="13.8" x14ac:dyDescent="0.3">
      <c r="B58986" s="10"/>
      <c r="L58986" s="10"/>
      <c r="M58986" s="10"/>
    </row>
    <row r="58987" spans="2:13" s="1" customFormat="1" ht="13.8" x14ac:dyDescent="0.3">
      <c r="B58987" s="10"/>
      <c r="L58987" s="10"/>
      <c r="M58987" s="10"/>
    </row>
    <row r="58988" spans="2:13" s="1" customFormat="1" ht="13.8" x14ac:dyDescent="0.3">
      <c r="B58988" s="10"/>
      <c r="L58988" s="10"/>
      <c r="M58988" s="10"/>
    </row>
    <row r="58989" spans="2:13" s="1" customFormat="1" ht="13.8" x14ac:dyDescent="0.3">
      <c r="B58989" s="10"/>
      <c r="L58989" s="10"/>
      <c r="M58989" s="10"/>
    </row>
    <row r="58990" spans="2:13" s="1" customFormat="1" ht="13.8" x14ac:dyDescent="0.3">
      <c r="B58990" s="10"/>
      <c r="L58990" s="10"/>
      <c r="M58990" s="10"/>
    </row>
    <row r="58991" spans="2:13" s="1" customFormat="1" ht="13.8" x14ac:dyDescent="0.3">
      <c r="B58991" s="10"/>
      <c r="L58991" s="10"/>
      <c r="M58991" s="10"/>
    </row>
    <row r="58992" spans="2:13" s="1" customFormat="1" ht="13.8" x14ac:dyDescent="0.3">
      <c r="B58992" s="10"/>
      <c r="L58992" s="10"/>
      <c r="M58992" s="10"/>
    </row>
    <row r="58993" spans="2:13" s="1" customFormat="1" ht="13.8" x14ac:dyDescent="0.3">
      <c r="B58993" s="10"/>
      <c r="L58993" s="10"/>
      <c r="M58993" s="10"/>
    </row>
    <row r="58994" spans="2:13" s="1" customFormat="1" ht="13.8" x14ac:dyDescent="0.3">
      <c r="B58994" s="10"/>
      <c r="L58994" s="10"/>
      <c r="M58994" s="10"/>
    </row>
    <row r="58995" spans="2:13" s="1" customFormat="1" ht="13.8" x14ac:dyDescent="0.3">
      <c r="B58995" s="10"/>
      <c r="L58995" s="10"/>
      <c r="M58995" s="10"/>
    </row>
    <row r="58996" spans="2:13" s="1" customFormat="1" ht="13.8" x14ac:dyDescent="0.3">
      <c r="B58996" s="10"/>
      <c r="L58996" s="10"/>
      <c r="M58996" s="10"/>
    </row>
    <row r="58997" spans="2:13" s="1" customFormat="1" ht="13.8" x14ac:dyDescent="0.3">
      <c r="B58997" s="10"/>
      <c r="L58997" s="10"/>
      <c r="M58997" s="10"/>
    </row>
    <row r="58998" spans="2:13" s="1" customFormat="1" ht="13.8" x14ac:dyDescent="0.3">
      <c r="B58998" s="10"/>
      <c r="L58998" s="10"/>
      <c r="M58998" s="10"/>
    </row>
    <row r="58999" spans="2:13" s="1" customFormat="1" ht="13.8" x14ac:dyDescent="0.3">
      <c r="B58999" s="10"/>
      <c r="L58999" s="10"/>
      <c r="M58999" s="10"/>
    </row>
    <row r="59000" spans="2:13" s="1" customFormat="1" ht="13.8" x14ac:dyDescent="0.3">
      <c r="B59000" s="10"/>
      <c r="L59000" s="10"/>
      <c r="M59000" s="10"/>
    </row>
    <row r="59001" spans="2:13" s="1" customFormat="1" ht="13.8" x14ac:dyDescent="0.3">
      <c r="B59001" s="10"/>
      <c r="L59001" s="10"/>
      <c r="M59001" s="10"/>
    </row>
    <row r="59002" spans="2:13" s="1" customFormat="1" ht="13.8" x14ac:dyDescent="0.3">
      <c r="B59002" s="10"/>
      <c r="L59002" s="10"/>
      <c r="M59002" s="10"/>
    </row>
    <row r="59003" spans="2:13" s="1" customFormat="1" ht="13.8" x14ac:dyDescent="0.3">
      <c r="B59003" s="10"/>
      <c r="L59003" s="10"/>
      <c r="M59003" s="10"/>
    </row>
    <row r="59004" spans="2:13" s="1" customFormat="1" ht="13.8" x14ac:dyDescent="0.3">
      <c r="B59004" s="10"/>
      <c r="L59004" s="10"/>
      <c r="M59004" s="10"/>
    </row>
    <row r="59005" spans="2:13" s="1" customFormat="1" ht="13.8" x14ac:dyDescent="0.3">
      <c r="B59005" s="10"/>
      <c r="L59005" s="10"/>
      <c r="M59005" s="10"/>
    </row>
    <row r="59006" spans="2:13" s="1" customFormat="1" ht="13.8" x14ac:dyDescent="0.3">
      <c r="B59006" s="10"/>
      <c r="L59006" s="10"/>
      <c r="M59006" s="10"/>
    </row>
    <row r="59007" spans="2:13" s="1" customFormat="1" ht="13.8" x14ac:dyDescent="0.3">
      <c r="B59007" s="10"/>
      <c r="L59007" s="10"/>
      <c r="M59007" s="10"/>
    </row>
    <row r="59008" spans="2:13" s="1" customFormat="1" ht="13.8" x14ac:dyDescent="0.3">
      <c r="B59008" s="10"/>
      <c r="L59008" s="10"/>
      <c r="M59008" s="10"/>
    </row>
    <row r="59009" spans="2:13" s="1" customFormat="1" ht="13.8" x14ac:dyDescent="0.3">
      <c r="B59009" s="10"/>
      <c r="L59009" s="10"/>
      <c r="M59009" s="10"/>
    </row>
    <row r="59010" spans="2:13" s="1" customFormat="1" ht="13.8" x14ac:dyDescent="0.3">
      <c r="B59010" s="10"/>
      <c r="L59010" s="10"/>
      <c r="M59010" s="10"/>
    </row>
    <row r="59011" spans="2:13" s="1" customFormat="1" ht="13.8" x14ac:dyDescent="0.3">
      <c r="B59011" s="10"/>
      <c r="L59011" s="10"/>
      <c r="M59011" s="10"/>
    </row>
    <row r="59012" spans="2:13" s="1" customFormat="1" ht="13.8" x14ac:dyDescent="0.3">
      <c r="B59012" s="10"/>
      <c r="L59012" s="10"/>
      <c r="M59012" s="10"/>
    </row>
    <row r="59013" spans="2:13" s="1" customFormat="1" ht="13.8" x14ac:dyDescent="0.3">
      <c r="B59013" s="10"/>
      <c r="L59013" s="10"/>
      <c r="M59013" s="10"/>
    </row>
    <row r="59014" spans="2:13" s="1" customFormat="1" ht="13.8" x14ac:dyDescent="0.3">
      <c r="B59014" s="10"/>
      <c r="L59014" s="10"/>
      <c r="M59014" s="10"/>
    </row>
    <row r="59015" spans="2:13" s="1" customFormat="1" ht="13.8" x14ac:dyDescent="0.3">
      <c r="B59015" s="10"/>
      <c r="L59015" s="10"/>
      <c r="M59015" s="10"/>
    </row>
    <row r="59016" spans="2:13" s="1" customFormat="1" ht="13.8" x14ac:dyDescent="0.3">
      <c r="B59016" s="10"/>
      <c r="L59016" s="10"/>
      <c r="M59016" s="10"/>
    </row>
    <row r="59017" spans="2:13" s="1" customFormat="1" ht="13.8" x14ac:dyDescent="0.3">
      <c r="B59017" s="10"/>
      <c r="L59017" s="10"/>
      <c r="M59017" s="10"/>
    </row>
    <row r="59018" spans="2:13" s="1" customFormat="1" ht="13.8" x14ac:dyDescent="0.3">
      <c r="B59018" s="10"/>
      <c r="L59018" s="10"/>
      <c r="M59018" s="10"/>
    </row>
    <row r="59019" spans="2:13" s="1" customFormat="1" ht="13.8" x14ac:dyDescent="0.3">
      <c r="B59019" s="10"/>
      <c r="L59019" s="10"/>
      <c r="M59019" s="10"/>
    </row>
    <row r="59020" spans="2:13" s="1" customFormat="1" ht="13.8" x14ac:dyDescent="0.3">
      <c r="B59020" s="10"/>
      <c r="L59020" s="10"/>
      <c r="M59020" s="10"/>
    </row>
    <row r="59021" spans="2:13" s="1" customFormat="1" ht="13.8" x14ac:dyDescent="0.3">
      <c r="B59021" s="10"/>
      <c r="L59021" s="10"/>
      <c r="M59021" s="10"/>
    </row>
    <row r="59022" spans="2:13" s="1" customFormat="1" ht="13.8" x14ac:dyDescent="0.3">
      <c r="B59022" s="10"/>
      <c r="L59022" s="10"/>
      <c r="M59022" s="10"/>
    </row>
    <row r="59023" spans="2:13" s="1" customFormat="1" ht="13.8" x14ac:dyDescent="0.3">
      <c r="B59023" s="10"/>
      <c r="L59023" s="10"/>
      <c r="M59023" s="10"/>
    </row>
    <row r="59024" spans="2:13" s="1" customFormat="1" ht="13.8" x14ac:dyDescent="0.3">
      <c r="B59024" s="10"/>
      <c r="L59024" s="10"/>
      <c r="M59024" s="10"/>
    </row>
    <row r="59025" spans="2:13" s="1" customFormat="1" ht="13.8" x14ac:dyDescent="0.3">
      <c r="B59025" s="10"/>
      <c r="L59025" s="10"/>
      <c r="M59025" s="10"/>
    </row>
    <row r="59026" spans="2:13" s="1" customFormat="1" ht="13.8" x14ac:dyDescent="0.3">
      <c r="B59026" s="10"/>
      <c r="L59026" s="10"/>
      <c r="M59026" s="10"/>
    </row>
    <row r="59027" spans="2:13" s="1" customFormat="1" ht="13.8" x14ac:dyDescent="0.3">
      <c r="B59027" s="10"/>
      <c r="L59027" s="10"/>
      <c r="M59027" s="10"/>
    </row>
    <row r="59028" spans="2:13" s="1" customFormat="1" ht="13.8" x14ac:dyDescent="0.3">
      <c r="B59028" s="10"/>
      <c r="L59028" s="10"/>
      <c r="M59028" s="10"/>
    </row>
    <row r="59029" spans="2:13" s="1" customFormat="1" ht="13.8" x14ac:dyDescent="0.3">
      <c r="B59029" s="10"/>
      <c r="L59029" s="10"/>
      <c r="M59029" s="10"/>
    </row>
    <row r="59030" spans="2:13" s="1" customFormat="1" ht="13.8" x14ac:dyDescent="0.3">
      <c r="B59030" s="10"/>
      <c r="L59030" s="10"/>
      <c r="M59030" s="10"/>
    </row>
    <row r="59031" spans="2:13" s="1" customFormat="1" ht="13.8" x14ac:dyDescent="0.3">
      <c r="B59031" s="10"/>
      <c r="L59031" s="10"/>
      <c r="M59031" s="10"/>
    </row>
    <row r="59032" spans="2:13" s="1" customFormat="1" ht="13.8" x14ac:dyDescent="0.3">
      <c r="B59032" s="10"/>
      <c r="L59032" s="10"/>
      <c r="M59032" s="10"/>
    </row>
    <row r="59033" spans="2:13" s="1" customFormat="1" ht="13.8" x14ac:dyDescent="0.3">
      <c r="B59033" s="10"/>
      <c r="L59033" s="10"/>
      <c r="M59033" s="10"/>
    </row>
    <row r="59034" spans="2:13" s="1" customFormat="1" ht="13.8" x14ac:dyDescent="0.3">
      <c r="B59034" s="10"/>
      <c r="L59034" s="10"/>
      <c r="M59034" s="10"/>
    </row>
    <row r="59035" spans="2:13" s="1" customFormat="1" ht="13.8" x14ac:dyDescent="0.3">
      <c r="B59035" s="10"/>
      <c r="L59035" s="10"/>
      <c r="M59035" s="10"/>
    </row>
    <row r="59036" spans="2:13" s="1" customFormat="1" ht="13.8" x14ac:dyDescent="0.3">
      <c r="B59036" s="10"/>
      <c r="L59036" s="10"/>
      <c r="M59036" s="10"/>
    </row>
    <row r="59037" spans="2:13" s="1" customFormat="1" ht="13.8" x14ac:dyDescent="0.3">
      <c r="B59037" s="10"/>
      <c r="L59037" s="10"/>
      <c r="M59037" s="10"/>
    </row>
    <row r="59038" spans="2:13" s="1" customFormat="1" ht="13.8" x14ac:dyDescent="0.3">
      <c r="B59038" s="10"/>
      <c r="L59038" s="10"/>
      <c r="M59038" s="10"/>
    </row>
    <row r="59039" spans="2:13" s="1" customFormat="1" ht="13.8" x14ac:dyDescent="0.3">
      <c r="B59039" s="10"/>
      <c r="L59039" s="10"/>
      <c r="M59039" s="10"/>
    </row>
    <row r="59040" spans="2:13" s="1" customFormat="1" ht="13.8" x14ac:dyDescent="0.3">
      <c r="B59040" s="10"/>
      <c r="L59040" s="10"/>
      <c r="M59040" s="10"/>
    </row>
    <row r="59041" spans="2:13" s="1" customFormat="1" ht="13.8" x14ac:dyDescent="0.3">
      <c r="B59041" s="10"/>
      <c r="L59041" s="10"/>
      <c r="M59041" s="10"/>
    </row>
    <row r="59042" spans="2:13" s="1" customFormat="1" ht="13.8" x14ac:dyDescent="0.3">
      <c r="B59042" s="10"/>
      <c r="L59042" s="10"/>
      <c r="M59042" s="10"/>
    </row>
    <row r="59043" spans="2:13" s="1" customFormat="1" ht="13.8" x14ac:dyDescent="0.3">
      <c r="B59043" s="10"/>
      <c r="L59043" s="10"/>
      <c r="M59043" s="10"/>
    </row>
    <row r="59044" spans="2:13" s="1" customFormat="1" ht="13.8" x14ac:dyDescent="0.3">
      <c r="B59044" s="10"/>
      <c r="L59044" s="10"/>
      <c r="M59044" s="10"/>
    </row>
    <row r="59045" spans="2:13" s="1" customFormat="1" ht="13.8" x14ac:dyDescent="0.3">
      <c r="B59045" s="10"/>
      <c r="L59045" s="10"/>
      <c r="M59045" s="10"/>
    </row>
    <row r="59046" spans="2:13" s="1" customFormat="1" ht="13.8" x14ac:dyDescent="0.3">
      <c r="B59046" s="10"/>
      <c r="L59046" s="10"/>
      <c r="M59046" s="10"/>
    </row>
    <row r="59047" spans="2:13" s="1" customFormat="1" ht="13.8" x14ac:dyDescent="0.3">
      <c r="B59047" s="10"/>
      <c r="L59047" s="10"/>
      <c r="M59047" s="10"/>
    </row>
    <row r="59048" spans="2:13" s="1" customFormat="1" ht="13.8" x14ac:dyDescent="0.3">
      <c r="B59048" s="10"/>
      <c r="L59048" s="10"/>
      <c r="M59048" s="10"/>
    </row>
    <row r="59049" spans="2:13" s="1" customFormat="1" ht="13.8" x14ac:dyDescent="0.3">
      <c r="B59049" s="10"/>
      <c r="L59049" s="10"/>
      <c r="M59049" s="10"/>
    </row>
    <row r="59050" spans="2:13" s="1" customFormat="1" ht="13.8" x14ac:dyDescent="0.3">
      <c r="B59050" s="10"/>
      <c r="L59050" s="10"/>
      <c r="M59050" s="10"/>
    </row>
    <row r="59051" spans="2:13" s="1" customFormat="1" ht="13.8" x14ac:dyDescent="0.3">
      <c r="B59051" s="10"/>
      <c r="L59051" s="10"/>
      <c r="M59051" s="10"/>
    </row>
    <row r="59052" spans="2:13" s="1" customFormat="1" ht="13.8" x14ac:dyDescent="0.3">
      <c r="B59052" s="10"/>
      <c r="L59052" s="10"/>
      <c r="M59052" s="10"/>
    </row>
    <row r="59053" spans="2:13" s="1" customFormat="1" ht="13.8" x14ac:dyDescent="0.3">
      <c r="B59053" s="10"/>
      <c r="L59053" s="10"/>
      <c r="M59053" s="10"/>
    </row>
    <row r="59054" spans="2:13" s="1" customFormat="1" ht="13.8" x14ac:dyDescent="0.3">
      <c r="B59054" s="10"/>
      <c r="L59054" s="10"/>
      <c r="M59054" s="10"/>
    </row>
    <row r="59055" spans="2:13" s="1" customFormat="1" ht="13.8" x14ac:dyDescent="0.3">
      <c r="B59055" s="10"/>
      <c r="L59055" s="10"/>
      <c r="M59055" s="10"/>
    </row>
    <row r="59056" spans="2:13" s="1" customFormat="1" ht="13.8" x14ac:dyDescent="0.3">
      <c r="B59056" s="10"/>
      <c r="L59056" s="10"/>
      <c r="M59056" s="10"/>
    </row>
    <row r="59057" spans="2:13" s="1" customFormat="1" ht="13.8" x14ac:dyDescent="0.3">
      <c r="B59057" s="10"/>
      <c r="L59057" s="10"/>
      <c r="M59057" s="10"/>
    </row>
    <row r="59058" spans="2:13" s="1" customFormat="1" ht="13.8" x14ac:dyDescent="0.3">
      <c r="B59058" s="10"/>
      <c r="L59058" s="10"/>
      <c r="M59058" s="10"/>
    </row>
    <row r="59059" spans="2:13" s="1" customFormat="1" ht="13.8" x14ac:dyDescent="0.3">
      <c r="B59059" s="10"/>
      <c r="L59059" s="10"/>
      <c r="M59059" s="10"/>
    </row>
    <row r="59060" spans="2:13" s="1" customFormat="1" ht="13.8" x14ac:dyDescent="0.3">
      <c r="B59060" s="10"/>
      <c r="L59060" s="10"/>
      <c r="M59060" s="10"/>
    </row>
    <row r="59061" spans="2:13" s="1" customFormat="1" ht="13.8" x14ac:dyDescent="0.3">
      <c r="B59061" s="10"/>
      <c r="L59061" s="10"/>
      <c r="M59061" s="10"/>
    </row>
    <row r="59062" spans="2:13" s="1" customFormat="1" ht="13.8" x14ac:dyDescent="0.3">
      <c r="B59062" s="10"/>
      <c r="L59062" s="10"/>
      <c r="M59062" s="10"/>
    </row>
    <row r="59063" spans="2:13" s="1" customFormat="1" ht="13.8" x14ac:dyDescent="0.3">
      <c r="B59063" s="10"/>
      <c r="L59063" s="10"/>
      <c r="M59063" s="10"/>
    </row>
    <row r="59064" spans="2:13" s="1" customFormat="1" ht="13.8" x14ac:dyDescent="0.3">
      <c r="B59064" s="10"/>
      <c r="L59064" s="10"/>
      <c r="M59064" s="10"/>
    </row>
    <row r="59065" spans="2:13" s="1" customFormat="1" ht="13.8" x14ac:dyDescent="0.3">
      <c r="B59065" s="10"/>
      <c r="L59065" s="10"/>
      <c r="M59065" s="10"/>
    </row>
    <row r="59066" spans="2:13" s="1" customFormat="1" ht="13.8" x14ac:dyDescent="0.3">
      <c r="B59066" s="10"/>
      <c r="L59066" s="10"/>
      <c r="M59066" s="10"/>
    </row>
    <row r="59067" spans="2:13" s="1" customFormat="1" ht="13.8" x14ac:dyDescent="0.3">
      <c r="B59067" s="10"/>
      <c r="L59067" s="10"/>
      <c r="M59067" s="10"/>
    </row>
    <row r="59068" spans="2:13" s="1" customFormat="1" ht="13.8" x14ac:dyDescent="0.3">
      <c r="B59068" s="10"/>
      <c r="L59068" s="10"/>
      <c r="M59068" s="10"/>
    </row>
    <row r="59069" spans="2:13" s="1" customFormat="1" ht="13.8" x14ac:dyDescent="0.3">
      <c r="B59069" s="10"/>
      <c r="L59069" s="10"/>
      <c r="M59069" s="10"/>
    </row>
    <row r="59070" spans="2:13" s="1" customFormat="1" ht="13.8" x14ac:dyDescent="0.3">
      <c r="B59070" s="10"/>
      <c r="L59070" s="10"/>
      <c r="M59070" s="10"/>
    </row>
    <row r="59071" spans="2:13" s="1" customFormat="1" ht="13.8" x14ac:dyDescent="0.3">
      <c r="B59071" s="10"/>
      <c r="L59071" s="10"/>
      <c r="M59071" s="10"/>
    </row>
    <row r="59072" spans="2:13" s="1" customFormat="1" ht="13.8" x14ac:dyDescent="0.3">
      <c r="B59072" s="10"/>
      <c r="L59072" s="10"/>
      <c r="M59072" s="10"/>
    </row>
    <row r="59073" spans="2:13" s="1" customFormat="1" ht="13.8" x14ac:dyDescent="0.3">
      <c r="B59073" s="10"/>
      <c r="L59073" s="10"/>
      <c r="M59073" s="10"/>
    </row>
    <row r="59074" spans="2:13" s="1" customFormat="1" ht="13.8" x14ac:dyDescent="0.3">
      <c r="B59074" s="10"/>
      <c r="L59074" s="10"/>
      <c r="M59074" s="10"/>
    </row>
    <row r="59075" spans="2:13" s="1" customFormat="1" ht="13.8" x14ac:dyDescent="0.3">
      <c r="B59075" s="10"/>
      <c r="L59075" s="10"/>
      <c r="M59075" s="10"/>
    </row>
    <row r="59076" spans="2:13" s="1" customFormat="1" ht="13.8" x14ac:dyDescent="0.3">
      <c r="B59076" s="10"/>
      <c r="L59076" s="10"/>
      <c r="M59076" s="10"/>
    </row>
    <row r="59077" spans="2:13" s="1" customFormat="1" ht="13.8" x14ac:dyDescent="0.3">
      <c r="B59077" s="10"/>
      <c r="L59077" s="10"/>
      <c r="M59077" s="10"/>
    </row>
    <row r="59078" spans="2:13" s="1" customFormat="1" ht="13.8" x14ac:dyDescent="0.3">
      <c r="B59078" s="10"/>
      <c r="L59078" s="10"/>
      <c r="M59078" s="10"/>
    </row>
    <row r="59079" spans="2:13" s="1" customFormat="1" ht="13.8" x14ac:dyDescent="0.3">
      <c r="B59079" s="10"/>
      <c r="L59079" s="10"/>
      <c r="M59079" s="10"/>
    </row>
    <row r="59080" spans="2:13" s="1" customFormat="1" ht="13.8" x14ac:dyDescent="0.3">
      <c r="B59080" s="10"/>
      <c r="L59080" s="10"/>
      <c r="M59080" s="10"/>
    </row>
    <row r="59081" spans="2:13" s="1" customFormat="1" ht="13.8" x14ac:dyDescent="0.3">
      <c r="B59081" s="10"/>
      <c r="L59081" s="10"/>
      <c r="M59081" s="10"/>
    </row>
    <row r="59082" spans="2:13" s="1" customFormat="1" ht="13.8" x14ac:dyDescent="0.3">
      <c r="B59082" s="10"/>
      <c r="L59082" s="10"/>
      <c r="M59082" s="10"/>
    </row>
    <row r="59083" spans="2:13" s="1" customFormat="1" ht="13.8" x14ac:dyDescent="0.3">
      <c r="B59083" s="10"/>
      <c r="L59083" s="10"/>
      <c r="M59083" s="10"/>
    </row>
    <row r="59084" spans="2:13" s="1" customFormat="1" ht="13.8" x14ac:dyDescent="0.3">
      <c r="B59084" s="10"/>
      <c r="L59084" s="10"/>
      <c r="M59084" s="10"/>
    </row>
    <row r="59085" spans="2:13" s="1" customFormat="1" ht="13.8" x14ac:dyDescent="0.3">
      <c r="B59085" s="10"/>
      <c r="L59085" s="10"/>
      <c r="M59085" s="10"/>
    </row>
    <row r="59086" spans="2:13" s="1" customFormat="1" ht="13.8" x14ac:dyDescent="0.3">
      <c r="B59086" s="10"/>
      <c r="L59086" s="10"/>
      <c r="M59086" s="10"/>
    </row>
    <row r="59087" spans="2:13" s="1" customFormat="1" ht="13.8" x14ac:dyDescent="0.3">
      <c r="B59087" s="10"/>
      <c r="L59087" s="10"/>
      <c r="M59087" s="10"/>
    </row>
    <row r="59088" spans="2:13" s="1" customFormat="1" ht="13.8" x14ac:dyDescent="0.3">
      <c r="B59088" s="10"/>
      <c r="L59088" s="10"/>
      <c r="M59088" s="10"/>
    </row>
    <row r="59089" spans="2:13" s="1" customFormat="1" ht="13.8" x14ac:dyDescent="0.3">
      <c r="B59089" s="10"/>
      <c r="L59089" s="10"/>
      <c r="M59089" s="10"/>
    </row>
    <row r="59090" spans="2:13" s="1" customFormat="1" ht="13.8" x14ac:dyDescent="0.3">
      <c r="B59090" s="10"/>
      <c r="L59090" s="10"/>
      <c r="M59090" s="10"/>
    </row>
    <row r="59091" spans="2:13" s="1" customFormat="1" ht="13.8" x14ac:dyDescent="0.3">
      <c r="B59091" s="10"/>
      <c r="L59091" s="10"/>
      <c r="M59091" s="10"/>
    </row>
    <row r="59092" spans="2:13" s="1" customFormat="1" ht="13.8" x14ac:dyDescent="0.3">
      <c r="B59092" s="10"/>
      <c r="L59092" s="10"/>
      <c r="M59092" s="10"/>
    </row>
    <row r="59093" spans="2:13" s="1" customFormat="1" ht="13.8" x14ac:dyDescent="0.3">
      <c r="B59093" s="10"/>
      <c r="L59093" s="10"/>
      <c r="M59093" s="10"/>
    </row>
    <row r="59094" spans="2:13" s="1" customFormat="1" ht="13.8" x14ac:dyDescent="0.3">
      <c r="B59094" s="10"/>
      <c r="L59094" s="10"/>
      <c r="M59094" s="10"/>
    </row>
    <row r="59095" spans="2:13" s="1" customFormat="1" ht="13.8" x14ac:dyDescent="0.3">
      <c r="B59095" s="10"/>
      <c r="L59095" s="10"/>
      <c r="M59095" s="10"/>
    </row>
    <row r="59096" spans="2:13" s="1" customFormat="1" ht="13.8" x14ac:dyDescent="0.3">
      <c r="B59096" s="10"/>
      <c r="L59096" s="10"/>
      <c r="M59096" s="10"/>
    </row>
    <row r="59097" spans="2:13" s="1" customFormat="1" ht="13.8" x14ac:dyDescent="0.3">
      <c r="B59097" s="10"/>
      <c r="L59097" s="10"/>
      <c r="M59097" s="10"/>
    </row>
    <row r="59098" spans="2:13" s="1" customFormat="1" ht="13.8" x14ac:dyDescent="0.3">
      <c r="B59098" s="10"/>
      <c r="L59098" s="10"/>
      <c r="M59098" s="10"/>
    </row>
    <row r="59099" spans="2:13" s="1" customFormat="1" ht="13.8" x14ac:dyDescent="0.3">
      <c r="B59099" s="10"/>
      <c r="L59099" s="10"/>
      <c r="M59099" s="10"/>
    </row>
    <row r="59100" spans="2:13" s="1" customFormat="1" ht="13.8" x14ac:dyDescent="0.3">
      <c r="B59100" s="10"/>
      <c r="L59100" s="10"/>
      <c r="M59100" s="10"/>
    </row>
    <row r="59101" spans="2:13" s="1" customFormat="1" ht="13.8" x14ac:dyDescent="0.3">
      <c r="B59101" s="10"/>
      <c r="L59101" s="10"/>
      <c r="M59101" s="10"/>
    </row>
    <row r="59102" spans="2:13" s="1" customFormat="1" ht="13.8" x14ac:dyDescent="0.3">
      <c r="B59102" s="10"/>
      <c r="L59102" s="10"/>
      <c r="M59102" s="10"/>
    </row>
    <row r="59103" spans="2:13" s="1" customFormat="1" ht="13.8" x14ac:dyDescent="0.3">
      <c r="B59103" s="10"/>
      <c r="L59103" s="10"/>
      <c r="M59103" s="10"/>
    </row>
    <row r="59104" spans="2:13" s="1" customFormat="1" ht="13.8" x14ac:dyDescent="0.3">
      <c r="B59104" s="10"/>
      <c r="L59104" s="10"/>
      <c r="M59104" s="10"/>
    </row>
    <row r="59105" spans="2:13" s="1" customFormat="1" ht="13.8" x14ac:dyDescent="0.3">
      <c r="B59105" s="10"/>
      <c r="L59105" s="10"/>
      <c r="M59105" s="10"/>
    </row>
    <row r="59106" spans="2:13" s="1" customFormat="1" ht="13.8" x14ac:dyDescent="0.3">
      <c r="B59106" s="10"/>
      <c r="L59106" s="10"/>
      <c r="M59106" s="10"/>
    </row>
    <row r="59107" spans="2:13" s="1" customFormat="1" ht="13.8" x14ac:dyDescent="0.3">
      <c r="B59107" s="10"/>
      <c r="L59107" s="10"/>
      <c r="M59107" s="10"/>
    </row>
    <row r="59108" spans="2:13" s="1" customFormat="1" ht="13.8" x14ac:dyDescent="0.3">
      <c r="B59108" s="10"/>
      <c r="L59108" s="10"/>
      <c r="M59108" s="10"/>
    </row>
    <row r="59109" spans="2:13" s="1" customFormat="1" ht="13.8" x14ac:dyDescent="0.3">
      <c r="B59109" s="10"/>
      <c r="L59109" s="10"/>
      <c r="M59109" s="10"/>
    </row>
    <row r="59110" spans="2:13" s="1" customFormat="1" ht="13.8" x14ac:dyDescent="0.3">
      <c r="B59110" s="10"/>
      <c r="L59110" s="10"/>
      <c r="M59110" s="10"/>
    </row>
    <row r="59111" spans="2:13" s="1" customFormat="1" ht="13.8" x14ac:dyDescent="0.3">
      <c r="B59111" s="10"/>
      <c r="L59111" s="10"/>
      <c r="M59111" s="10"/>
    </row>
    <row r="59112" spans="2:13" s="1" customFormat="1" ht="13.8" x14ac:dyDescent="0.3">
      <c r="B59112" s="10"/>
      <c r="L59112" s="10"/>
      <c r="M59112" s="10"/>
    </row>
    <row r="59113" spans="2:13" s="1" customFormat="1" ht="13.8" x14ac:dyDescent="0.3">
      <c r="B59113" s="10"/>
      <c r="L59113" s="10"/>
      <c r="M59113" s="10"/>
    </row>
    <row r="59114" spans="2:13" s="1" customFormat="1" ht="13.8" x14ac:dyDescent="0.3">
      <c r="B59114" s="10"/>
      <c r="L59114" s="10"/>
      <c r="M59114" s="10"/>
    </row>
    <row r="59115" spans="2:13" s="1" customFormat="1" ht="13.8" x14ac:dyDescent="0.3">
      <c r="B59115" s="10"/>
      <c r="L59115" s="10"/>
      <c r="M59115" s="10"/>
    </row>
    <row r="59116" spans="2:13" s="1" customFormat="1" ht="13.8" x14ac:dyDescent="0.3">
      <c r="B59116" s="10"/>
      <c r="L59116" s="10"/>
      <c r="M59116" s="10"/>
    </row>
    <row r="59117" spans="2:13" s="1" customFormat="1" ht="13.8" x14ac:dyDescent="0.3">
      <c r="B59117" s="10"/>
      <c r="L59117" s="10"/>
      <c r="M59117" s="10"/>
    </row>
    <row r="59118" spans="2:13" s="1" customFormat="1" ht="13.8" x14ac:dyDescent="0.3">
      <c r="B59118" s="10"/>
      <c r="L59118" s="10"/>
      <c r="M59118" s="10"/>
    </row>
    <row r="59119" spans="2:13" s="1" customFormat="1" ht="13.8" x14ac:dyDescent="0.3">
      <c r="B59119" s="10"/>
      <c r="L59119" s="10"/>
      <c r="M59119" s="10"/>
    </row>
    <row r="59120" spans="2:13" s="1" customFormat="1" ht="13.8" x14ac:dyDescent="0.3">
      <c r="B59120" s="10"/>
      <c r="L59120" s="10"/>
      <c r="M59120" s="10"/>
    </row>
    <row r="59121" spans="2:13" s="1" customFormat="1" ht="13.8" x14ac:dyDescent="0.3">
      <c r="B59121" s="10"/>
      <c r="L59121" s="10"/>
      <c r="M59121" s="10"/>
    </row>
    <row r="59122" spans="2:13" s="1" customFormat="1" ht="13.8" x14ac:dyDescent="0.3">
      <c r="B59122" s="10"/>
      <c r="L59122" s="10"/>
      <c r="M59122" s="10"/>
    </row>
    <row r="59123" spans="2:13" s="1" customFormat="1" ht="13.8" x14ac:dyDescent="0.3">
      <c r="B59123" s="10"/>
      <c r="L59123" s="10"/>
      <c r="M59123" s="10"/>
    </row>
    <row r="59124" spans="2:13" s="1" customFormat="1" ht="13.8" x14ac:dyDescent="0.3">
      <c r="B59124" s="10"/>
      <c r="L59124" s="10"/>
      <c r="M59124" s="10"/>
    </row>
    <row r="59125" spans="2:13" s="1" customFormat="1" ht="13.8" x14ac:dyDescent="0.3">
      <c r="B59125" s="10"/>
      <c r="L59125" s="10"/>
      <c r="M59125" s="10"/>
    </row>
    <row r="59126" spans="2:13" s="1" customFormat="1" ht="13.8" x14ac:dyDescent="0.3">
      <c r="B59126" s="10"/>
      <c r="L59126" s="10"/>
      <c r="M59126" s="10"/>
    </row>
    <row r="59127" spans="2:13" s="1" customFormat="1" ht="13.8" x14ac:dyDescent="0.3">
      <c r="B59127" s="10"/>
      <c r="L59127" s="10"/>
      <c r="M59127" s="10"/>
    </row>
    <row r="59128" spans="2:13" s="1" customFormat="1" ht="13.8" x14ac:dyDescent="0.3">
      <c r="B59128" s="10"/>
      <c r="L59128" s="10"/>
      <c r="M59128" s="10"/>
    </row>
    <row r="59129" spans="2:13" s="1" customFormat="1" ht="13.8" x14ac:dyDescent="0.3">
      <c r="B59129" s="10"/>
      <c r="L59129" s="10"/>
      <c r="M59129" s="10"/>
    </row>
    <row r="59130" spans="2:13" s="1" customFormat="1" ht="13.8" x14ac:dyDescent="0.3">
      <c r="B59130" s="10"/>
      <c r="L59130" s="10"/>
      <c r="M59130" s="10"/>
    </row>
    <row r="59131" spans="2:13" s="1" customFormat="1" ht="13.8" x14ac:dyDescent="0.3">
      <c r="B59131" s="10"/>
      <c r="L59131" s="10"/>
      <c r="M59131" s="10"/>
    </row>
    <row r="59132" spans="2:13" s="1" customFormat="1" ht="13.8" x14ac:dyDescent="0.3">
      <c r="B59132" s="10"/>
      <c r="L59132" s="10"/>
      <c r="M59132" s="10"/>
    </row>
    <row r="59133" spans="2:13" s="1" customFormat="1" ht="13.8" x14ac:dyDescent="0.3">
      <c r="B59133" s="10"/>
      <c r="L59133" s="10"/>
      <c r="M59133" s="10"/>
    </row>
    <row r="59134" spans="2:13" s="1" customFormat="1" ht="13.8" x14ac:dyDescent="0.3">
      <c r="B59134" s="10"/>
      <c r="L59134" s="10"/>
      <c r="M59134" s="10"/>
    </row>
    <row r="59135" spans="2:13" s="1" customFormat="1" ht="13.8" x14ac:dyDescent="0.3">
      <c r="B59135" s="10"/>
      <c r="L59135" s="10"/>
      <c r="M59135" s="10"/>
    </row>
    <row r="59136" spans="2:13" s="1" customFormat="1" ht="13.8" x14ac:dyDescent="0.3">
      <c r="B59136" s="10"/>
      <c r="L59136" s="10"/>
      <c r="M59136" s="10"/>
    </row>
    <row r="59137" spans="2:13" s="1" customFormat="1" ht="13.8" x14ac:dyDescent="0.3">
      <c r="B59137" s="10"/>
      <c r="L59137" s="10"/>
      <c r="M59137" s="10"/>
    </row>
    <row r="59138" spans="2:13" s="1" customFormat="1" ht="13.8" x14ac:dyDescent="0.3">
      <c r="B59138" s="10"/>
      <c r="L59138" s="10"/>
      <c r="M59138" s="10"/>
    </row>
    <row r="59139" spans="2:13" s="1" customFormat="1" ht="13.8" x14ac:dyDescent="0.3">
      <c r="B59139" s="10"/>
      <c r="L59139" s="10"/>
      <c r="M59139" s="10"/>
    </row>
    <row r="59140" spans="2:13" s="1" customFormat="1" ht="13.8" x14ac:dyDescent="0.3">
      <c r="B59140" s="10"/>
      <c r="L59140" s="10"/>
      <c r="M59140" s="10"/>
    </row>
    <row r="59141" spans="2:13" s="1" customFormat="1" ht="13.8" x14ac:dyDescent="0.3">
      <c r="B59141" s="10"/>
      <c r="L59141" s="10"/>
      <c r="M59141" s="10"/>
    </row>
    <row r="59142" spans="2:13" s="1" customFormat="1" ht="13.8" x14ac:dyDescent="0.3">
      <c r="B59142" s="10"/>
      <c r="L59142" s="10"/>
      <c r="M59142" s="10"/>
    </row>
    <row r="59143" spans="2:13" s="1" customFormat="1" ht="13.8" x14ac:dyDescent="0.3">
      <c r="B59143" s="10"/>
      <c r="L59143" s="10"/>
      <c r="M59143" s="10"/>
    </row>
    <row r="59144" spans="2:13" s="1" customFormat="1" ht="13.8" x14ac:dyDescent="0.3">
      <c r="B59144" s="10"/>
      <c r="L59144" s="10"/>
      <c r="M59144" s="10"/>
    </row>
    <row r="59145" spans="2:13" s="1" customFormat="1" ht="13.8" x14ac:dyDescent="0.3">
      <c r="B59145" s="10"/>
      <c r="L59145" s="10"/>
      <c r="M59145" s="10"/>
    </row>
    <row r="59146" spans="2:13" s="1" customFormat="1" ht="13.8" x14ac:dyDescent="0.3">
      <c r="B59146" s="10"/>
      <c r="L59146" s="10"/>
      <c r="M59146" s="10"/>
    </row>
    <row r="59147" spans="2:13" s="1" customFormat="1" ht="13.8" x14ac:dyDescent="0.3">
      <c r="B59147" s="10"/>
      <c r="L59147" s="10"/>
      <c r="M59147" s="10"/>
    </row>
    <row r="59148" spans="2:13" s="1" customFormat="1" ht="13.8" x14ac:dyDescent="0.3">
      <c r="B59148" s="10"/>
      <c r="L59148" s="10"/>
      <c r="M59148" s="10"/>
    </row>
    <row r="59149" spans="2:13" s="1" customFormat="1" ht="13.8" x14ac:dyDescent="0.3">
      <c r="B59149" s="10"/>
      <c r="L59149" s="10"/>
      <c r="M59149" s="10"/>
    </row>
    <row r="59150" spans="2:13" s="1" customFormat="1" ht="13.8" x14ac:dyDescent="0.3">
      <c r="B59150" s="10"/>
      <c r="L59150" s="10"/>
      <c r="M59150" s="10"/>
    </row>
    <row r="59151" spans="2:13" s="1" customFormat="1" ht="13.8" x14ac:dyDescent="0.3">
      <c r="B59151" s="10"/>
      <c r="L59151" s="10"/>
      <c r="M59151" s="10"/>
    </row>
    <row r="59152" spans="2:13" s="1" customFormat="1" ht="13.8" x14ac:dyDescent="0.3">
      <c r="B59152" s="10"/>
      <c r="L59152" s="10"/>
      <c r="M59152" s="10"/>
    </row>
    <row r="59153" spans="2:13" s="1" customFormat="1" ht="13.8" x14ac:dyDescent="0.3">
      <c r="B59153" s="10"/>
      <c r="L59153" s="10"/>
      <c r="M59153" s="10"/>
    </row>
    <row r="59154" spans="2:13" s="1" customFormat="1" ht="13.8" x14ac:dyDescent="0.3">
      <c r="B59154" s="10"/>
      <c r="L59154" s="10"/>
      <c r="M59154" s="10"/>
    </row>
    <row r="59155" spans="2:13" s="1" customFormat="1" ht="13.8" x14ac:dyDescent="0.3">
      <c r="B59155" s="10"/>
      <c r="L59155" s="10"/>
      <c r="M59155" s="10"/>
    </row>
    <row r="59156" spans="2:13" s="1" customFormat="1" ht="13.8" x14ac:dyDescent="0.3">
      <c r="B59156" s="10"/>
      <c r="L59156" s="10"/>
      <c r="M59156" s="10"/>
    </row>
    <row r="59157" spans="2:13" s="1" customFormat="1" ht="13.8" x14ac:dyDescent="0.3">
      <c r="B59157" s="10"/>
      <c r="L59157" s="10"/>
      <c r="M59157" s="10"/>
    </row>
    <row r="59158" spans="2:13" s="1" customFormat="1" ht="13.8" x14ac:dyDescent="0.3">
      <c r="B59158" s="10"/>
      <c r="L59158" s="10"/>
      <c r="M59158" s="10"/>
    </row>
    <row r="59159" spans="2:13" s="1" customFormat="1" ht="13.8" x14ac:dyDescent="0.3">
      <c r="B59159" s="10"/>
      <c r="L59159" s="10"/>
      <c r="M59159" s="10"/>
    </row>
    <row r="59160" spans="2:13" s="1" customFormat="1" ht="13.8" x14ac:dyDescent="0.3">
      <c r="B59160" s="10"/>
      <c r="L59160" s="10"/>
      <c r="M59160" s="10"/>
    </row>
    <row r="59161" spans="2:13" s="1" customFormat="1" ht="13.8" x14ac:dyDescent="0.3">
      <c r="B59161" s="10"/>
      <c r="L59161" s="10"/>
      <c r="M59161" s="10"/>
    </row>
    <row r="59162" spans="2:13" s="1" customFormat="1" ht="13.8" x14ac:dyDescent="0.3">
      <c r="B59162" s="10"/>
      <c r="L59162" s="10"/>
      <c r="M59162" s="10"/>
    </row>
    <row r="59163" spans="2:13" s="1" customFormat="1" ht="13.8" x14ac:dyDescent="0.3">
      <c r="B59163" s="10"/>
      <c r="L59163" s="10"/>
      <c r="M59163" s="10"/>
    </row>
    <row r="59164" spans="2:13" s="1" customFormat="1" ht="13.8" x14ac:dyDescent="0.3">
      <c r="B59164" s="10"/>
      <c r="L59164" s="10"/>
      <c r="M59164" s="10"/>
    </row>
    <row r="59165" spans="2:13" s="1" customFormat="1" ht="13.8" x14ac:dyDescent="0.3">
      <c r="B59165" s="10"/>
      <c r="L59165" s="10"/>
      <c r="M59165" s="10"/>
    </row>
    <row r="59166" spans="2:13" s="1" customFormat="1" ht="13.8" x14ac:dyDescent="0.3">
      <c r="B59166" s="10"/>
      <c r="L59166" s="10"/>
      <c r="M59166" s="10"/>
    </row>
    <row r="59167" spans="2:13" s="1" customFormat="1" ht="13.8" x14ac:dyDescent="0.3">
      <c r="B59167" s="10"/>
      <c r="L59167" s="10"/>
      <c r="M59167" s="10"/>
    </row>
    <row r="59168" spans="2:13" s="1" customFormat="1" ht="13.8" x14ac:dyDescent="0.3">
      <c r="B59168" s="10"/>
      <c r="L59168" s="10"/>
      <c r="M59168" s="10"/>
    </row>
    <row r="59169" spans="2:13" s="1" customFormat="1" ht="13.8" x14ac:dyDescent="0.3">
      <c r="B59169" s="10"/>
      <c r="L59169" s="10"/>
      <c r="M59169" s="10"/>
    </row>
    <row r="59170" spans="2:13" s="1" customFormat="1" ht="13.8" x14ac:dyDescent="0.3">
      <c r="B59170" s="10"/>
      <c r="L59170" s="10"/>
      <c r="M59170" s="10"/>
    </row>
    <row r="59171" spans="2:13" s="1" customFormat="1" ht="13.8" x14ac:dyDescent="0.3">
      <c r="B59171" s="10"/>
      <c r="L59171" s="10"/>
      <c r="M59171" s="10"/>
    </row>
    <row r="59172" spans="2:13" s="1" customFormat="1" ht="13.8" x14ac:dyDescent="0.3">
      <c r="B59172" s="10"/>
      <c r="L59172" s="10"/>
      <c r="M59172" s="10"/>
    </row>
    <row r="59173" spans="2:13" s="1" customFormat="1" ht="13.8" x14ac:dyDescent="0.3">
      <c r="B59173" s="10"/>
      <c r="L59173" s="10"/>
      <c r="M59173" s="10"/>
    </row>
    <row r="59174" spans="2:13" s="1" customFormat="1" ht="13.8" x14ac:dyDescent="0.3">
      <c r="B59174" s="10"/>
      <c r="L59174" s="10"/>
      <c r="M59174" s="10"/>
    </row>
    <row r="59175" spans="2:13" s="1" customFormat="1" ht="13.8" x14ac:dyDescent="0.3">
      <c r="B59175" s="10"/>
      <c r="L59175" s="10"/>
      <c r="M59175" s="10"/>
    </row>
    <row r="59176" spans="2:13" s="1" customFormat="1" ht="13.8" x14ac:dyDescent="0.3">
      <c r="B59176" s="10"/>
      <c r="L59176" s="10"/>
      <c r="M59176" s="10"/>
    </row>
    <row r="59177" spans="2:13" s="1" customFormat="1" ht="13.8" x14ac:dyDescent="0.3">
      <c r="B59177" s="10"/>
      <c r="L59177" s="10"/>
      <c r="M59177" s="10"/>
    </row>
    <row r="59178" spans="2:13" s="1" customFormat="1" ht="13.8" x14ac:dyDescent="0.3">
      <c r="B59178" s="10"/>
      <c r="L59178" s="10"/>
      <c r="M59178" s="10"/>
    </row>
    <row r="59179" spans="2:13" s="1" customFormat="1" ht="13.8" x14ac:dyDescent="0.3">
      <c r="B59179" s="10"/>
      <c r="L59179" s="10"/>
      <c r="M59179" s="10"/>
    </row>
    <row r="59180" spans="2:13" s="1" customFormat="1" ht="13.8" x14ac:dyDescent="0.3">
      <c r="B59180" s="10"/>
      <c r="L59180" s="10"/>
      <c r="M59180" s="10"/>
    </row>
    <row r="59181" spans="2:13" s="1" customFormat="1" ht="13.8" x14ac:dyDescent="0.3">
      <c r="B59181" s="10"/>
      <c r="L59181" s="10"/>
      <c r="M59181" s="10"/>
    </row>
    <row r="59182" spans="2:13" s="1" customFormat="1" ht="13.8" x14ac:dyDescent="0.3">
      <c r="B59182" s="10"/>
      <c r="L59182" s="10"/>
      <c r="M59182" s="10"/>
    </row>
    <row r="59183" spans="2:13" s="1" customFormat="1" ht="13.8" x14ac:dyDescent="0.3">
      <c r="B59183" s="10"/>
      <c r="L59183" s="10"/>
      <c r="M59183" s="10"/>
    </row>
    <row r="59184" spans="2:13" s="1" customFormat="1" ht="13.8" x14ac:dyDescent="0.3">
      <c r="B59184" s="10"/>
      <c r="L59184" s="10"/>
      <c r="M59184" s="10"/>
    </row>
    <row r="59185" spans="2:13" s="1" customFormat="1" ht="13.8" x14ac:dyDescent="0.3">
      <c r="B59185" s="10"/>
      <c r="L59185" s="10"/>
      <c r="M59185" s="10"/>
    </row>
    <row r="59186" spans="2:13" s="1" customFormat="1" ht="13.8" x14ac:dyDescent="0.3">
      <c r="B59186" s="10"/>
      <c r="L59186" s="10"/>
      <c r="M59186" s="10"/>
    </row>
    <row r="59187" spans="2:13" s="1" customFormat="1" ht="13.8" x14ac:dyDescent="0.3">
      <c r="B59187" s="10"/>
      <c r="L59187" s="10"/>
      <c r="M59187" s="10"/>
    </row>
    <row r="59188" spans="2:13" s="1" customFormat="1" ht="13.8" x14ac:dyDescent="0.3">
      <c r="B59188" s="10"/>
      <c r="L59188" s="10"/>
      <c r="M59188" s="10"/>
    </row>
    <row r="59189" spans="2:13" s="1" customFormat="1" ht="13.8" x14ac:dyDescent="0.3">
      <c r="B59189" s="10"/>
      <c r="L59189" s="10"/>
      <c r="M59189" s="10"/>
    </row>
    <row r="59190" spans="2:13" s="1" customFormat="1" ht="13.8" x14ac:dyDescent="0.3">
      <c r="B59190" s="10"/>
      <c r="L59190" s="10"/>
      <c r="M59190" s="10"/>
    </row>
    <row r="59191" spans="2:13" s="1" customFormat="1" ht="13.8" x14ac:dyDescent="0.3">
      <c r="B59191" s="10"/>
      <c r="L59191" s="10"/>
      <c r="M59191" s="10"/>
    </row>
    <row r="59192" spans="2:13" s="1" customFormat="1" ht="13.8" x14ac:dyDescent="0.3">
      <c r="B59192" s="10"/>
      <c r="L59192" s="10"/>
      <c r="M59192" s="10"/>
    </row>
    <row r="59193" spans="2:13" s="1" customFormat="1" ht="13.8" x14ac:dyDescent="0.3">
      <c r="B59193" s="10"/>
      <c r="L59193" s="10"/>
      <c r="M59193" s="10"/>
    </row>
    <row r="59194" spans="2:13" s="1" customFormat="1" ht="13.8" x14ac:dyDescent="0.3">
      <c r="B59194" s="10"/>
      <c r="L59194" s="10"/>
      <c r="M59194" s="10"/>
    </row>
    <row r="59195" spans="2:13" s="1" customFormat="1" ht="13.8" x14ac:dyDescent="0.3">
      <c r="B59195" s="10"/>
      <c r="L59195" s="10"/>
      <c r="M59195" s="10"/>
    </row>
    <row r="59196" spans="2:13" s="1" customFormat="1" ht="13.8" x14ac:dyDescent="0.3">
      <c r="B59196" s="10"/>
      <c r="L59196" s="10"/>
      <c r="M59196" s="10"/>
    </row>
    <row r="59197" spans="2:13" s="1" customFormat="1" ht="13.8" x14ac:dyDescent="0.3">
      <c r="B59197" s="10"/>
      <c r="L59197" s="10"/>
      <c r="M59197" s="10"/>
    </row>
    <row r="59198" spans="2:13" s="1" customFormat="1" ht="13.8" x14ac:dyDescent="0.3">
      <c r="B59198" s="10"/>
      <c r="L59198" s="10"/>
      <c r="M59198" s="10"/>
    </row>
    <row r="59199" spans="2:13" s="1" customFormat="1" ht="13.8" x14ac:dyDescent="0.3">
      <c r="B59199" s="10"/>
      <c r="L59199" s="10"/>
      <c r="M59199" s="10"/>
    </row>
    <row r="59200" spans="2:13" s="1" customFormat="1" ht="13.8" x14ac:dyDescent="0.3">
      <c r="B59200" s="10"/>
      <c r="L59200" s="10"/>
      <c r="M59200" s="10"/>
    </row>
    <row r="59201" spans="2:13" s="1" customFormat="1" ht="13.8" x14ac:dyDescent="0.3">
      <c r="B59201" s="10"/>
      <c r="L59201" s="10"/>
      <c r="M59201" s="10"/>
    </row>
    <row r="59202" spans="2:13" s="1" customFormat="1" ht="13.8" x14ac:dyDescent="0.3">
      <c r="B59202" s="10"/>
      <c r="L59202" s="10"/>
      <c r="M59202" s="10"/>
    </row>
    <row r="59203" spans="2:13" s="1" customFormat="1" ht="13.8" x14ac:dyDescent="0.3">
      <c r="B59203" s="10"/>
      <c r="L59203" s="10"/>
      <c r="M59203" s="10"/>
    </row>
    <row r="59204" spans="2:13" s="1" customFormat="1" ht="13.8" x14ac:dyDescent="0.3">
      <c r="B59204" s="10"/>
      <c r="L59204" s="10"/>
      <c r="M59204" s="10"/>
    </row>
    <row r="59205" spans="2:13" s="1" customFormat="1" ht="13.8" x14ac:dyDescent="0.3">
      <c r="B59205" s="10"/>
      <c r="L59205" s="10"/>
      <c r="M59205" s="10"/>
    </row>
    <row r="59206" spans="2:13" s="1" customFormat="1" ht="13.8" x14ac:dyDescent="0.3">
      <c r="B59206" s="10"/>
      <c r="L59206" s="10"/>
      <c r="M59206" s="10"/>
    </row>
    <row r="59207" spans="2:13" s="1" customFormat="1" ht="13.8" x14ac:dyDescent="0.3">
      <c r="B59207" s="10"/>
      <c r="L59207" s="10"/>
      <c r="M59207" s="10"/>
    </row>
    <row r="59208" spans="2:13" s="1" customFormat="1" ht="13.8" x14ac:dyDescent="0.3">
      <c r="B59208" s="10"/>
      <c r="L59208" s="10"/>
      <c r="M59208" s="10"/>
    </row>
    <row r="59209" spans="2:13" s="1" customFormat="1" ht="13.8" x14ac:dyDescent="0.3">
      <c r="B59209" s="10"/>
      <c r="L59209" s="10"/>
      <c r="M59209" s="10"/>
    </row>
    <row r="59210" spans="2:13" s="1" customFormat="1" ht="13.8" x14ac:dyDescent="0.3">
      <c r="B59210" s="10"/>
      <c r="L59210" s="10"/>
      <c r="M59210" s="10"/>
    </row>
    <row r="59211" spans="2:13" s="1" customFormat="1" ht="13.8" x14ac:dyDescent="0.3">
      <c r="B59211" s="10"/>
      <c r="L59211" s="10"/>
      <c r="M59211" s="10"/>
    </row>
    <row r="59212" spans="2:13" s="1" customFormat="1" ht="13.8" x14ac:dyDescent="0.3">
      <c r="B59212" s="10"/>
      <c r="L59212" s="10"/>
      <c r="M59212" s="10"/>
    </row>
    <row r="59213" spans="2:13" s="1" customFormat="1" ht="13.8" x14ac:dyDescent="0.3">
      <c r="B59213" s="10"/>
      <c r="L59213" s="10"/>
      <c r="M59213" s="10"/>
    </row>
    <row r="59214" spans="2:13" s="1" customFormat="1" ht="13.8" x14ac:dyDescent="0.3">
      <c r="B59214" s="10"/>
      <c r="L59214" s="10"/>
      <c r="M59214" s="10"/>
    </row>
    <row r="59215" spans="2:13" s="1" customFormat="1" ht="13.8" x14ac:dyDescent="0.3">
      <c r="B59215" s="10"/>
      <c r="L59215" s="10"/>
      <c r="M59215" s="10"/>
    </row>
    <row r="59216" spans="2:13" s="1" customFormat="1" ht="13.8" x14ac:dyDescent="0.3">
      <c r="B59216" s="10"/>
      <c r="L59216" s="10"/>
      <c r="M59216" s="10"/>
    </row>
    <row r="59217" spans="2:13" s="1" customFormat="1" ht="13.8" x14ac:dyDescent="0.3">
      <c r="B59217" s="10"/>
      <c r="L59217" s="10"/>
      <c r="M59217" s="10"/>
    </row>
    <row r="59218" spans="2:13" s="1" customFormat="1" ht="13.8" x14ac:dyDescent="0.3">
      <c r="B59218" s="10"/>
      <c r="L59218" s="10"/>
      <c r="M59218" s="10"/>
    </row>
    <row r="59219" spans="2:13" s="1" customFormat="1" ht="13.8" x14ac:dyDescent="0.3">
      <c r="B59219" s="10"/>
      <c r="L59219" s="10"/>
      <c r="M59219" s="10"/>
    </row>
    <row r="59220" spans="2:13" s="1" customFormat="1" ht="13.8" x14ac:dyDescent="0.3">
      <c r="B59220" s="10"/>
      <c r="L59220" s="10"/>
      <c r="M59220" s="10"/>
    </row>
    <row r="59221" spans="2:13" s="1" customFormat="1" ht="13.8" x14ac:dyDescent="0.3">
      <c r="B59221" s="10"/>
      <c r="L59221" s="10"/>
      <c r="M59221" s="10"/>
    </row>
    <row r="59222" spans="2:13" s="1" customFormat="1" ht="13.8" x14ac:dyDescent="0.3">
      <c r="B59222" s="10"/>
      <c r="L59222" s="10"/>
      <c r="M59222" s="10"/>
    </row>
    <row r="59223" spans="2:13" s="1" customFormat="1" ht="13.8" x14ac:dyDescent="0.3">
      <c r="B59223" s="10"/>
      <c r="L59223" s="10"/>
      <c r="M59223" s="10"/>
    </row>
    <row r="59224" spans="2:13" s="1" customFormat="1" ht="13.8" x14ac:dyDescent="0.3">
      <c r="B59224" s="10"/>
      <c r="L59224" s="10"/>
      <c r="M59224" s="10"/>
    </row>
    <row r="59225" spans="2:13" s="1" customFormat="1" ht="13.8" x14ac:dyDescent="0.3">
      <c r="B59225" s="10"/>
      <c r="L59225" s="10"/>
      <c r="M59225" s="10"/>
    </row>
    <row r="59226" spans="2:13" s="1" customFormat="1" ht="13.8" x14ac:dyDescent="0.3">
      <c r="B59226" s="10"/>
      <c r="L59226" s="10"/>
      <c r="M59226" s="10"/>
    </row>
    <row r="59227" spans="2:13" s="1" customFormat="1" ht="13.8" x14ac:dyDescent="0.3">
      <c r="B59227" s="10"/>
      <c r="L59227" s="10"/>
      <c r="M59227" s="10"/>
    </row>
    <row r="59228" spans="2:13" s="1" customFormat="1" ht="13.8" x14ac:dyDescent="0.3">
      <c r="B59228" s="10"/>
      <c r="L59228" s="10"/>
      <c r="M59228" s="10"/>
    </row>
    <row r="59229" spans="2:13" s="1" customFormat="1" ht="13.8" x14ac:dyDescent="0.3">
      <c r="B59229" s="10"/>
      <c r="L59229" s="10"/>
      <c r="M59229" s="10"/>
    </row>
    <row r="59230" spans="2:13" s="1" customFormat="1" ht="13.8" x14ac:dyDescent="0.3">
      <c r="B59230" s="10"/>
      <c r="L59230" s="10"/>
      <c r="M59230" s="10"/>
    </row>
    <row r="59231" spans="2:13" s="1" customFormat="1" ht="13.8" x14ac:dyDescent="0.3">
      <c r="B59231" s="10"/>
      <c r="L59231" s="10"/>
      <c r="M59231" s="10"/>
    </row>
    <row r="59232" spans="2:13" s="1" customFormat="1" ht="13.8" x14ac:dyDescent="0.3">
      <c r="B59232" s="10"/>
      <c r="L59232" s="10"/>
      <c r="M59232" s="10"/>
    </row>
    <row r="59233" spans="2:13" s="1" customFormat="1" ht="13.8" x14ac:dyDescent="0.3">
      <c r="B59233" s="10"/>
      <c r="L59233" s="10"/>
      <c r="M59233" s="10"/>
    </row>
    <row r="59234" spans="2:13" s="1" customFormat="1" ht="13.8" x14ac:dyDescent="0.3">
      <c r="B59234" s="10"/>
      <c r="L59234" s="10"/>
      <c r="M59234" s="10"/>
    </row>
    <row r="59235" spans="2:13" s="1" customFormat="1" ht="13.8" x14ac:dyDescent="0.3">
      <c r="B59235" s="10"/>
      <c r="L59235" s="10"/>
      <c r="M59235" s="10"/>
    </row>
    <row r="59236" spans="2:13" s="1" customFormat="1" ht="13.8" x14ac:dyDescent="0.3">
      <c r="B59236" s="10"/>
      <c r="L59236" s="10"/>
      <c r="M59236" s="10"/>
    </row>
    <row r="59237" spans="2:13" s="1" customFormat="1" ht="13.8" x14ac:dyDescent="0.3">
      <c r="B59237" s="10"/>
      <c r="L59237" s="10"/>
      <c r="M59237" s="10"/>
    </row>
    <row r="59238" spans="2:13" s="1" customFormat="1" ht="13.8" x14ac:dyDescent="0.3">
      <c r="B59238" s="10"/>
      <c r="L59238" s="10"/>
      <c r="M59238" s="10"/>
    </row>
    <row r="59239" spans="2:13" s="1" customFormat="1" ht="13.8" x14ac:dyDescent="0.3">
      <c r="B59239" s="10"/>
      <c r="L59239" s="10"/>
      <c r="M59239" s="10"/>
    </row>
    <row r="59240" spans="2:13" s="1" customFormat="1" ht="13.8" x14ac:dyDescent="0.3">
      <c r="B59240" s="10"/>
      <c r="L59240" s="10"/>
      <c r="M59240" s="10"/>
    </row>
    <row r="59241" spans="2:13" s="1" customFormat="1" ht="13.8" x14ac:dyDescent="0.3">
      <c r="B59241" s="10"/>
      <c r="L59241" s="10"/>
      <c r="M59241" s="10"/>
    </row>
    <row r="59242" spans="2:13" s="1" customFormat="1" ht="13.8" x14ac:dyDescent="0.3">
      <c r="B59242" s="10"/>
      <c r="L59242" s="10"/>
      <c r="M59242" s="10"/>
    </row>
    <row r="59243" spans="2:13" s="1" customFormat="1" ht="13.8" x14ac:dyDescent="0.3">
      <c r="B59243" s="10"/>
      <c r="L59243" s="10"/>
      <c r="M59243" s="10"/>
    </row>
    <row r="59244" spans="2:13" s="1" customFormat="1" ht="13.8" x14ac:dyDescent="0.3">
      <c r="B59244" s="10"/>
      <c r="L59244" s="10"/>
      <c r="M59244" s="10"/>
    </row>
    <row r="59245" spans="2:13" s="1" customFormat="1" ht="13.8" x14ac:dyDescent="0.3">
      <c r="B59245" s="10"/>
      <c r="L59245" s="10"/>
      <c r="M59245" s="10"/>
    </row>
    <row r="59246" spans="2:13" s="1" customFormat="1" ht="13.8" x14ac:dyDescent="0.3">
      <c r="B59246" s="10"/>
      <c r="L59246" s="10"/>
      <c r="M59246" s="10"/>
    </row>
    <row r="59247" spans="2:13" s="1" customFormat="1" ht="13.8" x14ac:dyDescent="0.3">
      <c r="B59247" s="10"/>
      <c r="L59247" s="10"/>
      <c r="M59247" s="10"/>
    </row>
    <row r="59248" spans="2:13" s="1" customFormat="1" ht="13.8" x14ac:dyDescent="0.3">
      <c r="B59248" s="10"/>
      <c r="L59248" s="10"/>
      <c r="M59248" s="10"/>
    </row>
    <row r="59249" spans="2:13" s="1" customFormat="1" ht="13.8" x14ac:dyDescent="0.3">
      <c r="B59249" s="10"/>
      <c r="L59249" s="10"/>
      <c r="M59249" s="10"/>
    </row>
    <row r="59250" spans="2:13" s="1" customFormat="1" ht="13.8" x14ac:dyDescent="0.3">
      <c r="B59250" s="10"/>
      <c r="L59250" s="10"/>
      <c r="M59250" s="10"/>
    </row>
    <row r="59251" spans="2:13" s="1" customFormat="1" ht="13.8" x14ac:dyDescent="0.3">
      <c r="B59251" s="10"/>
      <c r="L59251" s="10"/>
      <c r="M59251" s="10"/>
    </row>
    <row r="59252" spans="2:13" s="1" customFormat="1" ht="13.8" x14ac:dyDescent="0.3">
      <c r="B59252" s="10"/>
      <c r="L59252" s="10"/>
      <c r="M59252" s="10"/>
    </row>
    <row r="59253" spans="2:13" s="1" customFormat="1" ht="13.8" x14ac:dyDescent="0.3">
      <c r="B59253" s="10"/>
      <c r="L59253" s="10"/>
      <c r="M59253" s="10"/>
    </row>
    <row r="59254" spans="2:13" s="1" customFormat="1" ht="13.8" x14ac:dyDescent="0.3">
      <c r="B59254" s="10"/>
      <c r="L59254" s="10"/>
      <c r="M59254" s="10"/>
    </row>
    <row r="59255" spans="2:13" s="1" customFormat="1" ht="13.8" x14ac:dyDescent="0.3">
      <c r="B59255" s="10"/>
      <c r="L59255" s="10"/>
      <c r="M59255" s="10"/>
    </row>
    <row r="59256" spans="2:13" s="1" customFormat="1" ht="13.8" x14ac:dyDescent="0.3">
      <c r="B59256" s="10"/>
      <c r="L59256" s="10"/>
      <c r="M59256" s="10"/>
    </row>
    <row r="59257" spans="2:13" s="1" customFormat="1" ht="13.8" x14ac:dyDescent="0.3">
      <c r="B59257" s="10"/>
      <c r="L59257" s="10"/>
      <c r="M59257" s="10"/>
    </row>
    <row r="59258" spans="2:13" s="1" customFormat="1" ht="13.8" x14ac:dyDescent="0.3">
      <c r="B59258" s="10"/>
      <c r="L59258" s="10"/>
      <c r="M59258" s="10"/>
    </row>
    <row r="59259" spans="2:13" s="1" customFormat="1" ht="13.8" x14ac:dyDescent="0.3">
      <c r="B59259" s="10"/>
      <c r="L59259" s="10"/>
      <c r="M59259" s="10"/>
    </row>
    <row r="59260" spans="2:13" s="1" customFormat="1" ht="13.8" x14ac:dyDescent="0.3">
      <c r="B59260" s="10"/>
      <c r="L59260" s="10"/>
      <c r="M59260" s="10"/>
    </row>
    <row r="59261" spans="2:13" s="1" customFormat="1" ht="13.8" x14ac:dyDescent="0.3">
      <c r="B59261" s="10"/>
      <c r="L59261" s="10"/>
      <c r="M59261" s="10"/>
    </row>
    <row r="59262" spans="2:13" s="1" customFormat="1" ht="13.8" x14ac:dyDescent="0.3">
      <c r="B59262" s="10"/>
      <c r="L59262" s="10"/>
      <c r="M59262" s="10"/>
    </row>
    <row r="59263" spans="2:13" s="1" customFormat="1" ht="13.8" x14ac:dyDescent="0.3">
      <c r="B59263" s="10"/>
      <c r="L59263" s="10"/>
      <c r="M59263" s="10"/>
    </row>
    <row r="59264" spans="2:13" s="1" customFormat="1" ht="13.8" x14ac:dyDescent="0.3">
      <c r="B59264" s="10"/>
      <c r="L59264" s="10"/>
      <c r="M59264" s="10"/>
    </row>
    <row r="59265" spans="2:13" s="1" customFormat="1" ht="13.8" x14ac:dyDescent="0.3">
      <c r="B59265" s="10"/>
      <c r="L59265" s="10"/>
      <c r="M59265" s="10"/>
    </row>
    <row r="59266" spans="2:13" s="1" customFormat="1" ht="13.8" x14ac:dyDescent="0.3">
      <c r="B59266" s="10"/>
      <c r="L59266" s="10"/>
      <c r="M59266" s="10"/>
    </row>
    <row r="59267" spans="2:13" s="1" customFormat="1" ht="13.8" x14ac:dyDescent="0.3">
      <c r="B59267" s="10"/>
      <c r="L59267" s="10"/>
      <c r="M59267" s="10"/>
    </row>
    <row r="59268" spans="2:13" s="1" customFormat="1" ht="13.8" x14ac:dyDescent="0.3">
      <c r="B59268" s="10"/>
      <c r="L59268" s="10"/>
      <c r="M59268" s="10"/>
    </row>
    <row r="59269" spans="2:13" s="1" customFormat="1" ht="13.8" x14ac:dyDescent="0.3">
      <c r="B59269" s="10"/>
      <c r="L59269" s="10"/>
      <c r="M59269" s="10"/>
    </row>
    <row r="59270" spans="2:13" s="1" customFormat="1" ht="13.8" x14ac:dyDescent="0.3">
      <c r="B59270" s="10"/>
      <c r="L59270" s="10"/>
      <c r="M59270" s="10"/>
    </row>
    <row r="59271" spans="2:13" s="1" customFormat="1" ht="13.8" x14ac:dyDescent="0.3">
      <c r="B59271" s="10"/>
      <c r="L59271" s="10"/>
      <c r="M59271" s="10"/>
    </row>
    <row r="59272" spans="2:13" s="1" customFormat="1" ht="13.8" x14ac:dyDescent="0.3">
      <c r="B59272" s="10"/>
      <c r="L59272" s="10"/>
      <c r="M59272" s="10"/>
    </row>
    <row r="59273" spans="2:13" s="1" customFormat="1" ht="13.8" x14ac:dyDescent="0.3">
      <c r="B59273" s="10"/>
      <c r="L59273" s="10"/>
      <c r="M59273" s="10"/>
    </row>
    <row r="59274" spans="2:13" s="1" customFormat="1" ht="13.8" x14ac:dyDescent="0.3">
      <c r="B59274" s="10"/>
      <c r="L59274" s="10"/>
      <c r="M59274" s="10"/>
    </row>
    <row r="59275" spans="2:13" s="1" customFormat="1" ht="13.8" x14ac:dyDescent="0.3">
      <c r="B59275" s="10"/>
      <c r="L59275" s="10"/>
      <c r="M59275" s="10"/>
    </row>
    <row r="59276" spans="2:13" s="1" customFormat="1" ht="13.8" x14ac:dyDescent="0.3">
      <c r="B59276" s="10"/>
      <c r="L59276" s="10"/>
      <c r="M59276" s="10"/>
    </row>
    <row r="59277" spans="2:13" s="1" customFormat="1" ht="13.8" x14ac:dyDescent="0.3">
      <c r="B59277" s="10"/>
      <c r="L59277" s="10"/>
      <c r="M59277" s="10"/>
    </row>
    <row r="59278" spans="2:13" s="1" customFormat="1" ht="13.8" x14ac:dyDescent="0.3">
      <c r="B59278" s="10"/>
      <c r="L59278" s="10"/>
      <c r="M59278" s="10"/>
    </row>
    <row r="59279" spans="2:13" s="1" customFormat="1" ht="13.8" x14ac:dyDescent="0.3">
      <c r="B59279" s="10"/>
      <c r="L59279" s="10"/>
      <c r="M59279" s="10"/>
    </row>
    <row r="59280" spans="2:13" s="1" customFormat="1" ht="13.8" x14ac:dyDescent="0.3">
      <c r="B59280" s="10"/>
      <c r="L59280" s="10"/>
      <c r="M59280" s="10"/>
    </row>
    <row r="59281" spans="2:13" s="1" customFormat="1" ht="13.8" x14ac:dyDescent="0.3">
      <c r="B59281" s="10"/>
      <c r="L59281" s="10"/>
      <c r="M59281" s="10"/>
    </row>
    <row r="59282" spans="2:13" s="1" customFormat="1" ht="13.8" x14ac:dyDescent="0.3">
      <c r="B59282" s="10"/>
      <c r="L59282" s="10"/>
      <c r="M59282" s="10"/>
    </row>
    <row r="59283" spans="2:13" s="1" customFormat="1" ht="13.8" x14ac:dyDescent="0.3">
      <c r="B59283" s="10"/>
      <c r="L59283" s="10"/>
      <c r="M59283" s="10"/>
    </row>
    <row r="59284" spans="2:13" s="1" customFormat="1" ht="13.8" x14ac:dyDescent="0.3">
      <c r="B59284" s="10"/>
      <c r="L59284" s="10"/>
      <c r="M59284" s="10"/>
    </row>
    <row r="59285" spans="2:13" s="1" customFormat="1" ht="13.8" x14ac:dyDescent="0.3">
      <c r="B59285" s="10"/>
      <c r="L59285" s="10"/>
      <c r="M59285" s="10"/>
    </row>
    <row r="59286" spans="2:13" s="1" customFormat="1" ht="13.8" x14ac:dyDescent="0.3">
      <c r="B59286" s="10"/>
      <c r="L59286" s="10"/>
      <c r="M59286" s="10"/>
    </row>
    <row r="59287" spans="2:13" s="1" customFormat="1" ht="13.8" x14ac:dyDescent="0.3">
      <c r="B59287" s="10"/>
      <c r="L59287" s="10"/>
      <c r="M59287" s="10"/>
    </row>
    <row r="59288" spans="2:13" s="1" customFormat="1" ht="13.8" x14ac:dyDescent="0.3">
      <c r="B59288" s="10"/>
      <c r="L59288" s="10"/>
      <c r="M59288" s="10"/>
    </row>
    <row r="59289" spans="2:13" s="1" customFormat="1" ht="13.8" x14ac:dyDescent="0.3">
      <c r="B59289" s="10"/>
      <c r="L59289" s="10"/>
      <c r="M59289" s="10"/>
    </row>
    <row r="59290" spans="2:13" s="1" customFormat="1" ht="13.8" x14ac:dyDescent="0.3">
      <c r="B59290" s="10"/>
      <c r="L59290" s="10"/>
      <c r="M59290" s="10"/>
    </row>
    <row r="59291" spans="2:13" s="1" customFormat="1" ht="13.8" x14ac:dyDescent="0.3">
      <c r="B59291" s="10"/>
      <c r="L59291" s="10"/>
      <c r="M59291" s="10"/>
    </row>
    <row r="59292" spans="2:13" s="1" customFormat="1" ht="13.8" x14ac:dyDescent="0.3">
      <c r="B59292" s="10"/>
      <c r="L59292" s="10"/>
      <c r="M59292" s="10"/>
    </row>
    <row r="59293" spans="2:13" s="1" customFormat="1" ht="13.8" x14ac:dyDescent="0.3">
      <c r="B59293" s="10"/>
      <c r="L59293" s="10"/>
      <c r="M59293" s="10"/>
    </row>
    <row r="59294" spans="2:13" s="1" customFormat="1" ht="13.8" x14ac:dyDescent="0.3">
      <c r="B59294" s="10"/>
      <c r="L59294" s="10"/>
      <c r="M59294" s="10"/>
    </row>
    <row r="59295" spans="2:13" s="1" customFormat="1" ht="13.8" x14ac:dyDescent="0.3">
      <c r="B59295" s="10"/>
      <c r="L59295" s="10"/>
      <c r="M59295" s="10"/>
    </row>
    <row r="59296" spans="2:13" s="1" customFormat="1" ht="13.8" x14ac:dyDescent="0.3">
      <c r="B59296" s="10"/>
      <c r="L59296" s="10"/>
      <c r="M59296" s="10"/>
    </row>
    <row r="59297" spans="2:13" s="1" customFormat="1" ht="13.8" x14ac:dyDescent="0.3">
      <c r="B59297" s="10"/>
      <c r="L59297" s="10"/>
      <c r="M59297" s="10"/>
    </row>
    <row r="59298" spans="2:13" s="1" customFormat="1" ht="13.8" x14ac:dyDescent="0.3">
      <c r="B59298" s="10"/>
      <c r="L59298" s="10"/>
      <c r="M59298" s="10"/>
    </row>
    <row r="59299" spans="2:13" s="1" customFormat="1" ht="13.8" x14ac:dyDescent="0.3">
      <c r="B59299" s="10"/>
      <c r="L59299" s="10"/>
      <c r="M59299" s="10"/>
    </row>
    <row r="59300" spans="2:13" s="1" customFormat="1" ht="13.8" x14ac:dyDescent="0.3">
      <c r="B59300" s="10"/>
      <c r="L59300" s="10"/>
      <c r="M59300" s="10"/>
    </row>
    <row r="59301" spans="2:13" s="1" customFormat="1" ht="13.8" x14ac:dyDescent="0.3">
      <c r="B59301" s="10"/>
      <c r="L59301" s="10"/>
      <c r="M59301" s="10"/>
    </row>
    <row r="59302" spans="2:13" s="1" customFormat="1" ht="13.8" x14ac:dyDescent="0.3">
      <c r="B59302" s="10"/>
      <c r="L59302" s="10"/>
      <c r="M59302" s="10"/>
    </row>
    <row r="59303" spans="2:13" s="1" customFormat="1" ht="13.8" x14ac:dyDescent="0.3">
      <c r="B59303" s="10"/>
      <c r="L59303" s="10"/>
      <c r="M59303" s="10"/>
    </row>
    <row r="59304" spans="2:13" s="1" customFormat="1" ht="13.8" x14ac:dyDescent="0.3">
      <c r="B59304" s="10"/>
      <c r="L59304" s="10"/>
      <c r="M59304" s="10"/>
    </row>
    <row r="59305" spans="2:13" s="1" customFormat="1" ht="13.8" x14ac:dyDescent="0.3">
      <c r="B59305" s="10"/>
      <c r="L59305" s="10"/>
      <c r="M59305" s="10"/>
    </row>
    <row r="59306" spans="2:13" s="1" customFormat="1" ht="13.8" x14ac:dyDescent="0.3">
      <c r="B59306" s="10"/>
      <c r="L59306" s="10"/>
      <c r="M59306" s="10"/>
    </row>
    <row r="59307" spans="2:13" s="1" customFormat="1" ht="13.8" x14ac:dyDescent="0.3">
      <c r="B59307" s="10"/>
      <c r="L59307" s="10"/>
      <c r="M59307" s="10"/>
    </row>
    <row r="59308" spans="2:13" s="1" customFormat="1" ht="13.8" x14ac:dyDescent="0.3">
      <c r="B59308" s="10"/>
      <c r="L59308" s="10"/>
      <c r="M59308" s="10"/>
    </row>
    <row r="59309" spans="2:13" s="1" customFormat="1" ht="13.8" x14ac:dyDescent="0.3">
      <c r="B59309" s="10"/>
      <c r="L59309" s="10"/>
      <c r="M59309" s="10"/>
    </row>
    <row r="59310" spans="2:13" s="1" customFormat="1" ht="13.8" x14ac:dyDescent="0.3">
      <c r="B59310" s="10"/>
      <c r="L59310" s="10"/>
      <c r="M59310" s="10"/>
    </row>
    <row r="59311" spans="2:13" s="1" customFormat="1" ht="13.8" x14ac:dyDescent="0.3">
      <c r="B59311" s="10"/>
      <c r="L59311" s="10"/>
      <c r="M59311" s="10"/>
    </row>
    <row r="59312" spans="2:13" s="1" customFormat="1" ht="13.8" x14ac:dyDescent="0.3">
      <c r="B59312" s="10"/>
      <c r="L59312" s="10"/>
      <c r="M59312" s="10"/>
    </row>
    <row r="59313" spans="2:13" s="1" customFormat="1" ht="13.8" x14ac:dyDescent="0.3">
      <c r="B59313" s="10"/>
      <c r="L59313" s="10"/>
      <c r="M59313" s="10"/>
    </row>
    <row r="59314" spans="2:13" s="1" customFormat="1" ht="13.8" x14ac:dyDescent="0.3">
      <c r="B59314" s="10"/>
      <c r="L59314" s="10"/>
      <c r="M59314" s="10"/>
    </row>
    <row r="59315" spans="2:13" s="1" customFormat="1" ht="13.8" x14ac:dyDescent="0.3">
      <c r="B59315" s="10"/>
      <c r="L59315" s="10"/>
      <c r="M59315" s="10"/>
    </row>
    <row r="59316" spans="2:13" s="1" customFormat="1" ht="13.8" x14ac:dyDescent="0.3">
      <c r="B59316" s="10"/>
      <c r="L59316" s="10"/>
      <c r="M59316" s="10"/>
    </row>
    <row r="59317" spans="2:13" s="1" customFormat="1" ht="13.8" x14ac:dyDescent="0.3">
      <c r="B59317" s="10"/>
      <c r="L59317" s="10"/>
      <c r="M59317" s="10"/>
    </row>
    <row r="59318" spans="2:13" s="1" customFormat="1" ht="13.8" x14ac:dyDescent="0.3">
      <c r="B59318" s="10"/>
      <c r="L59318" s="10"/>
      <c r="M59318" s="10"/>
    </row>
    <row r="59319" spans="2:13" s="1" customFormat="1" ht="13.8" x14ac:dyDescent="0.3">
      <c r="B59319" s="10"/>
      <c r="L59319" s="10"/>
      <c r="M59319" s="10"/>
    </row>
    <row r="59320" spans="2:13" s="1" customFormat="1" ht="13.8" x14ac:dyDescent="0.3">
      <c r="B59320" s="10"/>
      <c r="L59320" s="10"/>
      <c r="M59320" s="10"/>
    </row>
    <row r="59321" spans="2:13" s="1" customFormat="1" ht="13.8" x14ac:dyDescent="0.3">
      <c r="B59321" s="10"/>
      <c r="L59321" s="10"/>
      <c r="M59321" s="10"/>
    </row>
    <row r="59322" spans="2:13" s="1" customFormat="1" ht="13.8" x14ac:dyDescent="0.3">
      <c r="B59322" s="10"/>
      <c r="L59322" s="10"/>
      <c r="M59322" s="10"/>
    </row>
    <row r="59323" spans="2:13" s="1" customFormat="1" ht="13.8" x14ac:dyDescent="0.3">
      <c r="B59323" s="10"/>
      <c r="L59323" s="10"/>
      <c r="M59323" s="10"/>
    </row>
    <row r="59324" spans="2:13" s="1" customFormat="1" ht="13.8" x14ac:dyDescent="0.3">
      <c r="B59324" s="10"/>
      <c r="L59324" s="10"/>
      <c r="M59324" s="10"/>
    </row>
    <row r="59325" spans="2:13" s="1" customFormat="1" ht="13.8" x14ac:dyDescent="0.3">
      <c r="B59325" s="10"/>
      <c r="L59325" s="10"/>
      <c r="M59325" s="10"/>
    </row>
    <row r="59326" spans="2:13" s="1" customFormat="1" ht="13.8" x14ac:dyDescent="0.3">
      <c r="B59326" s="10"/>
      <c r="L59326" s="10"/>
      <c r="M59326" s="10"/>
    </row>
    <row r="59327" spans="2:13" s="1" customFormat="1" ht="13.8" x14ac:dyDescent="0.3">
      <c r="B59327" s="10"/>
      <c r="L59327" s="10"/>
      <c r="M59327" s="10"/>
    </row>
    <row r="59328" spans="2:13" s="1" customFormat="1" ht="13.8" x14ac:dyDescent="0.3">
      <c r="B59328" s="10"/>
      <c r="L59328" s="10"/>
      <c r="M59328" s="10"/>
    </row>
    <row r="59329" spans="2:13" s="1" customFormat="1" ht="13.8" x14ac:dyDescent="0.3">
      <c r="B59329" s="10"/>
      <c r="L59329" s="10"/>
      <c r="M59329" s="10"/>
    </row>
    <row r="59330" spans="2:13" s="1" customFormat="1" ht="13.8" x14ac:dyDescent="0.3">
      <c r="B59330" s="10"/>
      <c r="L59330" s="10"/>
      <c r="M59330" s="10"/>
    </row>
    <row r="59331" spans="2:13" s="1" customFormat="1" ht="13.8" x14ac:dyDescent="0.3">
      <c r="B59331" s="10"/>
      <c r="L59331" s="10"/>
      <c r="M59331" s="10"/>
    </row>
    <row r="59332" spans="2:13" s="1" customFormat="1" ht="13.8" x14ac:dyDescent="0.3">
      <c r="B59332" s="10"/>
      <c r="L59332" s="10"/>
      <c r="M59332" s="10"/>
    </row>
    <row r="59333" spans="2:13" s="1" customFormat="1" ht="13.8" x14ac:dyDescent="0.3">
      <c r="B59333" s="10"/>
      <c r="L59333" s="10"/>
      <c r="M59333" s="10"/>
    </row>
    <row r="59334" spans="2:13" s="1" customFormat="1" ht="13.8" x14ac:dyDescent="0.3">
      <c r="B59334" s="10"/>
      <c r="L59334" s="10"/>
      <c r="M59334" s="10"/>
    </row>
    <row r="59335" spans="2:13" s="1" customFormat="1" ht="13.8" x14ac:dyDescent="0.3">
      <c r="B59335" s="10"/>
      <c r="L59335" s="10"/>
      <c r="M59335" s="10"/>
    </row>
    <row r="59336" spans="2:13" s="1" customFormat="1" ht="13.8" x14ac:dyDescent="0.3">
      <c r="B59336" s="10"/>
      <c r="L59336" s="10"/>
      <c r="M59336" s="10"/>
    </row>
    <row r="59337" spans="2:13" s="1" customFormat="1" ht="13.8" x14ac:dyDescent="0.3">
      <c r="B59337" s="10"/>
      <c r="L59337" s="10"/>
      <c r="M59337" s="10"/>
    </row>
    <row r="59338" spans="2:13" s="1" customFormat="1" ht="13.8" x14ac:dyDescent="0.3">
      <c r="B59338" s="10"/>
      <c r="L59338" s="10"/>
      <c r="M59338" s="10"/>
    </row>
    <row r="59339" spans="2:13" s="1" customFormat="1" ht="13.8" x14ac:dyDescent="0.3">
      <c r="B59339" s="10"/>
      <c r="L59339" s="10"/>
      <c r="M59339" s="10"/>
    </row>
    <row r="59340" spans="2:13" s="1" customFormat="1" ht="13.8" x14ac:dyDescent="0.3">
      <c r="B59340" s="10"/>
      <c r="L59340" s="10"/>
      <c r="M59340" s="10"/>
    </row>
    <row r="59341" spans="2:13" s="1" customFormat="1" ht="13.8" x14ac:dyDescent="0.3">
      <c r="B59341" s="10"/>
      <c r="L59341" s="10"/>
      <c r="M59341" s="10"/>
    </row>
    <row r="59342" spans="2:13" s="1" customFormat="1" ht="13.8" x14ac:dyDescent="0.3">
      <c r="B59342" s="10"/>
      <c r="L59342" s="10"/>
      <c r="M59342" s="10"/>
    </row>
    <row r="59343" spans="2:13" s="1" customFormat="1" ht="13.8" x14ac:dyDescent="0.3">
      <c r="B59343" s="10"/>
      <c r="L59343" s="10"/>
      <c r="M59343" s="10"/>
    </row>
    <row r="59344" spans="2:13" s="1" customFormat="1" ht="13.8" x14ac:dyDescent="0.3">
      <c r="B59344" s="10"/>
      <c r="L59344" s="10"/>
      <c r="M59344" s="10"/>
    </row>
    <row r="59345" spans="2:13" s="1" customFormat="1" ht="13.8" x14ac:dyDescent="0.3">
      <c r="B59345" s="10"/>
      <c r="L59345" s="10"/>
      <c r="M59345" s="10"/>
    </row>
    <row r="59346" spans="2:13" s="1" customFormat="1" ht="13.8" x14ac:dyDescent="0.3">
      <c r="B59346" s="10"/>
      <c r="L59346" s="10"/>
      <c r="M59346" s="10"/>
    </row>
    <row r="59347" spans="2:13" s="1" customFormat="1" ht="13.8" x14ac:dyDescent="0.3">
      <c r="B59347" s="10"/>
      <c r="L59347" s="10"/>
      <c r="M59347" s="10"/>
    </row>
    <row r="59348" spans="2:13" s="1" customFormat="1" ht="13.8" x14ac:dyDescent="0.3">
      <c r="B59348" s="10"/>
      <c r="L59348" s="10"/>
      <c r="M59348" s="10"/>
    </row>
    <row r="59349" spans="2:13" s="1" customFormat="1" ht="13.8" x14ac:dyDescent="0.3">
      <c r="B59349" s="10"/>
      <c r="L59349" s="10"/>
      <c r="M59349" s="10"/>
    </row>
    <row r="59350" spans="2:13" s="1" customFormat="1" ht="13.8" x14ac:dyDescent="0.3">
      <c r="B59350" s="10"/>
      <c r="L59350" s="10"/>
      <c r="M59350" s="10"/>
    </row>
    <row r="59351" spans="2:13" s="1" customFormat="1" ht="13.8" x14ac:dyDescent="0.3">
      <c r="B59351" s="10"/>
      <c r="L59351" s="10"/>
      <c r="M59351" s="10"/>
    </row>
    <row r="59352" spans="2:13" s="1" customFormat="1" ht="13.8" x14ac:dyDescent="0.3">
      <c r="B59352" s="10"/>
      <c r="L59352" s="10"/>
      <c r="M59352" s="10"/>
    </row>
    <row r="59353" spans="2:13" s="1" customFormat="1" ht="13.8" x14ac:dyDescent="0.3">
      <c r="B59353" s="10"/>
      <c r="L59353" s="10"/>
      <c r="M59353" s="10"/>
    </row>
    <row r="59354" spans="2:13" s="1" customFormat="1" ht="13.8" x14ac:dyDescent="0.3">
      <c r="B59354" s="10"/>
      <c r="L59354" s="10"/>
      <c r="M59354" s="10"/>
    </row>
    <row r="59355" spans="2:13" s="1" customFormat="1" ht="13.8" x14ac:dyDescent="0.3">
      <c r="B59355" s="10"/>
      <c r="L59355" s="10"/>
      <c r="M59355" s="10"/>
    </row>
    <row r="59356" spans="2:13" s="1" customFormat="1" ht="13.8" x14ac:dyDescent="0.3">
      <c r="B59356" s="10"/>
      <c r="L59356" s="10"/>
      <c r="M59356" s="10"/>
    </row>
    <row r="59357" spans="2:13" s="1" customFormat="1" ht="13.8" x14ac:dyDescent="0.3">
      <c r="B59357" s="10"/>
      <c r="L59357" s="10"/>
      <c r="M59357" s="10"/>
    </row>
    <row r="59358" spans="2:13" s="1" customFormat="1" ht="13.8" x14ac:dyDescent="0.3">
      <c r="B59358" s="10"/>
      <c r="L59358" s="10"/>
      <c r="M59358" s="10"/>
    </row>
    <row r="59359" spans="2:13" s="1" customFormat="1" ht="13.8" x14ac:dyDescent="0.3">
      <c r="B59359" s="10"/>
      <c r="L59359" s="10"/>
      <c r="M59359" s="10"/>
    </row>
    <row r="59360" spans="2:13" s="1" customFormat="1" ht="13.8" x14ac:dyDescent="0.3">
      <c r="B59360" s="10"/>
      <c r="L59360" s="10"/>
      <c r="M59360" s="10"/>
    </row>
    <row r="59361" spans="2:13" s="1" customFormat="1" ht="13.8" x14ac:dyDescent="0.3">
      <c r="B59361" s="10"/>
      <c r="L59361" s="10"/>
      <c r="M59361" s="10"/>
    </row>
    <row r="59362" spans="2:13" s="1" customFormat="1" ht="13.8" x14ac:dyDescent="0.3">
      <c r="B59362" s="10"/>
      <c r="L59362" s="10"/>
      <c r="M59362" s="10"/>
    </row>
    <row r="59363" spans="2:13" s="1" customFormat="1" ht="13.8" x14ac:dyDescent="0.3">
      <c r="B59363" s="10"/>
      <c r="L59363" s="10"/>
      <c r="M59363" s="10"/>
    </row>
    <row r="59364" spans="2:13" s="1" customFormat="1" ht="13.8" x14ac:dyDescent="0.3">
      <c r="B59364" s="10"/>
      <c r="L59364" s="10"/>
      <c r="M59364" s="10"/>
    </row>
    <row r="59365" spans="2:13" s="1" customFormat="1" ht="13.8" x14ac:dyDescent="0.3">
      <c r="B59365" s="10"/>
      <c r="L59365" s="10"/>
      <c r="M59365" s="10"/>
    </row>
    <row r="59366" spans="2:13" s="1" customFormat="1" ht="13.8" x14ac:dyDescent="0.3">
      <c r="B59366" s="10"/>
      <c r="L59366" s="10"/>
      <c r="M59366" s="10"/>
    </row>
    <row r="59367" spans="2:13" s="1" customFormat="1" ht="13.8" x14ac:dyDescent="0.3">
      <c r="B59367" s="10"/>
      <c r="L59367" s="10"/>
      <c r="M59367" s="10"/>
    </row>
    <row r="59368" spans="2:13" s="1" customFormat="1" ht="13.8" x14ac:dyDescent="0.3">
      <c r="B59368" s="10"/>
      <c r="L59368" s="10"/>
      <c r="M59368" s="10"/>
    </row>
    <row r="59369" spans="2:13" s="1" customFormat="1" ht="13.8" x14ac:dyDescent="0.3">
      <c r="B59369" s="10"/>
      <c r="L59369" s="10"/>
      <c r="M59369" s="10"/>
    </row>
    <row r="59370" spans="2:13" s="1" customFormat="1" ht="13.8" x14ac:dyDescent="0.3">
      <c r="B59370" s="10"/>
      <c r="L59370" s="10"/>
      <c r="M59370" s="10"/>
    </row>
    <row r="59371" spans="2:13" s="1" customFormat="1" ht="13.8" x14ac:dyDescent="0.3">
      <c r="B59371" s="10"/>
      <c r="L59371" s="10"/>
      <c r="M59371" s="10"/>
    </row>
    <row r="59372" spans="2:13" s="1" customFormat="1" ht="13.8" x14ac:dyDescent="0.3">
      <c r="B59372" s="10"/>
      <c r="L59372" s="10"/>
      <c r="M59372" s="10"/>
    </row>
    <row r="59373" spans="2:13" s="1" customFormat="1" ht="13.8" x14ac:dyDescent="0.3">
      <c r="B59373" s="10"/>
      <c r="L59373" s="10"/>
      <c r="M59373" s="10"/>
    </row>
    <row r="59374" spans="2:13" s="1" customFormat="1" ht="13.8" x14ac:dyDescent="0.3">
      <c r="B59374" s="10"/>
      <c r="L59374" s="10"/>
      <c r="M59374" s="10"/>
    </row>
    <row r="59375" spans="2:13" s="1" customFormat="1" ht="13.8" x14ac:dyDescent="0.3">
      <c r="B59375" s="10"/>
      <c r="L59375" s="10"/>
      <c r="M59375" s="10"/>
    </row>
    <row r="59376" spans="2:13" s="1" customFormat="1" ht="13.8" x14ac:dyDescent="0.3">
      <c r="B59376" s="10"/>
      <c r="L59376" s="10"/>
      <c r="M59376" s="10"/>
    </row>
    <row r="59377" spans="2:13" s="1" customFormat="1" ht="13.8" x14ac:dyDescent="0.3">
      <c r="B59377" s="10"/>
      <c r="L59377" s="10"/>
      <c r="M59377" s="10"/>
    </row>
    <row r="59378" spans="2:13" s="1" customFormat="1" ht="13.8" x14ac:dyDescent="0.3">
      <c r="B59378" s="10"/>
      <c r="L59378" s="10"/>
      <c r="M59378" s="10"/>
    </row>
    <row r="59379" spans="2:13" s="1" customFormat="1" ht="13.8" x14ac:dyDescent="0.3">
      <c r="B59379" s="10"/>
      <c r="L59379" s="10"/>
      <c r="M59379" s="10"/>
    </row>
    <row r="59380" spans="2:13" s="1" customFormat="1" ht="13.8" x14ac:dyDescent="0.3">
      <c r="B59380" s="10"/>
      <c r="L59380" s="10"/>
      <c r="M59380" s="10"/>
    </row>
    <row r="59381" spans="2:13" s="1" customFormat="1" ht="13.8" x14ac:dyDescent="0.3">
      <c r="B59381" s="10"/>
      <c r="L59381" s="10"/>
      <c r="M59381" s="10"/>
    </row>
    <row r="59382" spans="2:13" s="1" customFormat="1" ht="13.8" x14ac:dyDescent="0.3">
      <c r="B59382" s="10"/>
      <c r="L59382" s="10"/>
      <c r="M59382" s="10"/>
    </row>
    <row r="59383" spans="2:13" s="1" customFormat="1" ht="13.8" x14ac:dyDescent="0.3">
      <c r="B59383" s="10"/>
      <c r="L59383" s="10"/>
      <c r="M59383" s="10"/>
    </row>
    <row r="59384" spans="2:13" s="1" customFormat="1" ht="13.8" x14ac:dyDescent="0.3">
      <c r="B59384" s="10"/>
      <c r="L59384" s="10"/>
      <c r="M59384" s="10"/>
    </row>
    <row r="59385" spans="2:13" s="1" customFormat="1" ht="13.8" x14ac:dyDescent="0.3">
      <c r="B59385" s="10"/>
      <c r="L59385" s="10"/>
      <c r="M59385" s="10"/>
    </row>
    <row r="59386" spans="2:13" s="1" customFormat="1" ht="13.8" x14ac:dyDescent="0.3">
      <c r="B59386" s="10"/>
      <c r="L59386" s="10"/>
      <c r="M59386" s="10"/>
    </row>
    <row r="59387" spans="2:13" s="1" customFormat="1" ht="13.8" x14ac:dyDescent="0.3">
      <c r="B59387" s="10"/>
      <c r="L59387" s="10"/>
      <c r="M59387" s="10"/>
    </row>
    <row r="59388" spans="2:13" s="1" customFormat="1" ht="13.8" x14ac:dyDescent="0.3">
      <c r="B59388" s="10"/>
      <c r="L59388" s="10"/>
      <c r="M59388" s="10"/>
    </row>
    <row r="59389" spans="2:13" s="1" customFormat="1" ht="13.8" x14ac:dyDescent="0.3">
      <c r="B59389" s="10"/>
      <c r="L59389" s="10"/>
      <c r="M59389" s="10"/>
    </row>
    <row r="59390" spans="2:13" s="1" customFormat="1" ht="13.8" x14ac:dyDescent="0.3">
      <c r="B59390" s="10"/>
      <c r="L59390" s="10"/>
      <c r="M59390" s="10"/>
    </row>
    <row r="59391" spans="2:13" s="1" customFormat="1" ht="13.8" x14ac:dyDescent="0.3">
      <c r="B59391" s="10"/>
      <c r="L59391" s="10"/>
      <c r="M59391" s="10"/>
    </row>
    <row r="59392" spans="2:13" s="1" customFormat="1" ht="13.8" x14ac:dyDescent="0.3">
      <c r="B59392" s="10"/>
      <c r="L59392" s="10"/>
      <c r="M59392" s="10"/>
    </row>
    <row r="59393" spans="2:13" s="1" customFormat="1" ht="13.8" x14ac:dyDescent="0.3">
      <c r="B59393" s="10"/>
      <c r="L59393" s="10"/>
      <c r="M59393" s="10"/>
    </row>
    <row r="59394" spans="2:13" s="1" customFormat="1" ht="13.8" x14ac:dyDescent="0.3">
      <c r="B59394" s="10"/>
      <c r="L59394" s="10"/>
      <c r="M59394" s="10"/>
    </row>
    <row r="59395" spans="2:13" s="1" customFormat="1" ht="13.8" x14ac:dyDescent="0.3">
      <c r="B59395" s="10"/>
      <c r="L59395" s="10"/>
      <c r="M59395" s="10"/>
    </row>
    <row r="59396" spans="2:13" s="1" customFormat="1" ht="13.8" x14ac:dyDescent="0.3">
      <c r="B59396" s="10"/>
      <c r="L59396" s="10"/>
      <c r="M59396" s="10"/>
    </row>
    <row r="59397" spans="2:13" s="1" customFormat="1" ht="13.8" x14ac:dyDescent="0.3">
      <c r="B59397" s="10"/>
      <c r="L59397" s="10"/>
      <c r="M59397" s="10"/>
    </row>
    <row r="59398" spans="2:13" s="1" customFormat="1" ht="13.8" x14ac:dyDescent="0.3">
      <c r="B59398" s="10"/>
      <c r="L59398" s="10"/>
      <c r="M59398" s="10"/>
    </row>
    <row r="59399" spans="2:13" s="1" customFormat="1" ht="13.8" x14ac:dyDescent="0.3">
      <c r="B59399" s="10"/>
      <c r="L59399" s="10"/>
      <c r="M59399" s="10"/>
    </row>
    <row r="59400" spans="2:13" s="1" customFormat="1" ht="13.8" x14ac:dyDescent="0.3">
      <c r="B59400" s="10"/>
      <c r="L59400" s="10"/>
      <c r="M59400" s="10"/>
    </row>
    <row r="59401" spans="2:13" s="1" customFormat="1" ht="13.8" x14ac:dyDescent="0.3">
      <c r="B59401" s="10"/>
      <c r="L59401" s="10"/>
      <c r="M59401" s="10"/>
    </row>
    <row r="59402" spans="2:13" s="1" customFormat="1" ht="13.8" x14ac:dyDescent="0.3">
      <c r="B59402" s="10"/>
      <c r="L59402" s="10"/>
      <c r="M59402" s="10"/>
    </row>
    <row r="59403" spans="2:13" s="1" customFormat="1" ht="13.8" x14ac:dyDescent="0.3">
      <c r="B59403" s="10"/>
      <c r="L59403" s="10"/>
      <c r="M59403" s="10"/>
    </row>
    <row r="59404" spans="2:13" s="1" customFormat="1" ht="13.8" x14ac:dyDescent="0.3">
      <c r="B59404" s="10"/>
      <c r="L59404" s="10"/>
      <c r="M59404" s="10"/>
    </row>
    <row r="59405" spans="2:13" s="1" customFormat="1" ht="13.8" x14ac:dyDescent="0.3">
      <c r="B59405" s="10"/>
      <c r="L59405" s="10"/>
      <c r="M59405" s="10"/>
    </row>
    <row r="59406" spans="2:13" s="1" customFormat="1" ht="13.8" x14ac:dyDescent="0.3">
      <c r="B59406" s="10"/>
      <c r="L59406" s="10"/>
      <c r="M59406" s="10"/>
    </row>
    <row r="59407" spans="2:13" s="1" customFormat="1" ht="13.8" x14ac:dyDescent="0.3">
      <c r="B59407" s="10"/>
      <c r="L59407" s="10"/>
      <c r="M59407" s="10"/>
    </row>
    <row r="59408" spans="2:13" s="1" customFormat="1" ht="13.8" x14ac:dyDescent="0.3">
      <c r="B59408" s="10"/>
      <c r="L59408" s="10"/>
      <c r="M59408" s="10"/>
    </row>
    <row r="59409" spans="2:13" s="1" customFormat="1" ht="13.8" x14ac:dyDescent="0.3">
      <c r="B59409" s="10"/>
      <c r="L59409" s="10"/>
      <c r="M59409" s="10"/>
    </row>
    <row r="59410" spans="2:13" s="1" customFormat="1" ht="13.8" x14ac:dyDescent="0.3">
      <c r="B59410" s="10"/>
      <c r="L59410" s="10"/>
      <c r="M59410" s="10"/>
    </row>
    <row r="59411" spans="2:13" s="1" customFormat="1" ht="13.8" x14ac:dyDescent="0.3">
      <c r="B59411" s="10"/>
      <c r="L59411" s="10"/>
      <c r="M59411" s="10"/>
    </row>
    <row r="59412" spans="2:13" s="1" customFormat="1" ht="13.8" x14ac:dyDescent="0.3">
      <c r="B59412" s="10"/>
      <c r="L59412" s="10"/>
      <c r="M59412" s="10"/>
    </row>
    <row r="59413" spans="2:13" s="1" customFormat="1" ht="13.8" x14ac:dyDescent="0.3">
      <c r="B59413" s="10"/>
      <c r="L59413" s="10"/>
      <c r="M59413" s="10"/>
    </row>
    <row r="59414" spans="2:13" s="1" customFormat="1" ht="13.8" x14ac:dyDescent="0.3">
      <c r="B59414" s="10"/>
      <c r="L59414" s="10"/>
      <c r="M59414" s="10"/>
    </row>
    <row r="59415" spans="2:13" s="1" customFormat="1" ht="13.8" x14ac:dyDescent="0.3">
      <c r="B59415" s="10"/>
      <c r="L59415" s="10"/>
      <c r="M59415" s="10"/>
    </row>
    <row r="59416" spans="2:13" s="1" customFormat="1" ht="13.8" x14ac:dyDescent="0.3">
      <c r="B59416" s="10"/>
      <c r="L59416" s="10"/>
      <c r="M59416" s="10"/>
    </row>
    <row r="59417" spans="2:13" s="1" customFormat="1" ht="13.8" x14ac:dyDescent="0.3">
      <c r="B59417" s="10"/>
      <c r="L59417" s="10"/>
      <c r="M59417" s="10"/>
    </row>
    <row r="59418" spans="2:13" s="1" customFormat="1" ht="13.8" x14ac:dyDescent="0.3">
      <c r="B59418" s="10"/>
      <c r="L59418" s="10"/>
      <c r="M59418" s="10"/>
    </row>
    <row r="59419" spans="2:13" s="1" customFormat="1" ht="13.8" x14ac:dyDescent="0.3">
      <c r="B59419" s="10"/>
      <c r="L59419" s="10"/>
      <c r="M59419" s="10"/>
    </row>
    <row r="59420" spans="2:13" s="1" customFormat="1" ht="13.8" x14ac:dyDescent="0.3">
      <c r="B59420" s="10"/>
      <c r="L59420" s="10"/>
      <c r="M59420" s="10"/>
    </row>
    <row r="59421" spans="2:13" s="1" customFormat="1" ht="13.8" x14ac:dyDescent="0.3">
      <c r="B59421" s="10"/>
      <c r="L59421" s="10"/>
      <c r="M59421" s="10"/>
    </row>
    <row r="59422" spans="2:13" s="1" customFormat="1" ht="13.8" x14ac:dyDescent="0.3">
      <c r="B59422" s="10"/>
      <c r="L59422" s="10"/>
      <c r="M59422" s="10"/>
    </row>
    <row r="59423" spans="2:13" s="1" customFormat="1" ht="13.8" x14ac:dyDescent="0.3">
      <c r="B59423" s="10"/>
      <c r="L59423" s="10"/>
      <c r="M59423" s="10"/>
    </row>
    <row r="59424" spans="2:13" s="1" customFormat="1" ht="13.8" x14ac:dyDescent="0.3">
      <c r="B59424" s="10"/>
      <c r="L59424" s="10"/>
      <c r="M59424" s="10"/>
    </row>
    <row r="59425" spans="2:13" s="1" customFormat="1" ht="13.8" x14ac:dyDescent="0.3">
      <c r="B59425" s="10"/>
      <c r="L59425" s="10"/>
      <c r="M59425" s="10"/>
    </row>
    <row r="59426" spans="2:13" s="1" customFormat="1" ht="13.8" x14ac:dyDescent="0.3">
      <c r="B59426" s="10"/>
      <c r="L59426" s="10"/>
      <c r="M59426" s="10"/>
    </row>
    <row r="59427" spans="2:13" s="1" customFormat="1" ht="13.8" x14ac:dyDescent="0.3">
      <c r="B59427" s="10"/>
      <c r="L59427" s="10"/>
      <c r="M59427" s="10"/>
    </row>
    <row r="59428" spans="2:13" s="1" customFormat="1" ht="13.8" x14ac:dyDescent="0.3">
      <c r="B59428" s="10"/>
      <c r="L59428" s="10"/>
      <c r="M59428" s="10"/>
    </row>
    <row r="59429" spans="2:13" s="1" customFormat="1" ht="13.8" x14ac:dyDescent="0.3">
      <c r="B59429" s="10"/>
      <c r="L59429" s="10"/>
      <c r="M59429" s="10"/>
    </row>
    <row r="59430" spans="2:13" s="1" customFormat="1" ht="13.8" x14ac:dyDescent="0.3">
      <c r="B59430" s="10"/>
      <c r="L59430" s="10"/>
      <c r="M59430" s="10"/>
    </row>
    <row r="59431" spans="2:13" s="1" customFormat="1" ht="13.8" x14ac:dyDescent="0.3">
      <c r="B59431" s="10"/>
      <c r="L59431" s="10"/>
      <c r="M59431" s="10"/>
    </row>
    <row r="59432" spans="2:13" s="1" customFormat="1" ht="13.8" x14ac:dyDescent="0.3">
      <c r="B59432" s="10"/>
      <c r="L59432" s="10"/>
      <c r="M59432" s="10"/>
    </row>
    <row r="59433" spans="2:13" s="1" customFormat="1" ht="13.8" x14ac:dyDescent="0.3">
      <c r="B59433" s="10"/>
      <c r="L59433" s="10"/>
      <c r="M59433" s="10"/>
    </row>
    <row r="59434" spans="2:13" s="1" customFormat="1" ht="13.8" x14ac:dyDescent="0.3">
      <c r="B59434" s="10"/>
      <c r="L59434" s="10"/>
      <c r="M59434" s="10"/>
    </row>
    <row r="59435" spans="2:13" s="1" customFormat="1" ht="13.8" x14ac:dyDescent="0.3">
      <c r="B59435" s="10"/>
      <c r="L59435" s="10"/>
      <c r="M59435" s="10"/>
    </row>
    <row r="59436" spans="2:13" s="1" customFormat="1" ht="13.8" x14ac:dyDescent="0.3">
      <c r="B59436" s="10"/>
      <c r="L59436" s="10"/>
      <c r="M59436" s="10"/>
    </row>
    <row r="59437" spans="2:13" s="1" customFormat="1" ht="13.8" x14ac:dyDescent="0.3">
      <c r="B59437" s="10"/>
      <c r="L59437" s="10"/>
      <c r="M59437" s="10"/>
    </row>
    <row r="59438" spans="2:13" s="1" customFormat="1" ht="13.8" x14ac:dyDescent="0.3">
      <c r="B59438" s="10"/>
      <c r="L59438" s="10"/>
      <c r="M59438" s="10"/>
    </row>
    <row r="59439" spans="2:13" s="1" customFormat="1" ht="13.8" x14ac:dyDescent="0.3">
      <c r="B59439" s="10"/>
      <c r="L59439" s="10"/>
      <c r="M59439" s="10"/>
    </row>
    <row r="59440" spans="2:13" s="1" customFormat="1" ht="13.8" x14ac:dyDescent="0.3">
      <c r="B59440" s="10"/>
      <c r="L59440" s="10"/>
      <c r="M59440" s="10"/>
    </row>
    <row r="59441" spans="2:13" s="1" customFormat="1" ht="13.8" x14ac:dyDescent="0.3">
      <c r="B59441" s="10"/>
      <c r="L59441" s="10"/>
      <c r="M59441" s="10"/>
    </row>
    <row r="59442" spans="2:13" s="1" customFormat="1" ht="13.8" x14ac:dyDescent="0.3">
      <c r="B59442" s="10"/>
      <c r="L59442" s="10"/>
      <c r="M59442" s="10"/>
    </row>
    <row r="59443" spans="2:13" s="1" customFormat="1" ht="13.8" x14ac:dyDescent="0.3">
      <c r="B59443" s="10"/>
      <c r="L59443" s="10"/>
      <c r="M59443" s="10"/>
    </row>
    <row r="59444" spans="2:13" s="1" customFormat="1" ht="13.8" x14ac:dyDescent="0.3">
      <c r="B59444" s="10"/>
      <c r="L59444" s="10"/>
      <c r="M59444" s="10"/>
    </row>
    <row r="59445" spans="2:13" s="1" customFormat="1" ht="13.8" x14ac:dyDescent="0.3">
      <c r="B59445" s="10"/>
      <c r="L59445" s="10"/>
      <c r="M59445" s="10"/>
    </row>
    <row r="59446" spans="2:13" s="1" customFormat="1" ht="13.8" x14ac:dyDescent="0.3">
      <c r="B59446" s="10"/>
      <c r="L59446" s="10"/>
      <c r="M59446" s="10"/>
    </row>
    <row r="59447" spans="2:13" s="1" customFormat="1" ht="13.8" x14ac:dyDescent="0.3">
      <c r="B59447" s="10"/>
      <c r="L59447" s="10"/>
      <c r="M59447" s="10"/>
    </row>
    <row r="59448" spans="2:13" s="1" customFormat="1" ht="13.8" x14ac:dyDescent="0.3">
      <c r="B59448" s="10"/>
      <c r="L59448" s="10"/>
      <c r="M59448" s="10"/>
    </row>
    <row r="59449" spans="2:13" s="1" customFormat="1" ht="13.8" x14ac:dyDescent="0.3">
      <c r="B59449" s="10"/>
      <c r="L59449" s="10"/>
      <c r="M59449" s="10"/>
    </row>
    <row r="59450" spans="2:13" s="1" customFormat="1" ht="13.8" x14ac:dyDescent="0.3">
      <c r="B59450" s="10"/>
      <c r="L59450" s="10"/>
      <c r="M59450" s="10"/>
    </row>
    <row r="59451" spans="2:13" s="1" customFormat="1" ht="13.8" x14ac:dyDescent="0.3">
      <c r="B59451" s="10"/>
      <c r="L59451" s="10"/>
      <c r="M59451" s="10"/>
    </row>
    <row r="59452" spans="2:13" s="1" customFormat="1" ht="13.8" x14ac:dyDescent="0.3">
      <c r="B59452" s="10"/>
      <c r="L59452" s="10"/>
      <c r="M59452" s="10"/>
    </row>
    <row r="59453" spans="2:13" s="1" customFormat="1" ht="13.8" x14ac:dyDescent="0.3">
      <c r="B59453" s="10"/>
      <c r="L59453" s="10"/>
      <c r="M59453" s="10"/>
    </row>
    <row r="59454" spans="2:13" s="1" customFormat="1" ht="13.8" x14ac:dyDescent="0.3">
      <c r="B59454" s="10"/>
      <c r="L59454" s="10"/>
      <c r="M59454" s="10"/>
    </row>
    <row r="59455" spans="2:13" s="1" customFormat="1" ht="13.8" x14ac:dyDescent="0.3">
      <c r="B59455" s="10"/>
      <c r="L59455" s="10"/>
      <c r="M59455" s="10"/>
    </row>
    <row r="59456" spans="2:13" s="1" customFormat="1" ht="13.8" x14ac:dyDescent="0.3">
      <c r="B59456" s="10"/>
      <c r="L59456" s="10"/>
      <c r="M59456" s="10"/>
    </row>
    <row r="59457" spans="2:13" s="1" customFormat="1" ht="13.8" x14ac:dyDescent="0.3">
      <c r="B59457" s="10"/>
      <c r="L59457" s="10"/>
      <c r="M59457" s="10"/>
    </row>
    <row r="59458" spans="2:13" s="1" customFormat="1" ht="13.8" x14ac:dyDescent="0.3">
      <c r="B59458" s="10"/>
      <c r="L59458" s="10"/>
      <c r="M59458" s="10"/>
    </row>
    <row r="59459" spans="2:13" s="1" customFormat="1" ht="13.8" x14ac:dyDescent="0.3">
      <c r="B59459" s="10"/>
      <c r="L59459" s="10"/>
      <c r="M59459" s="10"/>
    </row>
    <row r="59460" spans="2:13" s="1" customFormat="1" ht="13.8" x14ac:dyDescent="0.3">
      <c r="B59460" s="10"/>
      <c r="L59460" s="10"/>
      <c r="M59460" s="10"/>
    </row>
    <row r="59461" spans="2:13" s="1" customFormat="1" ht="13.8" x14ac:dyDescent="0.3">
      <c r="B59461" s="10"/>
      <c r="L59461" s="10"/>
      <c r="M59461" s="10"/>
    </row>
    <row r="59462" spans="2:13" s="1" customFormat="1" ht="13.8" x14ac:dyDescent="0.3">
      <c r="B59462" s="10"/>
      <c r="L59462" s="10"/>
      <c r="M59462" s="10"/>
    </row>
    <row r="59463" spans="2:13" s="1" customFormat="1" ht="13.8" x14ac:dyDescent="0.3">
      <c r="B59463" s="10"/>
      <c r="L59463" s="10"/>
      <c r="M59463" s="10"/>
    </row>
    <row r="59464" spans="2:13" s="1" customFormat="1" ht="13.8" x14ac:dyDescent="0.3">
      <c r="B59464" s="10"/>
      <c r="L59464" s="10"/>
      <c r="M59464" s="10"/>
    </row>
    <row r="59465" spans="2:13" s="1" customFormat="1" ht="13.8" x14ac:dyDescent="0.3">
      <c r="B59465" s="10"/>
      <c r="L59465" s="10"/>
      <c r="M59465" s="10"/>
    </row>
    <row r="59466" spans="2:13" s="1" customFormat="1" ht="13.8" x14ac:dyDescent="0.3">
      <c r="B59466" s="10"/>
      <c r="L59466" s="10"/>
      <c r="M59466" s="10"/>
    </row>
    <row r="59467" spans="2:13" s="1" customFormat="1" ht="13.8" x14ac:dyDescent="0.3">
      <c r="B59467" s="10"/>
      <c r="L59467" s="10"/>
      <c r="M59467" s="10"/>
    </row>
    <row r="59468" spans="2:13" s="1" customFormat="1" ht="13.8" x14ac:dyDescent="0.3">
      <c r="B59468" s="10"/>
      <c r="L59468" s="10"/>
      <c r="M59468" s="10"/>
    </row>
    <row r="59469" spans="2:13" s="1" customFormat="1" ht="13.8" x14ac:dyDescent="0.3">
      <c r="B59469" s="10"/>
      <c r="L59469" s="10"/>
      <c r="M59469" s="10"/>
    </row>
    <row r="59470" spans="2:13" s="1" customFormat="1" ht="13.8" x14ac:dyDescent="0.3">
      <c r="B59470" s="10"/>
      <c r="L59470" s="10"/>
      <c r="M59470" s="10"/>
    </row>
    <row r="59471" spans="2:13" s="1" customFormat="1" ht="13.8" x14ac:dyDescent="0.3">
      <c r="B59471" s="10"/>
      <c r="L59471" s="10"/>
      <c r="M59471" s="10"/>
    </row>
    <row r="59472" spans="2:13" s="1" customFormat="1" ht="13.8" x14ac:dyDescent="0.3">
      <c r="B59472" s="10"/>
      <c r="L59472" s="10"/>
      <c r="M59472" s="10"/>
    </row>
    <row r="59473" spans="2:13" s="1" customFormat="1" ht="13.8" x14ac:dyDescent="0.3">
      <c r="B59473" s="10"/>
      <c r="L59473" s="10"/>
      <c r="M59473" s="10"/>
    </row>
    <row r="59474" spans="2:13" s="1" customFormat="1" ht="13.8" x14ac:dyDescent="0.3">
      <c r="B59474" s="10"/>
      <c r="L59474" s="10"/>
      <c r="M59474" s="10"/>
    </row>
    <row r="59475" spans="2:13" s="1" customFormat="1" ht="13.8" x14ac:dyDescent="0.3">
      <c r="B59475" s="10"/>
      <c r="L59475" s="10"/>
      <c r="M59475" s="10"/>
    </row>
    <row r="59476" spans="2:13" s="1" customFormat="1" ht="13.8" x14ac:dyDescent="0.3">
      <c r="B59476" s="10"/>
      <c r="L59476" s="10"/>
      <c r="M59476" s="10"/>
    </row>
    <row r="59477" spans="2:13" s="1" customFormat="1" ht="13.8" x14ac:dyDescent="0.3">
      <c r="B59477" s="10"/>
      <c r="L59477" s="10"/>
      <c r="M59477" s="10"/>
    </row>
    <row r="59478" spans="2:13" s="1" customFormat="1" ht="13.8" x14ac:dyDescent="0.3">
      <c r="B59478" s="10"/>
      <c r="L59478" s="10"/>
      <c r="M59478" s="10"/>
    </row>
    <row r="59479" spans="2:13" s="1" customFormat="1" ht="13.8" x14ac:dyDescent="0.3">
      <c r="B59479" s="10"/>
      <c r="L59479" s="10"/>
      <c r="M59479" s="10"/>
    </row>
    <row r="59480" spans="2:13" s="1" customFormat="1" ht="13.8" x14ac:dyDescent="0.3">
      <c r="B59480" s="10"/>
      <c r="L59480" s="10"/>
      <c r="M59480" s="10"/>
    </row>
    <row r="59481" spans="2:13" s="1" customFormat="1" ht="13.8" x14ac:dyDescent="0.3">
      <c r="B59481" s="10"/>
      <c r="L59481" s="10"/>
      <c r="M59481" s="10"/>
    </row>
    <row r="59482" spans="2:13" s="1" customFormat="1" ht="13.8" x14ac:dyDescent="0.3">
      <c r="B59482" s="10"/>
      <c r="L59482" s="10"/>
      <c r="M59482" s="10"/>
    </row>
    <row r="59483" spans="2:13" s="1" customFormat="1" ht="13.8" x14ac:dyDescent="0.3">
      <c r="B59483" s="10"/>
      <c r="L59483" s="10"/>
      <c r="M59483" s="10"/>
    </row>
    <row r="59484" spans="2:13" s="1" customFormat="1" ht="13.8" x14ac:dyDescent="0.3">
      <c r="B59484" s="10"/>
      <c r="L59484" s="10"/>
      <c r="M59484" s="10"/>
    </row>
    <row r="59485" spans="2:13" s="1" customFormat="1" ht="13.8" x14ac:dyDescent="0.3">
      <c r="B59485" s="10"/>
      <c r="L59485" s="10"/>
      <c r="M59485" s="10"/>
    </row>
    <row r="59486" spans="2:13" s="1" customFormat="1" ht="13.8" x14ac:dyDescent="0.3">
      <c r="B59486" s="10"/>
      <c r="L59486" s="10"/>
      <c r="M59486" s="10"/>
    </row>
    <row r="59487" spans="2:13" s="1" customFormat="1" ht="13.8" x14ac:dyDescent="0.3">
      <c r="B59487" s="10"/>
      <c r="L59487" s="10"/>
      <c r="M59487" s="10"/>
    </row>
    <row r="59488" spans="2:13" s="1" customFormat="1" ht="13.8" x14ac:dyDescent="0.3">
      <c r="B59488" s="10"/>
      <c r="L59488" s="10"/>
      <c r="M59488" s="10"/>
    </row>
    <row r="59489" spans="2:13" s="1" customFormat="1" ht="13.8" x14ac:dyDescent="0.3">
      <c r="B59489" s="10"/>
      <c r="L59489" s="10"/>
      <c r="M59489" s="10"/>
    </row>
    <row r="59490" spans="2:13" s="1" customFormat="1" ht="13.8" x14ac:dyDescent="0.3">
      <c r="B59490" s="10"/>
      <c r="L59490" s="10"/>
      <c r="M59490" s="10"/>
    </row>
    <row r="59491" spans="2:13" s="1" customFormat="1" ht="13.8" x14ac:dyDescent="0.3">
      <c r="B59491" s="10"/>
      <c r="L59491" s="10"/>
      <c r="M59491" s="10"/>
    </row>
    <row r="59492" spans="2:13" s="1" customFormat="1" ht="13.8" x14ac:dyDescent="0.3">
      <c r="B59492" s="10"/>
      <c r="L59492" s="10"/>
      <c r="M59492" s="10"/>
    </row>
    <row r="59493" spans="2:13" s="1" customFormat="1" ht="13.8" x14ac:dyDescent="0.3">
      <c r="B59493" s="10"/>
      <c r="L59493" s="10"/>
      <c r="M59493" s="10"/>
    </row>
    <row r="59494" spans="2:13" s="1" customFormat="1" ht="13.8" x14ac:dyDescent="0.3">
      <c r="B59494" s="10"/>
      <c r="L59494" s="10"/>
      <c r="M59494" s="10"/>
    </row>
    <row r="59495" spans="2:13" s="1" customFormat="1" ht="13.8" x14ac:dyDescent="0.3">
      <c r="B59495" s="10"/>
      <c r="L59495" s="10"/>
      <c r="M59495" s="10"/>
    </row>
    <row r="59496" spans="2:13" s="1" customFormat="1" ht="13.8" x14ac:dyDescent="0.3">
      <c r="B59496" s="10"/>
      <c r="L59496" s="10"/>
      <c r="M59496" s="10"/>
    </row>
    <row r="59497" spans="2:13" s="1" customFormat="1" ht="13.8" x14ac:dyDescent="0.3">
      <c r="B59497" s="10"/>
      <c r="L59497" s="10"/>
      <c r="M59497" s="10"/>
    </row>
    <row r="59498" spans="2:13" s="1" customFormat="1" ht="13.8" x14ac:dyDescent="0.3">
      <c r="B59498" s="10"/>
      <c r="L59498" s="10"/>
      <c r="M59498" s="10"/>
    </row>
    <row r="59499" spans="2:13" s="1" customFormat="1" ht="13.8" x14ac:dyDescent="0.3">
      <c r="B59499" s="10"/>
      <c r="L59499" s="10"/>
      <c r="M59499" s="10"/>
    </row>
    <row r="59500" spans="2:13" s="1" customFormat="1" ht="13.8" x14ac:dyDescent="0.3">
      <c r="B59500" s="10"/>
      <c r="L59500" s="10"/>
      <c r="M59500" s="10"/>
    </row>
    <row r="59501" spans="2:13" s="1" customFormat="1" ht="13.8" x14ac:dyDescent="0.3">
      <c r="B59501" s="10"/>
      <c r="L59501" s="10"/>
      <c r="M59501" s="10"/>
    </row>
    <row r="59502" spans="2:13" s="1" customFormat="1" ht="13.8" x14ac:dyDescent="0.3">
      <c r="B59502" s="10"/>
      <c r="L59502" s="10"/>
      <c r="M59502" s="10"/>
    </row>
    <row r="59503" spans="2:13" s="1" customFormat="1" ht="13.8" x14ac:dyDescent="0.3">
      <c r="B59503" s="10"/>
      <c r="L59503" s="10"/>
      <c r="M59503" s="10"/>
    </row>
    <row r="59504" spans="2:13" s="1" customFormat="1" ht="13.8" x14ac:dyDescent="0.3">
      <c r="B59504" s="10"/>
      <c r="L59504" s="10"/>
      <c r="M59504" s="10"/>
    </row>
    <row r="59505" spans="2:13" s="1" customFormat="1" ht="13.8" x14ac:dyDescent="0.3">
      <c r="B59505" s="10"/>
      <c r="L59505" s="10"/>
      <c r="M59505" s="10"/>
    </row>
    <row r="59506" spans="2:13" s="1" customFormat="1" ht="13.8" x14ac:dyDescent="0.3">
      <c r="B59506" s="10"/>
      <c r="L59506" s="10"/>
      <c r="M59506" s="10"/>
    </row>
    <row r="59507" spans="2:13" s="1" customFormat="1" ht="13.8" x14ac:dyDescent="0.3">
      <c r="B59507" s="10"/>
      <c r="L59507" s="10"/>
      <c r="M59507" s="10"/>
    </row>
    <row r="59508" spans="2:13" s="1" customFormat="1" ht="13.8" x14ac:dyDescent="0.3">
      <c r="B59508" s="10"/>
      <c r="L59508" s="10"/>
      <c r="M59508" s="10"/>
    </row>
    <row r="59509" spans="2:13" s="1" customFormat="1" ht="13.8" x14ac:dyDescent="0.3">
      <c r="B59509" s="10"/>
      <c r="L59509" s="10"/>
      <c r="M59509" s="10"/>
    </row>
    <row r="59510" spans="2:13" s="1" customFormat="1" ht="13.8" x14ac:dyDescent="0.3">
      <c r="B59510" s="10"/>
      <c r="L59510" s="10"/>
      <c r="M59510" s="10"/>
    </row>
    <row r="59511" spans="2:13" s="1" customFormat="1" ht="13.8" x14ac:dyDescent="0.3">
      <c r="B59511" s="10"/>
      <c r="L59511" s="10"/>
      <c r="M59511" s="10"/>
    </row>
    <row r="59512" spans="2:13" s="1" customFormat="1" ht="13.8" x14ac:dyDescent="0.3">
      <c r="B59512" s="10"/>
      <c r="L59512" s="10"/>
      <c r="M59512" s="10"/>
    </row>
    <row r="59513" spans="2:13" s="1" customFormat="1" ht="13.8" x14ac:dyDescent="0.3">
      <c r="B59513" s="10"/>
      <c r="L59513" s="10"/>
      <c r="M59513" s="10"/>
    </row>
    <row r="59514" spans="2:13" s="1" customFormat="1" ht="13.8" x14ac:dyDescent="0.3">
      <c r="B59514" s="10"/>
      <c r="L59514" s="10"/>
      <c r="M59514" s="10"/>
    </row>
    <row r="59515" spans="2:13" s="1" customFormat="1" ht="13.8" x14ac:dyDescent="0.3">
      <c r="B59515" s="10"/>
      <c r="L59515" s="10"/>
      <c r="M59515" s="10"/>
    </row>
    <row r="59516" spans="2:13" s="1" customFormat="1" ht="13.8" x14ac:dyDescent="0.3">
      <c r="B59516" s="10"/>
      <c r="L59516" s="10"/>
      <c r="M59516" s="10"/>
    </row>
    <row r="59517" spans="2:13" s="1" customFormat="1" ht="13.8" x14ac:dyDescent="0.3">
      <c r="B59517" s="10"/>
      <c r="L59517" s="10"/>
      <c r="M59517" s="10"/>
    </row>
    <row r="59518" spans="2:13" s="1" customFormat="1" ht="13.8" x14ac:dyDescent="0.3">
      <c r="B59518" s="10"/>
      <c r="L59518" s="10"/>
      <c r="M59518" s="10"/>
    </row>
    <row r="59519" spans="2:13" s="1" customFormat="1" ht="13.8" x14ac:dyDescent="0.3">
      <c r="B59519" s="10"/>
      <c r="L59519" s="10"/>
      <c r="M59519" s="10"/>
    </row>
    <row r="59520" spans="2:13" s="1" customFormat="1" ht="13.8" x14ac:dyDescent="0.3">
      <c r="B59520" s="10"/>
      <c r="L59520" s="10"/>
      <c r="M59520" s="10"/>
    </row>
    <row r="59521" spans="2:13" s="1" customFormat="1" ht="13.8" x14ac:dyDescent="0.3">
      <c r="B59521" s="10"/>
      <c r="L59521" s="10"/>
      <c r="M59521" s="10"/>
    </row>
    <row r="59522" spans="2:13" s="1" customFormat="1" ht="13.8" x14ac:dyDescent="0.3">
      <c r="B59522" s="10"/>
      <c r="L59522" s="10"/>
      <c r="M59522" s="10"/>
    </row>
    <row r="59523" spans="2:13" s="1" customFormat="1" ht="13.8" x14ac:dyDescent="0.3">
      <c r="B59523" s="10"/>
      <c r="L59523" s="10"/>
      <c r="M59523" s="10"/>
    </row>
    <row r="59524" spans="2:13" s="1" customFormat="1" ht="13.8" x14ac:dyDescent="0.3">
      <c r="B59524" s="10"/>
      <c r="L59524" s="10"/>
      <c r="M59524" s="10"/>
    </row>
    <row r="59525" spans="2:13" s="1" customFormat="1" ht="13.8" x14ac:dyDescent="0.3">
      <c r="B59525" s="10"/>
      <c r="L59525" s="10"/>
      <c r="M59525" s="10"/>
    </row>
    <row r="59526" spans="2:13" s="1" customFormat="1" ht="13.8" x14ac:dyDescent="0.3">
      <c r="B59526" s="10"/>
      <c r="L59526" s="10"/>
      <c r="M59526" s="10"/>
    </row>
    <row r="59527" spans="2:13" s="1" customFormat="1" ht="13.8" x14ac:dyDescent="0.3">
      <c r="B59527" s="10"/>
      <c r="L59527" s="10"/>
      <c r="M59527" s="10"/>
    </row>
    <row r="59528" spans="2:13" s="1" customFormat="1" ht="13.8" x14ac:dyDescent="0.3">
      <c r="B59528" s="10"/>
      <c r="L59528" s="10"/>
      <c r="M59528" s="10"/>
    </row>
    <row r="59529" spans="2:13" s="1" customFormat="1" ht="13.8" x14ac:dyDescent="0.3">
      <c r="B59529" s="10"/>
      <c r="L59529" s="10"/>
      <c r="M59529" s="10"/>
    </row>
    <row r="59530" spans="2:13" s="1" customFormat="1" ht="13.8" x14ac:dyDescent="0.3">
      <c r="B59530" s="10"/>
      <c r="L59530" s="10"/>
      <c r="M59530" s="10"/>
    </row>
    <row r="59531" spans="2:13" s="1" customFormat="1" ht="13.8" x14ac:dyDescent="0.3">
      <c r="B59531" s="10"/>
      <c r="L59531" s="10"/>
      <c r="M59531" s="10"/>
    </row>
    <row r="59532" spans="2:13" s="1" customFormat="1" ht="13.8" x14ac:dyDescent="0.3">
      <c r="B59532" s="10"/>
      <c r="L59532" s="10"/>
      <c r="M59532" s="10"/>
    </row>
    <row r="59533" spans="2:13" s="1" customFormat="1" ht="13.8" x14ac:dyDescent="0.3">
      <c r="B59533" s="10"/>
      <c r="L59533" s="10"/>
      <c r="M59533" s="10"/>
    </row>
    <row r="59534" spans="2:13" s="1" customFormat="1" ht="13.8" x14ac:dyDescent="0.3">
      <c r="B59534" s="10"/>
      <c r="L59534" s="10"/>
      <c r="M59534" s="10"/>
    </row>
    <row r="59535" spans="2:13" s="1" customFormat="1" ht="13.8" x14ac:dyDescent="0.3">
      <c r="B59535" s="10"/>
      <c r="L59535" s="10"/>
      <c r="M59535" s="10"/>
    </row>
    <row r="59536" spans="2:13" s="1" customFormat="1" ht="13.8" x14ac:dyDescent="0.3">
      <c r="B59536" s="10"/>
      <c r="L59536" s="10"/>
      <c r="M59536" s="10"/>
    </row>
    <row r="59537" spans="2:13" s="1" customFormat="1" ht="13.8" x14ac:dyDescent="0.3">
      <c r="B59537" s="10"/>
      <c r="L59537" s="10"/>
      <c r="M59537" s="10"/>
    </row>
    <row r="59538" spans="2:13" s="1" customFormat="1" ht="13.8" x14ac:dyDescent="0.3">
      <c r="B59538" s="10"/>
      <c r="L59538" s="10"/>
      <c r="M59538" s="10"/>
    </row>
    <row r="59539" spans="2:13" s="1" customFormat="1" ht="13.8" x14ac:dyDescent="0.3">
      <c r="B59539" s="10"/>
      <c r="L59539" s="10"/>
      <c r="M59539" s="10"/>
    </row>
    <row r="59540" spans="2:13" s="1" customFormat="1" ht="13.8" x14ac:dyDescent="0.3">
      <c r="B59540" s="10"/>
      <c r="L59540" s="10"/>
      <c r="M59540" s="10"/>
    </row>
    <row r="59541" spans="2:13" s="1" customFormat="1" ht="13.8" x14ac:dyDescent="0.3">
      <c r="B59541" s="10"/>
      <c r="L59541" s="10"/>
      <c r="M59541" s="10"/>
    </row>
    <row r="59542" spans="2:13" s="1" customFormat="1" ht="13.8" x14ac:dyDescent="0.3">
      <c r="B59542" s="10"/>
      <c r="L59542" s="10"/>
      <c r="M59542" s="10"/>
    </row>
    <row r="59543" spans="2:13" s="1" customFormat="1" ht="13.8" x14ac:dyDescent="0.3">
      <c r="B59543" s="10"/>
      <c r="L59543" s="10"/>
      <c r="M59543" s="10"/>
    </row>
    <row r="59544" spans="2:13" s="1" customFormat="1" ht="13.8" x14ac:dyDescent="0.3">
      <c r="B59544" s="10"/>
      <c r="L59544" s="10"/>
      <c r="M59544" s="10"/>
    </row>
    <row r="59545" spans="2:13" s="1" customFormat="1" ht="13.8" x14ac:dyDescent="0.3">
      <c r="B59545" s="10"/>
      <c r="L59545" s="10"/>
      <c r="M59545" s="10"/>
    </row>
    <row r="59546" spans="2:13" s="1" customFormat="1" ht="13.8" x14ac:dyDescent="0.3">
      <c r="B59546" s="10"/>
      <c r="L59546" s="10"/>
      <c r="M59546" s="10"/>
    </row>
    <row r="59547" spans="2:13" s="1" customFormat="1" ht="13.8" x14ac:dyDescent="0.3">
      <c r="B59547" s="10"/>
      <c r="L59547" s="10"/>
      <c r="M59547" s="10"/>
    </row>
    <row r="59548" spans="2:13" s="1" customFormat="1" ht="13.8" x14ac:dyDescent="0.3">
      <c r="B59548" s="10"/>
      <c r="L59548" s="10"/>
      <c r="M59548" s="10"/>
    </row>
    <row r="59549" spans="2:13" s="1" customFormat="1" ht="13.8" x14ac:dyDescent="0.3">
      <c r="B59549" s="10"/>
      <c r="L59549" s="10"/>
      <c r="M59549" s="10"/>
    </row>
    <row r="59550" spans="2:13" s="1" customFormat="1" ht="13.8" x14ac:dyDescent="0.3">
      <c r="B59550" s="10"/>
      <c r="L59550" s="10"/>
      <c r="M59550" s="10"/>
    </row>
    <row r="59551" spans="2:13" s="1" customFormat="1" ht="13.8" x14ac:dyDescent="0.3">
      <c r="B59551" s="10"/>
      <c r="L59551" s="10"/>
      <c r="M59551" s="10"/>
    </row>
    <row r="59552" spans="2:13" s="1" customFormat="1" ht="13.8" x14ac:dyDescent="0.3">
      <c r="B59552" s="10"/>
      <c r="L59552" s="10"/>
      <c r="M59552" s="10"/>
    </row>
    <row r="59553" spans="2:13" s="1" customFormat="1" ht="13.8" x14ac:dyDescent="0.3">
      <c r="B59553" s="10"/>
      <c r="L59553" s="10"/>
      <c r="M59553" s="10"/>
    </row>
    <row r="59554" spans="2:13" s="1" customFormat="1" ht="13.8" x14ac:dyDescent="0.3">
      <c r="B59554" s="10"/>
      <c r="L59554" s="10"/>
      <c r="M59554" s="10"/>
    </row>
    <row r="59555" spans="2:13" s="1" customFormat="1" ht="13.8" x14ac:dyDescent="0.3">
      <c r="B59555" s="10"/>
      <c r="L59555" s="10"/>
      <c r="M59555" s="10"/>
    </row>
    <row r="59556" spans="2:13" s="1" customFormat="1" ht="13.8" x14ac:dyDescent="0.3">
      <c r="B59556" s="10"/>
      <c r="L59556" s="10"/>
      <c r="M59556" s="10"/>
    </row>
    <row r="59557" spans="2:13" s="1" customFormat="1" ht="13.8" x14ac:dyDescent="0.3">
      <c r="B59557" s="10"/>
      <c r="L59557" s="10"/>
      <c r="M59557" s="10"/>
    </row>
    <row r="59558" spans="2:13" s="1" customFormat="1" ht="13.8" x14ac:dyDescent="0.3">
      <c r="B59558" s="10"/>
      <c r="L59558" s="10"/>
      <c r="M59558" s="10"/>
    </row>
    <row r="59559" spans="2:13" s="1" customFormat="1" ht="13.8" x14ac:dyDescent="0.3">
      <c r="B59559" s="10"/>
      <c r="L59559" s="10"/>
      <c r="M59559" s="10"/>
    </row>
    <row r="59560" spans="2:13" s="1" customFormat="1" ht="13.8" x14ac:dyDescent="0.3">
      <c r="B59560" s="10"/>
      <c r="L59560" s="10"/>
      <c r="M59560" s="10"/>
    </row>
    <row r="59561" spans="2:13" s="1" customFormat="1" ht="13.8" x14ac:dyDescent="0.3">
      <c r="B59561" s="10"/>
      <c r="L59561" s="10"/>
      <c r="M59561" s="10"/>
    </row>
    <row r="59562" spans="2:13" s="1" customFormat="1" ht="13.8" x14ac:dyDescent="0.3">
      <c r="B59562" s="10"/>
      <c r="L59562" s="10"/>
      <c r="M59562" s="10"/>
    </row>
    <row r="59563" spans="2:13" s="1" customFormat="1" ht="13.8" x14ac:dyDescent="0.3">
      <c r="B59563" s="10"/>
      <c r="L59563" s="10"/>
      <c r="M59563" s="10"/>
    </row>
    <row r="59564" spans="2:13" s="1" customFormat="1" ht="13.8" x14ac:dyDescent="0.3">
      <c r="B59564" s="10"/>
      <c r="L59564" s="10"/>
      <c r="M59564" s="10"/>
    </row>
    <row r="59565" spans="2:13" s="1" customFormat="1" ht="13.8" x14ac:dyDescent="0.3">
      <c r="B59565" s="10"/>
      <c r="L59565" s="10"/>
      <c r="M59565" s="10"/>
    </row>
    <row r="59566" spans="2:13" s="1" customFormat="1" ht="13.8" x14ac:dyDescent="0.3">
      <c r="B59566" s="10"/>
      <c r="L59566" s="10"/>
      <c r="M59566" s="10"/>
    </row>
    <row r="59567" spans="2:13" s="1" customFormat="1" ht="13.8" x14ac:dyDescent="0.3">
      <c r="B59567" s="10"/>
      <c r="L59567" s="10"/>
      <c r="M59567" s="10"/>
    </row>
    <row r="59568" spans="2:13" s="1" customFormat="1" ht="13.8" x14ac:dyDescent="0.3">
      <c r="B59568" s="10"/>
      <c r="L59568" s="10"/>
      <c r="M59568" s="10"/>
    </row>
    <row r="59569" spans="2:13" s="1" customFormat="1" ht="13.8" x14ac:dyDescent="0.3">
      <c r="B59569" s="10"/>
      <c r="L59569" s="10"/>
      <c r="M59569" s="10"/>
    </row>
    <row r="59570" spans="2:13" s="1" customFormat="1" ht="13.8" x14ac:dyDescent="0.3">
      <c r="B59570" s="10"/>
      <c r="L59570" s="10"/>
      <c r="M59570" s="10"/>
    </row>
    <row r="59571" spans="2:13" s="1" customFormat="1" ht="13.8" x14ac:dyDescent="0.3">
      <c r="B59571" s="10"/>
      <c r="L59571" s="10"/>
      <c r="M59571" s="10"/>
    </row>
    <row r="59572" spans="2:13" s="1" customFormat="1" ht="13.8" x14ac:dyDescent="0.3">
      <c r="B59572" s="10"/>
      <c r="L59572" s="10"/>
      <c r="M59572" s="10"/>
    </row>
    <row r="59573" spans="2:13" s="1" customFormat="1" ht="13.8" x14ac:dyDescent="0.3">
      <c r="B59573" s="10"/>
      <c r="L59573" s="10"/>
      <c r="M59573" s="10"/>
    </row>
    <row r="59574" spans="2:13" s="1" customFormat="1" ht="13.8" x14ac:dyDescent="0.3">
      <c r="B59574" s="10"/>
      <c r="L59574" s="10"/>
      <c r="M59574" s="10"/>
    </row>
    <row r="59575" spans="2:13" s="1" customFormat="1" ht="13.8" x14ac:dyDescent="0.3">
      <c r="B59575" s="10"/>
      <c r="L59575" s="10"/>
      <c r="M59575" s="10"/>
    </row>
    <row r="59576" spans="2:13" s="1" customFormat="1" ht="13.8" x14ac:dyDescent="0.3">
      <c r="B59576" s="10"/>
      <c r="L59576" s="10"/>
      <c r="M59576" s="10"/>
    </row>
    <row r="59577" spans="2:13" s="1" customFormat="1" ht="13.8" x14ac:dyDescent="0.3">
      <c r="B59577" s="10"/>
      <c r="L59577" s="10"/>
      <c r="M59577" s="10"/>
    </row>
    <row r="59578" spans="2:13" s="1" customFormat="1" ht="13.8" x14ac:dyDescent="0.3">
      <c r="B59578" s="10"/>
      <c r="L59578" s="10"/>
      <c r="M59578" s="10"/>
    </row>
    <row r="59579" spans="2:13" s="1" customFormat="1" ht="13.8" x14ac:dyDescent="0.3">
      <c r="B59579" s="10"/>
      <c r="L59579" s="10"/>
      <c r="M59579" s="10"/>
    </row>
    <row r="59580" spans="2:13" s="1" customFormat="1" ht="13.8" x14ac:dyDescent="0.3">
      <c r="B59580" s="10"/>
      <c r="L59580" s="10"/>
      <c r="M59580" s="10"/>
    </row>
    <row r="59581" spans="2:13" s="1" customFormat="1" ht="13.8" x14ac:dyDescent="0.3">
      <c r="B59581" s="10"/>
      <c r="L59581" s="10"/>
      <c r="M59581" s="10"/>
    </row>
    <row r="59582" spans="2:13" s="1" customFormat="1" ht="13.8" x14ac:dyDescent="0.3">
      <c r="B59582" s="10"/>
      <c r="L59582" s="10"/>
      <c r="M59582" s="10"/>
    </row>
    <row r="59583" spans="2:13" s="1" customFormat="1" ht="13.8" x14ac:dyDescent="0.3">
      <c r="B59583" s="10"/>
      <c r="L59583" s="10"/>
      <c r="M59583" s="10"/>
    </row>
    <row r="59584" spans="2:13" s="1" customFormat="1" ht="13.8" x14ac:dyDescent="0.3">
      <c r="B59584" s="10"/>
      <c r="L59584" s="10"/>
      <c r="M59584" s="10"/>
    </row>
    <row r="59585" spans="2:13" s="1" customFormat="1" ht="13.8" x14ac:dyDescent="0.3">
      <c r="B59585" s="10"/>
      <c r="L59585" s="10"/>
      <c r="M59585" s="10"/>
    </row>
    <row r="59586" spans="2:13" s="1" customFormat="1" ht="13.8" x14ac:dyDescent="0.3">
      <c r="B59586" s="10"/>
      <c r="L59586" s="10"/>
      <c r="M59586" s="10"/>
    </row>
    <row r="59587" spans="2:13" s="1" customFormat="1" ht="13.8" x14ac:dyDescent="0.3">
      <c r="B59587" s="10"/>
      <c r="L59587" s="10"/>
      <c r="M59587" s="10"/>
    </row>
    <row r="59588" spans="2:13" s="1" customFormat="1" ht="13.8" x14ac:dyDescent="0.3">
      <c r="B59588" s="10"/>
      <c r="L59588" s="10"/>
      <c r="M59588" s="10"/>
    </row>
    <row r="59589" spans="2:13" s="1" customFormat="1" ht="13.8" x14ac:dyDescent="0.3">
      <c r="B59589" s="10"/>
      <c r="L59589" s="10"/>
      <c r="M59589" s="10"/>
    </row>
    <row r="59590" spans="2:13" s="1" customFormat="1" ht="13.8" x14ac:dyDescent="0.3">
      <c r="B59590" s="10"/>
      <c r="L59590" s="10"/>
      <c r="M59590" s="10"/>
    </row>
    <row r="59591" spans="2:13" s="1" customFormat="1" ht="13.8" x14ac:dyDescent="0.3">
      <c r="B59591" s="10"/>
      <c r="L59591" s="10"/>
      <c r="M59591" s="10"/>
    </row>
    <row r="59592" spans="2:13" s="1" customFormat="1" ht="13.8" x14ac:dyDescent="0.3">
      <c r="B59592" s="10"/>
      <c r="L59592" s="10"/>
      <c r="M59592" s="10"/>
    </row>
    <row r="59593" spans="2:13" s="1" customFormat="1" ht="13.8" x14ac:dyDescent="0.3">
      <c r="B59593" s="10"/>
      <c r="L59593" s="10"/>
      <c r="M59593" s="10"/>
    </row>
    <row r="59594" spans="2:13" s="1" customFormat="1" ht="13.8" x14ac:dyDescent="0.3">
      <c r="B59594" s="10"/>
      <c r="L59594" s="10"/>
      <c r="M59594" s="10"/>
    </row>
    <row r="59595" spans="2:13" s="1" customFormat="1" ht="13.8" x14ac:dyDescent="0.3">
      <c r="B59595" s="10"/>
      <c r="L59595" s="10"/>
      <c r="M59595" s="10"/>
    </row>
    <row r="59596" spans="2:13" s="1" customFormat="1" ht="13.8" x14ac:dyDescent="0.3">
      <c r="B59596" s="10"/>
      <c r="L59596" s="10"/>
      <c r="M59596" s="10"/>
    </row>
    <row r="59597" spans="2:13" s="1" customFormat="1" ht="13.8" x14ac:dyDescent="0.3">
      <c r="B59597" s="10"/>
      <c r="L59597" s="10"/>
      <c r="M59597" s="10"/>
    </row>
    <row r="59598" spans="2:13" s="1" customFormat="1" ht="13.8" x14ac:dyDescent="0.3">
      <c r="B59598" s="10"/>
      <c r="L59598" s="10"/>
      <c r="M59598" s="10"/>
    </row>
    <row r="59599" spans="2:13" s="1" customFormat="1" ht="13.8" x14ac:dyDescent="0.3">
      <c r="B59599" s="10"/>
      <c r="L59599" s="10"/>
      <c r="M59599" s="10"/>
    </row>
    <row r="59600" spans="2:13" s="1" customFormat="1" ht="13.8" x14ac:dyDescent="0.3">
      <c r="B59600" s="10"/>
      <c r="L59600" s="10"/>
      <c r="M59600" s="10"/>
    </row>
    <row r="59601" spans="2:13" s="1" customFormat="1" ht="13.8" x14ac:dyDescent="0.3">
      <c r="B59601" s="10"/>
      <c r="L59601" s="10"/>
      <c r="M59601" s="10"/>
    </row>
    <row r="59602" spans="2:13" s="1" customFormat="1" ht="13.8" x14ac:dyDescent="0.3">
      <c r="B59602" s="10"/>
      <c r="L59602" s="10"/>
      <c r="M59602" s="10"/>
    </row>
    <row r="59603" spans="2:13" s="1" customFormat="1" ht="13.8" x14ac:dyDescent="0.3">
      <c r="B59603" s="10"/>
      <c r="L59603" s="10"/>
      <c r="M59603" s="10"/>
    </row>
    <row r="59604" spans="2:13" s="1" customFormat="1" ht="13.8" x14ac:dyDescent="0.3">
      <c r="B59604" s="10"/>
      <c r="L59604" s="10"/>
      <c r="M59604" s="10"/>
    </row>
    <row r="59605" spans="2:13" s="1" customFormat="1" ht="13.8" x14ac:dyDescent="0.3">
      <c r="B59605" s="10"/>
      <c r="L59605" s="10"/>
      <c r="M59605" s="10"/>
    </row>
    <row r="59606" spans="2:13" s="1" customFormat="1" ht="13.8" x14ac:dyDescent="0.3">
      <c r="B59606" s="10"/>
      <c r="L59606" s="10"/>
      <c r="M59606" s="10"/>
    </row>
    <row r="59607" spans="2:13" s="1" customFormat="1" ht="13.8" x14ac:dyDescent="0.3">
      <c r="B59607" s="10"/>
      <c r="L59607" s="10"/>
      <c r="M59607" s="10"/>
    </row>
    <row r="59608" spans="2:13" s="1" customFormat="1" ht="13.8" x14ac:dyDescent="0.3">
      <c r="B59608" s="10"/>
      <c r="L59608" s="10"/>
      <c r="M59608" s="10"/>
    </row>
    <row r="59609" spans="2:13" s="1" customFormat="1" ht="13.8" x14ac:dyDescent="0.3">
      <c r="B59609" s="10"/>
      <c r="L59609" s="10"/>
      <c r="M59609" s="10"/>
    </row>
    <row r="59610" spans="2:13" s="1" customFormat="1" ht="13.8" x14ac:dyDescent="0.3">
      <c r="B59610" s="10"/>
      <c r="L59610" s="10"/>
      <c r="M59610" s="10"/>
    </row>
    <row r="59611" spans="2:13" s="1" customFormat="1" ht="13.8" x14ac:dyDescent="0.3">
      <c r="B59611" s="10"/>
      <c r="L59611" s="10"/>
      <c r="M59611" s="10"/>
    </row>
    <row r="59612" spans="2:13" s="1" customFormat="1" ht="13.8" x14ac:dyDescent="0.3">
      <c r="B59612" s="10"/>
      <c r="L59612" s="10"/>
      <c r="M59612" s="10"/>
    </row>
    <row r="59613" spans="2:13" s="1" customFormat="1" ht="13.8" x14ac:dyDescent="0.3">
      <c r="B59613" s="10"/>
      <c r="L59613" s="10"/>
      <c r="M59613" s="10"/>
    </row>
    <row r="59614" spans="2:13" s="1" customFormat="1" ht="13.8" x14ac:dyDescent="0.3">
      <c r="B59614" s="10"/>
      <c r="L59614" s="10"/>
      <c r="M59614" s="10"/>
    </row>
    <row r="59615" spans="2:13" s="1" customFormat="1" ht="13.8" x14ac:dyDescent="0.3">
      <c r="B59615" s="10"/>
      <c r="L59615" s="10"/>
      <c r="M59615" s="10"/>
    </row>
    <row r="59616" spans="2:13" s="1" customFormat="1" ht="13.8" x14ac:dyDescent="0.3">
      <c r="B59616" s="10"/>
      <c r="L59616" s="10"/>
      <c r="M59616" s="10"/>
    </row>
    <row r="59617" spans="2:13" s="1" customFormat="1" ht="13.8" x14ac:dyDescent="0.3">
      <c r="B59617" s="10"/>
      <c r="L59617" s="10"/>
      <c r="M59617" s="10"/>
    </row>
    <row r="59618" spans="2:13" s="1" customFormat="1" ht="13.8" x14ac:dyDescent="0.3">
      <c r="B59618" s="10"/>
      <c r="L59618" s="10"/>
      <c r="M59618" s="10"/>
    </row>
    <row r="59619" spans="2:13" s="1" customFormat="1" ht="13.8" x14ac:dyDescent="0.3">
      <c r="B59619" s="10"/>
      <c r="L59619" s="10"/>
      <c r="M59619" s="10"/>
    </row>
    <row r="59620" spans="2:13" s="1" customFormat="1" ht="13.8" x14ac:dyDescent="0.3">
      <c r="B59620" s="10"/>
      <c r="L59620" s="10"/>
      <c r="M59620" s="10"/>
    </row>
    <row r="59621" spans="2:13" s="1" customFormat="1" ht="13.8" x14ac:dyDescent="0.3">
      <c r="B59621" s="10"/>
      <c r="L59621" s="10"/>
      <c r="M59621" s="10"/>
    </row>
    <row r="59622" spans="2:13" s="1" customFormat="1" ht="13.8" x14ac:dyDescent="0.3">
      <c r="B59622" s="10"/>
      <c r="L59622" s="10"/>
      <c r="M59622" s="10"/>
    </row>
    <row r="59623" spans="2:13" s="1" customFormat="1" ht="13.8" x14ac:dyDescent="0.3">
      <c r="B59623" s="10"/>
      <c r="L59623" s="10"/>
      <c r="M59623" s="10"/>
    </row>
    <row r="59624" spans="2:13" s="1" customFormat="1" ht="13.8" x14ac:dyDescent="0.3">
      <c r="B59624" s="10"/>
      <c r="L59624" s="10"/>
      <c r="M59624" s="10"/>
    </row>
    <row r="59625" spans="2:13" s="1" customFormat="1" ht="13.8" x14ac:dyDescent="0.3">
      <c r="B59625" s="10"/>
      <c r="L59625" s="10"/>
      <c r="M59625" s="10"/>
    </row>
    <row r="59626" spans="2:13" s="1" customFormat="1" ht="13.8" x14ac:dyDescent="0.3">
      <c r="B59626" s="10"/>
      <c r="L59626" s="10"/>
      <c r="M59626" s="10"/>
    </row>
    <row r="59627" spans="2:13" s="1" customFormat="1" ht="13.8" x14ac:dyDescent="0.3">
      <c r="B59627" s="10"/>
      <c r="L59627" s="10"/>
      <c r="M59627" s="10"/>
    </row>
    <row r="59628" spans="2:13" s="1" customFormat="1" ht="13.8" x14ac:dyDescent="0.3">
      <c r="B59628" s="10"/>
      <c r="L59628" s="10"/>
      <c r="M59628" s="10"/>
    </row>
    <row r="59629" spans="2:13" s="1" customFormat="1" ht="13.8" x14ac:dyDescent="0.3">
      <c r="B59629" s="10"/>
      <c r="L59629" s="10"/>
      <c r="M59629" s="10"/>
    </row>
    <row r="59630" spans="2:13" s="1" customFormat="1" ht="13.8" x14ac:dyDescent="0.3">
      <c r="B59630" s="10"/>
      <c r="L59630" s="10"/>
      <c r="M59630" s="10"/>
    </row>
    <row r="59631" spans="2:13" s="1" customFormat="1" ht="13.8" x14ac:dyDescent="0.3">
      <c r="B59631" s="10"/>
      <c r="L59631" s="10"/>
      <c r="M59631" s="10"/>
    </row>
    <row r="59632" spans="2:13" s="1" customFormat="1" ht="13.8" x14ac:dyDescent="0.3">
      <c r="B59632" s="10"/>
      <c r="L59632" s="10"/>
      <c r="M59632" s="10"/>
    </row>
    <row r="59633" spans="2:13" s="1" customFormat="1" ht="13.8" x14ac:dyDescent="0.3">
      <c r="B59633" s="10"/>
      <c r="L59633" s="10"/>
      <c r="M59633" s="10"/>
    </row>
    <row r="59634" spans="2:13" s="1" customFormat="1" ht="13.8" x14ac:dyDescent="0.3">
      <c r="B59634" s="10"/>
      <c r="L59634" s="10"/>
      <c r="M59634" s="10"/>
    </row>
    <row r="59635" spans="2:13" s="1" customFormat="1" ht="13.8" x14ac:dyDescent="0.3">
      <c r="B59635" s="10"/>
      <c r="L59635" s="10"/>
      <c r="M59635" s="10"/>
    </row>
    <row r="59636" spans="2:13" s="1" customFormat="1" ht="13.8" x14ac:dyDescent="0.3">
      <c r="B59636" s="10"/>
      <c r="L59636" s="10"/>
      <c r="M59636" s="10"/>
    </row>
    <row r="59637" spans="2:13" s="1" customFormat="1" ht="13.8" x14ac:dyDescent="0.3">
      <c r="B59637" s="10"/>
      <c r="L59637" s="10"/>
      <c r="M59637" s="10"/>
    </row>
    <row r="59638" spans="2:13" s="1" customFormat="1" ht="13.8" x14ac:dyDescent="0.3">
      <c r="B59638" s="10"/>
      <c r="L59638" s="10"/>
      <c r="M59638" s="10"/>
    </row>
    <row r="59639" spans="2:13" s="1" customFormat="1" ht="13.8" x14ac:dyDescent="0.3">
      <c r="B59639" s="10"/>
      <c r="L59639" s="10"/>
      <c r="M59639" s="10"/>
    </row>
    <row r="59640" spans="2:13" s="1" customFormat="1" ht="13.8" x14ac:dyDescent="0.3">
      <c r="B59640" s="10"/>
      <c r="L59640" s="10"/>
      <c r="M59640" s="10"/>
    </row>
    <row r="59641" spans="2:13" s="1" customFormat="1" ht="13.8" x14ac:dyDescent="0.3">
      <c r="B59641" s="10"/>
      <c r="L59641" s="10"/>
      <c r="M59641" s="10"/>
    </row>
    <row r="59642" spans="2:13" s="1" customFormat="1" ht="13.8" x14ac:dyDescent="0.3">
      <c r="B59642" s="10"/>
      <c r="L59642" s="10"/>
      <c r="M59642" s="10"/>
    </row>
    <row r="59643" spans="2:13" s="1" customFormat="1" ht="13.8" x14ac:dyDescent="0.3">
      <c r="B59643" s="10"/>
      <c r="L59643" s="10"/>
      <c r="M59643" s="10"/>
    </row>
    <row r="59644" spans="2:13" s="1" customFormat="1" ht="13.8" x14ac:dyDescent="0.3">
      <c r="B59644" s="10"/>
      <c r="L59644" s="10"/>
      <c r="M59644" s="10"/>
    </row>
    <row r="59645" spans="2:13" s="1" customFormat="1" ht="13.8" x14ac:dyDescent="0.3">
      <c r="B59645" s="10"/>
      <c r="L59645" s="10"/>
      <c r="M59645" s="10"/>
    </row>
    <row r="59646" spans="2:13" s="1" customFormat="1" ht="13.8" x14ac:dyDescent="0.3">
      <c r="B59646" s="10"/>
      <c r="L59646" s="10"/>
      <c r="M59646" s="10"/>
    </row>
    <row r="59647" spans="2:13" s="1" customFormat="1" ht="13.8" x14ac:dyDescent="0.3">
      <c r="B59647" s="10"/>
      <c r="L59647" s="10"/>
      <c r="M59647" s="10"/>
    </row>
    <row r="59648" spans="2:13" s="1" customFormat="1" ht="13.8" x14ac:dyDescent="0.3">
      <c r="B59648" s="10"/>
      <c r="L59648" s="10"/>
      <c r="M59648" s="10"/>
    </row>
    <row r="59649" spans="2:13" s="1" customFormat="1" ht="13.8" x14ac:dyDescent="0.3">
      <c r="B59649" s="10"/>
      <c r="L59649" s="10"/>
      <c r="M59649" s="10"/>
    </row>
    <row r="59650" spans="2:13" s="1" customFormat="1" ht="13.8" x14ac:dyDescent="0.3">
      <c r="B59650" s="10"/>
      <c r="L59650" s="10"/>
      <c r="M59650" s="10"/>
    </row>
    <row r="59651" spans="2:13" s="1" customFormat="1" ht="13.8" x14ac:dyDescent="0.3">
      <c r="B59651" s="10"/>
      <c r="L59651" s="10"/>
      <c r="M59651" s="10"/>
    </row>
    <row r="59652" spans="2:13" s="1" customFormat="1" ht="13.8" x14ac:dyDescent="0.3">
      <c r="B59652" s="10"/>
      <c r="L59652" s="10"/>
      <c r="M59652" s="10"/>
    </row>
    <row r="59653" spans="2:13" s="1" customFormat="1" ht="13.8" x14ac:dyDescent="0.3">
      <c r="B59653" s="10"/>
      <c r="L59653" s="10"/>
      <c r="M59653" s="10"/>
    </row>
    <row r="59654" spans="2:13" s="1" customFormat="1" ht="13.8" x14ac:dyDescent="0.3">
      <c r="B59654" s="10"/>
      <c r="L59654" s="10"/>
      <c r="M59654" s="10"/>
    </row>
    <row r="59655" spans="2:13" s="1" customFormat="1" ht="13.8" x14ac:dyDescent="0.3">
      <c r="B59655" s="10"/>
      <c r="L59655" s="10"/>
      <c r="M59655" s="10"/>
    </row>
    <row r="59656" spans="2:13" s="1" customFormat="1" ht="13.8" x14ac:dyDescent="0.3">
      <c r="B59656" s="10"/>
      <c r="L59656" s="10"/>
      <c r="M59656" s="10"/>
    </row>
    <row r="59657" spans="2:13" s="1" customFormat="1" ht="13.8" x14ac:dyDescent="0.3">
      <c r="B59657" s="10"/>
      <c r="L59657" s="10"/>
      <c r="M59657" s="10"/>
    </row>
    <row r="59658" spans="2:13" s="1" customFormat="1" ht="13.8" x14ac:dyDescent="0.3">
      <c r="B59658" s="10"/>
      <c r="L59658" s="10"/>
      <c r="M59658" s="10"/>
    </row>
    <row r="59659" spans="2:13" s="1" customFormat="1" ht="13.8" x14ac:dyDescent="0.3">
      <c r="B59659" s="10"/>
      <c r="L59659" s="10"/>
      <c r="M59659" s="10"/>
    </row>
    <row r="59660" spans="2:13" s="1" customFormat="1" ht="13.8" x14ac:dyDescent="0.3">
      <c r="B59660" s="10"/>
      <c r="L59660" s="10"/>
      <c r="M59660" s="10"/>
    </row>
    <row r="59661" spans="2:13" s="1" customFormat="1" ht="13.8" x14ac:dyDescent="0.3">
      <c r="B59661" s="10"/>
      <c r="L59661" s="10"/>
      <c r="M59661" s="10"/>
    </row>
    <row r="59662" spans="2:13" s="1" customFormat="1" ht="13.8" x14ac:dyDescent="0.3">
      <c r="B59662" s="10"/>
      <c r="L59662" s="10"/>
      <c r="M59662" s="10"/>
    </row>
    <row r="59663" spans="2:13" s="1" customFormat="1" ht="13.8" x14ac:dyDescent="0.3">
      <c r="B59663" s="10"/>
      <c r="L59663" s="10"/>
      <c r="M59663" s="10"/>
    </row>
    <row r="59664" spans="2:13" s="1" customFormat="1" ht="13.8" x14ac:dyDescent="0.3">
      <c r="B59664" s="10"/>
      <c r="L59664" s="10"/>
      <c r="M59664" s="10"/>
    </row>
    <row r="59665" spans="2:13" s="1" customFormat="1" ht="13.8" x14ac:dyDescent="0.3">
      <c r="B59665" s="10"/>
      <c r="L59665" s="10"/>
      <c r="M59665" s="10"/>
    </row>
    <row r="59666" spans="2:13" s="1" customFormat="1" ht="13.8" x14ac:dyDescent="0.3">
      <c r="B59666" s="10"/>
      <c r="L59666" s="10"/>
      <c r="M59666" s="10"/>
    </row>
    <row r="59667" spans="2:13" s="1" customFormat="1" ht="13.8" x14ac:dyDescent="0.3">
      <c r="B59667" s="10"/>
      <c r="L59667" s="10"/>
      <c r="M59667" s="10"/>
    </row>
    <row r="59668" spans="2:13" s="1" customFormat="1" ht="13.8" x14ac:dyDescent="0.3">
      <c r="B59668" s="10"/>
      <c r="L59668" s="10"/>
      <c r="M59668" s="10"/>
    </row>
    <row r="59669" spans="2:13" s="1" customFormat="1" ht="13.8" x14ac:dyDescent="0.3">
      <c r="B59669" s="10"/>
      <c r="L59669" s="10"/>
      <c r="M59669" s="10"/>
    </row>
    <row r="59670" spans="2:13" s="1" customFormat="1" ht="13.8" x14ac:dyDescent="0.3">
      <c r="B59670" s="10"/>
      <c r="L59670" s="10"/>
      <c r="M59670" s="10"/>
    </row>
    <row r="59671" spans="2:13" s="1" customFormat="1" ht="13.8" x14ac:dyDescent="0.3">
      <c r="B59671" s="10"/>
      <c r="L59671" s="10"/>
      <c r="M59671" s="10"/>
    </row>
    <row r="59672" spans="2:13" s="1" customFormat="1" ht="13.8" x14ac:dyDescent="0.3">
      <c r="B59672" s="10"/>
      <c r="L59672" s="10"/>
      <c r="M59672" s="10"/>
    </row>
    <row r="59673" spans="2:13" s="1" customFormat="1" ht="13.8" x14ac:dyDescent="0.3">
      <c r="B59673" s="10"/>
      <c r="L59673" s="10"/>
      <c r="M59673" s="10"/>
    </row>
    <row r="59674" spans="2:13" s="1" customFormat="1" ht="13.8" x14ac:dyDescent="0.3">
      <c r="B59674" s="10"/>
      <c r="L59674" s="10"/>
      <c r="M59674" s="10"/>
    </row>
    <row r="59675" spans="2:13" s="1" customFormat="1" ht="13.8" x14ac:dyDescent="0.3">
      <c r="B59675" s="10"/>
      <c r="L59675" s="10"/>
      <c r="M59675" s="10"/>
    </row>
    <row r="59676" spans="2:13" s="1" customFormat="1" ht="13.8" x14ac:dyDescent="0.3">
      <c r="B59676" s="10"/>
      <c r="L59676" s="10"/>
      <c r="M59676" s="10"/>
    </row>
    <row r="59677" spans="2:13" s="1" customFormat="1" ht="13.8" x14ac:dyDescent="0.3">
      <c r="B59677" s="10"/>
      <c r="L59677" s="10"/>
      <c r="M59677" s="10"/>
    </row>
    <row r="59678" spans="2:13" s="1" customFormat="1" ht="13.8" x14ac:dyDescent="0.3">
      <c r="B59678" s="10"/>
      <c r="L59678" s="10"/>
      <c r="M59678" s="10"/>
    </row>
    <row r="59679" spans="2:13" s="1" customFormat="1" ht="13.8" x14ac:dyDescent="0.3">
      <c r="B59679" s="10"/>
      <c r="L59679" s="10"/>
      <c r="M59679" s="10"/>
    </row>
    <row r="59680" spans="2:13" s="1" customFormat="1" ht="13.8" x14ac:dyDescent="0.3">
      <c r="B59680" s="10"/>
      <c r="L59680" s="10"/>
      <c r="M59680" s="10"/>
    </row>
    <row r="59681" spans="2:13" s="1" customFormat="1" ht="13.8" x14ac:dyDescent="0.3">
      <c r="B59681" s="10"/>
      <c r="L59681" s="10"/>
      <c r="M59681" s="10"/>
    </row>
    <row r="59682" spans="2:13" s="1" customFormat="1" ht="13.8" x14ac:dyDescent="0.3">
      <c r="B59682" s="10"/>
      <c r="L59682" s="10"/>
      <c r="M59682" s="10"/>
    </row>
    <row r="59683" spans="2:13" s="1" customFormat="1" ht="13.8" x14ac:dyDescent="0.3">
      <c r="B59683" s="10"/>
      <c r="L59683" s="10"/>
      <c r="M59683" s="10"/>
    </row>
    <row r="59684" spans="2:13" s="1" customFormat="1" ht="13.8" x14ac:dyDescent="0.3">
      <c r="B59684" s="10"/>
      <c r="L59684" s="10"/>
      <c r="M59684" s="10"/>
    </row>
    <row r="59685" spans="2:13" s="1" customFormat="1" ht="13.8" x14ac:dyDescent="0.3">
      <c r="B59685" s="10"/>
      <c r="L59685" s="10"/>
      <c r="M59685" s="10"/>
    </row>
    <row r="59686" spans="2:13" s="1" customFormat="1" ht="13.8" x14ac:dyDescent="0.3">
      <c r="B59686" s="10"/>
      <c r="L59686" s="10"/>
      <c r="M59686" s="10"/>
    </row>
    <row r="59687" spans="2:13" s="1" customFormat="1" ht="13.8" x14ac:dyDescent="0.3">
      <c r="B59687" s="10"/>
      <c r="L59687" s="10"/>
      <c r="M59687" s="10"/>
    </row>
    <row r="59688" spans="2:13" s="1" customFormat="1" ht="13.8" x14ac:dyDescent="0.3">
      <c r="B59688" s="10"/>
      <c r="L59688" s="10"/>
      <c r="M59688" s="10"/>
    </row>
    <row r="59689" spans="2:13" s="1" customFormat="1" ht="13.8" x14ac:dyDescent="0.3">
      <c r="B59689" s="10"/>
      <c r="L59689" s="10"/>
      <c r="M59689" s="10"/>
    </row>
    <row r="59690" spans="2:13" s="1" customFormat="1" ht="13.8" x14ac:dyDescent="0.3">
      <c r="B59690" s="10"/>
      <c r="L59690" s="10"/>
      <c r="M59690" s="10"/>
    </row>
    <row r="59691" spans="2:13" s="1" customFormat="1" ht="13.8" x14ac:dyDescent="0.3">
      <c r="B59691" s="10"/>
      <c r="L59691" s="10"/>
      <c r="M59691" s="10"/>
    </row>
    <row r="59692" spans="2:13" s="1" customFormat="1" ht="13.8" x14ac:dyDescent="0.3">
      <c r="B59692" s="10"/>
      <c r="L59692" s="10"/>
      <c r="M59692" s="10"/>
    </row>
    <row r="59693" spans="2:13" s="1" customFormat="1" ht="13.8" x14ac:dyDescent="0.3">
      <c r="B59693" s="10"/>
      <c r="L59693" s="10"/>
      <c r="M59693" s="10"/>
    </row>
    <row r="59694" spans="2:13" s="1" customFormat="1" ht="13.8" x14ac:dyDescent="0.3">
      <c r="B59694" s="10"/>
      <c r="L59694" s="10"/>
      <c r="M59694" s="10"/>
    </row>
    <row r="59695" spans="2:13" s="1" customFormat="1" ht="13.8" x14ac:dyDescent="0.3">
      <c r="B59695" s="10"/>
      <c r="L59695" s="10"/>
      <c r="M59695" s="10"/>
    </row>
    <row r="59696" spans="2:13" s="1" customFormat="1" ht="13.8" x14ac:dyDescent="0.3">
      <c r="B59696" s="10"/>
      <c r="L59696" s="10"/>
      <c r="M59696" s="10"/>
    </row>
    <row r="59697" spans="2:13" s="1" customFormat="1" ht="13.8" x14ac:dyDescent="0.3">
      <c r="B59697" s="10"/>
      <c r="L59697" s="10"/>
      <c r="M59697" s="10"/>
    </row>
    <row r="59698" spans="2:13" s="1" customFormat="1" ht="13.8" x14ac:dyDescent="0.3">
      <c r="B59698" s="10"/>
      <c r="L59698" s="10"/>
      <c r="M59698" s="10"/>
    </row>
    <row r="59699" spans="2:13" s="1" customFormat="1" ht="13.8" x14ac:dyDescent="0.3">
      <c r="B59699" s="10"/>
      <c r="L59699" s="10"/>
      <c r="M59699" s="10"/>
    </row>
    <row r="59700" spans="2:13" s="1" customFormat="1" ht="13.8" x14ac:dyDescent="0.3">
      <c r="B59700" s="10"/>
      <c r="L59700" s="10"/>
      <c r="M59700" s="10"/>
    </row>
    <row r="59701" spans="2:13" s="1" customFormat="1" ht="13.8" x14ac:dyDescent="0.3">
      <c r="B59701" s="10"/>
      <c r="L59701" s="10"/>
      <c r="M59701" s="10"/>
    </row>
    <row r="59702" spans="2:13" s="1" customFormat="1" ht="13.8" x14ac:dyDescent="0.3">
      <c r="B59702" s="10"/>
      <c r="L59702" s="10"/>
      <c r="M59702" s="10"/>
    </row>
    <row r="59703" spans="2:13" s="1" customFormat="1" ht="13.8" x14ac:dyDescent="0.3">
      <c r="B59703" s="10"/>
      <c r="L59703" s="10"/>
      <c r="M59703" s="10"/>
    </row>
    <row r="59704" spans="2:13" s="1" customFormat="1" ht="13.8" x14ac:dyDescent="0.3">
      <c r="B59704" s="10"/>
      <c r="L59704" s="10"/>
      <c r="M59704" s="10"/>
    </row>
    <row r="59705" spans="2:13" s="1" customFormat="1" ht="13.8" x14ac:dyDescent="0.3">
      <c r="B59705" s="10"/>
      <c r="L59705" s="10"/>
      <c r="M59705" s="10"/>
    </row>
    <row r="59706" spans="2:13" s="1" customFormat="1" ht="13.8" x14ac:dyDescent="0.3">
      <c r="B59706" s="10"/>
      <c r="L59706" s="10"/>
      <c r="M59706" s="10"/>
    </row>
    <row r="59707" spans="2:13" s="1" customFormat="1" ht="13.8" x14ac:dyDescent="0.3">
      <c r="B59707" s="10"/>
      <c r="L59707" s="10"/>
      <c r="M59707" s="10"/>
    </row>
    <row r="59708" spans="2:13" s="1" customFormat="1" ht="13.8" x14ac:dyDescent="0.3">
      <c r="B59708" s="10"/>
      <c r="L59708" s="10"/>
      <c r="M59708" s="10"/>
    </row>
    <row r="59709" spans="2:13" s="1" customFormat="1" ht="13.8" x14ac:dyDescent="0.3">
      <c r="B59709" s="10"/>
      <c r="L59709" s="10"/>
      <c r="M59709" s="10"/>
    </row>
    <row r="59710" spans="2:13" s="1" customFormat="1" ht="13.8" x14ac:dyDescent="0.3">
      <c r="B59710" s="10"/>
      <c r="L59710" s="10"/>
      <c r="M59710" s="10"/>
    </row>
    <row r="59711" spans="2:13" s="1" customFormat="1" ht="13.8" x14ac:dyDescent="0.3">
      <c r="B59711" s="10"/>
      <c r="L59711" s="10"/>
      <c r="M59711" s="10"/>
    </row>
    <row r="59712" spans="2:13" s="1" customFormat="1" ht="13.8" x14ac:dyDescent="0.3">
      <c r="B59712" s="10"/>
      <c r="L59712" s="10"/>
      <c r="M59712" s="10"/>
    </row>
    <row r="59713" spans="2:13" s="1" customFormat="1" ht="13.8" x14ac:dyDescent="0.3">
      <c r="B59713" s="10"/>
      <c r="L59713" s="10"/>
      <c r="M59713" s="10"/>
    </row>
    <row r="59714" spans="2:13" s="1" customFormat="1" ht="13.8" x14ac:dyDescent="0.3">
      <c r="B59714" s="10"/>
      <c r="L59714" s="10"/>
      <c r="M59714" s="10"/>
    </row>
    <row r="59715" spans="2:13" s="1" customFormat="1" ht="13.8" x14ac:dyDescent="0.3">
      <c r="B59715" s="10"/>
      <c r="L59715" s="10"/>
      <c r="M59715" s="10"/>
    </row>
    <row r="59716" spans="2:13" s="1" customFormat="1" ht="13.8" x14ac:dyDescent="0.3">
      <c r="B59716" s="10"/>
      <c r="L59716" s="10"/>
      <c r="M59716" s="10"/>
    </row>
    <row r="59717" spans="2:13" s="1" customFormat="1" ht="13.8" x14ac:dyDescent="0.3">
      <c r="B59717" s="10"/>
      <c r="L59717" s="10"/>
      <c r="M59717" s="10"/>
    </row>
    <row r="59718" spans="2:13" s="1" customFormat="1" ht="13.8" x14ac:dyDescent="0.3">
      <c r="B59718" s="10"/>
      <c r="L59718" s="10"/>
      <c r="M59718" s="10"/>
    </row>
    <row r="59719" spans="2:13" s="1" customFormat="1" ht="13.8" x14ac:dyDescent="0.3">
      <c r="B59719" s="10"/>
      <c r="L59719" s="10"/>
      <c r="M59719" s="10"/>
    </row>
    <row r="59720" spans="2:13" s="1" customFormat="1" ht="13.8" x14ac:dyDescent="0.3">
      <c r="B59720" s="10"/>
      <c r="L59720" s="10"/>
      <c r="M59720" s="10"/>
    </row>
    <row r="59721" spans="2:13" s="1" customFormat="1" ht="13.8" x14ac:dyDescent="0.3">
      <c r="B59721" s="10"/>
      <c r="L59721" s="10"/>
      <c r="M59721" s="10"/>
    </row>
    <row r="59722" spans="2:13" s="1" customFormat="1" ht="13.8" x14ac:dyDescent="0.3">
      <c r="B59722" s="10"/>
      <c r="L59722" s="10"/>
      <c r="M59722" s="10"/>
    </row>
    <row r="59723" spans="2:13" s="1" customFormat="1" ht="13.8" x14ac:dyDescent="0.3">
      <c r="B59723" s="10"/>
      <c r="L59723" s="10"/>
      <c r="M59723" s="10"/>
    </row>
    <row r="59724" spans="2:13" s="1" customFormat="1" ht="13.8" x14ac:dyDescent="0.3">
      <c r="B59724" s="10"/>
      <c r="L59724" s="10"/>
      <c r="M59724" s="10"/>
    </row>
    <row r="59725" spans="2:13" s="1" customFormat="1" ht="13.8" x14ac:dyDescent="0.3">
      <c r="B59725" s="10"/>
      <c r="L59725" s="10"/>
      <c r="M59725" s="10"/>
    </row>
    <row r="59726" spans="2:13" s="1" customFormat="1" ht="13.8" x14ac:dyDescent="0.3">
      <c r="B59726" s="10"/>
      <c r="L59726" s="10"/>
      <c r="M59726" s="10"/>
    </row>
    <row r="59727" spans="2:13" s="1" customFormat="1" ht="13.8" x14ac:dyDescent="0.3">
      <c r="B59727" s="10"/>
      <c r="L59727" s="10"/>
      <c r="M59727" s="10"/>
    </row>
    <row r="59728" spans="2:13" s="1" customFormat="1" ht="13.8" x14ac:dyDescent="0.3">
      <c r="B59728" s="10"/>
      <c r="L59728" s="10"/>
      <c r="M59728" s="10"/>
    </row>
    <row r="59729" spans="2:13" s="1" customFormat="1" ht="13.8" x14ac:dyDescent="0.3">
      <c r="B59729" s="10"/>
      <c r="L59729" s="10"/>
      <c r="M59729" s="10"/>
    </row>
    <row r="59730" spans="2:13" s="1" customFormat="1" ht="13.8" x14ac:dyDescent="0.3">
      <c r="B59730" s="10"/>
      <c r="L59730" s="10"/>
      <c r="M59730" s="10"/>
    </row>
    <row r="59731" spans="2:13" s="1" customFormat="1" ht="13.8" x14ac:dyDescent="0.3">
      <c r="B59731" s="10"/>
      <c r="L59731" s="10"/>
      <c r="M59731" s="10"/>
    </row>
    <row r="59732" spans="2:13" s="1" customFormat="1" ht="13.8" x14ac:dyDescent="0.3">
      <c r="B59732" s="10"/>
      <c r="L59732" s="10"/>
      <c r="M59732" s="10"/>
    </row>
    <row r="59733" spans="2:13" s="1" customFormat="1" ht="13.8" x14ac:dyDescent="0.3">
      <c r="B59733" s="10"/>
      <c r="L59733" s="10"/>
      <c r="M59733" s="10"/>
    </row>
    <row r="59734" spans="2:13" s="1" customFormat="1" ht="13.8" x14ac:dyDescent="0.3">
      <c r="B59734" s="10"/>
      <c r="L59734" s="10"/>
      <c r="M59734" s="10"/>
    </row>
    <row r="59735" spans="2:13" s="1" customFormat="1" ht="13.8" x14ac:dyDescent="0.3">
      <c r="B59735" s="10"/>
      <c r="L59735" s="10"/>
      <c r="M59735" s="10"/>
    </row>
    <row r="59736" spans="2:13" s="1" customFormat="1" ht="13.8" x14ac:dyDescent="0.3">
      <c r="B59736" s="10"/>
      <c r="L59736" s="10"/>
      <c r="M59736" s="10"/>
    </row>
    <row r="59737" spans="2:13" s="1" customFormat="1" ht="13.8" x14ac:dyDescent="0.3">
      <c r="B59737" s="10"/>
      <c r="L59737" s="10"/>
      <c r="M59737" s="10"/>
    </row>
    <row r="59738" spans="2:13" s="1" customFormat="1" ht="13.8" x14ac:dyDescent="0.3">
      <c r="B59738" s="10"/>
      <c r="L59738" s="10"/>
      <c r="M59738" s="10"/>
    </row>
    <row r="59739" spans="2:13" s="1" customFormat="1" ht="13.8" x14ac:dyDescent="0.3">
      <c r="B59739" s="10"/>
      <c r="L59739" s="10"/>
      <c r="M59739" s="10"/>
    </row>
    <row r="59740" spans="2:13" s="1" customFormat="1" ht="13.8" x14ac:dyDescent="0.3">
      <c r="B59740" s="10"/>
      <c r="L59740" s="10"/>
      <c r="M59740" s="10"/>
    </row>
    <row r="59741" spans="2:13" s="1" customFormat="1" ht="13.8" x14ac:dyDescent="0.3">
      <c r="B59741" s="10"/>
      <c r="L59741" s="10"/>
      <c r="M59741" s="10"/>
    </row>
    <row r="59742" spans="2:13" s="1" customFormat="1" ht="13.8" x14ac:dyDescent="0.3">
      <c r="B59742" s="10"/>
      <c r="L59742" s="10"/>
      <c r="M59742" s="10"/>
    </row>
    <row r="59743" spans="2:13" s="1" customFormat="1" ht="13.8" x14ac:dyDescent="0.3">
      <c r="B59743" s="10"/>
      <c r="L59743" s="10"/>
      <c r="M59743" s="10"/>
    </row>
    <row r="59744" spans="2:13" s="1" customFormat="1" ht="13.8" x14ac:dyDescent="0.3">
      <c r="B59744" s="10"/>
      <c r="L59744" s="10"/>
      <c r="M59744" s="10"/>
    </row>
    <row r="59745" spans="2:13" s="1" customFormat="1" ht="13.8" x14ac:dyDescent="0.3">
      <c r="B59745" s="10"/>
      <c r="L59745" s="10"/>
      <c r="M59745" s="10"/>
    </row>
    <row r="59746" spans="2:13" s="1" customFormat="1" ht="13.8" x14ac:dyDescent="0.3">
      <c r="B59746" s="10"/>
      <c r="L59746" s="10"/>
      <c r="M59746" s="10"/>
    </row>
    <row r="59747" spans="2:13" s="1" customFormat="1" ht="13.8" x14ac:dyDescent="0.3">
      <c r="B59747" s="10"/>
      <c r="L59747" s="10"/>
      <c r="M59747" s="10"/>
    </row>
    <row r="59748" spans="2:13" s="1" customFormat="1" ht="13.8" x14ac:dyDescent="0.3">
      <c r="B59748" s="10"/>
      <c r="L59748" s="10"/>
      <c r="M59748" s="10"/>
    </row>
    <row r="59749" spans="2:13" s="1" customFormat="1" ht="13.8" x14ac:dyDescent="0.3">
      <c r="B59749" s="10"/>
      <c r="L59749" s="10"/>
      <c r="M59749" s="10"/>
    </row>
    <row r="59750" spans="2:13" s="1" customFormat="1" ht="13.8" x14ac:dyDescent="0.3">
      <c r="B59750" s="10"/>
      <c r="L59750" s="10"/>
      <c r="M59750" s="10"/>
    </row>
    <row r="59751" spans="2:13" s="1" customFormat="1" ht="13.8" x14ac:dyDescent="0.3">
      <c r="B59751" s="10"/>
      <c r="L59751" s="10"/>
      <c r="M59751" s="10"/>
    </row>
    <row r="59752" spans="2:13" s="1" customFormat="1" ht="13.8" x14ac:dyDescent="0.3">
      <c r="B59752" s="10"/>
      <c r="L59752" s="10"/>
      <c r="M59752" s="10"/>
    </row>
    <row r="59753" spans="2:13" s="1" customFormat="1" ht="13.8" x14ac:dyDescent="0.3">
      <c r="B59753" s="10"/>
      <c r="L59753" s="10"/>
      <c r="M59753" s="10"/>
    </row>
    <row r="59754" spans="2:13" s="1" customFormat="1" ht="13.8" x14ac:dyDescent="0.3">
      <c r="B59754" s="10"/>
      <c r="L59754" s="10"/>
      <c r="M59754" s="10"/>
    </row>
    <row r="59755" spans="2:13" s="1" customFormat="1" ht="13.8" x14ac:dyDescent="0.3">
      <c r="B59755" s="10"/>
      <c r="L59755" s="10"/>
      <c r="M59755" s="10"/>
    </row>
    <row r="59756" spans="2:13" s="1" customFormat="1" ht="13.8" x14ac:dyDescent="0.3">
      <c r="B59756" s="10"/>
      <c r="L59756" s="10"/>
      <c r="M59756" s="10"/>
    </row>
    <row r="59757" spans="2:13" s="1" customFormat="1" ht="13.8" x14ac:dyDescent="0.3">
      <c r="B59757" s="10"/>
      <c r="L59757" s="10"/>
      <c r="M59757" s="10"/>
    </row>
    <row r="59758" spans="2:13" s="1" customFormat="1" ht="13.8" x14ac:dyDescent="0.3">
      <c r="B59758" s="10"/>
      <c r="L59758" s="10"/>
      <c r="M59758" s="10"/>
    </row>
    <row r="59759" spans="2:13" s="1" customFormat="1" ht="13.8" x14ac:dyDescent="0.3">
      <c r="B59759" s="10"/>
      <c r="L59759" s="10"/>
      <c r="M59759" s="10"/>
    </row>
    <row r="59760" spans="2:13" s="1" customFormat="1" ht="13.8" x14ac:dyDescent="0.3">
      <c r="B59760" s="10"/>
      <c r="L59760" s="10"/>
      <c r="M59760" s="10"/>
    </row>
    <row r="59761" spans="2:13" s="1" customFormat="1" ht="13.8" x14ac:dyDescent="0.3">
      <c r="B59761" s="10"/>
      <c r="L59761" s="10"/>
      <c r="M59761" s="10"/>
    </row>
    <row r="59762" spans="2:13" s="1" customFormat="1" ht="13.8" x14ac:dyDescent="0.3">
      <c r="B59762" s="10"/>
      <c r="L59762" s="10"/>
      <c r="M59762" s="10"/>
    </row>
    <row r="59763" spans="2:13" s="1" customFormat="1" ht="13.8" x14ac:dyDescent="0.3">
      <c r="B59763" s="10"/>
      <c r="L59763" s="10"/>
      <c r="M59763" s="10"/>
    </row>
    <row r="59764" spans="2:13" s="1" customFormat="1" ht="13.8" x14ac:dyDescent="0.3">
      <c r="B59764" s="10"/>
      <c r="L59764" s="10"/>
      <c r="M59764" s="10"/>
    </row>
    <row r="59765" spans="2:13" s="1" customFormat="1" ht="13.8" x14ac:dyDescent="0.3">
      <c r="B59765" s="10"/>
      <c r="L59765" s="10"/>
      <c r="M59765" s="10"/>
    </row>
    <row r="59766" spans="2:13" s="1" customFormat="1" ht="13.8" x14ac:dyDescent="0.3">
      <c r="B59766" s="10"/>
      <c r="L59766" s="10"/>
      <c r="M59766" s="10"/>
    </row>
    <row r="59767" spans="2:13" s="1" customFormat="1" ht="13.8" x14ac:dyDescent="0.3">
      <c r="B59767" s="10"/>
      <c r="L59767" s="10"/>
      <c r="M59767" s="10"/>
    </row>
    <row r="59768" spans="2:13" s="1" customFormat="1" ht="13.8" x14ac:dyDescent="0.3">
      <c r="B59768" s="10"/>
      <c r="L59768" s="10"/>
      <c r="M59768" s="10"/>
    </row>
    <row r="59769" spans="2:13" s="1" customFormat="1" ht="13.8" x14ac:dyDescent="0.3">
      <c r="B59769" s="10"/>
      <c r="L59769" s="10"/>
      <c r="M59769" s="10"/>
    </row>
    <row r="59770" spans="2:13" s="1" customFormat="1" ht="13.8" x14ac:dyDescent="0.3">
      <c r="B59770" s="10"/>
      <c r="L59770" s="10"/>
      <c r="M59770" s="10"/>
    </row>
    <row r="59771" spans="2:13" s="1" customFormat="1" ht="13.8" x14ac:dyDescent="0.3">
      <c r="B59771" s="10"/>
      <c r="L59771" s="10"/>
      <c r="M59771" s="10"/>
    </row>
    <row r="59772" spans="2:13" s="1" customFormat="1" ht="13.8" x14ac:dyDescent="0.3">
      <c r="B59772" s="10"/>
      <c r="L59772" s="10"/>
      <c r="M59772" s="10"/>
    </row>
    <row r="59773" spans="2:13" s="1" customFormat="1" ht="13.8" x14ac:dyDescent="0.3">
      <c r="B59773" s="10"/>
      <c r="L59773" s="10"/>
      <c r="M59773" s="10"/>
    </row>
    <row r="59774" spans="2:13" s="1" customFormat="1" ht="13.8" x14ac:dyDescent="0.3">
      <c r="B59774" s="10"/>
      <c r="L59774" s="10"/>
      <c r="M59774" s="10"/>
    </row>
    <row r="59775" spans="2:13" s="1" customFormat="1" ht="13.8" x14ac:dyDescent="0.3">
      <c r="B59775" s="10"/>
      <c r="L59775" s="10"/>
      <c r="M59775" s="10"/>
    </row>
    <row r="59776" spans="2:13" s="1" customFormat="1" ht="13.8" x14ac:dyDescent="0.3">
      <c r="B59776" s="10"/>
      <c r="L59776" s="10"/>
      <c r="M59776" s="10"/>
    </row>
    <row r="59777" spans="2:13" s="1" customFormat="1" ht="13.8" x14ac:dyDescent="0.3">
      <c r="B59777" s="10"/>
      <c r="L59777" s="10"/>
      <c r="M59777" s="10"/>
    </row>
    <row r="59778" spans="2:13" s="1" customFormat="1" ht="13.8" x14ac:dyDescent="0.3">
      <c r="B59778" s="10"/>
      <c r="L59778" s="10"/>
      <c r="M59778" s="10"/>
    </row>
    <row r="59779" spans="2:13" s="1" customFormat="1" ht="13.8" x14ac:dyDescent="0.3">
      <c r="B59779" s="10"/>
      <c r="L59779" s="10"/>
      <c r="M59779" s="10"/>
    </row>
    <row r="59780" spans="2:13" s="1" customFormat="1" ht="13.8" x14ac:dyDescent="0.3">
      <c r="B59780" s="10"/>
      <c r="L59780" s="10"/>
      <c r="M59780" s="10"/>
    </row>
    <row r="59781" spans="2:13" s="1" customFormat="1" ht="13.8" x14ac:dyDescent="0.3">
      <c r="B59781" s="10"/>
      <c r="L59781" s="10"/>
      <c r="M59781" s="10"/>
    </row>
    <row r="59782" spans="2:13" s="1" customFormat="1" ht="13.8" x14ac:dyDescent="0.3">
      <c r="B59782" s="10"/>
      <c r="L59782" s="10"/>
      <c r="M59782" s="10"/>
    </row>
    <row r="59783" spans="2:13" s="1" customFormat="1" ht="13.8" x14ac:dyDescent="0.3">
      <c r="B59783" s="10"/>
      <c r="L59783" s="10"/>
      <c r="M59783" s="10"/>
    </row>
    <row r="59784" spans="2:13" s="1" customFormat="1" ht="13.8" x14ac:dyDescent="0.3">
      <c r="B59784" s="10"/>
      <c r="L59784" s="10"/>
      <c r="M59784" s="10"/>
    </row>
    <row r="59785" spans="2:13" s="1" customFormat="1" ht="13.8" x14ac:dyDescent="0.3">
      <c r="B59785" s="10"/>
      <c r="L59785" s="10"/>
      <c r="M59785" s="10"/>
    </row>
    <row r="59786" spans="2:13" s="1" customFormat="1" ht="13.8" x14ac:dyDescent="0.3">
      <c r="B59786" s="10"/>
      <c r="L59786" s="10"/>
      <c r="M59786" s="10"/>
    </row>
    <row r="59787" spans="2:13" s="1" customFormat="1" ht="13.8" x14ac:dyDescent="0.3">
      <c r="B59787" s="10"/>
      <c r="L59787" s="10"/>
      <c r="M59787" s="10"/>
    </row>
    <row r="59788" spans="2:13" s="1" customFormat="1" ht="13.8" x14ac:dyDescent="0.3">
      <c r="B59788" s="10"/>
      <c r="L59788" s="10"/>
      <c r="M59788" s="10"/>
    </row>
    <row r="59789" spans="2:13" s="1" customFormat="1" ht="13.8" x14ac:dyDescent="0.3">
      <c r="B59789" s="10"/>
      <c r="L59789" s="10"/>
      <c r="M59789" s="10"/>
    </row>
    <row r="59790" spans="2:13" s="1" customFormat="1" ht="13.8" x14ac:dyDescent="0.3">
      <c r="B59790" s="10"/>
      <c r="L59790" s="10"/>
      <c r="M59790" s="10"/>
    </row>
    <row r="59791" spans="2:13" s="1" customFormat="1" ht="13.8" x14ac:dyDescent="0.3">
      <c r="B59791" s="10"/>
      <c r="L59791" s="10"/>
      <c r="M59791" s="10"/>
    </row>
    <row r="59792" spans="2:13" s="1" customFormat="1" ht="13.8" x14ac:dyDescent="0.3">
      <c r="B59792" s="10"/>
      <c r="L59792" s="10"/>
      <c r="M59792" s="10"/>
    </row>
    <row r="59793" spans="2:13" s="1" customFormat="1" ht="13.8" x14ac:dyDescent="0.3">
      <c r="B59793" s="10"/>
      <c r="L59793" s="10"/>
      <c r="M59793" s="10"/>
    </row>
    <row r="59794" spans="2:13" s="1" customFormat="1" ht="13.8" x14ac:dyDescent="0.3">
      <c r="B59794" s="10"/>
      <c r="L59794" s="10"/>
      <c r="M59794" s="10"/>
    </row>
    <row r="59795" spans="2:13" s="1" customFormat="1" ht="13.8" x14ac:dyDescent="0.3">
      <c r="B59795" s="10"/>
      <c r="L59795" s="10"/>
      <c r="M59795" s="10"/>
    </row>
    <row r="59796" spans="2:13" s="1" customFormat="1" ht="13.8" x14ac:dyDescent="0.3">
      <c r="B59796" s="10"/>
      <c r="L59796" s="10"/>
      <c r="M59796" s="10"/>
    </row>
    <row r="59797" spans="2:13" s="1" customFormat="1" ht="13.8" x14ac:dyDescent="0.3">
      <c r="B59797" s="10"/>
      <c r="L59797" s="10"/>
      <c r="M59797" s="10"/>
    </row>
    <row r="59798" spans="2:13" s="1" customFormat="1" ht="13.8" x14ac:dyDescent="0.3">
      <c r="B59798" s="10"/>
      <c r="L59798" s="10"/>
      <c r="M59798" s="10"/>
    </row>
    <row r="59799" spans="2:13" s="1" customFormat="1" ht="13.8" x14ac:dyDescent="0.3">
      <c r="B59799" s="10"/>
      <c r="L59799" s="10"/>
      <c r="M59799" s="10"/>
    </row>
    <row r="59800" spans="2:13" s="1" customFormat="1" ht="13.8" x14ac:dyDescent="0.3">
      <c r="B59800" s="10"/>
      <c r="L59800" s="10"/>
      <c r="M59800" s="10"/>
    </row>
    <row r="59801" spans="2:13" s="1" customFormat="1" ht="13.8" x14ac:dyDescent="0.3">
      <c r="B59801" s="10"/>
      <c r="L59801" s="10"/>
      <c r="M59801" s="10"/>
    </row>
    <row r="59802" spans="2:13" s="1" customFormat="1" ht="13.8" x14ac:dyDescent="0.3">
      <c r="B59802" s="10"/>
      <c r="L59802" s="10"/>
      <c r="M59802" s="10"/>
    </row>
    <row r="59803" spans="2:13" s="1" customFormat="1" ht="13.8" x14ac:dyDescent="0.3">
      <c r="B59803" s="10"/>
      <c r="L59803" s="10"/>
      <c r="M59803" s="10"/>
    </row>
    <row r="59804" spans="2:13" s="1" customFormat="1" ht="13.8" x14ac:dyDescent="0.3">
      <c r="B59804" s="10"/>
      <c r="L59804" s="10"/>
      <c r="M59804" s="10"/>
    </row>
    <row r="59805" spans="2:13" s="1" customFormat="1" ht="13.8" x14ac:dyDescent="0.3">
      <c r="B59805" s="10"/>
      <c r="L59805" s="10"/>
      <c r="M59805" s="10"/>
    </row>
    <row r="59806" spans="2:13" s="1" customFormat="1" ht="13.8" x14ac:dyDescent="0.3">
      <c r="B59806" s="10"/>
      <c r="L59806" s="10"/>
      <c r="M59806" s="10"/>
    </row>
    <row r="59807" spans="2:13" s="1" customFormat="1" ht="13.8" x14ac:dyDescent="0.3">
      <c r="B59807" s="10"/>
      <c r="L59807" s="10"/>
      <c r="M59807" s="10"/>
    </row>
    <row r="59808" spans="2:13" s="1" customFormat="1" ht="13.8" x14ac:dyDescent="0.3">
      <c r="B59808" s="10"/>
      <c r="L59808" s="10"/>
      <c r="M59808" s="10"/>
    </row>
    <row r="59809" spans="2:13" s="1" customFormat="1" ht="13.8" x14ac:dyDescent="0.3">
      <c r="B59809" s="10"/>
      <c r="L59809" s="10"/>
      <c r="M59809" s="10"/>
    </row>
    <row r="59810" spans="2:13" s="1" customFormat="1" ht="13.8" x14ac:dyDescent="0.3">
      <c r="B59810" s="10"/>
      <c r="L59810" s="10"/>
      <c r="M59810" s="10"/>
    </row>
    <row r="59811" spans="2:13" s="1" customFormat="1" ht="13.8" x14ac:dyDescent="0.3">
      <c r="B59811" s="10"/>
      <c r="L59811" s="10"/>
      <c r="M59811" s="10"/>
    </row>
    <row r="59812" spans="2:13" s="1" customFormat="1" ht="13.8" x14ac:dyDescent="0.3">
      <c r="B59812" s="10"/>
      <c r="L59812" s="10"/>
      <c r="M59812" s="10"/>
    </row>
    <row r="59813" spans="2:13" s="1" customFormat="1" ht="13.8" x14ac:dyDescent="0.3">
      <c r="B59813" s="10"/>
      <c r="L59813" s="10"/>
      <c r="M59813" s="10"/>
    </row>
    <row r="59814" spans="2:13" s="1" customFormat="1" ht="13.8" x14ac:dyDescent="0.3">
      <c r="B59814" s="10"/>
      <c r="L59814" s="10"/>
      <c r="M59814" s="10"/>
    </row>
    <row r="59815" spans="2:13" s="1" customFormat="1" ht="13.8" x14ac:dyDescent="0.3">
      <c r="B59815" s="10"/>
      <c r="L59815" s="10"/>
      <c r="M59815" s="10"/>
    </row>
    <row r="59816" spans="2:13" s="1" customFormat="1" ht="13.8" x14ac:dyDescent="0.3">
      <c r="B59816" s="10"/>
      <c r="L59816" s="10"/>
      <c r="M59816" s="10"/>
    </row>
    <row r="59817" spans="2:13" s="1" customFormat="1" ht="13.8" x14ac:dyDescent="0.3">
      <c r="B59817" s="10"/>
      <c r="L59817" s="10"/>
      <c r="M59817" s="10"/>
    </row>
    <row r="59818" spans="2:13" s="1" customFormat="1" ht="13.8" x14ac:dyDescent="0.3">
      <c r="B59818" s="10"/>
      <c r="L59818" s="10"/>
      <c r="M59818" s="10"/>
    </row>
    <row r="59819" spans="2:13" s="1" customFormat="1" ht="13.8" x14ac:dyDescent="0.3">
      <c r="B59819" s="10"/>
      <c r="L59819" s="10"/>
      <c r="M59819" s="10"/>
    </row>
    <row r="59820" spans="2:13" s="1" customFormat="1" ht="13.8" x14ac:dyDescent="0.3">
      <c r="B59820" s="10"/>
      <c r="L59820" s="10"/>
      <c r="M59820" s="10"/>
    </row>
    <row r="59821" spans="2:13" s="1" customFormat="1" ht="13.8" x14ac:dyDescent="0.3">
      <c r="B59821" s="10"/>
      <c r="L59821" s="10"/>
      <c r="M59821" s="10"/>
    </row>
    <row r="59822" spans="2:13" s="1" customFormat="1" ht="13.8" x14ac:dyDescent="0.3">
      <c r="B59822" s="10"/>
      <c r="L59822" s="10"/>
      <c r="M59822" s="10"/>
    </row>
    <row r="59823" spans="2:13" s="1" customFormat="1" ht="13.8" x14ac:dyDescent="0.3">
      <c r="B59823" s="10"/>
      <c r="L59823" s="10"/>
      <c r="M59823" s="10"/>
    </row>
    <row r="59824" spans="2:13" s="1" customFormat="1" ht="13.8" x14ac:dyDescent="0.3">
      <c r="B59824" s="10"/>
      <c r="L59824" s="10"/>
      <c r="M59824" s="10"/>
    </row>
    <row r="59825" spans="2:13" s="1" customFormat="1" ht="13.8" x14ac:dyDescent="0.3">
      <c r="B59825" s="10"/>
      <c r="L59825" s="10"/>
      <c r="M59825" s="10"/>
    </row>
    <row r="59826" spans="2:13" s="1" customFormat="1" ht="13.8" x14ac:dyDescent="0.3">
      <c r="B59826" s="10"/>
      <c r="L59826" s="10"/>
      <c r="M59826" s="10"/>
    </row>
    <row r="59827" spans="2:13" s="1" customFormat="1" ht="13.8" x14ac:dyDescent="0.3">
      <c r="B59827" s="10"/>
      <c r="L59827" s="10"/>
      <c r="M59827" s="10"/>
    </row>
    <row r="59828" spans="2:13" s="1" customFormat="1" ht="13.8" x14ac:dyDescent="0.3">
      <c r="B59828" s="10"/>
      <c r="L59828" s="10"/>
      <c r="M59828" s="10"/>
    </row>
    <row r="59829" spans="2:13" s="1" customFormat="1" ht="13.8" x14ac:dyDescent="0.3">
      <c r="B59829" s="10"/>
      <c r="L59829" s="10"/>
      <c r="M59829" s="10"/>
    </row>
    <row r="59830" spans="2:13" s="1" customFormat="1" ht="13.8" x14ac:dyDescent="0.3">
      <c r="B59830" s="10"/>
      <c r="L59830" s="10"/>
      <c r="M59830" s="10"/>
    </row>
    <row r="59831" spans="2:13" s="1" customFormat="1" ht="13.8" x14ac:dyDescent="0.3">
      <c r="B59831" s="10"/>
      <c r="L59831" s="10"/>
      <c r="M59831" s="10"/>
    </row>
    <row r="59832" spans="2:13" s="1" customFormat="1" ht="13.8" x14ac:dyDescent="0.3">
      <c r="B59832" s="10"/>
      <c r="L59832" s="10"/>
      <c r="M59832" s="10"/>
    </row>
    <row r="59833" spans="2:13" s="1" customFormat="1" ht="13.8" x14ac:dyDescent="0.3">
      <c r="B59833" s="10"/>
      <c r="L59833" s="10"/>
      <c r="M59833" s="10"/>
    </row>
    <row r="59834" spans="2:13" s="1" customFormat="1" ht="13.8" x14ac:dyDescent="0.3">
      <c r="B59834" s="10"/>
      <c r="L59834" s="10"/>
      <c r="M59834" s="10"/>
    </row>
    <row r="59835" spans="2:13" s="1" customFormat="1" ht="13.8" x14ac:dyDescent="0.3">
      <c r="B59835" s="10"/>
      <c r="L59835" s="10"/>
      <c r="M59835" s="10"/>
    </row>
    <row r="59836" spans="2:13" s="1" customFormat="1" ht="13.8" x14ac:dyDescent="0.3">
      <c r="B59836" s="10"/>
      <c r="L59836" s="10"/>
      <c r="M59836" s="10"/>
    </row>
    <row r="59837" spans="2:13" s="1" customFormat="1" ht="13.8" x14ac:dyDescent="0.3">
      <c r="B59837" s="10"/>
      <c r="L59837" s="10"/>
      <c r="M59837" s="10"/>
    </row>
    <row r="59838" spans="2:13" s="1" customFormat="1" ht="13.8" x14ac:dyDescent="0.3">
      <c r="B59838" s="10"/>
      <c r="L59838" s="10"/>
      <c r="M59838" s="10"/>
    </row>
    <row r="59839" spans="2:13" s="1" customFormat="1" ht="13.8" x14ac:dyDescent="0.3">
      <c r="B59839" s="10"/>
      <c r="L59839" s="10"/>
      <c r="M59839" s="10"/>
    </row>
    <row r="59840" spans="2:13" s="1" customFormat="1" ht="13.8" x14ac:dyDescent="0.3">
      <c r="B59840" s="10"/>
      <c r="L59840" s="10"/>
      <c r="M59840" s="10"/>
    </row>
    <row r="59841" spans="2:13" s="1" customFormat="1" ht="13.8" x14ac:dyDescent="0.3">
      <c r="B59841" s="10"/>
      <c r="L59841" s="10"/>
      <c r="M59841" s="10"/>
    </row>
    <row r="59842" spans="2:13" s="1" customFormat="1" ht="13.8" x14ac:dyDescent="0.3">
      <c r="B59842" s="10"/>
      <c r="L59842" s="10"/>
      <c r="M59842" s="10"/>
    </row>
    <row r="59843" spans="2:13" s="1" customFormat="1" ht="13.8" x14ac:dyDescent="0.3">
      <c r="B59843" s="10"/>
      <c r="L59843" s="10"/>
      <c r="M59843" s="10"/>
    </row>
    <row r="59844" spans="2:13" s="1" customFormat="1" ht="13.8" x14ac:dyDescent="0.3">
      <c r="B59844" s="10"/>
      <c r="L59844" s="10"/>
      <c r="M59844" s="10"/>
    </row>
    <row r="59845" spans="2:13" s="1" customFormat="1" ht="13.8" x14ac:dyDescent="0.3">
      <c r="B59845" s="10"/>
      <c r="L59845" s="10"/>
      <c r="M59845" s="10"/>
    </row>
    <row r="59846" spans="2:13" s="1" customFormat="1" ht="13.8" x14ac:dyDescent="0.3">
      <c r="B59846" s="10"/>
      <c r="L59846" s="10"/>
      <c r="M59846" s="10"/>
    </row>
    <row r="59847" spans="2:13" s="1" customFormat="1" ht="13.8" x14ac:dyDescent="0.3">
      <c r="B59847" s="10"/>
      <c r="L59847" s="10"/>
      <c r="M59847" s="10"/>
    </row>
    <row r="59848" spans="2:13" s="1" customFormat="1" ht="13.8" x14ac:dyDescent="0.3">
      <c r="B59848" s="10"/>
      <c r="L59848" s="10"/>
      <c r="M59848" s="10"/>
    </row>
    <row r="59849" spans="2:13" s="1" customFormat="1" ht="13.8" x14ac:dyDescent="0.3">
      <c r="B59849" s="10"/>
      <c r="L59849" s="10"/>
      <c r="M59849" s="10"/>
    </row>
    <row r="59850" spans="2:13" s="1" customFormat="1" ht="13.8" x14ac:dyDescent="0.3">
      <c r="B59850" s="10"/>
      <c r="L59850" s="10"/>
      <c r="M59850" s="10"/>
    </row>
    <row r="59851" spans="2:13" s="1" customFormat="1" ht="13.8" x14ac:dyDescent="0.3">
      <c r="B59851" s="10"/>
      <c r="L59851" s="10"/>
      <c r="M59851" s="10"/>
    </row>
    <row r="59852" spans="2:13" s="1" customFormat="1" ht="13.8" x14ac:dyDescent="0.3">
      <c r="B59852" s="10"/>
      <c r="L59852" s="10"/>
      <c r="M59852" s="10"/>
    </row>
    <row r="59853" spans="2:13" s="1" customFormat="1" ht="13.8" x14ac:dyDescent="0.3">
      <c r="B59853" s="10"/>
      <c r="L59853" s="10"/>
      <c r="M59853" s="10"/>
    </row>
    <row r="59854" spans="2:13" s="1" customFormat="1" ht="13.8" x14ac:dyDescent="0.3">
      <c r="B59854" s="10"/>
      <c r="L59854" s="10"/>
      <c r="M59854" s="10"/>
    </row>
    <row r="59855" spans="2:13" s="1" customFormat="1" ht="13.8" x14ac:dyDescent="0.3">
      <c r="B59855" s="10"/>
      <c r="L59855" s="10"/>
      <c r="M59855" s="10"/>
    </row>
    <row r="59856" spans="2:13" s="1" customFormat="1" ht="13.8" x14ac:dyDescent="0.3">
      <c r="B59856" s="10"/>
      <c r="L59856" s="10"/>
      <c r="M59856" s="10"/>
    </row>
    <row r="59857" spans="2:13" s="1" customFormat="1" ht="13.8" x14ac:dyDescent="0.3">
      <c r="B59857" s="10"/>
      <c r="L59857" s="10"/>
      <c r="M59857" s="10"/>
    </row>
    <row r="59858" spans="2:13" s="1" customFormat="1" ht="13.8" x14ac:dyDescent="0.3">
      <c r="B59858" s="10"/>
      <c r="L59858" s="10"/>
      <c r="M59858" s="10"/>
    </row>
    <row r="59859" spans="2:13" s="1" customFormat="1" ht="13.8" x14ac:dyDescent="0.3">
      <c r="B59859" s="10"/>
      <c r="L59859" s="10"/>
      <c r="M59859" s="10"/>
    </row>
    <row r="59860" spans="2:13" s="1" customFormat="1" ht="13.8" x14ac:dyDescent="0.3">
      <c r="B59860" s="10"/>
      <c r="L59860" s="10"/>
      <c r="M59860" s="10"/>
    </row>
    <row r="59861" spans="2:13" s="1" customFormat="1" ht="13.8" x14ac:dyDescent="0.3">
      <c r="B59861" s="10"/>
      <c r="L59861" s="10"/>
      <c r="M59861" s="10"/>
    </row>
    <row r="59862" spans="2:13" s="1" customFormat="1" ht="13.8" x14ac:dyDescent="0.3">
      <c r="B59862" s="10"/>
      <c r="L59862" s="10"/>
      <c r="M59862" s="10"/>
    </row>
    <row r="59863" spans="2:13" s="1" customFormat="1" ht="13.8" x14ac:dyDescent="0.3">
      <c r="B59863" s="10"/>
      <c r="L59863" s="10"/>
      <c r="M59863" s="10"/>
    </row>
    <row r="59864" spans="2:13" s="1" customFormat="1" ht="13.8" x14ac:dyDescent="0.3">
      <c r="B59864" s="10"/>
      <c r="L59864" s="10"/>
      <c r="M59864" s="10"/>
    </row>
    <row r="59865" spans="2:13" s="1" customFormat="1" ht="13.8" x14ac:dyDescent="0.3">
      <c r="B59865" s="10"/>
      <c r="L59865" s="10"/>
      <c r="M59865" s="10"/>
    </row>
    <row r="59866" spans="2:13" s="1" customFormat="1" ht="13.8" x14ac:dyDescent="0.3">
      <c r="B59866" s="10"/>
      <c r="L59866" s="10"/>
      <c r="M59866" s="10"/>
    </row>
    <row r="59867" spans="2:13" s="1" customFormat="1" ht="13.8" x14ac:dyDescent="0.3">
      <c r="B59867" s="10"/>
      <c r="L59867" s="10"/>
      <c r="M59867" s="10"/>
    </row>
    <row r="59868" spans="2:13" s="1" customFormat="1" ht="13.8" x14ac:dyDescent="0.3">
      <c r="B59868" s="10"/>
      <c r="L59868" s="10"/>
      <c r="M59868" s="10"/>
    </row>
    <row r="59869" spans="2:13" s="1" customFormat="1" ht="13.8" x14ac:dyDescent="0.3">
      <c r="B59869" s="10"/>
      <c r="L59869" s="10"/>
      <c r="M59869" s="10"/>
    </row>
    <row r="59870" spans="2:13" s="1" customFormat="1" ht="13.8" x14ac:dyDescent="0.3">
      <c r="B59870" s="10"/>
      <c r="L59870" s="10"/>
      <c r="M59870" s="10"/>
    </row>
    <row r="59871" spans="2:13" s="1" customFormat="1" ht="13.8" x14ac:dyDescent="0.3">
      <c r="B59871" s="10"/>
      <c r="L59871" s="10"/>
      <c r="M59871" s="10"/>
    </row>
    <row r="59872" spans="2:13" s="1" customFormat="1" ht="13.8" x14ac:dyDescent="0.3">
      <c r="B59872" s="10"/>
      <c r="L59872" s="10"/>
      <c r="M59872" s="10"/>
    </row>
    <row r="59873" spans="2:13" s="1" customFormat="1" ht="13.8" x14ac:dyDescent="0.3">
      <c r="B59873" s="10"/>
      <c r="L59873" s="10"/>
      <c r="M59873" s="10"/>
    </row>
    <row r="59874" spans="2:13" s="1" customFormat="1" ht="13.8" x14ac:dyDescent="0.3">
      <c r="B59874" s="10"/>
      <c r="L59874" s="10"/>
      <c r="M59874" s="10"/>
    </row>
    <row r="59875" spans="2:13" s="1" customFormat="1" ht="13.8" x14ac:dyDescent="0.3">
      <c r="B59875" s="10"/>
      <c r="L59875" s="10"/>
      <c r="M59875" s="10"/>
    </row>
    <row r="59876" spans="2:13" s="1" customFormat="1" ht="13.8" x14ac:dyDescent="0.3">
      <c r="B59876" s="10"/>
      <c r="L59876" s="10"/>
      <c r="M59876" s="10"/>
    </row>
    <row r="59877" spans="2:13" s="1" customFormat="1" ht="13.8" x14ac:dyDescent="0.3">
      <c r="B59877" s="10"/>
      <c r="L59877" s="10"/>
      <c r="M59877" s="10"/>
    </row>
    <row r="59878" spans="2:13" s="1" customFormat="1" ht="13.8" x14ac:dyDescent="0.3">
      <c r="B59878" s="10"/>
      <c r="L59878" s="10"/>
      <c r="M59878" s="10"/>
    </row>
    <row r="59879" spans="2:13" s="1" customFormat="1" ht="13.8" x14ac:dyDescent="0.3">
      <c r="B59879" s="10"/>
      <c r="L59879" s="10"/>
      <c r="M59879" s="10"/>
    </row>
    <row r="59880" spans="2:13" s="1" customFormat="1" ht="13.8" x14ac:dyDescent="0.3">
      <c r="B59880" s="10"/>
      <c r="L59880" s="10"/>
      <c r="M59880" s="10"/>
    </row>
    <row r="59881" spans="2:13" s="1" customFormat="1" ht="13.8" x14ac:dyDescent="0.3">
      <c r="B59881" s="10"/>
      <c r="L59881" s="10"/>
      <c r="M59881" s="10"/>
    </row>
    <row r="59882" spans="2:13" s="1" customFormat="1" ht="13.8" x14ac:dyDescent="0.3">
      <c r="B59882" s="10"/>
      <c r="L59882" s="10"/>
      <c r="M59882" s="10"/>
    </row>
    <row r="59883" spans="2:13" s="1" customFormat="1" ht="13.8" x14ac:dyDescent="0.3">
      <c r="B59883" s="10"/>
      <c r="L59883" s="10"/>
      <c r="M59883" s="10"/>
    </row>
    <row r="59884" spans="2:13" s="1" customFormat="1" ht="13.8" x14ac:dyDescent="0.3">
      <c r="B59884" s="10"/>
      <c r="L59884" s="10"/>
      <c r="M59884" s="10"/>
    </row>
    <row r="59885" spans="2:13" s="1" customFormat="1" ht="13.8" x14ac:dyDescent="0.3">
      <c r="B59885" s="10"/>
      <c r="L59885" s="10"/>
      <c r="M59885" s="10"/>
    </row>
    <row r="59886" spans="2:13" s="1" customFormat="1" ht="13.8" x14ac:dyDescent="0.3">
      <c r="B59886" s="10"/>
      <c r="L59886" s="10"/>
      <c r="M59886" s="10"/>
    </row>
    <row r="59887" spans="2:13" s="1" customFormat="1" ht="13.8" x14ac:dyDescent="0.3">
      <c r="B59887" s="10"/>
      <c r="L59887" s="10"/>
      <c r="M59887" s="10"/>
    </row>
    <row r="59888" spans="2:13" s="1" customFormat="1" ht="13.8" x14ac:dyDescent="0.3">
      <c r="B59888" s="10"/>
      <c r="L59888" s="10"/>
      <c r="M59888" s="10"/>
    </row>
    <row r="59889" spans="2:13" s="1" customFormat="1" ht="13.8" x14ac:dyDescent="0.3">
      <c r="B59889" s="10"/>
      <c r="L59889" s="10"/>
      <c r="M59889" s="10"/>
    </row>
    <row r="59890" spans="2:13" s="1" customFormat="1" ht="13.8" x14ac:dyDescent="0.3">
      <c r="B59890" s="10"/>
      <c r="L59890" s="10"/>
      <c r="M59890" s="10"/>
    </row>
    <row r="59891" spans="2:13" s="1" customFormat="1" ht="13.8" x14ac:dyDescent="0.3">
      <c r="B59891" s="10"/>
      <c r="L59891" s="10"/>
      <c r="M59891" s="10"/>
    </row>
    <row r="59892" spans="2:13" s="1" customFormat="1" ht="13.8" x14ac:dyDescent="0.3">
      <c r="B59892" s="10"/>
      <c r="L59892" s="10"/>
      <c r="M59892" s="10"/>
    </row>
    <row r="59893" spans="2:13" s="1" customFormat="1" ht="13.8" x14ac:dyDescent="0.3">
      <c r="B59893" s="10"/>
      <c r="L59893" s="10"/>
      <c r="M59893" s="10"/>
    </row>
    <row r="59894" spans="2:13" s="1" customFormat="1" ht="13.8" x14ac:dyDescent="0.3">
      <c r="B59894" s="10"/>
      <c r="L59894" s="10"/>
      <c r="M59894" s="10"/>
    </row>
    <row r="59895" spans="2:13" s="1" customFormat="1" ht="13.8" x14ac:dyDescent="0.3">
      <c r="B59895" s="10"/>
      <c r="L59895" s="10"/>
      <c r="M59895" s="10"/>
    </row>
    <row r="59896" spans="2:13" s="1" customFormat="1" ht="13.8" x14ac:dyDescent="0.3">
      <c r="B59896" s="10"/>
      <c r="L59896" s="10"/>
      <c r="M59896" s="10"/>
    </row>
    <row r="59897" spans="2:13" s="1" customFormat="1" ht="13.8" x14ac:dyDescent="0.3">
      <c r="B59897" s="10"/>
      <c r="L59897" s="10"/>
      <c r="M59897" s="10"/>
    </row>
    <row r="59898" spans="2:13" s="1" customFormat="1" ht="13.8" x14ac:dyDescent="0.3">
      <c r="B59898" s="10"/>
      <c r="L59898" s="10"/>
      <c r="M59898" s="10"/>
    </row>
    <row r="59899" spans="2:13" s="1" customFormat="1" ht="13.8" x14ac:dyDescent="0.3">
      <c r="B59899" s="10"/>
      <c r="L59899" s="10"/>
      <c r="M59899" s="10"/>
    </row>
    <row r="59900" spans="2:13" s="1" customFormat="1" ht="13.8" x14ac:dyDescent="0.3">
      <c r="B59900" s="10"/>
      <c r="L59900" s="10"/>
      <c r="M59900" s="10"/>
    </row>
    <row r="59901" spans="2:13" s="1" customFormat="1" ht="13.8" x14ac:dyDescent="0.3">
      <c r="B59901" s="10"/>
      <c r="L59901" s="10"/>
      <c r="M59901" s="10"/>
    </row>
    <row r="59902" spans="2:13" s="1" customFormat="1" ht="13.8" x14ac:dyDescent="0.3">
      <c r="B59902" s="10"/>
      <c r="L59902" s="10"/>
      <c r="M59902" s="10"/>
    </row>
    <row r="59903" spans="2:13" s="1" customFormat="1" ht="13.8" x14ac:dyDescent="0.3">
      <c r="B59903" s="10"/>
      <c r="L59903" s="10"/>
      <c r="M59903" s="10"/>
    </row>
    <row r="59904" spans="2:13" s="1" customFormat="1" ht="13.8" x14ac:dyDescent="0.3">
      <c r="B59904" s="10"/>
      <c r="L59904" s="10"/>
      <c r="M59904" s="10"/>
    </row>
    <row r="59905" spans="2:13" s="1" customFormat="1" ht="13.8" x14ac:dyDescent="0.3">
      <c r="B59905" s="10"/>
      <c r="L59905" s="10"/>
      <c r="M59905" s="10"/>
    </row>
    <row r="59906" spans="2:13" s="1" customFormat="1" ht="13.8" x14ac:dyDescent="0.3">
      <c r="B59906" s="10"/>
      <c r="L59906" s="10"/>
      <c r="M59906" s="10"/>
    </row>
    <row r="59907" spans="2:13" s="1" customFormat="1" ht="13.8" x14ac:dyDescent="0.3">
      <c r="B59907" s="10"/>
      <c r="L59907" s="10"/>
      <c r="M59907" s="10"/>
    </row>
    <row r="59908" spans="2:13" s="1" customFormat="1" ht="13.8" x14ac:dyDescent="0.3">
      <c r="B59908" s="10"/>
      <c r="L59908" s="10"/>
      <c r="M59908" s="10"/>
    </row>
    <row r="59909" spans="2:13" s="1" customFormat="1" ht="13.8" x14ac:dyDescent="0.3">
      <c r="B59909" s="10"/>
      <c r="L59909" s="10"/>
      <c r="M59909" s="10"/>
    </row>
    <row r="59910" spans="2:13" s="1" customFormat="1" ht="13.8" x14ac:dyDescent="0.3">
      <c r="B59910" s="10"/>
      <c r="L59910" s="10"/>
      <c r="M59910" s="10"/>
    </row>
    <row r="59911" spans="2:13" s="1" customFormat="1" ht="13.8" x14ac:dyDescent="0.3">
      <c r="B59911" s="10"/>
      <c r="L59911" s="10"/>
      <c r="M59911" s="10"/>
    </row>
    <row r="59912" spans="2:13" s="1" customFormat="1" ht="13.8" x14ac:dyDescent="0.3">
      <c r="B59912" s="10"/>
      <c r="L59912" s="10"/>
      <c r="M59912" s="10"/>
    </row>
    <row r="59913" spans="2:13" s="1" customFormat="1" ht="13.8" x14ac:dyDescent="0.3">
      <c r="B59913" s="10"/>
      <c r="L59913" s="10"/>
      <c r="M59913" s="10"/>
    </row>
    <row r="59914" spans="2:13" s="1" customFormat="1" ht="13.8" x14ac:dyDescent="0.3">
      <c r="B59914" s="10"/>
      <c r="L59914" s="10"/>
      <c r="M59914" s="10"/>
    </row>
    <row r="59915" spans="2:13" s="1" customFormat="1" ht="13.8" x14ac:dyDescent="0.3">
      <c r="B59915" s="10"/>
      <c r="L59915" s="10"/>
      <c r="M59915" s="10"/>
    </row>
    <row r="59916" spans="2:13" s="1" customFormat="1" ht="13.8" x14ac:dyDescent="0.3">
      <c r="B59916" s="10"/>
      <c r="L59916" s="10"/>
      <c r="M59916" s="10"/>
    </row>
    <row r="59917" spans="2:13" s="1" customFormat="1" ht="13.8" x14ac:dyDescent="0.3">
      <c r="B59917" s="10"/>
      <c r="L59917" s="10"/>
      <c r="M59917" s="10"/>
    </row>
    <row r="59918" spans="2:13" s="1" customFormat="1" ht="13.8" x14ac:dyDescent="0.3">
      <c r="B59918" s="10"/>
      <c r="L59918" s="10"/>
      <c r="M59918" s="10"/>
    </row>
    <row r="59919" spans="2:13" s="1" customFormat="1" ht="13.8" x14ac:dyDescent="0.3">
      <c r="B59919" s="10"/>
      <c r="L59919" s="10"/>
      <c r="M59919" s="10"/>
    </row>
    <row r="59920" spans="2:13" s="1" customFormat="1" ht="13.8" x14ac:dyDescent="0.3">
      <c r="B59920" s="10"/>
      <c r="L59920" s="10"/>
      <c r="M59920" s="10"/>
    </row>
    <row r="59921" spans="2:13" s="1" customFormat="1" ht="13.8" x14ac:dyDescent="0.3">
      <c r="B59921" s="10"/>
      <c r="L59921" s="10"/>
      <c r="M59921" s="10"/>
    </row>
    <row r="59922" spans="2:13" s="1" customFormat="1" ht="13.8" x14ac:dyDescent="0.3">
      <c r="B59922" s="10"/>
      <c r="L59922" s="10"/>
      <c r="M59922" s="10"/>
    </row>
    <row r="59923" spans="2:13" s="1" customFormat="1" ht="13.8" x14ac:dyDescent="0.3">
      <c r="B59923" s="10"/>
      <c r="L59923" s="10"/>
      <c r="M59923" s="10"/>
    </row>
    <row r="59924" spans="2:13" s="1" customFormat="1" ht="13.8" x14ac:dyDescent="0.3">
      <c r="B59924" s="10"/>
      <c r="L59924" s="10"/>
      <c r="M59924" s="10"/>
    </row>
    <row r="59925" spans="2:13" s="1" customFormat="1" ht="13.8" x14ac:dyDescent="0.3">
      <c r="B59925" s="10"/>
      <c r="L59925" s="10"/>
      <c r="M59925" s="10"/>
    </row>
    <row r="59926" spans="2:13" s="1" customFormat="1" ht="13.8" x14ac:dyDescent="0.3">
      <c r="B59926" s="10"/>
      <c r="L59926" s="10"/>
      <c r="M59926" s="10"/>
    </row>
    <row r="59927" spans="2:13" s="1" customFormat="1" ht="13.8" x14ac:dyDescent="0.3">
      <c r="B59927" s="10"/>
      <c r="L59927" s="10"/>
      <c r="M59927" s="10"/>
    </row>
    <row r="59928" spans="2:13" s="1" customFormat="1" ht="13.8" x14ac:dyDescent="0.3">
      <c r="B59928" s="10"/>
      <c r="L59928" s="10"/>
      <c r="M59928" s="10"/>
    </row>
    <row r="59929" spans="2:13" s="1" customFormat="1" ht="13.8" x14ac:dyDescent="0.3">
      <c r="B59929" s="10"/>
      <c r="L59929" s="10"/>
      <c r="M59929" s="10"/>
    </row>
    <row r="59930" spans="2:13" s="1" customFormat="1" ht="13.8" x14ac:dyDescent="0.3">
      <c r="B59930" s="10"/>
      <c r="L59930" s="10"/>
      <c r="M59930" s="10"/>
    </row>
    <row r="59931" spans="2:13" s="1" customFormat="1" ht="13.8" x14ac:dyDescent="0.3">
      <c r="B59931" s="10"/>
      <c r="L59931" s="10"/>
      <c r="M59931" s="10"/>
    </row>
    <row r="59932" spans="2:13" s="1" customFormat="1" ht="13.8" x14ac:dyDescent="0.3">
      <c r="B59932" s="10"/>
      <c r="L59932" s="10"/>
      <c r="M59932" s="10"/>
    </row>
    <row r="59933" spans="2:13" s="1" customFormat="1" ht="13.8" x14ac:dyDescent="0.3">
      <c r="B59933" s="10"/>
      <c r="L59933" s="10"/>
      <c r="M59933" s="10"/>
    </row>
    <row r="59934" spans="2:13" s="1" customFormat="1" ht="13.8" x14ac:dyDescent="0.3">
      <c r="B59934" s="10"/>
      <c r="L59934" s="10"/>
      <c r="M59934" s="10"/>
    </row>
    <row r="59935" spans="2:13" s="1" customFormat="1" ht="13.8" x14ac:dyDescent="0.3">
      <c r="B59935" s="10"/>
      <c r="L59935" s="10"/>
      <c r="M59935" s="10"/>
    </row>
    <row r="59936" spans="2:13" s="1" customFormat="1" ht="13.8" x14ac:dyDescent="0.3">
      <c r="B59936" s="10"/>
      <c r="L59936" s="10"/>
      <c r="M59936" s="10"/>
    </row>
    <row r="59937" spans="2:13" s="1" customFormat="1" ht="13.8" x14ac:dyDescent="0.3">
      <c r="B59937" s="10"/>
      <c r="L59937" s="10"/>
      <c r="M59937" s="10"/>
    </row>
    <row r="59938" spans="2:13" s="1" customFormat="1" ht="13.8" x14ac:dyDescent="0.3">
      <c r="B59938" s="10"/>
      <c r="L59938" s="10"/>
      <c r="M59938" s="10"/>
    </row>
    <row r="59939" spans="2:13" s="1" customFormat="1" ht="13.8" x14ac:dyDescent="0.3">
      <c r="B59939" s="10"/>
      <c r="L59939" s="10"/>
      <c r="M59939" s="10"/>
    </row>
    <row r="59940" spans="2:13" s="1" customFormat="1" ht="13.8" x14ac:dyDescent="0.3">
      <c r="B59940" s="10"/>
      <c r="L59940" s="10"/>
      <c r="M59940" s="10"/>
    </row>
    <row r="59941" spans="2:13" s="1" customFormat="1" ht="13.8" x14ac:dyDescent="0.3">
      <c r="B59941" s="10"/>
      <c r="L59941" s="10"/>
      <c r="M59941" s="10"/>
    </row>
    <row r="59942" spans="2:13" s="1" customFormat="1" ht="13.8" x14ac:dyDescent="0.3">
      <c r="B59942" s="10"/>
      <c r="L59942" s="10"/>
      <c r="M59942" s="10"/>
    </row>
    <row r="59943" spans="2:13" s="1" customFormat="1" ht="13.8" x14ac:dyDescent="0.3">
      <c r="B59943" s="10"/>
      <c r="L59943" s="10"/>
      <c r="M59943" s="10"/>
    </row>
    <row r="59944" spans="2:13" s="1" customFormat="1" ht="13.8" x14ac:dyDescent="0.3">
      <c r="B59944" s="10"/>
      <c r="L59944" s="10"/>
      <c r="M59944" s="10"/>
    </row>
    <row r="59945" spans="2:13" s="1" customFormat="1" ht="13.8" x14ac:dyDescent="0.3">
      <c r="B59945" s="10"/>
      <c r="L59945" s="10"/>
      <c r="M59945" s="10"/>
    </row>
    <row r="59946" spans="2:13" s="1" customFormat="1" ht="13.8" x14ac:dyDescent="0.3">
      <c r="B59946" s="10"/>
      <c r="L59946" s="10"/>
      <c r="M59946" s="10"/>
    </row>
    <row r="59947" spans="2:13" s="1" customFormat="1" ht="13.8" x14ac:dyDescent="0.3">
      <c r="B59947" s="10"/>
      <c r="L59947" s="10"/>
      <c r="M59947" s="10"/>
    </row>
    <row r="59948" spans="2:13" s="1" customFormat="1" ht="13.8" x14ac:dyDescent="0.3">
      <c r="B59948" s="10"/>
      <c r="L59948" s="10"/>
      <c r="M59948" s="10"/>
    </row>
    <row r="59949" spans="2:13" s="1" customFormat="1" ht="13.8" x14ac:dyDescent="0.3">
      <c r="B59949" s="10"/>
      <c r="L59949" s="10"/>
      <c r="M59949" s="10"/>
    </row>
    <row r="59950" spans="2:13" s="1" customFormat="1" ht="13.8" x14ac:dyDescent="0.3">
      <c r="B59950" s="10"/>
      <c r="L59950" s="10"/>
      <c r="M59950" s="10"/>
    </row>
    <row r="59951" spans="2:13" s="1" customFormat="1" ht="13.8" x14ac:dyDescent="0.3">
      <c r="B59951" s="10"/>
      <c r="L59951" s="10"/>
      <c r="M59951" s="10"/>
    </row>
    <row r="59952" spans="2:13" s="1" customFormat="1" ht="13.8" x14ac:dyDescent="0.3">
      <c r="B59952" s="10"/>
      <c r="L59952" s="10"/>
      <c r="M59952" s="10"/>
    </row>
    <row r="59953" spans="2:13" s="1" customFormat="1" ht="13.8" x14ac:dyDescent="0.3">
      <c r="B59953" s="10"/>
      <c r="L59953" s="10"/>
      <c r="M59953" s="10"/>
    </row>
    <row r="59954" spans="2:13" s="1" customFormat="1" ht="13.8" x14ac:dyDescent="0.3">
      <c r="B59954" s="10"/>
      <c r="L59954" s="10"/>
      <c r="M59954" s="10"/>
    </row>
    <row r="59955" spans="2:13" s="1" customFormat="1" ht="13.8" x14ac:dyDescent="0.3">
      <c r="B59955" s="10"/>
      <c r="L59955" s="10"/>
      <c r="M59955" s="10"/>
    </row>
    <row r="59956" spans="2:13" s="1" customFormat="1" ht="13.8" x14ac:dyDescent="0.3">
      <c r="B59956" s="10"/>
      <c r="L59956" s="10"/>
      <c r="M59956" s="10"/>
    </row>
    <row r="59957" spans="2:13" s="1" customFormat="1" ht="13.8" x14ac:dyDescent="0.3">
      <c r="B59957" s="10"/>
      <c r="L59957" s="10"/>
      <c r="M59957" s="10"/>
    </row>
    <row r="59958" spans="2:13" s="1" customFormat="1" ht="13.8" x14ac:dyDescent="0.3">
      <c r="B59958" s="10"/>
      <c r="L59958" s="10"/>
      <c r="M59958" s="10"/>
    </row>
    <row r="59959" spans="2:13" s="1" customFormat="1" ht="13.8" x14ac:dyDescent="0.3">
      <c r="B59959" s="10"/>
      <c r="L59959" s="10"/>
      <c r="M59959" s="10"/>
    </row>
    <row r="59960" spans="2:13" s="1" customFormat="1" ht="13.8" x14ac:dyDescent="0.3">
      <c r="B59960" s="10"/>
      <c r="L59960" s="10"/>
      <c r="M59960" s="10"/>
    </row>
    <row r="59961" spans="2:13" s="1" customFormat="1" ht="13.8" x14ac:dyDescent="0.3">
      <c r="B59961" s="10"/>
      <c r="L59961" s="10"/>
      <c r="M59961" s="10"/>
    </row>
    <row r="59962" spans="2:13" s="1" customFormat="1" ht="13.8" x14ac:dyDescent="0.3">
      <c r="B59962" s="10"/>
      <c r="L59962" s="10"/>
      <c r="M59962" s="10"/>
    </row>
    <row r="59963" spans="2:13" s="1" customFormat="1" ht="13.8" x14ac:dyDescent="0.3">
      <c r="B59963" s="10"/>
      <c r="L59963" s="10"/>
      <c r="M59963" s="10"/>
    </row>
    <row r="59964" spans="2:13" s="1" customFormat="1" ht="13.8" x14ac:dyDescent="0.3">
      <c r="B59964" s="10"/>
      <c r="L59964" s="10"/>
      <c r="M59964" s="10"/>
    </row>
    <row r="59965" spans="2:13" s="1" customFormat="1" ht="13.8" x14ac:dyDescent="0.3">
      <c r="B59965" s="10"/>
      <c r="L59965" s="10"/>
      <c r="M59965" s="10"/>
    </row>
    <row r="59966" spans="2:13" s="1" customFormat="1" ht="13.8" x14ac:dyDescent="0.3">
      <c r="B59966" s="10"/>
      <c r="L59966" s="10"/>
      <c r="M59966" s="10"/>
    </row>
    <row r="59967" spans="2:13" s="1" customFormat="1" ht="13.8" x14ac:dyDescent="0.3">
      <c r="B59967" s="10"/>
      <c r="L59967" s="10"/>
      <c r="M59967" s="10"/>
    </row>
    <row r="59968" spans="2:13" s="1" customFormat="1" ht="13.8" x14ac:dyDescent="0.3">
      <c r="B59968" s="10"/>
      <c r="L59968" s="10"/>
      <c r="M59968" s="10"/>
    </row>
    <row r="59969" spans="2:13" s="1" customFormat="1" ht="13.8" x14ac:dyDescent="0.3">
      <c r="B59969" s="10"/>
      <c r="L59969" s="10"/>
      <c r="M59969" s="10"/>
    </row>
    <row r="59970" spans="2:13" s="1" customFormat="1" ht="13.8" x14ac:dyDescent="0.3">
      <c r="B59970" s="10"/>
      <c r="L59970" s="10"/>
      <c r="M59970" s="10"/>
    </row>
    <row r="59971" spans="2:13" s="1" customFormat="1" ht="13.8" x14ac:dyDescent="0.3">
      <c r="B59971" s="10"/>
      <c r="L59971" s="10"/>
      <c r="M59971" s="10"/>
    </row>
    <row r="59972" spans="2:13" s="1" customFormat="1" ht="13.8" x14ac:dyDescent="0.3">
      <c r="B59972" s="10"/>
      <c r="L59972" s="10"/>
      <c r="M59972" s="10"/>
    </row>
    <row r="59973" spans="2:13" s="1" customFormat="1" ht="13.8" x14ac:dyDescent="0.3">
      <c r="B59973" s="10"/>
      <c r="L59973" s="10"/>
      <c r="M59973" s="10"/>
    </row>
    <row r="59974" spans="2:13" s="1" customFormat="1" ht="13.8" x14ac:dyDescent="0.3">
      <c r="B59974" s="10"/>
      <c r="L59974" s="10"/>
      <c r="M59974" s="10"/>
    </row>
    <row r="59975" spans="2:13" s="1" customFormat="1" ht="13.8" x14ac:dyDescent="0.3">
      <c r="B59975" s="10"/>
      <c r="L59975" s="10"/>
      <c r="M59975" s="10"/>
    </row>
    <row r="59976" spans="2:13" s="1" customFormat="1" ht="13.8" x14ac:dyDescent="0.3">
      <c r="B59976" s="10"/>
      <c r="L59976" s="10"/>
      <c r="M59976" s="10"/>
    </row>
    <row r="59977" spans="2:13" s="1" customFormat="1" ht="13.8" x14ac:dyDescent="0.3">
      <c r="B59977" s="10"/>
      <c r="L59977" s="10"/>
      <c r="M59977" s="10"/>
    </row>
    <row r="59978" spans="2:13" s="1" customFormat="1" ht="13.8" x14ac:dyDescent="0.3">
      <c r="B59978" s="10"/>
      <c r="L59978" s="10"/>
      <c r="M59978" s="10"/>
    </row>
    <row r="59979" spans="2:13" s="1" customFormat="1" ht="13.8" x14ac:dyDescent="0.3">
      <c r="B59979" s="10"/>
      <c r="L59979" s="10"/>
      <c r="M59979" s="10"/>
    </row>
    <row r="59980" spans="2:13" s="1" customFormat="1" ht="13.8" x14ac:dyDescent="0.3">
      <c r="B59980" s="10"/>
      <c r="L59980" s="10"/>
      <c r="M59980" s="10"/>
    </row>
    <row r="59981" spans="2:13" s="1" customFormat="1" ht="13.8" x14ac:dyDescent="0.3">
      <c r="B59981" s="10"/>
      <c r="L59981" s="10"/>
      <c r="M59981" s="10"/>
    </row>
    <row r="59982" spans="2:13" s="1" customFormat="1" ht="13.8" x14ac:dyDescent="0.3">
      <c r="B59982" s="10"/>
      <c r="L59982" s="10"/>
      <c r="M59982" s="10"/>
    </row>
    <row r="59983" spans="2:13" s="1" customFormat="1" ht="13.8" x14ac:dyDescent="0.3">
      <c r="B59983" s="10"/>
      <c r="L59983" s="10"/>
      <c r="M59983" s="10"/>
    </row>
    <row r="59984" spans="2:13" s="1" customFormat="1" ht="13.8" x14ac:dyDescent="0.3">
      <c r="B59984" s="10"/>
      <c r="L59984" s="10"/>
      <c r="M59984" s="10"/>
    </row>
    <row r="59985" spans="2:13" s="1" customFormat="1" ht="13.8" x14ac:dyDescent="0.3">
      <c r="B59985" s="10"/>
      <c r="L59985" s="10"/>
      <c r="M59985" s="10"/>
    </row>
    <row r="59986" spans="2:13" s="1" customFormat="1" ht="13.8" x14ac:dyDescent="0.3">
      <c r="B59986" s="10"/>
      <c r="L59986" s="10"/>
      <c r="M59986" s="10"/>
    </row>
    <row r="59987" spans="2:13" s="1" customFormat="1" ht="13.8" x14ac:dyDescent="0.3">
      <c r="B59987" s="10"/>
      <c r="L59987" s="10"/>
      <c r="M59987" s="10"/>
    </row>
    <row r="59988" spans="2:13" s="1" customFormat="1" ht="13.8" x14ac:dyDescent="0.3">
      <c r="B59988" s="10"/>
      <c r="L59988" s="10"/>
      <c r="M59988" s="10"/>
    </row>
    <row r="59989" spans="2:13" s="1" customFormat="1" ht="13.8" x14ac:dyDescent="0.3">
      <c r="B59989" s="10"/>
      <c r="L59989" s="10"/>
      <c r="M59989" s="10"/>
    </row>
    <row r="59990" spans="2:13" s="1" customFormat="1" ht="13.8" x14ac:dyDescent="0.3">
      <c r="B59990" s="10"/>
      <c r="L59990" s="10"/>
      <c r="M59990" s="10"/>
    </row>
    <row r="59991" spans="2:13" s="1" customFormat="1" ht="13.8" x14ac:dyDescent="0.3">
      <c r="B59991" s="10"/>
      <c r="L59991" s="10"/>
      <c r="M59991" s="10"/>
    </row>
    <row r="59992" spans="2:13" s="1" customFormat="1" ht="13.8" x14ac:dyDescent="0.3">
      <c r="B59992" s="10"/>
      <c r="L59992" s="10"/>
      <c r="M59992" s="10"/>
    </row>
    <row r="59993" spans="2:13" s="1" customFormat="1" ht="13.8" x14ac:dyDescent="0.3">
      <c r="B59993" s="10"/>
      <c r="L59993" s="10"/>
      <c r="M59993" s="10"/>
    </row>
    <row r="59994" spans="2:13" s="1" customFormat="1" ht="13.8" x14ac:dyDescent="0.3">
      <c r="B59994" s="10"/>
      <c r="L59994" s="10"/>
      <c r="M59994" s="10"/>
    </row>
    <row r="59995" spans="2:13" s="1" customFormat="1" ht="13.8" x14ac:dyDescent="0.3">
      <c r="B59995" s="10"/>
      <c r="L59995" s="10"/>
      <c r="M59995" s="10"/>
    </row>
    <row r="59996" spans="2:13" s="1" customFormat="1" ht="13.8" x14ac:dyDescent="0.3">
      <c r="B59996" s="10"/>
      <c r="L59996" s="10"/>
      <c r="M59996" s="10"/>
    </row>
    <row r="59997" spans="2:13" s="1" customFormat="1" ht="13.8" x14ac:dyDescent="0.3">
      <c r="B59997" s="10"/>
      <c r="L59997" s="10"/>
      <c r="M59997" s="10"/>
    </row>
    <row r="59998" spans="2:13" s="1" customFormat="1" ht="13.8" x14ac:dyDescent="0.3">
      <c r="B59998" s="10"/>
      <c r="L59998" s="10"/>
      <c r="M59998" s="10"/>
    </row>
    <row r="59999" spans="2:13" s="1" customFormat="1" ht="13.8" x14ac:dyDescent="0.3">
      <c r="B59999" s="10"/>
      <c r="L59999" s="10"/>
      <c r="M59999" s="10"/>
    </row>
    <row r="60000" spans="2:13" s="1" customFormat="1" ht="13.8" x14ac:dyDescent="0.3">
      <c r="B60000" s="10"/>
      <c r="L60000" s="10"/>
      <c r="M60000" s="10"/>
    </row>
    <row r="60001" spans="2:13" s="1" customFormat="1" ht="13.8" x14ac:dyDescent="0.3">
      <c r="B60001" s="10"/>
      <c r="L60001" s="10"/>
      <c r="M60001" s="10"/>
    </row>
    <row r="60002" spans="2:13" s="1" customFormat="1" ht="13.8" x14ac:dyDescent="0.3">
      <c r="B60002" s="10"/>
      <c r="L60002" s="10"/>
      <c r="M60002" s="10"/>
    </row>
    <row r="60003" spans="2:13" s="1" customFormat="1" ht="13.8" x14ac:dyDescent="0.3">
      <c r="B60003" s="10"/>
      <c r="L60003" s="10"/>
      <c r="M60003" s="10"/>
    </row>
    <row r="60004" spans="2:13" s="1" customFormat="1" ht="13.8" x14ac:dyDescent="0.3">
      <c r="B60004" s="10"/>
      <c r="L60004" s="10"/>
      <c r="M60004" s="10"/>
    </row>
    <row r="60005" spans="2:13" s="1" customFormat="1" ht="13.8" x14ac:dyDescent="0.3">
      <c r="B60005" s="10"/>
      <c r="L60005" s="10"/>
      <c r="M60005" s="10"/>
    </row>
    <row r="60006" spans="2:13" s="1" customFormat="1" ht="13.8" x14ac:dyDescent="0.3">
      <c r="B60006" s="10"/>
      <c r="L60006" s="10"/>
      <c r="M60006" s="10"/>
    </row>
    <row r="60007" spans="2:13" s="1" customFormat="1" ht="13.8" x14ac:dyDescent="0.3">
      <c r="B60007" s="10"/>
      <c r="L60007" s="10"/>
      <c r="M60007" s="10"/>
    </row>
    <row r="60008" spans="2:13" s="1" customFormat="1" ht="13.8" x14ac:dyDescent="0.3">
      <c r="B60008" s="10"/>
      <c r="L60008" s="10"/>
      <c r="M60008" s="10"/>
    </row>
    <row r="60009" spans="2:13" s="1" customFormat="1" ht="13.8" x14ac:dyDescent="0.3">
      <c r="B60009" s="10"/>
      <c r="L60009" s="10"/>
      <c r="M60009" s="10"/>
    </row>
    <row r="60010" spans="2:13" s="1" customFormat="1" ht="13.8" x14ac:dyDescent="0.3">
      <c r="B60010" s="10"/>
      <c r="L60010" s="10"/>
      <c r="M60010" s="10"/>
    </row>
    <row r="60011" spans="2:13" s="1" customFormat="1" ht="13.8" x14ac:dyDescent="0.3">
      <c r="B60011" s="10"/>
      <c r="L60011" s="10"/>
      <c r="M60011" s="10"/>
    </row>
    <row r="60012" spans="2:13" s="1" customFormat="1" ht="13.8" x14ac:dyDescent="0.3">
      <c r="B60012" s="10"/>
      <c r="L60012" s="10"/>
      <c r="M60012" s="10"/>
    </row>
    <row r="60013" spans="2:13" s="1" customFormat="1" ht="13.8" x14ac:dyDescent="0.3">
      <c r="B60013" s="10"/>
      <c r="L60013" s="10"/>
      <c r="M60013" s="10"/>
    </row>
    <row r="60014" spans="2:13" s="1" customFormat="1" ht="13.8" x14ac:dyDescent="0.3">
      <c r="B60014" s="10"/>
      <c r="L60014" s="10"/>
      <c r="M60014" s="10"/>
    </row>
    <row r="60015" spans="2:13" s="1" customFormat="1" ht="13.8" x14ac:dyDescent="0.3">
      <c r="B60015" s="10"/>
      <c r="L60015" s="10"/>
      <c r="M60015" s="10"/>
    </row>
    <row r="60016" spans="2:13" s="1" customFormat="1" ht="13.8" x14ac:dyDescent="0.3">
      <c r="B60016" s="10"/>
      <c r="L60016" s="10"/>
      <c r="M60016" s="10"/>
    </row>
    <row r="60017" spans="2:13" s="1" customFormat="1" ht="13.8" x14ac:dyDescent="0.3">
      <c r="B60017" s="10"/>
      <c r="L60017" s="10"/>
      <c r="M60017" s="10"/>
    </row>
    <row r="60018" spans="2:13" s="1" customFormat="1" ht="13.8" x14ac:dyDescent="0.3">
      <c r="B60018" s="10"/>
      <c r="L60018" s="10"/>
      <c r="M60018" s="10"/>
    </row>
    <row r="60019" spans="2:13" s="1" customFormat="1" ht="13.8" x14ac:dyDescent="0.3">
      <c r="B60019" s="10"/>
      <c r="L60019" s="10"/>
      <c r="M60019" s="10"/>
    </row>
    <row r="60020" spans="2:13" s="1" customFormat="1" ht="13.8" x14ac:dyDescent="0.3">
      <c r="B60020" s="10"/>
      <c r="L60020" s="10"/>
      <c r="M60020" s="10"/>
    </row>
    <row r="60021" spans="2:13" s="1" customFormat="1" ht="13.8" x14ac:dyDescent="0.3">
      <c r="B60021" s="10"/>
      <c r="L60021" s="10"/>
      <c r="M60021" s="10"/>
    </row>
    <row r="60022" spans="2:13" s="1" customFormat="1" ht="13.8" x14ac:dyDescent="0.3">
      <c r="B60022" s="10"/>
      <c r="L60022" s="10"/>
      <c r="M60022" s="10"/>
    </row>
    <row r="60023" spans="2:13" s="1" customFormat="1" ht="13.8" x14ac:dyDescent="0.3">
      <c r="B60023" s="10"/>
      <c r="L60023" s="10"/>
      <c r="M60023" s="10"/>
    </row>
    <row r="60024" spans="2:13" s="1" customFormat="1" ht="13.8" x14ac:dyDescent="0.3">
      <c r="B60024" s="10"/>
      <c r="L60024" s="10"/>
      <c r="M60024" s="10"/>
    </row>
    <row r="60025" spans="2:13" s="1" customFormat="1" ht="13.8" x14ac:dyDescent="0.3">
      <c r="B60025" s="10"/>
      <c r="L60025" s="10"/>
      <c r="M60025" s="10"/>
    </row>
    <row r="60026" spans="2:13" s="1" customFormat="1" ht="13.8" x14ac:dyDescent="0.3">
      <c r="B60026" s="10"/>
      <c r="L60026" s="10"/>
      <c r="M60026" s="10"/>
    </row>
    <row r="60027" spans="2:13" s="1" customFormat="1" ht="13.8" x14ac:dyDescent="0.3">
      <c r="B60027" s="10"/>
      <c r="L60027" s="10"/>
      <c r="M60027" s="10"/>
    </row>
    <row r="60028" spans="2:13" s="1" customFormat="1" ht="13.8" x14ac:dyDescent="0.3">
      <c r="B60028" s="10"/>
      <c r="L60028" s="10"/>
      <c r="M60028" s="10"/>
    </row>
    <row r="60029" spans="2:13" s="1" customFormat="1" ht="13.8" x14ac:dyDescent="0.3">
      <c r="B60029" s="10"/>
      <c r="L60029" s="10"/>
      <c r="M60029" s="10"/>
    </row>
    <row r="60030" spans="2:13" s="1" customFormat="1" ht="13.8" x14ac:dyDescent="0.3">
      <c r="B60030" s="10"/>
      <c r="L60030" s="10"/>
      <c r="M60030" s="10"/>
    </row>
    <row r="60031" spans="2:13" s="1" customFormat="1" ht="13.8" x14ac:dyDescent="0.3">
      <c r="B60031" s="10"/>
      <c r="L60031" s="10"/>
      <c r="M60031" s="10"/>
    </row>
    <row r="60032" spans="2:13" s="1" customFormat="1" ht="13.8" x14ac:dyDescent="0.3">
      <c r="B60032" s="10"/>
      <c r="L60032" s="10"/>
      <c r="M60032" s="10"/>
    </row>
    <row r="60033" spans="2:13" s="1" customFormat="1" ht="13.8" x14ac:dyDescent="0.3">
      <c r="B60033" s="10"/>
      <c r="L60033" s="10"/>
      <c r="M60033" s="10"/>
    </row>
    <row r="60034" spans="2:13" s="1" customFormat="1" ht="13.8" x14ac:dyDescent="0.3">
      <c r="B60034" s="10"/>
      <c r="L60034" s="10"/>
      <c r="M60034" s="10"/>
    </row>
    <row r="60035" spans="2:13" s="1" customFormat="1" ht="13.8" x14ac:dyDescent="0.3">
      <c r="B60035" s="10"/>
      <c r="L60035" s="10"/>
      <c r="M60035" s="10"/>
    </row>
    <row r="60036" spans="2:13" s="1" customFormat="1" ht="13.8" x14ac:dyDescent="0.3">
      <c r="B60036" s="10"/>
      <c r="L60036" s="10"/>
      <c r="M60036" s="10"/>
    </row>
    <row r="60037" spans="2:13" s="1" customFormat="1" ht="13.8" x14ac:dyDescent="0.3">
      <c r="B60037" s="10"/>
      <c r="L60037" s="10"/>
      <c r="M60037" s="10"/>
    </row>
    <row r="60038" spans="2:13" s="1" customFormat="1" ht="13.8" x14ac:dyDescent="0.3">
      <c r="B60038" s="10"/>
      <c r="L60038" s="10"/>
      <c r="M60038" s="10"/>
    </row>
    <row r="60039" spans="2:13" s="1" customFormat="1" ht="13.8" x14ac:dyDescent="0.3">
      <c r="B60039" s="10"/>
      <c r="L60039" s="10"/>
      <c r="M60039" s="10"/>
    </row>
    <row r="60040" spans="2:13" s="1" customFormat="1" ht="13.8" x14ac:dyDescent="0.3">
      <c r="B60040" s="10"/>
      <c r="L60040" s="10"/>
      <c r="M60040" s="10"/>
    </row>
    <row r="60041" spans="2:13" s="1" customFormat="1" ht="13.8" x14ac:dyDescent="0.3">
      <c r="B60041" s="10"/>
      <c r="L60041" s="10"/>
      <c r="M60041" s="10"/>
    </row>
    <row r="60042" spans="2:13" s="1" customFormat="1" ht="13.8" x14ac:dyDescent="0.3">
      <c r="B60042" s="10"/>
      <c r="L60042" s="10"/>
      <c r="M60042" s="10"/>
    </row>
    <row r="60043" spans="2:13" s="1" customFormat="1" ht="13.8" x14ac:dyDescent="0.3">
      <c r="B60043" s="10"/>
      <c r="L60043" s="10"/>
      <c r="M60043" s="10"/>
    </row>
    <row r="60044" spans="2:13" s="1" customFormat="1" ht="13.8" x14ac:dyDescent="0.3">
      <c r="B60044" s="10"/>
      <c r="L60044" s="10"/>
      <c r="M60044" s="10"/>
    </row>
    <row r="60045" spans="2:13" s="1" customFormat="1" ht="13.8" x14ac:dyDescent="0.3">
      <c r="B60045" s="10"/>
      <c r="L60045" s="10"/>
      <c r="M60045" s="10"/>
    </row>
    <row r="60046" spans="2:13" s="1" customFormat="1" ht="13.8" x14ac:dyDescent="0.3">
      <c r="B60046" s="10"/>
      <c r="L60046" s="10"/>
      <c r="M60046" s="10"/>
    </row>
    <row r="60047" spans="2:13" s="1" customFormat="1" ht="13.8" x14ac:dyDescent="0.3">
      <c r="B60047" s="10"/>
      <c r="L60047" s="10"/>
      <c r="M60047" s="10"/>
    </row>
    <row r="60048" spans="2:13" s="1" customFormat="1" ht="13.8" x14ac:dyDescent="0.3">
      <c r="B60048" s="10"/>
      <c r="L60048" s="10"/>
      <c r="M60048" s="10"/>
    </row>
    <row r="60049" spans="2:13" s="1" customFormat="1" ht="13.8" x14ac:dyDescent="0.3">
      <c r="B60049" s="10"/>
      <c r="L60049" s="10"/>
      <c r="M60049" s="10"/>
    </row>
    <row r="60050" spans="2:13" s="1" customFormat="1" ht="13.8" x14ac:dyDescent="0.3">
      <c r="B60050" s="10"/>
      <c r="L60050" s="10"/>
      <c r="M60050" s="10"/>
    </row>
    <row r="60051" spans="2:13" s="1" customFormat="1" ht="13.8" x14ac:dyDescent="0.3">
      <c r="B60051" s="10"/>
      <c r="L60051" s="10"/>
      <c r="M60051" s="10"/>
    </row>
    <row r="60052" spans="2:13" s="1" customFormat="1" ht="13.8" x14ac:dyDescent="0.3">
      <c r="B60052" s="10"/>
      <c r="L60052" s="10"/>
      <c r="M60052" s="10"/>
    </row>
    <row r="60053" spans="2:13" s="1" customFormat="1" ht="13.8" x14ac:dyDescent="0.3">
      <c r="B60053" s="10"/>
      <c r="L60053" s="10"/>
      <c r="M60053" s="10"/>
    </row>
    <row r="60054" spans="2:13" s="1" customFormat="1" ht="13.8" x14ac:dyDescent="0.3">
      <c r="B60054" s="10"/>
      <c r="L60054" s="10"/>
      <c r="M60054" s="10"/>
    </row>
    <row r="60055" spans="2:13" s="1" customFormat="1" ht="13.8" x14ac:dyDescent="0.3">
      <c r="B60055" s="10"/>
      <c r="L60055" s="10"/>
      <c r="M60055" s="10"/>
    </row>
    <row r="60056" spans="2:13" s="1" customFormat="1" ht="13.8" x14ac:dyDescent="0.3">
      <c r="B60056" s="10"/>
      <c r="L60056" s="10"/>
      <c r="M60056" s="10"/>
    </row>
    <row r="60057" spans="2:13" s="1" customFormat="1" ht="13.8" x14ac:dyDescent="0.3">
      <c r="B60057" s="10"/>
      <c r="L60057" s="10"/>
      <c r="M60057" s="10"/>
    </row>
    <row r="60058" spans="2:13" s="1" customFormat="1" ht="13.8" x14ac:dyDescent="0.3">
      <c r="B60058" s="10"/>
      <c r="L60058" s="10"/>
      <c r="M60058" s="10"/>
    </row>
    <row r="60059" spans="2:13" s="1" customFormat="1" ht="13.8" x14ac:dyDescent="0.3">
      <c r="B60059" s="10"/>
      <c r="L60059" s="10"/>
      <c r="M60059" s="10"/>
    </row>
    <row r="60060" spans="2:13" s="1" customFormat="1" ht="13.8" x14ac:dyDescent="0.3">
      <c r="B60060" s="10"/>
      <c r="L60060" s="10"/>
      <c r="M60060" s="10"/>
    </row>
    <row r="60061" spans="2:13" s="1" customFormat="1" ht="13.8" x14ac:dyDescent="0.3">
      <c r="B60061" s="10"/>
      <c r="L60061" s="10"/>
      <c r="M60061" s="10"/>
    </row>
    <row r="60062" spans="2:13" s="1" customFormat="1" ht="13.8" x14ac:dyDescent="0.3">
      <c r="B60062" s="10"/>
      <c r="L60062" s="10"/>
      <c r="M60062" s="10"/>
    </row>
    <row r="60063" spans="2:13" s="1" customFormat="1" ht="13.8" x14ac:dyDescent="0.3">
      <c r="B60063" s="10"/>
      <c r="L60063" s="10"/>
      <c r="M60063" s="10"/>
    </row>
    <row r="60064" spans="2:13" s="1" customFormat="1" ht="13.8" x14ac:dyDescent="0.3">
      <c r="B60064" s="10"/>
      <c r="L60064" s="10"/>
      <c r="M60064" s="10"/>
    </row>
    <row r="60065" spans="2:13" s="1" customFormat="1" ht="13.8" x14ac:dyDescent="0.3">
      <c r="B60065" s="10"/>
      <c r="L60065" s="10"/>
      <c r="M60065" s="10"/>
    </row>
    <row r="60066" spans="2:13" s="1" customFormat="1" ht="13.8" x14ac:dyDescent="0.3">
      <c r="B60066" s="10"/>
      <c r="L60066" s="10"/>
      <c r="M60066" s="10"/>
    </row>
    <row r="60067" spans="2:13" s="1" customFormat="1" ht="13.8" x14ac:dyDescent="0.3">
      <c r="B60067" s="10"/>
      <c r="L60067" s="10"/>
      <c r="M60067" s="10"/>
    </row>
    <row r="60068" spans="2:13" s="1" customFormat="1" ht="13.8" x14ac:dyDescent="0.3">
      <c r="B60068" s="10"/>
      <c r="L60068" s="10"/>
      <c r="M60068" s="10"/>
    </row>
    <row r="60069" spans="2:13" s="1" customFormat="1" ht="13.8" x14ac:dyDescent="0.3">
      <c r="B60069" s="10"/>
      <c r="L60069" s="10"/>
      <c r="M60069" s="10"/>
    </row>
    <row r="60070" spans="2:13" s="1" customFormat="1" ht="13.8" x14ac:dyDescent="0.3">
      <c r="B60070" s="10"/>
      <c r="L60070" s="10"/>
      <c r="M60070" s="10"/>
    </row>
    <row r="60071" spans="2:13" s="1" customFormat="1" ht="13.8" x14ac:dyDescent="0.3">
      <c r="B60071" s="10"/>
      <c r="L60071" s="10"/>
      <c r="M60071" s="10"/>
    </row>
    <row r="60072" spans="2:13" s="1" customFormat="1" ht="13.8" x14ac:dyDescent="0.3">
      <c r="B60072" s="10"/>
      <c r="L60072" s="10"/>
      <c r="M60072" s="10"/>
    </row>
    <row r="60073" spans="2:13" s="1" customFormat="1" ht="13.8" x14ac:dyDescent="0.3">
      <c r="B60073" s="10"/>
      <c r="L60073" s="10"/>
      <c r="M60073" s="10"/>
    </row>
    <row r="60074" spans="2:13" s="1" customFormat="1" ht="13.8" x14ac:dyDescent="0.3">
      <c r="B60074" s="10"/>
      <c r="L60074" s="10"/>
      <c r="M60074" s="10"/>
    </row>
    <row r="60075" spans="2:13" s="1" customFormat="1" ht="13.8" x14ac:dyDescent="0.3">
      <c r="B60075" s="10"/>
      <c r="L60075" s="10"/>
      <c r="M60075" s="10"/>
    </row>
    <row r="60076" spans="2:13" s="1" customFormat="1" ht="13.8" x14ac:dyDescent="0.3">
      <c r="B60076" s="10"/>
      <c r="L60076" s="10"/>
      <c r="M60076" s="10"/>
    </row>
    <row r="60077" spans="2:13" s="1" customFormat="1" ht="13.8" x14ac:dyDescent="0.3">
      <c r="B60077" s="10"/>
      <c r="L60077" s="10"/>
      <c r="M60077" s="10"/>
    </row>
    <row r="60078" spans="2:13" s="1" customFormat="1" ht="13.8" x14ac:dyDescent="0.3">
      <c r="B60078" s="10"/>
      <c r="L60078" s="10"/>
      <c r="M60078" s="10"/>
    </row>
    <row r="60079" spans="2:13" s="1" customFormat="1" ht="13.8" x14ac:dyDescent="0.3">
      <c r="B60079" s="10"/>
      <c r="L60079" s="10"/>
      <c r="M60079" s="10"/>
    </row>
    <row r="60080" spans="2:13" s="1" customFormat="1" ht="13.8" x14ac:dyDescent="0.3">
      <c r="B60080" s="10"/>
      <c r="L60080" s="10"/>
      <c r="M60080" s="10"/>
    </row>
    <row r="60081" spans="2:13" s="1" customFormat="1" ht="13.8" x14ac:dyDescent="0.3">
      <c r="B60081" s="10"/>
      <c r="L60081" s="10"/>
      <c r="M60081" s="10"/>
    </row>
    <row r="60082" spans="2:13" s="1" customFormat="1" ht="13.8" x14ac:dyDescent="0.3">
      <c r="B60082" s="10"/>
      <c r="L60082" s="10"/>
      <c r="M60082" s="10"/>
    </row>
    <row r="60083" spans="2:13" s="1" customFormat="1" ht="13.8" x14ac:dyDescent="0.3">
      <c r="B60083" s="10"/>
      <c r="L60083" s="10"/>
      <c r="M60083" s="10"/>
    </row>
    <row r="60084" spans="2:13" s="1" customFormat="1" ht="13.8" x14ac:dyDescent="0.3">
      <c r="B60084" s="10"/>
      <c r="L60084" s="10"/>
      <c r="M60084" s="10"/>
    </row>
    <row r="60085" spans="2:13" s="1" customFormat="1" ht="13.8" x14ac:dyDescent="0.3">
      <c r="B60085" s="10"/>
      <c r="L60085" s="10"/>
      <c r="M60085" s="10"/>
    </row>
    <row r="60086" spans="2:13" s="1" customFormat="1" ht="13.8" x14ac:dyDescent="0.3">
      <c r="B60086" s="10"/>
      <c r="L60086" s="10"/>
      <c r="M60086" s="10"/>
    </row>
    <row r="60087" spans="2:13" s="1" customFormat="1" ht="13.8" x14ac:dyDescent="0.3">
      <c r="B60087" s="10"/>
      <c r="L60087" s="10"/>
      <c r="M60087" s="10"/>
    </row>
    <row r="60088" spans="2:13" s="1" customFormat="1" ht="13.8" x14ac:dyDescent="0.3">
      <c r="B60088" s="10"/>
      <c r="L60088" s="10"/>
      <c r="M60088" s="10"/>
    </row>
    <row r="60089" spans="2:13" s="1" customFormat="1" ht="13.8" x14ac:dyDescent="0.3">
      <c r="B60089" s="10"/>
      <c r="L60089" s="10"/>
      <c r="M60089" s="10"/>
    </row>
    <row r="60090" spans="2:13" s="1" customFormat="1" ht="13.8" x14ac:dyDescent="0.3">
      <c r="B60090" s="10"/>
      <c r="L60090" s="10"/>
      <c r="M60090" s="10"/>
    </row>
    <row r="60091" spans="2:13" s="1" customFormat="1" ht="13.8" x14ac:dyDescent="0.3">
      <c r="B60091" s="10"/>
      <c r="L60091" s="10"/>
      <c r="M60091" s="10"/>
    </row>
    <row r="60092" spans="2:13" s="1" customFormat="1" ht="13.8" x14ac:dyDescent="0.3">
      <c r="B60092" s="10"/>
      <c r="L60092" s="10"/>
      <c r="M60092" s="10"/>
    </row>
    <row r="60093" spans="2:13" s="1" customFormat="1" ht="13.8" x14ac:dyDescent="0.3">
      <c r="B60093" s="10"/>
      <c r="L60093" s="10"/>
      <c r="M60093" s="10"/>
    </row>
    <row r="60094" spans="2:13" s="1" customFormat="1" ht="13.8" x14ac:dyDescent="0.3">
      <c r="B60094" s="10"/>
      <c r="L60094" s="10"/>
      <c r="M60094" s="10"/>
    </row>
    <row r="60095" spans="2:13" s="1" customFormat="1" ht="13.8" x14ac:dyDescent="0.3">
      <c r="B60095" s="10"/>
      <c r="L60095" s="10"/>
      <c r="M60095" s="10"/>
    </row>
    <row r="60096" spans="2:13" s="1" customFormat="1" ht="13.8" x14ac:dyDescent="0.3">
      <c r="B60096" s="10"/>
      <c r="L60096" s="10"/>
      <c r="M60096" s="10"/>
    </row>
    <row r="60097" spans="2:13" s="1" customFormat="1" ht="13.8" x14ac:dyDescent="0.3">
      <c r="B60097" s="10"/>
      <c r="L60097" s="10"/>
      <c r="M60097" s="10"/>
    </row>
    <row r="60098" spans="2:13" s="1" customFormat="1" ht="13.8" x14ac:dyDescent="0.3">
      <c r="B60098" s="10"/>
      <c r="L60098" s="10"/>
      <c r="M60098" s="10"/>
    </row>
    <row r="60099" spans="2:13" s="1" customFormat="1" ht="13.8" x14ac:dyDescent="0.3">
      <c r="B60099" s="10"/>
      <c r="L60099" s="10"/>
      <c r="M60099" s="10"/>
    </row>
    <row r="60100" spans="2:13" s="1" customFormat="1" ht="13.8" x14ac:dyDescent="0.3">
      <c r="B60100" s="10"/>
      <c r="L60100" s="10"/>
      <c r="M60100" s="10"/>
    </row>
    <row r="60101" spans="2:13" s="1" customFormat="1" ht="13.8" x14ac:dyDescent="0.3">
      <c r="B60101" s="10"/>
      <c r="L60101" s="10"/>
      <c r="M60101" s="10"/>
    </row>
    <row r="60102" spans="2:13" s="1" customFormat="1" ht="13.8" x14ac:dyDescent="0.3">
      <c r="B60102" s="10"/>
      <c r="L60102" s="10"/>
      <c r="M60102" s="10"/>
    </row>
    <row r="60103" spans="2:13" s="1" customFormat="1" ht="13.8" x14ac:dyDescent="0.3">
      <c r="B60103" s="10"/>
      <c r="L60103" s="10"/>
      <c r="M60103" s="10"/>
    </row>
    <row r="60104" spans="2:13" s="1" customFormat="1" ht="13.8" x14ac:dyDescent="0.3">
      <c r="B60104" s="10"/>
      <c r="L60104" s="10"/>
      <c r="M60104" s="10"/>
    </row>
    <row r="60105" spans="2:13" s="1" customFormat="1" ht="13.8" x14ac:dyDescent="0.3">
      <c r="B60105" s="10"/>
      <c r="L60105" s="10"/>
      <c r="M60105" s="10"/>
    </row>
    <row r="60106" spans="2:13" s="1" customFormat="1" ht="13.8" x14ac:dyDescent="0.3">
      <c r="B60106" s="10"/>
      <c r="L60106" s="10"/>
      <c r="M60106" s="10"/>
    </row>
    <row r="60107" spans="2:13" s="1" customFormat="1" ht="13.8" x14ac:dyDescent="0.3">
      <c r="B60107" s="10"/>
      <c r="L60107" s="10"/>
      <c r="M60107" s="10"/>
    </row>
    <row r="60108" spans="2:13" s="1" customFormat="1" ht="13.8" x14ac:dyDescent="0.3">
      <c r="B60108" s="10"/>
      <c r="L60108" s="10"/>
      <c r="M60108" s="10"/>
    </row>
    <row r="60109" spans="2:13" s="1" customFormat="1" ht="13.8" x14ac:dyDescent="0.3">
      <c r="B60109" s="10"/>
      <c r="L60109" s="10"/>
      <c r="M60109" s="10"/>
    </row>
    <row r="60110" spans="2:13" s="1" customFormat="1" ht="13.8" x14ac:dyDescent="0.3">
      <c r="B60110" s="10"/>
      <c r="L60110" s="10"/>
      <c r="M60110" s="10"/>
    </row>
    <row r="60111" spans="2:13" s="1" customFormat="1" ht="13.8" x14ac:dyDescent="0.3">
      <c r="B60111" s="10"/>
      <c r="L60111" s="10"/>
      <c r="M60111" s="10"/>
    </row>
    <row r="60112" spans="2:13" s="1" customFormat="1" ht="13.8" x14ac:dyDescent="0.3">
      <c r="B60112" s="10"/>
      <c r="L60112" s="10"/>
      <c r="M60112" s="10"/>
    </row>
    <row r="60113" spans="2:13" s="1" customFormat="1" ht="13.8" x14ac:dyDescent="0.3">
      <c r="B60113" s="10"/>
      <c r="L60113" s="10"/>
      <c r="M60113" s="10"/>
    </row>
    <row r="60114" spans="2:13" s="1" customFormat="1" ht="13.8" x14ac:dyDescent="0.3">
      <c r="B60114" s="10"/>
      <c r="L60114" s="10"/>
      <c r="M60114" s="10"/>
    </row>
    <row r="60115" spans="2:13" s="1" customFormat="1" ht="13.8" x14ac:dyDescent="0.3">
      <c r="B60115" s="10"/>
      <c r="L60115" s="10"/>
      <c r="M60115" s="10"/>
    </row>
    <row r="60116" spans="2:13" s="1" customFormat="1" ht="13.8" x14ac:dyDescent="0.3">
      <c r="B60116" s="10"/>
      <c r="L60116" s="10"/>
      <c r="M60116" s="10"/>
    </row>
    <row r="60117" spans="2:13" s="1" customFormat="1" ht="13.8" x14ac:dyDescent="0.3">
      <c r="B60117" s="10"/>
      <c r="L60117" s="10"/>
      <c r="M60117" s="10"/>
    </row>
    <row r="60118" spans="2:13" s="1" customFormat="1" ht="13.8" x14ac:dyDescent="0.3">
      <c r="B60118" s="10"/>
      <c r="L60118" s="10"/>
      <c r="M60118" s="10"/>
    </row>
    <row r="60119" spans="2:13" s="1" customFormat="1" ht="13.8" x14ac:dyDescent="0.3">
      <c r="B60119" s="10"/>
      <c r="L60119" s="10"/>
      <c r="M60119" s="10"/>
    </row>
    <row r="60120" spans="2:13" s="1" customFormat="1" ht="13.8" x14ac:dyDescent="0.3">
      <c r="B60120" s="10"/>
      <c r="L60120" s="10"/>
      <c r="M60120" s="10"/>
    </row>
    <row r="60121" spans="2:13" s="1" customFormat="1" ht="13.8" x14ac:dyDescent="0.3">
      <c r="B60121" s="10"/>
      <c r="L60121" s="10"/>
      <c r="M60121" s="10"/>
    </row>
    <row r="60122" spans="2:13" s="1" customFormat="1" ht="13.8" x14ac:dyDescent="0.3">
      <c r="B60122" s="10"/>
      <c r="L60122" s="10"/>
      <c r="M60122" s="10"/>
    </row>
    <row r="60123" spans="2:13" s="1" customFormat="1" ht="13.8" x14ac:dyDescent="0.3">
      <c r="B60123" s="10"/>
      <c r="L60123" s="10"/>
      <c r="M60123" s="10"/>
    </row>
    <row r="60124" spans="2:13" s="1" customFormat="1" ht="13.8" x14ac:dyDescent="0.3">
      <c r="B60124" s="10"/>
      <c r="L60124" s="10"/>
      <c r="M60124" s="10"/>
    </row>
    <row r="60125" spans="2:13" s="1" customFormat="1" ht="13.8" x14ac:dyDescent="0.3">
      <c r="B60125" s="10"/>
      <c r="L60125" s="10"/>
      <c r="M60125" s="10"/>
    </row>
    <row r="60126" spans="2:13" s="1" customFormat="1" ht="13.8" x14ac:dyDescent="0.3">
      <c r="B60126" s="10"/>
      <c r="L60126" s="10"/>
      <c r="M60126" s="10"/>
    </row>
    <row r="60127" spans="2:13" s="1" customFormat="1" ht="13.8" x14ac:dyDescent="0.3">
      <c r="B60127" s="10"/>
      <c r="L60127" s="10"/>
      <c r="M60127" s="10"/>
    </row>
    <row r="60128" spans="2:13" s="1" customFormat="1" ht="13.8" x14ac:dyDescent="0.3">
      <c r="B60128" s="10"/>
      <c r="L60128" s="10"/>
      <c r="M60128" s="10"/>
    </row>
    <row r="60129" spans="2:13" s="1" customFormat="1" ht="13.8" x14ac:dyDescent="0.3">
      <c r="B60129" s="10"/>
      <c r="L60129" s="10"/>
      <c r="M60129" s="10"/>
    </row>
    <row r="60130" spans="2:13" s="1" customFormat="1" ht="13.8" x14ac:dyDescent="0.3">
      <c r="B60130" s="10"/>
      <c r="L60130" s="10"/>
      <c r="M60130" s="10"/>
    </row>
    <row r="60131" spans="2:13" s="1" customFormat="1" ht="13.8" x14ac:dyDescent="0.3">
      <c r="B60131" s="10"/>
      <c r="L60131" s="10"/>
      <c r="M60131" s="10"/>
    </row>
    <row r="60132" spans="2:13" s="1" customFormat="1" ht="13.8" x14ac:dyDescent="0.3">
      <c r="B60132" s="10"/>
      <c r="L60132" s="10"/>
      <c r="M60132" s="10"/>
    </row>
    <row r="60133" spans="2:13" s="1" customFormat="1" ht="13.8" x14ac:dyDescent="0.3">
      <c r="B60133" s="10"/>
      <c r="L60133" s="10"/>
      <c r="M60133" s="10"/>
    </row>
    <row r="60134" spans="2:13" s="1" customFormat="1" ht="13.8" x14ac:dyDescent="0.3">
      <c r="B60134" s="10"/>
      <c r="L60134" s="10"/>
      <c r="M60134" s="10"/>
    </row>
    <row r="60135" spans="2:13" s="1" customFormat="1" ht="13.8" x14ac:dyDescent="0.3">
      <c r="B60135" s="10"/>
      <c r="L60135" s="10"/>
      <c r="M60135" s="10"/>
    </row>
    <row r="60136" spans="2:13" s="1" customFormat="1" ht="13.8" x14ac:dyDescent="0.3">
      <c r="B60136" s="10"/>
      <c r="L60136" s="10"/>
      <c r="M60136" s="10"/>
    </row>
    <row r="60137" spans="2:13" s="1" customFormat="1" ht="13.8" x14ac:dyDescent="0.3">
      <c r="B60137" s="10"/>
      <c r="L60137" s="10"/>
      <c r="M60137" s="10"/>
    </row>
    <row r="60138" spans="2:13" s="1" customFormat="1" ht="13.8" x14ac:dyDescent="0.3">
      <c r="B60138" s="10"/>
      <c r="L60138" s="10"/>
      <c r="M60138" s="10"/>
    </row>
    <row r="60139" spans="2:13" s="1" customFormat="1" ht="13.8" x14ac:dyDescent="0.3">
      <c r="B60139" s="10"/>
      <c r="L60139" s="10"/>
      <c r="M60139" s="10"/>
    </row>
    <row r="60140" spans="2:13" s="1" customFormat="1" ht="13.8" x14ac:dyDescent="0.3">
      <c r="B60140" s="10"/>
      <c r="L60140" s="10"/>
      <c r="M60140" s="10"/>
    </row>
    <row r="60141" spans="2:13" s="1" customFormat="1" ht="13.8" x14ac:dyDescent="0.3">
      <c r="B60141" s="10"/>
      <c r="L60141" s="10"/>
      <c r="M60141" s="10"/>
    </row>
    <row r="60142" spans="2:13" s="1" customFormat="1" ht="13.8" x14ac:dyDescent="0.3">
      <c r="B60142" s="10"/>
      <c r="L60142" s="10"/>
      <c r="M60142" s="10"/>
    </row>
    <row r="60143" spans="2:13" s="1" customFormat="1" ht="13.8" x14ac:dyDescent="0.3">
      <c r="B60143" s="10"/>
      <c r="L60143" s="10"/>
      <c r="M60143" s="10"/>
    </row>
    <row r="60144" spans="2:13" s="1" customFormat="1" ht="13.8" x14ac:dyDescent="0.3">
      <c r="B60144" s="10"/>
      <c r="L60144" s="10"/>
      <c r="M60144" s="10"/>
    </row>
    <row r="60145" spans="2:13" s="1" customFormat="1" ht="13.8" x14ac:dyDescent="0.3">
      <c r="B60145" s="10"/>
      <c r="L60145" s="10"/>
      <c r="M60145" s="10"/>
    </row>
    <row r="60146" spans="2:13" s="1" customFormat="1" ht="13.8" x14ac:dyDescent="0.3">
      <c r="B60146" s="10"/>
      <c r="L60146" s="10"/>
      <c r="M60146" s="10"/>
    </row>
    <row r="60147" spans="2:13" s="1" customFormat="1" ht="13.8" x14ac:dyDescent="0.3">
      <c r="B60147" s="10"/>
      <c r="L60147" s="10"/>
      <c r="M60147" s="10"/>
    </row>
    <row r="60148" spans="2:13" s="1" customFormat="1" ht="13.8" x14ac:dyDescent="0.3">
      <c r="B60148" s="10"/>
      <c r="L60148" s="10"/>
      <c r="M60148" s="10"/>
    </row>
    <row r="60149" spans="2:13" s="1" customFormat="1" ht="13.8" x14ac:dyDescent="0.3">
      <c r="B60149" s="10"/>
      <c r="L60149" s="10"/>
      <c r="M60149" s="10"/>
    </row>
    <row r="60150" spans="2:13" s="1" customFormat="1" ht="13.8" x14ac:dyDescent="0.3">
      <c r="B60150" s="10"/>
      <c r="L60150" s="10"/>
      <c r="M60150" s="10"/>
    </row>
    <row r="60151" spans="2:13" s="1" customFormat="1" ht="13.8" x14ac:dyDescent="0.3">
      <c r="B60151" s="10"/>
      <c r="L60151" s="10"/>
      <c r="M60151" s="10"/>
    </row>
    <row r="60152" spans="2:13" s="1" customFormat="1" ht="13.8" x14ac:dyDescent="0.3">
      <c r="B60152" s="10"/>
      <c r="L60152" s="10"/>
      <c r="M60152" s="10"/>
    </row>
    <row r="60153" spans="2:13" s="1" customFormat="1" ht="13.8" x14ac:dyDescent="0.3">
      <c r="B60153" s="10"/>
      <c r="L60153" s="10"/>
      <c r="M60153" s="10"/>
    </row>
    <row r="60154" spans="2:13" s="1" customFormat="1" ht="13.8" x14ac:dyDescent="0.3">
      <c r="B60154" s="10"/>
      <c r="L60154" s="10"/>
      <c r="M60154" s="10"/>
    </row>
    <row r="60155" spans="2:13" s="1" customFormat="1" ht="13.8" x14ac:dyDescent="0.3">
      <c r="B60155" s="10"/>
      <c r="L60155" s="10"/>
      <c r="M60155" s="10"/>
    </row>
    <row r="60156" spans="2:13" s="1" customFormat="1" ht="13.8" x14ac:dyDescent="0.3">
      <c r="B60156" s="10"/>
      <c r="L60156" s="10"/>
      <c r="M60156" s="10"/>
    </row>
    <row r="60157" spans="2:13" s="1" customFormat="1" ht="13.8" x14ac:dyDescent="0.3">
      <c r="B60157" s="10"/>
      <c r="L60157" s="10"/>
      <c r="M60157" s="10"/>
    </row>
    <row r="60158" spans="2:13" s="1" customFormat="1" ht="13.8" x14ac:dyDescent="0.3">
      <c r="B60158" s="10"/>
      <c r="L60158" s="10"/>
      <c r="M60158" s="10"/>
    </row>
    <row r="60159" spans="2:13" s="1" customFormat="1" ht="13.8" x14ac:dyDescent="0.3">
      <c r="B60159" s="10"/>
      <c r="L60159" s="10"/>
      <c r="M60159" s="10"/>
    </row>
    <row r="60160" spans="2:13" s="1" customFormat="1" ht="13.8" x14ac:dyDescent="0.3">
      <c r="B60160" s="10"/>
      <c r="L60160" s="10"/>
      <c r="M60160" s="10"/>
    </row>
    <row r="60161" spans="2:13" s="1" customFormat="1" ht="13.8" x14ac:dyDescent="0.3">
      <c r="B60161" s="10"/>
      <c r="L60161" s="10"/>
      <c r="M60161" s="10"/>
    </row>
    <row r="60162" spans="2:13" s="1" customFormat="1" ht="13.8" x14ac:dyDescent="0.3">
      <c r="B60162" s="10"/>
      <c r="L60162" s="10"/>
      <c r="M60162" s="10"/>
    </row>
    <row r="60163" spans="2:13" s="1" customFormat="1" ht="13.8" x14ac:dyDescent="0.3">
      <c r="B60163" s="10"/>
      <c r="L60163" s="10"/>
      <c r="M60163" s="10"/>
    </row>
    <row r="60164" spans="2:13" s="1" customFormat="1" ht="13.8" x14ac:dyDescent="0.3">
      <c r="B60164" s="10"/>
      <c r="L60164" s="10"/>
      <c r="M60164" s="10"/>
    </row>
    <row r="60165" spans="2:13" s="1" customFormat="1" ht="13.8" x14ac:dyDescent="0.3">
      <c r="B60165" s="10"/>
      <c r="L60165" s="10"/>
      <c r="M60165" s="10"/>
    </row>
    <row r="60166" spans="2:13" s="1" customFormat="1" ht="13.8" x14ac:dyDescent="0.3">
      <c r="B60166" s="10"/>
      <c r="L60166" s="10"/>
      <c r="M60166" s="10"/>
    </row>
    <row r="60167" spans="2:13" s="1" customFormat="1" ht="13.8" x14ac:dyDescent="0.3">
      <c r="B60167" s="10"/>
      <c r="L60167" s="10"/>
      <c r="M60167" s="10"/>
    </row>
    <row r="60168" spans="2:13" s="1" customFormat="1" ht="13.8" x14ac:dyDescent="0.3">
      <c r="B60168" s="10"/>
      <c r="L60168" s="10"/>
      <c r="M60168" s="10"/>
    </row>
    <row r="60169" spans="2:13" s="1" customFormat="1" ht="13.8" x14ac:dyDescent="0.3">
      <c r="B60169" s="10"/>
      <c r="L60169" s="10"/>
      <c r="M60169" s="10"/>
    </row>
    <row r="60170" spans="2:13" s="1" customFormat="1" ht="13.8" x14ac:dyDescent="0.3">
      <c r="B60170" s="10"/>
      <c r="L60170" s="10"/>
      <c r="M60170" s="10"/>
    </row>
    <row r="60171" spans="2:13" s="1" customFormat="1" ht="13.8" x14ac:dyDescent="0.3">
      <c r="B60171" s="10"/>
      <c r="L60171" s="10"/>
      <c r="M60171" s="10"/>
    </row>
    <row r="60172" spans="2:13" s="1" customFormat="1" ht="13.8" x14ac:dyDescent="0.3">
      <c r="B60172" s="10"/>
      <c r="L60172" s="10"/>
      <c r="M60172" s="10"/>
    </row>
    <row r="60173" spans="2:13" s="1" customFormat="1" ht="13.8" x14ac:dyDescent="0.3">
      <c r="B60173" s="10"/>
      <c r="L60173" s="10"/>
      <c r="M60173" s="10"/>
    </row>
    <row r="60174" spans="2:13" s="1" customFormat="1" ht="13.8" x14ac:dyDescent="0.3">
      <c r="B60174" s="10"/>
      <c r="L60174" s="10"/>
      <c r="M60174" s="10"/>
    </row>
    <row r="60175" spans="2:13" s="1" customFormat="1" ht="13.8" x14ac:dyDescent="0.3">
      <c r="B60175" s="10"/>
      <c r="L60175" s="10"/>
      <c r="M60175" s="10"/>
    </row>
    <row r="60176" spans="2:13" s="1" customFormat="1" ht="13.8" x14ac:dyDescent="0.3">
      <c r="B60176" s="10"/>
      <c r="L60176" s="10"/>
      <c r="M60176" s="10"/>
    </row>
    <row r="60177" spans="2:13" s="1" customFormat="1" ht="13.8" x14ac:dyDescent="0.3">
      <c r="B60177" s="10"/>
      <c r="L60177" s="10"/>
      <c r="M60177" s="10"/>
    </row>
    <row r="60178" spans="2:13" s="1" customFormat="1" ht="13.8" x14ac:dyDescent="0.3">
      <c r="B60178" s="10"/>
      <c r="L60178" s="10"/>
      <c r="M60178" s="10"/>
    </row>
    <row r="60179" spans="2:13" s="1" customFormat="1" ht="13.8" x14ac:dyDescent="0.3">
      <c r="B60179" s="10"/>
      <c r="L60179" s="10"/>
      <c r="M60179" s="10"/>
    </row>
    <row r="60180" spans="2:13" s="1" customFormat="1" ht="13.8" x14ac:dyDescent="0.3">
      <c r="B60180" s="10"/>
      <c r="L60180" s="10"/>
      <c r="M60180" s="10"/>
    </row>
    <row r="60181" spans="2:13" s="1" customFormat="1" ht="13.8" x14ac:dyDescent="0.3">
      <c r="B60181" s="10"/>
      <c r="L60181" s="10"/>
      <c r="M60181" s="10"/>
    </row>
    <row r="60182" spans="2:13" s="1" customFormat="1" ht="13.8" x14ac:dyDescent="0.3">
      <c r="B60182" s="10"/>
      <c r="L60182" s="10"/>
      <c r="M60182" s="10"/>
    </row>
    <row r="60183" spans="2:13" s="1" customFormat="1" ht="13.8" x14ac:dyDescent="0.3">
      <c r="B60183" s="10"/>
      <c r="L60183" s="10"/>
      <c r="M60183" s="10"/>
    </row>
    <row r="60184" spans="2:13" s="1" customFormat="1" ht="13.8" x14ac:dyDescent="0.3">
      <c r="B60184" s="10"/>
      <c r="L60184" s="10"/>
      <c r="M60184" s="10"/>
    </row>
    <row r="60185" spans="2:13" s="1" customFormat="1" ht="13.8" x14ac:dyDescent="0.3">
      <c r="B60185" s="10"/>
      <c r="L60185" s="10"/>
      <c r="M60185" s="10"/>
    </row>
    <row r="60186" spans="2:13" s="1" customFormat="1" ht="13.8" x14ac:dyDescent="0.3">
      <c r="B60186" s="10"/>
      <c r="L60186" s="10"/>
      <c r="M60186" s="10"/>
    </row>
    <row r="60187" spans="2:13" s="1" customFormat="1" ht="13.8" x14ac:dyDescent="0.3">
      <c r="B60187" s="10"/>
      <c r="L60187" s="10"/>
      <c r="M60187" s="10"/>
    </row>
    <row r="60188" spans="2:13" s="1" customFormat="1" ht="13.8" x14ac:dyDescent="0.3">
      <c r="B60188" s="10"/>
      <c r="L60188" s="10"/>
      <c r="M60188" s="10"/>
    </row>
    <row r="60189" spans="2:13" s="1" customFormat="1" ht="13.8" x14ac:dyDescent="0.3">
      <c r="B60189" s="10"/>
      <c r="L60189" s="10"/>
      <c r="M60189" s="10"/>
    </row>
    <row r="60190" spans="2:13" s="1" customFormat="1" ht="13.8" x14ac:dyDescent="0.3">
      <c r="B60190" s="10"/>
      <c r="L60190" s="10"/>
      <c r="M60190" s="10"/>
    </row>
    <row r="60191" spans="2:13" s="1" customFormat="1" ht="13.8" x14ac:dyDescent="0.3">
      <c r="B60191" s="10"/>
      <c r="L60191" s="10"/>
      <c r="M60191" s="10"/>
    </row>
    <row r="60192" spans="2:13" s="1" customFormat="1" ht="13.8" x14ac:dyDescent="0.3">
      <c r="B60192" s="10"/>
      <c r="L60192" s="10"/>
      <c r="M60192" s="10"/>
    </row>
    <row r="60193" spans="2:13" s="1" customFormat="1" ht="13.8" x14ac:dyDescent="0.3">
      <c r="B60193" s="10"/>
      <c r="L60193" s="10"/>
      <c r="M60193" s="10"/>
    </row>
    <row r="60194" spans="2:13" s="1" customFormat="1" ht="13.8" x14ac:dyDescent="0.3">
      <c r="B60194" s="10"/>
      <c r="L60194" s="10"/>
      <c r="M60194" s="10"/>
    </row>
    <row r="60195" spans="2:13" s="1" customFormat="1" ht="13.8" x14ac:dyDescent="0.3">
      <c r="B60195" s="10"/>
      <c r="L60195" s="10"/>
      <c r="M60195" s="10"/>
    </row>
    <row r="60196" spans="2:13" s="1" customFormat="1" ht="13.8" x14ac:dyDescent="0.3">
      <c r="B60196" s="10"/>
      <c r="L60196" s="10"/>
      <c r="M60196" s="10"/>
    </row>
    <row r="60197" spans="2:13" s="1" customFormat="1" ht="13.8" x14ac:dyDescent="0.3">
      <c r="B60197" s="10"/>
      <c r="L60197" s="10"/>
      <c r="M60197" s="10"/>
    </row>
    <row r="60198" spans="2:13" s="1" customFormat="1" ht="13.8" x14ac:dyDescent="0.3">
      <c r="B60198" s="10"/>
      <c r="L60198" s="10"/>
      <c r="M60198" s="10"/>
    </row>
    <row r="60199" spans="2:13" s="1" customFormat="1" ht="13.8" x14ac:dyDescent="0.3">
      <c r="B60199" s="10"/>
      <c r="L60199" s="10"/>
      <c r="M60199" s="10"/>
    </row>
    <row r="60200" spans="2:13" s="1" customFormat="1" ht="13.8" x14ac:dyDescent="0.3">
      <c r="B60200" s="10"/>
      <c r="L60200" s="10"/>
      <c r="M60200" s="10"/>
    </row>
    <row r="60201" spans="2:13" s="1" customFormat="1" ht="13.8" x14ac:dyDescent="0.3">
      <c r="B60201" s="10"/>
      <c r="L60201" s="10"/>
      <c r="M60201" s="10"/>
    </row>
    <row r="60202" spans="2:13" s="1" customFormat="1" ht="13.8" x14ac:dyDescent="0.3">
      <c r="B60202" s="10"/>
      <c r="L60202" s="10"/>
      <c r="M60202" s="10"/>
    </row>
    <row r="60203" spans="2:13" s="1" customFormat="1" ht="13.8" x14ac:dyDescent="0.3">
      <c r="B60203" s="10"/>
      <c r="L60203" s="10"/>
      <c r="M60203" s="10"/>
    </row>
    <row r="60204" spans="2:13" s="1" customFormat="1" ht="13.8" x14ac:dyDescent="0.3">
      <c r="B60204" s="10"/>
      <c r="L60204" s="10"/>
      <c r="M60204" s="10"/>
    </row>
    <row r="60205" spans="2:13" s="1" customFormat="1" ht="13.8" x14ac:dyDescent="0.3">
      <c r="B60205" s="10"/>
      <c r="L60205" s="10"/>
      <c r="M60205" s="10"/>
    </row>
    <row r="60206" spans="2:13" s="1" customFormat="1" ht="13.8" x14ac:dyDescent="0.3">
      <c r="B60206" s="10"/>
      <c r="L60206" s="10"/>
      <c r="M60206" s="10"/>
    </row>
    <row r="60207" spans="2:13" s="1" customFormat="1" ht="13.8" x14ac:dyDescent="0.3">
      <c r="B60207" s="10"/>
      <c r="L60207" s="10"/>
      <c r="M60207" s="10"/>
    </row>
    <row r="60208" spans="2:13" s="1" customFormat="1" ht="13.8" x14ac:dyDescent="0.3">
      <c r="B60208" s="10"/>
      <c r="L60208" s="10"/>
      <c r="M60208" s="10"/>
    </row>
    <row r="60209" spans="2:13" s="1" customFormat="1" ht="13.8" x14ac:dyDescent="0.3">
      <c r="B60209" s="10"/>
      <c r="L60209" s="10"/>
      <c r="M60209" s="10"/>
    </row>
    <row r="60210" spans="2:13" s="1" customFormat="1" ht="13.8" x14ac:dyDescent="0.3">
      <c r="B60210" s="10"/>
      <c r="L60210" s="10"/>
      <c r="M60210" s="10"/>
    </row>
    <row r="60211" spans="2:13" s="1" customFormat="1" ht="13.8" x14ac:dyDescent="0.3">
      <c r="B60211" s="10"/>
      <c r="L60211" s="10"/>
      <c r="M60211" s="10"/>
    </row>
    <row r="60212" spans="2:13" s="1" customFormat="1" ht="13.8" x14ac:dyDescent="0.3">
      <c r="B60212" s="10"/>
      <c r="L60212" s="10"/>
      <c r="M60212" s="10"/>
    </row>
    <row r="60213" spans="2:13" s="1" customFormat="1" ht="13.8" x14ac:dyDescent="0.3">
      <c r="B60213" s="10"/>
      <c r="L60213" s="10"/>
      <c r="M60213" s="10"/>
    </row>
    <row r="60214" spans="2:13" s="1" customFormat="1" ht="13.8" x14ac:dyDescent="0.3">
      <c r="B60214" s="10"/>
      <c r="L60214" s="10"/>
      <c r="M60214" s="10"/>
    </row>
    <row r="60215" spans="2:13" s="1" customFormat="1" ht="13.8" x14ac:dyDescent="0.3">
      <c r="B60215" s="10"/>
      <c r="L60215" s="10"/>
      <c r="M60215" s="10"/>
    </row>
    <row r="60216" spans="2:13" s="1" customFormat="1" ht="13.8" x14ac:dyDescent="0.3">
      <c r="B60216" s="10"/>
      <c r="L60216" s="10"/>
      <c r="M60216" s="10"/>
    </row>
    <row r="60217" spans="2:13" s="1" customFormat="1" ht="13.8" x14ac:dyDescent="0.3">
      <c r="B60217" s="10"/>
      <c r="L60217" s="10"/>
      <c r="M60217" s="10"/>
    </row>
    <row r="60218" spans="2:13" s="1" customFormat="1" ht="13.8" x14ac:dyDescent="0.3">
      <c r="B60218" s="10"/>
      <c r="L60218" s="10"/>
      <c r="M60218" s="10"/>
    </row>
    <row r="60219" spans="2:13" s="1" customFormat="1" ht="13.8" x14ac:dyDescent="0.3">
      <c r="B60219" s="10"/>
      <c r="L60219" s="10"/>
      <c r="M60219" s="10"/>
    </row>
    <row r="60220" spans="2:13" s="1" customFormat="1" ht="13.8" x14ac:dyDescent="0.3">
      <c r="B60220" s="10"/>
      <c r="L60220" s="10"/>
      <c r="M60220" s="10"/>
    </row>
    <row r="60221" spans="2:13" s="1" customFormat="1" ht="13.8" x14ac:dyDescent="0.3">
      <c r="B60221" s="10"/>
      <c r="L60221" s="10"/>
      <c r="M60221" s="10"/>
    </row>
    <row r="60222" spans="2:13" s="1" customFormat="1" ht="13.8" x14ac:dyDescent="0.3">
      <c r="B60222" s="10"/>
      <c r="L60222" s="10"/>
      <c r="M60222" s="10"/>
    </row>
    <row r="60223" spans="2:13" s="1" customFormat="1" ht="13.8" x14ac:dyDescent="0.3">
      <c r="B60223" s="10"/>
      <c r="L60223" s="10"/>
      <c r="M60223" s="10"/>
    </row>
    <row r="60224" spans="2:13" s="1" customFormat="1" ht="13.8" x14ac:dyDescent="0.3">
      <c r="B60224" s="10"/>
      <c r="L60224" s="10"/>
      <c r="M60224" s="10"/>
    </row>
    <row r="60225" spans="2:13" s="1" customFormat="1" ht="13.8" x14ac:dyDescent="0.3">
      <c r="B60225" s="10"/>
      <c r="L60225" s="10"/>
      <c r="M60225" s="10"/>
    </row>
    <row r="60226" spans="2:13" s="1" customFormat="1" ht="13.8" x14ac:dyDescent="0.3">
      <c r="B60226" s="10"/>
      <c r="L60226" s="10"/>
      <c r="M60226" s="10"/>
    </row>
    <row r="60227" spans="2:13" s="1" customFormat="1" ht="13.8" x14ac:dyDescent="0.3">
      <c r="B60227" s="10"/>
      <c r="L60227" s="10"/>
      <c r="M60227" s="10"/>
    </row>
    <row r="60228" spans="2:13" s="1" customFormat="1" ht="13.8" x14ac:dyDescent="0.3">
      <c r="B60228" s="10"/>
      <c r="L60228" s="10"/>
      <c r="M60228" s="10"/>
    </row>
    <row r="60229" spans="2:13" s="1" customFormat="1" ht="13.8" x14ac:dyDescent="0.3">
      <c r="B60229" s="10"/>
      <c r="L60229" s="10"/>
      <c r="M60229" s="10"/>
    </row>
    <row r="60230" spans="2:13" s="1" customFormat="1" ht="13.8" x14ac:dyDescent="0.3">
      <c r="B60230" s="10"/>
      <c r="L60230" s="10"/>
      <c r="M60230" s="10"/>
    </row>
    <row r="60231" spans="2:13" s="1" customFormat="1" ht="13.8" x14ac:dyDescent="0.3">
      <c r="B60231" s="10"/>
      <c r="L60231" s="10"/>
      <c r="M60231" s="10"/>
    </row>
    <row r="60232" spans="2:13" s="1" customFormat="1" ht="13.8" x14ac:dyDescent="0.3">
      <c r="B60232" s="10"/>
      <c r="L60232" s="10"/>
      <c r="M60232" s="10"/>
    </row>
    <row r="60233" spans="2:13" s="1" customFormat="1" ht="13.8" x14ac:dyDescent="0.3">
      <c r="B60233" s="10"/>
      <c r="L60233" s="10"/>
      <c r="M60233" s="10"/>
    </row>
    <row r="60234" spans="2:13" s="1" customFormat="1" ht="13.8" x14ac:dyDescent="0.3">
      <c r="B60234" s="10"/>
      <c r="L60234" s="10"/>
      <c r="M60234" s="10"/>
    </row>
    <row r="60235" spans="2:13" s="1" customFormat="1" ht="13.8" x14ac:dyDescent="0.3">
      <c r="B60235" s="10"/>
      <c r="L60235" s="10"/>
      <c r="M60235" s="10"/>
    </row>
    <row r="60236" spans="2:13" s="1" customFormat="1" ht="13.8" x14ac:dyDescent="0.3">
      <c r="B60236" s="10"/>
      <c r="L60236" s="10"/>
      <c r="M60236" s="10"/>
    </row>
    <row r="60237" spans="2:13" s="1" customFormat="1" ht="13.8" x14ac:dyDescent="0.3">
      <c r="B60237" s="10"/>
      <c r="L60237" s="10"/>
      <c r="M60237" s="10"/>
    </row>
    <row r="60238" spans="2:13" s="1" customFormat="1" ht="13.8" x14ac:dyDescent="0.3">
      <c r="B60238" s="10"/>
      <c r="L60238" s="10"/>
      <c r="M60238" s="10"/>
    </row>
    <row r="60239" spans="2:13" s="1" customFormat="1" ht="13.8" x14ac:dyDescent="0.3">
      <c r="B60239" s="10"/>
      <c r="L60239" s="10"/>
      <c r="M60239" s="10"/>
    </row>
    <row r="60240" spans="2:13" s="1" customFormat="1" ht="13.8" x14ac:dyDescent="0.3">
      <c r="B60240" s="10"/>
      <c r="L60240" s="10"/>
      <c r="M60240" s="10"/>
    </row>
    <row r="60241" spans="2:13" s="1" customFormat="1" ht="13.8" x14ac:dyDescent="0.3">
      <c r="B60241" s="10"/>
      <c r="L60241" s="10"/>
      <c r="M60241" s="10"/>
    </row>
    <row r="60242" spans="2:13" s="1" customFormat="1" ht="13.8" x14ac:dyDescent="0.3">
      <c r="B60242" s="10"/>
      <c r="L60242" s="10"/>
      <c r="M60242" s="10"/>
    </row>
    <row r="60243" spans="2:13" s="1" customFormat="1" ht="13.8" x14ac:dyDescent="0.3">
      <c r="B60243" s="10"/>
      <c r="L60243" s="10"/>
      <c r="M60243" s="10"/>
    </row>
    <row r="60244" spans="2:13" s="1" customFormat="1" ht="13.8" x14ac:dyDescent="0.3">
      <c r="B60244" s="10"/>
      <c r="L60244" s="10"/>
      <c r="M60244" s="10"/>
    </row>
    <row r="60245" spans="2:13" s="1" customFormat="1" ht="13.8" x14ac:dyDescent="0.3">
      <c r="B60245" s="10"/>
      <c r="L60245" s="10"/>
      <c r="M60245" s="10"/>
    </row>
    <row r="60246" spans="2:13" s="1" customFormat="1" ht="13.8" x14ac:dyDescent="0.3">
      <c r="B60246" s="10"/>
      <c r="L60246" s="10"/>
      <c r="M60246" s="10"/>
    </row>
    <row r="60247" spans="2:13" s="1" customFormat="1" ht="13.8" x14ac:dyDescent="0.3">
      <c r="B60247" s="10"/>
      <c r="L60247" s="10"/>
      <c r="M60247" s="10"/>
    </row>
    <row r="60248" spans="2:13" s="1" customFormat="1" ht="13.8" x14ac:dyDescent="0.3">
      <c r="B60248" s="10"/>
      <c r="L60248" s="10"/>
      <c r="M60248" s="10"/>
    </row>
    <row r="60249" spans="2:13" s="1" customFormat="1" ht="13.8" x14ac:dyDescent="0.3">
      <c r="B60249" s="10"/>
      <c r="L60249" s="10"/>
      <c r="M60249" s="10"/>
    </row>
    <row r="60250" spans="2:13" s="1" customFormat="1" ht="13.8" x14ac:dyDescent="0.3">
      <c r="B60250" s="10"/>
      <c r="L60250" s="10"/>
      <c r="M60250" s="10"/>
    </row>
    <row r="60251" spans="2:13" s="1" customFormat="1" ht="13.8" x14ac:dyDescent="0.3">
      <c r="B60251" s="10"/>
      <c r="L60251" s="10"/>
      <c r="M60251" s="10"/>
    </row>
    <row r="60252" spans="2:13" s="1" customFormat="1" ht="13.8" x14ac:dyDescent="0.3">
      <c r="B60252" s="10"/>
      <c r="L60252" s="10"/>
      <c r="M60252" s="10"/>
    </row>
    <row r="60253" spans="2:13" s="1" customFormat="1" ht="13.8" x14ac:dyDescent="0.3">
      <c r="B60253" s="10"/>
      <c r="L60253" s="10"/>
      <c r="M60253" s="10"/>
    </row>
    <row r="60254" spans="2:13" s="1" customFormat="1" ht="13.8" x14ac:dyDescent="0.3">
      <c r="B60254" s="10"/>
      <c r="L60254" s="10"/>
      <c r="M60254" s="10"/>
    </row>
    <row r="60255" spans="2:13" s="1" customFormat="1" ht="13.8" x14ac:dyDescent="0.3">
      <c r="B60255" s="10"/>
      <c r="L60255" s="10"/>
      <c r="M60255" s="10"/>
    </row>
    <row r="60256" spans="2:13" s="1" customFormat="1" ht="13.8" x14ac:dyDescent="0.3">
      <c r="B60256" s="10"/>
      <c r="L60256" s="10"/>
      <c r="M60256" s="10"/>
    </row>
    <row r="60257" spans="2:13" s="1" customFormat="1" ht="13.8" x14ac:dyDescent="0.3">
      <c r="B60257" s="10"/>
      <c r="L60257" s="10"/>
      <c r="M60257" s="10"/>
    </row>
    <row r="60258" spans="2:13" s="1" customFormat="1" ht="13.8" x14ac:dyDescent="0.3">
      <c r="B60258" s="10"/>
      <c r="L60258" s="10"/>
      <c r="M60258" s="10"/>
    </row>
    <row r="60259" spans="2:13" s="1" customFormat="1" ht="13.8" x14ac:dyDescent="0.3">
      <c r="B60259" s="10"/>
      <c r="L60259" s="10"/>
      <c r="M60259" s="10"/>
    </row>
    <row r="60260" spans="2:13" s="1" customFormat="1" ht="13.8" x14ac:dyDescent="0.3">
      <c r="B60260" s="10"/>
      <c r="L60260" s="10"/>
      <c r="M60260" s="10"/>
    </row>
    <row r="60261" spans="2:13" s="1" customFormat="1" ht="13.8" x14ac:dyDescent="0.3">
      <c r="B60261" s="10"/>
      <c r="L60261" s="10"/>
      <c r="M60261" s="10"/>
    </row>
    <row r="60262" spans="2:13" s="1" customFormat="1" ht="13.8" x14ac:dyDescent="0.3">
      <c r="B60262" s="10"/>
      <c r="L60262" s="10"/>
      <c r="M60262" s="10"/>
    </row>
    <row r="60263" spans="2:13" s="1" customFormat="1" ht="13.8" x14ac:dyDescent="0.3">
      <c r="B60263" s="10"/>
      <c r="L60263" s="10"/>
      <c r="M60263" s="10"/>
    </row>
    <row r="60264" spans="2:13" s="1" customFormat="1" ht="13.8" x14ac:dyDescent="0.3">
      <c r="B60264" s="10"/>
      <c r="L60264" s="10"/>
      <c r="M60264" s="10"/>
    </row>
    <row r="60265" spans="2:13" s="1" customFormat="1" ht="13.8" x14ac:dyDescent="0.3">
      <c r="B60265" s="10"/>
      <c r="L60265" s="10"/>
      <c r="M60265" s="10"/>
    </row>
    <row r="60266" spans="2:13" s="1" customFormat="1" ht="13.8" x14ac:dyDescent="0.3">
      <c r="B60266" s="10"/>
      <c r="L60266" s="10"/>
      <c r="M60266" s="10"/>
    </row>
    <row r="60267" spans="2:13" s="1" customFormat="1" ht="13.8" x14ac:dyDescent="0.3">
      <c r="B60267" s="10"/>
      <c r="L60267" s="10"/>
      <c r="M60267" s="10"/>
    </row>
    <row r="60268" spans="2:13" s="1" customFormat="1" ht="13.8" x14ac:dyDescent="0.3">
      <c r="B60268" s="10"/>
      <c r="L60268" s="10"/>
      <c r="M60268" s="10"/>
    </row>
    <row r="60269" spans="2:13" s="1" customFormat="1" ht="13.8" x14ac:dyDescent="0.3">
      <c r="B60269" s="10"/>
      <c r="L60269" s="10"/>
      <c r="M60269" s="10"/>
    </row>
    <row r="60270" spans="2:13" s="1" customFormat="1" ht="13.8" x14ac:dyDescent="0.3">
      <c r="B60270" s="10"/>
      <c r="L60270" s="10"/>
      <c r="M60270" s="10"/>
    </row>
    <row r="60271" spans="2:13" s="1" customFormat="1" ht="13.8" x14ac:dyDescent="0.3">
      <c r="B60271" s="10"/>
      <c r="L60271" s="10"/>
      <c r="M60271" s="10"/>
    </row>
    <row r="60272" spans="2:13" s="1" customFormat="1" ht="13.8" x14ac:dyDescent="0.3">
      <c r="B60272" s="10"/>
      <c r="L60272" s="10"/>
      <c r="M60272" s="10"/>
    </row>
    <row r="60273" spans="2:13" s="1" customFormat="1" ht="13.8" x14ac:dyDescent="0.3">
      <c r="B60273" s="10"/>
      <c r="L60273" s="10"/>
      <c r="M60273" s="10"/>
    </row>
    <row r="60274" spans="2:13" s="1" customFormat="1" ht="13.8" x14ac:dyDescent="0.3">
      <c r="B60274" s="10"/>
      <c r="L60274" s="10"/>
      <c r="M60274" s="10"/>
    </row>
    <row r="60275" spans="2:13" s="1" customFormat="1" ht="13.8" x14ac:dyDescent="0.3">
      <c r="B60275" s="10"/>
      <c r="L60275" s="10"/>
      <c r="M60275" s="10"/>
    </row>
    <row r="60276" spans="2:13" s="1" customFormat="1" ht="13.8" x14ac:dyDescent="0.3">
      <c r="B60276" s="10"/>
      <c r="L60276" s="10"/>
      <c r="M60276" s="10"/>
    </row>
    <row r="60277" spans="2:13" s="1" customFormat="1" ht="13.8" x14ac:dyDescent="0.3">
      <c r="B60277" s="10"/>
      <c r="L60277" s="10"/>
      <c r="M60277" s="10"/>
    </row>
    <row r="60278" spans="2:13" s="1" customFormat="1" ht="13.8" x14ac:dyDescent="0.3">
      <c r="B60278" s="10"/>
      <c r="L60278" s="10"/>
      <c r="M60278" s="10"/>
    </row>
    <row r="60279" spans="2:13" s="1" customFormat="1" ht="13.8" x14ac:dyDescent="0.3">
      <c r="B60279" s="10"/>
      <c r="L60279" s="10"/>
      <c r="M60279" s="10"/>
    </row>
    <row r="60280" spans="2:13" s="1" customFormat="1" ht="13.8" x14ac:dyDescent="0.3">
      <c r="B60280" s="10"/>
      <c r="L60280" s="10"/>
      <c r="M60280" s="10"/>
    </row>
    <row r="60281" spans="2:13" s="1" customFormat="1" ht="13.8" x14ac:dyDescent="0.3">
      <c r="B60281" s="10"/>
      <c r="L60281" s="10"/>
      <c r="M60281" s="10"/>
    </row>
    <row r="60282" spans="2:13" s="1" customFormat="1" ht="13.8" x14ac:dyDescent="0.3">
      <c r="B60282" s="10"/>
      <c r="L60282" s="10"/>
      <c r="M60282" s="10"/>
    </row>
    <row r="60283" spans="2:13" s="1" customFormat="1" ht="13.8" x14ac:dyDescent="0.3">
      <c r="B60283" s="10"/>
      <c r="L60283" s="10"/>
      <c r="M60283" s="10"/>
    </row>
    <row r="60284" spans="2:13" s="1" customFormat="1" ht="13.8" x14ac:dyDescent="0.3">
      <c r="B60284" s="10"/>
      <c r="L60284" s="10"/>
      <c r="M60284" s="10"/>
    </row>
    <row r="60285" spans="2:13" s="1" customFormat="1" ht="13.8" x14ac:dyDescent="0.3">
      <c r="B60285" s="10"/>
      <c r="L60285" s="10"/>
      <c r="M60285" s="10"/>
    </row>
    <row r="60286" spans="2:13" s="1" customFormat="1" ht="13.8" x14ac:dyDescent="0.3">
      <c r="B60286" s="10"/>
      <c r="L60286" s="10"/>
      <c r="M60286" s="10"/>
    </row>
    <row r="60287" spans="2:13" s="1" customFormat="1" ht="13.8" x14ac:dyDescent="0.3">
      <c r="B60287" s="10"/>
      <c r="L60287" s="10"/>
      <c r="M60287" s="10"/>
    </row>
    <row r="60288" spans="2:13" s="1" customFormat="1" ht="13.8" x14ac:dyDescent="0.3">
      <c r="B60288" s="10"/>
      <c r="L60288" s="10"/>
      <c r="M60288" s="10"/>
    </row>
    <row r="60289" spans="2:13" s="1" customFormat="1" ht="13.8" x14ac:dyDescent="0.3">
      <c r="B60289" s="10"/>
      <c r="L60289" s="10"/>
      <c r="M60289" s="10"/>
    </row>
    <row r="60290" spans="2:13" s="1" customFormat="1" ht="13.8" x14ac:dyDescent="0.3">
      <c r="B60290" s="10"/>
      <c r="L60290" s="10"/>
      <c r="M60290" s="10"/>
    </row>
    <row r="60291" spans="2:13" s="1" customFormat="1" ht="13.8" x14ac:dyDescent="0.3">
      <c r="B60291" s="10"/>
      <c r="L60291" s="10"/>
      <c r="M60291" s="10"/>
    </row>
    <row r="60292" spans="2:13" s="1" customFormat="1" ht="13.8" x14ac:dyDescent="0.3">
      <c r="B60292" s="10"/>
      <c r="L60292" s="10"/>
      <c r="M60292" s="10"/>
    </row>
    <row r="60293" spans="2:13" s="1" customFormat="1" ht="13.8" x14ac:dyDescent="0.3">
      <c r="B60293" s="10"/>
      <c r="L60293" s="10"/>
      <c r="M60293" s="10"/>
    </row>
    <row r="60294" spans="2:13" s="1" customFormat="1" ht="13.8" x14ac:dyDescent="0.3">
      <c r="B60294" s="10"/>
      <c r="L60294" s="10"/>
      <c r="M60294" s="10"/>
    </row>
    <row r="60295" spans="2:13" s="1" customFormat="1" ht="13.8" x14ac:dyDescent="0.3">
      <c r="B60295" s="10"/>
      <c r="L60295" s="10"/>
      <c r="M60295" s="10"/>
    </row>
    <row r="60296" spans="2:13" s="1" customFormat="1" ht="13.8" x14ac:dyDescent="0.3">
      <c r="B60296" s="10"/>
      <c r="L60296" s="10"/>
      <c r="M60296" s="10"/>
    </row>
    <row r="60297" spans="2:13" s="1" customFormat="1" ht="13.8" x14ac:dyDescent="0.3">
      <c r="B60297" s="10"/>
      <c r="L60297" s="10"/>
      <c r="M60297" s="10"/>
    </row>
    <row r="60298" spans="2:13" s="1" customFormat="1" ht="13.8" x14ac:dyDescent="0.3">
      <c r="B60298" s="10"/>
      <c r="L60298" s="10"/>
      <c r="M60298" s="10"/>
    </row>
    <row r="60299" spans="2:13" s="1" customFormat="1" ht="13.8" x14ac:dyDescent="0.3">
      <c r="B60299" s="10"/>
      <c r="L60299" s="10"/>
      <c r="M60299" s="10"/>
    </row>
    <row r="60300" spans="2:13" s="1" customFormat="1" ht="13.8" x14ac:dyDescent="0.3">
      <c r="B60300" s="10"/>
      <c r="L60300" s="10"/>
      <c r="M60300" s="10"/>
    </row>
    <row r="60301" spans="2:13" s="1" customFormat="1" ht="13.8" x14ac:dyDescent="0.3">
      <c r="B60301" s="10"/>
      <c r="L60301" s="10"/>
      <c r="M60301" s="10"/>
    </row>
    <row r="60302" spans="2:13" s="1" customFormat="1" ht="13.8" x14ac:dyDescent="0.3">
      <c r="B60302" s="10"/>
      <c r="L60302" s="10"/>
      <c r="M60302" s="10"/>
    </row>
    <row r="60303" spans="2:13" s="1" customFormat="1" ht="13.8" x14ac:dyDescent="0.3">
      <c r="B60303" s="10"/>
      <c r="L60303" s="10"/>
      <c r="M60303" s="10"/>
    </row>
    <row r="60304" spans="2:13" s="1" customFormat="1" ht="13.8" x14ac:dyDescent="0.3">
      <c r="B60304" s="10"/>
      <c r="L60304" s="10"/>
      <c r="M60304" s="10"/>
    </row>
    <row r="60305" spans="2:13" s="1" customFormat="1" ht="13.8" x14ac:dyDescent="0.3">
      <c r="B60305" s="10"/>
      <c r="L60305" s="10"/>
      <c r="M60305" s="10"/>
    </row>
    <row r="60306" spans="2:13" s="1" customFormat="1" ht="13.8" x14ac:dyDescent="0.3">
      <c r="B60306" s="10"/>
      <c r="L60306" s="10"/>
      <c r="M60306" s="10"/>
    </row>
    <row r="60307" spans="2:13" s="1" customFormat="1" ht="13.8" x14ac:dyDescent="0.3">
      <c r="B60307" s="10"/>
      <c r="L60307" s="10"/>
      <c r="M60307" s="10"/>
    </row>
    <row r="60308" spans="2:13" s="1" customFormat="1" ht="13.8" x14ac:dyDescent="0.3">
      <c r="B60308" s="10"/>
      <c r="L60308" s="10"/>
      <c r="M60308" s="10"/>
    </row>
    <row r="60309" spans="2:13" s="1" customFormat="1" ht="13.8" x14ac:dyDescent="0.3">
      <c r="B60309" s="10"/>
      <c r="L60309" s="10"/>
      <c r="M60309" s="10"/>
    </row>
    <row r="60310" spans="2:13" s="1" customFormat="1" ht="13.8" x14ac:dyDescent="0.3">
      <c r="B60310" s="10"/>
      <c r="L60310" s="10"/>
      <c r="M60310" s="10"/>
    </row>
    <row r="60311" spans="2:13" s="1" customFormat="1" ht="13.8" x14ac:dyDescent="0.3">
      <c r="B60311" s="10"/>
      <c r="L60311" s="10"/>
      <c r="M60311" s="10"/>
    </row>
    <row r="60312" spans="2:13" s="1" customFormat="1" ht="13.8" x14ac:dyDescent="0.3">
      <c r="B60312" s="10"/>
      <c r="L60312" s="10"/>
      <c r="M60312" s="10"/>
    </row>
    <row r="60313" spans="2:13" s="1" customFormat="1" ht="13.8" x14ac:dyDescent="0.3">
      <c r="B60313" s="10"/>
      <c r="L60313" s="10"/>
      <c r="M60313" s="10"/>
    </row>
    <row r="60314" spans="2:13" s="1" customFormat="1" ht="13.8" x14ac:dyDescent="0.3">
      <c r="B60314" s="10"/>
      <c r="L60314" s="10"/>
      <c r="M60314" s="10"/>
    </row>
    <row r="60315" spans="2:13" s="1" customFormat="1" ht="13.8" x14ac:dyDescent="0.3">
      <c r="B60315" s="10"/>
      <c r="L60315" s="10"/>
      <c r="M60315" s="10"/>
    </row>
    <row r="60316" spans="2:13" s="1" customFormat="1" ht="13.8" x14ac:dyDescent="0.3">
      <c r="B60316" s="10"/>
      <c r="L60316" s="10"/>
      <c r="M60316" s="10"/>
    </row>
    <row r="60317" spans="2:13" s="1" customFormat="1" ht="13.8" x14ac:dyDescent="0.3">
      <c r="B60317" s="10"/>
      <c r="L60317" s="10"/>
      <c r="M60317" s="10"/>
    </row>
    <row r="60318" spans="2:13" s="1" customFormat="1" ht="13.8" x14ac:dyDescent="0.3">
      <c r="B60318" s="10"/>
      <c r="L60318" s="10"/>
      <c r="M60318" s="10"/>
    </row>
    <row r="60319" spans="2:13" s="1" customFormat="1" ht="13.8" x14ac:dyDescent="0.3">
      <c r="B60319" s="10"/>
      <c r="L60319" s="10"/>
      <c r="M60319" s="10"/>
    </row>
    <row r="60320" spans="2:13" s="1" customFormat="1" ht="13.8" x14ac:dyDescent="0.3">
      <c r="B60320" s="10"/>
      <c r="L60320" s="10"/>
      <c r="M60320" s="10"/>
    </row>
    <row r="60321" spans="2:13" s="1" customFormat="1" ht="13.8" x14ac:dyDescent="0.3">
      <c r="B60321" s="10"/>
      <c r="L60321" s="10"/>
      <c r="M60321" s="10"/>
    </row>
    <row r="60322" spans="2:13" s="1" customFormat="1" ht="13.8" x14ac:dyDescent="0.3">
      <c r="B60322" s="10"/>
      <c r="L60322" s="10"/>
      <c r="M60322" s="10"/>
    </row>
    <row r="60323" spans="2:13" s="1" customFormat="1" ht="13.8" x14ac:dyDescent="0.3">
      <c r="B60323" s="10"/>
      <c r="L60323" s="10"/>
      <c r="M60323" s="10"/>
    </row>
    <row r="60324" spans="2:13" s="1" customFormat="1" ht="13.8" x14ac:dyDescent="0.3">
      <c r="B60324" s="10"/>
      <c r="L60324" s="10"/>
      <c r="M60324" s="10"/>
    </row>
    <row r="60325" spans="2:13" s="1" customFormat="1" ht="13.8" x14ac:dyDescent="0.3">
      <c r="B60325" s="10"/>
      <c r="L60325" s="10"/>
      <c r="M60325" s="10"/>
    </row>
    <row r="60326" spans="2:13" s="1" customFormat="1" ht="13.8" x14ac:dyDescent="0.3">
      <c r="B60326" s="10"/>
      <c r="L60326" s="10"/>
      <c r="M60326" s="10"/>
    </row>
    <row r="60327" spans="2:13" s="1" customFormat="1" ht="13.8" x14ac:dyDescent="0.3">
      <c r="B60327" s="10"/>
      <c r="L60327" s="10"/>
      <c r="M60327" s="10"/>
    </row>
    <row r="60328" spans="2:13" s="1" customFormat="1" ht="13.8" x14ac:dyDescent="0.3">
      <c r="B60328" s="10"/>
      <c r="L60328" s="10"/>
      <c r="M60328" s="10"/>
    </row>
    <row r="60329" spans="2:13" s="1" customFormat="1" ht="13.8" x14ac:dyDescent="0.3">
      <c r="B60329" s="10"/>
      <c r="L60329" s="10"/>
      <c r="M60329" s="10"/>
    </row>
    <row r="60330" spans="2:13" s="1" customFormat="1" ht="13.8" x14ac:dyDescent="0.3">
      <c r="B60330" s="10"/>
      <c r="L60330" s="10"/>
      <c r="M60330" s="10"/>
    </row>
    <row r="60331" spans="2:13" s="1" customFormat="1" ht="13.8" x14ac:dyDescent="0.3">
      <c r="B60331" s="10"/>
      <c r="L60331" s="10"/>
      <c r="M60331" s="10"/>
    </row>
    <row r="60332" spans="2:13" s="1" customFormat="1" ht="13.8" x14ac:dyDescent="0.3">
      <c r="B60332" s="10"/>
      <c r="L60332" s="10"/>
      <c r="M60332" s="10"/>
    </row>
    <row r="60333" spans="2:13" s="1" customFormat="1" ht="13.8" x14ac:dyDescent="0.3">
      <c r="B60333" s="10"/>
      <c r="L60333" s="10"/>
      <c r="M60333" s="10"/>
    </row>
    <row r="60334" spans="2:13" s="1" customFormat="1" ht="13.8" x14ac:dyDescent="0.3">
      <c r="B60334" s="10"/>
      <c r="L60334" s="10"/>
      <c r="M60334" s="10"/>
    </row>
    <row r="60335" spans="2:13" s="1" customFormat="1" ht="13.8" x14ac:dyDescent="0.3">
      <c r="B60335" s="10"/>
      <c r="L60335" s="10"/>
      <c r="M60335" s="10"/>
    </row>
    <row r="60336" spans="2:13" s="1" customFormat="1" ht="13.8" x14ac:dyDescent="0.3">
      <c r="B60336" s="10"/>
      <c r="L60336" s="10"/>
      <c r="M60336" s="10"/>
    </row>
    <row r="60337" spans="2:13" s="1" customFormat="1" ht="13.8" x14ac:dyDescent="0.3">
      <c r="B60337" s="10"/>
      <c r="L60337" s="10"/>
      <c r="M60337" s="10"/>
    </row>
    <row r="60338" spans="2:13" s="1" customFormat="1" ht="13.8" x14ac:dyDescent="0.3">
      <c r="B60338" s="10"/>
      <c r="L60338" s="10"/>
      <c r="M60338" s="10"/>
    </row>
    <row r="60339" spans="2:13" s="1" customFormat="1" ht="13.8" x14ac:dyDescent="0.3">
      <c r="B60339" s="10"/>
      <c r="L60339" s="10"/>
      <c r="M60339" s="10"/>
    </row>
    <row r="60340" spans="2:13" s="1" customFormat="1" ht="13.8" x14ac:dyDescent="0.3">
      <c r="B60340" s="10"/>
      <c r="L60340" s="10"/>
      <c r="M60340" s="10"/>
    </row>
    <row r="60341" spans="2:13" s="1" customFormat="1" ht="13.8" x14ac:dyDescent="0.3">
      <c r="B60341" s="10"/>
      <c r="L60341" s="10"/>
      <c r="M60341" s="10"/>
    </row>
    <row r="60342" spans="2:13" s="1" customFormat="1" ht="13.8" x14ac:dyDescent="0.3">
      <c r="B60342" s="10"/>
      <c r="L60342" s="10"/>
      <c r="M60342" s="10"/>
    </row>
    <row r="60343" spans="2:13" s="1" customFormat="1" ht="13.8" x14ac:dyDescent="0.3">
      <c r="B60343" s="10"/>
      <c r="L60343" s="10"/>
      <c r="M60343" s="10"/>
    </row>
    <row r="60344" spans="2:13" s="1" customFormat="1" ht="13.8" x14ac:dyDescent="0.3">
      <c r="B60344" s="10"/>
      <c r="L60344" s="10"/>
      <c r="M60344" s="10"/>
    </row>
    <row r="60345" spans="2:13" s="1" customFormat="1" ht="13.8" x14ac:dyDescent="0.3">
      <c r="B60345" s="10"/>
      <c r="L60345" s="10"/>
      <c r="M60345" s="10"/>
    </row>
    <row r="60346" spans="2:13" s="1" customFormat="1" ht="13.8" x14ac:dyDescent="0.3">
      <c r="B60346" s="10"/>
      <c r="L60346" s="10"/>
      <c r="M60346" s="10"/>
    </row>
    <row r="60347" spans="2:13" s="1" customFormat="1" ht="13.8" x14ac:dyDescent="0.3">
      <c r="B60347" s="10"/>
      <c r="L60347" s="10"/>
      <c r="M60347" s="10"/>
    </row>
    <row r="60348" spans="2:13" s="1" customFormat="1" ht="13.8" x14ac:dyDescent="0.3">
      <c r="B60348" s="10"/>
      <c r="L60348" s="10"/>
      <c r="M60348" s="10"/>
    </row>
    <row r="60349" spans="2:13" s="1" customFormat="1" ht="13.8" x14ac:dyDescent="0.3">
      <c r="B60349" s="10"/>
      <c r="L60349" s="10"/>
      <c r="M60349" s="10"/>
    </row>
    <row r="60350" spans="2:13" s="1" customFormat="1" ht="13.8" x14ac:dyDescent="0.3">
      <c r="B60350" s="10"/>
      <c r="L60350" s="10"/>
      <c r="M60350" s="10"/>
    </row>
    <row r="60351" spans="2:13" s="1" customFormat="1" ht="13.8" x14ac:dyDescent="0.3">
      <c r="B60351" s="10"/>
      <c r="L60351" s="10"/>
      <c r="M60351" s="10"/>
    </row>
    <row r="60352" spans="2:13" s="1" customFormat="1" ht="13.8" x14ac:dyDescent="0.3">
      <c r="B60352" s="10"/>
      <c r="L60352" s="10"/>
      <c r="M60352" s="10"/>
    </row>
    <row r="60353" spans="2:13" s="1" customFormat="1" ht="13.8" x14ac:dyDescent="0.3">
      <c r="B60353" s="10"/>
      <c r="L60353" s="10"/>
      <c r="M60353" s="10"/>
    </row>
    <row r="60354" spans="2:13" s="1" customFormat="1" ht="13.8" x14ac:dyDescent="0.3">
      <c r="B60354" s="10"/>
      <c r="L60354" s="10"/>
      <c r="M60354" s="10"/>
    </row>
    <row r="60355" spans="2:13" s="1" customFormat="1" ht="13.8" x14ac:dyDescent="0.3">
      <c r="B60355" s="10"/>
      <c r="L60355" s="10"/>
      <c r="M60355" s="10"/>
    </row>
    <row r="60356" spans="2:13" s="1" customFormat="1" ht="13.8" x14ac:dyDescent="0.3">
      <c r="B60356" s="10"/>
      <c r="L60356" s="10"/>
      <c r="M60356" s="10"/>
    </row>
    <row r="60357" spans="2:13" s="1" customFormat="1" ht="13.8" x14ac:dyDescent="0.3">
      <c r="B60357" s="10"/>
      <c r="L60357" s="10"/>
      <c r="M60357" s="10"/>
    </row>
    <row r="60358" spans="2:13" s="1" customFormat="1" ht="13.8" x14ac:dyDescent="0.3">
      <c r="B60358" s="10"/>
      <c r="L60358" s="10"/>
      <c r="M60358" s="10"/>
    </row>
    <row r="60359" spans="2:13" s="1" customFormat="1" ht="13.8" x14ac:dyDescent="0.3">
      <c r="B60359" s="10"/>
      <c r="L60359" s="10"/>
      <c r="M60359" s="10"/>
    </row>
    <row r="60360" spans="2:13" s="1" customFormat="1" ht="13.8" x14ac:dyDescent="0.3">
      <c r="B60360" s="10"/>
      <c r="L60360" s="10"/>
      <c r="M60360" s="10"/>
    </row>
    <row r="60361" spans="2:13" s="1" customFormat="1" ht="13.8" x14ac:dyDescent="0.3">
      <c r="B60361" s="10"/>
      <c r="L60361" s="10"/>
      <c r="M60361" s="10"/>
    </row>
    <row r="60362" spans="2:13" s="1" customFormat="1" ht="13.8" x14ac:dyDescent="0.3">
      <c r="B60362" s="10"/>
      <c r="L60362" s="10"/>
      <c r="M60362" s="10"/>
    </row>
    <row r="60363" spans="2:13" s="1" customFormat="1" ht="13.8" x14ac:dyDescent="0.3">
      <c r="B60363" s="10"/>
      <c r="L60363" s="10"/>
      <c r="M60363" s="10"/>
    </row>
    <row r="60364" spans="2:13" s="1" customFormat="1" ht="13.8" x14ac:dyDescent="0.3">
      <c r="B60364" s="10"/>
      <c r="L60364" s="10"/>
      <c r="M60364" s="10"/>
    </row>
    <row r="60365" spans="2:13" s="1" customFormat="1" ht="13.8" x14ac:dyDescent="0.3">
      <c r="B60365" s="10"/>
      <c r="L60365" s="10"/>
      <c r="M60365" s="10"/>
    </row>
    <row r="60366" spans="2:13" s="1" customFormat="1" ht="13.8" x14ac:dyDescent="0.3">
      <c r="B60366" s="10"/>
      <c r="L60366" s="10"/>
      <c r="M60366" s="10"/>
    </row>
    <row r="60367" spans="2:13" s="1" customFormat="1" ht="13.8" x14ac:dyDescent="0.3">
      <c r="B60367" s="10"/>
      <c r="L60367" s="10"/>
      <c r="M60367" s="10"/>
    </row>
    <row r="60368" spans="2:13" s="1" customFormat="1" ht="13.8" x14ac:dyDescent="0.3">
      <c r="B60368" s="10"/>
      <c r="L60368" s="10"/>
      <c r="M60368" s="10"/>
    </row>
    <row r="60369" spans="2:13" s="1" customFormat="1" ht="13.8" x14ac:dyDescent="0.3">
      <c r="B60369" s="10"/>
      <c r="L60369" s="10"/>
      <c r="M60369" s="10"/>
    </row>
    <row r="60370" spans="2:13" s="1" customFormat="1" ht="13.8" x14ac:dyDescent="0.3">
      <c r="B60370" s="10"/>
      <c r="L60370" s="10"/>
      <c r="M60370" s="10"/>
    </row>
    <row r="60371" spans="2:13" s="1" customFormat="1" ht="13.8" x14ac:dyDescent="0.3">
      <c r="B60371" s="10"/>
      <c r="L60371" s="10"/>
      <c r="M60371" s="10"/>
    </row>
    <row r="60372" spans="2:13" s="1" customFormat="1" ht="13.8" x14ac:dyDescent="0.3">
      <c r="B60372" s="10"/>
      <c r="L60372" s="10"/>
      <c r="M60372" s="10"/>
    </row>
    <row r="60373" spans="2:13" s="1" customFormat="1" ht="13.8" x14ac:dyDescent="0.3">
      <c r="B60373" s="10"/>
      <c r="L60373" s="10"/>
      <c r="M60373" s="10"/>
    </row>
    <row r="60374" spans="2:13" s="1" customFormat="1" ht="13.8" x14ac:dyDescent="0.3">
      <c r="B60374" s="10"/>
      <c r="L60374" s="10"/>
      <c r="M60374" s="10"/>
    </row>
    <row r="60375" spans="2:13" s="1" customFormat="1" ht="13.8" x14ac:dyDescent="0.3">
      <c r="B60375" s="10"/>
      <c r="L60375" s="10"/>
      <c r="M60375" s="10"/>
    </row>
    <row r="60376" spans="2:13" s="1" customFormat="1" ht="13.8" x14ac:dyDescent="0.3">
      <c r="B60376" s="10"/>
      <c r="L60376" s="10"/>
      <c r="M60376" s="10"/>
    </row>
    <row r="60377" spans="2:13" s="1" customFormat="1" ht="13.8" x14ac:dyDescent="0.3">
      <c r="B60377" s="10"/>
      <c r="L60377" s="10"/>
      <c r="M60377" s="10"/>
    </row>
    <row r="60378" spans="2:13" s="1" customFormat="1" ht="13.8" x14ac:dyDescent="0.3">
      <c r="B60378" s="10"/>
      <c r="L60378" s="10"/>
      <c r="M60378" s="10"/>
    </row>
    <row r="60379" spans="2:13" s="1" customFormat="1" ht="13.8" x14ac:dyDescent="0.3">
      <c r="B60379" s="10"/>
      <c r="L60379" s="10"/>
      <c r="M60379" s="10"/>
    </row>
    <row r="60380" spans="2:13" s="1" customFormat="1" ht="13.8" x14ac:dyDescent="0.3">
      <c r="B60380" s="10"/>
      <c r="L60380" s="10"/>
      <c r="M60380" s="10"/>
    </row>
    <row r="60381" spans="2:13" s="1" customFormat="1" ht="13.8" x14ac:dyDescent="0.3">
      <c r="B60381" s="10"/>
      <c r="L60381" s="10"/>
      <c r="M60381" s="10"/>
    </row>
    <row r="60382" spans="2:13" s="1" customFormat="1" ht="13.8" x14ac:dyDescent="0.3">
      <c r="B60382" s="10"/>
      <c r="L60382" s="10"/>
      <c r="M60382" s="10"/>
    </row>
    <row r="60383" spans="2:13" s="1" customFormat="1" ht="13.8" x14ac:dyDescent="0.3">
      <c r="B60383" s="10"/>
      <c r="L60383" s="10"/>
      <c r="M60383" s="10"/>
    </row>
    <row r="60384" spans="2:13" s="1" customFormat="1" ht="13.8" x14ac:dyDescent="0.3">
      <c r="B60384" s="10"/>
      <c r="L60384" s="10"/>
      <c r="M60384" s="10"/>
    </row>
    <row r="60385" spans="2:13" s="1" customFormat="1" ht="13.8" x14ac:dyDescent="0.3">
      <c r="B60385" s="10"/>
      <c r="L60385" s="10"/>
      <c r="M60385" s="10"/>
    </row>
    <row r="60386" spans="2:13" s="1" customFormat="1" ht="13.8" x14ac:dyDescent="0.3">
      <c r="B60386" s="10"/>
      <c r="L60386" s="10"/>
      <c r="M60386" s="10"/>
    </row>
    <row r="60387" spans="2:13" s="1" customFormat="1" ht="13.8" x14ac:dyDescent="0.3">
      <c r="B60387" s="10"/>
      <c r="L60387" s="10"/>
      <c r="M60387" s="10"/>
    </row>
    <row r="60388" spans="2:13" s="1" customFormat="1" ht="13.8" x14ac:dyDescent="0.3">
      <c r="B60388" s="10"/>
      <c r="L60388" s="10"/>
      <c r="M60388" s="10"/>
    </row>
    <row r="60389" spans="2:13" s="1" customFormat="1" ht="13.8" x14ac:dyDescent="0.3">
      <c r="B60389" s="10"/>
      <c r="L60389" s="10"/>
      <c r="M60389" s="10"/>
    </row>
    <row r="60390" spans="2:13" s="1" customFormat="1" ht="13.8" x14ac:dyDescent="0.3">
      <c r="B60390" s="10"/>
      <c r="L60390" s="10"/>
      <c r="M60390" s="10"/>
    </row>
    <row r="60391" spans="2:13" s="1" customFormat="1" ht="13.8" x14ac:dyDescent="0.3">
      <c r="B60391" s="10"/>
      <c r="L60391" s="10"/>
      <c r="M60391" s="10"/>
    </row>
    <row r="60392" spans="2:13" s="1" customFormat="1" ht="13.8" x14ac:dyDescent="0.3">
      <c r="B60392" s="10"/>
      <c r="L60392" s="10"/>
      <c r="M60392" s="10"/>
    </row>
    <row r="60393" spans="2:13" s="1" customFormat="1" ht="13.8" x14ac:dyDescent="0.3">
      <c r="B60393" s="10"/>
      <c r="L60393" s="10"/>
      <c r="M60393" s="10"/>
    </row>
    <row r="60394" spans="2:13" s="1" customFormat="1" ht="13.8" x14ac:dyDescent="0.3">
      <c r="B60394" s="10"/>
      <c r="L60394" s="10"/>
      <c r="M60394" s="10"/>
    </row>
    <row r="60395" spans="2:13" s="1" customFormat="1" ht="13.8" x14ac:dyDescent="0.3">
      <c r="B60395" s="10"/>
      <c r="L60395" s="10"/>
      <c r="M60395" s="10"/>
    </row>
    <row r="60396" spans="2:13" s="1" customFormat="1" ht="13.8" x14ac:dyDescent="0.3">
      <c r="B60396" s="10"/>
      <c r="L60396" s="10"/>
      <c r="M60396" s="10"/>
    </row>
    <row r="60397" spans="2:13" s="1" customFormat="1" ht="13.8" x14ac:dyDescent="0.3">
      <c r="B60397" s="10"/>
      <c r="L60397" s="10"/>
      <c r="M60397" s="10"/>
    </row>
    <row r="60398" spans="2:13" s="1" customFormat="1" ht="13.8" x14ac:dyDescent="0.3">
      <c r="B60398" s="10"/>
      <c r="L60398" s="10"/>
      <c r="M60398" s="10"/>
    </row>
    <row r="60399" spans="2:13" s="1" customFormat="1" ht="13.8" x14ac:dyDescent="0.3">
      <c r="B60399" s="10"/>
      <c r="L60399" s="10"/>
      <c r="M60399" s="10"/>
    </row>
    <row r="60400" spans="2:13" s="1" customFormat="1" ht="13.8" x14ac:dyDescent="0.3">
      <c r="B60400" s="10"/>
      <c r="L60400" s="10"/>
      <c r="M60400" s="10"/>
    </row>
    <row r="60401" spans="2:13" s="1" customFormat="1" ht="13.8" x14ac:dyDescent="0.3">
      <c r="B60401" s="10"/>
      <c r="L60401" s="10"/>
      <c r="M60401" s="10"/>
    </row>
    <row r="60402" spans="2:13" s="1" customFormat="1" ht="13.8" x14ac:dyDescent="0.3">
      <c r="B60402" s="10"/>
      <c r="L60402" s="10"/>
      <c r="M60402" s="10"/>
    </row>
    <row r="60403" spans="2:13" s="1" customFormat="1" ht="13.8" x14ac:dyDescent="0.3">
      <c r="B60403" s="10"/>
      <c r="L60403" s="10"/>
      <c r="M60403" s="10"/>
    </row>
    <row r="60404" spans="2:13" s="1" customFormat="1" ht="13.8" x14ac:dyDescent="0.3">
      <c r="B60404" s="10"/>
      <c r="L60404" s="10"/>
      <c r="M60404" s="10"/>
    </row>
    <row r="60405" spans="2:13" s="1" customFormat="1" ht="13.8" x14ac:dyDescent="0.3">
      <c r="B60405" s="10"/>
      <c r="L60405" s="10"/>
      <c r="M60405" s="10"/>
    </row>
    <row r="60406" spans="2:13" s="1" customFormat="1" ht="13.8" x14ac:dyDescent="0.3">
      <c r="B60406" s="10"/>
      <c r="L60406" s="10"/>
      <c r="M60406" s="10"/>
    </row>
    <row r="60407" spans="2:13" s="1" customFormat="1" ht="13.8" x14ac:dyDescent="0.3">
      <c r="B60407" s="10"/>
      <c r="L60407" s="10"/>
      <c r="M60407" s="10"/>
    </row>
    <row r="60408" spans="2:13" s="1" customFormat="1" ht="13.8" x14ac:dyDescent="0.3">
      <c r="B60408" s="10"/>
      <c r="L60408" s="10"/>
      <c r="M60408" s="10"/>
    </row>
    <row r="60409" spans="2:13" s="1" customFormat="1" ht="13.8" x14ac:dyDescent="0.3">
      <c r="B60409" s="10"/>
      <c r="L60409" s="10"/>
      <c r="M60409" s="10"/>
    </row>
    <row r="60410" spans="2:13" s="1" customFormat="1" ht="13.8" x14ac:dyDescent="0.3">
      <c r="B60410" s="10"/>
      <c r="L60410" s="10"/>
      <c r="M60410" s="10"/>
    </row>
    <row r="60411" spans="2:13" s="1" customFormat="1" ht="13.8" x14ac:dyDescent="0.3">
      <c r="B60411" s="10"/>
      <c r="L60411" s="10"/>
      <c r="M60411" s="10"/>
    </row>
    <row r="60412" spans="2:13" s="1" customFormat="1" ht="13.8" x14ac:dyDescent="0.3">
      <c r="B60412" s="10"/>
      <c r="L60412" s="10"/>
      <c r="M60412" s="10"/>
    </row>
    <row r="60413" spans="2:13" s="1" customFormat="1" ht="13.8" x14ac:dyDescent="0.3">
      <c r="B60413" s="10"/>
      <c r="L60413" s="10"/>
      <c r="M60413" s="10"/>
    </row>
    <row r="60414" spans="2:13" s="1" customFormat="1" ht="13.8" x14ac:dyDescent="0.3">
      <c r="B60414" s="10"/>
      <c r="L60414" s="10"/>
      <c r="M60414" s="10"/>
    </row>
    <row r="60415" spans="2:13" s="1" customFormat="1" ht="13.8" x14ac:dyDescent="0.3">
      <c r="B60415" s="10"/>
      <c r="L60415" s="10"/>
      <c r="M60415" s="10"/>
    </row>
    <row r="60416" spans="2:13" s="1" customFormat="1" ht="13.8" x14ac:dyDescent="0.3">
      <c r="B60416" s="10"/>
      <c r="L60416" s="10"/>
      <c r="M60416" s="10"/>
    </row>
    <row r="60417" spans="2:13" s="1" customFormat="1" ht="13.8" x14ac:dyDescent="0.3">
      <c r="B60417" s="10"/>
      <c r="L60417" s="10"/>
      <c r="M60417" s="10"/>
    </row>
    <row r="60418" spans="2:13" s="1" customFormat="1" ht="13.8" x14ac:dyDescent="0.3">
      <c r="B60418" s="10"/>
      <c r="L60418" s="10"/>
      <c r="M60418" s="10"/>
    </row>
    <row r="60419" spans="2:13" s="1" customFormat="1" ht="13.8" x14ac:dyDescent="0.3">
      <c r="B60419" s="10"/>
      <c r="L60419" s="10"/>
      <c r="M60419" s="10"/>
    </row>
    <row r="60420" spans="2:13" s="1" customFormat="1" ht="13.8" x14ac:dyDescent="0.3">
      <c r="B60420" s="10"/>
      <c r="L60420" s="10"/>
      <c r="M60420" s="10"/>
    </row>
    <row r="60421" spans="2:13" s="1" customFormat="1" ht="13.8" x14ac:dyDescent="0.3">
      <c r="B60421" s="10"/>
      <c r="L60421" s="10"/>
      <c r="M60421" s="10"/>
    </row>
    <row r="60422" spans="2:13" s="1" customFormat="1" ht="13.8" x14ac:dyDescent="0.3">
      <c r="B60422" s="10"/>
      <c r="L60422" s="10"/>
      <c r="M60422" s="10"/>
    </row>
    <row r="60423" spans="2:13" s="1" customFormat="1" ht="13.8" x14ac:dyDescent="0.3">
      <c r="B60423" s="10"/>
      <c r="L60423" s="10"/>
      <c r="M60423" s="10"/>
    </row>
    <row r="60424" spans="2:13" s="1" customFormat="1" ht="13.8" x14ac:dyDescent="0.3">
      <c r="B60424" s="10"/>
      <c r="L60424" s="10"/>
      <c r="M60424" s="10"/>
    </row>
    <row r="60425" spans="2:13" s="1" customFormat="1" ht="13.8" x14ac:dyDescent="0.3">
      <c r="B60425" s="10"/>
      <c r="L60425" s="10"/>
      <c r="M60425" s="10"/>
    </row>
    <row r="60426" spans="2:13" s="1" customFormat="1" ht="13.8" x14ac:dyDescent="0.3">
      <c r="B60426" s="10"/>
      <c r="L60426" s="10"/>
      <c r="M60426" s="10"/>
    </row>
    <row r="60427" spans="2:13" s="1" customFormat="1" ht="13.8" x14ac:dyDescent="0.3">
      <c r="B60427" s="10"/>
      <c r="L60427" s="10"/>
      <c r="M60427" s="10"/>
    </row>
    <row r="60428" spans="2:13" s="1" customFormat="1" ht="13.8" x14ac:dyDescent="0.3">
      <c r="B60428" s="10"/>
      <c r="L60428" s="10"/>
      <c r="M60428" s="10"/>
    </row>
    <row r="60429" spans="2:13" s="1" customFormat="1" ht="13.8" x14ac:dyDescent="0.3">
      <c r="B60429" s="10"/>
      <c r="L60429" s="10"/>
      <c r="M60429" s="10"/>
    </row>
    <row r="60430" spans="2:13" s="1" customFormat="1" ht="13.8" x14ac:dyDescent="0.3">
      <c r="B60430" s="10"/>
      <c r="L60430" s="10"/>
      <c r="M60430" s="10"/>
    </row>
    <row r="60431" spans="2:13" s="1" customFormat="1" ht="13.8" x14ac:dyDescent="0.3">
      <c r="B60431" s="10"/>
      <c r="L60431" s="10"/>
      <c r="M60431" s="10"/>
    </row>
    <row r="60432" spans="2:13" s="1" customFormat="1" ht="13.8" x14ac:dyDescent="0.3">
      <c r="B60432" s="10"/>
      <c r="L60432" s="10"/>
      <c r="M60432" s="10"/>
    </row>
    <row r="60433" spans="2:13" s="1" customFormat="1" ht="13.8" x14ac:dyDescent="0.3">
      <c r="B60433" s="10"/>
      <c r="L60433" s="10"/>
      <c r="M60433" s="10"/>
    </row>
    <row r="60434" spans="2:13" s="1" customFormat="1" ht="13.8" x14ac:dyDescent="0.3">
      <c r="B60434" s="10"/>
      <c r="L60434" s="10"/>
      <c r="M60434" s="10"/>
    </row>
    <row r="60435" spans="2:13" s="1" customFormat="1" ht="13.8" x14ac:dyDescent="0.3">
      <c r="B60435" s="10"/>
      <c r="L60435" s="10"/>
      <c r="M60435" s="10"/>
    </row>
    <row r="60436" spans="2:13" s="1" customFormat="1" ht="13.8" x14ac:dyDescent="0.3">
      <c r="B60436" s="10"/>
      <c r="L60436" s="10"/>
      <c r="M60436" s="10"/>
    </row>
    <row r="60437" spans="2:13" s="1" customFormat="1" ht="13.8" x14ac:dyDescent="0.3">
      <c r="B60437" s="10"/>
      <c r="L60437" s="10"/>
      <c r="M60437" s="10"/>
    </row>
    <row r="60438" spans="2:13" s="1" customFormat="1" ht="13.8" x14ac:dyDescent="0.3">
      <c r="B60438" s="10"/>
      <c r="L60438" s="10"/>
      <c r="M60438" s="10"/>
    </row>
    <row r="60439" spans="2:13" s="1" customFormat="1" ht="13.8" x14ac:dyDescent="0.3">
      <c r="B60439" s="10"/>
      <c r="L60439" s="10"/>
      <c r="M60439" s="10"/>
    </row>
    <row r="60440" spans="2:13" s="1" customFormat="1" ht="13.8" x14ac:dyDescent="0.3">
      <c r="B60440" s="10"/>
      <c r="L60440" s="10"/>
      <c r="M60440" s="10"/>
    </row>
    <row r="60441" spans="2:13" s="1" customFormat="1" ht="13.8" x14ac:dyDescent="0.3">
      <c r="B60441" s="10"/>
      <c r="L60441" s="10"/>
      <c r="M60441" s="10"/>
    </row>
    <row r="60442" spans="2:13" s="1" customFormat="1" ht="13.8" x14ac:dyDescent="0.3">
      <c r="B60442" s="10"/>
      <c r="L60442" s="10"/>
      <c r="M60442" s="10"/>
    </row>
    <row r="60443" spans="2:13" s="1" customFormat="1" ht="13.8" x14ac:dyDescent="0.3">
      <c r="B60443" s="10"/>
      <c r="L60443" s="10"/>
      <c r="M60443" s="10"/>
    </row>
    <row r="60444" spans="2:13" s="1" customFormat="1" ht="13.8" x14ac:dyDescent="0.3">
      <c r="B60444" s="10"/>
      <c r="L60444" s="10"/>
      <c r="M60444" s="10"/>
    </row>
    <row r="60445" spans="2:13" s="1" customFormat="1" ht="13.8" x14ac:dyDescent="0.3">
      <c r="B60445" s="10"/>
      <c r="L60445" s="10"/>
      <c r="M60445" s="10"/>
    </row>
    <row r="60446" spans="2:13" s="1" customFormat="1" ht="13.8" x14ac:dyDescent="0.3">
      <c r="B60446" s="10"/>
      <c r="L60446" s="10"/>
      <c r="M60446" s="10"/>
    </row>
    <row r="60447" spans="2:13" s="1" customFormat="1" ht="13.8" x14ac:dyDescent="0.3">
      <c r="B60447" s="10"/>
      <c r="L60447" s="10"/>
      <c r="M60447" s="10"/>
    </row>
    <row r="60448" spans="2:13" s="1" customFormat="1" ht="13.8" x14ac:dyDescent="0.3">
      <c r="B60448" s="10"/>
      <c r="L60448" s="10"/>
      <c r="M60448" s="10"/>
    </row>
    <row r="60449" spans="2:13" s="1" customFormat="1" ht="13.8" x14ac:dyDescent="0.3">
      <c r="B60449" s="10"/>
      <c r="L60449" s="10"/>
      <c r="M60449" s="10"/>
    </row>
    <row r="60450" spans="2:13" s="1" customFormat="1" ht="13.8" x14ac:dyDescent="0.3">
      <c r="B60450" s="10"/>
      <c r="L60450" s="10"/>
      <c r="M60450" s="10"/>
    </row>
    <row r="60451" spans="2:13" s="1" customFormat="1" ht="13.8" x14ac:dyDescent="0.3">
      <c r="B60451" s="10"/>
      <c r="L60451" s="10"/>
      <c r="M60451" s="10"/>
    </row>
    <row r="60452" spans="2:13" s="1" customFormat="1" ht="13.8" x14ac:dyDescent="0.3">
      <c r="B60452" s="10"/>
      <c r="L60452" s="10"/>
      <c r="M60452" s="10"/>
    </row>
    <row r="60453" spans="2:13" s="1" customFormat="1" ht="13.8" x14ac:dyDescent="0.3">
      <c r="B60453" s="10"/>
      <c r="L60453" s="10"/>
      <c r="M60453" s="10"/>
    </row>
    <row r="60454" spans="2:13" s="1" customFormat="1" ht="13.8" x14ac:dyDescent="0.3">
      <c r="B60454" s="10"/>
      <c r="L60454" s="10"/>
      <c r="M60454" s="10"/>
    </row>
    <row r="60455" spans="2:13" s="1" customFormat="1" ht="13.8" x14ac:dyDescent="0.3">
      <c r="B60455" s="10"/>
      <c r="L60455" s="10"/>
      <c r="M60455" s="10"/>
    </row>
    <row r="60456" spans="2:13" s="1" customFormat="1" ht="13.8" x14ac:dyDescent="0.3">
      <c r="B60456" s="10"/>
      <c r="L60456" s="10"/>
      <c r="M60456" s="10"/>
    </row>
    <row r="60457" spans="2:13" s="1" customFormat="1" ht="13.8" x14ac:dyDescent="0.3">
      <c r="B60457" s="10"/>
      <c r="L60457" s="10"/>
      <c r="M60457" s="10"/>
    </row>
    <row r="60458" spans="2:13" s="1" customFormat="1" ht="13.8" x14ac:dyDescent="0.3">
      <c r="B60458" s="10"/>
      <c r="L60458" s="10"/>
      <c r="M60458" s="10"/>
    </row>
    <row r="60459" spans="2:13" s="1" customFormat="1" ht="13.8" x14ac:dyDescent="0.3">
      <c r="B60459" s="10"/>
      <c r="L60459" s="10"/>
      <c r="M60459" s="10"/>
    </row>
    <row r="60460" spans="2:13" s="1" customFormat="1" ht="13.8" x14ac:dyDescent="0.3">
      <c r="B60460" s="10"/>
      <c r="L60460" s="10"/>
      <c r="M60460" s="10"/>
    </row>
    <row r="60461" spans="2:13" s="1" customFormat="1" ht="13.8" x14ac:dyDescent="0.3">
      <c r="B60461" s="10"/>
      <c r="L60461" s="10"/>
      <c r="M60461" s="10"/>
    </row>
    <row r="60462" spans="2:13" s="1" customFormat="1" ht="13.8" x14ac:dyDescent="0.3">
      <c r="B60462" s="10"/>
      <c r="L60462" s="10"/>
      <c r="M60462" s="10"/>
    </row>
    <row r="60463" spans="2:13" s="1" customFormat="1" ht="13.8" x14ac:dyDescent="0.3">
      <c r="B60463" s="10"/>
      <c r="L60463" s="10"/>
      <c r="M60463" s="10"/>
    </row>
    <row r="60464" spans="2:13" s="1" customFormat="1" ht="13.8" x14ac:dyDescent="0.3">
      <c r="B60464" s="10"/>
      <c r="L60464" s="10"/>
      <c r="M60464" s="10"/>
    </row>
    <row r="60465" spans="2:13" s="1" customFormat="1" ht="13.8" x14ac:dyDescent="0.3">
      <c r="B60465" s="10"/>
      <c r="L60465" s="10"/>
      <c r="M60465" s="10"/>
    </row>
    <row r="60466" spans="2:13" s="1" customFormat="1" ht="13.8" x14ac:dyDescent="0.3">
      <c r="B60466" s="10"/>
      <c r="L60466" s="10"/>
      <c r="M60466" s="10"/>
    </row>
    <row r="60467" spans="2:13" s="1" customFormat="1" ht="13.8" x14ac:dyDescent="0.3">
      <c r="B60467" s="10"/>
      <c r="L60467" s="10"/>
      <c r="M60467" s="10"/>
    </row>
    <row r="60468" spans="2:13" s="1" customFormat="1" ht="13.8" x14ac:dyDescent="0.3">
      <c r="B60468" s="10"/>
      <c r="L60468" s="10"/>
      <c r="M60468" s="10"/>
    </row>
    <row r="60469" spans="2:13" s="1" customFormat="1" ht="13.8" x14ac:dyDescent="0.3">
      <c r="B60469" s="10"/>
      <c r="L60469" s="10"/>
      <c r="M60469" s="10"/>
    </row>
    <row r="60470" spans="2:13" s="1" customFormat="1" ht="13.8" x14ac:dyDescent="0.3">
      <c r="B60470" s="10"/>
      <c r="L60470" s="10"/>
      <c r="M60470" s="10"/>
    </row>
    <row r="60471" spans="2:13" s="1" customFormat="1" ht="13.8" x14ac:dyDescent="0.3">
      <c r="B60471" s="10"/>
      <c r="L60471" s="10"/>
      <c r="M60471" s="10"/>
    </row>
    <row r="60472" spans="2:13" s="1" customFormat="1" ht="13.8" x14ac:dyDescent="0.3">
      <c r="B60472" s="10"/>
      <c r="L60472" s="10"/>
      <c r="M60472" s="10"/>
    </row>
    <row r="60473" spans="2:13" s="1" customFormat="1" ht="13.8" x14ac:dyDescent="0.3">
      <c r="B60473" s="10"/>
      <c r="L60473" s="10"/>
      <c r="M60473" s="10"/>
    </row>
    <row r="60474" spans="2:13" s="1" customFormat="1" ht="13.8" x14ac:dyDescent="0.3">
      <c r="B60474" s="10"/>
      <c r="L60474" s="10"/>
      <c r="M60474" s="10"/>
    </row>
    <row r="60475" spans="2:13" s="1" customFormat="1" ht="13.8" x14ac:dyDescent="0.3">
      <c r="B60475" s="10"/>
      <c r="L60475" s="10"/>
      <c r="M60475" s="10"/>
    </row>
    <row r="60476" spans="2:13" s="1" customFormat="1" ht="13.8" x14ac:dyDescent="0.3">
      <c r="B60476" s="10"/>
      <c r="L60476" s="10"/>
      <c r="M60476" s="10"/>
    </row>
    <row r="60477" spans="2:13" s="1" customFormat="1" ht="13.8" x14ac:dyDescent="0.3">
      <c r="B60477" s="10"/>
      <c r="L60477" s="10"/>
      <c r="M60477" s="10"/>
    </row>
    <row r="60478" spans="2:13" s="1" customFormat="1" ht="13.8" x14ac:dyDescent="0.3">
      <c r="B60478" s="10"/>
      <c r="L60478" s="10"/>
      <c r="M60478" s="10"/>
    </row>
    <row r="60479" spans="2:13" s="1" customFormat="1" ht="13.8" x14ac:dyDescent="0.3">
      <c r="B60479" s="10"/>
      <c r="L60479" s="10"/>
      <c r="M60479" s="10"/>
    </row>
    <row r="60480" spans="2:13" s="1" customFormat="1" ht="13.8" x14ac:dyDescent="0.3">
      <c r="B60480" s="10"/>
      <c r="L60480" s="10"/>
      <c r="M60480" s="10"/>
    </row>
    <row r="60481" spans="2:13" s="1" customFormat="1" ht="13.8" x14ac:dyDescent="0.3">
      <c r="B60481" s="10"/>
      <c r="L60481" s="10"/>
      <c r="M60481" s="10"/>
    </row>
    <row r="60482" spans="2:13" s="1" customFormat="1" ht="13.8" x14ac:dyDescent="0.3">
      <c r="B60482" s="10"/>
      <c r="L60482" s="10"/>
      <c r="M60482" s="10"/>
    </row>
    <row r="60483" spans="2:13" s="1" customFormat="1" ht="13.8" x14ac:dyDescent="0.3">
      <c r="B60483" s="10"/>
      <c r="L60483" s="10"/>
      <c r="M60483" s="10"/>
    </row>
    <row r="60484" spans="2:13" s="1" customFormat="1" ht="13.8" x14ac:dyDescent="0.3">
      <c r="B60484" s="10"/>
      <c r="L60484" s="10"/>
      <c r="M60484" s="10"/>
    </row>
    <row r="60485" spans="2:13" s="1" customFormat="1" ht="13.8" x14ac:dyDescent="0.3">
      <c r="B60485" s="10"/>
      <c r="L60485" s="10"/>
      <c r="M60485" s="10"/>
    </row>
    <row r="60486" spans="2:13" s="1" customFormat="1" ht="13.8" x14ac:dyDescent="0.3">
      <c r="B60486" s="10"/>
      <c r="L60486" s="10"/>
      <c r="M60486" s="10"/>
    </row>
    <row r="60487" spans="2:13" s="1" customFormat="1" ht="13.8" x14ac:dyDescent="0.3">
      <c r="B60487" s="10"/>
      <c r="L60487" s="10"/>
      <c r="M60487" s="10"/>
    </row>
    <row r="60488" spans="2:13" s="1" customFormat="1" ht="13.8" x14ac:dyDescent="0.3">
      <c r="B60488" s="10"/>
      <c r="L60488" s="10"/>
      <c r="M60488" s="10"/>
    </row>
    <row r="60489" spans="2:13" s="1" customFormat="1" ht="13.8" x14ac:dyDescent="0.3">
      <c r="B60489" s="10"/>
      <c r="L60489" s="10"/>
      <c r="M60489" s="10"/>
    </row>
    <row r="60490" spans="2:13" s="1" customFormat="1" ht="13.8" x14ac:dyDescent="0.3">
      <c r="B60490" s="10"/>
      <c r="L60490" s="10"/>
      <c r="M60490" s="10"/>
    </row>
    <row r="60491" spans="2:13" s="1" customFormat="1" ht="13.8" x14ac:dyDescent="0.3">
      <c r="B60491" s="10"/>
      <c r="L60491" s="10"/>
      <c r="M60491" s="10"/>
    </row>
    <row r="60492" spans="2:13" s="1" customFormat="1" ht="13.8" x14ac:dyDescent="0.3">
      <c r="B60492" s="10"/>
      <c r="L60492" s="10"/>
      <c r="M60492" s="10"/>
    </row>
    <row r="60493" spans="2:13" s="1" customFormat="1" ht="13.8" x14ac:dyDescent="0.3">
      <c r="B60493" s="10"/>
      <c r="L60493" s="10"/>
      <c r="M60493" s="10"/>
    </row>
    <row r="60494" spans="2:13" s="1" customFormat="1" ht="13.8" x14ac:dyDescent="0.3">
      <c r="B60494" s="10"/>
      <c r="L60494" s="10"/>
      <c r="M60494" s="10"/>
    </row>
    <row r="60495" spans="2:13" s="1" customFormat="1" ht="13.8" x14ac:dyDescent="0.3">
      <c r="B60495" s="10"/>
      <c r="L60495" s="10"/>
      <c r="M60495" s="10"/>
    </row>
    <row r="60496" spans="2:13" s="1" customFormat="1" ht="13.8" x14ac:dyDescent="0.3">
      <c r="B60496" s="10"/>
      <c r="L60496" s="10"/>
      <c r="M60496" s="10"/>
    </row>
    <row r="60497" spans="2:13" s="1" customFormat="1" ht="13.8" x14ac:dyDescent="0.3">
      <c r="B60497" s="10"/>
      <c r="L60497" s="10"/>
      <c r="M60497" s="10"/>
    </row>
    <row r="60498" spans="2:13" s="1" customFormat="1" ht="13.8" x14ac:dyDescent="0.3">
      <c r="B60498" s="10"/>
      <c r="L60498" s="10"/>
      <c r="M60498" s="10"/>
    </row>
    <row r="60499" spans="2:13" s="1" customFormat="1" ht="13.8" x14ac:dyDescent="0.3">
      <c r="B60499" s="10"/>
      <c r="L60499" s="10"/>
      <c r="M60499" s="10"/>
    </row>
    <row r="60500" spans="2:13" s="1" customFormat="1" ht="13.8" x14ac:dyDescent="0.3">
      <c r="B60500" s="10"/>
      <c r="L60500" s="10"/>
      <c r="M60500" s="10"/>
    </row>
    <row r="60501" spans="2:13" s="1" customFormat="1" ht="13.8" x14ac:dyDescent="0.3">
      <c r="B60501" s="10"/>
      <c r="L60501" s="10"/>
      <c r="M60501" s="10"/>
    </row>
    <row r="60502" spans="2:13" s="1" customFormat="1" ht="13.8" x14ac:dyDescent="0.3">
      <c r="B60502" s="10"/>
      <c r="L60502" s="10"/>
      <c r="M60502" s="10"/>
    </row>
    <row r="60503" spans="2:13" s="1" customFormat="1" ht="13.8" x14ac:dyDescent="0.3">
      <c r="B60503" s="10"/>
      <c r="L60503" s="10"/>
      <c r="M60503" s="10"/>
    </row>
    <row r="60504" spans="2:13" s="1" customFormat="1" ht="13.8" x14ac:dyDescent="0.3">
      <c r="B60504" s="10"/>
      <c r="L60504" s="10"/>
      <c r="M60504" s="10"/>
    </row>
    <row r="60505" spans="2:13" s="1" customFormat="1" ht="13.8" x14ac:dyDescent="0.3">
      <c r="B60505" s="10"/>
      <c r="L60505" s="10"/>
      <c r="M60505" s="10"/>
    </row>
    <row r="60506" spans="2:13" s="1" customFormat="1" ht="13.8" x14ac:dyDescent="0.3">
      <c r="B60506" s="10"/>
      <c r="L60506" s="10"/>
      <c r="M60506" s="10"/>
    </row>
    <row r="60507" spans="2:13" s="1" customFormat="1" ht="13.8" x14ac:dyDescent="0.3">
      <c r="B60507" s="10"/>
      <c r="L60507" s="10"/>
      <c r="M60507" s="10"/>
    </row>
    <row r="60508" spans="2:13" s="1" customFormat="1" ht="13.8" x14ac:dyDescent="0.3">
      <c r="B60508" s="10"/>
      <c r="L60508" s="10"/>
      <c r="M60508" s="10"/>
    </row>
    <row r="60509" spans="2:13" s="1" customFormat="1" ht="13.8" x14ac:dyDescent="0.3">
      <c r="B60509" s="10"/>
      <c r="L60509" s="10"/>
      <c r="M60509" s="10"/>
    </row>
    <row r="60510" spans="2:13" s="1" customFormat="1" ht="13.8" x14ac:dyDescent="0.3">
      <c r="B60510" s="10"/>
      <c r="L60510" s="10"/>
      <c r="M60510" s="10"/>
    </row>
    <row r="60511" spans="2:13" s="1" customFormat="1" ht="13.8" x14ac:dyDescent="0.3">
      <c r="B60511" s="10"/>
      <c r="L60511" s="10"/>
      <c r="M60511" s="10"/>
    </row>
    <row r="60512" spans="2:13" s="1" customFormat="1" ht="13.8" x14ac:dyDescent="0.3">
      <c r="B60512" s="10"/>
      <c r="L60512" s="10"/>
      <c r="M60512" s="10"/>
    </row>
    <row r="60513" spans="2:13" s="1" customFormat="1" ht="13.8" x14ac:dyDescent="0.3">
      <c r="B60513" s="10"/>
      <c r="L60513" s="10"/>
      <c r="M60513" s="10"/>
    </row>
    <row r="60514" spans="2:13" s="1" customFormat="1" ht="13.8" x14ac:dyDescent="0.3">
      <c r="B60514" s="10"/>
      <c r="L60514" s="10"/>
      <c r="M60514" s="10"/>
    </row>
    <row r="60515" spans="2:13" s="1" customFormat="1" ht="13.8" x14ac:dyDescent="0.3">
      <c r="B60515" s="10"/>
      <c r="L60515" s="10"/>
      <c r="M60515" s="10"/>
    </row>
    <row r="60516" spans="2:13" s="1" customFormat="1" ht="13.8" x14ac:dyDescent="0.3">
      <c r="B60516" s="10"/>
      <c r="L60516" s="10"/>
      <c r="M60516" s="10"/>
    </row>
    <row r="60517" spans="2:13" s="1" customFormat="1" ht="13.8" x14ac:dyDescent="0.3">
      <c r="B60517" s="10"/>
      <c r="L60517" s="10"/>
      <c r="M60517" s="10"/>
    </row>
    <row r="60518" spans="2:13" s="1" customFormat="1" ht="13.8" x14ac:dyDescent="0.3">
      <c r="B60518" s="10"/>
      <c r="L60518" s="10"/>
      <c r="M60518" s="10"/>
    </row>
    <row r="60519" spans="2:13" s="1" customFormat="1" ht="13.8" x14ac:dyDescent="0.3">
      <c r="B60519" s="10"/>
      <c r="L60519" s="10"/>
      <c r="M60519" s="10"/>
    </row>
    <row r="60520" spans="2:13" s="1" customFormat="1" ht="13.8" x14ac:dyDescent="0.3">
      <c r="B60520" s="10"/>
      <c r="L60520" s="10"/>
      <c r="M60520" s="10"/>
    </row>
    <row r="60521" spans="2:13" s="1" customFormat="1" ht="13.8" x14ac:dyDescent="0.3">
      <c r="B60521" s="10"/>
      <c r="L60521" s="10"/>
      <c r="M60521" s="10"/>
    </row>
    <row r="60522" spans="2:13" s="1" customFormat="1" ht="13.8" x14ac:dyDescent="0.3">
      <c r="B60522" s="10"/>
      <c r="L60522" s="10"/>
      <c r="M60522" s="10"/>
    </row>
    <row r="60523" spans="2:13" s="1" customFormat="1" ht="13.8" x14ac:dyDescent="0.3">
      <c r="B60523" s="10"/>
      <c r="L60523" s="10"/>
      <c r="M60523" s="10"/>
    </row>
    <row r="60524" spans="2:13" s="1" customFormat="1" ht="13.8" x14ac:dyDescent="0.3">
      <c r="B60524" s="10"/>
      <c r="L60524" s="10"/>
      <c r="M60524" s="10"/>
    </row>
    <row r="60525" spans="2:13" s="1" customFormat="1" ht="13.8" x14ac:dyDescent="0.3">
      <c r="B60525" s="10"/>
      <c r="L60525" s="10"/>
      <c r="M60525" s="10"/>
    </row>
    <row r="60526" spans="2:13" s="1" customFormat="1" ht="13.8" x14ac:dyDescent="0.3">
      <c r="B60526" s="10"/>
      <c r="L60526" s="10"/>
      <c r="M60526" s="10"/>
    </row>
    <row r="60527" spans="2:13" s="1" customFormat="1" ht="13.8" x14ac:dyDescent="0.3">
      <c r="B60527" s="10"/>
      <c r="L60527" s="10"/>
      <c r="M60527" s="10"/>
    </row>
    <row r="60528" spans="2:13" s="1" customFormat="1" ht="13.8" x14ac:dyDescent="0.3">
      <c r="B60528" s="10"/>
      <c r="L60528" s="10"/>
      <c r="M60528" s="10"/>
    </row>
    <row r="60529" spans="2:13" s="1" customFormat="1" ht="13.8" x14ac:dyDescent="0.3">
      <c r="B60529" s="10"/>
      <c r="L60529" s="10"/>
      <c r="M60529" s="10"/>
    </row>
    <row r="60530" spans="2:13" s="1" customFormat="1" ht="13.8" x14ac:dyDescent="0.3">
      <c r="B60530" s="10"/>
      <c r="L60530" s="10"/>
      <c r="M60530" s="10"/>
    </row>
    <row r="60531" spans="2:13" s="1" customFormat="1" ht="13.8" x14ac:dyDescent="0.3">
      <c r="B60531" s="10"/>
      <c r="L60531" s="10"/>
      <c r="M60531" s="10"/>
    </row>
    <row r="60532" spans="2:13" s="1" customFormat="1" ht="13.8" x14ac:dyDescent="0.3">
      <c r="B60532" s="10"/>
      <c r="L60532" s="10"/>
      <c r="M60532" s="10"/>
    </row>
    <row r="60533" spans="2:13" s="1" customFormat="1" ht="13.8" x14ac:dyDescent="0.3">
      <c r="B60533" s="10"/>
      <c r="L60533" s="10"/>
      <c r="M60533" s="10"/>
    </row>
    <row r="60534" spans="2:13" s="1" customFormat="1" ht="13.8" x14ac:dyDescent="0.3">
      <c r="B60534" s="10"/>
      <c r="L60534" s="10"/>
      <c r="M60534" s="10"/>
    </row>
    <row r="60535" spans="2:13" s="1" customFormat="1" ht="13.8" x14ac:dyDescent="0.3">
      <c r="B60535" s="10"/>
      <c r="L60535" s="10"/>
      <c r="M60535" s="10"/>
    </row>
    <row r="60536" spans="2:13" s="1" customFormat="1" ht="13.8" x14ac:dyDescent="0.3">
      <c r="B60536" s="10"/>
      <c r="L60536" s="10"/>
      <c r="M60536" s="10"/>
    </row>
    <row r="60537" spans="2:13" s="1" customFormat="1" ht="13.8" x14ac:dyDescent="0.3">
      <c r="B60537" s="10"/>
      <c r="L60537" s="10"/>
      <c r="M60537" s="10"/>
    </row>
    <row r="60538" spans="2:13" s="1" customFormat="1" ht="13.8" x14ac:dyDescent="0.3">
      <c r="B60538" s="10"/>
      <c r="L60538" s="10"/>
      <c r="M60538" s="10"/>
    </row>
    <row r="60539" spans="2:13" s="1" customFormat="1" ht="13.8" x14ac:dyDescent="0.3">
      <c r="B60539" s="10"/>
      <c r="L60539" s="10"/>
      <c r="M60539" s="10"/>
    </row>
    <row r="60540" spans="2:13" s="1" customFormat="1" ht="13.8" x14ac:dyDescent="0.3">
      <c r="B60540" s="10"/>
      <c r="L60540" s="10"/>
      <c r="M60540" s="10"/>
    </row>
    <row r="60541" spans="2:13" s="1" customFormat="1" ht="13.8" x14ac:dyDescent="0.3">
      <c r="B60541" s="10"/>
      <c r="L60541" s="10"/>
      <c r="M60541" s="10"/>
    </row>
    <row r="60542" spans="2:13" s="1" customFormat="1" ht="13.8" x14ac:dyDescent="0.3">
      <c r="B60542" s="10"/>
      <c r="L60542" s="10"/>
      <c r="M60542" s="10"/>
    </row>
    <row r="60543" spans="2:13" s="1" customFormat="1" ht="13.8" x14ac:dyDescent="0.3">
      <c r="B60543" s="10"/>
      <c r="L60543" s="10"/>
      <c r="M60543" s="10"/>
    </row>
    <row r="60544" spans="2:13" s="1" customFormat="1" ht="13.8" x14ac:dyDescent="0.3">
      <c r="B60544" s="10"/>
      <c r="L60544" s="10"/>
      <c r="M60544" s="10"/>
    </row>
    <row r="60545" spans="2:13" s="1" customFormat="1" ht="13.8" x14ac:dyDescent="0.3">
      <c r="B60545" s="10"/>
      <c r="L60545" s="10"/>
      <c r="M60545" s="10"/>
    </row>
    <row r="60546" spans="2:13" s="1" customFormat="1" ht="13.8" x14ac:dyDescent="0.3">
      <c r="B60546" s="10"/>
      <c r="L60546" s="10"/>
      <c r="M60546" s="10"/>
    </row>
    <row r="60547" spans="2:13" s="1" customFormat="1" ht="13.8" x14ac:dyDescent="0.3">
      <c r="B60547" s="10"/>
      <c r="L60547" s="10"/>
      <c r="M60547" s="10"/>
    </row>
    <row r="60548" spans="2:13" s="1" customFormat="1" ht="13.8" x14ac:dyDescent="0.3">
      <c r="B60548" s="10"/>
      <c r="L60548" s="10"/>
      <c r="M60548" s="10"/>
    </row>
    <row r="60549" spans="2:13" s="1" customFormat="1" ht="13.8" x14ac:dyDescent="0.3">
      <c r="B60549" s="10"/>
      <c r="L60549" s="10"/>
      <c r="M60549" s="10"/>
    </row>
    <row r="60550" spans="2:13" s="1" customFormat="1" ht="13.8" x14ac:dyDescent="0.3">
      <c r="B60550" s="10"/>
      <c r="L60550" s="10"/>
      <c r="M60550" s="10"/>
    </row>
    <row r="60551" spans="2:13" s="1" customFormat="1" ht="13.8" x14ac:dyDescent="0.3">
      <c r="B60551" s="10"/>
      <c r="L60551" s="10"/>
      <c r="M60551" s="10"/>
    </row>
    <row r="60552" spans="2:13" s="1" customFormat="1" ht="13.8" x14ac:dyDescent="0.3">
      <c r="B60552" s="10"/>
      <c r="L60552" s="10"/>
      <c r="M60552" s="10"/>
    </row>
    <row r="60553" spans="2:13" s="1" customFormat="1" ht="13.8" x14ac:dyDescent="0.3">
      <c r="B60553" s="10"/>
      <c r="L60553" s="10"/>
      <c r="M60553" s="10"/>
    </row>
    <row r="60554" spans="2:13" s="1" customFormat="1" ht="13.8" x14ac:dyDescent="0.3">
      <c r="B60554" s="10"/>
      <c r="L60554" s="10"/>
      <c r="M60554" s="10"/>
    </row>
    <row r="60555" spans="2:13" s="1" customFormat="1" ht="13.8" x14ac:dyDescent="0.3">
      <c r="B60555" s="10"/>
      <c r="L60555" s="10"/>
      <c r="M60555" s="10"/>
    </row>
    <row r="60556" spans="2:13" s="1" customFormat="1" ht="13.8" x14ac:dyDescent="0.3">
      <c r="B60556" s="10"/>
      <c r="L60556" s="10"/>
      <c r="M60556" s="10"/>
    </row>
    <row r="60557" spans="2:13" s="1" customFormat="1" ht="13.8" x14ac:dyDescent="0.3">
      <c r="B60557" s="10"/>
      <c r="L60557" s="10"/>
      <c r="M60557" s="10"/>
    </row>
    <row r="60558" spans="2:13" s="1" customFormat="1" ht="13.8" x14ac:dyDescent="0.3">
      <c r="B60558" s="10"/>
      <c r="L60558" s="10"/>
      <c r="M60558" s="10"/>
    </row>
    <row r="60559" spans="2:13" s="1" customFormat="1" ht="13.8" x14ac:dyDescent="0.3">
      <c r="B60559" s="10"/>
      <c r="L60559" s="10"/>
      <c r="M60559" s="10"/>
    </row>
    <row r="60560" spans="2:13" s="1" customFormat="1" ht="13.8" x14ac:dyDescent="0.3">
      <c r="B60560" s="10"/>
      <c r="L60560" s="10"/>
      <c r="M60560" s="10"/>
    </row>
    <row r="60561" spans="2:13" s="1" customFormat="1" ht="13.8" x14ac:dyDescent="0.3">
      <c r="B60561" s="10"/>
      <c r="L60561" s="10"/>
      <c r="M60561" s="10"/>
    </row>
    <row r="60562" spans="2:13" s="1" customFormat="1" ht="13.8" x14ac:dyDescent="0.3">
      <c r="B60562" s="10"/>
      <c r="L60562" s="10"/>
      <c r="M60562" s="10"/>
    </row>
    <row r="60563" spans="2:13" s="1" customFormat="1" ht="13.8" x14ac:dyDescent="0.3">
      <c r="B60563" s="10"/>
      <c r="L60563" s="10"/>
      <c r="M60563" s="10"/>
    </row>
    <row r="60564" spans="2:13" s="1" customFormat="1" ht="13.8" x14ac:dyDescent="0.3">
      <c r="B60564" s="10"/>
      <c r="L60564" s="10"/>
      <c r="M60564" s="10"/>
    </row>
    <row r="60565" spans="2:13" s="1" customFormat="1" ht="13.8" x14ac:dyDescent="0.3">
      <c r="B60565" s="10"/>
      <c r="L60565" s="10"/>
      <c r="M60565" s="10"/>
    </row>
    <row r="60566" spans="2:13" s="1" customFormat="1" ht="13.8" x14ac:dyDescent="0.3">
      <c r="B60566" s="10"/>
      <c r="L60566" s="10"/>
      <c r="M60566" s="10"/>
    </row>
    <row r="60567" spans="2:13" s="1" customFormat="1" ht="13.8" x14ac:dyDescent="0.3">
      <c r="B60567" s="10"/>
      <c r="L60567" s="10"/>
      <c r="M60567" s="10"/>
    </row>
    <row r="60568" spans="2:13" s="1" customFormat="1" ht="13.8" x14ac:dyDescent="0.3">
      <c r="B60568" s="10"/>
      <c r="L60568" s="10"/>
      <c r="M60568" s="10"/>
    </row>
    <row r="60569" spans="2:13" s="1" customFormat="1" ht="13.8" x14ac:dyDescent="0.3">
      <c r="B60569" s="10"/>
      <c r="L60569" s="10"/>
      <c r="M60569" s="10"/>
    </row>
    <row r="60570" spans="2:13" s="1" customFormat="1" ht="13.8" x14ac:dyDescent="0.3">
      <c r="B60570" s="10"/>
      <c r="L60570" s="10"/>
      <c r="M60570" s="10"/>
    </row>
    <row r="60571" spans="2:13" s="1" customFormat="1" ht="13.8" x14ac:dyDescent="0.3">
      <c r="B60571" s="10"/>
      <c r="L60571" s="10"/>
      <c r="M60571" s="10"/>
    </row>
    <row r="60572" spans="2:13" s="1" customFormat="1" ht="13.8" x14ac:dyDescent="0.3">
      <c r="B60572" s="10"/>
      <c r="L60572" s="10"/>
      <c r="M60572" s="10"/>
    </row>
    <row r="60573" spans="2:13" s="1" customFormat="1" ht="13.8" x14ac:dyDescent="0.3">
      <c r="B60573" s="10"/>
      <c r="L60573" s="10"/>
      <c r="M60573" s="10"/>
    </row>
    <row r="60574" spans="2:13" s="1" customFormat="1" ht="13.8" x14ac:dyDescent="0.3">
      <c r="B60574" s="10"/>
      <c r="L60574" s="10"/>
      <c r="M60574" s="10"/>
    </row>
    <row r="60575" spans="2:13" s="1" customFormat="1" ht="13.8" x14ac:dyDescent="0.3">
      <c r="B60575" s="10"/>
      <c r="L60575" s="10"/>
      <c r="M60575" s="10"/>
    </row>
    <row r="60576" spans="2:13" s="1" customFormat="1" ht="13.8" x14ac:dyDescent="0.3">
      <c r="B60576" s="10"/>
      <c r="L60576" s="10"/>
      <c r="M60576" s="10"/>
    </row>
    <row r="60577" spans="2:13" s="1" customFormat="1" ht="13.8" x14ac:dyDescent="0.3">
      <c r="B60577" s="10"/>
      <c r="L60577" s="10"/>
      <c r="M60577" s="10"/>
    </row>
    <row r="60578" spans="2:13" s="1" customFormat="1" ht="13.8" x14ac:dyDescent="0.3">
      <c r="B60578" s="10"/>
      <c r="L60578" s="10"/>
      <c r="M60578" s="10"/>
    </row>
    <row r="60579" spans="2:13" s="1" customFormat="1" ht="13.8" x14ac:dyDescent="0.3">
      <c r="B60579" s="10"/>
      <c r="L60579" s="10"/>
      <c r="M60579" s="10"/>
    </row>
    <row r="60580" spans="2:13" s="1" customFormat="1" ht="13.8" x14ac:dyDescent="0.3">
      <c r="B60580" s="10"/>
      <c r="L60580" s="10"/>
      <c r="M60580" s="10"/>
    </row>
    <row r="60581" spans="2:13" s="1" customFormat="1" ht="13.8" x14ac:dyDescent="0.3">
      <c r="B60581" s="10"/>
      <c r="L60581" s="10"/>
      <c r="M60581" s="10"/>
    </row>
    <row r="60582" spans="2:13" s="1" customFormat="1" ht="13.8" x14ac:dyDescent="0.3">
      <c r="B60582" s="10"/>
      <c r="L60582" s="10"/>
      <c r="M60582" s="10"/>
    </row>
    <row r="60583" spans="2:13" s="1" customFormat="1" ht="13.8" x14ac:dyDescent="0.3">
      <c r="B60583" s="10"/>
      <c r="L60583" s="10"/>
      <c r="M60583" s="10"/>
    </row>
    <row r="60584" spans="2:13" s="1" customFormat="1" ht="13.8" x14ac:dyDescent="0.3">
      <c r="B60584" s="10"/>
      <c r="L60584" s="10"/>
      <c r="M60584" s="10"/>
    </row>
    <row r="60585" spans="2:13" s="1" customFormat="1" ht="13.8" x14ac:dyDescent="0.3">
      <c r="B60585" s="10"/>
      <c r="L60585" s="10"/>
      <c r="M60585" s="10"/>
    </row>
    <row r="60586" spans="2:13" s="1" customFormat="1" ht="13.8" x14ac:dyDescent="0.3">
      <c r="B60586" s="10"/>
      <c r="L60586" s="10"/>
      <c r="M60586" s="10"/>
    </row>
    <row r="60587" spans="2:13" s="1" customFormat="1" ht="13.8" x14ac:dyDescent="0.3">
      <c r="B60587" s="10"/>
      <c r="L60587" s="10"/>
      <c r="M60587" s="10"/>
    </row>
    <row r="60588" spans="2:13" s="1" customFormat="1" ht="13.8" x14ac:dyDescent="0.3">
      <c r="B60588" s="10"/>
      <c r="L60588" s="10"/>
      <c r="M60588" s="10"/>
    </row>
    <row r="60589" spans="2:13" s="1" customFormat="1" ht="13.8" x14ac:dyDescent="0.3">
      <c r="B60589" s="10"/>
      <c r="L60589" s="10"/>
      <c r="M60589" s="10"/>
    </row>
    <row r="60590" spans="2:13" s="1" customFormat="1" ht="13.8" x14ac:dyDescent="0.3">
      <c r="B60590" s="10"/>
      <c r="L60590" s="10"/>
      <c r="M60590" s="10"/>
    </row>
    <row r="60591" spans="2:13" s="1" customFormat="1" ht="13.8" x14ac:dyDescent="0.3">
      <c r="B60591" s="10"/>
      <c r="L60591" s="10"/>
      <c r="M60591" s="10"/>
    </row>
    <row r="60592" spans="2:13" s="1" customFormat="1" ht="13.8" x14ac:dyDescent="0.3">
      <c r="B60592" s="10"/>
      <c r="L60592" s="10"/>
      <c r="M60592" s="10"/>
    </row>
    <row r="60593" spans="2:13" s="1" customFormat="1" ht="13.8" x14ac:dyDescent="0.3">
      <c r="B60593" s="10"/>
      <c r="L60593" s="10"/>
      <c r="M60593" s="10"/>
    </row>
    <row r="60594" spans="2:13" s="1" customFormat="1" ht="13.8" x14ac:dyDescent="0.3">
      <c r="B60594" s="10"/>
      <c r="L60594" s="10"/>
      <c r="M60594" s="10"/>
    </row>
    <row r="60595" spans="2:13" s="1" customFormat="1" ht="13.8" x14ac:dyDescent="0.3">
      <c r="B60595" s="10"/>
      <c r="L60595" s="10"/>
      <c r="M60595" s="10"/>
    </row>
    <row r="60596" spans="2:13" s="1" customFormat="1" ht="13.8" x14ac:dyDescent="0.3">
      <c r="B60596" s="10"/>
      <c r="L60596" s="10"/>
      <c r="M60596" s="10"/>
    </row>
    <row r="60597" spans="2:13" s="1" customFormat="1" ht="13.8" x14ac:dyDescent="0.3">
      <c r="B60597" s="10"/>
      <c r="L60597" s="10"/>
      <c r="M60597" s="10"/>
    </row>
    <row r="60598" spans="2:13" s="1" customFormat="1" ht="13.8" x14ac:dyDescent="0.3">
      <c r="B60598" s="10"/>
      <c r="L60598" s="10"/>
      <c r="M60598" s="10"/>
    </row>
    <row r="60599" spans="2:13" s="1" customFormat="1" ht="13.8" x14ac:dyDescent="0.3">
      <c r="B60599" s="10"/>
      <c r="L60599" s="10"/>
      <c r="M60599" s="10"/>
    </row>
    <row r="60600" spans="2:13" s="1" customFormat="1" ht="13.8" x14ac:dyDescent="0.3">
      <c r="B60600" s="10"/>
      <c r="L60600" s="10"/>
      <c r="M60600" s="10"/>
    </row>
    <row r="60601" spans="2:13" s="1" customFormat="1" ht="13.8" x14ac:dyDescent="0.3">
      <c r="B60601" s="10"/>
      <c r="L60601" s="10"/>
      <c r="M60601" s="10"/>
    </row>
    <row r="60602" spans="2:13" s="1" customFormat="1" ht="13.8" x14ac:dyDescent="0.3">
      <c r="B60602" s="10"/>
      <c r="L60602" s="10"/>
      <c r="M60602" s="10"/>
    </row>
    <row r="60603" spans="2:13" s="1" customFormat="1" ht="13.8" x14ac:dyDescent="0.3">
      <c r="B60603" s="10"/>
      <c r="L60603" s="10"/>
      <c r="M60603" s="10"/>
    </row>
    <row r="60604" spans="2:13" s="1" customFormat="1" ht="13.8" x14ac:dyDescent="0.3">
      <c r="B60604" s="10"/>
      <c r="L60604" s="10"/>
      <c r="M60604" s="10"/>
    </row>
    <row r="60605" spans="2:13" s="1" customFormat="1" ht="13.8" x14ac:dyDescent="0.3">
      <c r="B60605" s="10"/>
      <c r="L60605" s="10"/>
      <c r="M60605" s="10"/>
    </row>
    <row r="60606" spans="2:13" s="1" customFormat="1" ht="13.8" x14ac:dyDescent="0.3">
      <c r="B60606" s="10"/>
      <c r="L60606" s="10"/>
      <c r="M60606" s="10"/>
    </row>
    <row r="60607" spans="2:13" s="1" customFormat="1" ht="13.8" x14ac:dyDescent="0.3">
      <c r="B60607" s="10"/>
      <c r="L60607" s="10"/>
      <c r="M60607" s="10"/>
    </row>
    <row r="60608" spans="2:13" s="1" customFormat="1" ht="13.8" x14ac:dyDescent="0.3">
      <c r="B60608" s="10"/>
      <c r="L60608" s="10"/>
      <c r="M60608" s="10"/>
    </row>
    <row r="60609" spans="2:13" s="1" customFormat="1" ht="13.8" x14ac:dyDescent="0.3">
      <c r="B60609" s="10"/>
      <c r="L60609" s="10"/>
      <c r="M60609" s="10"/>
    </row>
    <row r="60610" spans="2:13" s="1" customFormat="1" ht="13.8" x14ac:dyDescent="0.3">
      <c r="B60610" s="10"/>
      <c r="L60610" s="10"/>
      <c r="M60610" s="10"/>
    </row>
    <row r="60611" spans="2:13" s="1" customFormat="1" ht="13.8" x14ac:dyDescent="0.3">
      <c r="B60611" s="10"/>
      <c r="L60611" s="10"/>
      <c r="M60611" s="10"/>
    </row>
    <row r="60612" spans="2:13" s="1" customFormat="1" ht="13.8" x14ac:dyDescent="0.3">
      <c r="B60612" s="10"/>
      <c r="L60612" s="10"/>
      <c r="M60612" s="10"/>
    </row>
    <row r="60613" spans="2:13" s="1" customFormat="1" ht="13.8" x14ac:dyDescent="0.3">
      <c r="B60613" s="10"/>
      <c r="L60613" s="10"/>
      <c r="M60613" s="10"/>
    </row>
    <row r="60614" spans="2:13" s="1" customFormat="1" ht="13.8" x14ac:dyDescent="0.3">
      <c r="B60614" s="10"/>
      <c r="L60614" s="10"/>
      <c r="M60614" s="10"/>
    </row>
    <row r="60615" spans="2:13" s="1" customFormat="1" ht="13.8" x14ac:dyDescent="0.3">
      <c r="B60615" s="10"/>
      <c r="L60615" s="10"/>
      <c r="M60615" s="10"/>
    </row>
    <row r="60616" spans="2:13" s="1" customFormat="1" ht="13.8" x14ac:dyDescent="0.3">
      <c r="B60616" s="10"/>
      <c r="L60616" s="10"/>
      <c r="M60616" s="10"/>
    </row>
    <row r="60617" spans="2:13" s="1" customFormat="1" ht="13.8" x14ac:dyDescent="0.3">
      <c r="B60617" s="10"/>
      <c r="L60617" s="10"/>
      <c r="M60617" s="10"/>
    </row>
    <row r="60618" spans="2:13" s="1" customFormat="1" ht="13.8" x14ac:dyDescent="0.3">
      <c r="B60618" s="10"/>
      <c r="L60618" s="10"/>
      <c r="M60618" s="10"/>
    </row>
    <row r="60619" spans="2:13" s="1" customFormat="1" ht="13.8" x14ac:dyDescent="0.3">
      <c r="B60619" s="10"/>
      <c r="L60619" s="10"/>
      <c r="M60619" s="10"/>
    </row>
    <row r="60620" spans="2:13" s="1" customFormat="1" ht="13.8" x14ac:dyDescent="0.3">
      <c r="B60620" s="10"/>
      <c r="L60620" s="10"/>
      <c r="M60620" s="10"/>
    </row>
    <row r="60621" spans="2:13" s="1" customFormat="1" ht="13.8" x14ac:dyDescent="0.3">
      <c r="B60621" s="10"/>
      <c r="L60621" s="10"/>
      <c r="M60621" s="10"/>
    </row>
    <row r="60622" spans="2:13" s="1" customFormat="1" ht="13.8" x14ac:dyDescent="0.3">
      <c r="B60622" s="10"/>
      <c r="L60622" s="10"/>
      <c r="M60622" s="10"/>
    </row>
    <row r="60623" spans="2:13" s="1" customFormat="1" ht="13.8" x14ac:dyDescent="0.3">
      <c r="B60623" s="10"/>
      <c r="L60623" s="10"/>
      <c r="M60623" s="10"/>
    </row>
    <row r="60624" spans="2:13" s="1" customFormat="1" ht="13.8" x14ac:dyDescent="0.3">
      <c r="B60624" s="10"/>
      <c r="L60624" s="10"/>
      <c r="M60624" s="10"/>
    </row>
    <row r="60625" spans="2:13" s="1" customFormat="1" ht="13.8" x14ac:dyDescent="0.3">
      <c r="B60625" s="10"/>
      <c r="L60625" s="10"/>
      <c r="M60625" s="10"/>
    </row>
    <row r="60626" spans="2:13" s="1" customFormat="1" ht="13.8" x14ac:dyDescent="0.3">
      <c r="B60626" s="10"/>
      <c r="L60626" s="10"/>
      <c r="M60626" s="10"/>
    </row>
    <row r="60627" spans="2:13" s="1" customFormat="1" ht="13.8" x14ac:dyDescent="0.3">
      <c r="B60627" s="10"/>
      <c r="L60627" s="10"/>
      <c r="M60627" s="10"/>
    </row>
    <row r="60628" spans="2:13" s="1" customFormat="1" ht="13.8" x14ac:dyDescent="0.3">
      <c r="B60628" s="10"/>
      <c r="L60628" s="10"/>
      <c r="M60628" s="10"/>
    </row>
    <row r="60629" spans="2:13" s="1" customFormat="1" ht="13.8" x14ac:dyDescent="0.3">
      <c r="B60629" s="10"/>
      <c r="L60629" s="10"/>
      <c r="M60629" s="10"/>
    </row>
    <row r="60630" spans="2:13" s="1" customFormat="1" ht="13.8" x14ac:dyDescent="0.3">
      <c r="B60630" s="10"/>
      <c r="L60630" s="10"/>
      <c r="M60630" s="10"/>
    </row>
    <row r="60631" spans="2:13" s="1" customFormat="1" ht="13.8" x14ac:dyDescent="0.3">
      <c r="B60631" s="10"/>
      <c r="L60631" s="10"/>
      <c r="M60631" s="10"/>
    </row>
    <row r="60632" spans="2:13" s="1" customFormat="1" ht="13.8" x14ac:dyDescent="0.3">
      <c r="B60632" s="10"/>
      <c r="L60632" s="10"/>
      <c r="M60632" s="10"/>
    </row>
    <row r="60633" spans="2:13" s="1" customFormat="1" ht="13.8" x14ac:dyDescent="0.3">
      <c r="B60633" s="10"/>
      <c r="L60633" s="10"/>
      <c r="M60633" s="10"/>
    </row>
    <row r="60634" spans="2:13" s="1" customFormat="1" ht="13.8" x14ac:dyDescent="0.3">
      <c r="B60634" s="10"/>
      <c r="L60634" s="10"/>
      <c r="M60634" s="10"/>
    </row>
    <row r="60635" spans="2:13" s="1" customFormat="1" ht="13.8" x14ac:dyDescent="0.3">
      <c r="B60635" s="10"/>
      <c r="L60635" s="10"/>
      <c r="M60635" s="10"/>
    </row>
    <row r="60636" spans="2:13" s="1" customFormat="1" ht="13.8" x14ac:dyDescent="0.3">
      <c r="B60636" s="10"/>
      <c r="L60636" s="10"/>
      <c r="M60636" s="10"/>
    </row>
    <row r="60637" spans="2:13" s="1" customFormat="1" ht="13.8" x14ac:dyDescent="0.3">
      <c r="B60637" s="10"/>
      <c r="L60637" s="10"/>
      <c r="M60637" s="10"/>
    </row>
    <row r="60638" spans="2:13" s="1" customFormat="1" ht="13.8" x14ac:dyDescent="0.3">
      <c r="B60638" s="10"/>
      <c r="L60638" s="10"/>
      <c r="M60638" s="10"/>
    </row>
    <row r="60639" spans="2:13" s="1" customFormat="1" ht="13.8" x14ac:dyDescent="0.3">
      <c r="B60639" s="10"/>
      <c r="L60639" s="10"/>
      <c r="M60639" s="10"/>
    </row>
    <row r="60640" spans="2:13" s="1" customFormat="1" ht="13.8" x14ac:dyDescent="0.3">
      <c r="B60640" s="10"/>
      <c r="L60640" s="10"/>
      <c r="M60640" s="10"/>
    </row>
    <row r="60641" spans="2:13" s="1" customFormat="1" ht="13.8" x14ac:dyDescent="0.3">
      <c r="B60641" s="10"/>
      <c r="L60641" s="10"/>
      <c r="M60641" s="10"/>
    </row>
    <row r="60642" spans="2:13" s="1" customFormat="1" ht="13.8" x14ac:dyDescent="0.3">
      <c r="B60642" s="10"/>
      <c r="L60642" s="10"/>
      <c r="M60642" s="10"/>
    </row>
    <row r="60643" spans="2:13" s="1" customFormat="1" ht="13.8" x14ac:dyDescent="0.3">
      <c r="B60643" s="10"/>
      <c r="L60643" s="10"/>
      <c r="M60643" s="10"/>
    </row>
    <row r="60644" spans="2:13" s="1" customFormat="1" ht="13.8" x14ac:dyDescent="0.3">
      <c r="B60644" s="10"/>
      <c r="L60644" s="10"/>
      <c r="M60644" s="10"/>
    </row>
    <row r="60645" spans="2:13" s="1" customFormat="1" ht="13.8" x14ac:dyDescent="0.3">
      <c r="B60645" s="10"/>
      <c r="L60645" s="10"/>
      <c r="M60645" s="10"/>
    </row>
    <row r="60646" spans="2:13" s="1" customFormat="1" ht="13.8" x14ac:dyDescent="0.3">
      <c r="B60646" s="10"/>
      <c r="L60646" s="10"/>
      <c r="M60646" s="10"/>
    </row>
    <row r="60647" spans="2:13" s="1" customFormat="1" ht="13.8" x14ac:dyDescent="0.3">
      <c r="B60647" s="10"/>
      <c r="L60647" s="10"/>
      <c r="M60647" s="10"/>
    </row>
    <row r="60648" spans="2:13" s="1" customFormat="1" ht="13.8" x14ac:dyDescent="0.3">
      <c r="B60648" s="10"/>
      <c r="L60648" s="10"/>
      <c r="M60648" s="10"/>
    </row>
    <row r="60649" spans="2:13" s="1" customFormat="1" ht="13.8" x14ac:dyDescent="0.3">
      <c r="B60649" s="10"/>
      <c r="L60649" s="10"/>
      <c r="M60649" s="10"/>
    </row>
    <row r="60650" spans="2:13" s="1" customFormat="1" ht="13.8" x14ac:dyDescent="0.3">
      <c r="B60650" s="10"/>
      <c r="L60650" s="10"/>
      <c r="M60650" s="10"/>
    </row>
    <row r="60651" spans="2:13" s="1" customFormat="1" ht="13.8" x14ac:dyDescent="0.3">
      <c r="B60651" s="10"/>
      <c r="L60651" s="10"/>
      <c r="M60651" s="10"/>
    </row>
    <row r="60652" spans="2:13" s="1" customFormat="1" ht="13.8" x14ac:dyDescent="0.3">
      <c r="B60652" s="10"/>
      <c r="L60652" s="10"/>
      <c r="M60652" s="10"/>
    </row>
    <row r="60653" spans="2:13" s="1" customFormat="1" ht="13.8" x14ac:dyDescent="0.3">
      <c r="B60653" s="10"/>
      <c r="L60653" s="10"/>
      <c r="M60653" s="10"/>
    </row>
    <row r="60654" spans="2:13" s="1" customFormat="1" ht="13.8" x14ac:dyDescent="0.3">
      <c r="B60654" s="10"/>
      <c r="L60654" s="10"/>
      <c r="M60654" s="10"/>
    </row>
    <row r="60655" spans="2:13" s="1" customFormat="1" ht="13.8" x14ac:dyDescent="0.3">
      <c r="B60655" s="10"/>
      <c r="L60655" s="10"/>
      <c r="M60655" s="10"/>
    </row>
    <row r="60656" spans="2:13" s="1" customFormat="1" ht="13.8" x14ac:dyDescent="0.3">
      <c r="B60656" s="10"/>
      <c r="L60656" s="10"/>
      <c r="M60656" s="10"/>
    </row>
    <row r="60657" spans="2:13" s="1" customFormat="1" ht="13.8" x14ac:dyDescent="0.3">
      <c r="B60657" s="10"/>
      <c r="L60657" s="10"/>
      <c r="M60657" s="10"/>
    </row>
    <row r="60658" spans="2:13" s="1" customFormat="1" ht="13.8" x14ac:dyDescent="0.3">
      <c r="B60658" s="10"/>
      <c r="L60658" s="10"/>
      <c r="M60658" s="10"/>
    </row>
    <row r="60659" spans="2:13" s="1" customFormat="1" ht="13.8" x14ac:dyDescent="0.3">
      <c r="B60659" s="10"/>
      <c r="L60659" s="10"/>
      <c r="M60659" s="10"/>
    </row>
    <row r="60660" spans="2:13" s="1" customFormat="1" ht="13.8" x14ac:dyDescent="0.3">
      <c r="B60660" s="10"/>
      <c r="L60660" s="10"/>
      <c r="M60660" s="10"/>
    </row>
    <row r="60661" spans="2:13" s="1" customFormat="1" ht="13.8" x14ac:dyDescent="0.3">
      <c r="B60661" s="10"/>
      <c r="L60661" s="10"/>
      <c r="M60661" s="10"/>
    </row>
    <row r="60662" spans="2:13" s="1" customFormat="1" ht="13.8" x14ac:dyDescent="0.3">
      <c r="B60662" s="10"/>
      <c r="L60662" s="10"/>
      <c r="M60662" s="10"/>
    </row>
    <row r="60663" spans="2:13" s="1" customFormat="1" ht="13.8" x14ac:dyDescent="0.3">
      <c r="B60663" s="10"/>
      <c r="L60663" s="10"/>
      <c r="M60663" s="10"/>
    </row>
    <row r="60664" spans="2:13" s="1" customFormat="1" ht="13.8" x14ac:dyDescent="0.3">
      <c r="B60664" s="10"/>
      <c r="L60664" s="10"/>
      <c r="M60664" s="10"/>
    </row>
    <row r="60665" spans="2:13" s="1" customFormat="1" ht="13.8" x14ac:dyDescent="0.3">
      <c r="B60665" s="10"/>
      <c r="L60665" s="10"/>
      <c r="M60665" s="10"/>
    </row>
    <row r="60666" spans="2:13" s="1" customFormat="1" ht="13.8" x14ac:dyDescent="0.3">
      <c r="B60666" s="10"/>
      <c r="L60666" s="10"/>
      <c r="M60666" s="10"/>
    </row>
    <row r="60667" spans="2:13" s="1" customFormat="1" ht="13.8" x14ac:dyDescent="0.3">
      <c r="B60667" s="10"/>
      <c r="L60667" s="10"/>
      <c r="M60667" s="10"/>
    </row>
    <row r="60668" spans="2:13" s="1" customFormat="1" ht="13.8" x14ac:dyDescent="0.3">
      <c r="B60668" s="10"/>
      <c r="L60668" s="10"/>
      <c r="M60668" s="10"/>
    </row>
    <row r="60669" spans="2:13" s="1" customFormat="1" ht="13.8" x14ac:dyDescent="0.3">
      <c r="B60669" s="10"/>
      <c r="L60669" s="10"/>
      <c r="M60669" s="10"/>
    </row>
    <row r="60670" spans="2:13" s="1" customFormat="1" ht="13.8" x14ac:dyDescent="0.3">
      <c r="B60670" s="10"/>
      <c r="L60670" s="10"/>
      <c r="M60670" s="10"/>
    </row>
    <row r="60671" spans="2:13" s="1" customFormat="1" ht="13.8" x14ac:dyDescent="0.3">
      <c r="B60671" s="10"/>
      <c r="L60671" s="10"/>
      <c r="M60671" s="10"/>
    </row>
    <row r="60672" spans="2:13" s="1" customFormat="1" ht="13.8" x14ac:dyDescent="0.3">
      <c r="B60672" s="10"/>
      <c r="L60672" s="10"/>
      <c r="M60672" s="10"/>
    </row>
    <row r="60673" spans="2:13" s="1" customFormat="1" ht="13.8" x14ac:dyDescent="0.3">
      <c r="B60673" s="10"/>
      <c r="L60673" s="10"/>
      <c r="M60673" s="10"/>
    </row>
    <row r="60674" spans="2:13" s="1" customFormat="1" ht="13.8" x14ac:dyDescent="0.3">
      <c r="B60674" s="10"/>
      <c r="L60674" s="10"/>
      <c r="M60674" s="10"/>
    </row>
    <row r="60675" spans="2:13" s="1" customFormat="1" ht="13.8" x14ac:dyDescent="0.3">
      <c r="B60675" s="10"/>
      <c r="L60675" s="10"/>
      <c r="M60675" s="10"/>
    </row>
    <row r="60676" spans="2:13" s="1" customFormat="1" ht="13.8" x14ac:dyDescent="0.3">
      <c r="B60676" s="10"/>
      <c r="L60676" s="10"/>
      <c r="M60676" s="10"/>
    </row>
    <row r="60677" spans="2:13" s="1" customFormat="1" ht="13.8" x14ac:dyDescent="0.3">
      <c r="B60677" s="10"/>
      <c r="L60677" s="10"/>
      <c r="M60677" s="10"/>
    </row>
    <row r="60678" spans="2:13" s="1" customFormat="1" ht="13.8" x14ac:dyDescent="0.3">
      <c r="B60678" s="10"/>
      <c r="L60678" s="10"/>
      <c r="M60678" s="10"/>
    </row>
    <row r="60679" spans="2:13" s="1" customFormat="1" ht="13.8" x14ac:dyDescent="0.3">
      <c r="B60679" s="10"/>
      <c r="L60679" s="10"/>
      <c r="M60679" s="10"/>
    </row>
    <row r="60680" spans="2:13" s="1" customFormat="1" ht="13.8" x14ac:dyDescent="0.3">
      <c r="B60680" s="10"/>
      <c r="L60680" s="10"/>
      <c r="M60680" s="10"/>
    </row>
    <row r="60681" spans="2:13" s="1" customFormat="1" ht="13.8" x14ac:dyDescent="0.3">
      <c r="B60681" s="10"/>
      <c r="L60681" s="10"/>
      <c r="M60681" s="10"/>
    </row>
    <row r="60682" spans="2:13" s="1" customFormat="1" ht="13.8" x14ac:dyDescent="0.3">
      <c r="B60682" s="10"/>
      <c r="L60682" s="10"/>
      <c r="M60682" s="10"/>
    </row>
    <row r="60683" spans="2:13" s="1" customFormat="1" ht="13.8" x14ac:dyDescent="0.3">
      <c r="B60683" s="10"/>
      <c r="L60683" s="10"/>
      <c r="M60683" s="10"/>
    </row>
    <row r="60684" spans="2:13" s="1" customFormat="1" ht="13.8" x14ac:dyDescent="0.3">
      <c r="B60684" s="10"/>
      <c r="L60684" s="10"/>
      <c r="M60684" s="10"/>
    </row>
    <row r="60685" spans="2:13" s="1" customFormat="1" ht="13.8" x14ac:dyDescent="0.3">
      <c r="B60685" s="10"/>
      <c r="L60685" s="10"/>
      <c r="M60685" s="10"/>
    </row>
    <row r="60686" spans="2:13" s="1" customFormat="1" ht="13.8" x14ac:dyDescent="0.3">
      <c r="B60686" s="10"/>
      <c r="L60686" s="10"/>
      <c r="M60686" s="10"/>
    </row>
    <row r="60687" spans="2:13" s="1" customFormat="1" ht="13.8" x14ac:dyDescent="0.3">
      <c r="B60687" s="10"/>
      <c r="L60687" s="10"/>
      <c r="M60687" s="10"/>
    </row>
    <row r="60688" spans="2:13" s="1" customFormat="1" ht="13.8" x14ac:dyDescent="0.3">
      <c r="B60688" s="10"/>
      <c r="L60688" s="10"/>
      <c r="M60688" s="10"/>
    </row>
    <row r="60689" spans="2:13" s="1" customFormat="1" ht="13.8" x14ac:dyDescent="0.3">
      <c r="B60689" s="10"/>
      <c r="L60689" s="10"/>
      <c r="M60689" s="10"/>
    </row>
    <row r="60690" spans="2:13" s="1" customFormat="1" ht="13.8" x14ac:dyDescent="0.3">
      <c r="B60690" s="10"/>
      <c r="L60690" s="10"/>
      <c r="M60690" s="10"/>
    </row>
    <row r="60691" spans="2:13" s="1" customFormat="1" ht="13.8" x14ac:dyDescent="0.3">
      <c r="B60691" s="10"/>
      <c r="L60691" s="10"/>
      <c r="M60691" s="10"/>
    </row>
    <row r="60692" spans="2:13" s="1" customFormat="1" ht="13.8" x14ac:dyDescent="0.3">
      <c r="B60692" s="10"/>
      <c r="L60692" s="10"/>
      <c r="M60692" s="10"/>
    </row>
    <row r="60693" spans="2:13" s="1" customFormat="1" ht="13.8" x14ac:dyDescent="0.3">
      <c r="B60693" s="10"/>
      <c r="L60693" s="10"/>
      <c r="M60693" s="10"/>
    </row>
    <row r="60694" spans="2:13" s="1" customFormat="1" ht="13.8" x14ac:dyDescent="0.3">
      <c r="B60694" s="10"/>
      <c r="L60694" s="10"/>
      <c r="M60694" s="10"/>
    </row>
    <row r="60695" spans="2:13" s="1" customFormat="1" ht="13.8" x14ac:dyDescent="0.3">
      <c r="B60695" s="10"/>
      <c r="L60695" s="10"/>
      <c r="M60695" s="10"/>
    </row>
    <row r="60696" spans="2:13" s="1" customFormat="1" ht="13.8" x14ac:dyDescent="0.3">
      <c r="B60696" s="10"/>
      <c r="L60696" s="10"/>
      <c r="M60696" s="10"/>
    </row>
    <row r="60697" spans="2:13" s="1" customFormat="1" ht="13.8" x14ac:dyDescent="0.3">
      <c r="B60697" s="10"/>
      <c r="L60697" s="10"/>
      <c r="M60697" s="10"/>
    </row>
    <row r="60698" spans="2:13" s="1" customFormat="1" ht="13.8" x14ac:dyDescent="0.3">
      <c r="B60698" s="10"/>
      <c r="L60698" s="10"/>
      <c r="M60698" s="10"/>
    </row>
    <row r="60699" spans="2:13" s="1" customFormat="1" ht="13.8" x14ac:dyDescent="0.3">
      <c r="B60699" s="10"/>
      <c r="L60699" s="10"/>
      <c r="M60699" s="10"/>
    </row>
    <row r="60700" spans="2:13" s="1" customFormat="1" ht="13.8" x14ac:dyDescent="0.3">
      <c r="B60700" s="10"/>
      <c r="L60700" s="10"/>
      <c r="M60700" s="10"/>
    </row>
    <row r="60701" spans="2:13" s="1" customFormat="1" ht="13.8" x14ac:dyDescent="0.3">
      <c r="B60701" s="10"/>
      <c r="L60701" s="10"/>
      <c r="M60701" s="10"/>
    </row>
    <row r="60702" spans="2:13" s="1" customFormat="1" ht="13.8" x14ac:dyDescent="0.3">
      <c r="B60702" s="10"/>
      <c r="L60702" s="10"/>
      <c r="M60702" s="10"/>
    </row>
    <row r="60703" spans="2:13" s="1" customFormat="1" ht="13.8" x14ac:dyDescent="0.3">
      <c r="B60703" s="10"/>
      <c r="L60703" s="10"/>
      <c r="M60703" s="10"/>
    </row>
    <row r="60704" spans="2:13" s="1" customFormat="1" ht="13.8" x14ac:dyDescent="0.3">
      <c r="B60704" s="10"/>
      <c r="L60704" s="10"/>
      <c r="M60704" s="10"/>
    </row>
    <row r="60705" spans="2:13" s="1" customFormat="1" ht="13.8" x14ac:dyDescent="0.3">
      <c r="B60705" s="10"/>
      <c r="L60705" s="10"/>
      <c r="M60705" s="10"/>
    </row>
    <row r="60706" spans="2:13" s="1" customFormat="1" ht="13.8" x14ac:dyDescent="0.3">
      <c r="B60706" s="10"/>
      <c r="L60706" s="10"/>
      <c r="M60706" s="10"/>
    </row>
    <row r="60707" spans="2:13" s="1" customFormat="1" ht="13.8" x14ac:dyDescent="0.3">
      <c r="B60707" s="10"/>
      <c r="L60707" s="10"/>
      <c r="M60707" s="10"/>
    </row>
    <row r="60708" spans="2:13" s="1" customFormat="1" ht="13.8" x14ac:dyDescent="0.3">
      <c r="B60708" s="10"/>
      <c r="L60708" s="10"/>
      <c r="M60708" s="10"/>
    </row>
    <row r="60709" spans="2:13" s="1" customFormat="1" ht="13.8" x14ac:dyDescent="0.3">
      <c r="B60709" s="10"/>
      <c r="L60709" s="10"/>
      <c r="M60709" s="10"/>
    </row>
    <row r="60710" spans="2:13" s="1" customFormat="1" ht="13.8" x14ac:dyDescent="0.3">
      <c r="B60710" s="10"/>
      <c r="L60710" s="10"/>
      <c r="M60710" s="10"/>
    </row>
    <row r="60711" spans="2:13" s="1" customFormat="1" ht="13.8" x14ac:dyDescent="0.3">
      <c r="B60711" s="10"/>
      <c r="L60711" s="10"/>
      <c r="M60711" s="10"/>
    </row>
    <row r="60712" spans="2:13" s="1" customFormat="1" ht="13.8" x14ac:dyDescent="0.3">
      <c r="B60712" s="10"/>
      <c r="L60712" s="10"/>
      <c r="M60712" s="10"/>
    </row>
    <row r="60713" spans="2:13" s="1" customFormat="1" ht="13.8" x14ac:dyDescent="0.3">
      <c r="B60713" s="10"/>
      <c r="L60713" s="10"/>
      <c r="M60713" s="10"/>
    </row>
    <row r="60714" spans="2:13" s="1" customFormat="1" ht="13.8" x14ac:dyDescent="0.3">
      <c r="B60714" s="10"/>
      <c r="L60714" s="10"/>
      <c r="M60714" s="10"/>
    </row>
    <row r="60715" spans="2:13" s="1" customFormat="1" ht="13.8" x14ac:dyDescent="0.3">
      <c r="B60715" s="10"/>
      <c r="L60715" s="10"/>
      <c r="M60715" s="10"/>
    </row>
    <row r="60716" spans="2:13" s="1" customFormat="1" ht="13.8" x14ac:dyDescent="0.3">
      <c r="B60716" s="10"/>
      <c r="L60716" s="10"/>
      <c r="M60716" s="10"/>
    </row>
    <row r="60717" spans="2:13" s="1" customFormat="1" ht="13.8" x14ac:dyDescent="0.3">
      <c r="B60717" s="10"/>
      <c r="L60717" s="10"/>
      <c r="M60717" s="10"/>
    </row>
    <row r="60718" spans="2:13" s="1" customFormat="1" ht="13.8" x14ac:dyDescent="0.3">
      <c r="B60718" s="10"/>
      <c r="L60718" s="10"/>
      <c r="M60718" s="10"/>
    </row>
    <row r="60719" spans="2:13" s="1" customFormat="1" ht="13.8" x14ac:dyDescent="0.3">
      <c r="B60719" s="10"/>
      <c r="L60719" s="10"/>
      <c r="M60719" s="10"/>
    </row>
    <row r="60720" spans="2:13" s="1" customFormat="1" ht="13.8" x14ac:dyDescent="0.3">
      <c r="B60720" s="10"/>
      <c r="L60720" s="10"/>
      <c r="M60720" s="10"/>
    </row>
    <row r="60721" spans="2:13" s="1" customFormat="1" ht="13.8" x14ac:dyDescent="0.3">
      <c r="B60721" s="10"/>
      <c r="L60721" s="10"/>
      <c r="M60721" s="10"/>
    </row>
    <row r="60722" spans="2:13" s="1" customFormat="1" ht="13.8" x14ac:dyDescent="0.3">
      <c r="B60722" s="10"/>
      <c r="L60722" s="10"/>
      <c r="M60722" s="10"/>
    </row>
    <row r="60723" spans="2:13" s="1" customFormat="1" ht="13.8" x14ac:dyDescent="0.3">
      <c r="B60723" s="10"/>
      <c r="L60723" s="10"/>
      <c r="M60723" s="10"/>
    </row>
    <row r="60724" spans="2:13" s="1" customFormat="1" ht="13.8" x14ac:dyDescent="0.3">
      <c r="B60724" s="10"/>
      <c r="L60724" s="10"/>
      <c r="M60724" s="10"/>
    </row>
    <row r="60725" spans="2:13" s="1" customFormat="1" ht="13.8" x14ac:dyDescent="0.3">
      <c r="B60725" s="10"/>
      <c r="L60725" s="10"/>
      <c r="M60725" s="10"/>
    </row>
    <row r="60726" spans="2:13" s="1" customFormat="1" ht="13.8" x14ac:dyDescent="0.3">
      <c r="B60726" s="10"/>
      <c r="L60726" s="10"/>
      <c r="M60726" s="10"/>
    </row>
    <row r="60727" spans="2:13" s="1" customFormat="1" ht="13.8" x14ac:dyDescent="0.3">
      <c r="B60727" s="10"/>
      <c r="L60727" s="10"/>
      <c r="M60727" s="10"/>
    </row>
    <row r="60728" spans="2:13" s="1" customFormat="1" ht="13.8" x14ac:dyDescent="0.3">
      <c r="B60728" s="10"/>
      <c r="L60728" s="10"/>
      <c r="M60728" s="10"/>
    </row>
    <row r="60729" spans="2:13" s="1" customFormat="1" ht="13.8" x14ac:dyDescent="0.3">
      <c r="B60729" s="10"/>
      <c r="L60729" s="10"/>
      <c r="M60729" s="10"/>
    </row>
    <row r="60730" spans="2:13" s="1" customFormat="1" ht="13.8" x14ac:dyDescent="0.3">
      <c r="B60730" s="10"/>
      <c r="L60730" s="10"/>
      <c r="M60730" s="10"/>
    </row>
    <row r="60731" spans="2:13" s="1" customFormat="1" ht="13.8" x14ac:dyDescent="0.3">
      <c r="B60731" s="10"/>
      <c r="L60731" s="10"/>
      <c r="M60731" s="10"/>
    </row>
    <row r="60732" spans="2:13" s="1" customFormat="1" ht="13.8" x14ac:dyDescent="0.3">
      <c r="B60732" s="10"/>
      <c r="L60732" s="10"/>
      <c r="M60732" s="10"/>
    </row>
    <row r="60733" spans="2:13" s="1" customFormat="1" ht="13.8" x14ac:dyDescent="0.3">
      <c r="B60733" s="10"/>
      <c r="L60733" s="10"/>
      <c r="M60733" s="10"/>
    </row>
    <row r="60734" spans="2:13" s="1" customFormat="1" ht="13.8" x14ac:dyDescent="0.3">
      <c r="B60734" s="10"/>
      <c r="L60734" s="10"/>
      <c r="M60734" s="10"/>
    </row>
    <row r="60735" spans="2:13" s="1" customFormat="1" ht="13.8" x14ac:dyDescent="0.3">
      <c r="B60735" s="10"/>
      <c r="L60735" s="10"/>
      <c r="M60735" s="10"/>
    </row>
    <row r="60736" spans="2:13" s="1" customFormat="1" ht="13.8" x14ac:dyDescent="0.3">
      <c r="B60736" s="10"/>
      <c r="L60736" s="10"/>
      <c r="M60736" s="10"/>
    </row>
    <row r="60737" spans="2:13" s="1" customFormat="1" ht="13.8" x14ac:dyDescent="0.3">
      <c r="B60737" s="10"/>
      <c r="L60737" s="10"/>
      <c r="M60737" s="10"/>
    </row>
    <row r="60738" spans="2:13" s="1" customFormat="1" ht="13.8" x14ac:dyDescent="0.3">
      <c r="B60738" s="10"/>
      <c r="L60738" s="10"/>
      <c r="M60738" s="10"/>
    </row>
    <row r="60739" spans="2:13" s="1" customFormat="1" ht="13.8" x14ac:dyDescent="0.3">
      <c r="B60739" s="10"/>
      <c r="L60739" s="10"/>
      <c r="M60739" s="10"/>
    </row>
    <row r="60740" spans="2:13" s="1" customFormat="1" ht="13.8" x14ac:dyDescent="0.3">
      <c r="B60740" s="10"/>
      <c r="L60740" s="10"/>
      <c r="M60740" s="10"/>
    </row>
    <row r="60741" spans="2:13" s="1" customFormat="1" ht="13.8" x14ac:dyDescent="0.3">
      <c r="B60741" s="10"/>
      <c r="L60741" s="10"/>
      <c r="M60741" s="10"/>
    </row>
    <row r="60742" spans="2:13" s="1" customFormat="1" ht="13.8" x14ac:dyDescent="0.3">
      <c r="B60742" s="10"/>
      <c r="L60742" s="10"/>
      <c r="M60742" s="10"/>
    </row>
    <row r="60743" spans="2:13" s="1" customFormat="1" ht="13.8" x14ac:dyDescent="0.3">
      <c r="B60743" s="10"/>
      <c r="L60743" s="10"/>
      <c r="M60743" s="10"/>
    </row>
    <row r="60744" spans="2:13" s="1" customFormat="1" ht="13.8" x14ac:dyDescent="0.3">
      <c r="B60744" s="10"/>
      <c r="L60744" s="10"/>
      <c r="M60744" s="10"/>
    </row>
    <row r="60745" spans="2:13" s="1" customFormat="1" ht="13.8" x14ac:dyDescent="0.3">
      <c r="B60745" s="10"/>
      <c r="L60745" s="10"/>
      <c r="M60745" s="10"/>
    </row>
    <row r="60746" spans="2:13" s="1" customFormat="1" ht="13.8" x14ac:dyDescent="0.3">
      <c r="B60746" s="10"/>
      <c r="L60746" s="10"/>
      <c r="M60746" s="10"/>
    </row>
    <row r="60747" spans="2:13" s="1" customFormat="1" ht="13.8" x14ac:dyDescent="0.3">
      <c r="B60747" s="10"/>
      <c r="L60747" s="10"/>
      <c r="M60747" s="10"/>
    </row>
    <row r="60748" spans="2:13" s="1" customFormat="1" ht="13.8" x14ac:dyDescent="0.3">
      <c r="B60748" s="10"/>
      <c r="L60748" s="10"/>
      <c r="M60748" s="10"/>
    </row>
    <row r="60749" spans="2:13" s="1" customFormat="1" ht="13.8" x14ac:dyDescent="0.3">
      <c r="B60749" s="10"/>
      <c r="L60749" s="10"/>
      <c r="M60749" s="10"/>
    </row>
    <row r="60750" spans="2:13" s="1" customFormat="1" ht="13.8" x14ac:dyDescent="0.3">
      <c r="B60750" s="10"/>
      <c r="L60750" s="10"/>
      <c r="M60750" s="10"/>
    </row>
    <row r="60751" spans="2:13" s="1" customFormat="1" ht="13.8" x14ac:dyDescent="0.3">
      <c r="B60751" s="10"/>
      <c r="L60751" s="10"/>
      <c r="M60751" s="10"/>
    </row>
    <row r="60752" spans="2:13" s="1" customFormat="1" ht="13.8" x14ac:dyDescent="0.3">
      <c r="B60752" s="10"/>
      <c r="L60752" s="10"/>
      <c r="M60752" s="10"/>
    </row>
    <row r="60753" spans="2:13" s="1" customFormat="1" ht="13.8" x14ac:dyDescent="0.3">
      <c r="B60753" s="10"/>
      <c r="L60753" s="10"/>
      <c r="M60753" s="10"/>
    </row>
    <row r="60754" spans="2:13" s="1" customFormat="1" ht="13.8" x14ac:dyDescent="0.3">
      <c r="B60754" s="10"/>
      <c r="L60754" s="10"/>
      <c r="M60754" s="10"/>
    </row>
    <row r="60755" spans="2:13" s="1" customFormat="1" ht="13.8" x14ac:dyDescent="0.3">
      <c r="B60755" s="10"/>
      <c r="L60755" s="10"/>
      <c r="M60755" s="10"/>
    </row>
    <row r="60756" spans="2:13" s="1" customFormat="1" ht="13.8" x14ac:dyDescent="0.3">
      <c r="B60756" s="10"/>
      <c r="L60756" s="10"/>
      <c r="M60756" s="10"/>
    </row>
    <row r="60757" spans="2:13" s="1" customFormat="1" ht="13.8" x14ac:dyDescent="0.3">
      <c r="B60757" s="10"/>
      <c r="L60757" s="10"/>
      <c r="M60757" s="10"/>
    </row>
    <row r="60758" spans="2:13" s="1" customFormat="1" ht="13.8" x14ac:dyDescent="0.3">
      <c r="B60758" s="10"/>
      <c r="L60758" s="10"/>
      <c r="M60758" s="10"/>
    </row>
    <row r="60759" spans="2:13" s="1" customFormat="1" ht="13.8" x14ac:dyDescent="0.3">
      <c r="B60759" s="10"/>
      <c r="L60759" s="10"/>
      <c r="M60759" s="10"/>
    </row>
    <row r="60760" spans="2:13" s="1" customFormat="1" ht="13.8" x14ac:dyDescent="0.3">
      <c r="B60760" s="10"/>
      <c r="L60760" s="10"/>
      <c r="M60760" s="10"/>
    </row>
    <row r="60761" spans="2:13" s="1" customFormat="1" ht="13.8" x14ac:dyDescent="0.3">
      <c r="B60761" s="10"/>
      <c r="L60761" s="10"/>
      <c r="M60761" s="10"/>
    </row>
    <row r="60762" spans="2:13" s="1" customFormat="1" ht="13.8" x14ac:dyDescent="0.3">
      <c r="B60762" s="10"/>
      <c r="L60762" s="10"/>
      <c r="M60762" s="10"/>
    </row>
    <row r="60763" spans="2:13" s="1" customFormat="1" ht="13.8" x14ac:dyDescent="0.3">
      <c r="B60763" s="10"/>
      <c r="L60763" s="10"/>
      <c r="M60763" s="10"/>
    </row>
    <row r="60764" spans="2:13" s="1" customFormat="1" ht="13.8" x14ac:dyDescent="0.3">
      <c r="B60764" s="10"/>
      <c r="L60764" s="10"/>
      <c r="M60764" s="10"/>
    </row>
    <row r="60765" spans="2:13" s="1" customFormat="1" ht="13.8" x14ac:dyDescent="0.3">
      <c r="B60765" s="10"/>
      <c r="L60765" s="10"/>
      <c r="M60765" s="10"/>
    </row>
    <row r="60766" spans="2:13" s="1" customFormat="1" ht="13.8" x14ac:dyDescent="0.3">
      <c r="B60766" s="10"/>
      <c r="L60766" s="10"/>
      <c r="M60766" s="10"/>
    </row>
    <row r="60767" spans="2:13" s="1" customFormat="1" ht="13.8" x14ac:dyDescent="0.3">
      <c r="B60767" s="10"/>
      <c r="L60767" s="10"/>
      <c r="M60767" s="10"/>
    </row>
    <row r="60768" spans="2:13" s="1" customFormat="1" ht="13.8" x14ac:dyDescent="0.3">
      <c r="B60768" s="10"/>
      <c r="L60768" s="10"/>
      <c r="M60768" s="10"/>
    </row>
    <row r="60769" spans="2:13" s="1" customFormat="1" ht="13.8" x14ac:dyDescent="0.3">
      <c r="B60769" s="10"/>
      <c r="L60769" s="10"/>
      <c r="M60769" s="10"/>
    </row>
    <row r="60770" spans="2:13" s="1" customFormat="1" ht="13.8" x14ac:dyDescent="0.3">
      <c r="B60770" s="10"/>
      <c r="L60770" s="10"/>
      <c r="M60770" s="10"/>
    </row>
    <row r="60771" spans="2:13" s="1" customFormat="1" ht="13.8" x14ac:dyDescent="0.3">
      <c r="B60771" s="10"/>
      <c r="L60771" s="10"/>
      <c r="M60771" s="10"/>
    </row>
    <row r="60772" spans="2:13" s="1" customFormat="1" ht="13.8" x14ac:dyDescent="0.3">
      <c r="B60772" s="10"/>
      <c r="L60772" s="10"/>
      <c r="M60772" s="10"/>
    </row>
    <row r="60773" spans="2:13" s="1" customFormat="1" ht="13.8" x14ac:dyDescent="0.3">
      <c r="B60773" s="10"/>
      <c r="L60773" s="10"/>
      <c r="M60773" s="10"/>
    </row>
    <row r="60774" spans="2:13" s="1" customFormat="1" ht="13.8" x14ac:dyDescent="0.3">
      <c r="B60774" s="10"/>
      <c r="L60774" s="10"/>
      <c r="M60774" s="10"/>
    </row>
    <row r="60775" spans="2:13" s="1" customFormat="1" ht="13.8" x14ac:dyDescent="0.3">
      <c r="B60775" s="10"/>
      <c r="L60775" s="10"/>
      <c r="M60775" s="10"/>
    </row>
    <row r="60776" spans="2:13" s="1" customFormat="1" ht="13.8" x14ac:dyDescent="0.3">
      <c r="B60776" s="10"/>
      <c r="L60776" s="10"/>
      <c r="M60776" s="10"/>
    </row>
    <row r="60777" spans="2:13" s="1" customFormat="1" ht="13.8" x14ac:dyDescent="0.3">
      <c r="B60777" s="10"/>
      <c r="L60777" s="10"/>
      <c r="M60777" s="10"/>
    </row>
    <row r="60778" spans="2:13" s="1" customFormat="1" ht="13.8" x14ac:dyDescent="0.3">
      <c r="B60778" s="10"/>
      <c r="L60778" s="10"/>
      <c r="M60778" s="10"/>
    </row>
    <row r="60779" spans="2:13" s="1" customFormat="1" ht="13.8" x14ac:dyDescent="0.3">
      <c r="B60779" s="10"/>
      <c r="L60779" s="10"/>
      <c r="M60779" s="10"/>
    </row>
    <row r="60780" spans="2:13" s="1" customFormat="1" ht="13.8" x14ac:dyDescent="0.3">
      <c r="B60780" s="10"/>
      <c r="L60780" s="10"/>
      <c r="M60780" s="10"/>
    </row>
    <row r="60781" spans="2:13" s="1" customFormat="1" ht="13.8" x14ac:dyDescent="0.3">
      <c r="B60781" s="10"/>
      <c r="L60781" s="10"/>
      <c r="M60781" s="10"/>
    </row>
    <row r="60782" spans="2:13" s="1" customFormat="1" ht="13.8" x14ac:dyDescent="0.3">
      <c r="B60782" s="10"/>
      <c r="L60782" s="10"/>
      <c r="M60782" s="10"/>
    </row>
    <row r="60783" spans="2:13" s="1" customFormat="1" ht="13.8" x14ac:dyDescent="0.3">
      <c r="B60783" s="10"/>
      <c r="L60783" s="10"/>
      <c r="M60783" s="10"/>
    </row>
    <row r="60784" spans="2:13" s="1" customFormat="1" ht="13.8" x14ac:dyDescent="0.3">
      <c r="B60784" s="10"/>
      <c r="L60784" s="10"/>
      <c r="M60784" s="10"/>
    </row>
    <row r="60785" spans="2:13" s="1" customFormat="1" ht="13.8" x14ac:dyDescent="0.3">
      <c r="B60785" s="10"/>
      <c r="L60785" s="10"/>
      <c r="M60785" s="10"/>
    </row>
    <row r="60786" spans="2:13" s="1" customFormat="1" ht="13.8" x14ac:dyDescent="0.3">
      <c r="B60786" s="10"/>
      <c r="L60786" s="10"/>
      <c r="M60786" s="10"/>
    </row>
    <row r="60787" spans="2:13" s="1" customFormat="1" ht="13.8" x14ac:dyDescent="0.3">
      <c r="B60787" s="10"/>
      <c r="L60787" s="10"/>
      <c r="M60787" s="10"/>
    </row>
    <row r="60788" spans="2:13" s="1" customFormat="1" ht="13.8" x14ac:dyDescent="0.3">
      <c r="B60788" s="10"/>
      <c r="L60788" s="10"/>
      <c r="M60788" s="10"/>
    </row>
    <row r="60789" spans="2:13" s="1" customFormat="1" ht="13.8" x14ac:dyDescent="0.3">
      <c r="B60789" s="10"/>
      <c r="L60789" s="10"/>
      <c r="M60789" s="10"/>
    </row>
    <row r="60790" spans="2:13" s="1" customFormat="1" ht="13.8" x14ac:dyDescent="0.3">
      <c r="B60790" s="10"/>
      <c r="L60790" s="10"/>
      <c r="M60790" s="10"/>
    </row>
    <row r="60791" spans="2:13" s="1" customFormat="1" ht="13.8" x14ac:dyDescent="0.3">
      <c r="B60791" s="10"/>
      <c r="L60791" s="10"/>
      <c r="M60791" s="10"/>
    </row>
    <row r="60792" spans="2:13" s="1" customFormat="1" ht="13.8" x14ac:dyDescent="0.3">
      <c r="B60792" s="10"/>
      <c r="L60792" s="10"/>
      <c r="M60792" s="10"/>
    </row>
    <row r="60793" spans="2:13" s="1" customFormat="1" ht="13.8" x14ac:dyDescent="0.3">
      <c r="B60793" s="10"/>
      <c r="L60793" s="10"/>
      <c r="M60793" s="10"/>
    </row>
    <row r="60794" spans="2:13" s="1" customFormat="1" ht="13.8" x14ac:dyDescent="0.3">
      <c r="B60794" s="10"/>
      <c r="L60794" s="10"/>
      <c r="M60794" s="10"/>
    </row>
    <row r="60795" spans="2:13" s="1" customFormat="1" ht="13.8" x14ac:dyDescent="0.3">
      <c r="B60795" s="10"/>
      <c r="L60795" s="10"/>
      <c r="M60795" s="10"/>
    </row>
    <row r="60796" spans="2:13" s="1" customFormat="1" ht="13.8" x14ac:dyDescent="0.3">
      <c r="B60796" s="10"/>
      <c r="L60796" s="10"/>
      <c r="M60796" s="10"/>
    </row>
    <row r="60797" spans="2:13" s="1" customFormat="1" ht="13.8" x14ac:dyDescent="0.3">
      <c r="B60797" s="10"/>
      <c r="L60797" s="10"/>
      <c r="M60797" s="10"/>
    </row>
    <row r="60798" spans="2:13" s="1" customFormat="1" ht="13.8" x14ac:dyDescent="0.3">
      <c r="B60798" s="10"/>
      <c r="L60798" s="10"/>
      <c r="M60798" s="10"/>
    </row>
    <row r="60799" spans="2:13" s="1" customFormat="1" ht="13.8" x14ac:dyDescent="0.3">
      <c r="B60799" s="10"/>
      <c r="L60799" s="10"/>
      <c r="M60799" s="10"/>
    </row>
    <row r="60800" spans="2:13" s="1" customFormat="1" ht="13.8" x14ac:dyDescent="0.3">
      <c r="B60800" s="10"/>
      <c r="L60800" s="10"/>
      <c r="M60800" s="10"/>
    </row>
    <row r="60801" spans="2:13" s="1" customFormat="1" ht="13.8" x14ac:dyDescent="0.3">
      <c r="B60801" s="10"/>
      <c r="L60801" s="10"/>
      <c r="M60801" s="10"/>
    </row>
    <row r="60802" spans="2:13" s="1" customFormat="1" ht="13.8" x14ac:dyDescent="0.3">
      <c r="B60802" s="10"/>
      <c r="L60802" s="10"/>
      <c r="M60802" s="10"/>
    </row>
    <row r="60803" spans="2:13" s="1" customFormat="1" ht="13.8" x14ac:dyDescent="0.3">
      <c r="B60803" s="10"/>
      <c r="L60803" s="10"/>
      <c r="M60803" s="10"/>
    </row>
    <row r="60804" spans="2:13" s="1" customFormat="1" ht="13.8" x14ac:dyDescent="0.3">
      <c r="B60804" s="10"/>
      <c r="L60804" s="10"/>
      <c r="M60804" s="10"/>
    </row>
    <row r="60805" spans="2:13" s="1" customFormat="1" ht="13.8" x14ac:dyDescent="0.3">
      <c r="B60805" s="10"/>
      <c r="L60805" s="10"/>
      <c r="M60805" s="10"/>
    </row>
    <row r="60806" spans="2:13" s="1" customFormat="1" ht="13.8" x14ac:dyDescent="0.3">
      <c r="B60806" s="10"/>
      <c r="L60806" s="10"/>
      <c r="M60806" s="10"/>
    </row>
    <row r="60807" spans="2:13" s="1" customFormat="1" ht="13.8" x14ac:dyDescent="0.3">
      <c r="B60807" s="10"/>
      <c r="L60807" s="10"/>
      <c r="M60807" s="10"/>
    </row>
    <row r="60808" spans="2:13" s="1" customFormat="1" ht="13.8" x14ac:dyDescent="0.3">
      <c r="B60808" s="10"/>
      <c r="L60808" s="10"/>
      <c r="M60808" s="10"/>
    </row>
    <row r="60809" spans="2:13" s="1" customFormat="1" ht="13.8" x14ac:dyDescent="0.3">
      <c r="B60809" s="10"/>
      <c r="L60809" s="10"/>
      <c r="M60809" s="10"/>
    </row>
    <row r="60810" spans="2:13" s="1" customFormat="1" ht="13.8" x14ac:dyDescent="0.3">
      <c r="B60810" s="10"/>
      <c r="L60810" s="10"/>
      <c r="M60810" s="10"/>
    </row>
    <row r="60811" spans="2:13" s="1" customFormat="1" ht="13.8" x14ac:dyDescent="0.3">
      <c r="B60811" s="10"/>
      <c r="L60811" s="10"/>
      <c r="M60811" s="10"/>
    </row>
    <row r="60812" spans="2:13" s="1" customFormat="1" ht="13.8" x14ac:dyDescent="0.3">
      <c r="B60812" s="10"/>
      <c r="L60812" s="10"/>
      <c r="M60812" s="10"/>
    </row>
    <row r="60813" spans="2:13" s="1" customFormat="1" ht="13.8" x14ac:dyDescent="0.3">
      <c r="B60813" s="10"/>
      <c r="L60813" s="10"/>
      <c r="M60813" s="10"/>
    </row>
    <row r="60814" spans="2:13" s="1" customFormat="1" ht="13.8" x14ac:dyDescent="0.3">
      <c r="B60814" s="10"/>
      <c r="L60814" s="10"/>
      <c r="M60814" s="10"/>
    </row>
    <row r="60815" spans="2:13" s="1" customFormat="1" ht="13.8" x14ac:dyDescent="0.3">
      <c r="B60815" s="10"/>
      <c r="L60815" s="10"/>
      <c r="M60815" s="10"/>
    </row>
    <row r="60816" spans="2:13" s="1" customFormat="1" ht="13.8" x14ac:dyDescent="0.3">
      <c r="B60816" s="10"/>
      <c r="L60816" s="10"/>
      <c r="M60816" s="10"/>
    </row>
    <row r="60817" spans="2:13" s="1" customFormat="1" ht="13.8" x14ac:dyDescent="0.3">
      <c r="B60817" s="10"/>
      <c r="L60817" s="10"/>
      <c r="M60817" s="10"/>
    </row>
    <row r="60818" spans="2:13" s="1" customFormat="1" ht="13.8" x14ac:dyDescent="0.3">
      <c r="B60818" s="10"/>
      <c r="L60818" s="10"/>
      <c r="M60818" s="10"/>
    </row>
    <row r="60819" spans="2:13" s="1" customFormat="1" ht="13.8" x14ac:dyDescent="0.3">
      <c r="B60819" s="10"/>
      <c r="L60819" s="10"/>
      <c r="M60819" s="10"/>
    </row>
    <row r="60820" spans="2:13" s="1" customFormat="1" ht="13.8" x14ac:dyDescent="0.3">
      <c r="B60820" s="10"/>
      <c r="L60820" s="10"/>
      <c r="M60820" s="10"/>
    </row>
    <row r="60821" spans="2:13" s="1" customFormat="1" ht="13.8" x14ac:dyDescent="0.3">
      <c r="B60821" s="10"/>
      <c r="L60821" s="10"/>
      <c r="M60821" s="10"/>
    </row>
    <row r="60822" spans="2:13" s="1" customFormat="1" ht="13.8" x14ac:dyDescent="0.3">
      <c r="B60822" s="10"/>
      <c r="L60822" s="10"/>
      <c r="M60822" s="10"/>
    </row>
    <row r="60823" spans="2:13" s="1" customFormat="1" ht="13.8" x14ac:dyDescent="0.3">
      <c r="B60823" s="10"/>
      <c r="L60823" s="10"/>
      <c r="M60823" s="10"/>
    </row>
    <row r="60824" spans="2:13" s="1" customFormat="1" ht="13.8" x14ac:dyDescent="0.3">
      <c r="B60824" s="10"/>
      <c r="L60824" s="10"/>
      <c r="M60824" s="10"/>
    </row>
    <row r="60825" spans="2:13" s="1" customFormat="1" ht="13.8" x14ac:dyDescent="0.3">
      <c r="B60825" s="10"/>
      <c r="L60825" s="10"/>
      <c r="M60825" s="10"/>
    </row>
    <row r="60826" spans="2:13" s="1" customFormat="1" ht="13.8" x14ac:dyDescent="0.3">
      <c r="B60826" s="10"/>
      <c r="L60826" s="10"/>
      <c r="M60826" s="10"/>
    </row>
    <row r="60827" spans="2:13" s="1" customFormat="1" ht="13.8" x14ac:dyDescent="0.3">
      <c r="B60827" s="10"/>
      <c r="L60827" s="10"/>
      <c r="M60827" s="10"/>
    </row>
    <row r="60828" spans="2:13" s="1" customFormat="1" ht="13.8" x14ac:dyDescent="0.3">
      <c r="B60828" s="10"/>
      <c r="L60828" s="10"/>
      <c r="M60828" s="10"/>
    </row>
    <row r="60829" spans="2:13" s="1" customFormat="1" ht="13.8" x14ac:dyDescent="0.3">
      <c r="B60829" s="10"/>
      <c r="L60829" s="10"/>
      <c r="M60829" s="10"/>
    </row>
    <row r="60830" spans="2:13" s="1" customFormat="1" ht="13.8" x14ac:dyDescent="0.3">
      <c r="B60830" s="10"/>
      <c r="L60830" s="10"/>
      <c r="M60830" s="10"/>
    </row>
    <row r="60831" spans="2:13" s="1" customFormat="1" ht="13.8" x14ac:dyDescent="0.3">
      <c r="B60831" s="10"/>
      <c r="L60831" s="10"/>
      <c r="M60831" s="10"/>
    </row>
    <row r="60832" spans="2:13" s="1" customFormat="1" ht="13.8" x14ac:dyDescent="0.3">
      <c r="B60832" s="10"/>
      <c r="L60832" s="10"/>
      <c r="M60832" s="10"/>
    </row>
    <row r="60833" spans="2:13" s="1" customFormat="1" ht="13.8" x14ac:dyDescent="0.3">
      <c r="B60833" s="10"/>
      <c r="L60833" s="10"/>
      <c r="M60833" s="10"/>
    </row>
    <row r="60834" spans="2:13" s="1" customFormat="1" ht="13.8" x14ac:dyDescent="0.3">
      <c r="B60834" s="10"/>
      <c r="L60834" s="10"/>
      <c r="M60834" s="10"/>
    </row>
    <row r="60835" spans="2:13" s="1" customFormat="1" ht="13.8" x14ac:dyDescent="0.3">
      <c r="B60835" s="10"/>
      <c r="L60835" s="10"/>
      <c r="M60835" s="10"/>
    </row>
    <row r="60836" spans="2:13" s="1" customFormat="1" ht="13.8" x14ac:dyDescent="0.3">
      <c r="B60836" s="10"/>
      <c r="L60836" s="10"/>
      <c r="M60836" s="10"/>
    </row>
    <row r="60837" spans="2:13" s="1" customFormat="1" ht="13.8" x14ac:dyDescent="0.3">
      <c r="B60837" s="10"/>
      <c r="L60837" s="10"/>
      <c r="M60837" s="10"/>
    </row>
    <row r="60838" spans="2:13" s="1" customFormat="1" ht="13.8" x14ac:dyDescent="0.3">
      <c r="B60838" s="10"/>
      <c r="L60838" s="10"/>
      <c r="M60838" s="10"/>
    </row>
    <row r="60839" spans="2:13" s="1" customFormat="1" ht="13.8" x14ac:dyDescent="0.3">
      <c r="B60839" s="10"/>
      <c r="L60839" s="10"/>
      <c r="M60839" s="10"/>
    </row>
    <row r="60840" spans="2:13" s="1" customFormat="1" ht="13.8" x14ac:dyDescent="0.3">
      <c r="B60840" s="10"/>
      <c r="L60840" s="10"/>
      <c r="M60840" s="10"/>
    </row>
    <row r="60841" spans="2:13" s="1" customFormat="1" ht="13.8" x14ac:dyDescent="0.3">
      <c r="B60841" s="10"/>
      <c r="L60841" s="10"/>
      <c r="M60841" s="10"/>
    </row>
    <row r="60842" spans="2:13" s="1" customFormat="1" ht="13.8" x14ac:dyDescent="0.3">
      <c r="B60842" s="10"/>
      <c r="L60842" s="10"/>
      <c r="M60842" s="10"/>
    </row>
    <row r="60843" spans="2:13" s="1" customFormat="1" ht="13.8" x14ac:dyDescent="0.3">
      <c r="B60843" s="10"/>
      <c r="L60843" s="10"/>
      <c r="M60843" s="10"/>
    </row>
    <row r="60844" spans="2:13" s="1" customFormat="1" ht="13.8" x14ac:dyDescent="0.3">
      <c r="B60844" s="10"/>
      <c r="L60844" s="10"/>
      <c r="M60844" s="10"/>
    </row>
    <row r="60845" spans="2:13" s="1" customFormat="1" ht="13.8" x14ac:dyDescent="0.3">
      <c r="B60845" s="10"/>
      <c r="L60845" s="10"/>
      <c r="M60845" s="10"/>
    </row>
    <row r="60846" spans="2:13" s="1" customFormat="1" ht="13.8" x14ac:dyDescent="0.3">
      <c r="B60846" s="10"/>
      <c r="L60846" s="10"/>
      <c r="M60846" s="10"/>
    </row>
    <row r="60847" spans="2:13" s="1" customFormat="1" ht="13.8" x14ac:dyDescent="0.3">
      <c r="B60847" s="10"/>
      <c r="L60847" s="10"/>
      <c r="M60847" s="10"/>
    </row>
    <row r="60848" spans="2:13" s="1" customFormat="1" ht="13.8" x14ac:dyDescent="0.3">
      <c r="B60848" s="10"/>
      <c r="L60848" s="10"/>
      <c r="M60848" s="10"/>
    </row>
    <row r="60849" spans="2:13" s="1" customFormat="1" ht="13.8" x14ac:dyDescent="0.3">
      <c r="B60849" s="10"/>
      <c r="L60849" s="10"/>
      <c r="M60849" s="10"/>
    </row>
    <row r="60850" spans="2:13" s="1" customFormat="1" ht="13.8" x14ac:dyDescent="0.3">
      <c r="B60850" s="10"/>
      <c r="L60850" s="10"/>
      <c r="M60850" s="10"/>
    </row>
    <row r="60851" spans="2:13" s="1" customFormat="1" ht="13.8" x14ac:dyDescent="0.3">
      <c r="B60851" s="10"/>
      <c r="L60851" s="10"/>
      <c r="M60851" s="10"/>
    </row>
    <row r="60852" spans="2:13" s="1" customFormat="1" ht="13.8" x14ac:dyDescent="0.3">
      <c r="B60852" s="10"/>
      <c r="L60852" s="10"/>
      <c r="M60852" s="10"/>
    </row>
    <row r="60853" spans="2:13" s="1" customFormat="1" ht="13.8" x14ac:dyDescent="0.3">
      <c r="B60853" s="10"/>
      <c r="L60853" s="10"/>
      <c r="M60853" s="10"/>
    </row>
    <row r="60854" spans="2:13" s="1" customFormat="1" ht="13.8" x14ac:dyDescent="0.3">
      <c r="B60854" s="10"/>
      <c r="L60854" s="10"/>
      <c r="M60854" s="10"/>
    </row>
    <row r="60855" spans="2:13" s="1" customFormat="1" ht="13.8" x14ac:dyDescent="0.3">
      <c r="B60855" s="10"/>
      <c r="L60855" s="10"/>
      <c r="M60855" s="10"/>
    </row>
    <row r="60856" spans="2:13" s="1" customFormat="1" ht="13.8" x14ac:dyDescent="0.3">
      <c r="B60856" s="10"/>
      <c r="L60856" s="10"/>
      <c r="M60856" s="10"/>
    </row>
    <row r="60857" spans="2:13" s="1" customFormat="1" ht="13.8" x14ac:dyDescent="0.3">
      <c r="B60857" s="10"/>
      <c r="L60857" s="10"/>
      <c r="M60857" s="10"/>
    </row>
    <row r="60858" spans="2:13" s="1" customFormat="1" ht="13.8" x14ac:dyDescent="0.3">
      <c r="B60858" s="10"/>
      <c r="L60858" s="10"/>
      <c r="M60858" s="10"/>
    </row>
    <row r="60859" spans="2:13" s="1" customFormat="1" ht="13.8" x14ac:dyDescent="0.3">
      <c r="B60859" s="10"/>
      <c r="L60859" s="10"/>
      <c r="M60859" s="10"/>
    </row>
    <row r="60860" spans="2:13" s="1" customFormat="1" ht="13.8" x14ac:dyDescent="0.3">
      <c r="B60860" s="10"/>
      <c r="L60860" s="10"/>
      <c r="M60860" s="10"/>
    </row>
    <row r="60861" spans="2:13" s="1" customFormat="1" ht="13.8" x14ac:dyDescent="0.3">
      <c r="B60861" s="10"/>
      <c r="L60861" s="10"/>
      <c r="M60861" s="10"/>
    </row>
    <row r="60862" spans="2:13" s="1" customFormat="1" ht="13.8" x14ac:dyDescent="0.3">
      <c r="B60862" s="10"/>
      <c r="L60862" s="10"/>
      <c r="M60862" s="10"/>
    </row>
    <row r="60863" spans="2:13" s="1" customFormat="1" ht="13.8" x14ac:dyDescent="0.3">
      <c r="B60863" s="10"/>
      <c r="L60863" s="10"/>
      <c r="M60863" s="10"/>
    </row>
    <row r="60864" spans="2:13" s="1" customFormat="1" ht="13.8" x14ac:dyDescent="0.3">
      <c r="B60864" s="10"/>
      <c r="L60864" s="10"/>
      <c r="M60864" s="10"/>
    </row>
    <row r="60865" spans="2:13" s="1" customFormat="1" ht="13.8" x14ac:dyDescent="0.3">
      <c r="B60865" s="10"/>
      <c r="L60865" s="10"/>
      <c r="M60865" s="10"/>
    </row>
    <row r="60866" spans="2:13" s="1" customFormat="1" ht="13.8" x14ac:dyDescent="0.3">
      <c r="B60866" s="10"/>
      <c r="L60866" s="10"/>
      <c r="M60866" s="10"/>
    </row>
    <row r="60867" spans="2:13" s="1" customFormat="1" ht="13.8" x14ac:dyDescent="0.3">
      <c r="B60867" s="10"/>
      <c r="L60867" s="10"/>
      <c r="M60867" s="10"/>
    </row>
    <row r="60868" spans="2:13" s="1" customFormat="1" ht="13.8" x14ac:dyDescent="0.3">
      <c r="B60868" s="10"/>
      <c r="L60868" s="10"/>
      <c r="M60868" s="10"/>
    </row>
    <row r="60869" spans="2:13" s="1" customFormat="1" ht="13.8" x14ac:dyDescent="0.3">
      <c r="B60869" s="10"/>
      <c r="L60869" s="10"/>
      <c r="M60869" s="10"/>
    </row>
    <row r="60870" spans="2:13" s="1" customFormat="1" ht="13.8" x14ac:dyDescent="0.3">
      <c r="B60870" s="10"/>
      <c r="L60870" s="10"/>
      <c r="M60870" s="10"/>
    </row>
    <row r="60871" spans="2:13" s="1" customFormat="1" ht="13.8" x14ac:dyDescent="0.3">
      <c r="B60871" s="10"/>
      <c r="L60871" s="10"/>
      <c r="M60871" s="10"/>
    </row>
    <row r="60872" spans="2:13" s="1" customFormat="1" ht="13.8" x14ac:dyDescent="0.3">
      <c r="B60872" s="10"/>
      <c r="L60872" s="10"/>
      <c r="M60872" s="10"/>
    </row>
    <row r="60873" spans="2:13" s="1" customFormat="1" ht="13.8" x14ac:dyDescent="0.3">
      <c r="B60873" s="10"/>
      <c r="L60873" s="10"/>
      <c r="M60873" s="10"/>
    </row>
    <row r="60874" spans="2:13" s="1" customFormat="1" ht="13.8" x14ac:dyDescent="0.3">
      <c r="B60874" s="10"/>
      <c r="L60874" s="10"/>
      <c r="M60874" s="10"/>
    </row>
    <row r="60875" spans="2:13" s="1" customFormat="1" ht="13.8" x14ac:dyDescent="0.3">
      <c r="B60875" s="10"/>
      <c r="L60875" s="10"/>
      <c r="M60875" s="10"/>
    </row>
    <row r="60876" spans="2:13" s="1" customFormat="1" ht="13.8" x14ac:dyDescent="0.3">
      <c r="B60876" s="10"/>
      <c r="L60876" s="10"/>
      <c r="M60876" s="10"/>
    </row>
    <row r="60877" spans="2:13" s="1" customFormat="1" ht="13.8" x14ac:dyDescent="0.3">
      <c r="B60877" s="10"/>
      <c r="L60877" s="10"/>
      <c r="M60877" s="10"/>
    </row>
    <row r="60878" spans="2:13" s="1" customFormat="1" ht="13.8" x14ac:dyDescent="0.3">
      <c r="B60878" s="10"/>
      <c r="L60878" s="10"/>
      <c r="M60878" s="10"/>
    </row>
    <row r="60879" spans="2:13" s="1" customFormat="1" ht="13.8" x14ac:dyDescent="0.3">
      <c r="B60879" s="10"/>
      <c r="L60879" s="10"/>
      <c r="M60879" s="10"/>
    </row>
    <row r="60880" spans="2:13" s="1" customFormat="1" ht="13.8" x14ac:dyDescent="0.3">
      <c r="B60880" s="10"/>
      <c r="L60880" s="10"/>
      <c r="M60880" s="10"/>
    </row>
    <row r="60881" spans="2:13" s="1" customFormat="1" ht="13.8" x14ac:dyDescent="0.3">
      <c r="B60881" s="10"/>
      <c r="L60881" s="10"/>
      <c r="M60881" s="10"/>
    </row>
    <row r="60882" spans="2:13" s="1" customFormat="1" ht="13.8" x14ac:dyDescent="0.3">
      <c r="B60882" s="10"/>
      <c r="L60882" s="10"/>
      <c r="M60882" s="10"/>
    </row>
    <row r="60883" spans="2:13" s="1" customFormat="1" ht="13.8" x14ac:dyDescent="0.3">
      <c r="B60883" s="10"/>
      <c r="L60883" s="10"/>
      <c r="M60883" s="10"/>
    </row>
    <row r="60884" spans="2:13" s="1" customFormat="1" ht="13.8" x14ac:dyDescent="0.3">
      <c r="B60884" s="10"/>
      <c r="L60884" s="10"/>
      <c r="M60884" s="10"/>
    </row>
    <row r="60885" spans="2:13" s="1" customFormat="1" ht="13.8" x14ac:dyDescent="0.3">
      <c r="B60885" s="10"/>
      <c r="L60885" s="10"/>
      <c r="M60885" s="10"/>
    </row>
    <row r="60886" spans="2:13" s="1" customFormat="1" ht="13.8" x14ac:dyDescent="0.3">
      <c r="B60886" s="10"/>
      <c r="L60886" s="10"/>
      <c r="M60886" s="10"/>
    </row>
    <row r="60887" spans="2:13" s="1" customFormat="1" ht="13.8" x14ac:dyDescent="0.3">
      <c r="B60887" s="10"/>
      <c r="L60887" s="10"/>
      <c r="M60887" s="10"/>
    </row>
    <row r="60888" spans="2:13" s="1" customFormat="1" ht="13.8" x14ac:dyDescent="0.3">
      <c r="B60888" s="10"/>
      <c r="L60888" s="10"/>
      <c r="M60888" s="10"/>
    </row>
    <row r="60889" spans="2:13" s="1" customFormat="1" ht="13.8" x14ac:dyDescent="0.3">
      <c r="B60889" s="10"/>
      <c r="L60889" s="10"/>
      <c r="M60889" s="10"/>
    </row>
    <row r="60890" spans="2:13" s="1" customFormat="1" ht="13.8" x14ac:dyDescent="0.3">
      <c r="B60890" s="10"/>
      <c r="L60890" s="10"/>
      <c r="M60890" s="10"/>
    </row>
    <row r="60891" spans="2:13" s="1" customFormat="1" ht="13.8" x14ac:dyDescent="0.3">
      <c r="B60891" s="10"/>
      <c r="L60891" s="10"/>
      <c r="M60891" s="10"/>
    </row>
    <row r="60892" spans="2:13" s="1" customFormat="1" ht="13.8" x14ac:dyDescent="0.3">
      <c r="B60892" s="10"/>
      <c r="L60892" s="10"/>
      <c r="M60892" s="10"/>
    </row>
    <row r="60893" spans="2:13" s="1" customFormat="1" ht="13.8" x14ac:dyDescent="0.3">
      <c r="B60893" s="10"/>
      <c r="L60893" s="10"/>
      <c r="M60893" s="10"/>
    </row>
    <row r="60894" spans="2:13" s="1" customFormat="1" ht="13.8" x14ac:dyDescent="0.3">
      <c r="B60894" s="10"/>
      <c r="L60894" s="10"/>
      <c r="M60894" s="10"/>
    </row>
    <row r="60895" spans="2:13" s="1" customFormat="1" ht="13.8" x14ac:dyDescent="0.3">
      <c r="B60895" s="10"/>
      <c r="L60895" s="10"/>
      <c r="M60895" s="10"/>
    </row>
    <row r="60896" spans="2:13" s="1" customFormat="1" ht="13.8" x14ac:dyDescent="0.3">
      <c r="B60896" s="10"/>
      <c r="L60896" s="10"/>
      <c r="M60896" s="10"/>
    </row>
    <row r="60897" spans="2:13" s="1" customFormat="1" ht="13.8" x14ac:dyDescent="0.3">
      <c r="B60897" s="10"/>
      <c r="L60897" s="10"/>
      <c r="M60897" s="10"/>
    </row>
    <row r="60898" spans="2:13" s="1" customFormat="1" ht="13.8" x14ac:dyDescent="0.3">
      <c r="B60898" s="10"/>
      <c r="L60898" s="10"/>
      <c r="M60898" s="10"/>
    </row>
    <row r="60899" spans="2:13" s="1" customFormat="1" ht="13.8" x14ac:dyDescent="0.3">
      <c r="B60899" s="10"/>
      <c r="L60899" s="10"/>
      <c r="M60899" s="10"/>
    </row>
    <row r="60900" spans="2:13" s="1" customFormat="1" ht="13.8" x14ac:dyDescent="0.3">
      <c r="B60900" s="10"/>
      <c r="L60900" s="10"/>
      <c r="M60900" s="10"/>
    </row>
    <row r="60901" spans="2:13" s="1" customFormat="1" ht="13.8" x14ac:dyDescent="0.3">
      <c r="B60901" s="10"/>
      <c r="L60901" s="10"/>
      <c r="M60901" s="10"/>
    </row>
    <row r="60902" spans="2:13" s="1" customFormat="1" ht="13.8" x14ac:dyDescent="0.3">
      <c r="B60902" s="10"/>
      <c r="L60902" s="10"/>
      <c r="M60902" s="10"/>
    </row>
    <row r="60903" spans="2:13" s="1" customFormat="1" ht="13.8" x14ac:dyDescent="0.3">
      <c r="B60903" s="10"/>
      <c r="L60903" s="10"/>
      <c r="M60903" s="10"/>
    </row>
    <row r="60904" spans="2:13" s="1" customFormat="1" ht="13.8" x14ac:dyDescent="0.3">
      <c r="B60904" s="10"/>
      <c r="L60904" s="10"/>
      <c r="M60904" s="10"/>
    </row>
    <row r="60905" spans="2:13" s="1" customFormat="1" ht="13.8" x14ac:dyDescent="0.3">
      <c r="B60905" s="10"/>
      <c r="L60905" s="10"/>
      <c r="M60905" s="10"/>
    </row>
    <row r="60906" spans="2:13" s="1" customFormat="1" ht="13.8" x14ac:dyDescent="0.3">
      <c r="B60906" s="10"/>
      <c r="L60906" s="10"/>
      <c r="M60906" s="10"/>
    </row>
    <row r="60907" spans="2:13" s="1" customFormat="1" ht="13.8" x14ac:dyDescent="0.3">
      <c r="B60907" s="10"/>
      <c r="L60907" s="10"/>
      <c r="M60907" s="10"/>
    </row>
    <row r="60908" spans="2:13" s="1" customFormat="1" ht="13.8" x14ac:dyDescent="0.3">
      <c r="B60908" s="10"/>
      <c r="L60908" s="10"/>
      <c r="M60908" s="10"/>
    </row>
    <row r="60909" spans="2:13" s="1" customFormat="1" ht="13.8" x14ac:dyDescent="0.3">
      <c r="B60909" s="10"/>
      <c r="L60909" s="10"/>
      <c r="M60909" s="10"/>
    </row>
    <row r="60910" spans="2:13" s="1" customFormat="1" ht="13.8" x14ac:dyDescent="0.3">
      <c r="B60910" s="10"/>
      <c r="L60910" s="10"/>
      <c r="M60910" s="10"/>
    </row>
    <row r="60911" spans="2:13" s="1" customFormat="1" ht="13.8" x14ac:dyDescent="0.3">
      <c r="B60911" s="10"/>
      <c r="L60911" s="10"/>
      <c r="M60911" s="10"/>
    </row>
    <row r="60912" spans="2:13" s="1" customFormat="1" ht="13.8" x14ac:dyDescent="0.3">
      <c r="B60912" s="10"/>
      <c r="L60912" s="10"/>
      <c r="M60912" s="10"/>
    </row>
    <row r="60913" spans="2:13" s="1" customFormat="1" ht="13.8" x14ac:dyDescent="0.3">
      <c r="B60913" s="10"/>
      <c r="L60913" s="10"/>
      <c r="M60913" s="10"/>
    </row>
    <row r="60914" spans="2:13" s="1" customFormat="1" ht="13.8" x14ac:dyDescent="0.3">
      <c r="B60914" s="10"/>
      <c r="L60914" s="10"/>
      <c r="M60914" s="10"/>
    </row>
    <row r="60915" spans="2:13" s="1" customFormat="1" ht="13.8" x14ac:dyDescent="0.3">
      <c r="B60915" s="10"/>
      <c r="L60915" s="10"/>
      <c r="M60915" s="10"/>
    </row>
    <row r="60916" spans="2:13" s="1" customFormat="1" ht="13.8" x14ac:dyDescent="0.3">
      <c r="B60916" s="10"/>
      <c r="L60916" s="10"/>
      <c r="M60916" s="10"/>
    </row>
    <row r="60917" spans="2:13" s="1" customFormat="1" ht="13.8" x14ac:dyDescent="0.3">
      <c r="B60917" s="10"/>
      <c r="L60917" s="10"/>
      <c r="M60917" s="10"/>
    </row>
    <row r="60918" spans="2:13" s="1" customFormat="1" ht="13.8" x14ac:dyDescent="0.3">
      <c r="B60918" s="10"/>
      <c r="L60918" s="10"/>
      <c r="M60918" s="10"/>
    </row>
    <row r="60919" spans="2:13" s="1" customFormat="1" ht="13.8" x14ac:dyDescent="0.3">
      <c r="B60919" s="10"/>
      <c r="L60919" s="10"/>
      <c r="M60919" s="10"/>
    </row>
    <row r="60920" spans="2:13" s="1" customFormat="1" ht="13.8" x14ac:dyDescent="0.3">
      <c r="B60920" s="10"/>
      <c r="L60920" s="10"/>
      <c r="M60920" s="10"/>
    </row>
    <row r="60921" spans="2:13" s="1" customFormat="1" ht="13.8" x14ac:dyDescent="0.3">
      <c r="B60921" s="10"/>
      <c r="L60921" s="10"/>
      <c r="M60921" s="10"/>
    </row>
    <row r="60922" spans="2:13" s="1" customFormat="1" ht="13.8" x14ac:dyDescent="0.3">
      <c r="B60922" s="10"/>
      <c r="L60922" s="10"/>
      <c r="M60922" s="10"/>
    </row>
    <row r="60923" spans="2:13" s="1" customFormat="1" ht="13.8" x14ac:dyDescent="0.3">
      <c r="B60923" s="10"/>
      <c r="L60923" s="10"/>
      <c r="M60923" s="10"/>
    </row>
    <row r="60924" spans="2:13" s="1" customFormat="1" ht="13.8" x14ac:dyDescent="0.3">
      <c r="B60924" s="10"/>
      <c r="L60924" s="10"/>
      <c r="M60924" s="10"/>
    </row>
    <row r="60925" spans="2:13" s="1" customFormat="1" ht="13.8" x14ac:dyDescent="0.3">
      <c r="B60925" s="10"/>
      <c r="L60925" s="10"/>
      <c r="M60925" s="10"/>
    </row>
    <row r="60926" spans="2:13" s="1" customFormat="1" ht="13.8" x14ac:dyDescent="0.3">
      <c r="B60926" s="10"/>
      <c r="L60926" s="10"/>
      <c r="M60926" s="10"/>
    </row>
    <row r="60927" spans="2:13" s="1" customFormat="1" ht="13.8" x14ac:dyDescent="0.3">
      <c r="B60927" s="10"/>
      <c r="L60927" s="10"/>
      <c r="M60927" s="10"/>
    </row>
    <row r="60928" spans="2:13" s="1" customFormat="1" ht="13.8" x14ac:dyDescent="0.3">
      <c r="B60928" s="10"/>
      <c r="L60928" s="10"/>
      <c r="M60928" s="10"/>
    </row>
    <row r="60929" spans="2:13" s="1" customFormat="1" ht="13.8" x14ac:dyDescent="0.3">
      <c r="B60929" s="10"/>
      <c r="L60929" s="10"/>
      <c r="M60929" s="10"/>
    </row>
    <row r="60930" spans="2:13" s="1" customFormat="1" ht="13.8" x14ac:dyDescent="0.3">
      <c r="B60930" s="10"/>
      <c r="L60930" s="10"/>
      <c r="M60930" s="10"/>
    </row>
    <row r="60931" spans="2:13" s="1" customFormat="1" ht="13.8" x14ac:dyDescent="0.3">
      <c r="B60931" s="10"/>
      <c r="L60931" s="10"/>
      <c r="M60931" s="10"/>
    </row>
    <row r="60932" spans="2:13" s="1" customFormat="1" ht="13.8" x14ac:dyDescent="0.3">
      <c r="B60932" s="10"/>
      <c r="L60932" s="10"/>
      <c r="M60932" s="10"/>
    </row>
    <row r="60933" spans="2:13" s="1" customFormat="1" ht="13.8" x14ac:dyDescent="0.3">
      <c r="B60933" s="10"/>
      <c r="L60933" s="10"/>
      <c r="M60933" s="10"/>
    </row>
    <row r="60934" spans="2:13" s="1" customFormat="1" ht="13.8" x14ac:dyDescent="0.3">
      <c r="B60934" s="10"/>
      <c r="L60934" s="10"/>
      <c r="M60934" s="10"/>
    </row>
    <row r="60935" spans="2:13" s="1" customFormat="1" ht="13.8" x14ac:dyDescent="0.3">
      <c r="B60935" s="10"/>
      <c r="L60935" s="10"/>
      <c r="M60935" s="10"/>
    </row>
    <row r="60936" spans="2:13" s="1" customFormat="1" ht="13.8" x14ac:dyDescent="0.3">
      <c r="B60936" s="10"/>
      <c r="L60936" s="10"/>
      <c r="M60936" s="10"/>
    </row>
    <row r="60937" spans="2:13" s="1" customFormat="1" ht="13.8" x14ac:dyDescent="0.3">
      <c r="B60937" s="10"/>
      <c r="L60937" s="10"/>
      <c r="M60937" s="10"/>
    </row>
    <row r="60938" spans="2:13" s="1" customFormat="1" ht="13.8" x14ac:dyDescent="0.3">
      <c r="B60938" s="10"/>
      <c r="L60938" s="10"/>
      <c r="M60938" s="10"/>
    </row>
    <row r="60939" spans="2:13" s="1" customFormat="1" ht="13.8" x14ac:dyDescent="0.3">
      <c r="B60939" s="10"/>
      <c r="L60939" s="10"/>
      <c r="M60939" s="10"/>
    </row>
    <row r="60940" spans="2:13" s="1" customFormat="1" ht="13.8" x14ac:dyDescent="0.3">
      <c r="B60940" s="10"/>
      <c r="L60940" s="10"/>
      <c r="M60940" s="10"/>
    </row>
    <row r="60941" spans="2:13" s="1" customFormat="1" ht="13.8" x14ac:dyDescent="0.3">
      <c r="B60941" s="10"/>
      <c r="L60941" s="10"/>
      <c r="M60941" s="10"/>
    </row>
    <row r="60942" spans="2:13" s="1" customFormat="1" ht="13.8" x14ac:dyDescent="0.3">
      <c r="B60942" s="10"/>
      <c r="L60942" s="10"/>
      <c r="M60942" s="10"/>
    </row>
    <row r="60943" spans="2:13" s="1" customFormat="1" ht="13.8" x14ac:dyDescent="0.3">
      <c r="B60943" s="10"/>
      <c r="L60943" s="10"/>
      <c r="M60943" s="10"/>
    </row>
    <row r="60944" spans="2:13" s="1" customFormat="1" ht="13.8" x14ac:dyDescent="0.3">
      <c r="B60944" s="10"/>
      <c r="L60944" s="10"/>
      <c r="M60944" s="10"/>
    </row>
    <row r="60945" spans="2:13" s="1" customFormat="1" ht="13.8" x14ac:dyDescent="0.3">
      <c r="B60945" s="10"/>
      <c r="L60945" s="10"/>
      <c r="M60945" s="10"/>
    </row>
    <row r="60946" spans="2:13" s="1" customFormat="1" ht="13.8" x14ac:dyDescent="0.3">
      <c r="B60946" s="10"/>
      <c r="L60946" s="10"/>
      <c r="M60946" s="10"/>
    </row>
    <row r="60947" spans="2:13" s="1" customFormat="1" ht="13.8" x14ac:dyDescent="0.3">
      <c r="B60947" s="10"/>
      <c r="L60947" s="10"/>
      <c r="M60947" s="10"/>
    </row>
    <row r="60948" spans="2:13" s="1" customFormat="1" ht="13.8" x14ac:dyDescent="0.3">
      <c r="B60948" s="10"/>
      <c r="L60948" s="10"/>
      <c r="M60948" s="10"/>
    </row>
    <row r="60949" spans="2:13" s="1" customFormat="1" ht="13.8" x14ac:dyDescent="0.3">
      <c r="B60949" s="10"/>
      <c r="L60949" s="10"/>
      <c r="M60949" s="10"/>
    </row>
    <row r="60950" spans="2:13" s="1" customFormat="1" ht="13.8" x14ac:dyDescent="0.3">
      <c r="B60950" s="10"/>
      <c r="L60950" s="10"/>
      <c r="M60950" s="10"/>
    </row>
    <row r="60951" spans="2:13" s="1" customFormat="1" ht="13.8" x14ac:dyDescent="0.3">
      <c r="B60951" s="10"/>
      <c r="L60951" s="10"/>
      <c r="M60951" s="10"/>
    </row>
    <row r="60952" spans="2:13" s="1" customFormat="1" ht="13.8" x14ac:dyDescent="0.3">
      <c r="B60952" s="10"/>
      <c r="L60952" s="10"/>
      <c r="M60952" s="10"/>
    </row>
    <row r="60953" spans="2:13" s="1" customFormat="1" ht="13.8" x14ac:dyDescent="0.3">
      <c r="B60953" s="10"/>
      <c r="L60953" s="10"/>
      <c r="M60953" s="10"/>
    </row>
    <row r="60954" spans="2:13" s="1" customFormat="1" ht="13.8" x14ac:dyDescent="0.3">
      <c r="B60954" s="10"/>
      <c r="L60954" s="10"/>
      <c r="M60954" s="10"/>
    </row>
    <row r="60955" spans="2:13" s="1" customFormat="1" ht="13.8" x14ac:dyDescent="0.3">
      <c r="B60955" s="10"/>
      <c r="L60955" s="10"/>
      <c r="M60955" s="10"/>
    </row>
    <row r="60956" spans="2:13" s="1" customFormat="1" ht="13.8" x14ac:dyDescent="0.3">
      <c r="B60956" s="10"/>
      <c r="L60956" s="10"/>
      <c r="M60956" s="10"/>
    </row>
    <row r="60957" spans="2:13" s="1" customFormat="1" ht="13.8" x14ac:dyDescent="0.3">
      <c r="B60957" s="10"/>
      <c r="L60957" s="10"/>
      <c r="M60957" s="10"/>
    </row>
    <row r="60958" spans="2:13" s="1" customFormat="1" ht="13.8" x14ac:dyDescent="0.3">
      <c r="B60958" s="10"/>
      <c r="L60958" s="10"/>
      <c r="M60958" s="10"/>
    </row>
    <row r="60959" spans="2:13" s="1" customFormat="1" ht="13.8" x14ac:dyDescent="0.3">
      <c r="B60959" s="10"/>
      <c r="L60959" s="10"/>
      <c r="M60959" s="10"/>
    </row>
    <row r="60960" spans="2:13" s="1" customFormat="1" ht="13.8" x14ac:dyDescent="0.3">
      <c r="B60960" s="10"/>
      <c r="L60960" s="10"/>
      <c r="M60960" s="10"/>
    </row>
    <row r="60961" spans="2:13" s="1" customFormat="1" ht="13.8" x14ac:dyDescent="0.3">
      <c r="B60961" s="10"/>
      <c r="L60961" s="10"/>
      <c r="M60961" s="10"/>
    </row>
    <row r="60962" spans="2:13" s="1" customFormat="1" ht="13.8" x14ac:dyDescent="0.3">
      <c r="B60962" s="10"/>
      <c r="L60962" s="10"/>
      <c r="M60962" s="10"/>
    </row>
    <row r="60963" spans="2:13" s="1" customFormat="1" ht="13.8" x14ac:dyDescent="0.3">
      <c r="B60963" s="10"/>
      <c r="L60963" s="10"/>
      <c r="M60963" s="10"/>
    </row>
    <row r="60964" spans="2:13" s="1" customFormat="1" ht="13.8" x14ac:dyDescent="0.3">
      <c r="B60964" s="10"/>
      <c r="L60964" s="10"/>
      <c r="M60964" s="10"/>
    </row>
    <row r="60965" spans="2:13" s="1" customFormat="1" ht="13.8" x14ac:dyDescent="0.3">
      <c r="B60965" s="10"/>
      <c r="L60965" s="10"/>
      <c r="M60965" s="10"/>
    </row>
    <row r="60966" spans="2:13" s="1" customFormat="1" ht="13.8" x14ac:dyDescent="0.3">
      <c r="B60966" s="10"/>
      <c r="L60966" s="10"/>
      <c r="M60966" s="10"/>
    </row>
    <row r="60967" spans="2:13" s="1" customFormat="1" ht="13.8" x14ac:dyDescent="0.3">
      <c r="B60967" s="10"/>
      <c r="L60967" s="10"/>
      <c r="M60967" s="10"/>
    </row>
    <row r="60968" spans="2:13" s="1" customFormat="1" ht="13.8" x14ac:dyDescent="0.3">
      <c r="B60968" s="10"/>
      <c r="L60968" s="10"/>
      <c r="M60968" s="10"/>
    </row>
    <row r="60969" spans="2:13" s="1" customFormat="1" ht="13.8" x14ac:dyDescent="0.3">
      <c r="B60969" s="10"/>
      <c r="L60969" s="10"/>
      <c r="M60969" s="10"/>
    </row>
    <row r="60970" spans="2:13" s="1" customFormat="1" ht="13.8" x14ac:dyDescent="0.3">
      <c r="B60970" s="10"/>
      <c r="L60970" s="10"/>
      <c r="M60970" s="10"/>
    </row>
    <row r="60971" spans="2:13" s="1" customFormat="1" ht="13.8" x14ac:dyDescent="0.3">
      <c r="B60971" s="10"/>
      <c r="L60971" s="10"/>
      <c r="M60971" s="10"/>
    </row>
    <row r="60972" spans="2:13" s="1" customFormat="1" ht="13.8" x14ac:dyDescent="0.3">
      <c r="B60972" s="10"/>
      <c r="L60972" s="10"/>
      <c r="M60972" s="10"/>
    </row>
    <row r="60973" spans="2:13" s="1" customFormat="1" ht="13.8" x14ac:dyDescent="0.3">
      <c r="B60973" s="10"/>
      <c r="L60973" s="10"/>
      <c r="M60973" s="10"/>
    </row>
    <row r="60974" spans="2:13" s="1" customFormat="1" ht="13.8" x14ac:dyDescent="0.3">
      <c r="B60974" s="10"/>
      <c r="L60974" s="10"/>
      <c r="M60974" s="10"/>
    </row>
    <row r="60975" spans="2:13" s="1" customFormat="1" ht="13.8" x14ac:dyDescent="0.3">
      <c r="B60975" s="10"/>
      <c r="L60975" s="10"/>
      <c r="M60975" s="10"/>
    </row>
    <row r="60976" spans="2:13" s="1" customFormat="1" ht="13.8" x14ac:dyDescent="0.3">
      <c r="B60976" s="10"/>
      <c r="L60976" s="10"/>
      <c r="M60976" s="10"/>
    </row>
    <row r="60977" spans="2:13" s="1" customFormat="1" ht="13.8" x14ac:dyDescent="0.3">
      <c r="B60977" s="10"/>
      <c r="L60977" s="10"/>
      <c r="M60977" s="10"/>
    </row>
    <row r="60978" spans="2:13" s="1" customFormat="1" ht="13.8" x14ac:dyDescent="0.3">
      <c r="B60978" s="10"/>
      <c r="L60978" s="10"/>
      <c r="M60978" s="10"/>
    </row>
    <row r="60979" spans="2:13" s="1" customFormat="1" ht="13.8" x14ac:dyDescent="0.3">
      <c r="B60979" s="10"/>
      <c r="L60979" s="10"/>
      <c r="M60979" s="10"/>
    </row>
    <row r="60980" spans="2:13" s="1" customFormat="1" ht="13.8" x14ac:dyDescent="0.3">
      <c r="B60980" s="10"/>
      <c r="L60980" s="10"/>
      <c r="M60980" s="10"/>
    </row>
    <row r="60981" spans="2:13" s="1" customFormat="1" ht="13.8" x14ac:dyDescent="0.3">
      <c r="B60981" s="10"/>
      <c r="L60981" s="10"/>
      <c r="M60981" s="10"/>
    </row>
    <row r="60982" spans="2:13" s="1" customFormat="1" ht="13.8" x14ac:dyDescent="0.3">
      <c r="B60982" s="10"/>
      <c r="L60982" s="10"/>
      <c r="M60982" s="10"/>
    </row>
    <row r="60983" spans="2:13" s="1" customFormat="1" ht="13.8" x14ac:dyDescent="0.3">
      <c r="B60983" s="10"/>
      <c r="L60983" s="10"/>
      <c r="M60983" s="10"/>
    </row>
    <row r="60984" spans="2:13" s="1" customFormat="1" ht="13.8" x14ac:dyDescent="0.3">
      <c r="B60984" s="10"/>
      <c r="L60984" s="10"/>
      <c r="M60984" s="10"/>
    </row>
    <row r="60985" spans="2:13" s="1" customFormat="1" ht="13.8" x14ac:dyDescent="0.3">
      <c r="B60985" s="10"/>
      <c r="L60985" s="10"/>
      <c r="M60985" s="10"/>
    </row>
    <row r="60986" spans="2:13" s="1" customFormat="1" ht="13.8" x14ac:dyDescent="0.3">
      <c r="B60986" s="10"/>
      <c r="L60986" s="10"/>
      <c r="M60986" s="10"/>
    </row>
    <row r="60987" spans="2:13" s="1" customFormat="1" ht="13.8" x14ac:dyDescent="0.3">
      <c r="B60987" s="10"/>
      <c r="L60987" s="10"/>
      <c r="M60987" s="10"/>
    </row>
    <row r="60988" spans="2:13" s="1" customFormat="1" ht="13.8" x14ac:dyDescent="0.3">
      <c r="B60988" s="10"/>
      <c r="L60988" s="10"/>
      <c r="M60988" s="10"/>
    </row>
    <row r="60989" spans="2:13" s="1" customFormat="1" ht="13.8" x14ac:dyDescent="0.3">
      <c r="B60989" s="10"/>
      <c r="L60989" s="10"/>
      <c r="M60989" s="10"/>
    </row>
    <row r="60990" spans="2:13" s="1" customFormat="1" ht="13.8" x14ac:dyDescent="0.3">
      <c r="B60990" s="10"/>
      <c r="L60990" s="10"/>
      <c r="M60990" s="10"/>
    </row>
    <row r="60991" spans="2:13" s="1" customFormat="1" ht="13.8" x14ac:dyDescent="0.3">
      <c r="B60991" s="10"/>
      <c r="L60991" s="10"/>
      <c r="M60991" s="10"/>
    </row>
    <row r="60992" spans="2:13" s="1" customFormat="1" ht="13.8" x14ac:dyDescent="0.3">
      <c r="B60992" s="10"/>
      <c r="L60992" s="10"/>
      <c r="M60992" s="10"/>
    </row>
    <row r="60993" spans="2:13" s="1" customFormat="1" ht="13.8" x14ac:dyDescent="0.3">
      <c r="B60993" s="10"/>
      <c r="L60993" s="10"/>
      <c r="M60993" s="10"/>
    </row>
    <row r="60994" spans="2:13" s="1" customFormat="1" ht="13.8" x14ac:dyDescent="0.3">
      <c r="B60994" s="10"/>
      <c r="L60994" s="10"/>
      <c r="M60994" s="10"/>
    </row>
    <row r="60995" spans="2:13" s="1" customFormat="1" ht="13.8" x14ac:dyDescent="0.3">
      <c r="B60995" s="10"/>
      <c r="L60995" s="10"/>
      <c r="M60995" s="10"/>
    </row>
    <row r="60996" spans="2:13" s="1" customFormat="1" ht="13.8" x14ac:dyDescent="0.3">
      <c r="B60996" s="10"/>
      <c r="L60996" s="10"/>
      <c r="M60996" s="10"/>
    </row>
    <row r="60997" spans="2:13" s="1" customFormat="1" ht="13.8" x14ac:dyDescent="0.3">
      <c r="B60997" s="10"/>
      <c r="L60997" s="10"/>
      <c r="M60997" s="10"/>
    </row>
    <row r="60998" spans="2:13" s="1" customFormat="1" ht="13.8" x14ac:dyDescent="0.3">
      <c r="B60998" s="10"/>
      <c r="L60998" s="10"/>
      <c r="M60998" s="10"/>
    </row>
    <row r="60999" spans="2:13" s="1" customFormat="1" ht="13.8" x14ac:dyDescent="0.3">
      <c r="B60999" s="10"/>
      <c r="L60999" s="10"/>
      <c r="M60999" s="10"/>
    </row>
    <row r="61000" spans="2:13" s="1" customFormat="1" ht="13.8" x14ac:dyDescent="0.3">
      <c r="B61000" s="10"/>
      <c r="L61000" s="10"/>
      <c r="M61000" s="10"/>
    </row>
    <row r="61001" spans="2:13" s="1" customFormat="1" ht="13.8" x14ac:dyDescent="0.3">
      <c r="B61001" s="10"/>
      <c r="L61001" s="10"/>
      <c r="M61001" s="10"/>
    </row>
    <row r="61002" spans="2:13" s="1" customFormat="1" ht="13.8" x14ac:dyDescent="0.3">
      <c r="B61002" s="10"/>
      <c r="L61002" s="10"/>
      <c r="M61002" s="10"/>
    </row>
    <row r="61003" spans="2:13" s="1" customFormat="1" ht="13.8" x14ac:dyDescent="0.3">
      <c r="B61003" s="10"/>
      <c r="L61003" s="10"/>
      <c r="M61003" s="10"/>
    </row>
    <row r="61004" spans="2:13" s="1" customFormat="1" ht="13.8" x14ac:dyDescent="0.3">
      <c r="B61004" s="10"/>
      <c r="L61004" s="10"/>
      <c r="M61004" s="10"/>
    </row>
    <row r="61005" spans="2:13" s="1" customFormat="1" ht="13.8" x14ac:dyDescent="0.3">
      <c r="B61005" s="10"/>
      <c r="L61005" s="10"/>
      <c r="M61005" s="10"/>
    </row>
    <row r="61006" spans="2:13" s="1" customFormat="1" ht="13.8" x14ac:dyDescent="0.3">
      <c r="B61006" s="10"/>
      <c r="L61006" s="10"/>
      <c r="M61006" s="10"/>
    </row>
    <row r="61007" spans="2:13" s="1" customFormat="1" ht="13.8" x14ac:dyDescent="0.3">
      <c r="B61007" s="10"/>
      <c r="L61007" s="10"/>
      <c r="M61007" s="10"/>
    </row>
    <row r="61008" spans="2:13" s="1" customFormat="1" ht="13.8" x14ac:dyDescent="0.3">
      <c r="B61008" s="10"/>
      <c r="L61008" s="10"/>
      <c r="M61008" s="10"/>
    </row>
    <row r="61009" spans="2:13" s="1" customFormat="1" ht="13.8" x14ac:dyDescent="0.3">
      <c r="B61009" s="10"/>
      <c r="L61009" s="10"/>
      <c r="M61009" s="10"/>
    </row>
    <row r="61010" spans="2:13" s="1" customFormat="1" ht="13.8" x14ac:dyDescent="0.3">
      <c r="B61010" s="10"/>
      <c r="L61010" s="10"/>
      <c r="M61010" s="10"/>
    </row>
    <row r="61011" spans="2:13" s="1" customFormat="1" ht="13.8" x14ac:dyDescent="0.3">
      <c r="B61011" s="10"/>
      <c r="L61011" s="10"/>
      <c r="M61011" s="10"/>
    </row>
    <row r="61012" spans="2:13" s="1" customFormat="1" ht="13.8" x14ac:dyDescent="0.3">
      <c r="B61012" s="10"/>
      <c r="L61012" s="10"/>
      <c r="M61012" s="10"/>
    </row>
    <row r="61013" spans="2:13" s="1" customFormat="1" ht="13.8" x14ac:dyDescent="0.3">
      <c r="B61013" s="10"/>
      <c r="L61013" s="10"/>
      <c r="M61013" s="10"/>
    </row>
    <row r="61014" spans="2:13" s="1" customFormat="1" ht="13.8" x14ac:dyDescent="0.3">
      <c r="B61014" s="10"/>
      <c r="L61014" s="10"/>
      <c r="M61014" s="10"/>
    </row>
    <row r="61015" spans="2:13" s="1" customFormat="1" ht="13.8" x14ac:dyDescent="0.3">
      <c r="B61015" s="10"/>
      <c r="L61015" s="10"/>
      <c r="M61015" s="10"/>
    </row>
    <row r="61016" spans="2:13" s="1" customFormat="1" ht="13.8" x14ac:dyDescent="0.3">
      <c r="B61016" s="10"/>
      <c r="L61016" s="10"/>
      <c r="M61016" s="10"/>
    </row>
    <row r="61017" spans="2:13" s="1" customFormat="1" ht="13.8" x14ac:dyDescent="0.3">
      <c r="B61017" s="10"/>
      <c r="L61017" s="10"/>
      <c r="M61017" s="10"/>
    </row>
    <row r="61018" spans="2:13" s="1" customFormat="1" ht="13.8" x14ac:dyDescent="0.3">
      <c r="B61018" s="10"/>
      <c r="L61018" s="10"/>
      <c r="M61018" s="10"/>
    </row>
    <row r="61019" spans="2:13" s="1" customFormat="1" ht="13.8" x14ac:dyDescent="0.3">
      <c r="B61019" s="10"/>
      <c r="L61019" s="10"/>
      <c r="M61019" s="10"/>
    </row>
    <row r="61020" spans="2:13" s="1" customFormat="1" ht="13.8" x14ac:dyDescent="0.3">
      <c r="B61020" s="10"/>
      <c r="L61020" s="10"/>
      <c r="M61020" s="10"/>
    </row>
    <row r="61021" spans="2:13" s="1" customFormat="1" ht="13.8" x14ac:dyDescent="0.3">
      <c r="B61021" s="10"/>
      <c r="L61021" s="10"/>
      <c r="M61021" s="10"/>
    </row>
    <row r="61022" spans="2:13" s="1" customFormat="1" ht="13.8" x14ac:dyDescent="0.3">
      <c r="B61022" s="10"/>
      <c r="L61022" s="10"/>
      <c r="M61022" s="10"/>
    </row>
    <row r="61023" spans="2:13" s="1" customFormat="1" ht="13.8" x14ac:dyDescent="0.3">
      <c r="B61023" s="10"/>
      <c r="L61023" s="10"/>
      <c r="M61023" s="10"/>
    </row>
    <row r="61024" spans="2:13" s="1" customFormat="1" ht="13.8" x14ac:dyDescent="0.3">
      <c r="B61024" s="10"/>
      <c r="L61024" s="10"/>
      <c r="M61024" s="10"/>
    </row>
    <row r="61025" spans="2:13" s="1" customFormat="1" ht="13.8" x14ac:dyDescent="0.3">
      <c r="B61025" s="10"/>
      <c r="L61025" s="10"/>
      <c r="M61025" s="10"/>
    </row>
    <row r="61026" spans="2:13" s="1" customFormat="1" ht="13.8" x14ac:dyDescent="0.3">
      <c r="B61026" s="10"/>
      <c r="L61026" s="10"/>
      <c r="M61026" s="10"/>
    </row>
    <row r="61027" spans="2:13" s="1" customFormat="1" ht="13.8" x14ac:dyDescent="0.3">
      <c r="B61027" s="10"/>
      <c r="L61027" s="10"/>
      <c r="M61027" s="10"/>
    </row>
    <row r="61028" spans="2:13" s="1" customFormat="1" ht="13.8" x14ac:dyDescent="0.3">
      <c r="B61028" s="10"/>
      <c r="L61028" s="10"/>
      <c r="M61028" s="10"/>
    </row>
    <row r="61029" spans="2:13" s="1" customFormat="1" ht="13.8" x14ac:dyDescent="0.3">
      <c r="B61029" s="10"/>
      <c r="L61029" s="10"/>
      <c r="M61029" s="10"/>
    </row>
    <row r="61030" spans="2:13" s="1" customFormat="1" ht="13.8" x14ac:dyDescent="0.3">
      <c r="B61030" s="10"/>
      <c r="L61030" s="10"/>
      <c r="M61030" s="10"/>
    </row>
    <row r="61031" spans="2:13" s="1" customFormat="1" ht="13.8" x14ac:dyDescent="0.3">
      <c r="B61031" s="10"/>
      <c r="L61031" s="10"/>
      <c r="M61031" s="10"/>
    </row>
    <row r="61032" spans="2:13" s="1" customFormat="1" ht="13.8" x14ac:dyDescent="0.3">
      <c r="B61032" s="10"/>
      <c r="L61032" s="10"/>
      <c r="M61032" s="10"/>
    </row>
    <row r="61033" spans="2:13" s="1" customFormat="1" ht="13.8" x14ac:dyDescent="0.3">
      <c r="B61033" s="10"/>
      <c r="L61033" s="10"/>
      <c r="M61033" s="10"/>
    </row>
    <row r="61034" spans="2:13" s="1" customFormat="1" ht="13.8" x14ac:dyDescent="0.3">
      <c r="B61034" s="10"/>
      <c r="L61034" s="10"/>
      <c r="M61034" s="10"/>
    </row>
    <row r="61035" spans="2:13" s="1" customFormat="1" ht="13.8" x14ac:dyDescent="0.3">
      <c r="B61035" s="10"/>
      <c r="L61035" s="10"/>
      <c r="M61035" s="10"/>
    </row>
    <row r="61036" spans="2:13" s="1" customFormat="1" ht="13.8" x14ac:dyDescent="0.3">
      <c r="B61036" s="10"/>
      <c r="L61036" s="10"/>
      <c r="M61036" s="10"/>
    </row>
    <row r="61037" spans="2:13" s="1" customFormat="1" ht="13.8" x14ac:dyDescent="0.3">
      <c r="B61037" s="10"/>
      <c r="L61037" s="10"/>
      <c r="M61037" s="10"/>
    </row>
    <row r="61038" spans="2:13" s="1" customFormat="1" ht="13.8" x14ac:dyDescent="0.3">
      <c r="B61038" s="10"/>
      <c r="L61038" s="10"/>
      <c r="M61038" s="10"/>
    </row>
    <row r="61039" spans="2:13" s="1" customFormat="1" ht="13.8" x14ac:dyDescent="0.3">
      <c r="B61039" s="10"/>
      <c r="L61039" s="10"/>
      <c r="M61039" s="10"/>
    </row>
    <row r="61040" spans="2:13" s="1" customFormat="1" ht="13.8" x14ac:dyDescent="0.3">
      <c r="B61040" s="10"/>
      <c r="L61040" s="10"/>
      <c r="M61040" s="10"/>
    </row>
    <row r="61041" spans="2:13" s="1" customFormat="1" ht="13.8" x14ac:dyDescent="0.3">
      <c r="B61041" s="10"/>
      <c r="L61041" s="10"/>
      <c r="M61041" s="10"/>
    </row>
    <row r="61042" spans="2:13" s="1" customFormat="1" ht="13.8" x14ac:dyDescent="0.3">
      <c r="B61042" s="10"/>
      <c r="L61042" s="10"/>
      <c r="M61042" s="10"/>
    </row>
    <row r="61043" spans="2:13" s="1" customFormat="1" ht="13.8" x14ac:dyDescent="0.3">
      <c r="B61043" s="10"/>
      <c r="L61043" s="10"/>
      <c r="M61043" s="10"/>
    </row>
    <row r="61044" spans="2:13" s="1" customFormat="1" ht="13.8" x14ac:dyDescent="0.3">
      <c r="B61044" s="10"/>
      <c r="L61044" s="10"/>
      <c r="M61044" s="10"/>
    </row>
    <row r="61045" spans="2:13" s="1" customFormat="1" ht="13.8" x14ac:dyDescent="0.3">
      <c r="B61045" s="10"/>
      <c r="L61045" s="10"/>
      <c r="M61045" s="10"/>
    </row>
    <row r="61046" spans="2:13" s="1" customFormat="1" ht="13.8" x14ac:dyDescent="0.3">
      <c r="B61046" s="10"/>
      <c r="L61046" s="10"/>
      <c r="M61046" s="10"/>
    </row>
    <row r="61047" spans="2:13" s="1" customFormat="1" ht="13.8" x14ac:dyDescent="0.3">
      <c r="B61047" s="10"/>
      <c r="L61047" s="10"/>
      <c r="M61047" s="10"/>
    </row>
    <row r="61048" spans="2:13" s="1" customFormat="1" ht="13.8" x14ac:dyDescent="0.3">
      <c r="B61048" s="10"/>
      <c r="L61048" s="10"/>
      <c r="M61048" s="10"/>
    </row>
    <row r="61049" spans="2:13" s="1" customFormat="1" ht="13.8" x14ac:dyDescent="0.3">
      <c r="B61049" s="10"/>
      <c r="L61049" s="10"/>
      <c r="M61049" s="10"/>
    </row>
    <row r="61050" spans="2:13" s="1" customFormat="1" ht="13.8" x14ac:dyDescent="0.3">
      <c r="B61050" s="10"/>
      <c r="L61050" s="10"/>
      <c r="M61050" s="10"/>
    </row>
    <row r="61051" spans="2:13" s="1" customFormat="1" ht="13.8" x14ac:dyDescent="0.3">
      <c r="B61051" s="10"/>
      <c r="L61051" s="10"/>
      <c r="M61051" s="10"/>
    </row>
    <row r="61052" spans="2:13" s="1" customFormat="1" ht="13.8" x14ac:dyDescent="0.3">
      <c r="B61052" s="10"/>
      <c r="L61052" s="10"/>
      <c r="M61052" s="10"/>
    </row>
    <row r="61053" spans="2:13" s="1" customFormat="1" ht="13.8" x14ac:dyDescent="0.3">
      <c r="B61053" s="10"/>
      <c r="L61053" s="10"/>
      <c r="M61053" s="10"/>
    </row>
    <row r="61054" spans="2:13" s="1" customFormat="1" ht="13.8" x14ac:dyDescent="0.3">
      <c r="B61054" s="10"/>
      <c r="L61054" s="10"/>
      <c r="M61054" s="10"/>
    </row>
    <row r="61055" spans="2:13" s="1" customFormat="1" ht="13.8" x14ac:dyDescent="0.3">
      <c r="B61055" s="10"/>
      <c r="L61055" s="10"/>
      <c r="M61055" s="10"/>
    </row>
    <row r="61056" spans="2:13" s="1" customFormat="1" ht="13.8" x14ac:dyDescent="0.3">
      <c r="B61056" s="10"/>
      <c r="L61056" s="10"/>
      <c r="M61056" s="10"/>
    </row>
    <row r="61057" spans="2:13" s="1" customFormat="1" ht="13.8" x14ac:dyDescent="0.3">
      <c r="B61057" s="10"/>
      <c r="L61057" s="10"/>
      <c r="M61057" s="10"/>
    </row>
    <row r="61058" spans="2:13" s="1" customFormat="1" ht="13.8" x14ac:dyDescent="0.3">
      <c r="B61058" s="10"/>
      <c r="L61058" s="10"/>
      <c r="M61058" s="10"/>
    </row>
    <row r="61059" spans="2:13" s="1" customFormat="1" ht="13.8" x14ac:dyDescent="0.3">
      <c r="B61059" s="10"/>
      <c r="L61059" s="10"/>
      <c r="M61059" s="10"/>
    </row>
    <row r="61060" spans="2:13" s="1" customFormat="1" ht="13.8" x14ac:dyDescent="0.3">
      <c r="B61060" s="10"/>
      <c r="L61060" s="10"/>
      <c r="M61060" s="10"/>
    </row>
    <row r="61061" spans="2:13" s="1" customFormat="1" ht="13.8" x14ac:dyDescent="0.3">
      <c r="B61061" s="10"/>
      <c r="L61061" s="10"/>
      <c r="M61061" s="10"/>
    </row>
    <row r="61062" spans="2:13" s="1" customFormat="1" ht="13.8" x14ac:dyDescent="0.3">
      <c r="B61062" s="10"/>
      <c r="L61062" s="10"/>
      <c r="M61062" s="10"/>
    </row>
    <row r="61063" spans="2:13" s="1" customFormat="1" ht="13.8" x14ac:dyDescent="0.3">
      <c r="B61063" s="10"/>
      <c r="L61063" s="10"/>
      <c r="M61063" s="10"/>
    </row>
    <row r="61064" spans="2:13" s="1" customFormat="1" ht="13.8" x14ac:dyDescent="0.3">
      <c r="B61064" s="10"/>
      <c r="L61064" s="10"/>
      <c r="M61064" s="10"/>
    </row>
    <row r="61065" spans="2:13" s="1" customFormat="1" ht="13.8" x14ac:dyDescent="0.3">
      <c r="B61065" s="10"/>
      <c r="L61065" s="10"/>
      <c r="M61065" s="10"/>
    </row>
    <row r="61066" spans="2:13" s="1" customFormat="1" ht="13.8" x14ac:dyDescent="0.3">
      <c r="B61066" s="10"/>
      <c r="L61066" s="10"/>
      <c r="M61066" s="10"/>
    </row>
    <row r="61067" spans="2:13" s="1" customFormat="1" ht="13.8" x14ac:dyDescent="0.3">
      <c r="B61067" s="10"/>
      <c r="L61067" s="10"/>
      <c r="M61067" s="10"/>
    </row>
    <row r="61068" spans="2:13" s="1" customFormat="1" ht="13.8" x14ac:dyDescent="0.3">
      <c r="B61068" s="10"/>
      <c r="L61068" s="10"/>
      <c r="M61068" s="10"/>
    </row>
    <row r="61069" spans="2:13" s="1" customFormat="1" ht="13.8" x14ac:dyDescent="0.3">
      <c r="B61069" s="10"/>
      <c r="L61069" s="10"/>
      <c r="M61069" s="10"/>
    </row>
    <row r="61070" spans="2:13" s="1" customFormat="1" ht="13.8" x14ac:dyDescent="0.3">
      <c r="B61070" s="10"/>
      <c r="L61070" s="10"/>
      <c r="M61070" s="10"/>
    </row>
    <row r="61071" spans="2:13" s="1" customFormat="1" ht="13.8" x14ac:dyDescent="0.3">
      <c r="B61071" s="10"/>
      <c r="L61071" s="10"/>
      <c r="M61071" s="10"/>
    </row>
    <row r="61072" spans="2:13" s="1" customFormat="1" ht="13.8" x14ac:dyDescent="0.3">
      <c r="B61072" s="10"/>
      <c r="L61072" s="10"/>
      <c r="M61072" s="10"/>
    </row>
    <row r="61073" spans="2:13" s="1" customFormat="1" ht="13.8" x14ac:dyDescent="0.3">
      <c r="B61073" s="10"/>
      <c r="L61073" s="10"/>
      <c r="M61073" s="10"/>
    </row>
    <row r="61074" spans="2:13" s="1" customFormat="1" ht="13.8" x14ac:dyDescent="0.3">
      <c r="B61074" s="10"/>
      <c r="L61074" s="10"/>
      <c r="M61074" s="10"/>
    </row>
    <row r="61075" spans="2:13" s="1" customFormat="1" ht="13.8" x14ac:dyDescent="0.3">
      <c r="B61075" s="10"/>
      <c r="L61075" s="10"/>
      <c r="M61075" s="10"/>
    </row>
    <row r="61076" spans="2:13" s="1" customFormat="1" ht="13.8" x14ac:dyDescent="0.3">
      <c r="B61076" s="10"/>
      <c r="L61076" s="10"/>
      <c r="M61076" s="10"/>
    </row>
    <row r="61077" spans="2:13" s="1" customFormat="1" ht="13.8" x14ac:dyDescent="0.3">
      <c r="B61077" s="10"/>
      <c r="L61077" s="10"/>
      <c r="M61077" s="10"/>
    </row>
    <row r="61078" spans="2:13" s="1" customFormat="1" ht="13.8" x14ac:dyDescent="0.3">
      <c r="B61078" s="10"/>
      <c r="L61078" s="10"/>
      <c r="M61078" s="10"/>
    </row>
    <row r="61079" spans="2:13" s="1" customFormat="1" ht="13.8" x14ac:dyDescent="0.3">
      <c r="B61079" s="10"/>
      <c r="L61079" s="10"/>
      <c r="M61079" s="10"/>
    </row>
    <row r="61080" spans="2:13" s="1" customFormat="1" ht="13.8" x14ac:dyDescent="0.3">
      <c r="B61080" s="10"/>
      <c r="L61080" s="10"/>
      <c r="M61080" s="10"/>
    </row>
    <row r="61081" spans="2:13" s="1" customFormat="1" ht="13.8" x14ac:dyDescent="0.3">
      <c r="B61081" s="10"/>
      <c r="L61081" s="10"/>
      <c r="M61081" s="10"/>
    </row>
    <row r="61082" spans="2:13" s="1" customFormat="1" ht="13.8" x14ac:dyDescent="0.3">
      <c r="B61082" s="10"/>
      <c r="L61082" s="10"/>
      <c r="M61082" s="10"/>
    </row>
    <row r="61083" spans="2:13" s="1" customFormat="1" ht="13.8" x14ac:dyDescent="0.3">
      <c r="B61083" s="10"/>
      <c r="L61083" s="10"/>
      <c r="M61083" s="10"/>
    </row>
    <row r="61084" spans="2:13" s="1" customFormat="1" ht="13.8" x14ac:dyDescent="0.3">
      <c r="B61084" s="10"/>
      <c r="L61084" s="10"/>
      <c r="M61084" s="10"/>
    </row>
    <row r="61085" spans="2:13" s="1" customFormat="1" ht="13.8" x14ac:dyDescent="0.3">
      <c r="B61085" s="10"/>
      <c r="L61085" s="10"/>
      <c r="M61085" s="10"/>
    </row>
    <row r="61086" spans="2:13" s="1" customFormat="1" ht="13.8" x14ac:dyDescent="0.3">
      <c r="B61086" s="10"/>
      <c r="L61086" s="10"/>
      <c r="M61086" s="10"/>
    </row>
    <row r="61087" spans="2:13" s="1" customFormat="1" ht="13.8" x14ac:dyDescent="0.3">
      <c r="B61087" s="10"/>
      <c r="L61087" s="10"/>
      <c r="M61087" s="10"/>
    </row>
    <row r="61088" spans="2:13" s="1" customFormat="1" ht="13.8" x14ac:dyDescent="0.3">
      <c r="B61088" s="10"/>
      <c r="L61088" s="10"/>
      <c r="M61088" s="10"/>
    </row>
    <row r="61089" spans="2:13" s="1" customFormat="1" ht="13.8" x14ac:dyDescent="0.3">
      <c r="B61089" s="10"/>
      <c r="L61089" s="10"/>
      <c r="M61089" s="10"/>
    </row>
    <row r="61090" spans="2:13" s="1" customFormat="1" ht="13.8" x14ac:dyDescent="0.3">
      <c r="B61090" s="10"/>
      <c r="L61090" s="10"/>
      <c r="M61090" s="10"/>
    </row>
    <row r="61091" spans="2:13" s="1" customFormat="1" ht="13.8" x14ac:dyDescent="0.3">
      <c r="B61091" s="10"/>
      <c r="L61091" s="10"/>
      <c r="M61091" s="10"/>
    </row>
    <row r="61092" spans="2:13" s="1" customFormat="1" ht="13.8" x14ac:dyDescent="0.3">
      <c r="B61092" s="10"/>
      <c r="L61092" s="10"/>
      <c r="M61092" s="10"/>
    </row>
    <row r="61093" spans="2:13" s="1" customFormat="1" ht="13.8" x14ac:dyDescent="0.3">
      <c r="B61093" s="10"/>
      <c r="L61093" s="10"/>
      <c r="M61093" s="10"/>
    </row>
    <row r="61094" spans="2:13" s="1" customFormat="1" ht="13.8" x14ac:dyDescent="0.3">
      <c r="B61094" s="10"/>
      <c r="L61094" s="10"/>
      <c r="M61094" s="10"/>
    </row>
    <row r="61095" spans="2:13" s="1" customFormat="1" ht="13.8" x14ac:dyDescent="0.3">
      <c r="B61095" s="10"/>
      <c r="L61095" s="10"/>
      <c r="M61095" s="10"/>
    </row>
    <row r="61096" spans="2:13" s="1" customFormat="1" ht="13.8" x14ac:dyDescent="0.3">
      <c r="B61096" s="10"/>
      <c r="L61096" s="10"/>
      <c r="M61096" s="10"/>
    </row>
    <row r="61097" spans="2:13" s="1" customFormat="1" ht="13.8" x14ac:dyDescent="0.3">
      <c r="B61097" s="10"/>
      <c r="L61097" s="10"/>
      <c r="M61097" s="10"/>
    </row>
    <row r="61098" spans="2:13" s="1" customFormat="1" ht="13.8" x14ac:dyDescent="0.3">
      <c r="B61098" s="10"/>
      <c r="L61098" s="10"/>
      <c r="M61098" s="10"/>
    </row>
    <row r="61099" spans="2:13" s="1" customFormat="1" ht="13.8" x14ac:dyDescent="0.3">
      <c r="B61099" s="10"/>
      <c r="L61099" s="10"/>
      <c r="M61099" s="10"/>
    </row>
    <row r="61100" spans="2:13" s="1" customFormat="1" ht="13.8" x14ac:dyDescent="0.3">
      <c r="B61100" s="10"/>
      <c r="L61100" s="10"/>
      <c r="M61100" s="10"/>
    </row>
    <row r="61101" spans="2:13" s="1" customFormat="1" ht="13.8" x14ac:dyDescent="0.3">
      <c r="B61101" s="10"/>
      <c r="L61101" s="10"/>
      <c r="M61101" s="10"/>
    </row>
    <row r="61102" spans="2:13" s="1" customFormat="1" ht="13.8" x14ac:dyDescent="0.3">
      <c r="B61102" s="10"/>
      <c r="L61102" s="10"/>
      <c r="M61102" s="10"/>
    </row>
    <row r="61103" spans="2:13" s="1" customFormat="1" ht="13.8" x14ac:dyDescent="0.3">
      <c r="B61103" s="10"/>
      <c r="L61103" s="10"/>
      <c r="M61103" s="10"/>
    </row>
    <row r="61104" spans="2:13" s="1" customFormat="1" ht="13.8" x14ac:dyDescent="0.3">
      <c r="B61104" s="10"/>
      <c r="L61104" s="10"/>
      <c r="M61104" s="10"/>
    </row>
    <row r="61105" spans="2:13" s="1" customFormat="1" ht="13.8" x14ac:dyDescent="0.3">
      <c r="B61105" s="10"/>
      <c r="L61105" s="10"/>
      <c r="M61105" s="10"/>
    </row>
    <row r="61106" spans="2:13" s="1" customFormat="1" ht="13.8" x14ac:dyDescent="0.3">
      <c r="B61106" s="10"/>
      <c r="L61106" s="10"/>
      <c r="M61106" s="10"/>
    </row>
    <row r="61107" spans="2:13" s="1" customFormat="1" ht="13.8" x14ac:dyDescent="0.3">
      <c r="B61107" s="10"/>
      <c r="L61107" s="10"/>
      <c r="M61107" s="10"/>
    </row>
    <row r="61108" spans="2:13" s="1" customFormat="1" ht="13.8" x14ac:dyDescent="0.3">
      <c r="B61108" s="10"/>
      <c r="L61108" s="10"/>
      <c r="M61108" s="10"/>
    </row>
    <row r="61109" spans="2:13" s="1" customFormat="1" ht="13.8" x14ac:dyDescent="0.3">
      <c r="B61109" s="10"/>
      <c r="L61109" s="10"/>
      <c r="M61109" s="10"/>
    </row>
    <row r="61110" spans="2:13" s="1" customFormat="1" ht="13.8" x14ac:dyDescent="0.3">
      <c r="B61110" s="10"/>
      <c r="L61110" s="10"/>
      <c r="M61110" s="10"/>
    </row>
    <row r="61111" spans="2:13" s="1" customFormat="1" ht="13.8" x14ac:dyDescent="0.3">
      <c r="B61111" s="10"/>
      <c r="L61111" s="10"/>
      <c r="M61111" s="10"/>
    </row>
    <row r="61112" spans="2:13" s="1" customFormat="1" ht="13.8" x14ac:dyDescent="0.3">
      <c r="B61112" s="10"/>
      <c r="L61112" s="10"/>
      <c r="M61112" s="10"/>
    </row>
    <row r="61113" spans="2:13" s="1" customFormat="1" ht="13.8" x14ac:dyDescent="0.3">
      <c r="B61113" s="10"/>
      <c r="L61113" s="10"/>
      <c r="M61113" s="10"/>
    </row>
    <row r="61114" spans="2:13" s="1" customFormat="1" ht="13.8" x14ac:dyDescent="0.3">
      <c r="B61114" s="10"/>
      <c r="L61114" s="10"/>
      <c r="M61114" s="10"/>
    </row>
    <row r="61115" spans="2:13" s="1" customFormat="1" ht="13.8" x14ac:dyDescent="0.3">
      <c r="B61115" s="10"/>
      <c r="L61115" s="10"/>
      <c r="M61115" s="10"/>
    </row>
    <row r="61116" spans="2:13" s="1" customFormat="1" ht="13.8" x14ac:dyDescent="0.3">
      <c r="B61116" s="10"/>
      <c r="L61116" s="10"/>
      <c r="M61116" s="10"/>
    </row>
    <row r="61117" spans="2:13" s="1" customFormat="1" ht="13.8" x14ac:dyDescent="0.3">
      <c r="B61117" s="10"/>
      <c r="L61117" s="10"/>
      <c r="M61117" s="10"/>
    </row>
    <row r="61118" spans="2:13" s="1" customFormat="1" ht="13.8" x14ac:dyDescent="0.3">
      <c r="B61118" s="10"/>
      <c r="L61118" s="10"/>
      <c r="M61118" s="10"/>
    </row>
    <row r="61119" spans="2:13" s="1" customFormat="1" ht="13.8" x14ac:dyDescent="0.3">
      <c r="B61119" s="10"/>
      <c r="L61119" s="10"/>
      <c r="M61119" s="10"/>
    </row>
    <row r="61120" spans="2:13" s="1" customFormat="1" ht="13.8" x14ac:dyDescent="0.3">
      <c r="B61120" s="10"/>
      <c r="L61120" s="10"/>
      <c r="M61120" s="10"/>
    </row>
    <row r="61121" spans="2:13" s="1" customFormat="1" ht="13.8" x14ac:dyDescent="0.3">
      <c r="B61121" s="10"/>
      <c r="L61121" s="10"/>
      <c r="M61121" s="10"/>
    </row>
    <row r="61122" spans="2:13" s="1" customFormat="1" ht="13.8" x14ac:dyDescent="0.3">
      <c r="B61122" s="10"/>
      <c r="L61122" s="10"/>
      <c r="M61122" s="10"/>
    </row>
    <row r="61123" spans="2:13" s="1" customFormat="1" ht="13.8" x14ac:dyDescent="0.3">
      <c r="B61123" s="10"/>
      <c r="L61123" s="10"/>
      <c r="M61123" s="10"/>
    </row>
    <row r="61124" spans="2:13" s="1" customFormat="1" ht="13.8" x14ac:dyDescent="0.3">
      <c r="B61124" s="10"/>
      <c r="L61124" s="10"/>
      <c r="M61124" s="10"/>
    </row>
    <row r="61125" spans="2:13" s="1" customFormat="1" ht="13.8" x14ac:dyDescent="0.3">
      <c r="B61125" s="10"/>
      <c r="L61125" s="10"/>
      <c r="M61125" s="10"/>
    </row>
    <row r="61126" spans="2:13" s="1" customFormat="1" ht="13.8" x14ac:dyDescent="0.3">
      <c r="B61126" s="10"/>
      <c r="L61126" s="10"/>
      <c r="M61126" s="10"/>
    </row>
    <row r="61127" spans="2:13" s="1" customFormat="1" ht="13.8" x14ac:dyDescent="0.3">
      <c r="B61127" s="10"/>
      <c r="L61127" s="10"/>
      <c r="M61127" s="10"/>
    </row>
    <row r="61128" spans="2:13" s="1" customFormat="1" ht="13.8" x14ac:dyDescent="0.3">
      <c r="B61128" s="10"/>
      <c r="L61128" s="10"/>
      <c r="M61128" s="10"/>
    </row>
    <row r="61129" spans="2:13" s="1" customFormat="1" ht="13.8" x14ac:dyDescent="0.3">
      <c r="B61129" s="10"/>
      <c r="L61129" s="10"/>
      <c r="M61129" s="10"/>
    </row>
    <row r="61130" spans="2:13" s="1" customFormat="1" ht="13.8" x14ac:dyDescent="0.3">
      <c r="B61130" s="10"/>
      <c r="L61130" s="10"/>
      <c r="M61130" s="10"/>
    </row>
    <row r="61131" spans="2:13" s="1" customFormat="1" ht="13.8" x14ac:dyDescent="0.3">
      <c r="B61131" s="10"/>
      <c r="L61131" s="10"/>
      <c r="M61131" s="10"/>
    </row>
    <row r="61132" spans="2:13" s="1" customFormat="1" ht="13.8" x14ac:dyDescent="0.3">
      <c r="B61132" s="10"/>
      <c r="L61132" s="10"/>
      <c r="M61132" s="10"/>
    </row>
    <row r="61133" spans="2:13" s="1" customFormat="1" ht="13.8" x14ac:dyDescent="0.3">
      <c r="B61133" s="10"/>
      <c r="L61133" s="10"/>
      <c r="M61133" s="10"/>
    </row>
    <row r="61134" spans="2:13" s="1" customFormat="1" ht="13.8" x14ac:dyDescent="0.3">
      <c r="B61134" s="10"/>
      <c r="L61134" s="10"/>
      <c r="M61134" s="10"/>
    </row>
    <row r="61135" spans="2:13" s="1" customFormat="1" ht="13.8" x14ac:dyDescent="0.3">
      <c r="B61135" s="10"/>
      <c r="L61135" s="10"/>
      <c r="M61135" s="10"/>
    </row>
    <row r="61136" spans="2:13" s="1" customFormat="1" ht="13.8" x14ac:dyDescent="0.3">
      <c r="B61136" s="10"/>
      <c r="L61136" s="10"/>
      <c r="M61136" s="10"/>
    </row>
    <row r="61137" spans="2:13" s="1" customFormat="1" ht="13.8" x14ac:dyDescent="0.3">
      <c r="B61137" s="10"/>
      <c r="L61137" s="10"/>
      <c r="M61137" s="10"/>
    </row>
    <row r="61138" spans="2:13" s="1" customFormat="1" ht="13.8" x14ac:dyDescent="0.3">
      <c r="B61138" s="10"/>
      <c r="L61138" s="10"/>
      <c r="M61138" s="10"/>
    </row>
    <row r="61139" spans="2:13" s="1" customFormat="1" ht="13.8" x14ac:dyDescent="0.3">
      <c r="B61139" s="10"/>
      <c r="L61139" s="10"/>
      <c r="M61139" s="10"/>
    </row>
    <row r="61140" spans="2:13" s="1" customFormat="1" ht="13.8" x14ac:dyDescent="0.3">
      <c r="B61140" s="10"/>
      <c r="L61140" s="10"/>
      <c r="M61140" s="10"/>
    </row>
    <row r="61141" spans="2:13" s="1" customFormat="1" ht="13.8" x14ac:dyDescent="0.3">
      <c r="B61141" s="10"/>
      <c r="L61141" s="10"/>
      <c r="M61141" s="10"/>
    </row>
    <row r="61142" spans="2:13" s="1" customFormat="1" ht="13.8" x14ac:dyDescent="0.3">
      <c r="B61142" s="10"/>
      <c r="L61142" s="10"/>
      <c r="M61142" s="10"/>
    </row>
    <row r="61143" spans="2:13" s="1" customFormat="1" ht="13.8" x14ac:dyDescent="0.3">
      <c r="B61143" s="10"/>
      <c r="L61143" s="10"/>
      <c r="M61143" s="10"/>
    </row>
    <row r="61144" spans="2:13" s="1" customFormat="1" ht="13.8" x14ac:dyDescent="0.3">
      <c r="B61144" s="10"/>
      <c r="L61144" s="10"/>
      <c r="M61144" s="10"/>
    </row>
    <row r="61145" spans="2:13" s="1" customFormat="1" ht="13.8" x14ac:dyDescent="0.3">
      <c r="B61145" s="10"/>
      <c r="L61145" s="10"/>
      <c r="M61145" s="10"/>
    </row>
    <row r="61146" spans="2:13" s="1" customFormat="1" ht="13.8" x14ac:dyDescent="0.3">
      <c r="B61146" s="10"/>
      <c r="L61146" s="10"/>
      <c r="M61146" s="10"/>
    </row>
    <row r="61147" spans="2:13" s="1" customFormat="1" ht="13.8" x14ac:dyDescent="0.3">
      <c r="B61147" s="10"/>
      <c r="L61147" s="10"/>
      <c r="M61147" s="10"/>
    </row>
    <row r="61148" spans="2:13" s="1" customFormat="1" ht="13.8" x14ac:dyDescent="0.3">
      <c r="B61148" s="10"/>
      <c r="L61148" s="10"/>
      <c r="M61148" s="10"/>
    </row>
    <row r="61149" spans="2:13" s="1" customFormat="1" ht="13.8" x14ac:dyDescent="0.3">
      <c r="B61149" s="10"/>
      <c r="L61149" s="10"/>
      <c r="M61149" s="10"/>
    </row>
    <row r="61150" spans="2:13" s="1" customFormat="1" ht="13.8" x14ac:dyDescent="0.3">
      <c r="B61150" s="10"/>
      <c r="L61150" s="10"/>
      <c r="M61150" s="10"/>
    </row>
    <row r="61151" spans="2:13" s="1" customFormat="1" ht="13.8" x14ac:dyDescent="0.3">
      <c r="B61151" s="10"/>
      <c r="L61151" s="10"/>
      <c r="M61151" s="10"/>
    </row>
    <row r="61152" spans="2:13" s="1" customFormat="1" ht="13.8" x14ac:dyDescent="0.3">
      <c r="B61152" s="10"/>
      <c r="L61152" s="10"/>
      <c r="M61152" s="10"/>
    </row>
    <row r="61153" spans="2:13" s="1" customFormat="1" ht="13.8" x14ac:dyDescent="0.3">
      <c r="B61153" s="10"/>
      <c r="L61153" s="10"/>
      <c r="M61153" s="10"/>
    </row>
    <row r="61154" spans="2:13" s="1" customFormat="1" ht="13.8" x14ac:dyDescent="0.3">
      <c r="B61154" s="10"/>
      <c r="L61154" s="10"/>
      <c r="M61154" s="10"/>
    </row>
    <row r="61155" spans="2:13" s="1" customFormat="1" ht="13.8" x14ac:dyDescent="0.3">
      <c r="B61155" s="10"/>
      <c r="L61155" s="10"/>
      <c r="M61155" s="10"/>
    </row>
    <row r="61156" spans="2:13" s="1" customFormat="1" ht="13.8" x14ac:dyDescent="0.3">
      <c r="B61156" s="10"/>
      <c r="L61156" s="10"/>
      <c r="M61156" s="10"/>
    </row>
    <row r="61157" spans="2:13" s="1" customFormat="1" ht="13.8" x14ac:dyDescent="0.3">
      <c r="B61157" s="10"/>
      <c r="L61157" s="10"/>
      <c r="M61157" s="10"/>
    </row>
    <row r="61158" spans="2:13" s="1" customFormat="1" ht="13.8" x14ac:dyDescent="0.3">
      <c r="B61158" s="10"/>
      <c r="L61158" s="10"/>
      <c r="M61158" s="10"/>
    </row>
    <row r="61159" spans="2:13" s="1" customFormat="1" ht="13.8" x14ac:dyDescent="0.3">
      <c r="B61159" s="10"/>
      <c r="L61159" s="10"/>
      <c r="M61159" s="10"/>
    </row>
    <row r="61160" spans="2:13" s="1" customFormat="1" ht="13.8" x14ac:dyDescent="0.3">
      <c r="B61160" s="10"/>
      <c r="L61160" s="10"/>
      <c r="M61160" s="10"/>
    </row>
    <row r="61161" spans="2:13" s="1" customFormat="1" ht="13.8" x14ac:dyDescent="0.3">
      <c r="B61161" s="10"/>
      <c r="L61161" s="10"/>
      <c r="M61161" s="10"/>
    </row>
    <row r="61162" spans="2:13" s="1" customFormat="1" ht="13.8" x14ac:dyDescent="0.3">
      <c r="B61162" s="10"/>
      <c r="L61162" s="10"/>
      <c r="M61162" s="10"/>
    </row>
    <row r="61163" spans="2:13" s="1" customFormat="1" ht="13.8" x14ac:dyDescent="0.3">
      <c r="B61163" s="10"/>
      <c r="L61163" s="10"/>
      <c r="M61163" s="10"/>
    </row>
    <row r="61164" spans="2:13" s="1" customFormat="1" ht="13.8" x14ac:dyDescent="0.3">
      <c r="B61164" s="10"/>
      <c r="L61164" s="10"/>
      <c r="M61164" s="10"/>
    </row>
    <row r="61165" spans="2:13" s="1" customFormat="1" ht="13.8" x14ac:dyDescent="0.3">
      <c r="B61165" s="10"/>
      <c r="L61165" s="10"/>
      <c r="M61165" s="10"/>
    </row>
    <row r="61166" spans="2:13" s="1" customFormat="1" ht="13.8" x14ac:dyDescent="0.3">
      <c r="B61166" s="10"/>
      <c r="L61166" s="10"/>
      <c r="M61166" s="10"/>
    </row>
    <row r="61167" spans="2:13" s="1" customFormat="1" ht="13.8" x14ac:dyDescent="0.3">
      <c r="B61167" s="10"/>
      <c r="L61167" s="10"/>
      <c r="M61167" s="10"/>
    </row>
    <row r="61168" spans="2:13" s="1" customFormat="1" ht="13.8" x14ac:dyDescent="0.3">
      <c r="B61168" s="10"/>
      <c r="L61168" s="10"/>
      <c r="M61168" s="10"/>
    </row>
    <row r="61169" spans="2:13" s="1" customFormat="1" ht="13.8" x14ac:dyDescent="0.3">
      <c r="B61169" s="10"/>
      <c r="L61169" s="10"/>
      <c r="M61169" s="10"/>
    </row>
    <row r="61170" spans="2:13" s="1" customFormat="1" ht="13.8" x14ac:dyDescent="0.3">
      <c r="B61170" s="10"/>
      <c r="L61170" s="10"/>
      <c r="M61170" s="10"/>
    </row>
    <row r="61171" spans="2:13" s="1" customFormat="1" ht="13.8" x14ac:dyDescent="0.3">
      <c r="B61171" s="10"/>
      <c r="L61171" s="10"/>
      <c r="M61171" s="10"/>
    </row>
    <row r="61172" spans="2:13" s="1" customFormat="1" ht="13.8" x14ac:dyDescent="0.3">
      <c r="B61172" s="10"/>
      <c r="L61172" s="10"/>
      <c r="M61172" s="10"/>
    </row>
    <row r="61173" spans="2:13" s="1" customFormat="1" ht="13.8" x14ac:dyDescent="0.3">
      <c r="B61173" s="10"/>
      <c r="L61173" s="10"/>
      <c r="M61173" s="10"/>
    </row>
    <row r="61174" spans="2:13" s="1" customFormat="1" ht="13.8" x14ac:dyDescent="0.3">
      <c r="B61174" s="10"/>
      <c r="L61174" s="10"/>
      <c r="M61174" s="10"/>
    </row>
    <row r="61175" spans="2:13" s="1" customFormat="1" ht="13.8" x14ac:dyDescent="0.3">
      <c r="B61175" s="10"/>
      <c r="L61175" s="10"/>
      <c r="M61175" s="10"/>
    </row>
    <row r="61176" spans="2:13" s="1" customFormat="1" ht="13.8" x14ac:dyDescent="0.3">
      <c r="B61176" s="10"/>
      <c r="L61176" s="10"/>
      <c r="M61176" s="10"/>
    </row>
    <row r="61177" spans="2:13" s="1" customFormat="1" ht="13.8" x14ac:dyDescent="0.3">
      <c r="B61177" s="10"/>
      <c r="L61177" s="10"/>
      <c r="M61177" s="10"/>
    </row>
    <row r="61178" spans="2:13" s="1" customFormat="1" ht="13.8" x14ac:dyDescent="0.3">
      <c r="B61178" s="10"/>
      <c r="L61178" s="10"/>
      <c r="M61178" s="10"/>
    </row>
    <row r="61179" spans="2:13" s="1" customFormat="1" ht="13.8" x14ac:dyDescent="0.3">
      <c r="B61179" s="10"/>
      <c r="L61179" s="10"/>
      <c r="M61179" s="10"/>
    </row>
    <row r="61180" spans="2:13" s="1" customFormat="1" ht="13.8" x14ac:dyDescent="0.3">
      <c r="B61180" s="10"/>
      <c r="L61180" s="10"/>
      <c r="M61180" s="10"/>
    </row>
    <row r="61181" spans="2:13" s="1" customFormat="1" ht="13.8" x14ac:dyDescent="0.3">
      <c r="B61181" s="10"/>
      <c r="L61181" s="10"/>
      <c r="M61181" s="10"/>
    </row>
    <row r="61182" spans="2:13" s="1" customFormat="1" ht="13.8" x14ac:dyDescent="0.3">
      <c r="B61182" s="10"/>
      <c r="L61182" s="10"/>
      <c r="M61182" s="10"/>
    </row>
    <row r="61183" spans="2:13" s="1" customFormat="1" ht="13.8" x14ac:dyDescent="0.3">
      <c r="B61183" s="10"/>
      <c r="L61183" s="10"/>
      <c r="M61183" s="10"/>
    </row>
    <row r="61184" spans="2:13" s="1" customFormat="1" ht="13.8" x14ac:dyDescent="0.3">
      <c r="B61184" s="10"/>
      <c r="L61184" s="10"/>
      <c r="M61184" s="10"/>
    </row>
    <row r="61185" spans="2:13" s="1" customFormat="1" ht="13.8" x14ac:dyDescent="0.3">
      <c r="B61185" s="10"/>
      <c r="L61185" s="10"/>
      <c r="M61185" s="10"/>
    </row>
    <row r="61186" spans="2:13" s="1" customFormat="1" ht="13.8" x14ac:dyDescent="0.3">
      <c r="B61186" s="10"/>
      <c r="L61186" s="10"/>
      <c r="M61186" s="10"/>
    </row>
    <row r="61187" spans="2:13" s="1" customFormat="1" ht="13.8" x14ac:dyDescent="0.3">
      <c r="B61187" s="10"/>
      <c r="L61187" s="10"/>
      <c r="M61187" s="10"/>
    </row>
    <row r="61188" spans="2:13" s="1" customFormat="1" ht="13.8" x14ac:dyDescent="0.3">
      <c r="B61188" s="10"/>
      <c r="L61188" s="10"/>
      <c r="M61188" s="10"/>
    </row>
    <row r="61189" spans="2:13" s="1" customFormat="1" ht="13.8" x14ac:dyDescent="0.3">
      <c r="B61189" s="10"/>
      <c r="L61189" s="10"/>
      <c r="M61189" s="10"/>
    </row>
    <row r="61190" spans="2:13" s="1" customFormat="1" ht="13.8" x14ac:dyDescent="0.3">
      <c r="B61190" s="10"/>
      <c r="L61190" s="10"/>
      <c r="M61190" s="10"/>
    </row>
    <row r="61191" spans="2:13" s="1" customFormat="1" ht="13.8" x14ac:dyDescent="0.3">
      <c r="B61191" s="10"/>
      <c r="L61191" s="10"/>
      <c r="M61191" s="10"/>
    </row>
    <row r="61192" spans="2:13" s="1" customFormat="1" ht="13.8" x14ac:dyDescent="0.3">
      <c r="B61192" s="10"/>
      <c r="L61192" s="10"/>
      <c r="M61192" s="10"/>
    </row>
    <row r="61193" spans="2:13" s="1" customFormat="1" ht="13.8" x14ac:dyDescent="0.3">
      <c r="B61193" s="10"/>
      <c r="L61193" s="10"/>
      <c r="M61193" s="10"/>
    </row>
    <row r="61194" spans="2:13" s="1" customFormat="1" ht="13.8" x14ac:dyDescent="0.3">
      <c r="B61194" s="10"/>
      <c r="L61194" s="10"/>
      <c r="M61194" s="10"/>
    </row>
    <row r="61195" spans="2:13" s="1" customFormat="1" ht="13.8" x14ac:dyDescent="0.3">
      <c r="B61195" s="10"/>
      <c r="L61195" s="10"/>
      <c r="M61195" s="10"/>
    </row>
    <row r="61196" spans="2:13" s="1" customFormat="1" ht="13.8" x14ac:dyDescent="0.3">
      <c r="B61196" s="10"/>
      <c r="L61196" s="10"/>
      <c r="M61196" s="10"/>
    </row>
    <row r="61197" spans="2:13" s="1" customFormat="1" ht="13.8" x14ac:dyDescent="0.3">
      <c r="B61197" s="10"/>
      <c r="L61197" s="10"/>
      <c r="M61197" s="10"/>
    </row>
    <row r="61198" spans="2:13" s="1" customFormat="1" ht="13.8" x14ac:dyDescent="0.3">
      <c r="B61198" s="10"/>
      <c r="L61198" s="10"/>
      <c r="M61198" s="10"/>
    </row>
    <row r="61199" spans="2:13" s="1" customFormat="1" ht="13.8" x14ac:dyDescent="0.3">
      <c r="B61199" s="10"/>
      <c r="L61199" s="10"/>
      <c r="M61199" s="10"/>
    </row>
    <row r="61200" spans="2:13" s="1" customFormat="1" ht="13.8" x14ac:dyDescent="0.3">
      <c r="B61200" s="10"/>
      <c r="L61200" s="10"/>
      <c r="M61200" s="10"/>
    </row>
    <row r="61201" spans="2:13" s="1" customFormat="1" ht="13.8" x14ac:dyDescent="0.3">
      <c r="B61201" s="10"/>
      <c r="L61201" s="10"/>
      <c r="M61201" s="10"/>
    </row>
    <row r="61202" spans="2:13" s="1" customFormat="1" ht="13.8" x14ac:dyDescent="0.3">
      <c r="B61202" s="10"/>
      <c r="L61202" s="10"/>
      <c r="M61202" s="10"/>
    </row>
    <row r="61203" spans="2:13" s="1" customFormat="1" ht="13.8" x14ac:dyDescent="0.3">
      <c r="B61203" s="10"/>
      <c r="L61203" s="10"/>
      <c r="M61203" s="10"/>
    </row>
    <row r="61204" spans="2:13" s="1" customFormat="1" ht="13.8" x14ac:dyDescent="0.3">
      <c r="B61204" s="10"/>
      <c r="L61204" s="10"/>
      <c r="M61204" s="10"/>
    </row>
    <row r="61205" spans="2:13" s="1" customFormat="1" ht="13.8" x14ac:dyDescent="0.3">
      <c r="B61205" s="10"/>
      <c r="L61205" s="10"/>
      <c r="M61205" s="10"/>
    </row>
    <row r="61206" spans="2:13" s="1" customFormat="1" ht="13.8" x14ac:dyDescent="0.3">
      <c r="B61206" s="10"/>
      <c r="L61206" s="10"/>
      <c r="M61206" s="10"/>
    </row>
    <row r="61207" spans="2:13" s="1" customFormat="1" ht="13.8" x14ac:dyDescent="0.3">
      <c r="B61207" s="10"/>
      <c r="L61207" s="10"/>
      <c r="M61207" s="10"/>
    </row>
    <row r="61208" spans="2:13" s="1" customFormat="1" ht="13.8" x14ac:dyDescent="0.3">
      <c r="B61208" s="10"/>
      <c r="L61208" s="10"/>
      <c r="M61208" s="10"/>
    </row>
    <row r="61209" spans="2:13" s="1" customFormat="1" ht="13.8" x14ac:dyDescent="0.3">
      <c r="B61209" s="10"/>
      <c r="L61209" s="10"/>
      <c r="M61209" s="10"/>
    </row>
    <row r="61210" spans="2:13" s="1" customFormat="1" ht="13.8" x14ac:dyDescent="0.3">
      <c r="B61210" s="10"/>
      <c r="L61210" s="10"/>
      <c r="M61210" s="10"/>
    </row>
    <row r="61211" spans="2:13" s="1" customFormat="1" ht="13.8" x14ac:dyDescent="0.3">
      <c r="B61211" s="10"/>
      <c r="L61211" s="10"/>
      <c r="M61211" s="10"/>
    </row>
    <row r="61212" spans="2:13" s="1" customFormat="1" ht="13.8" x14ac:dyDescent="0.3">
      <c r="B61212" s="10"/>
      <c r="L61212" s="10"/>
      <c r="M61212" s="10"/>
    </row>
    <row r="61213" spans="2:13" s="1" customFormat="1" ht="13.8" x14ac:dyDescent="0.3">
      <c r="B61213" s="10"/>
      <c r="L61213" s="10"/>
      <c r="M61213" s="10"/>
    </row>
    <row r="61214" spans="2:13" s="1" customFormat="1" ht="13.8" x14ac:dyDescent="0.3">
      <c r="B61214" s="10"/>
      <c r="L61214" s="10"/>
      <c r="M61214" s="10"/>
    </row>
    <row r="61215" spans="2:13" s="1" customFormat="1" ht="13.8" x14ac:dyDescent="0.3">
      <c r="B61215" s="10"/>
      <c r="L61215" s="10"/>
      <c r="M61215" s="10"/>
    </row>
    <row r="61216" spans="2:13" s="1" customFormat="1" ht="13.8" x14ac:dyDescent="0.3">
      <c r="B61216" s="10"/>
      <c r="L61216" s="10"/>
      <c r="M61216" s="10"/>
    </row>
    <row r="61217" spans="2:13" s="1" customFormat="1" ht="13.8" x14ac:dyDescent="0.3">
      <c r="B61217" s="10"/>
      <c r="L61217" s="10"/>
      <c r="M61217" s="10"/>
    </row>
    <row r="61218" spans="2:13" s="1" customFormat="1" ht="13.8" x14ac:dyDescent="0.3">
      <c r="B61218" s="10"/>
      <c r="L61218" s="10"/>
      <c r="M61218" s="10"/>
    </row>
    <row r="61219" spans="2:13" s="1" customFormat="1" ht="13.8" x14ac:dyDescent="0.3">
      <c r="B61219" s="10"/>
      <c r="L61219" s="10"/>
      <c r="M61219" s="10"/>
    </row>
    <row r="61220" spans="2:13" s="1" customFormat="1" ht="13.8" x14ac:dyDescent="0.3">
      <c r="B61220" s="10"/>
      <c r="L61220" s="10"/>
      <c r="M61220" s="10"/>
    </row>
    <row r="61221" spans="2:13" s="1" customFormat="1" ht="13.8" x14ac:dyDescent="0.3">
      <c r="B61221" s="10"/>
      <c r="L61221" s="10"/>
      <c r="M61221" s="10"/>
    </row>
    <row r="61222" spans="2:13" s="1" customFormat="1" ht="13.8" x14ac:dyDescent="0.3">
      <c r="B61222" s="10"/>
      <c r="L61222" s="10"/>
      <c r="M61222" s="10"/>
    </row>
    <row r="61223" spans="2:13" s="1" customFormat="1" ht="13.8" x14ac:dyDescent="0.3">
      <c r="B61223" s="10"/>
      <c r="L61223" s="10"/>
      <c r="M61223" s="10"/>
    </row>
    <row r="61224" spans="2:13" s="1" customFormat="1" ht="13.8" x14ac:dyDescent="0.3">
      <c r="B61224" s="10"/>
      <c r="L61224" s="10"/>
      <c r="M61224" s="10"/>
    </row>
    <row r="61225" spans="2:13" s="1" customFormat="1" ht="13.8" x14ac:dyDescent="0.3">
      <c r="B61225" s="10"/>
      <c r="L61225" s="10"/>
      <c r="M61225" s="10"/>
    </row>
    <row r="61226" spans="2:13" s="1" customFormat="1" ht="13.8" x14ac:dyDescent="0.3">
      <c r="B61226" s="10"/>
      <c r="L61226" s="10"/>
      <c r="M61226" s="10"/>
    </row>
    <row r="61227" spans="2:13" s="1" customFormat="1" ht="13.8" x14ac:dyDescent="0.3">
      <c r="B61227" s="10"/>
      <c r="L61227" s="10"/>
      <c r="M61227" s="10"/>
    </row>
    <row r="61228" spans="2:13" s="1" customFormat="1" ht="13.8" x14ac:dyDescent="0.3">
      <c r="B61228" s="10"/>
      <c r="L61228" s="10"/>
      <c r="M61228" s="10"/>
    </row>
    <row r="61229" spans="2:13" s="1" customFormat="1" ht="13.8" x14ac:dyDescent="0.3">
      <c r="B61229" s="10"/>
      <c r="L61229" s="10"/>
      <c r="M61229" s="10"/>
    </row>
    <row r="61230" spans="2:13" s="1" customFormat="1" ht="13.8" x14ac:dyDescent="0.3">
      <c r="B61230" s="10"/>
      <c r="L61230" s="10"/>
      <c r="M61230" s="10"/>
    </row>
    <row r="61231" spans="2:13" s="1" customFormat="1" ht="13.8" x14ac:dyDescent="0.3">
      <c r="B61231" s="10"/>
      <c r="L61231" s="10"/>
      <c r="M61231" s="10"/>
    </row>
    <row r="61232" spans="2:13" s="1" customFormat="1" ht="13.8" x14ac:dyDescent="0.3">
      <c r="B61232" s="10"/>
      <c r="L61232" s="10"/>
      <c r="M61232" s="10"/>
    </row>
    <row r="61233" spans="2:13" s="1" customFormat="1" ht="13.8" x14ac:dyDescent="0.3">
      <c r="B61233" s="10"/>
      <c r="L61233" s="10"/>
      <c r="M61233" s="10"/>
    </row>
    <row r="61234" spans="2:13" s="1" customFormat="1" ht="13.8" x14ac:dyDescent="0.3">
      <c r="B61234" s="10"/>
      <c r="L61234" s="10"/>
      <c r="M61234" s="10"/>
    </row>
    <row r="61235" spans="2:13" s="1" customFormat="1" ht="13.8" x14ac:dyDescent="0.3">
      <c r="B61235" s="10"/>
      <c r="L61235" s="10"/>
      <c r="M61235" s="10"/>
    </row>
    <row r="61236" spans="2:13" s="1" customFormat="1" ht="13.8" x14ac:dyDescent="0.3">
      <c r="B61236" s="10"/>
      <c r="L61236" s="10"/>
      <c r="M61236" s="10"/>
    </row>
    <row r="61237" spans="2:13" s="1" customFormat="1" ht="13.8" x14ac:dyDescent="0.3">
      <c r="B61237" s="10"/>
      <c r="L61237" s="10"/>
      <c r="M61237" s="10"/>
    </row>
    <row r="61238" spans="2:13" s="1" customFormat="1" ht="13.8" x14ac:dyDescent="0.3">
      <c r="B61238" s="10"/>
      <c r="L61238" s="10"/>
      <c r="M61238" s="10"/>
    </row>
    <row r="61239" spans="2:13" s="1" customFormat="1" ht="13.8" x14ac:dyDescent="0.3">
      <c r="B61239" s="10"/>
      <c r="L61239" s="10"/>
      <c r="M61239" s="10"/>
    </row>
    <row r="61240" spans="2:13" s="1" customFormat="1" ht="13.8" x14ac:dyDescent="0.3">
      <c r="B61240" s="10"/>
      <c r="L61240" s="10"/>
      <c r="M61240" s="10"/>
    </row>
    <row r="61241" spans="2:13" s="1" customFormat="1" ht="13.8" x14ac:dyDescent="0.3">
      <c r="B61241" s="10"/>
      <c r="L61241" s="10"/>
      <c r="M61241" s="10"/>
    </row>
    <row r="61242" spans="2:13" s="1" customFormat="1" ht="13.8" x14ac:dyDescent="0.3">
      <c r="B61242" s="10"/>
      <c r="L61242" s="10"/>
      <c r="M61242" s="10"/>
    </row>
    <row r="61243" spans="2:13" s="1" customFormat="1" ht="13.8" x14ac:dyDescent="0.3">
      <c r="B61243" s="10"/>
      <c r="L61243" s="10"/>
      <c r="M61243" s="10"/>
    </row>
    <row r="61244" spans="2:13" s="1" customFormat="1" ht="13.8" x14ac:dyDescent="0.3">
      <c r="B61244" s="10"/>
      <c r="L61244" s="10"/>
      <c r="M61244" s="10"/>
    </row>
    <row r="61245" spans="2:13" s="1" customFormat="1" ht="13.8" x14ac:dyDescent="0.3">
      <c r="B61245" s="10"/>
      <c r="L61245" s="10"/>
      <c r="M61245" s="10"/>
    </row>
    <row r="61246" spans="2:13" s="1" customFormat="1" ht="13.8" x14ac:dyDescent="0.3">
      <c r="B61246" s="10"/>
      <c r="L61246" s="10"/>
      <c r="M61246" s="10"/>
    </row>
    <row r="61247" spans="2:13" s="1" customFormat="1" ht="13.8" x14ac:dyDescent="0.3">
      <c r="B61247" s="10"/>
      <c r="L61247" s="10"/>
      <c r="M61247" s="10"/>
    </row>
    <row r="61248" spans="2:13" s="1" customFormat="1" ht="13.8" x14ac:dyDescent="0.3">
      <c r="B61248" s="10"/>
      <c r="L61248" s="10"/>
      <c r="M61248" s="10"/>
    </row>
    <row r="61249" spans="2:13" s="1" customFormat="1" ht="13.8" x14ac:dyDescent="0.3">
      <c r="B61249" s="10"/>
      <c r="L61249" s="10"/>
      <c r="M61249" s="10"/>
    </row>
    <row r="61250" spans="2:13" s="1" customFormat="1" ht="13.8" x14ac:dyDescent="0.3">
      <c r="B61250" s="10"/>
      <c r="L61250" s="10"/>
      <c r="M61250" s="10"/>
    </row>
    <row r="61251" spans="2:13" s="1" customFormat="1" ht="13.8" x14ac:dyDescent="0.3">
      <c r="B61251" s="10"/>
      <c r="L61251" s="10"/>
      <c r="M61251" s="10"/>
    </row>
    <row r="61252" spans="2:13" s="1" customFormat="1" ht="13.8" x14ac:dyDescent="0.3">
      <c r="B61252" s="10"/>
      <c r="L61252" s="10"/>
      <c r="M61252" s="10"/>
    </row>
    <row r="61253" spans="2:13" s="1" customFormat="1" ht="13.8" x14ac:dyDescent="0.3">
      <c r="B61253" s="10"/>
      <c r="L61253" s="10"/>
      <c r="M61253" s="10"/>
    </row>
    <row r="61254" spans="2:13" s="1" customFormat="1" ht="13.8" x14ac:dyDescent="0.3">
      <c r="B61254" s="10"/>
      <c r="L61254" s="10"/>
      <c r="M61254" s="10"/>
    </row>
    <row r="61255" spans="2:13" s="1" customFormat="1" ht="13.8" x14ac:dyDescent="0.3">
      <c r="B61255" s="10"/>
      <c r="L61255" s="10"/>
      <c r="M61255" s="10"/>
    </row>
    <row r="61256" spans="2:13" s="1" customFormat="1" ht="13.8" x14ac:dyDescent="0.3">
      <c r="B61256" s="10"/>
      <c r="L61256" s="10"/>
      <c r="M61256" s="10"/>
    </row>
    <row r="61257" spans="2:13" s="1" customFormat="1" ht="13.8" x14ac:dyDescent="0.3">
      <c r="B61257" s="10"/>
      <c r="L61257" s="10"/>
      <c r="M61257" s="10"/>
    </row>
    <row r="61258" spans="2:13" s="1" customFormat="1" ht="13.8" x14ac:dyDescent="0.3">
      <c r="B61258" s="10"/>
      <c r="L61258" s="10"/>
      <c r="M61258" s="10"/>
    </row>
    <row r="61259" spans="2:13" s="1" customFormat="1" ht="13.8" x14ac:dyDescent="0.3">
      <c r="B61259" s="10"/>
      <c r="L61259" s="10"/>
      <c r="M61259" s="10"/>
    </row>
    <row r="61260" spans="2:13" s="1" customFormat="1" ht="13.8" x14ac:dyDescent="0.3">
      <c r="B61260" s="10"/>
      <c r="L61260" s="10"/>
      <c r="M61260" s="10"/>
    </row>
    <row r="61261" spans="2:13" s="1" customFormat="1" ht="13.8" x14ac:dyDescent="0.3">
      <c r="B61261" s="10"/>
      <c r="L61261" s="10"/>
      <c r="M61261" s="10"/>
    </row>
    <row r="61262" spans="2:13" s="1" customFormat="1" ht="13.8" x14ac:dyDescent="0.3">
      <c r="B61262" s="10"/>
      <c r="L61262" s="10"/>
      <c r="M61262" s="10"/>
    </row>
    <row r="61263" spans="2:13" s="1" customFormat="1" ht="13.8" x14ac:dyDescent="0.3">
      <c r="B61263" s="10"/>
      <c r="L61263" s="10"/>
      <c r="M61263" s="10"/>
    </row>
    <row r="61264" spans="2:13" s="1" customFormat="1" ht="13.8" x14ac:dyDescent="0.3">
      <c r="B61264" s="10"/>
      <c r="L61264" s="10"/>
      <c r="M61264" s="10"/>
    </row>
    <row r="61265" spans="2:13" s="1" customFormat="1" ht="13.8" x14ac:dyDescent="0.3">
      <c r="B61265" s="10"/>
      <c r="L61265" s="10"/>
      <c r="M61265" s="10"/>
    </row>
    <row r="61266" spans="2:13" s="1" customFormat="1" ht="13.8" x14ac:dyDescent="0.3">
      <c r="B61266" s="10"/>
      <c r="L61266" s="10"/>
      <c r="M61266" s="10"/>
    </row>
    <row r="61267" spans="2:13" s="1" customFormat="1" ht="13.8" x14ac:dyDescent="0.3">
      <c r="B61267" s="10"/>
      <c r="L61267" s="10"/>
      <c r="M61267" s="10"/>
    </row>
    <row r="61268" spans="2:13" s="1" customFormat="1" ht="13.8" x14ac:dyDescent="0.3">
      <c r="B61268" s="10"/>
      <c r="L61268" s="10"/>
      <c r="M61268" s="10"/>
    </row>
    <row r="61269" spans="2:13" s="1" customFormat="1" ht="13.8" x14ac:dyDescent="0.3">
      <c r="B61269" s="10"/>
      <c r="L61269" s="10"/>
      <c r="M61269" s="10"/>
    </row>
    <row r="61270" spans="2:13" s="1" customFormat="1" ht="13.8" x14ac:dyDescent="0.3">
      <c r="B61270" s="10"/>
      <c r="L61270" s="10"/>
      <c r="M61270" s="10"/>
    </row>
    <row r="61271" spans="2:13" s="1" customFormat="1" ht="13.8" x14ac:dyDescent="0.3">
      <c r="B61271" s="10"/>
      <c r="L61271" s="10"/>
      <c r="M61271" s="10"/>
    </row>
    <row r="61272" spans="2:13" s="1" customFormat="1" ht="13.8" x14ac:dyDescent="0.3">
      <c r="B61272" s="10"/>
      <c r="L61272" s="10"/>
      <c r="M61272" s="10"/>
    </row>
    <row r="61273" spans="2:13" s="1" customFormat="1" ht="13.8" x14ac:dyDescent="0.3">
      <c r="B61273" s="10"/>
      <c r="L61273" s="10"/>
      <c r="M61273" s="10"/>
    </row>
    <row r="61274" spans="2:13" s="1" customFormat="1" ht="13.8" x14ac:dyDescent="0.3">
      <c r="B61274" s="10"/>
      <c r="L61274" s="10"/>
      <c r="M61274" s="10"/>
    </row>
    <row r="61275" spans="2:13" s="1" customFormat="1" ht="13.8" x14ac:dyDescent="0.3">
      <c r="B61275" s="10"/>
      <c r="L61275" s="10"/>
      <c r="M61275" s="10"/>
    </row>
    <row r="61276" spans="2:13" s="1" customFormat="1" ht="13.8" x14ac:dyDescent="0.3">
      <c r="B61276" s="10"/>
      <c r="L61276" s="10"/>
      <c r="M61276" s="10"/>
    </row>
    <row r="61277" spans="2:13" s="1" customFormat="1" ht="13.8" x14ac:dyDescent="0.3">
      <c r="B61277" s="10"/>
      <c r="L61277" s="10"/>
      <c r="M61277" s="10"/>
    </row>
    <row r="61278" spans="2:13" s="1" customFormat="1" ht="13.8" x14ac:dyDescent="0.3">
      <c r="B61278" s="10"/>
      <c r="L61278" s="10"/>
      <c r="M61278" s="10"/>
    </row>
    <row r="61279" spans="2:13" s="1" customFormat="1" ht="13.8" x14ac:dyDescent="0.3">
      <c r="B61279" s="10"/>
      <c r="L61279" s="10"/>
      <c r="M61279" s="10"/>
    </row>
    <row r="61280" spans="2:13" s="1" customFormat="1" ht="13.8" x14ac:dyDescent="0.3">
      <c r="B61280" s="10"/>
      <c r="L61280" s="10"/>
      <c r="M61280" s="10"/>
    </row>
    <row r="61281" spans="2:13" s="1" customFormat="1" ht="13.8" x14ac:dyDescent="0.3">
      <c r="B61281" s="10"/>
      <c r="L61281" s="10"/>
      <c r="M61281" s="10"/>
    </row>
    <row r="61282" spans="2:13" s="1" customFormat="1" ht="13.8" x14ac:dyDescent="0.3">
      <c r="B61282" s="10"/>
      <c r="L61282" s="10"/>
      <c r="M61282" s="10"/>
    </row>
    <row r="61283" spans="2:13" s="1" customFormat="1" ht="13.8" x14ac:dyDescent="0.3">
      <c r="B61283" s="10"/>
      <c r="L61283" s="10"/>
      <c r="M61283" s="10"/>
    </row>
    <row r="61284" spans="2:13" s="1" customFormat="1" ht="13.8" x14ac:dyDescent="0.3">
      <c r="B61284" s="10"/>
      <c r="L61284" s="10"/>
      <c r="M61284" s="10"/>
    </row>
    <row r="61285" spans="2:13" s="1" customFormat="1" ht="13.8" x14ac:dyDescent="0.3">
      <c r="B61285" s="10"/>
      <c r="L61285" s="10"/>
      <c r="M61285" s="10"/>
    </row>
    <row r="61286" spans="2:13" s="1" customFormat="1" ht="13.8" x14ac:dyDescent="0.3">
      <c r="B61286" s="10"/>
      <c r="L61286" s="10"/>
      <c r="M61286" s="10"/>
    </row>
    <row r="61287" spans="2:13" s="1" customFormat="1" ht="13.8" x14ac:dyDescent="0.3">
      <c r="B61287" s="10"/>
      <c r="L61287" s="10"/>
      <c r="M61287" s="10"/>
    </row>
    <row r="61288" spans="2:13" s="1" customFormat="1" ht="13.8" x14ac:dyDescent="0.3">
      <c r="B61288" s="10"/>
      <c r="L61288" s="10"/>
      <c r="M61288" s="10"/>
    </row>
    <row r="61289" spans="2:13" s="1" customFormat="1" ht="13.8" x14ac:dyDescent="0.3">
      <c r="B61289" s="10"/>
      <c r="L61289" s="10"/>
      <c r="M61289" s="10"/>
    </row>
    <row r="61290" spans="2:13" s="1" customFormat="1" ht="13.8" x14ac:dyDescent="0.3">
      <c r="B61290" s="10"/>
      <c r="L61290" s="10"/>
      <c r="M61290" s="10"/>
    </row>
    <row r="61291" spans="2:13" s="1" customFormat="1" ht="13.8" x14ac:dyDescent="0.3">
      <c r="B61291" s="10"/>
      <c r="L61291" s="10"/>
      <c r="M61291" s="10"/>
    </row>
    <row r="61292" spans="2:13" s="1" customFormat="1" ht="13.8" x14ac:dyDescent="0.3">
      <c r="B61292" s="10"/>
      <c r="L61292" s="10"/>
      <c r="M61292" s="10"/>
    </row>
    <row r="61293" spans="2:13" s="1" customFormat="1" ht="13.8" x14ac:dyDescent="0.3">
      <c r="B61293" s="10"/>
      <c r="L61293" s="10"/>
      <c r="M61293" s="10"/>
    </row>
    <row r="61294" spans="2:13" s="1" customFormat="1" ht="13.8" x14ac:dyDescent="0.3">
      <c r="B61294" s="10"/>
      <c r="L61294" s="10"/>
      <c r="M61294" s="10"/>
    </row>
    <row r="61295" spans="2:13" s="1" customFormat="1" ht="13.8" x14ac:dyDescent="0.3">
      <c r="B61295" s="10"/>
      <c r="L61295" s="10"/>
      <c r="M61295" s="10"/>
    </row>
    <row r="61296" spans="2:13" s="1" customFormat="1" ht="13.8" x14ac:dyDescent="0.3">
      <c r="B61296" s="10"/>
      <c r="L61296" s="10"/>
      <c r="M61296" s="10"/>
    </row>
    <row r="61297" spans="2:13" s="1" customFormat="1" ht="13.8" x14ac:dyDescent="0.3">
      <c r="B61297" s="10"/>
      <c r="L61297" s="10"/>
      <c r="M61297" s="10"/>
    </row>
    <row r="61298" spans="2:13" s="1" customFormat="1" ht="13.8" x14ac:dyDescent="0.3">
      <c r="B61298" s="10"/>
      <c r="L61298" s="10"/>
      <c r="M61298" s="10"/>
    </row>
    <row r="61299" spans="2:13" s="1" customFormat="1" ht="13.8" x14ac:dyDescent="0.3">
      <c r="B61299" s="10"/>
      <c r="L61299" s="10"/>
      <c r="M61299" s="10"/>
    </row>
    <row r="61300" spans="2:13" s="1" customFormat="1" ht="13.8" x14ac:dyDescent="0.3">
      <c r="B61300" s="10"/>
      <c r="L61300" s="10"/>
      <c r="M61300" s="10"/>
    </row>
    <row r="61301" spans="2:13" s="1" customFormat="1" ht="13.8" x14ac:dyDescent="0.3">
      <c r="B61301" s="10"/>
      <c r="L61301" s="10"/>
      <c r="M61301" s="10"/>
    </row>
    <row r="61302" spans="2:13" s="1" customFormat="1" ht="13.8" x14ac:dyDescent="0.3">
      <c r="B61302" s="10"/>
      <c r="L61302" s="10"/>
      <c r="M61302" s="10"/>
    </row>
    <row r="61303" spans="2:13" s="1" customFormat="1" ht="13.8" x14ac:dyDescent="0.3">
      <c r="B61303" s="10"/>
      <c r="L61303" s="10"/>
      <c r="M61303" s="10"/>
    </row>
    <row r="61304" spans="2:13" s="1" customFormat="1" ht="13.8" x14ac:dyDescent="0.3">
      <c r="B61304" s="10"/>
      <c r="L61304" s="10"/>
      <c r="M61304" s="10"/>
    </row>
    <row r="61305" spans="2:13" s="1" customFormat="1" ht="13.8" x14ac:dyDescent="0.3">
      <c r="B61305" s="10"/>
      <c r="L61305" s="10"/>
      <c r="M61305" s="10"/>
    </row>
    <row r="61306" spans="2:13" s="1" customFormat="1" ht="13.8" x14ac:dyDescent="0.3">
      <c r="B61306" s="10"/>
      <c r="L61306" s="10"/>
      <c r="M61306" s="10"/>
    </row>
    <row r="61307" spans="2:13" s="1" customFormat="1" ht="13.8" x14ac:dyDescent="0.3">
      <c r="B61307" s="10"/>
      <c r="L61307" s="10"/>
      <c r="M61307" s="10"/>
    </row>
    <row r="61308" spans="2:13" s="1" customFormat="1" ht="13.8" x14ac:dyDescent="0.3">
      <c r="B61308" s="10"/>
      <c r="L61308" s="10"/>
      <c r="M61308" s="10"/>
    </row>
    <row r="61309" spans="2:13" s="1" customFormat="1" ht="13.8" x14ac:dyDescent="0.3">
      <c r="B61309" s="10"/>
      <c r="L61309" s="10"/>
      <c r="M61309" s="10"/>
    </row>
    <row r="61310" spans="2:13" s="1" customFormat="1" ht="13.8" x14ac:dyDescent="0.3">
      <c r="B61310" s="10"/>
      <c r="L61310" s="10"/>
      <c r="M61310" s="10"/>
    </row>
    <row r="61311" spans="2:13" s="1" customFormat="1" ht="13.8" x14ac:dyDescent="0.3">
      <c r="B61311" s="10"/>
      <c r="L61311" s="10"/>
      <c r="M61311" s="10"/>
    </row>
    <row r="61312" spans="2:13" s="1" customFormat="1" ht="13.8" x14ac:dyDescent="0.3">
      <c r="B61312" s="10"/>
      <c r="L61312" s="10"/>
      <c r="M61312" s="10"/>
    </row>
    <row r="61313" spans="2:13" s="1" customFormat="1" ht="13.8" x14ac:dyDescent="0.3">
      <c r="B61313" s="10"/>
      <c r="L61313" s="10"/>
      <c r="M61313" s="10"/>
    </row>
    <row r="61314" spans="2:13" s="1" customFormat="1" ht="13.8" x14ac:dyDescent="0.3">
      <c r="B61314" s="10"/>
      <c r="L61314" s="10"/>
      <c r="M61314" s="10"/>
    </row>
    <row r="61315" spans="2:13" s="1" customFormat="1" ht="13.8" x14ac:dyDescent="0.3">
      <c r="B61315" s="10"/>
      <c r="L61315" s="10"/>
      <c r="M61315" s="10"/>
    </row>
    <row r="61316" spans="2:13" s="1" customFormat="1" ht="13.8" x14ac:dyDescent="0.3">
      <c r="B61316" s="10"/>
      <c r="L61316" s="10"/>
      <c r="M61316" s="10"/>
    </row>
    <row r="61317" spans="2:13" s="1" customFormat="1" ht="13.8" x14ac:dyDescent="0.3">
      <c r="B61317" s="10"/>
      <c r="L61317" s="10"/>
      <c r="M61317" s="10"/>
    </row>
    <row r="61318" spans="2:13" s="1" customFormat="1" ht="13.8" x14ac:dyDescent="0.3">
      <c r="B61318" s="10"/>
      <c r="L61318" s="10"/>
      <c r="M61318" s="10"/>
    </row>
    <row r="61319" spans="2:13" s="1" customFormat="1" ht="13.8" x14ac:dyDescent="0.3">
      <c r="B61319" s="10"/>
      <c r="L61319" s="10"/>
      <c r="M61319" s="10"/>
    </row>
    <row r="61320" spans="2:13" s="1" customFormat="1" ht="13.8" x14ac:dyDescent="0.3">
      <c r="B61320" s="10"/>
      <c r="L61320" s="10"/>
      <c r="M61320" s="10"/>
    </row>
    <row r="61321" spans="2:13" s="1" customFormat="1" ht="13.8" x14ac:dyDescent="0.3">
      <c r="B61321" s="10"/>
      <c r="L61321" s="10"/>
      <c r="M61321" s="10"/>
    </row>
    <row r="61322" spans="2:13" s="1" customFormat="1" ht="13.8" x14ac:dyDescent="0.3">
      <c r="B61322" s="10"/>
      <c r="L61322" s="10"/>
      <c r="M61322" s="10"/>
    </row>
    <row r="61323" spans="2:13" s="1" customFormat="1" ht="13.8" x14ac:dyDescent="0.3">
      <c r="B61323" s="10"/>
      <c r="L61323" s="10"/>
      <c r="M61323" s="10"/>
    </row>
    <row r="61324" spans="2:13" s="1" customFormat="1" ht="13.8" x14ac:dyDescent="0.3">
      <c r="B61324" s="10"/>
      <c r="L61324" s="10"/>
      <c r="M61324" s="10"/>
    </row>
    <row r="61325" spans="2:13" s="1" customFormat="1" ht="13.8" x14ac:dyDescent="0.3">
      <c r="B61325" s="10"/>
      <c r="L61325" s="10"/>
      <c r="M61325" s="10"/>
    </row>
    <row r="61326" spans="2:13" s="1" customFormat="1" ht="13.8" x14ac:dyDescent="0.3">
      <c r="B61326" s="10"/>
      <c r="L61326" s="10"/>
      <c r="M61326" s="10"/>
    </row>
    <row r="61327" spans="2:13" s="1" customFormat="1" ht="13.8" x14ac:dyDescent="0.3">
      <c r="B61327" s="10"/>
      <c r="L61327" s="10"/>
      <c r="M61327" s="10"/>
    </row>
    <row r="61328" spans="2:13" s="1" customFormat="1" ht="13.8" x14ac:dyDescent="0.3">
      <c r="B61328" s="10"/>
      <c r="L61328" s="10"/>
      <c r="M61328" s="10"/>
    </row>
    <row r="61329" spans="2:13" s="1" customFormat="1" ht="13.8" x14ac:dyDescent="0.3">
      <c r="B61329" s="10"/>
      <c r="L61329" s="10"/>
      <c r="M61329" s="10"/>
    </row>
    <row r="61330" spans="2:13" s="1" customFormat="1" ht="13.8" x14ac:dyDescent="0.3">
      <c r="B61330" s="10"/>
      <c r="L61330" s="10"/>
      <c r="M61330" s="10"/>
    </row>
    <row r="61331" spans="2:13" s="1" customFormat="1" ht="13.8" x14ac:dyDescent="0.3">
      <c r="B61331" s="10"/>
      <c r="L61331" s="10"/>
      <c r="M61331" s="10"/>
    </row>
    <row r="61332" spans="2:13" s="1" customFormat="1" ht="13.8" x14ac:dyDescent="0.3">
      <c r="B61332" s="10"/>
      <c r="L61332" s="10"/>
      <c r="M61332" s="10"/>
    </row>
    <row r="61333" spans="2:13" s="1" customFormat="1" ht="13.8" x14ac:dyDescent="0.3">
      <c r="B61333" s="10"/>
      <c r="L61333" s="10"/>
      <c r="M61333" s="10"/>
    </row>
    <row r="61334" spans="2:13" s="1" customFormat="1" ht="13.8" x14ac:dyDescent="0.3">
      <c r="B61334" s="10"/>
      <c r="L61334" s="10"/>
      <c r="M61334" s="10"/>
    </row>
    <row r="61335" spans="2:13" s="1" customFormat="1" ht="13.8" x14ac:dyDescent="0.3">
      <c r="B61335" s="10"/>
      <c r="L61335" s="10"/>
      <c r="M61335" s="10"/>
    </row>
    <row r="61336" spans="2:13" s="1" customFormat="1" ht="13.8" x14ac:dyDescent="0.3">
      <c r="B61336" s="10"/>
      <c r="L61336" s="10"/>
      <c r="M61336" s="10"/>
    </row>
    <row r="61337" spans="2:13" s="1" customFormat="1" ht="13.8" x14ac:dyDescent="0.3">
      <c r="B61337" s="10"/>
      <c r="L61337" s="10"/>
      <c r="M61337" s="10"/>
    </row>
    <row r="61338" spans="2:13" s="1" customFormat="1" ht="13.8" x14ac:dyDescent="0.3">
      <c r="B61338" s="10"/>
      <c r="L61338" s="10"/>
      <c r="M61338" s="10"/>
    </row>
    <row r="61339" spans="2:13" s="1" customFormat="1" ht="13.8" x14ac:dyDescent="0.3">
      <c r="B61339" s="10"/>
      <c r="L61339" s="10"/>
      <c r="M61339" s="10"/>
    </row>
    <row r="61340" spans="2:13" s="1" customFormat="1" ht="13.8" x14ac:dyDescent="0.3">
      <c r="B61340" s="10"/>
      <c r="L61340" s="10"/>
      <c r="M61340" s="10"/>
    </row>
    <row r="61341" spans="2:13" s="1" customFormat="1" ht="13.8" x14ac:dyDescent="0.3">
      <c r="B61341" s="10"/>
      <c r="L61341" s="10"/>
      <c r="M61341" s="10"/>
    </row>
    <row r="61342" spans="2:13" s="1" customFormat="1" ht="13.8" x14ac:dyDescent="0.3">
      <c r="B61342" s="10"/>
      <c r="L61342" s="10"/>
      <c r="M61342" s="10"/>
    </row>
    <row r="61343" spans="2:13" s="1" customFormat="1" ht="13.8" x14ac:dyDescent="0.3">
      <c r="B61343" s="10"/>
      <c r="L61343" s="10"/>
      <c r="M61343" s="10"/>
    </row>
    <row r="61344" spans="2:13" s="1" customFormat="1" ht="13.8" x14ac:dyDescent="0.3">
      <c r="B61344" s="10"/>
      <c r="L61344" s="10"/>
      <c r="M61344" s="10"/>
    </row>
    <row r="61345" spans="2:13" s="1" customFormat="1" ht="13.8" x14ac:dyDescent="0.3">
      <c r="B61345" s="10"/>
      <c r="L61345" s="10"/>
      <c r="M61345" s="10"/>
    </row>
    <row r="61346" spans="2:13" s="1" customFormat="1" ht="13.8" x14ac:dyDescent="0.3">
      <c r="B61346" s="10"/>
      <c r="L61346" s="10"/>
      <c r="M61346" s="10"/>
    </row>
    <row r="61347" spans="2:13" s="1" customFormat="1" ht="13.8" x14ac:dyDescent="0.3">
      <c r="B61347" s="10"/>
      <c r="L61347" s="10"/>
      <c r="M61347" s="10"/>
    </row>
    <row r="61348" spans="2:13" s="1" customFormat="1" ht="13.8" x14ac:dyDescent="0.3">
      <c r="B61348" s="10"/>
      <c r="L61348" s="10"/>
      <c r="M61348" s="10"/>
    </row>
    <row r="61349" spans="2:13" s="1" customFormat="1" ht="13.8" x14ac:dyDescent="0.3">
      <c r="B61349" s="10"/>
      <c r="L61349" s="10"/>
      <c r="M61349" s="10"/>
    </row>
    <row r="61350" spans="2:13" s="1" customFormat="1" ht="13.8" x14ac:dyDescent="0.3">
      <c r="B61350" s="10"/>
      <c r="L61350" s="10"/>
      <c r="M61350" s="10"/>
    </row>
    <row r="61351" spans="2:13" s="1" customFormat="1" ht="13.8" x14ac:dyDescent="0.3">
      <c r="B61351" s="10"/>
      <c r="L61351" s="10"/>
      <c r="M61351" s="10"/>
    </row>
    <row r="61352" spans="2:13" s="1" customFormat="1" ht="13.8" x14ac:dyDescent="0.3">
      <c r="B61352" s="10"/>
      <c r="L61352" s="10"/>
      <c r="M61352" s="10"/>
    </row>
    <row r="61353" spans="2:13" s="1" customFormat="1" ht="13.8" x14ac:dyDescent="0.3">
      <c r="B61353" s="10"/>
      <c r="L61353" s="10"/>
      <c r="M61353" s="10"/>
    </row>
    <row r="61354" spans="2:13" s="1" customFormat="1" ht="13.8" x14ac:dyDescent="0.3">
      <c r="B61354" s="10"/>
      <c r="L61354" s="10"/>
      <c r="M61354" s="10"/>
    </row>
    <row r="61355" spans="2:13" s="1" customFormat="1" ht="13.8" x14ac:dyDescent="0.3">
      <c r="B61355" s="10"/>
      <c r="L61355" s="10"/>
      <c r="M61355" s="10"/>
    </row>
    <row r="61356" spans="2:13" s="1" customFormat="1" ht="13.8" x14ac:dyDescent="0.3">
      <c r="B61356" s="10"/>
      <c r="L61356" s="10"/>
      <c r="M61356" s="10"/>
    </row>
    <row r="61357" spans="2:13" s="1" customFormat="1" ht="13.8" x14ac:dyDescent="0.3">
      <c r="B61357" s="10"/>
      <c r="L61357" s="10"/>
      <c r="M61357" s="10"/>
    </row>
    <row r="61358" spans="2:13" s="1" customFormat="1" ht="13.8" x14ac:dyDescent="0.3">
      <c r="B61358" s="10"/>
      <c r="L61358" s="10"/>
      <c r="M61358" s="10"/>
    </row>
    <row r="61359" spans="2:13" s="1" customFormat="1" ht="13.8" x14ac:dyDescent="0.3">
      <c r="B61359" s="10"/>
      <c r="L61359" s="10"/>
      <c r="M61359" s="10"/>
    </row>
    <row r="61360" spans="2:13" s="1" customFormat="1" ht="13.8" x14ac:dyDescent="0.3">
      <c r="B61360" s="10"/>
      <c r="L61360" s="10"/>
      <c r="M61360" s="10"/>
    </row>
    <row r="61361" spans="2:13" s="1" customFormat="1" ht="13.8" x14ac:dyDescent="0.3">
      <c r="B61361" s="10"/>
      <c r="L61361" s="10"/>
      <c r="M61361" s="10"/>
    </row>
    <row r="61362" spans="2:13" s="1" customFormat="1" ht="13.8" x14ac:dyDescent="0.3">
      <c r="B61362" s="10"/>
      <c r="L61362" s="10"/>
      <c r="M61362" s="10"/>
    </row>
    <row r="61363" spans="2:13" s="1" customFormat="1" ht="13.8" x14ac:dyDescent="0.3">
      <c r="B61363" s="10"/>
      <c r="L61363" s="10"/>
      <c r="M61363" s="10"/>
    </row>
    <row r="61364" spans="2:13" s="1" customFormat="1" ht="13.8" x14ac:dyDescent="0.3">
      <c r="B61364" s="10"/>
      <c r="L61364" s="10"/>
      <c r="M61364" s="10"/>
    </row>
    <row r="61365" spans="2:13" s="1" customFormat="1" ht="13.8" x14ac:dyDescent="0.3">
      <c r="B61365" s="10"/>
      <c r="L61365" s="10"/>
      <c r="M61365" s="10"/>
    </row>
    <row r="61366" spans="2:13" s="1" customFormat="1" ht="13.8" x14ac:dyDescent="0.3">
      <c r="B61366" s="10"/>
      <c r="L61366" s="10"/>
      <c r="M61366" s="10"/>
    </row>
    <row r="61367" spans="2:13" s="1" customFormat="1" ht="13.8" x14ac:dyDescent="0.3">
      <c r="B61367" s="10"/>
      <c r="L61367" s="10"/>
      <c r="M61367" s="10"/>
    </row>
    <row r="61368" spans="2:13" s="1" customFormat="1" ht="13.8" x14ac:dyDescent="0.3">
      <c r="B61368" s="10"/>
      <c r="L61368" s="10"/>
      <c r="M61368" s="10"/>
    </row>
    <row r="61369" spans="2:13" s="1" customFormat="1" ht="13.8" x14ac:dyDescent="0.3">
      <c r="B61369" s="10"/>
      <c r="L61369" s="10"/>
      <c r="M61369" s="10"/>
    </row>
    <row r="61370" spans="2:13" s="1" customFormat="1" ht="13.8" x14ac:dyDescent="0.3">
      <c r="B61370" s="10"/>
      <c r="L61370" s="10"/>
      <c r="M61370" s="10"/>
    </row>
    <row r="61371" spans="2:13" s="1" customFormat="1" ht="13.8" x14ac:dyDescent="0.3">
      <c r="B61371" s="10"/>
      <c r="L61371" s="10"/>
      <c r="M61371" s="10"/>
    </row>
    <row r="61372" spans="2:13" s="1" customFormat="1" ht="13.8" x14ac:dyDescent="0.3">
      <c r="B61372" s="10"/>
      <c r="L61372" s="10"/>
      <c r="M61372" s="10"/>
    </row>
    <row r="61373" spans="2:13" s="1" customFormat="1" ht="13.8" x14ac:dyDescent="0.3">
      <c r="B61373" s="10"/>
      <c r="L61373" s="10"/>
      <c r="M61373" s="10"/>
    </row>
    <row r="61374" spans="2:13" s="1" customFormat="1" ht="13.8" x14ac:dyDescent="0.3">
      <c r="B61374" s="10"/>
      <c r="L61374" s="10"/>
      <c r="M61374" s="10"/>
    </row>
    <row r="61375" spans="2:13" s="1" customFormat="1" ht="13.8" x14ac:dyDescent="0.3">
      <c r="B61375" s="10"/>
      <c r="L61375" s="10"/>
      <c r="M61375" s="10"/>
    </row>
    <row r="61376" spans="2:13" s="1" customFormat="1" ht="13.8" x14ac:dyDescent="0.3">
      <c r="B61376" s="10"/>
      <c r="L61376" s="10"/>
      <c r="M61376" s="10"/>
    </row>
    <row r="61377" spans="2:13" s="1" customFormat="1" ht="13.8" x14ac:dyDescent="0.3">
      <c r="B61377" s="10"/>
      <c r="L61377" s="10"/>
      <c r="M61377" s="10"/>
    </row>
    <row r="61378" spans="2:13" s="1" customFormat="1" ht="13.8" x14ac:dyDescent="0.3">
      <c r="B61378" s="10"/>
      <c r="L61378" s="10"/>
      <c r="M61378" s="10"/>
    </row>
    <row r="61379" spans="2:13" s="1" customFormat="1" ht="13.8" x14ac:dyDescent="0.3">
      <c r="B61379" s="10"/>
      <c r="L61379" s="10"/>
      <c r="M61379" s="10"/>
    </row>
    <row r="61380" spans="2:13" s="1" customFormat="1" ht="13.8" x14ac:dyDescent="0.3">
      <c r="B61380" s="10"/>
      <c r="L61380" s="10"/>
      <c r="M61380" s="10"/>
    </row>
    <row r="61381" spans="2:13" s="1" customFormat="1" ht="13.8" x14ac:dyDescent="0.3">
      <c r="B61381" s="10"/>
      <c r="L61381" s="10"/>
      <c r="M61381" s="10"/>
    </row>
    <row r="61382" spans="2:13" s="1" customFormat="1" ht="13.8" x14ac:dyDescent="0.3">
      <c r="B61382" s="10"/>
      <c r="L61382" s="10"/>
      <c r="M61382" s="10"/>
    </row>
    <row r="61383" spans="2:13" s="1" customFormat="1" ht="13.8" x14ac:dyDescent="0.3">
      <c r="B61383" s="10"/>
      <c r="L61383" s="10"/>
      <c r="M61383" s="10"/>
    </row>
    <row r="61384" spans="2:13" s="1" customFormat="1" ht="13.8" x14ac:dyDescent="0.3">
      <c r="B61384" s="10"/>
      <c r="L61384" s="10"/>
      <c r="M61384" s="10"/>
    </row>
    <row r="61385" spans="2:13" s="1" customFormat="1" ht="13.8" x14ac:dyDescent="0.3">
      <c r="B61385" s="10"/>
      <c r="L61385" s="10"/>
      <c r="M61385" s="10"/>
    </row>
    <row r="61386" spans="2:13" s="1" customFormat="1" ht="13.8" x14ac:dyDescent="0.3">
      <c r="B61386" s="10"/>
      <c r="L61386" s="10"/>
      <c r="M61386" s="10"/>
    </row>
    <row r="61387" spans="2:13" s="1" customFormat="1" ht="13.8" x14ac:dyDescent="0.3">
      <c r="B61387" s="10"/>
      <c r="L61387" s="10"/>
      <c r="M61387" s="10"/>
    </row>
    <row r="61388" spans="2:13" s="1" customFormat="1" ht="13.8" x14ac:dyDescent="0.3">
      <c r="B61388" s="10"/>
      <c r="L61388" s="10"/>
      <c r="M61388" s="10"/>
    </row>
    <row r="61389" spans="2:13" s="1" customFormat="1" ht="13.8" x14ac:dyDescent="0.3">
      <c r="B61389" s="10"/>
      <c r="L61389" s="10"/>
      <c r="M61389" s="10"/>
    </row>
    <row r="61390" spans="2:13" s="1" customFormat="1" ht="13.8" x14ac:dyDescent="0.3">
      <c r="B61390" s="10"/>
      <c r="L61390" s="10"/>
      <c r="M61390" s="10"/>
    </row>
    <row r="61391" spans="2:13" s="1" customFormat="1" ht="13.8" x14ac:dyDescent="0.3">
      <c r="B61391" s="10"/>
      <c r="L61391" s="10"/>
      <c r="M61391" s="10"/>
    </row>
    <row r="61392" spans="2:13" s="1" customFormat="1" ht="13.8" x14ac:dyDescent="0.3">
      <c r="B61392" s="10"/>
      <c r="L61392" s="10"/>
      <c r="M61392" s="10"/>
    </row>
    <row r="61393" spans="2:13" s="1" customFormat="1" ht="13.8" x14ac:dyDescent="0.3">
      <c r="B61393" s="10"/>
      <c r="L61393" s="10"/>
      <c r="M61393" s="10"/>
    </row>
    <row r="61394" spans="2:13" s="1" customFormat="1" ht="13.8" x14ac:dyDescent="0.3">
      <c r="B61394" s="10"/>
      <c r="L61394" s="10"/>
      <c r="M61394" s="10"/>
    </row>
    <row r="61395" spans="2:13" s="1" customFormat="1" ht="13.8" x14ac:dyDescent="0.3">
      <c r="B61395" s="10"/>
      <c r="L61395" s="10"/>
      <c r="M61395" s="10"/>
    </row>
    <row r="61396" spans="2:13" s="1" customFormat="1" ht="13.8" x14ac:dyDescent="0.3">
      <c r="B61396" s="10"/>
      <c r="L61396" s="10"/>
      <c r="M61396" s="10"/>
    </row>
    <row r="61397" spans="2:13" s="1" customFormat="1" ht="13.8" x14ac:dyDescent="0.3">
      <c r="B61397" s="10"/>
      <c r="L61397" s="10"/>
      <c r="M61397" s="10"/>
    </row>
    <row r="61398" spans="2:13" s="1" customFormat="1" ht="13.8" x14ac:dyDescent="0.3">
      <c r="B61398" s="10"/>
      <c r="L61398" s="10"/>
      <c r="M61398" s="10"/>
    </row>
    <row r="61399" spans="2:13" s="1" customFormat="1" ht="13.8" x14ac:dyDescent="0.3">
      <c r="B61399" s="10"/>
      <c r="L61399" s="10"/>
      <c r="M61399" s="10"/>
    </row>
    <row r="61400" spans="2:13" s="1" customFormat="1" ht="13.8" x14ac:dyDescent="0.3">
      <c r="B61400" s="10"/>
      <c r="L61400" s="10"/>
      <c r="M61400" s="10"/>
    </row>
    <row r="61401" spans="2:13" s="1" customFormat="1" ht="13.8" x14ac:dyDescent="0.3">
      <c r="B61401" s="10"/>
      <c r="L61401" s="10"/>
      <c r="M61401" s="10"/>
    </row>
    <row r="61402" spans="2:13" s="1" customFormat="1" ht="13.8" x14ac:dyDescent="0.3">
      <c r="B61402" s="10"/>
      <c r="L61402" s="10"/>
      <c r="M61402" s="10"/>
    </row>
    <row r="61403" spans="2:13" s="1" customFormat="1" ht="13.8" x14ac:dyDescent="0.3">
      <c r="B61403" s="10"/>
      <c r="L61403" s="10"/>
      <c r="M61403" s="10"/>
    </row>
    <row r="61404" spans="2:13" s="1" customFormat="1" ht="13.8" x14ac:dyDescent="0.3">
      <c r="B61404" s="10"/>
      <c r="L61404" s="10"/>
      <c r="M61404" s="10"/>
    </row>
    <row r="61405" spans="2:13" s="1" customFormat="1" ht="13.8" x14ac:dyDescent="0.3">
      <c r="B61405" s="10"/>
      <c r="L61405" s="10"/>
      <c r="M61405" s="10"/>
    </row>
    <row r="61406" spans="2:13" s="1" customFormat="1" ht="13.8" x14ac:dyDescent="0.3">
      <c r="B61406" s="10"/>
      <c r="L61406" s="10"/>
      <c r="M61406" s="10"/>
    </row>
    <row r="61407" spans="2:13" s="1" customFormat="1" ht="13.8" x14ac:dyDescent="0.3">
      <c r="B61407" s="10"/>
      <c r="L61407" s="10"/>
      <c r="M61407" s="10"/>
    </row>
    <row r="61408" spans="2:13" s="1" customFormat="1" ht="13.8" x14ac:dyDescent="0.3">
      <c r="B61408" s="10"/>
      <c r="L61408" s="10"/>
      <c r="M61408" s="10"/>
    </row>
    <row r="61409" spans="2:13" s="1" customFormat="1" ht="13.8" x14ac:dyDescent="0.3">
      <c r="B61409" s="10"/>
      <c r="L61409" s="10"/>
      <c r="M61409" s="10"/>
    </row>
    <row r="61410" spans="2:13" s="1" customFormat="1" ht="13.8" x14ac:dyDescent="0.3">
      <c r="B61410" s="10"/>
      <c r="L61410" s="10"/>
      <c r="M61410" s="10"/>
    </row>
    <row r="61411" spans="2:13" s="1" customFormat="1" ht="13.8" x14ac:dyDescent="0.3">
      <c r="B61411" s="10"/>
      <c r="L61411" s="10"/>
      <c r="M61411" s="10"/>
    </row>
    <row r="61412" spans="2:13" s="1" customFormat="1" ht="13.8" x14ac:dyDescent="0.3">
      <c r="B61412" s="10"/>
      <c r="L61412" s="10"/>
      <c r="M61412" s="10"/>
    </row>
    <row r="61413" spans="2:13" s="1" customFormat="1" ht="13.8" x14ac:dyDescent="0.3">
      <c r="B61413" s="10"/>
      <c r="L61413" s="10"/>
      <c r="M61413" s="10"/>
    </row>
    <row r="61414" spans="2:13" s="1" customFormat="1" ht="13.8" x14ac:dyDescent="0.3">
      <c r="B61414" s="10"/>
      <c r="L61414" s="10"/>
      <c r="M61414" s="10"/>
    </row>
    <row r="61415" spans="2:13" s="1" customFormat="1" ht="13.8" x14ac:dyDescent="0.3">
      <c r="B61415" s="10"/>
      <c r="L61415" s="10"/>
      <c r="M61415" s="10"/>
    </row>
    <row r="61416" spans="2:13" s="1" customFormat="1" ht="13.8" x14ac:dyDescent="0.3">
      <c r="B61416" s="10"/>
      <c r="L61416" s="10"/>
      <c r="M61416" s="10"/>
    </row>
    <row r="61417" spans="2:13" s="1" customFormat="1" ht="13.8" x14ac:dyDescent="0.3">
      <c r="B61417" s="10"/>
      <c r="L61417" s="10"/>
      <c r="M61417" s="10"/>
    </row>
    <row r="61418" spans="2:13" s="1" customFormat="1" ht="13.8" x14ac:dyDescent="0.3">
      <c r="B61418" s="10"/>
      <c r="L61418" s="10"/>
      <c r="M61418" s="10"/>
    </row>
    <row r="61419" spans="2:13" s="1" customFormat="1" ht="13.8" x14ac:dyDescent="0.3">
      <c r="B61419" s="10"/>
      <c r="L61419" s="10"/>
      <c r="M61419" s="10"/>
    </row>
    <row r="61420" spans="2:13" s="1" customFormat="1" ht="13.8" x14ac:dyDescent="0.3">
      <c r="B61420" s="10"/>
      <c r="L61420" s="10"/>
      <c r="M61420" s="10"/>
    </row>
    <row r="61421" spans="2:13" s="1" customFormat="1" ht="13.8" x14ac:dyDescent="0.3">
      <c r="B61421" s="10"/>
      <c r="L61421" s="10"/>
      <c r="M61421" s="10"/>
    </row>
    <row r="61422" spans="2:13" s="1" customFormat="1" ht="13.8" x14ac:dyDescent="0.3">
      <c r="B61422" s="10"/>
      <c r="L61422" s="10"/>
      <c r="M61422" s="10"/>
    </row>
    <row r="61423" spans="2:13" s="1" customFormat="1" ht="13.8" x14ac:dyDescent="0.3">
      <c r="B61423" s="10"/>
      <c r="L61423" s="10"/>
      <c r="M61423" s="10"/>
    </row>
    <row r="61424" spans="2:13" s="1" customFormat="1" ht="13.8" x14ac:dyDescent="0.3">
      <c r="B61424" s="10"/>
      <c r="L61424" s="10"/>
      <c r="M61424" s="10"/>
    </row>
    <row r="61425" spans="2:13" s="1" customFormat="1" ht="13.8" x14ac:dyDescent="0.3">
      <c r="B61425" s="10"/>
      <c r="L61425" s="10"/>
      <c r="M61425" s="10"/>
    </row>
    <row r="61426" spans="2:13" s="1" customFormat="1" ht="13.8" x14ac:dyDescent="0.3">
      <c r="B61426" s="10"/>
      <c r="L61426" s="10"/>
      <c r="M61426" s="10"/>
    </row>
    <row r="61427" spans="2:13" s="1" customFormat="1" ht="13.8" x14ac:dyDescent="0.3">
      <c r="B61427" s="10"/>
      <c r="L61427" s="10"/>
      <c r="M61427" s="10"/>
    </row>
    <row r="61428" spans="2:13" s="1" customFormat="1" ht="13.8" x14ac:dyDescent="0.3">
      <c r="B61428" s="10"/>
      <c r="L61428" s="10"/>
      <c r="M61428" s="10"/>
    </row>
    <row r="61429" spans="2:13" s="1" customFormat="1" ht="13.8" x14ac:dyDescent="0.3">
      <c r="B61429" s="10"/>
      <c r="L61429" s="10"/>
      <c r="M61429" s="10"/>
    </row>
    <row r="61430" spans="2:13" s="1" customFormat="1" ht="13.8" x14ac:dyDescent="0.3">
      <c r="B61430" s="10"/>
      <c r="L61430" s="10"/>
      <c r="M61430" s="10"/>
    </row>
    <row r="61431" spans="2:13" s="1" customFormat="1" ht="13.8" x14ac:dyDescent="0.3">
      <c r="B61431" s="10"/>
      <c r="L61431" s="10"/>
      <c r="M61431" s="10"/>
    </row>
    <row r="61432" spans="2:13" s="1" customFormat="1" ht="13.8" x14ac:dyDescent="0.3">
      <c r="B61432" s="10"/>
      <c r="L61432" s="10"/>
      <c r="M61432" s="10"/>
    </row>
    <row r="61433" spans="2:13" s="1" customFormat="1" ht="13.8" x14ac:dyDescent="0.3">
      <c r="B61433" s="10"/>
      <c r="L61433" s="10"/>
      <c r="M61433" s="10"/>
    </row>
    <row r="61434" spans="2:13" s="1" customFormat="1" ht="13.8" x14ac:dyDescent="0.3">
      <c r="B61434" s="10"/>
      <c r="L61434" s="10"/>
      <c r="M61434" s="10"/>
    </row>
    <row r="61435" spans="2:13" s="1" customFormat="1" ht="13.8" x14ac:dyDescent="0.3">
      <c r="B61435" s="10"/>
      <c r="L61435" s="10"/>
      <c r="M61435" s="10"/>
    </row>
    <row r="61436" spans="2:13" s="1" customFormat="1" ht="13.8" x14ac:dyDescent="0.3">
      <c r="B61436" s="10"/>
      <c r="L61436" s="10"/>
      <c r="M61436" s="10"/>
    </row>
    <row r="61437" spans="2:13" s="1" customFormat="1" ht="13.8" x14ac:dyDescent="0.3">
      <c r="B61437" s="10"/>
      <c r="L61437" s="10"/>
      <c r="M61437" s="10"/>
    </row>
    <row r="61438" spans="2:13" s="1" customFormat="1" ht="13.8" x14ac:dyDescent="0.3">
      <c r="B61438" s="10"/>
      <c r="L61438" s="10"/>
      <c r="M61438" s="10"/>
    </row>
    <row r="61439" spans="2:13" s="1" customFormat="1" ht="13.8" x14ac:dyDescent="0.3">
      <c r="B61439" s="10"/>
      <c r="L61439" s="10"/>
      <c r="M61439" s="10"/>
    </row>
    <row r="61440" spans="2:13" s="1" customFormat="1" ht="13.8" x14ac:dyDescent="0.3">
      <c r="B61440" s="10"/>
      <c r="L61440" s="10"/>
      <c r="M61440" s="10"/>
    </row>
    <row r="61441" spans="2:13" s="1" customFormat="1" ht="13.8" x14ac:dyDescent="0.3">
      <c r="B61441" s="10"/>
      <c r="L61441" s="10"/>
      <c r="M61441" s="10"/>
    </row>
    <row r="61442" spans="2:13" s="1" customFormat="1" ht="13.8" x14ac:dyDescent="0.3">
      <c r="B61442" s="10"/>
      <c r="L61442" s="10"/>
      <c r="M61442" s="10"/>
    </row>
    <row r="61443" spans="2:13" s="1" customFormat="1" ht="13.8" x14ac:dyDescent="0.3">
      <c r="B61443" s="10"/>
      <c r="L61443" s="10"/>
      <c r="M61443" s="10"/>
    </row>
    <row r="61444" spans="2:13" s="1" customFormat="1" ht="13.8" x14ac:dyDescent="0.3">
      <c r="B61444" s="10"/>
      <c r="L61444" s="10"/>
      <c r="M61444" s="10"/>
    </row>
    <row r="61445" spans="2:13" s="1" customFormat="1" ht="13.8" x14ac:dyDescent="0.3">
      <c r="B61445" s="10"/>
      <c r="L61445" s="10"/>
      <c r="M61445" s="10"/>
    </row>
    <row r="61446" spans="2:13" s="1" customFormat="1" ht="13.8" x14ac:dyDescent="0.3">
      <c r="B61446" s="10"/>
      <c r="L61446" s="10"/>
      <c r="M61446" s="10"/>
    </row>
    <row r="61447" spans="2:13" s="1" customFormat="1" ht="13.8" x14ac:dyDescent="0.3">
      <c r="B61447" s="10"/>
      <c r="L61447" s="10"/>
      <c r="M61447" s="10"/>
    </row>
    <row r="61448" spans="2:13" s="1" customFormat="1" ht="13.8" x14ac:dyDescent="0.3">
      <c r="B61448" s="10"/>
      <c r="L61448" s="10"/>
      <c r="M61448" s="10"/>
    </row>
    <row r="61449" spans="2:13" s="1" customFormat="1" ht="13.8" x14ac:dyDescent="0.3">
      <c r="B61449" s="10"/>
      <c r="L61449" s="10"/>
      <c r="M61449" s="10"/>
    </row>
    <row r="61450" spans="2:13" s="1" customFormat="1" ht="13.8" x14ac:dyDescent="0.3">
      <c r="B61450" s="10"/>
      <c r="L61450" s="10"/>
      <c r="M61450" s="10"/>
    </row>
    <row r="61451" spans="2:13" s="1" customFormat="1" ht="13.8" x14ac:dyDescent="0.3">
      <c r="B61451" s="10"/>
      <c r="L61451" s="10"/>
      <c r="M61451" s="10"/>
    </row>
    <row r="61452" spans="2:13" s="1" customFormat="1" ht="13.8" x14ac:dyDescent="0.3">
      <c r="B61452" s="10"/>
      <c r="L61452" s="10"/>
      <c r="M61452" s="10"/>
    </row>
    <row r="61453" spans="2:13" s="1" customFormat="1" ht="13.8" x14ac:dyDescent="0.3">
      <c r="B61453" s="10"/>
      <c r="L61453" s="10"/>
      <c r="M61453" s="10"/>
    </row>
    <row r="61454" spans="2:13" s="1" customFormat="1" ht="13.8" x14ac:dyDescent="0.3">
      <c r="B61454" s="10"/>
      <c r="L61454" s="10"/>
      <c r="M61454" s="10"/>
    </row>
    <row r="61455" spans="2:13" s="1" customFormat="1" ht="13.8" x14ac:dyDescent="0.3">
      <c r="B61455" s="10"/>
      <c r="L61455" s="10"/>
      <c r="M61455" s="10"/>
    </row>
    <row r="61456" spans="2:13" s="1" customFormat="1" ht="13.8" x14ac:dyDescent="0.3">
      <c r="B61456" s="10"/>
      <c r="L61456" s="10"/>
      <c r="M61456" s="10"/>
    </row>
    <row r="61457" spans="2:13" s="1" customFormat="1" ht="13.8" x14ac:dyDescent="0.3">
      <c r="B61457" s="10"/>
      <c r="L61457" s="10"/>
      <c r="M61457" s="10"/>
    </row>
    <row r="61458" spans="2:13" s="1" customFormat="1" ht="13.8" x14ac:dyDescent="0.3">
      <c r="B61458" s="10"/>
      <c r="L61458" s="10"/>
      <c r="M61458" s="10"/>
    </row>
    <row r="61459" spans="2:13" s="1" customFormat="1" ht="13.8" x14ac:dyDescent="0.3">
      <c r="B61459" s="10"/>
      <c r="L61459" s="10"/>
      <c r="M61459" s="10"/>
    </row>
    <row r="61460" spans="2:13" s="1" customFormat="1" ht="13.8" x14ac:dyDescent="0.3">
      <c r="B61460" s="10"/>
      <c r="L61460" s="10"/>
      <c r="M61460" s="10"/>
    </row>
    <row r="61461" spans="2:13" s="1" customFormat="1" ht="13.8" x14ac:dyDescent="0.3">
      <c r="B61461" s="10"/>
      <c r="L61461" s="10"/>
      <c r="M61461" s="10"/>
    </row>
    <row r="61462" spans="2:13" s="1" customFormat="1" ht="13.8" x14ac:dyDescent="0.3">
      <c r="B61462" s="10"/>
      <c r="L61462" s="10"/>
      <c r="M61462" s="10"/>
    </row>
    <row r="61463" spans="2:13" s="1" customFormat="1" ht="13.8" x14ac:dyDescent="0.3">
      <c r="B61463" s="10"/>
      <c r="L61463" s="10"/>
      <c r="M61463" s="10"/>
    </row>
    <row r="61464" spans="2:13" s="1" customFormat="1" ht="13.8" x14ac:dyDescent="0.3">
      <c r="B61464" s="10"/>
      <c r="L61464" s="10"/>
      <c r="M61464" s="10"/>
    </row>
    <row r="61465" spans="2:13" s="1" customFormat="1" ht="13.8" x14ac:dyDescent="0.3">
      <c r="B61465" s="10"/>
      <c r="L61465" s="10"/>
      <c r="M61465" s="10"/>
    </row>
    <row r="61466" spans="2:13" s="1" customFormat="1" ht="13.8" x14ac:dyDescent="0.3">
      <c r="B61466" s="10"/>
      <c r="L61466" s="10"/>
      <c r="M61466" s="10"/>
    </row>
    <row r="61467" spans="2:13" s="1" customFormat="1" ht="13.8" x14ac:dyDescent="0.3">
      <c r="B61467" s="10"/>
      <c r="L61467" s="10"/>
      <c r="M61467" s="10"/>
    </row>
    <row r="61468" spans="2:13" s="1" customFormat="1" ht="13.8" x14ac:dyDescent="0.3">
      <c r="B61468" s="10"/>
      <c r="L61468" s="10"/>
      <c r="M61468" s="10"/>
    </row>
    <row r="61469" spans="2:13" s="1" customFormat="1" ht="13.8" x14ac:dyDescent="0.3">
      <c r="B61469" s="10"/>
      <c r="L61469" s="10"/>
      <c r="M61469" s="10"/>
    </row>
    <row r="61470" spans="2:13" s="1" customFormat="1" ht="13.8" x14ac:dyDescent="0.3">
      <c r="B61470" s="10"/>
      <c r="L61470" s="10"/>
      <c r="M61470" s="10"/>
    </row>
    <row r="61471" spans="2:13" s="1" customFormat="1" ht="13.8" x14ac:dyDescent="0.3">
      <c r="B61471" s="10"/>
      <c r="L61471" s="10"/>
      <c r="M61471" s="10"/>
    </row>
    <row r="61472" spans="2:13" s="1" customFormat="1" ht="13.8" x14ac:dyDescent="0.3">
      <c r="B61472" s="10"/>
      <c r="L61472" s="10"/>
      <c r="M61472" s="10"/>
    </row>
    <row r="61473" spans="2:13" s="1" customFormat="1" ht="13.8" x14ac:dyDescent="0.3">
      <c r="B61473" s="10"/>
      <c r="L61473" s="10"/>
      <c r="M61473" s="10"/>
    </row>
    <row r="61474" spans="2:13" s="1" customFormat="1" ht="13.8" x14ac:dyDescent="0.3">
      <c r="B61474" s="10"/>
      <c r="L61474" s="10"/>
      <c r="M61474" s="10"/>
    </row>
    <row r="61475" spans="2:13" s="1" customFormat="1" ht="13.8" x14ac:dyDescent="0.3">
      <c r="B61475" s="10"/>
      <c r="L61475" s="10"/>
      <c r="M61475" s="10"/>
    </row>
    <row r="61476" spans="2:13" s="1" customFormat="1" ht="13.8" x14ac:dyDescent="0.3">
      <c r="B61476" s="10"/>
      <c r="L61476" s="10"/>
      <c r="M61476" s="10"/>
    </row>
    <row r="61477" spans="2:13" s="1" customFormat="1" ht="13.8" x14ac:dyDescent="0.3">
      <c r="B61477" s="10"/>
      <c r="L61477" s="10"/>
      <c r="M61477" s="10"/>
    </row>
    <row r="61478" spans="2:13" s="1" customFormat="1" ht="13.8" x14ac:dyDescent="0.3">
      <c r="B61478" s="10"/>
      <c r="L61478" s="10"/>
      <c r="M61478" s="10"/>
    </row>
    <row r="61479" spans="2:13" s="1" customFormat="1" ht="13.8" x14ac:dyDescent="0.3">
      <c r="B61479" s="10"/>
      <c r="L61479" s="10"/>
      <c r="M61479" s="10"/>
    </row>
    <row r="61480" spans="2:13" s="1" customFormat="1" ht="13.8" x14ac:dyDescent="0.3">
      <c r="B61480" s="10"/>
      <c r="L61480" s="10"/>
      <c r="M61480" s="10"/>
    </row>
    <row r="61481" spans="2:13" s="1" customFormat="1" ht="13.8" x14ac:dyDescent="0.3">
      <c r="B61481" s="10"/>
      <c r="L61481" s="10"/>
      <c r="M61481" s="10"/>
    </row>
    <row r="61482" spans="2:13" s="1" customFormat="1" ht="13.8" x14ac:dyDescent="0.3">
      <c r="B61482" s="10"/>
      <c r="L61482" s="10"/>
      <c r="M61482" s="10"/>
    </row>
    <row r="61483" spans="2:13" s="1" customFormat="1" ht="13.8" x14ac:dyDescent="0.3">
      <c r="B61483" s="10"/>
      <c r="L61483" s="10"/>
      <c r="M61483" s="10"/>
    </row>
    <row r="61484" spans="2:13" s="1" customFormat="1" ht="13.8" x14ac:dyDescent="0.3">
      <c r="B61484" s="10"/>
      <c r="L61484" s="10"/>
      <c r="M61484" s="10"/>
    </row>
    <row r="61485" spans="2:13" s="1" customFormat="1" ht="13.8" x14ac:dyDescent="0.3">
      <c r="B61485" s="10"/>
      <c r="L61485" s="10"/>
      <c r="M61485" s="10"/>
    </row>
    <row r="61486" spans="2:13" s="1" customFormat="1" ht="13.8" x14ac:dyDescent="0.3">
      <c r="B61486" s="10"/>
      <c r="L61486" s="10"/>
      <c r="M61486" s="10"/>
    </row>
    <row r="61487" spans="2:13" s="1" customFormat="1" ht="13.8" x14ac:dyDescent="0.3">
      <c r="B61487" s="10"/>
      <c r="L61487" s="10"/>
      <c r="M61487" s="10"/>
    </row>
    <row r="61488" spans="2:13" s="1" customFormat="1" ht="13.8" x14ac:dyDescent="0.3">
      <c r="B61488" s="10"/>
      <c r="L61488" s="10"/>
      <c r="M61488" s="10"/>
    </row>
    <row r="61489" spans="2:13" s="1" customFormat="1" ht="13.8" x14ac:dyDescent="0.3">
      <c r="B61489" s="10"/>
      <c r="L61489" s="10"/>
      <c r="M61489" s="10"/>
    </row>
    <row r="61490" spans="2:13" s="1" customFormat="1" ht="13.8" x14ac:dyDescent="0.3">
      <c r="B61490" s="10"/>
      <c r="L61490" s="10"/>
      <c r="M61490" s="10"/>
    </row>
    <row r="61491" spans="2:13" s="1" customFormat="1" ht="13.8" x14ac:dyDescent="0.3">
      <c r="B61491" s="10"/>
      <c r="L61491" s="10"/>
      <c r="M61491" s="10"/>
    </row>
    <row r="61492" spans="2:13" s="1" customFormat="1" ht="13.8" x14ac:dyDescent="0.3">
      <c r="B61492" s="10"/>
      <c r="L61492" s="10"/>
      <c r="M61492" s="10"/>
    </row>
    <row r="61493" spans="2:13" s="1" customFormat="1" ht="13.8" x14ac:dyDescent="0.3">
      <c r="B61493" s="10"/>
      <c r="L61493" s="10"/>
      <c r="M61493" s="10"/>
    </row>
    <row r="61494" spans="2:13" s="1" customFormat="1" ht="13.8" x14ac:dyDescent="0.3">
      <c r="B61494" s="10"/>
      <c r="L61494" s="10"/>
      <c r="M61494" s="10"/>
    </row>
    <row r="61495" spans="2:13" s="1" customFormat="1" ht="13.8" x14ac:dyDescent="0.3">
      <c r="B61495" s="10"/>
      <c r="L61495" s="10"/>
      <c r="M61495" s="10"/>
    </row>
    <row r="61496" spans="2:13" s="1" customFormat="1" ht="13.8" x14ac:dyDescent="0.3">
      <c r="B61496" s="10"/>
      <c r="L61496" s="10"/>
      <c r="M61496" s="10"/>
    </row>
    <row r="61497" spans="2:13" s="1" customFormat="1" ht="13.8" x14ac:dyDescent="0.3">
      <c r="B61497" s="10"/>
      <c r="L61497" s="10"/>
      <c r="M61497" s="10"/>
    </row>
    <row r="61498" spans="2:13" s="1" customFormat="1" ht="13.8" x14ac:dyDescent="0.3">
      <c r="B61498" s="10"/>
      <c r="L61498" s="10"/>
      <c r="M61498" s="10"/>
    </row>
    <row r="61499" spans="2:13" s="1" customFormat="1" ht="13.8" x14ac:dyDescent="0.3">
      <c r="B61499" s="10"/>
      <c r="L61499" s="10"/>
      <c r="M61499" s="10"/>
    </row>
    <row r="61500" spans="2:13" s="1" customFormat="1" ht="13.8" x14ac:dyDescent="0.3">
      <c r="B61500" s="10"/>
      <c r="L61500" s="10"/>
      <c r="M61500" s="10"/>
    </row>
    <row r="61501" spans="2:13" s="1" customFormat="1" ht="13.8" x14ac:dyDescent="0.3">
      <c r="B61501" s="10"/>
      <c r="L61501" s="10"/>
      <c r="M61501" s="10"/>
    </row>
    <row r="61502" spans="2:13" s="1" customFormat="1" ht="13.8" x14ac:dyDescent="0.3">
      <c r="B61502" s="10"/>
      <c r="L61502" s="10"/>
      <c r="M61502" s="10"/>
    </row>
    <row r="61503" spans="2:13" s="1" customFormat="1" ht="13.8" x14ac:dyDescent="0.3">
      <c r="B61503" s="10"/>
      <c r="L61503" s="10"/>
      <c r="M61503" s="10"/>
    </row>
    <row r="61504" spans="2:13" s="1" customFormat="1" ht="13.8" x14ac:dyDescent="0.3">
      <c r="B61504" s="10"/>
      <c r="L61504" s="10"/>
      <c r="M61504" s="10"/>
    </row>
    <row r="61505" spans="2:13" s="1" customFormat="1" ht="13.8" x14ac:dyDescent="0.3">
      <c r="B61505" s="10"/>
      <c r="L61505" s="10"/>
      <c r="M61505" s="10"/>
    </row>
    <row r="61506" spans="2:13" s="1" customFormat="1" ht="13.8" x14ac:dyDescent="0.3">
      <c r="B61506" s="10"/>
      <c r="L61506" s="10"/>
      <c r="M61506" s="10"/>
    </row>
    <row r="61507" spans="2:13" s="1" customFormat="1" ht="13.8" x14ac:dyDescent="0.3">
      <c r="B61507" s="10"/>
      <c r="L61507" s="10"/>
      <c r="M61507" s="10"/>
    </row>
    <row r="61508" spans="2:13" s="1" customFormat="1" ht="13.8" x14ac:dyDescent="0.3">
      <c r="B61508" s="10"/>
      <c r="L61508" s="10"/>
      <c r="M61508" s="10"/>
    </row>
    <row r="61509" spans="2:13" s="1" customFormat="1" ht="13.8" x14ac:dyDescent="0.3">
      <c r="B61509" s="10"/>
      <c r="L61509" s="10"/>
      <c r="M61509" s="10"/>
    </row>
    <row r="61510" spans="2:13" s="1" customFormat="1" ht="13.8" x14ac:dyDescent="0.3">
      <c r="B61510" s="10"/>
      <c r="L61510" s="10"/>
      <c r="M61510" s="10"/>
    </row>
    <row r="61511" spans="2:13" s="1" customFormat="1" ht="13.8" x14ac:dyDescent="0.3">
      <c r="B61511" s="10"/>
      <c r="L61511" s="10"/>
      <c r="M61511" s="10"/>
    </row>
    <row r="61512" spans="2:13" s="1" customFormat="1" ht="13.8" x14ac:dyDescent="0.3">
      <c r="B61512" s="10"/>
      <c r="L61512" s="10"/>
      <c r="M61512" s="10"/>
    </row>
    <row r="61513" spans="2:13" s="1" customFormat="1" ht="13.8" x14ac:dyDescent="0.3">
      <c r="B61513" s="10"/>
      <c r="L61513" s="10"/>
      <c r="M61513" s="10"/>
    </row>
    <row r="61514" spans="2:13" s="1" customFormat="1" ht="13.8" x14ac:dyDescent="0.3">
      <c r="B61514" s="10"/>
      <c r="L61514" s="10"/>
      <c r="M61514" s="10"/>
    </row>
    <row r="61515" spans="2:13" s="1" customFormat="1" ht="13.8" x14ac:dyDescent="0.3">
      <c r="B61515" s="10"/>
      <c r="L61515" s="10"/>
      <c r="M61515" s="10"/>
    </row>
    <row r="61516" spans="2:13" s="1" customFormat="1" ht="13.8" x14ac:dyDescent="0.3">
      <c r="B61516" s="10"/>
      <c r="L61516" s="10"/>
      <c r="M61516" s="10"/>
    </row>
    <row r="61517" spans="2:13" s="1" customFormat="1" ht="13.8" x14ac:dyDescent="0.3">
      <c r="B61517" s="10"/>
      <c r="L61517" s="10"/>
      <c r="M61517" s="10"/>
    </row>
    <row r="61518" spans="2:13" s="1" customFormat="1" ht="13.8" x14ac:dyDescent="0.3">
      <c r="B61518" s="10"/>
      <c r="L61518" s="10"/>
      <c r="M61518" s="10"/>
    </row>
    <row r="61519" spans="2:13" s="1" customFormat="1" ht="13.8" x14ac:dyDescent="0.3">
      <c r="B61519" s="10"/>
      <c r="L61519" s="10"/>
      <c r="M61519" s="10"/>
    </row>
    <row r="61520" spans="2:13" s="1" customFormat="1" ht="13.8" x14ac:dyDescent="0.3">
      <c r="B61520" s="10"/>
      <c r="L61520" s="10"/>
      <c r="M61520" s="10"/>
    </row>
    <row r="61521" spans="2:13" s="1" customFormat="1" ht="13.8" x14ac:dyDescent="0.3">
      <c r="B61521" s="10"/>
      <c r="L61521" s="10"/>
      <c r="M61521" s="10"/>
    </row>
    <row r="61522" spans="2:13" s="1" customFormat="1" ht="13.8" x14ac:dyDescent="0.3">
      <c r="B61522" s="10"/>
      <c r="L61522" s="10"/>
      <c r="M61522" s="10"/>
    </row>
    <row r="61523" spans="2:13" s="1" customFormat="1" ht="13.8" x14ac:dyDescent="0.3">
      <c r="B61523" s="10"/>
      <c r="L61523" s="10"/>
      <c r="M61523" s="10"/>
    </row>
    <row r="61524" spans="2:13" s="1" customFormat="1" ht="13.8" x14ac:dyDescent="0.3">
      <c r="B61524" s="10"/>
      <c r="L61524" s="10"/>
      <c r="M61524" s="10"/>
    </row>
    <row r="61525" spans="2:13" s="1" customFormat="1" ht="13.8" x14ac:dyDescent="0.3">
      <c r="B61525" s="10"/>
      <c r="L61525" s="10"/>
      <c r="M61525" s="10"/>
    </row>
    <row r="61526" spans="2:13" s="1" customFormat="1" ht="13.8" x14ac:dyDescent="0.3">
      <c r="B61526" s="10"/>
      <c r="L61526" s="10"/>
      <c r="M61526" s="10"/>
    </row>
    <row r="61527" spans="2:13" s="1" customFormat="1" ht="13.8" x14ac:dyDescent="0.3">
      <c r="B61527" s="10"/>
      <c r="L61527" s="10"/>
      <c r="M61527" s="10"/>
    </row>
    <row r="61528" spans="2:13" s="1" customFormat="1" ht="13.8" x14ac:dyDescent="0.3">
      <c r="B61528" s="10"/>
      <c r="L61528" s="10"/>
      <c r="M61528" s="10"/>
    </row>
    <row r="61529" spans="2:13" s="1" customFormat="1" ht="13.8" x14ac:dyDescent="0.3">
      <c r="B61529" s="10"/>
      <c r="L61529" s="10"/>
      <c r="M61529" s="10"/>
    </row>
    <row r="61530" spans="2:13" s="1" customFormat="1" ht="13.8" x14ac:dyDescent="0.3">
      <c r="B61530" s="10"/>
      <c r="L61530" s="10"/>
      <c r="M61530" s="10"/>
    </row>
    <row r="61531" spans="2:13" s="1" customFormat="1" ht="13.8" x14ac:dyDescent="0.3">
      <c r="B61531" s="10"/>
      <c r="L61531" s="10"/>
      <c r="M61531" s="10"/>
    </row>
    <row r="61532" spans="2:13" s="1" customFormat="1" ht="13.8" x14ac:dyDescent="0.3">
      <c r="B61532" s="10"/>
      <c r="L61532" s="10"/>
      <c r="M61532" s="10"/>
    </row>
    <row r="61533" spans="2:13" s="1" customFormat="1" ht="13.8" x14ac:dyDescent="0.3">
      <c r="B61533" s="10"/>
      <c r="L61533" s="10"/>
      <c r="M61533" s="10"/>
    </row>
    <row r="61534" spans="2:13" s="1" customFormat="1" ht="13.8" x14ac:dyDescent="0.3">
      <c r="B61534" s="10"/>
      <c r="L61534" s="10"/>
      <c r="M61534" s="10"/>
    </row>
    <row r="61535" spans="2:13" s="1" customFormat="1" ht="13.8" x14ac:dyDescent="0.3">
      <c r="B61535" s="10"/>
      <c r="L61535" s="10"/>
      <c r="M61535" s="10"/>
    </row>
    <row r="61536" spans="2:13" s="1" customFormat="1" ht="13.8" x14ac:dyDescent="0.3">
      <c r="B61536" s="10"/>
      <c r="L61536" s="10"/>
      <c r="M61536" s="10"/>
    </row>
    <row r="61537" spans="2:13" s="1" customFormat="1" ht="13.8" x14ac:dyDescent="0.3">
      <c r="B61537" s="10"/>
      <c r="L61537" s="10"/>
      <c r="M61537" s="10"/>
    </row>
    <row r="61538" spans="2:13" s="1" customFormat="1" ht="13.8" x14ac:dyDescent="0.3">
      <c r="B61538" s="10"/>
      <c r="L61538" s="10"/>
      <c r="M61538" s="10"/>
    </row>
    <row r="61539" spans="2:13" s="1" customFormat="1" ht="13.8" x14ac:dyDescent="0.3">
      <c r="B61539" s="10"/>
      <c r="L61539" s="10"/>
      <c r="M61539" s="10"/>
    </row>
    <row r="61540" spans="2:13" s="1" customFormat="1" ht="13.8" x14ac:dyDescent="0.3">
      <c r="B61540" s="10"/>
      <c r="L61540" s="10"/>
      <c r="M61540" s="10"/>
    </row>
    <row r="61541" spans="2:13" s="1" customFormat="1" ht="13.8" x14ac:dyDescent="0.3">
      <c r="B61541" s="10"/>
      <c r="L61541" s="10"/>
      <c r="M61541" s="10"/>
    </row>
    <row r="61542" spans="2:13" s="1" customFormat="1" ht="13.8" x14ac:dyDescent="0.3">
      <c r="B61542" s="10"/>
      <c r="L61542" s="10"/>
      <c r="M61542" s="10"/>
    </row>
    <row r="61543" spans="2:13" s="1" customFormat="1" ht="13.8" x14ac:dyDescent="0.3">
      <c r="B61543" s="10"/>
      <c r="L61543" s="10"/>
      <c r="M61543" s="10"/>
    </row>
    <row r="61544" spans="2:13" s="1" customFormat="1" ht="13.8" x14ac:dyDescent="0.3">
      <c r="B61544" s="10"/>
      <c r="L61544" s="10"/>
      <c r="M61544" s="10"/>
    </row>
    <row r="61545" spans="2:13" s="1" customFormat="1" ht="13.8" x14ac:dyDescent="0.3">
      <c r="B61545" s="10"/>
      <c r="L61545" s="10"/>
      <c r="M61545" s="10"/>
    </row>
    <row r="61546" spans="2:13" s="1" customFormat="1" ht="13.8" x14ac:dyDescent="0.3">
      <c r="B61546" s="10"/>
      <c r="L61546" s="10"/>
      <c r="M61546" s="10"/>
    </row>
    <row r="61547" spans="2:13" s="1" customFormat="1" ht="13.8" x14ac:dyDescent="0.3">
      <c r="B61547" s="10"/>
      <c r="L61547" s="10"/>
      <c r="M61547" s="10"/>
    </row>
    <row r="61548" spans="2:13" s="1" customFormat="1" ht="13.8" x14ac:dyDescent="0.3">
      <c r="B61548" s="10"/>
      <c r="L61548" s="10"/>
      <c r="M61548" s="10"/>
    </row>
    <row r="61549" spans="2:13" s="1" customFormat="1" ht="13.8" x14ac:dyDescent="0.3">
      <c r="B61549" s="10"/>
      <c r="L61549" s="10"/>
      <c r="M61549" s="10"/>
    </row>
    <row r="61550" spans="2:13" s="1" customFormat="1" ht="13.8" x14ac:dyDescent="0.3">
      <c r="B61550" s="10"/>
      <c r="L61550" s="10"/>
      <c r="M61550" s="10"/>
    </row>
    <row r="61551" spans="2:13" s="1" customFormat="1" ht="13.8" x14ac:dyDescent="0.3">
      <c r="B61551" s="10"/>
      <c r="L61551" s="10"/>
      <c r="M61551" s="10"/>
    </row>
    <row r="61552" spans="2:13" s="1" customFormat="1" ht="13.8" x14ac:dyDescent="0.3">
      <c r="B61552" s="10"/>
      <c r="L61552" s="10"/>
      <c r="M61552" s="10"/>
    </row>
    <row r="61553" spans="2:13" s="1" customFormat="1" ht="13.8" x14ac:dyDescent="0.3">
      <c r="B61553" s="10"/>
      <c r="L61553" s="10"/>
      <c r="M61553" s="10"/>
    </row>
    <row r="61554" spans="2:13" s="1" customFormat="1" ht="13.8" x14ac:dyDescent="0.3">
      <c r="B61554" s="10"/>
      <c r="L61554" s="10"/>
      <c r="M61554" s="10"/>
    </row>
    <row r="61555" spans="2:13" s="1" customFormat="1" ht="13.8" x14ac:dyDescent="0.3">
      <c r="B61555" s="10"/>
      <c r="L61555" s="10"/>
      <c r="M61555" s="10"/>
    </row>
    <row r="61556" spans="2:13" s="1" customFormat="1" ht="13.8" x14ac:dyDescent="0.3">
      <c r="B61556" s="10"/>
      <c r="L61556" s="10"/>
      <c r="M61556" s="10"/>
    </row>
    <row r="61557" spans="2:13" s="1" customFormat="1" ht="13.8" x14ac:dyDescent="0.3">
      <c r="B61557" s="10"/>
      <c r="L61557" s="10"/>
      <c r="M61557" s="10"/>
    </row>
    <row r="61558" spans="2:13" s="1" customFormat="1" ht="13.8" x14ac:dyDescent="0.3">
      <c r="B61558" s="10"/>
      <c r="L61558" s="10"/>
      <c r="M61558" s="10"/>
    </row>
    <row r="61559" spans="2:13" s="1" customFormat="1" ht="13.8" x14ac:dyDescent="0.3">
      <c r="B61559" s="10"/>
      <c r="L61559" s="10"/>
      <c r="M61559" s="10"/>
    </row>
    <row r="61560" spans="2:13" s="1" customFormat="1" ht="13.8" x14ac:dyDescent="0.3">
      <c r="B61560" s="10"/>
      <c r="L61560" s="10"/>
      <c r="M61560" s="10"/>
    </row>
    <row r="61561" spans="2:13" s="1" customFormat="1" ht="13.8" x14ac:dyDescent="0.3">
      <c r="B61561" s="10"/>
      <c r="L61561" s="10"/>
      <c r="M61561" s="10"/>
    </row>
    <row r="61562" spans="2:13" s="1" customFormat="1" ht="13.8" x14ac:dyDescent="0.3">
      <c r="B61562" s="10"/>
      <c r="L61562" s="10"/>
      <c r="M61562" s="10"/>
    </row>
    <row r="61563" spans="2:13" s="1" customFormat="1" ht="13.8" x14ac:dyDescent="0.3">
      <c r="B61563" s="10"/>
      <c r="L61563" s="10"/>
      <c r="M61563" s="10"/>
    </row>
    <row r="61564" spans="2:13" s="1" customFormat="1" ht="13.8" x14ac:dyDescent="0.3">
      <c r="B61564" s="10"/>
      <c r="L61564" s="10"/>
      <c r="M61564" s="10"/>
    </row>
    <row r="61565" spans="2:13" s="1" customFormat="1" ht="13.8" x14ac:dyDescent="0.3">
      <c r="B61565" s="10"/>
      <c r="L61565" s="10"/>
      <c r="M61565" s="10"/>
    </row>
    <row r="61566" spans="2:13" s="1" customFormat="1" ht="13.8" x14ac:dyDescent="0.3">
      <c r="B61566" s="10"/>
      <c r="L61566" s="10"/>
      <c r="M61566" s="10"/>
    </row>
    <row r="61567" spans="2:13" s="1" customFormat="1" ht="13.8" x14ac:dyDescent="0.3">
      <c r="B61567" s="10"/>
      <c r="L61567" s="10"/>
      <c r="M61567" s="10"/>
    </row>
    <row r="61568" spans="2:13" s="1" customFormat="1" ht="13.8" x14ac:dyDescent="0.3">
      <c r="B61568" s="10"/>
      <c r="L61568" s="10"/>
      <c r="M61568" s="10"/>
    </row>
    <row r="61569" spans="2:13" s="1" customFormat="1" ht="13.8" x14ac:dyDescent="0.3">
      <c r="B61569" s="10"/>
      <c r="L61569" s="10"/>
      <c r="M61569" s="10"/>
    </row>
    <row r="61570" spans="2:13" s="1" customFormat="1" ht="13.8" x14ac:dyDescent="0.3">
      <c r="B61570" s="10"/>
      <c r="L61570" s="10"/>
      <c r="M61570" s="10"/>
    </row>
    <row r="61571" spans="2:13" s="1" customFormat="1" ht="13.8" x14ac:dyDescent="0.3">
      <c r="B61571" s="10"/>
      <c r="L61571" s="10"/>
      <c r="M61571" s="10"/>
    </row>
    <row r="61572" spans="2:13" s="1" customFormat="1" ht="13.8" x14ac:dyDescent="0.3">
      <c r="B61572" s="10"/>
      <c r="L61572" s="10"/>
      <c r="M61572" s="10"/>
    </row>
    <row r="61573" spans="2:13" s="1" customFormat="1" ht="13.8" x14ac:dyDescent="0.3">
      <c r="B61573" s="10"/>
      <c r="L61573" s="10"/>
      <c r="M61573" s="10"/>
    </row>
    <row r="61574" spans="2:13" s="1" customFormat="1" ht="13.8" x14ac:dyDescent="0.3">
      <c r="B61574" s="10"/>
      <c r="L61574" s="10"/>
      <c r="M61574" s="10"/>
    </row>
    <row r="61575" spans="2:13" s="1" customFormat="1" ht="13.8" x14ac:dyDescent="0.3">
      <c r="B61575" s="10"/>
      <c r="L61575" s="10"/>
      <c r="M61575" s="10"/>
    </row>
    <row r="61576" spans="2:13" s="1" customFormat="1" ht="13.8" x14ac:dyDescent="0.3">
      <c r="B61576" s="10"/>
      <c r="L61576" s="10"/>
      <c r="M61576" s="10"/>
    </row>
    <row r="61577" spans="2:13" s="1" customFormat="1" ht="13.8" x14ac:dyDescent="0.3">
      <c r="B61577" s="10"/>
      <c r="L61577" s="10"/>
      <c r="M61577" s="10"/>
    </row>
    <row r="61578" spans="2:13" s="1" customFormat="1" ht="13.8" x14ac:dyDescent="0.3">
      <c r="B61578" s="10"/>
      <c r="L61578" s="10"/>
      <c r="M61578" s="10"/>
    </row>
    <row r="61579" spans="2:13" s="1" customFormat="1" ht="13.8" x14ac:dyDescent="0.3">
      <c r="B61579" s="10"/>
      <c r="L61579" s="10"/>
      <c r="M61579" s="10"/>
    </row>
    <row r="61580" spans="2:13" s="1" customFormat="1" ht="13.8" x14ac:dyDescent="0.3">
      <c r="B61580" s="10"/>
      <c r="L61580" s="10"/>
      <c r="M61580" s="10"/>
    </row>
    <row r="61581" spans="2:13" s="1" customFormat="1" ht="13.8" x14ac:dyDescent="0.3">
      <c r="B61581" s="10"/>
      <c r="L61581" s="10"/>
      <c r="M61581" s="10"/>
    </row>
    <row r="61582" spans="2:13" s="1" customFormat="1" ht="13.8" x14ac:dyDescent="0.3">
      <c r="B61582" s="10"/>
      <c r="L61582" s="10"/>
      <c r="M61582" s="10"/>
    </row>
    <row r="61583" spans="2:13" s="1" customFormat="1" ht="13.8" x14ac:dyDescent="0.3">
      <c r="B61583" s="10"/>
      <c r="L61583" s="10"/>
      <c r="M61583" s="10"/>
    </row>
    <row r="61584" spans="2:13" s="1" customFormat="1" ht="13.8" x14ac:dyDescent="0.3">
      <c r="B61584" s="10"/>
      <c r="L61584" s="10"/>
      <c r="M61584" s="10"/>
    </row>
    <row r="61585" spans="2:13" s="1" customFormat="1" ht="13.8" x14ac:dyDescent="0.3">
      <c r="B61585" s="10"/>
      <c r="L61585" s="10"/>
      <c r="M61585" s="10"/>
    </row>
    <row r="61586" spans="2:13" s="1" customFormat="1" ht="13.8" x14ac:dyDescent="0.3">
      <c r="B61586" s="10"/>
      <c r="L61586" s="10"/>
      <c r="M61586" s="10"/>
    </row>
    <row r="61587" spans="2:13" s="1" customFormat="1" ht="13.8" x14ac:dyDescent="0.3">
      <c r="B61587" s="10"/>
      <c r="L61587" s="10"/>
      <c r="M61587" s="10"/>
    </row>
    <row r="61588" spans="2:13" s="1" customFormat="1" ht="13.8" x14ac:dyDescent="0.3">
      <c r="B61588" s="10"/>
      <c r="L61588" s="10"/>
      <c r="M61588" s="10"/>
    </row>
    <row r="61589" spans="2:13" s="1" customFormat="1" ht="13.8" x14ac:dyDescent="0.3">
      <c r="B61589" s="10"/>
      <c r="L61589" s="10"/>
      <c r="M61589" s="10"/>
    </row>
    <row r="61590" spans="2:13" s="1" customFormat="1" ht="13.8" x14ac:dyDescent="0.3">
      <c r="B61590" s="10"/>
      <c r="L61590" s="10"/>
      <c r="M61590" s="10"/>
    </row>
    <row r="61591" spans="2:13" s="1" customFormat="1" ht="13.8" x14ac:dyDescent="0.3">
      <c r="B61591" s="10"/>
      <c r="L61591" s="10"/>
      <c r="M61591" s="10"/>
    </row>
    <row r="61592" spans="2:13" s="1" customFormat="1" ht="13.8" x14ac:dyDescent="0.3">
      <c r="B61592" s="10"/>
      <c r="L61592" s="10"/>
      <c r="M61592" s="10"/>
    </row>
    <row r="61593" spans="2:13" s="1" customFormat="1" ht="13.8" x14ac:dyDescent="0.3">
      <c r="B61593" s="10"/>
      <c r="L61593" s="10"/>
      <c r="M61593" s="10"/>
    </row>
    <row r="61594" spans="2:13" s="1" customFormat="1" ht="13.8" x14ac:dyDescent="0.3">
      <c r="B61594" s="10"/>
      <c r="L61594" s="10"/>
      <c r="M61594" s="10"/>
    </row>
    <row r="61595" spans="2:13" s="1" customFormat="1" ht="13.8" x14ac:dyDescent="0.3">
      <c r="B61595" s="10"/>
      <c r="L61595" s="10"/>
      <c r="M61595" s="10"/>
    </row>
    <row r="61596" spans="2:13" s="1" customFormat="1" ht="13.8" x14ac:dyDescent="0.3">
      <c r="B61596" s="10"/>
      <c r="L61596" s="10"/>
      <c r="M61596" s="10"/>
    </row>
    <row r="61597" spans="2:13" s="1" customFormat="1" ht="13.8" x14ac:dyDescent="0.3">
      <c r="B61597" s="10"/>
      <c r="L61597" s="10"/>
      <c r="M61597" s="10"/>
    </row>
    <row r="61598" spans="2:13" s="1" customFormat="1" ht="13.8" x14ac:dyDescent="0.3">
      <c r="B61598" s="10"/>
      <c r="L61598" s="10"/>
      <c r="M61598" s="10"/>
    </row>
    <row r="61599" spans="2:13" s="1" customFormat="1" ht="13.8" x14ac:dyDescent="0.3">
      <c r="B61599" s="10"/>
      <c r="L61599" s="10"/>
      <c r="M61599" s="10"/>
    </row>
    <row r="61600" spans="2:13" s="1" customFormat="1" ht="13.8" x14ac:dyDescent="0.3">
      <c r="B61600" s="10"/>
      <c r="L61600" s="10"/>
      <c r="M61600" s="10"/>
    </row>
    <row r="61601" spans="2:13" s="1" customFormat="1" ht="13.8" x14ac:dyDescent="0.3">
      <c r="B61601" s="10"/>
      <c r="L61601" s="10"/>
      <c r="M61601" s="10"/>
    </row>
    <row r="61602" spans="2:13" s="1" customFormat="1" ht="13.8" x14ac:dyDescent="0.3">
      <c r="B61602" s="10"/>
      <c r="L61602" s="10"/>
      <c r="M61602" s="10"/>
    </row>
    <row r="61603" spans="2:13" s="1" customFormat="1" ht="13.8" x14ac:dyDescent="0.3">
      <c r="B61603" s="10"/>
      <c r="L61603" s="10"/>
      <c r="M61603" s="10"/>
    </row>
    <row r="61604" spans="2:13" s="1" customFormat="1" ht="13.8" x14ac:dyDescent="0.3">
      <c r="B61604" s="10"/>
      <c r="L61604" s="10"/>
      <c r="M61604" s="10"/>
    </row>
    <row r="61605" spans="2:13" s="1" customFormat="1" ht="13.8" x14ac:dyDescent="0.3">
      <c r="B61605" s="10"/>
      <c r="L61605" s="10"/>
      <c r="M61605" s="10"/>
    </row>
    <row r="61606" spans="2:13" s="1" customFormat="1" ht="13.8" x14ac:dyDescent="0.3">
      <c r="B61606" s="10"/>
      <c r="L61606" s="10"/>
      <c r="M61606" s="10"/>
    </row>
    <row r="61607" spans="2:13" s="1" customFormat="1" ht="13.8" x14ac:dyDescent="0.3">
      <c r="B61607" s="10"/>
      <c r="L61607" s="10"/>
      <c r="M61607" s="10"/>
    </row>
    <row r="61608" spans="2:13" s="1" customFormat="1" ht="13.8" x14ac:dyDescent="0.3">
      <c r="B61608" s="10"/>
      <c r="L61608" s="10"/>
      <c r="M61608" s="10"/>
    </row>
    <row r="61609" spans="2:13" s="1" customFormat="1" ht="13.8" x14ac:dyDescent="0.3">
      <c r="B61609" s="10"/>
      <c r="L61609" s="10"/>
      <c r="M61609" s="10"/>
    </row>
    <row r="61610" spans="2:13" s="1" customFormat="1" ht="13.8" x14ac:dyDescent="0.3">
      <c r="B61610" s="10"/>
      <c r="L61610" s="10"/>
      <c r="M61610" s="10"/>
    </row>
    <row r="61611" spans="2:13" s="1" customFormat="1" ht="13.8" x14ac:dyDescent="0.3">
      <c r="B61611" s="10"/>
      <c r="L61611" s="10"/>
      <c r="M61611" s="10"/>
    </row>
    <row r="61612" spans="2:13" s="1" customFormat="1" ht="13.8" x14ac:dyDescent="0.3">
      <c r="B61612" s="10"/>
      <c r="L61612" s="10"/>
      <c r="M61612" s="10"/>
    </row>
    <row r="61613" spans="2:13" s="1" customFormat="1" ht="13.8" x14ac:dyDescent="0.3">
      <c r="B61613" s="10"/>
      <c r="L61613" s="10"/>
      <c r="M61613" s="10"/>
    </row>
    <row r="61614" spans="2:13" s="1" customFormat="1" ht="13.8" x14ac:dyDescent="0.3">
      <c r="B61614" s="10"/>
      <c r="L61614" s="10"/>
      <c r="M61614" s="10"/>
    </row>
    <row r="61615" spans="2:13" s="1" customFormat="1" ht="13.8" x14ac:dyDescent="0.3">
      <c r="B61615" s="10"/>
      <c r="L61615" s="10"/>
      <c r="M61615" s="10"/>
    </row>
    <row r="61616" spans="2:13" s="1" customFormat="1" ht="13.8" x14ac:dyDescent="0.3">
      <c r="B61616" s="10"/>
      <c r="L61616" s="10"/>
      <c r="M61616" s="10"/>
    </row>
    <row r="61617" spans="2:13" s="1" customFormat="1" ht="13.8" x14ac:dyDescent="0.3">
      <c r="B61617" s="10"/>
      <c r="L61617" s="10"/>
      <c r="M61617" s="10"/>
    </row>
    <row r="61618" spans="2:13" s="1" customFormat="1" ht="13.8" x14ac:dyDescent="0.3">
      <c r="B61618" s="10"/>
      <c r="L61618" s="10"/>
      <c r="M61618" s="10"/>
    </row>
    <row r="61619" spans="2:13" s="1" customFormat="1" ht="13.8" x14ac:dyDescent="0.3">
      <c r="B61619" s="10"/>
      <c r="L61619" s="10"/>
      <c r="M61619" s="10"/>
    </row>
    <row r="61620" spans="2:13" s="1" customFormat="1" ht="13.8" x14ac:dyDescent="0.3">
      <c r="B61620" s="10"/>
      <c r="L61620" s="10"/>
      <c r="M61620" s="10"/>
    </row>
    <row r="61621" spans="2:13" s="1" customFormat="1" ht="13.8" x14ac:dyDescent="0.3">
      <c r="B61621" s="10"/>
      <c r="L61621" s="10"/>
      <c r="M61621" s="10"/>
    </row>
    <row r="61622" spans="2:13" s="1" customFormat="1" ht="13.8" x14ac:dyDescent="0.3">
      <c r="B61622" s="10"/>
      <c r="L61622" s="10"/>
      <c r="M61622" s="10"/>
    </row>
    <row r="61623" spans="2:13" s="1" customFormat="1" ht="13.8" x14ac:dyDescent="0.3">
      <c r="B61623" s="10"/>
      <c r="L61623" s="10"/>
      <c r="M61623" s="10"/>
    </row>
    <row r="61624" spans="2:13" s="1" customFormat="1" ht="13.8" x14ac:dyDescent="0.3">
      <c r="B61624" s="10"/>
      <c r="L61624" s="10"/>
      <c r="M61624" s="10"/>
    </row>
    <row r="61625" spans="2:13" s="1" customFormat="1" ht="13.8" x14ac:dyDescent="0.3">
      <c r="B61625" s="10"/>
      <c r="L61625" s="10"/>
      <c r="M61625" s="10"/>
    </row>
    <row r="61626" spans="2:13" s="1" customFormat="1" ht="13.8" x14ac:dyDescent="0.3">
      <c r="B61626" s="10"/>
      <c r="L61626" s="10"/>
      <c r="M61626" s="10"/>
    </row>
    <row r="61627" spans="2:13" s="1" customFormat="1" ht="13.8" x14ac:dyDescent="0.3">
      <c r="B61627" s="10"/>
      <c r="L61627" s="10"/>
      <c r="M61627" s="10"/>
    </row>
    <row r="61628" spans="2:13" s="1" customFormat="1" ht="13.8" x14ac:dyDescent="0.3">
      <c r="B61628" s="10"/>
      <c r="L61628" s="10"/>
      <c r="M61628" s="10"/>
    </row>
    <row r="61629" spans="2:13" s="1" customFormat="1" ht="13.8" x14ac:dyDescent="0.3">
      <c r="B61629" s="10"/>
      <c r="L61629" s="10"/>
      <c r="M61629" s="10"/>
    </row>
    <row r="61630" spans="2:13" s="1" customFormat="1" ht="13.8" x14ac:dyDescent="0.3">
      <c r="B61630" s="10"/>
      <c r="L61630" s="10"/>
      <c r="M61630" s="10"/>
    </row>
    <row r="61631" spans="2:13" s="1" customFormat="1" ht="13.8" x14ac:dyDescent="0.3">
      <c r="B61631" s="10"/>
      <c r="L61631" s="10"/>
      <c r="M61631" s="10"/>
    </row>
    <row r="61632" spans="2:13" s="1" customFormat="1" ht="13.8" x14ac:dyDescent="0.3">
      <c r="B61632" s="10"/>
      <c r="L61632" s="10"/>
      <c r="M61632" s="10"/>
    </row>
    <row r="61633" spans="2:13" s="1" customFormat="1" ht="13.8" x14ac:dyDescent="0.3">
      <c r="B61633" s="10"/>
      <c r="L61633" s="10"/>
      <c r="M61633" s="10"/>
    </row>
    <row r="61634" spans="2:13" s="1" customFormat="1" ht="13.8" x14ac:dyDescent="0.3">
      <c r="B61634" s="10"/>
      <c r="L61634" s="10"/>
      <c r="M61634" s="10"/>
    </row>
    <row r="61635" spans="2:13" s="1" customFormat="1" ht="13.8" x14ac:dyDescent="0.3">
      <c r="B61635" s="10"/>
      <c r="L61635" s="10"/>
      <c r="M61635" s="10"/>
    </row>
    <row r="61636" spans="2:13" s="1" customFormat="1" ht="13.8" x14ac:dyDescent="0.3">
      <c r="B61636" s="10"/>
      <c r="L61636" s="10"/>
      <c r="M61636" s="10"/>
    </row>
    <row r="61637" spans="2:13" s="1" customFormat="1" ht="13.8" x14ac:dyDescent="0.3">
      <c r="B61637" s="10"/>
      <c r="L61637" s="10"/>
      <c r="M61637" s="10"/>
    </row>
    <row r="61638" spans="2:13" s="1" customFormat="1" ht="13.8" x14ac:dyDescent="0.3">
      <c r="B61638" s="10"/>
      <c r="L61638" s="10"/>
      <c r="M61638" s="10"/>
    </row>
    <row r="61639" spans="2:13" s="1" customFormat="1" ht="13.8" x14ac:dyDescent="0.3">
      <c r="B61639" s="10"/>
      <c r="L61639" s="10"/>
      <c r="M61639" s="10"/>
    </row>
    <row r="61640" spans="2:13" s="1" customFormat="1" ht="13.8" x14ac:dyDescent="0.3">
      <c r="B61640" s="10"/>
      <c r="L61640" s="10"/>
      <c r="M61640" s="10"/>
    </row>
    <row r="61641" spans="2:13" s="1" customFormat="1" ht="13.8" x14ac:dyDescent="0.3">
      <c r="B61641" s="10"/>
      <c r="L61641" s="10"/>
      <c r="M61641" s="10"/>
    </row>
    <row r="61642" spans="2:13" s="1" customFormat="1" ht="13.8" x14ac:dyDescent="0.3">
      <c r="B61642" s="10"/>
      <c r="L61642" s="10"/>
      <c r="M61642" s="10"/>
    </row>
    <row r="61643" spans="2:13" s="1" customFormat="1" ht="13.8" x14ac:dyDescent="0.3">
      <c r="B61643" s="10"/>
      <c r="L61643" s="10"/>
      <c r="M61643" s="10"/>
    </row>
    <row r="61644" spans="2:13" s="1" customFormat="1" ht="13.8" x14ac:dyDescent="0.3">
      <c r="B61644" s="10"/>
      <c r="L61644" s="10"/>
      <c r="M61644" s="10"/>
    </row>
    <row r="61645" spans="2:13" s="1" customFormat="1" ht="13.8" x14ac:dyDescent="0.3">
      <c r="B61645" s="10"/>
      <c r="L61645" s="10"/>
      <c r="M61645" s="10"/>
    </row>
    <row r="61646" spans="2:13" s="1" customFormat="1" ht="13.8" x14ac:dyDescent="0.3">
      <c r="B61646" s="10"/>
      <c r="L61646" s="10"/>
      <c r="M61646" s="10"/>
    </row>
    <row r="61647" spans="2:13" s="1" customFormat="1" ht="13.8" x14ac:dyDescent="0.3">
      <c r="B61647" s="10"/>
      <c r="L61647" s="10"/>
      <c r="M61647" s="10"/>
    </row>
    <row r="61648" spans="2:13" s="1" customFormat="1" ht="13.8" x14ac:dyDescent="0.3">
      <c r="B61648" s="10"/>
      <c r="L61648" s="10"/>
      <c r="M61648" s="10"/>
    </row>
    <row r="61649" spans="2:13" s="1" customFormat="1" ht="13.8" x14ac:dyDescent="0.3">
      <c r="B61649" s="10"/>
      <c r="L61649" s="10"/>
      <c r="M61649" s="10"/>
    </row>
    <row r="61650" spans="2:13" s="1" customFormat="1" ht="13.8" x14ac:dyDescent="0.3">
      <c r="B61650" s="10"/>
      <c r="L61650" s="10"/>
      <c r="M61650" s="10"/>
    </row>
    <row r="61651" spans="2:13" s="1" customFormat="1" ht="13.8" x14ac:dyDescent="0.3">
      <c r="B61651" s="10"/>
      <c r="L61651" s="10"/>
      <c r="M61651" s="10"/>
    </row>
    <row r="61652" spans="2:13" s="1" customFormat="1" ht="13.8" x14ac:dyDescent="0.3">
      <c r="B61652" s="10"/>
      <c r="L61652" s="10"/>
      <c r="M61652" s="10"/>
    </row>
    <row r="61653" spans="2:13" s="1" customFormat="1" ht="13.8" x14ac:dyDescent="0.3">
      <c r="B61653" s="10"/>
      <c r="L61653" s="10"/>
      <c r="M61653" s="10"/>
    </row>
    <row r="61654" spans="2:13" s="1" customFormat="1" ht="13.8" x14ac:dyDescent="0.3">
      <c r="B61654" s="10"/>
      <c r="L61654" s="10"/>
      <c r="M61654" s="10"/>
    </row>
    <row r="61655" spans="2:13" s="1" customFormat="1" ht="13.8" x14ac:dyDescent="0.3">
      <c r="B61655" s="10"/>
      <c r="L61655" s="10"/>
      <c r="M61655" s="10"/>
    </row>
    <row r="61656" spans="2:13" s="1" customFormat="1" ht="13.8" x14ac:dyDescent="0.3">
      <c r="B61656" s="10"/>
      <c r="L61656" s="10"/>
      <c r="M61656" s="10"/>
    </row>
    <row r="61657" spans="2:13" s="1" customFormat="1" ht="13.8" x14ac:dyDescent="0.3">
      <c r="B61657" s="10"/>
      <c r="L61657" s="10"/>
      <c r="M61657" s="10"/>
    </row>
    <row r="61658" spans="2:13" s="1" customFormat="1" ht="13.8" x14ac:dyDescent="0.3">
      <c r="B61658" s="10"/>
      <c r="L61658" s="10"/>
      <c r="M61658" s="10"/>
    </row>
    <row r="61659" spans="2:13" s="1" customFormat="1" ht="13.8" x14ac:dyDescent="0.3">
      <c r="B61659" s="10"/>
      <c r="L61659" s="10"/>
      <c r="M61659" s="10"/>
    </row>
    <row r="61660" spans="2:13" s="1" customFormat="1" ht="13.8" x14ac:dyDescent="0.3">
      <c r="B61660" s="10"/>
      <c r="L61660" s="10"/>
      <c r="M61660" s="10"/>
    </row>
    <row r="61661" spans="2:13" s="1" customFormat="1" ht="13.8" x14ac:dyDescent="0.3">
      <c r="B61661" s="10"/>
      <c r="L61661" s="10"/>
      <c r="M61661" s="10"/>
    </row>
    <row r="61662" spans="2:13" s="1" customFormat="1" ht="13.8" x14ac:dyDescent="0.3">
      <c r="B61662" s="10"/>
      <c r="L61662" s="10"/>
      <c r="M61662" s="10"/>
    </row>
    <row r="61663" spans="2:13" s="1" customFormat="1" ht="13.8" x14ac:dyDescent="0.3">
      <c r="B61663" s="10"/>
      <c r="L61663" s="10"/>
      <c r="M61663" s="10"/>
    </row>
    <row r="61664" spans="2:13" s="1" customFormat="1" ht="13.8" x14ac:dyDescent="0.3">
      <c r="B61664" s="10"/>
      <c r="L61664" s="10"/>
      <c r="M61664" s="10"/>
    </row>
    <row r="61665" spans="2:13" s="1" customFormat="1" ht="13.8" x14ac:dyDescent="0.3">
      <c r="B61665" s="10"/>
      <c r="L61665" s="10"/>
      <c r="M61665" s="10"/>
    </row>
    <row r="61666" spans="2:13" s="1" customFormat="1" ht="13.8" x14ac:dyDescent="0.3">
      <c r="B61666" s="10"/>
      <c r="L61666" s="10"/>
      <c r="M61666" s="10"/>
    </row>
    <row r="61667" spans="2:13" s="1" customFormat="1" ht="13.8" x14ac:dyDescent="0.3">
      <c r="B61667" s="10"/>
      <c r="L61667" s="10"/>
      <c r="M61667" s="10"/>
    </row>
    <row r="61668" spans="2:13" s="1" customFormat="1" ht="13.8" x14ac:dyDescent="0.3">
      <c r="B61668" s="10"/>
      <c r="L61668" s="10"/>
      <c r="M61668" s="10"/>
    </row>
    <row r="61669" spans="2:13" s="1" customFormat="1" ht="13.8" x14ac:dyDescent="0.3">
      <c r="B61669" s="10"/>
      <c r="L61669" s="10"/>
      <c r="M61669" s="10"/>
    </row>
    <row r="61670" spans="2:13" s="1" customFormat="1" ht="13.8" x14ac:dyDescent="0.3">
      <c r="B61670" s="10"/>
      <c r="L61670" s="10"/>
      <c r="M61670" s="10"/>
    </row>
    <row r="61671" spans="2:13" s="1" customFormat="1" ht="13.8" x14ac:dyDescent="0.3">
      <c r="B61671" s="10"/>
      <c r="L61671" s="10"/>
      <c r="M61671" s="10"/>
    </row>
    <row r="61672" spans="2:13" s="1" customFormat="1" ht="13.8" x14ac:dyDescent="0.3">
      <c r="B61672" s="10"/>
      <c r="L61672" s="10"/>
      <c r="M61672" s="10"/>
    </row>
    <row r="61673" spans="2:13" s="1" customFormat="1" ht="13.8" x14ac:dyDescent="0.3">
      <c r="B61673" s="10"/>
      <c r="L61673" s="10"/>
      <c r="M61673" s="10"/>
    </row>
    <row r="61674" spans="2:13" s="1" customFormat="1" ht="13.8" x14ac:dyDescent="0.3">
      <c r="B61674" s="10"/>
      <c r="L61674" s="10"/>
      <c r="M61674" s="10"/>
    </row>
    <row r="61675" spans="2:13" s="1" customFormat="1" ht="13.8" x14ac:dyDescent="0.3">
      <c r="B61675" s="10"/>
      <c r="L61675" s="10"/>
      <c r="M61675" s="10"/>
    </row>
    <row r="61676" spans="2:13" s="1" customFormat="1" ht="13.8" x14ac:dyDescent="0.3">
      <c r="B61676" s="10"/>
      <c r="L61676" s="10"/>
      <c r="M61676" s="10"/>
    </row>
    <row r="61677" spans="2:13" s="1" customFormat="1" ht="13.8" x14ac:dyDescent="0.3">
      <c r="B61677" s="10"/>
      <c r="L61677" s="10"/>
      <c r="M61677" s="10"/>
    </row>
    <row r="61678" spans="2:13" s="1" customFormat="1" ht="13.8" x14ac:dyDescent="0.3">
      <c r="B61678" s="10"/>
      <c r="L61678" s="10"/>
      <c r="M61678" s="10"/>
    </row>
    <row r="61679" spans="2:13" s="1" customFormat="1" ht="13.8" x14ac:dyDescent="0.3">
      <c r="B61679" s="10"/>
      <c r="L61679" s="10"/>
      <c r="M61679" s="10"/>
    </row>
    <row r="61680" spans="2:13" s="1" customFormat="1" ht="13.8" x14ac:dyDescent="0.3">
      <c r="B61680" s="10"/>
      <c r="L61680" s="10"/>
      <c r="M61680" s="10"/>
    </row>
    <row r="61681" spans="2:13" s="1" customFormat="1" ht="13.8" x14ac:dyDescent="0.3">
      <c r="B61681" s="10"/>
      <c r="L61681" s="10"/>
      <c r="M61681" s="10"/>
    </row>
    <row r="61682" spans="2:13" s="1" customFormat="1" ht="13.8" x14ac:dyDescent="0.3">
      <c r="B61682" s="10"/>
      <c r="L61682" s="10"/>
      <c r="M61682" s="10"/>
    </row>
    <row r="61683" spans="2:13" s="1" customFormat="1" ht="13.8" x14ac:dyDescent="0.3">
      <c r="B61683" s="10"/>
      <c r="L61683" s="10"/>
      <c r="M61683" s="10"/>
    </row>
    <row r="61684" spans="2:13" s="1" customFormat="1" ht="13.8" x14ac:dyDescent="0.3">
      <c r="B61684" s="10"/>
      <c r="L61684" s="10"/>
      <c r="M61684" s="10"/>
    </row>
    <row r="61685" spans="2:13" s="1" customFormat="1" ht="13.8" x14ac:dyDescent="0.3">
      <c r="B61685" s="10"/>
      <c r="L61685" s="10"/>
      <c r="M61685" s="10"/>
    </row>
    <row r="61686" spans="2:13" s="1" customFormat="1" ht="13.8" x14ac:dyDescent="0.3">
      <c r="B61686" s="10"/>
      <c r="L61686" s="10"/>
      <c r="M61686" s="10"/>
    </row>
    <row r="61687" spans="2:13" s="1" customFormat="1" ht="13.8" x14ac:dyDescent="0.3">
      <c r="B61687" s="10"/>
      <c r="L61687" s="10"/>
      <c r="M61687" s="10"/>
    </row>
    <row r="61688" spans="2:13" s="1" customFormat="1" ht="13.8" x14ac:dyDescent="0.3">
      <c r="B61688" s="10"/>
      <c r="L61688" s="10"/>
      <c r="M61688" s="10"/>
    </row>
    <row r="61689" spans="2:13" s="1" customFormat="1" ht="13.8" x14ac:dyDescent="0.3">
      <c r="B61689" s="10"/>
      <c r="L61689" s="10"/>
      <c r="M61689" s="10"/>
    </row>
    <row r="61690" spans="2:13" s="1" customFormat="1" ht="13.8" x14ac:dyDescent="0.3">
      <c r="B61690" s="10"/>
      <c r="L61690" s="10"/>
      <c r="M61690" s="10"/>
    </row>
    <row r="61691" spans="2:13" s="1" customFormat="1" ht="13.8" x14ac:dyDescent="0.3">
      <c r="B61691" s="10"/>
      <c r="L61691" s="10"/>
      <c r="M61691" s="10"/>
    </row>
    <row r="61692" spans="2:13" s="1" customFormat="1" ht="13.8" x14ac:dyDescent="0.3">
      <c r="B61692" s="10"/>
      <c r="L61692" s="10"/>
      <c r="M61692" s="10"/>
    </row>
    <row r="61693" spans="2:13" s="1" customFormat="1" ht="13.8" x14ac:dyDescent="0.3">
      <c r="B61693" s="10"/>
      <c r="L61693" s="10"/>
      <c r="M61693" s="10"/>
    </row>
    <row r="61694" spans="2:13" s="1" customFormat="1" ht="13.8" x14ac:dyDescent="0.3">
      <c r="B61694" s="10"/>
      <c r="L61694" s="10"/>
      <c r="M61694" s="10"/>
    </row>
    <row r="61695" spans="2:13" s="1" customFormat="1" ht="13.8" x14ac:dyDescent="0.3">
      <c r="B61695" s="10"/>
      <c r="L61695" s="10"/>
      <c r="M61695" s="10"/>
    </row>
    <row r="61696" spans="2:13" s="1" customFormat="1" ht="13.8" x14ac:dyDescent="0.3">
      <c r="B61696" s="10"/>
      <c r="L61696" s="10"/>
      <c r="M61696" s="10"/>
    </row>
    <row r="61697" spans="2:13" s="1" customFormat="1" ht="13.8" x14ac:dyDescent="0.3">
      <c r="B61697" s="10"/>
      <c r="L61697" s="10"/>
      <c r="M61697" s="10"/>
    </row>
    <row r="61698" spans="2:13" s="1" customFormat="1" ht="13.8" x14ac:dyDescent="0.3">
      <c r="B61698" s="10"/>
      <c r="L61698" s="10"/>
      <c r="M61698" s="10"/>
    </row>
    <row r="61699" spans="2:13" s="1" customFormat="1" ht="13.8" x14ac:dyDescent="0.3">
      <c r="B61699" s="10"/>
      <c r="L61699" s="10"/>
      <c r="M61699" s="10"/>
    </row>
    <row r="61700" spans="2:13" s="1" customFormat="1" ht="13.8" x14ac:dyDescent="0.3">
      <c r="B61700" s="10"/>
      <c r="L61700" s="10"/>
      <c r="M61700" s="10"/>
    </row>
    <row r="61701" spans="2:13" s="1" customFormat="1" ht="13.8" x14ac:dyDescent="0.3">
      <c r="B61701" s="10"/>
      <c r="L61701" s="10"/>
      <c r="M61701" s="10"/>
    </row>
    <row r="61702" spans="2:13" s="1" customFormat="1" ht="13.8" x14ac:dyDescent="0.3">
      <c r="B61702" s="10"/>
      <c r="L61702" s="10"/>
      <c r="M61702" s="10"/>
    </row>
    <row r="61703" spans="2:13" s="1" customFormat="1" ht="13.8" x14ac:dyDescent="0.3">
      <c r="B61703" s="10"/>
      <c r="L61703" s="10"/>
      <c r="M61703" s="10"/>
    </row>
    <row r="61704" spans="2:13" s="1" customFormat="1" ht="13.8" x14ac:dyDescent="0.3">
      <c r="B61704" s="10"/>
      <c r="L61704" s="10"/>
      <c r="M61704" s="10"/>
    </row>
    <row r="61705" spans="2:13" s="1" customFormat="1" ht="13.8" x14ac:dyDescent="0.3">
      <c r="B61705" s="10"/>
      <c r="L61705" s="10"/>
      <c r="M61705" s="10"/>
    </row>
    <row r="61706" spans="2:13" s="1" customFormat="1" ht="13.8" x14ac:dyDescent="0.3">
      <c r="B61706" s="10"/>
      <c r="L61706" s="10"/>
      <c r="M61706" s="10"/>
    </row>
    <row r="61707" spans="2:13" s="1" customFormat="1" ht="13.8" x14ac:dyDescent="0.3">
      <c r="B61707" s="10"/>
      <c r="L61707" s="10"/>
      <c r="M61707" s="10"/>
    </row>
    <row r="61708" spans="2:13" s="1" customFormat="1" ht="13.8" x14ac:dyDescent="0.3">
      <c r="B61708" s="10"/>
      <c r="L61708" s="10"/>
      <c r="M61708" s="10"/>
    </row>
    <row r="61709" spans="2:13" s="1" customFormat="1" ht="13.8" x14ac:dyDescent="0.3">
      <c r="B61709" s="10"/>
      <c r="L61709" s="10"/>
      <c r="M61709" s="10"/>
    </row>
    <row r="61710" spans="2:13" s="1" customFormat="1" ht="13.8" x14ac:dyDescent="0.3">
      <c r="B61710" s="10"/>
      <c r="L61710" s="10"/>
      <c r="M61710" s="10"/>
    </row>
    <row r="61711" spans="2:13" s="1" customFormat="1" ht="13.8" x14ac:dyDescent="0.3">
      <c r="B61711" s="10"/>
      <c r="L61711" s="10"/>
      <c r="M61711" s="10"/>
    </row>
    <row r="61712" spans="2:13" s="1" customFormat="1" ht="13.8" x14ac:dyDescent="0.3">
      <c r="B61712" s="10"/>
      <c r="L61712" s="10"/>
      <c r="M61712" s="10"/>
    </row>
    <row r="61713" spans="2:13" s="1" customFormat="1" ht="13.8" x14ac:dyDescent="0.3">
      <c r="B61713" s="10"/>
      <c r="L61713" s="10"/>
      <c r="M61713" s="10"/>
    </row>
    <row r="61714" spans="2:13" s="1" customFormat="1" ht="13.8" x14ac:dyDescent="0.3">
      <c r="B61714" s="10"/>
      <c r="L61714" s="10"/>
      <c r="M61714" s="10"/>
    </row>
    <row r="61715" spans="2:13" s="1" customFormat="1" ht="13.8" x14ac:dyDescent="0.3">
      <c r="B61715" s="10"/>
      <c r="L61715" s="10"/>
      <c r="M61715" s="10"/>
    </row>
    <row r="61716" spans="2:13" s="1" customFormat="1" ht="13.8" x14ac:dyDescent="0.3">
      <c r="B61716" s="10"/>
      <c r="L61716" s="10"/>
      <c r="M61716" s="10"/>
    </row>
    <row r="61717" spans="2:13" s="1" customFormat="1" ht="13.8" x14ac:dyDescent="0.3">
      <c r="B61717" s="10"/>
      <c r="L61717" s="10"/>
      <c r="M61717" s="10"/>
    </row>
    <row r="61718" spans="2:13" s="1" customFormat="1" ht="13.8" x14ac:dyDescent="0.3">
      <c r="B61718" s="10"/>
      <c r="L61718" s="10"/>
      <c r="M61718" s="10"/>
    </row>
    <row r="61719" spans="2:13" s="1" customFormat="1" ht="13.8" x14ac:dyDescent="0.3">
      <c r="B61719" s="10"/>
      <c r="L61719" s="10"/>
      <c r="M61719" s="10"/>
    </row>
    <row r="61720" spans="2:13" s="1" customFormat="1" ht="13.8" x14ac:dyDescent="0.3">
      <c r="B61720" s="10"/>
      <c r="L61720" s="10"/>
      <c r="M61720" s="10"/>
    </row>
    <row r="61721" spans="2:13" s="1" customFormat="1" ht="13.8" x14ac:dyDescent="0.3">
      <c r="B61721" s="10"/>
      <c r="L61721" s="10"/>
      <c r="M61721" s="10"/>
    </row>
    <row r="61722" spans="2:13" s="1" customFormat="1" ht="13.8" x14ac:dyDescent="0.3">
      <c r="B61722" s="10"/>
      <c r="L61722" s="10"/>
      <c r="M61722" s="10"/>
    </row>
    <row r="61723" spans="2:13" s="1" customFormat="1" ht="13.8" x14ac:dyDescent="0.3">
      <c r="B61723" s="10"/>
      <c r="L61723" s="10"/>
      <c r="M61723" s="10"/>
    </row>
    <row r="61724" spans="2:13" s="1" customFormat="1" ht="13.8" x14ac:dyDescent="0.3">
      <c r="B61724" s="10"/>
      <c r="L61724" s="10"/>
      <c r="M61724" s="10"/>
    </row>
    <row r="61725" spans="2:13" s="1" customFormat="1" ht="13.8" x14ac:dyDescent="0.3">
      <c r="B61725" s="10"/>
      <c r="L61725" s="10"/>
      <c r="M61725" s="10"/>
    </row>
    <row r="61726" spans="2:13" s="1" customFormat="1" ht="13.8" x14ac:dyDescent="0.3">
      <c r="B61726" s="10"/>
      <c r="L61726" s="10"/>
      <c r="M61726" s="10"/>
    </row>
    <row r="61727" spans="2:13" s="1" customFormat="1" ht="13.8" x14ac:dyDescent="0.3">
      <c r="B61727" s="10"/>
      <c r="L61727" s="10"/>
      <c r="M61727" s="10"/>
    </row>
    <row r="61728" spans="2:13" s="1" customFormat="1" ht="13.8" x14ac:dyDescent="0.3">
      <c r="B61728" s="10"/>
      <c r="L61728" s="10"/>
      <c r="M61728" s="10"/>
    </row>
    <row r="61729" spans="2:13" s="1" customFormat="1" ht="13.8" x14ac:dyDescent="0.3">
      <c r="B61729" s="10"/>
      <c r="L61729" s="10"/>
      <c r="M61729" s="10"/>
    </row>
    <row r="61730" spans="2:13" s="1" customFormat="1" ht="13.8" x14ac:dyDescent="0.3">
      <c r="B61730" s="10"/>
      <c r="L61730" s="10"/>
      <c r="M61730" s="10"/>
    </row>
    <row r="61731" spans="2:13" s="1" customFormat="1" ht="13.8" x14ac:dyDescent="0.3">
      <c r="B61731" s="10"/>
      <c r="L61731" s="10"/>
      <c r="M61731" s="10"/>
    </row>
    <row r="61732" spans="2:13" s="1" customFormat="1" ht="13.8" x14ac:dyDescent="0.3">
      <c r="B61732" s="10"/>
      <c r="L61732" s="10"/>
      <c r="M61732" s="10"/>
    </row>
    <row r="61733" spans="2:13" s="1" customFormat="1" ht="13.8" x14ac:dyDescent="0.3">
      <c r="B61733" s="10"/>
      <c r="L61733" s="10"/>
      <c r="M61733" s="10"/>
    </row>
    <row r="61734" spans="2:13" s="1" customFormat="1" ht="13.8" x14ac:dyDescent="0.3">
      <c r="B61734" s="10"/>
      <c r="L61734" s="10"/>
      <c r="M61734" s="10"/>
    </row>
    <row r="61735" spans="2:13" s="1" customFormat="1" ht="13.8" x14ac:dyDescent="0.3">
      <c r="B61735" s="10"/>
      <c r="L61735" s="10"/>
      <c r="M61735" s="10"/>
    </row>
    <row r="61736" spans="2:13" s="1" customFormat="1" ht="13.8" x14ac:dyDescent="0.3">
      <c r="B61736" s="10"/>
      <c r="L61736" s="10"/>
      <c r="M61736" s="10"/>
    </row>
    <row r="61737" spans="2:13" s="1" customFormat="1" ht="13.8" x14ac:dyDescent="0.3">
      <c r="B61737" s="10"/>
      <c r="L61737" s="10"/>
      <c r="M61737" s="10"/>
    </row>
    <row r="61738" spans="2:13" s="1" customFormat="1" ht="13.8" x14ac:dyDescent="0.3">
      <c r="B61738" s="10"/>
      <c r="L61738" s="10"/>
      <c r="M61738" s="10"/>
    </row>
    <row r="61739" spans="2:13" s="1" customFormat="1" ht="13.8" x14ac:dyDescent="0.3">
      <c r="B61739" s="10"/>
      <c r="L61739" s="10"/>
      <c r="M61739" s="10"/>
    </row>
    <row r="61740" spans="2:13" s="1" customFormat="1" ht="13.8" x14ac:dyDescent="0.3">
      <c r="B61740" s="10"/>
      <c r="L61740" s="10"/>
      <c r="M61740" s="10"/>
    </row>
    <row r="61741" spans="2:13" s="1" customFormat="1" ht="13.8" x14ac:dyDescent="0.3">
      <c r="B61741" s="10"/>
      <c r="L61741" s="10"/>
      <c r="M61741" s="10"/>
    </row>
    <row r="61742" spans="2:13" s="1" customFormat="1" ht="13.8" x14ac:dyDescent="0.3">
      <c r="B61742" s="10"/>
      <c r="L61742" s="10"/>
      <c r="M61742" s="10"/>
    </row>
    <row r="61743" spans="2:13" s="1" customFormat="1" ht="13.8" x14ac:dyDescent="0.3">
      <c r="B61743" s="10"/>
      <c r="L61743" s="10"/>
      <c r="M61743" s="10"/>
    </row>
    <row r="61744" spans="2:13" s="1" customFormat="1" ht="13.8" x14ac:dyDescent="0.3">
      <c r="B61744" s="10"/>
      <c r="L61744" s="10"/>
      <c r="M61744" s="10"/>
    </row>
    <row r="61745" spans="2:13" s="1" customFormat="1" ht="13.8" x14ac:dyDescent="0.3">
      <c r="B61745" s="10"/>
      <c r="L61745" s="10"/>
      <c r="M61745" s="10"/>
    </row>
    <row r="61746" spans="2:13" s="1" customFormat="1" ht="13.8" x14ac:dyDescent="0.3">
      <c r="B61746" s="10"/>
      <c r="L61746" s="10"/>
      <c r="M61746" s="10"/>
    </row>
    <row r="61747" spans="2:13" s="1" customFormat="1" ht="13.8" x14ac:dyDescent="0.3">
      <c r="B61747" s="10"/>
      <c r="L61747" s="10"/>
      <c r="M61747" s="10"/>
    </row>
    <row r="61748" spans="2:13" s="1" customFormat="1" ht="13.8" x14ac:dyDescent="0.3">
      <c r="B61748" s="10"/>
      <c r="L61748" s="10"/>
      <c r="M61748" s="10"/>
    </row>
    <row r="61749" spans="2:13" s="1" customFormat="1" ht="13.8" x14ac:dyDescent="0.3">
      <c r="B61749" s="10"/>
      <c r="L61749" s="10"/>
      <c r="M61749" s="10"/>
    </row>
    <row r="61750" spans="2:13" s="1" customFormat="1" ht="13.8" x14ac:dyDescent="0.3">
      <c r="B61750" s="10"/>
      <c r="L61750" s="10"/>
      <c r="M61750" s="10"/>
    </row>
    <row r="61751" spans="2:13" s="1" customFormat="1" ht="13.8" x14ac:dyDescent="0.3">
      <c r="B61751" s="10"/>
      <c r="L61751" s="10"/>
      <c r="M61751" s="10"/>
    </row>
    <row r="61752" spans="2:13" s="1" customFormat="1" ht="13.8" x14ac:dyDescent="0.3">
      <c r="B61752" s="10"/>
      <c r="L61752" s="10"/>
      <c r="M61752" s="10"/>
    </row>
    <row r="61753" spans="2:13" s="1" customFormat="1" ht="13.8" x14ac:dyDescent="0.3">
      <c r="B61753" s="10"/>
      <c r="L61753" s="10"/>
      <c r="M61753" s="10"/>
    </row>
    <row r="61754" spans="2:13" s="1" customFormat="1" ht="13.8" x14ac:dyDescent="0.3">
      <c r="B61754" s="10"/>
      <c r="L61754" s="10"/>
      <c r="M61754" s="10"/>
    </row>
    <row r="61755" spans="2:13" s="1" customFormat="1" ht="13.8" x14ac:dyDescent="0.3">
      <c r="B61755" s="10"/>
      <c r="L61755" s="10"/>
      <c r="M61755" s="10"/>
    </row>
    <row r="61756" spans="2:13" s="1" customFormat="1" ht="13.8" x14ac:dyDescent="0.3">
      <c r="B61756" s="10"/>
      <c r="L61756" s="10"/>
      <c r="M61756" s="10"/>
    </row>
    <row r="61757" spans="2:13" s="1" customFormat="1" ht="13.8" x14ac:dyDescent="0.3">
      <c r="B61757" s="10"/>
      <c r="L61757" s="10"/>
      <c r="M61757" s="10"/>
    </row>
    <row r="61758" spans="2:13" s="1" customFormat="1" ht="13.8" x14ac:dyDescent="0.3">
      <c r="B61758" s="10"/>
      <c r="L61758" s="10"/>
      <c r="M61758" s="10"/>
    </row>
    <row r="61759" spans="2:13" s="1" customFormat="1" ht="13.8" x14ac:dyDescent="0.3">
      <c r="B61759" s="10"/>
      <c r="L61759" s="10"/>
      <c r="M61759" s="10"/>
    </row>
    <row r="61760" spans="2:13" s="1" customFormat="1" ht="13.8" x14ac:dyDescent="0.3">
      <c r="B61760" s="10"/>
      <c r="L61760" s="10"/>
      <c r="M61760" s="10"/>
    </row>
    <row r="61761" spans="2:13" s="1" customFormat="1" ht="13.8" x14ac:dyDescent="0.3">
      <c r="B61761" s="10"/>
      <c r="L61761" s="10"/>
      <c r="M61761" s="10"/>
    </row>
    <row r="61762" spans="2:13" s="1" customFormat="1" ht="13.8" x14ac:dyDescent="0.3">
      <c r="B61762" s="10"/>
      <c r="L61762" s="10"/>
      <c r="M61762" s="10"/>
    </row>
    <row r="61763" spans="2:13" s="1" customFormat="1" ht="13.8" x14ac:dyDescent="0.3">
      <c r="B61763" s="10"/>
      <c r="L61763" s="10"/>
      <c r="M61763" s="10"/>
    </row>
    <row r="61764" spans="2:13" s="1" customFormat="1" ht="13.8" x14ac:dyDescent="0.3">
      <c r="B61764" s="10"/>
      <c r="L61764" s="10"/>
      <c r="M61764" s="10"/>
    </row>
    <row r="61765" spans="2:13" s="1" customFormat="1" ht="13.8" x14ac:dyDescent="0.3">
      <c r="B61765" s="10"/>
      <c r="L61765" s="10"/>
      <c r="M61765" s="10"/>
    </row>
    <row r="61766" spans="2:13" s="1" customFormat="1" ht="13.8" x14ac:dyDescent="0.3">
      <c r="B61766" s="10"/>
      <c r="L61766" s="10"/>
      <c r="M61766" s="10"/>
    </row>
    <row r="61767" spans="2:13" s="1" customFormat="1" ht="13.8" x14ac:dyDescent="0.3">
      <c r="B61767" s="10"/>
      <c r="L61767" s="10"/>
      <c r="M61767" s="10"/>
    </row>
    <row r="61768" spans="2:13" s="1" customFormat="1" ht="13.8" x14ac:dyDescent="0.3">
      <c r="B61768" s="10"/>
      <c r="L61768" s="10"/>
      <c r="M61768" s="10"/>
    </row>
    <row r="61769" spans="2:13" s="1" customFormat="1" ht="13.8" x14ac:dyDescent="0.3">
      <c r="B61769" s="10"/>
      <c r="L61769" s="10"/>
      <c r="M61769" s="10"/>
    </row>
    <row r="61770" spans="2:13" s="1" customFormat="1" ht="13.8" x14ac:dyDescent="0.3">
      <c r="B61770" s="10"/>
      <c r="L61770" s="10"/>
      <c r="M61770" s="10"/>
    </row>
    <row r="61771" spans="2:13" s="1" customFormat="1" ht="13.8" x14ac:dyDescent="0.3">
      <c r="B61771" s="10"/>
      <c r="L61771" s="10"/>
      <c r="M61771" s="10"/>
    </row>
    <row r="61772" spans="2:13" s="1" customFormat="1" ht="13.8" x14ac:dyDescent="0.3">
      <c r="B61772" s="10"/>
      <c r="L61772" s="10"/>
      <c r="M61772" s="10"/>
    </row>
    <row r="61773" spans="2:13" s="1" customFormat="1" ht="13.8" x14ac:dyDescent="0.3">
      <c r="B61773" s="10"/>
      <c r="L61773" s="10"/>
      <c r="M61773" s="10"/>
    </row>
    <row r="61774" spans="2:13" s="1" customFormat="1" ht="13.8" x14ac:dyDescent="0.3">
      <c r="B61774" s="10"/>
      <c r="L61774" s="10"/>
      <c r="M61774" s="10"/>
    </row>
    <row r="61775" spans="2:13" s="1" customFormat="1" ht="13.8" x14ac:dyDescent="0.3">
      <c r="B61775" s="10"/>
      <c r="L61775" s="10"/>
      <c r="M61775" s="10"/>
    </row>
    <row r="61776" spans="2:13" s="1" customFormat="1" ht="13.8" x14ac:dyDescent="0.3">
      <c r="B61776" s="10"/>
      <c r="L61776" s="10"/>
      <c r="M61776" s="10"/>
    </row>
    <row r="61777" spans="2:13" s="1" customFormat="1" ht="13.8" x14ac:dyDescent="0.3">
      <c r="B61777" s="10"/>
      <c r="L61777" s="10"/>
      <c r="M61777" s="10"/>
    </row>
    <row r="61778" spans="2:13" s="1" customFormat="1" ht="13.8" x14ac:dyDescent="0.3">
      <c r="B61778" s="10"/>
      <c r="L61778" s="10"/>
      <c r="M61778" s="10"/>
    </row>
    <row r="61779" spans="2:13" s="1" customFormat="1" ht="13.8" x14ac:dyDescent="0.3">
      <c r="B61779" s="10"/>
      <c r="L61779" s="10"/>
      <c r="M61779" s="10"/>
    </row>
    <row r="61780" spans="2:13" s="1" customFormat="1" ht="13.8" x14ac:dyDescent="0.3">
      <c r="B61780" s="10"/>
      <c r="L61780" s="10"/>
      <c r="M61780" s="10"/>
    </row>
    <row r="61781" spans="2:13" s="1" customFormat="1" ht="13.8" x14ac:dyDescent="0.3">
      <c r="B61781" s="10"/>
      <c r="L61781" s="10"/>
      <c r="M61781" s="10"/>
    </row>
    <row r="61782" spans="2:13" s="1" customFormat="1" ht="13.8" x14ac:dyDescent="0.3">
      <c r="B61782" s="10"/>
      <c r="L61782" s="10"/>
      <c r="M61782" s="10"/>
    </row>
    <row r="61783" spans="2:13" s="1" customFormat="1" ht="13.8" x14ac:dyDescent="0.3">
      <c r="B61783" s="10"/>
      <c r="L61783" s="10"/>
      <c r="M61783" s="10"/>
    </row>
    <row r="61784" spans="2:13" s="1" customFormat="1" ht="13.8" x14ac:dyDescent="0.3">
      <c r="B61784" s="10"/>
      <c r="L61784" s="10"/>
      <c r="M61784" s="10"/>
    </row>
    <row r="61785" spans="2:13" s="1" customFormat="1" ht="13.8" x14ac:dyDescent="0.3">
      <c r="B61785" s="10"/>
      <c r="L61785" s="10"/>
      <c r="M61785" s="10"/>
    </row>
    <row r="61786" spans="2:13" s="1" customFormat="1" ht="13.8" x14ac:dyDescent="0.3">
      <c r="B61786" s="10"/>
      <c r="L61786" s="10"/>
      <c r="M61786" s="10"/>
    </row>
    <row r="61787" spans="2:13" s="1" customFormat="1" ht="13.8" x14ac:dyDescent="0.3">
      <c r="B61787" s="10"/>
      <c r="L61787" s="10"/>
      <c r="M61787" s="10"/>
    </row>
    <row r="61788" spans="2:13" s="1" customFormat="1" ht="13.8" x14ac:dyDescent="0.3">
      <c r="B61788" s="10"/>
      <c r="L61788" s="10"/>
      <c r="M61788" s="10"/>
    </row>
    <row r="61789" spans="2:13" s="1" customFormat="1" ht="13.8" x14ac:dyDescent="0.3">
      <c r="B61789" s="10"/>
      <c r="L61789" s="10"/>
      <c r="M61789" s="10"/>
    </row>
    <row r="61790" spans="2:13" s="1" customFormat="1" ht="13.8" x14ac:dyDescent="0.3">
      <c r="B61790" s="10"/>
      <c r="L61790" s="10"/>
      <c r="M61790" s="10"/>
    </row>
    <row r="61791" spans="2:13" s="1" customFormat="1" ht="13.8" x14ac:dyDescent="0.3">
      <c r="B61791" s="10"/>
      <c r="L61791" s="10"/>
      <c r="M61791" s="10"/>
    </row>
    <row r="61792" spans="2:13" s="1" customFormat="1" ht="13.8" x14ac:dyDescent="0.3">
      <c r="B61792" s="10"/>
      <c r="L61792" s="10"/>
      <c r="M61792" s="10"/>
    </row>
    <row r="61793" spans="2:13" s="1" customFormat="1" ht="13.8" x14ac:dyDescent="0.3">
      <c r="B61793" s="10"/>
      <c r="L61793" s="10"/>
      <c r="M61793" s="10"/>
    </row>
    <row r="61794" spans="2:13" s="1" customFormat="1" ht="13.8" x14ac:dyDescent="0.3">
      <c r="B61794" s="10"/>
      <c r="L61794" s="10"/>
      <c r="M61794" s="10"/>
    </row>
    <row r="61795" spans="2:13" s="1" customFormat="1" ht="13.8" x14ac:dyDescent="0.3">
      <c r="B61795" s="10"/>
      <c r="L61795" s="10"/>
      <c r="M61795" s="10"/>
    </row>
    <row r="61796" spans="2:13" s="1" customFormat="1" ht="13.8" x14ac:dyDescent="0.3">
      <c r="B61796" s="10"/>
      <c r="L61796" s="10"/>
      <c r="M61796" s="10"/>
    </row>
    <row r="61797" spans="2:13" s="1" customFormat="1" ht="13.8" x14ac:dyDescent="0.3">
      <c r="B61797" s="10"/>
      <c r="L61797" s="10"/>
      <c r="M61797" s="10"/>
    </row>
    <row r="61798" spans="2:13" s="1" customFormat="1" ht="13.8" x14ac:dyDescent="0.3">
      <c r="B61798" s="10"/>
      <c r="L61798" s="10"/>
      <c r="M61798" s="10"/>
    </row>
    <row r="61799" spans="2:13" s="1" customFormat="1" ht="13.8" x14ac:dyDescent="0.3">
      <c r="B61799" s="10"/>
      <c r="L61799" s="10"/>
      <c r="M61799" s="10"/>
    </row>
    <row r="61800" spans="2:13" s="1" customFormat="1" ht="13.8" x14ac:dyDescent="0.3">
      <c r="B61800" s="10"/>
      <c r="L61800" s="10"/>
      <c r="M61800" s="10"/>
    </row>
    <row r="61801" spans="2:13" s="1" customFormat="1" ht="13.8" x14ac:dyDescent="0.3">
      <c r="B61801" s="10"/>
      <c r="L61801" s="10"/>
      <c r="M61801" s="10"/>
    </row>
    <row r="61802" spans="2:13" s="1" customFormat="1" ht="13.8" x14ac:dyDescent="0.3">
      <c r="B61802" s="10"/>
      <c r="L61802" s="10"/>
      <c r="M61802" s="10"/>
    </row>
    <row r="61803" spans="2:13" s="1" customFormat="1" ht="13.8" x14ac:dyDescent="0.3">
      <c r="B61803" s="10"/>
      <c r="L61803" s="10"/>
      <c r="M61803" s="10"/>
    </row>
    <row r="61804" spans="2:13" s="1" customFormat="1" ht="13.8" x14ac:dyDescent="0.3">
      <c r="B61804" s="10"/>
      <c r="L61804" s="10"/>
      <c r="M61804" s="10"/>
    </row>
    <row r="61805" spans="2:13" s="1" customFormat="1" ht="13.8" x14ac:dyDescent="0.3">
      <c r="B61805" s="10"/>
      <c r="L61805" s="10"/>
      <c r="M61805" s="10"/>
    </row>
    <row r="61806" spans="2:13" s="1" customFormat="1" ht="13.8" x14ac:dyDescent="0.3">
      <c r="B61806" s="10"/>
      <c r="L61806" s="10"/>
      <c r="M61806" s="10"/>
    </row>
    <row r="61807" spans="2:13" s="1" customFormat="1" ht="13.8" x14ac:dyDescent="0.3">
      <c r="B61807" s="10"/>
      <c r="L61807" s="10"/>
      <c r="M61807" s="10"/>
    </row>
    <row r="61808" spans="2:13" s="1" customFormat="1" ht="13.8" x14ac:dyDescent="0.3">
      <c r="B61808" s="10"/>
      <c r="L61808" s="10"/>
      <c r="M61808" s="10"/>
    </row>
    <row r="61809" spans="2:13" s="1" customFormat="1" ht="13.8" x14ac:dyDescent="0.3">
      <c r="B61809" s="10"/>
      <c r="L61809" s="10"/>
      <c r="M61809" s="10"/>
    </row>
    <row r="61810" spans="2:13" s="1" customFormat="1" ht="13.8" x14ac:dyDescent="0.3">
      <c r="B61810" s="10"/>
      <c r="L61810" s="10"/>
      <c r="M61810" s="10"/>
    </row>
    <row r="61811" spans="2:13" s="1" customFormat="1" ht="13.8" x14ac:dyDescent="0.3">
      <c r="B61811" s="10"/>
      <c r="L61811" s="10"/>
      <c r="M61811" s="10"/>
    </row>
    <row r="61812" spans="2:13" s="1" customFormat="1" ht="13.8" x14ac:dyDescent="0.3">
      <c r="B61812" s="10"/>
      <c r="L61812" s="10"/>
      <c r="M61812" s="10"/>
    </row>
    <row r="61813" spans="2:13" s="1" customFormat="1" ht="13.8" x14ac:dyDescent="0.3">
      <c r="B61813" s="10"/>
      <c r="L61813" s="10"/>
      <c r="M61813" s="10"/>
    </row>
    <row r="61814" spans="2:13" s="1" customFormat="1" ht="13.8" x14ac:dyDescent="0.3">
      <c r="B61814" s="10"/>
      <c r="L61814" s="10"/>
      <c r="M61814" s="10"/>
    </row>
    <row r="61815" spans="2:13" s="1" customFormat="1" ht="13.8" x14ac:dyDescent="0.3">
      <c r="B61815" s="10"/>
      <c r="L61815" s="10"/>
      <c r="M61815" s="10"/>
    </row>
    <row r="61816" spans="2:13" s="1" customFormat="1" ht="13.8" x14ac:dyDescent="0.3">
      <c r="B61816" s="10"/>
      <c r="L61816" s="10"/>
      <c r="M61816" s="10"/>
    </row>
    <row r="61817" spans="2:13" s="1" customFormat="1" ht="13.8" x14ac:dyDescent="0.3">
      <c r="B61817" s="10"/>
      <c r="L61817" s="10"/>
      <c r="M61817" s="10"/>
    </row>
    <row r="61818" spans="2:13" s="1" customFormat="1" ht="13.8" x14ac:dyDescent="0.3">
      <c r="B61818" s="10"/>
      <c r="L61818" s="10"/>
      <c r="M61818" s="10"/>
    </row>
    <row r="61819" spans="2:13" s="1" customFormat="1" ht="13.8" x14ac:dyDescent="0.3">
      <c r="B61819" s="10"/>
      <c r="L61819" s="10"/>
      <c r="M61819" s="10"/>
    </row>
    <row r="61820" spans="2:13" s="1" customFormat="1" ht="13.8" x14ac:dyDescent="0.3">
      <c r="B61820" s="10"/>
      <c r="L61820" s="10"/>
      <c r="M61820" s="10"/>
    </row>
    <row r="61821" spans="2:13" s="1" customFormat="1" ht="13.8" x14ac:dyDescent="0.3">
      <c r="B61821" s="10"/>
      <c r="L61821" s="10"/>
      <c r="M61821" s="10"/>
    </row>
    <row r="61822" spans="2:13" s="1" customFormat="1" ht="13.8" x14ac:dyDescent="0.3">
      <c r="B61822" s="10"/>
      <c r="L61822" s="10"/>
      <c r="M61822" s="10"/>
    </row>
    <row r="61823" spans="2:13" s="1" customFormat="1" ht="13.8" x14ac:dyDescent="0.3">
      <c r="B61823" s="10"/>
      <c r="L61823" s="10"/>
      <c r="M61823" s="10"/>
    </row>
    <row r="61824" spans="2:13" s="1" customFormat="1" ht="13.8" x14ac:dyDescent="0.3">
      <c r="B61824" s="10"/>
      <c r="L61824" s="10"/>
      <c r="M61824" s="10"/>
    </row>
    <row r="61825" spans="2:13" s="1" customFormat="1" ht="13.8" x14ac:dyDescent="0.3">
      <c r="B61825" s="10"/>
      <c r="L61825" s="10"/>
      <c r="M61825" s="10"/>
    </row>
    <row r="61826" spans="2:13" s="1" customFormat="1" ht="13.8" x14ac:dyDescent="0.3">
      <c r="B61826" s="10"/>
      <c r="L61826" s="10"/>
      <c r="M61826" s="10"/>
    </row>
    <row r="61827" spans="2:13" s="1" customFormat="1" ht="13.8" x14ac:dyDescent="0.3">
      <c r="B61827" s="10"/>
      <c r="L61827" s="10"/>
      <c r="M61827" s="10"/>
    </row>
    <row r="61828" spans="2:13" s="1" customFormat="1" ht="13.8" x14ac:dyDescent="0.3">
      <c r="B61828" s="10"/>
      <c r="L61828" s="10"/>
      <c r="M61828" s="10"/>
    </row>
    <row r="61829" spans="2:13" s="1" customFormat="1" ht="13.8" x14ac:dyDescent="0.3">
      <c r="B61829" s="10"/>
      <c r="L61829" s="10"/>
      <c r="M61829" s="10"/>
    </row>
    <row r="61830" spans="2:13" s="1" customFormat="1" ht="13.8" x14ac:dyDescent="0.3">
      <c r="B61830" s="10"/>
      <c r="L61830" s="10"/>
      <c r="M61830" s="10"/>
    </row>
    <row r="61831" spans="2:13" s="1" customFormat="1" ht="13.8" x14ac:dyDescent="0.3">
      <c r="B61831" s="10"/>
      <c r="L61831" s="10"/>
      <c r="M61831" s="10"/>
    </row>
    <row r="61832" spans="2:13" s="1" customFormat="1" ht="13.8" x14ac:dyDescent="0.3">
      <c r="B61832" s="10"/>
      <c r="L61832" s="10"/>
      <c r="M61832" s="10"/>
    </row>
    <row r="61833" spans="2:13" s="1" customFormat="1" ht="13.8" x14ac:dyDescent="0.3">
      <c r="B61833" s="10"/>
      <c r="L61833" s="10"/>
      <c r="M61833" s="10"/>
    </row>
    <row r="61834" spans="2:13" s="1" customFormat="1" ht="13.8" x14ac:dyDescent="0.3">
      <c r="B61834" s="10"/>
      <c r="L61834" s="10"/>
      <c r="M61834" s="10"/>
    </row>
    <row r="61835" spans="2:13" s="1" customFormat="1" ht="13.8" x14ac:dyDescent="0.3">
      <c r="B61835" s="10"/>
      <c r="L61835" s="10"/>
      <c r="M61835" s="10"/>
    </row>
    <row r="61836" spans="2:13" s="1" customFormat="1" ht="13.8" x14ac:dyDescent="0.3">
      <c r="B61836" s="10"/>
      <c r="L61836" s="10"/>
      <c r="M61836" s="10"/>
    </row>
    <row r="61837" spans="2:13" s="1" customFormat="1" ht="13.8" x14ac:dyDescent="0.3">
      <c r="B61837" s="10"/>
      <c r="L61837" s="10"/>
      <c r="M61837" s="10"/>
    </row>
    <row r="61838" spans="2:13" s="1" customFormat="1" ht="13.8" x14ac:dyDescent="0.3">
      <c r="B61838" s="10"/>
      <c r="L61838" s="10"/>
      <c r="M61838" s="10"/>
    </row>
    <row r="61839" spans="2:13" s="1" customFormat="1" ht="13.8" x14ac:dyDescent="0.3">
      <c r="B61839" s="10"/>
      <c r="L61839" s="10"/>
      <c r="M61839" s="10"/>
    </row>
    <row r="61840" spans="2:13" s="1" customFormat="1" ht="13.8" x14ac:dyDescent="0.3">
      <c r="B61840" s="10"/>
      <c r="L61840" s="10"/>
      <c r="M61840" s="10"/>
    </row>
    <row r="61841" spans="2:13" s="1" customFormat="1" ht="13.8" x14ac:dyDescent="0.3">
      <c r="B61841" s="10"/>
      <c r="L61841" s="10"/>
      <c r="M61841" s="10"/>
    </row>
    <row r="61842" spans="2:13" s="1" customFormat="1" ht="13.8" x14ac:dyDescent="0.3">
      <c r="B61842" s="10"/>
      <c r="L61842" s="10"/>
      <c r="M61842" s="10"/>
    </row>
    <row r="61843" spans="2:13" s="1" customFormat="1" ht="13.8" x14ac:dyDescent="0.3">
      <c r="B61843" s="10"/>
      <c r="L61843" s="10"/>
      <c r="M61843" s="10"/>
    </row>
    <row r="61844" spans="2:13" s="1" customFormat="1" ht="13.8" x14ac:dyDescent="0.3">
      <c r="B61844" s="10"/>
      <c r="L61844" s="10"/>
      <c r="M61844" s="10"/>
    </row>
    <row r="61845" spans="2:13" s="1" customFormat="1" ht="13.8" x14ac:dyDescent="0.3">
      <c r="B61845" s="10"/>
      <c r="L61845" s="10"/>
      <c r="M61845" s="10"/>
    </row>
    <row r="61846" spans="2:13" s="1" customFormat="1" ht="13.8" x14ac:dyDescent="0.3">
      <c r="B61846" s="10"/>
      <c r="L61846" s="10"/>
      <c r="M61846" s="10"/>
    </row>
    <row r="61847" spans="2:13" s="1" customFormat="1" ht="13.8" x14ac:dyDescent="0.3">
      <c r="B61847" s="10"/>
      <c r="L61847" s="10"/>
      <c r="M61847" s="10"/>
    </row>
    <row r="61848" spans="2:13" s="1" customFormat="1" ht="13.8" x14ac:dyDescent="0.3">
      <c r="B61848" s="10"/>
      <c r="L61848" s="10"/>
      <c r="M61848" s="10"/>
    </row>
    <row r="61849" spans="2:13" s="1" customFormat="1" ht="13.8" x14ac:dyDescent="0.3">
      <c r="B61849" s="10"/>
      <c r="L61849" s="10"/>
      <c r="M61849" s="10"/>
    </row>
    <row r="61850" spans="2:13" s="1" customFormat="1" ht="13.8" x14ac:dyDescent="0.3">
      <c r="B61850" s="10"/>
      <c r="L61850" s="10"/>
      <c r="M61850" s="10"/>
    </row>
    <row r="61851" spans="2:13" s="1" customFormat="1" ht="13.8" x14ac:dyDescent="0.3">
      <c r="B61851" s="10"/>
      <c r="L61851" s="10"/>
      <c r="M61851" s="10"/>
    </row>
    <row r="61852" spans="2:13" s="1" customFormat="1" ht="13.8" x14ac:dyDescent="0.3">
      <c r="B61852" s="10"/>
      <c r="L61852" s="10"/>
      <c r="M61852" s="10"/>
    </row>
    <row r="61853" spans="2:13" s="1" customFormat="1" ht="13.8" x14ac:dyDescent="0.3">
      <c r="B61853" s="10"/>
      <c r="L61853" s="10"/>
      <c r="M61853" s="10"/>
    </row>
    <row r="61854" spans="2:13" s="1" customFormat="1" ht="13.8" x14ac:dyDescent="0.3">
      <c r="B61854" s="10"/>
      <c r="L61854" s="10"/>
      <c r="M61854" s="10"/>
    </row>
    <row r="61855" spans="2:13" s="1" customFormat="1" ht="13.8" x14ac:dyDescent="0.3">
      <c r="B61855" s="10"/>
      <c r="L61855" s="10"/>
      <c r="M61855" s="10"/>
    </row>
    <row r="61856" spans="2:13" s="1" customFormat="1" ht="13.8" x14ac:dyDescent="0.3">
      <c r="B61856" s="10"/>
      <c r="L61856" s="10"/>
      <c r="M61856" s="10"/>
    </row>
    <row r="61857" spans="2:13" s="1" customFormat="1" ht="13.8" x14ac:dyDescent="0.3">
      <c r="B61857" s="10"/>
      <c r="L61857" s="10"/>
      <c r="M61857" s="10"/>
    </row>
    <row r="61858" spans="2:13" s="1" customFormat="1" ht="13.8" x14ac:dyDescent="0.3">
      <c r="B61858" s="10"/>
      <c r="L61858" s="10"/>
      <c r="M61858" s="10"/>
    </row>
    <row r="61859" spans="2:13" s="1" customFormat="1" ht="13.8" x14ac:dyDescent="0.3">
      <c r="B61859" s="10"/>
      <c r="L61859" s="10"/>
      <c r="M61859" s="10"/>
    </row>
    <row r="61860" spans="2:13" s="1" customFormat="1" ht="13.8" x14ac:dyDescent="0.3">
      <c r="B61860" s="10"/>
      <c r="L61860" s="10"/>
      <c r="M61860" s="10"/>
    </row>
    <row r="61861" spans="2:13" s="1" customFormat="1" ht="13.8" x14ac:dyDescent="0.3">
      <c r="B61861" s="10"/>
      <c r="L61861" s="10"/>
      <c r="M61861" s="10"/>
    </row>
    <row r="61862" spans="2:13" s="1" customFormat="1" ht="13.8" x14ac:dyDescent="0.3">
      <c r="B61862" s="10"/>
      <c r="L61862" s="10"/>
      <c r="M61862" s="10"/>
    </row>
    <row r="61863" spans="2:13" s="1" customFormat="1" ht="13.8" x14ac:dyDescent="0.3">
      <c r="B61863" s="10"/>
      <c r="L61863" s="10"/>
      <c r="M61863" s="10"/>
    </row>
    <row r="61864" spans="2:13" s="1" customFormat="1" ht="13.8" x14ac:dyDescent="0.3">
      <c r="B61864" s="10"/>
      <c r="L61864" s="10"/>
      <c r="M61864" s="10"/>
    </row>
    <row r="61865" spans="2:13" s="1" customFormat="1" ht="13.8" x14ac:dyDescent="0.3">
      <c r="B61865" s="10"/>
      <c r="L61865" s="10"/>
      <c r="M61865" s="10"/>
    </row>
    <row r="61866" spans="2:13" s="1" customFormat="1" ht="13.8" x14ac:dyDescent="0.3">
      <c r="B61866" s="10"/>
      <c r="L61866" s="10"/>
      <c r="M61866" s="10"/>
    </row>
    <row r="61867" spans="2:13" s="1" customFormat="1" ht="13.8" x14ac:dyDescent="0.3">
      <c r="B61867" s="10"/>
      <c r="L61867" s="10"/>
      <c r="M61867" s="10"/>
    </row>
    <row r="61868" spans="2:13" s="1" customFormat="1" ht="13.8" x14ac:dyDescent="0.3">
      <c r="B61868" s="10"/>
      <c r="L61868" s="10"/>
      <c r="M61868" s="10"/>
    </row>
    <row r="61869" spans="2:13" s="1" customFormat="1" ht="13.8" x14ac:dyDescent="0.3">
      <c r="B61869" s="10"/>
      <c r="L61869" s="10"/>
      <c r="M61869" s="10"/>
    </row>
    <row r="61870" spans="2:13" s="1" customFormat="1" ht="13.8" x14ac:dyDescent="0.3">
      <c r="B61870" s="10"/>
      <c r="L61870" s="10"/>
      <c r="M61870" s="10"/>
    </row>
    <row r="61871" spans="2:13" s="1" customFormat="1" ht="13.8" x14ac:dyDescent="0.3">
      <c r="B61871" s="10"/>
      <c r="L61871" s="10"/>
      <c r="M61871" s="10"/>
    </row>
    <row r="61872" spans="2:13" s="1" customFormat="1" ht="13.8" x14ac:dyDescent="0.3">
      <c r="B61872" s="10"/>
      <c r="L61872" s="10"/>
      <c r="M61872" s="10"/>
    </row>
    <row r="61873" spans="2:13" s="1" customFormat="1" ht="13.8" x14ac:dyDescent="0.3">
      <c r="B61873" s="10"/>
      <c r="L61873" s="10"/>
      <c r="M61873" s="10"/>
    </row>
    <row r="61874" spans="2:13" s="1" customFormat="1" ht="13.8" x14ac:dyDescent="0.3">
      <c r="B61874" s="10"/>
      <c r="L61874" s="10"/>
      <c r="M61874" s="10"/>
    </row>
    <row r="61875" spans="2:13" s="1" customFormat="1" ht="13.8" x14ac:dyDescent="0.3">
      <c r="B61875" s="10"/>
      <c r="L61875" s="10"/>
      <c r="M61875" s="10"/>
    </row>
    <row r="61876" spans="2:13" s="1" customFormat="1" ht="13.8" x14ac:dyDescent="0.3">
      <c r="B61876" s="10"/>
      <c r="L61876" s="10"/>
      <c r="M61876" s="10"/>
    </row>
    <row r="61877" spans="2:13" s="1" customFormat="1" ht="13.8" x14ac:dyDescent="0.3">
      <c r="B61877" s="10"/>
      <c r="L61877" s="10"/>
      <c r="M61877" s="10"/>
    </row>
    <row r="61878" spans="2:13" s="1" customFormat="1" ht="13.8" x14ac:dyDescent="0.3">
      <c r="B61878" s="10"/>
      <c r="L61878" s="10"/>
      <c r="M61878" s="10"/>
    </row>
    <row r="61879" spans="2:13" s="1" customFormat="1" ht="13.8" x14ac:dyDescent="0.3">
      <c r="B61879" s="10"/>
      <c r="L61879" s="10"/>
      <c r="M61879" s="10"/>
    </row>
    <row r="61880" spans="2:13" s="1" customFormat="1" ht="13.8" x14ac:dyDescent="0.3">
      <c r="B61880" s="10"/>
      <c r="L61880" s="10"/>
      <c r="M61880" s="10"/>
    </row>
    <row r="61881" spans="2:13" s="1" customFormat="1" ht="13.8" x14ac:dyDescent="0.3">
      <c r="B61881" s="10"/>
      <c r="L61881" s="10"/>
      <c r="M61881" s="10"/>
    </row>
    <row r="61882" spans="2:13" s="1" customFormat="1" ht="13.8" x14ac:dyDescent="0.3">
      <c r="B61882" s="10"/>
      <c r="L61882" s="10"/>
      <c r="M61882" s="10"/>
    </row>
    <row r="61883" spans="2:13" s="1" customFormat="1" ht="13.8" x14ac:dyDescent="0.3">
      <c r="B61883" s="10"/>
      <c r="L61883" s="10"/>
      <c r="M61883" s="10"/>
    </row>
    <row r="61884" spans="2:13" s="1" customFormat="1" ht="13.8" x14ac:dyDescent="0.3">
      <c r="B61884" s="10"/>
      <c r="L61884" s="10"/>
      <c r="M61884" s="10"/>
    </row>
    <row r="61885" spans="2:13" s="1" customFormat="1" ht="13.8" x14ac:dyDescent="0.3">
      <c r="B61885" s="10"/>
      <c r="L61885" s="10"/>
      <c r="M61885" s="10"/>
    </row>
    <row r="61886" spans="2:13" s="1" customFormat="1" ht="13.8" x14ac:dyDescent="0.3">
      <c r="B61886" s="10"/>
      <c r="L61886" s="10"/>
      <c r="M61886" s="10"/>
    </row>
    <row r="61887" spans="2:13" s="1" customFormat="1" ht="13.8" x14ac:dyDescent="0.3">
      <c r="B61887" s="10"/>
      <c r="L61887" s="10"/>
      <c r="M61887" s="10"/>
    </row>
    <row r="61888" spans="2:13" s="1" customFormat="1" ht="13.8" x14ac:dyDescent="0.3">
      <c r="B61888" s="10"/>
      <c r="L61888" s="10"/>
      <c r="M61888" s="10"/>
    </row>
    <row r="61889" spans="2:13" s="1" customFormat="1" ht="13.8" x14ac:dyDescent="0.3">
      <c r="B61889" s="10"/>
      <c r="L61889" s="10"/>
      <c r="M61889" s="10"/>
    </row>
    <row r="61890" spans="2:13" s="1" customFormat="1" ht="13.8" x14ac:dyDescent="0.3">
      <c r="B61890" s="10"/>
      <c r="L61890" s="10"/>
      <c r="M61890" s="10"/>
    </row>
    <row r="61891" spans="2:13" s="1" customFormat="1" ht="13.8" x14ac:dyDescent="0.3">
      <c r="B61891" s="10"/>
      <c r="L61891" s="10"/>
      <c r="M61891" s="10"/>
    </row>
    <row r="61892" spans="2:13" s="1" customFormat="1" ht="13.8" x14ac:dyDescent="0.3">
      <c r="B61892" s="10"/>
      <c r="L61892" s="10"/>
      <c r="M61892" s="10"/>
    </row>
    <row r="61893" spans="2:13" s="1" customFormat="1" ht="13.8" x14ac:dyDescent="0.3">
      <c r="B61893" s="10"/>
      <c r="L61893" s="10"/>
      <c r="M61893" s="10"/>
    </row>
    <row r="61894" spans="2:13" s="1" customFormat="1" ht="13.8" x14ac:dyDescent="0.3">
      <c r="B61894" s="10"/>
      <c r="L61894" s="10"/>
      <c r="M61894" s="10"/>
    </row>
    <row r="61895" spans="2:13" s="1" customFormat="1" ht="13.8" x14ac:dyDescent="0.3">
      <c r="B61895" s="10"/>
      <c r="L61895" s="10"/>
      <c r="M61895" s="10"/>
    </row>
    <row r="61896" spans="2:13" s="1" customFormat="1" ht="13.8" x14ac:dyDescent="0.3">
      <c r="B61896" s="10"/>
      <c r="L61896" s="10"/>
      <c r="M61896" s="10"/>
    </row>
    <row r="61897" spans="2:13" s="1" customFormat="1" ht="13.8" x14ac:dyDescent="0.3">
      <c r="B61897" s="10"/>
      <c r="L61897" s="10"/>
      <c r="M61897" s="10"/>
    </row>
    <row r="61898" spans="2:13" s="1" customFormat="1" ht="13.8" x14ac:dyDescent="0.3">
      <c r="B61898" s="10"/>
      <c r="L61898" s="10"/>
      <c r="M61898" s="10"/>
    </row>
    <row r="61899" spans="2:13" s="1" customFormat="1" ht="13.8" x14ac:dyDescent="0.3">
      <c r="B61899" s="10"/>
      <c r="L61899" s="10"/>
      <c r="M61899" s="10"/>
    </row>
    <row r="61900" spans="2:13" s="1" customFormat="1" ht="13.8" x14ac:dyDescent="0.3">
      <c r="B61900" s="10"/>
      <c r="L61900" s="10"/>
      <c r="M61900" s="10"/>
    </row>
    <row r="61901" spans="2:13" s="1" customFormat="1" ht="13.8" x14ac:dyDescent="0.3">
      <c r="B61901" s="10"/>
      <c r="L61901" s="10"/>
      <c r="M61901" s="10"/>
    </row>
    <row r="61902" spans="2:13" s="1" customFormat="1" ht="13.8" x14ac:dyDescent="0.3">
      <c r="B61902" s="10"/>
      <c r="L61902" s="10"/>
      <c r="M61902" s="10"/>
    </row>
    <row r="61903" spans="2:13" s="1" customFormat="1" ht="13.8" x14ac:dyDescent="0.3">
      <c r="B61903" s="10"/>
      <c r="L61903" s="10"/>
      <c r="M61903" s="10"/>
    </row>
    <row r="61904" spans="2:13" s="1" customFormat="1" ht="13.8" x14ac:dyDescent="0.3">
      <c r="B61904" s="10"/>
      <c r="L61904" s="10"/>
      <c r="M61904" s="10"/>
    </row>
    <row r="61905" spans="2:13" s="1" customFormat="1" ht="13.8" x14ac:dyDescent="0.3">
      <c r="B61905" s="10"/>
      <c r="L61905" s="10"/>
      <c r="M61905" s="10"/>
    </row>
    <row r="61906" spans="2:13" s="1" customFormat="1" ht="13.8" x14ac:dyDescent="0.3">
      <c r="B61906" s="10"/>
      <c r="L61906" s="10"/>
      <c r="M61906" s="10"/>
    </row>
    <row r="61907" spans="2:13" s="1" customFormat="1" ht="13.8" x14ac:dyDescent="0.3">
      <c r="B61907" s="10"/>
      <c r="L61907" s="10"/>
      <c r="M61907" s="10"/>
    </row>
    <row r="61908" spans="2:13" s="1" customFormat="1" ht="13.8" x14ac:dyDescent="0.3">
      <c r="B61908" s="10"/>
      <c r="L61908" s="10"/>
      <c r="M61908" s="10"/>
    </row>
    <row r="61909" spans="2:13" s="1" customFormat="1" ht="13.8" x14ac:dyDescent="0.3">
      <c r="B61909" s="10"/>
      <c r="L61909" s="10"/>
      <c r="M61909" s="10"/>
    </row>
    <row r="61910" spans="2:13" s="1" customFormat="1" ht="13.8" x14ac:dyDescent="0.3">
      <c r="B61910" s="10"/>
      <c r="L61910" s="10"/>
      <c r="M61910" s="10"/>
    </row>
    <row r="61911" spans="2:13" s="1" customFormat="1" ht="13.8" x14ac:dyDescent="0.3">
      <c r="B61911" s="10"/>
      <c r="L61911" s="10"/>
      <c r="M61911" s="10"/>
    </row>
    <row r="61912" spans="2:13" s="1" customFormat="1" ht="13.8" x14ac:dyDescent="0.3">
      <c r="B61912" s="10"/>
      <c r="L61912" s="10"/>
      <c r="M61912" s="10"/>
    </row>
    <row r="61913" spans="2:13" s="1" customFormat="1" ht="13.8" x14ac:dyDescent="0.3">
      <c r="B61913" s="10"/>
      <c r="L61913" s="10"/>
      <c r="M61913" s="10"/>
    </row>
    <row r="61914" spans="2:13" s="1" customFormat="1" ht="13.8" x14ac:dyDescent="0.3">
      <c r="B61914" s="10"/>
      <c r="L61914" s="10"/>
      <c r="M61914" s="10"/>
    </row>
    <row r="61915" spans="2:13" s="1" customFormat="1" ht="13.8" x14ac:dyDescent="0.3">
      <c r="B61915" s="10"/>
      <c r="L61915" s="10"/>
      <c r="M61915" s="10"/>
    </row>
    <row r="61916" spans="2:13" s="1" customFormat="1" ht="13.8" x14ac:dyDescent="0.3">
      <c r="B61916" s="10"/>
      <c r="L61916" s="10"/>
      <c r="M61916" s="10"/>
    </row>
    <row r="61917" spans="2:13" s="1" customFormat="1" ht="13.8" x14ac:dyDescent="0.3">
      <c r="B61917" s="10"/>
      <c r="L61917" s="10"/>
      <c r="M61917" s="10"/>
    </row>
    <row r="61918" spans="2:13" s="1" customFormat="1" ht="13.8" x14ac:dyDescent="0.3">
      <c r="B61918" s="10"/>
      <c r="L61918" s="10"/>
      <c r="M61918" s="10"/>
    </row>
    <row r="61919" spans="2:13" s="1" customFormat="1" ht="13.8" x14ac:dyDescent="0.3">
      <c r="B61919" s="10"/>
      <c r="L61919" s="10"/>
      <c r="M61919" s="10"/>
    </row>
    <row r="61920" spans="2:13" s="1" customFormat="1" ht="13.8" x14ac:dyDescent="0.3">
      <c r="B61920" s="10"/>
      <c r="L61920" s="10"/>
      <c r="M61920" s="10"/>
    </row>
    <row r="61921" spans="2:13" s="1" customFormat="1" ht="13.8" x14ac:dyDescent="0.3">
      <c r="B61921" s="10"/>
      <c r="L61921" s="10"/>
      <c r="M61921" s="10"/>
    </row>
    <row r="61922" spans="2:13" s="1" customFormat="1" ht="13.8" x14ac:dyDescent="0.3">
      <c r="B61922" s="10"/>
      <c r="L61922" s="10"/>
      <c r="M61922" s="10"/>
    </row>
    <row r="61923" spans="2:13" s="1" customFormat="1" ht="13.8" x14ac:dyDescent="0.3">
      <c r="B61923" s="10"/>
      <c r="L61923" s="10"/>
      <c r="M61923" s="10"/>
    </row>
    <row r="61924" spans="2:13" s="1" customFormat="1" ht="13.8" x14ac:dyDescent="0.3">
      <c r="B61924" s="10"/>
      <c r="L61924" s="10"/>
      <c r="M61924" s="10"/>
    </row>
    <row r="61925" spans="2:13" s="1" customFormat="1" ht="13.8" x14ac:dyDescent="0.3">
      <c r="B61925" s="10"/>
      <c r="L61925" s="10"/>
      <c r="M61925" s="10"/>
    </row>
    <row r="61926" spans="2:13" s="1" customFormat="1" ht="13.8" x14ac:dyDescent="0.3">
      <c r="B61926" s="10"/>
      <c r="L61926" s="10"/>
      <c r="M61926" s="10"/>
    </row>
    <row r="61927" spans="2:13" s="1" customFormat="1" ht="13.8" x14ac:dyDescent="0.3">
      <c r="B61927" s="10"/>
      <c r="L61927" s="10"/>
      <c r="M61927" s="10"/>
    </row>
    <row r="61928" spans="2:13" s="1" customFormat="1" ht="13.8" x14ac:dyDescent="0.3">
      <c r="B61928" s="10"/>
      <c r="L61928" s="10"/>
      <c r="M61928" s="10"/>
    </row>
    <row r="61929" spans="2:13" s="1" customFormat="1" ht="13.8" x14ac:dyDescent="0.3">
      <c r="B61929" s="10"/>
      <c r="L61929" s="10"/>
      <c r="M61929" s="10"/>
    </row>
    <row r="61930" spans="2:13" s="1" customFormat="1" ht="13.8" x14ac:dyDescent="0.3">
      <c r="B61930" s="10"/>
      <c r="L61930" s="10"/>
      <c r="M61930" s="10"/>
    </row>
    <row r="61931" spans="2:13" s="1" customFormat="1" ht="13.8" x14ac:dyDescent="0.3">
      <c r="B61931" s="10"/>
      <c r="L61931" s="10"/>
      <c r="M61931" s="10"/>
    </row>
    <row r="61932" spans="2:13" s="1" customFormat="1" ht="13.8" x14ac:dyDescent="0.3">
      <c r="B61932" s="10"/>
      <c r="L61932" s="10"/>
      <c r="M61932" s="10"/>
    </row>
    <row r="61933" spans="2:13" s="1" customFormat="1" ht="13.8" x14ac:dyDescent="0.3">
      <c r="B61933" s="10"/>
      <c r="L61933" s="10"/>
      <c r="M61933" s="10"/>
    </row>
    <row r="61934" spans="2:13" s="1" customFormat="1" ht="13.8" x14ac:dyDescent="0.3">
      <c r="B61934" s="10"/>
      <c r="L61934" s="10"/>
      <c r="M61934" s="10"/>
    </row>
    <row r="61935" spans="2:13" s="1" customFormat="1" ht="13.8" x14ac:dyDescent="0.3">
      <c r="B61935" s="10"/>
      <c r="L61935" s="10"/>
      <c r="M61935" s="10"/>
    </row>
    <row r="61936" spans="2:13" s="1" customFormat="1" ht="13.8" x14ac:dyDescent="0.3">
      <c r="B61936" s="10"/>
      <c r="L61936" s="10"/>
      <c r="M61936" s="10"/>
    </row>
    <row r="61937" spans="2:13" s="1" customFormat="1" ht="13.8" x14ac:dyDescent="0.3">
      <c r="B61937" s="10"/>
      <c r="L61937" s="10"/>
      <c r="M61937" s="10"/>
    </row>
    <row r="61938" spans="2:13" s="1" customFormat="1" ht="13.8" x14ac:dyDescent="0.3">
      <c r="B61938" s="10"/>
      <c r="L61938" s="10"/>
      <c r="M61938" s="10"/>
    </row>
    <row r="61939" spans="2:13" s="1" customFormat="1" ht="13.8" x14ac:dyDescent="0.3">
      <c r="B61939" s="10"/>
      <c r="L61939" s="10"/>
      <c r="M61939" s="10"/>
    </row>
    <row r="61940" spans="2:13" s="1" customFormat="1" ht="13.8" x14ac:dyDescent="0.3">
      <c r="B61940" s="10"/>
      <c r="L61940" s="10"/>
      <c r="M61940" s="10"/>
    </row>
    <row r="61941" spans="2:13" s="1" customFormat="1" ht="13.8" x14ac:dyDescent="0.3">
      <c r="B61941" s="10"/>
      <c r="L61941" s="10"/>
      <c r="M61941" s="10"/>
    </row>
    <row r="61942" spans="2:13" s="1" customFormat="1" ht="13.8" x14ac:dyDescent="0.3">
      <c r="B61942" s="10"/>
      <c r="L61942" s="10"/>
      <c r="M61942" s="10"/>
    </row>
    <row r="61943" spans="2:13" s="1" customFormat="1" ht="13.8" x14ac:dyDescent="0.3">
      <c r="B61943" s="10"/>
      <c r="L61943" s="10"/>
      <c r="M61943" s="10"/>
    </row>
    <row r="61944" spans="2:13" s="1" customFormat="1" ht="13.8" x14ac:dyDescent="0.3">
      <c r="B61944" s="10"/>
      <c r="L61944" s="10"/>
      <c r="M61944" s="10"/>
    </row>
    <row r="61945" spans="2:13" s="1" customFormat="1" ht="13.8" x14ac:dyDescent="0.3">
      <c r="B61945" s="10"/>
      <c r="L61945" s="10"/>
      <c r="M61945" s="10"/>
    </row>
    <row r="61946" spans="2:13" s="1" customFormat="1" ht="13.8" x14ac:dyDescent="0.3">
      <c r="B61946" s="10"/>
      <c r="L61946" s="10"/>
      <c r="M61946" s="10"/>
    </row>
    <row r="61947" spans="2:13" s="1" customFormat="1" ht="13.8" x14ac:dyDescent="0.3">
      <c r="B61947" s="10"/>
      <c r="L61947" s="10"/>
      <c r="M61947" s="10"/>
    </row>
    <row r="61948" spans="2:13" s="1" customFormat="1" ht="13.8" x14ac:dyDescent="0.3">
      <c r="B61948" s="10"/>
      <c r="L61948" s="10"/>
      <c r="M61948" s="10"/>
    </row>
    <row r="61949" spans="2:13" s="1" customFormat="1" ht="13.8" x14ac:dyDescent="0.3">
      <c r="B61949" s="10"/>
      <c r="L61949" s="10"/>
      <c r="M61949" s="10"/>
    </row>
    <row r="61950" spans="2:13" s="1" customFormat="1" ht="13.8" x14ac:dyDescent="0.3">
      <c r="B61950" s="10"/>
      <c r="L61950" s="10"/>
      <c r="M61950" s="10"/>
    </row>
    <row r="61951" spans="2:13" s="1" customFormat="1" ht="13.8" x14ac:dyDescent="0.3">
      <c r="B61951" s="10"/>
      <c r="L61951" s="10"/>
      <c r="M61951" s="10"/>
    </row>
    <row r="61952" spans="2:13" s="1" customFormat="1" ht="13.8" x14ac:dyDescent="0.3">
      <c r="B61952" s="10"/>
      <c r="L61952" s="10"/>
      <c r="M61952" s="10"/>
    </row>
    <row r="61953" spans="2:13" s="1" customFormat="1" ht="13.8" x14ac:dyDescent="0.3">
      <c r="B61953" s="10"/>
      <c r="L61953" s="10"/>
      <c r="M61953" s="10"/>
    </row>
    <row r="61954" spans="2:13" s="1" customFormat="1" ht="13.8" x14ac:dyDescent="0.3">
      <c r="B61954" s="10"/>
      <c r="L61954" s="10"/>
      <c r="M61954" s="10"/>
    </row>
    <row r="61955" spans="2:13" s="1" customFormat="1" ht="13.8" x14ac:dyDescent="0.3">
      <c r="B61955" s="10"/>
      <c r="L61955" s="10"/>
      <c r="M61955" s="10"/>
    </row>
    <row r="61956" spans="2:13" s="1" customFormat="1" ht="13.8" x14ac:dyDescent="0.3">
      <c r="B61956" s="10"/>
      <c r="L61956" s="10"/>
      <c r="M61956" s="10"/>
    </row>
    <row r="61957" spans="2:13" s="1" customFormat="1" ht="13.8" x14ac:dyDescent="0.3">
      <c r="B61957" s="10"/>
      <c r="L61957" s="10"/>
      <c r="M61957" s="10"/>
    </row>
    <row r="61958" spans="2:13" s="1" customFormat="1" ht="13.8" x14ac:dyDescent="0.3">
      <c r="B61958" s="10"/>
      <c r="L61958" s="10"/>
      <c r="M61958" s="10"/>
    </row>
    <row r="61959" spans="2:13" s="1" customFormat="1" ht="13.8" x14ac:dyDescent="0.3">
      <c r="B61959" s="10"/>
      <c r="L61959" s="10"/>
      <c r="M61959" s="10"/>
    </row>
    <row r="61960" spans="2:13" s="1" customFormat="1" ht="13.8" x14ac:dyDescent="0.3">
      <c r="B61960" s="10"/>
      <c r="L61960" s="10"/>
      <c r="M61960" s="10"/>
    </row>
    <row r="61961" spans="2:13" s="1" customFormat="1" ht="13.8" x14ac:dyDescent="0.3">
      <c r="B61961" s="10"/>
      <c r="L61961" s="10"/>
      <c r="M61961" s="10"/>
    </row>
    <row r="61962" spans="2:13" s="1" customFormat="1" ht="13.8" x14ac:dyDescent="0.3">
      <c r="B61962" s="10"/>
      <c r="L61962" s="10"/>
      <c r="M61962" s="10"/>
    </row>
    <row r="61963" spans="2:13" s="1" customFormat="1" ht="13.8" x14ac:dyDescent="0.3">
      <c r="B61963" s="10"/>
      <c r="L61963" s="10"/>
      <c r="M61963" s="10"/>
    </row>
    <row r="61964" spans="2:13" s="1" customFormat="1" ht="13.8" x14ac:dyDescent="0.3">
      <c r="B61964" s="10"/>
      <c r="L61964" s="10"/>
      <c r="M61964" s="10"/>
    </row>
    <row r="61965" spans="2:13" s="1" customFormat="1" ht="13.8" x14ac:dyDescent="0.3">
      <c r="B61965" s="10"/>
      <c r="L61965" s="10"/>
      <c r="M61965" s="10"/>
    </row>
    <row r="61966" spans="2:13" s="1" customFormat="1" ht="13.8" x14ac:dyDescent="0.3">
      <c r="B61966" s="10"/>
      <c r="L61966" s="10"/>
      <c r="M61966" s="10"/>
    </row>
    <row r="61967" spans="2:13" s="1" customFormat="1" ht="13.8" x14ac:dyDescent="0.3">
      <c r="B61967" s="10"/>
      <c r="L61967" s="10"/>
      <c r="M61967" s="10"/>
    </row>
    <row r="61968" spans="2:13" s="1" customFormat="1" ht="13.8" x14ac:dyDescent="0.3">
      <c r="B61968" s="10"/>
      <c r="L61968" s="10"/>
      <c r="M61968" s="10"/>
    </row>
    <row r="61969" spans="2:13" s="1" customFormat="1" ht="13.8" x14ac:dyDescent="0.3">
      <c r="B61969" s="10"/>
      <c r="L61969" s="10"/>
      <c r="M61969" s="10"/>
    </row>
    <row r="61970" spans="2:13" s="1" customFormat="1" ht="13.8" x14ac:dyDescent="0.3">
      <c r="B61970" s="10"/>
      <c r="L61970" s="10"/>
      <c r="M61970" s="10"/>
    </row>
    <row r="61971" spans="2:13" s="1" customFormat="1" ht="13.8" x14ac:dyDescent="0.3">
      <c r="B61971" s="10"/>
      <c r="L61971" s="10"/>
      <c r="M61971" s="10"/>
    </row>
    <row r="61972" spans="2:13" s="1" customFormat="1" ht="13.8" x14ac:dyDescent="0.3">
      <c r="B61972" s="10"/>
      <c r="L61972" s="10"/>
      <c r="M61972" s="10"/>
    </row>
    <row r="61973" spans="2:13" s="1" customFormat="1" ht="13.8" x14ac:dyDescent="0.3">
      <c r="B61973" s="10"/>
      <c r="L61973" s="10"/>
      <c r="M61973" s="10"/>
    </row>
    <row r="61974" spans="2:13" s="1" customFormat="1" ht="13.8" x14ac:dyDescent="0.3">
      <c r="B61974" s="10"/>
      <c r="L61974" s="10"/>
      <c r="M61974" s="10"/>
    </row>
    <row r="61975" spans="2:13" s="1" customFormat="1" ht="13.8" x14ac:dyDescent="0.3">
      <c r="B61975" s="10"/>
      <c r="L61975" s="10"/>
      <c r="M61975" s="10"/>
    </row>
    <row r="61976" spans="2:13" s="1" customFormat="1" ht="13.8" x14ac:dyDescent="0.3">
      <c r="B61976" s="10"/>
      <c r="L61976" s="10"/>
      <c r="M61976" s="10"/>
    </row>
    <row r="61977" spans="2:13" s="1" customFormat="1" ht="13.8" x14ac:dyDescent="0.3">
      <c r="B61977" s="10"/>
      <c r="L61977" s="10"/>
      <c r="M61977" s="10"/>
    </row>
    <row r="61978" spans="2:13" s="1" customFormat="1" ht="13.8" x14ac:dyDescent="0.3">
      <c r="B61978" s="10"/>
      <c r="L61978" s="10"/>
      <c r="M61978" s="10"/>
    </row>
    <row r="61979" spans="2:13" s="1" customFormat="1" ht="13.8" x14ac:dyDescent="0.3">
      <c r="B61979" s="10"/>
      <c r="L61979" s="10"/>
      <c r="M61979" s="10"/>
    </row>
    <row r="61980" spans="2:13" s="1" customFormat="1" ht="13.8" x14ac:dyDescent="0.3">
      <c r="B61980" s="10"/>
      <c r="L61980" s="10"/>
      <c r="M61980" s="10"/>
    </row>
    <row r="61981" spans="2:13" s="1" customFormat="1" ht="13.8" x14ac:dyDescent="0.3">
      <c r="B61981" s="10"/>
      <c r="L61981" s="10"/>
      <c r="M61981" s="10"/>
    </row>
    <row r="61982" spans="2:13" s="1" customFormat="1" ht="13.8" x14ac:dyDescent="0.3">
      <c r="B61982" s="10"/>
      <c r="L61982" s="10"/>
      <c r="M61982" s="10"/>
    </row>
    <row r="61983" spans="2:13" s="1" customFormat="1" ht="13.8" x14ac:dyDescent="0.3">
      <c r="B61983" s="10"/>
      <c r="L61983" s="10"/>
      <c r="M61983" s="10"/>
    </row>
    <row r="61984" spans="2:13" s="1" customFormat="1" ht="13.8" x14ac:dyDescent="0.3">
      <c r="B61984" s="10"/>
      <c r="L61984" s="10"/>
      <c r="M61984" s="10"/>
    </row>
    <row r="61985" spans="2:13" s="1" customFormat="1" ht="13.8" x14ac:dyDescent="0.3">
      <c r="B61985" s="10"/>
      <c r="L61985" s="10"/>
      <c r="M61985" s="10"/>
    </row>
    <row r="61986" spans="2:13" s="1" customFormat="1" ht="13.8" x14ac:dyDescent="0.3">
      <c r="B61986" s="10"/>
      <c r="L61986" s="10"/>
      <c r="M61986" s="10"/>
    </row>
    <row r="61987" spans="2:13" s="1" customFormat="1" ht="13.8" x14ac:dyDescent="0.3">
      <c r="B61987" s="10"/>
      <c r="L61987" s="10"/>
      <c r="M61987" s="10"/>
    </row>
    <row r="61988" spans="2:13" s="1" customFormat="1" ht="13.8" x14ac:dyDescent="0.3">
      <c r="B61988" s="10"/>
      <c r="L61988" s="10"/>
      <c r="M61988" s="10"/>
    </row>
    <row r="61989" spans="2:13" s="1" customFormat="1" ht="13.8" x14ac:dyDescent="0.3">
      <c r="B61989" s="10"/>
      <c r="L61989" s="10"/>
      <c r="M61989" s="10"/>
    </row>
    <row r="61990" spans="2:13" s="1" customFormat="1" ht="13.8" x14ac:dyDescent="0.3">
      <c r="B61990" s="10"/>
      <c r="L61990" s="10"/>
      <c r="M61990" s="10"/>
    </row>
    <row r="61991" spans="2:13" s="1" customFormat="1" ht="13.8" x14ac:dyDescent="0.3">
      <c r="B61991" s="10"/>
      <c r="L61991" s="10"/>
      <c r="M61991" s="10"/>
    </row>
    <row r="61992" spans="2:13" s="1" customFormat="1" ht="13.8" x14ac:dyDescent="0.3">
      <c r="B61992" s="10"/>
      <c r="L61992" s="10"/>
      <c r="M61992" s="10"/>
    </row>
    <row r="61993" spans="2:13" s="1" customFormat="1" ht="13.8" x14ac:dyDescent="0.3">
      <c r="B61993" s="10"/>
      <c r="L61993" s="10"/>
      <c r="M61993" s="10"/>
    </row>
    <row r="61994" spans="2:13" s="1" customFormat="1" ht="13.8" x14ac:dyDescent="0.3">
      <c r="B61994" s="10"/>
      <c r="L61994" s="10"/>
      <c r="M61994" s="10"/>
    </row>
    <row r="61995" spans="2:13" s="1" customFormat="1" ht="13.8" x14ac:dyDescent="0.3">
      <c r="B61995" s="10"/>
      <c r="L61995" s="10"/>
      <c r="M61995" s="10"/>
    </row>
    <row r="61996" spans="2:13" s="1" customFormat="1" ht="13.8" x14ac:dyDescent="0.3">
      <c r="B61996" s="10"/>
      <c r="L61996" s="10"/>
      <c r="M61996" s="10"/>
    </row>
    <row r="61997" spans="2:13" s="1" customFormat="1" ht="13.8" x14ac:dyDescent="0.3">
      <c r="B61997" s="10"/>
      <c r="L61997" s="10"/>
      <c r="M61997" s="10"/>
    </row>
    <row r="61998" spans="2:13" s="1" customFormat="1" ht="13.8" x14ac:dyDescent="0.3">
      <c r="B61998" s="10"/>
      <c r="L61998" s="10"/>
      <c r="M61998" s="10"/>
    </row>
    <row r="61999" spans="2:13" s="1" customFormat="1" ht="13.8" x14ac:dyDescent="0.3">
      <c r="B61999" s="10"/>
      <c r="L61999" s="10"/>
      <c r="M61999" s="10"/>
    </row>
    <row r="62000" spans="2:13" s="1" customFormat="1" ht="13.8" x14ac:dyDescent="0.3">
      <c r="B62000" s="10"/>
      <c r="L62000" s="10"/>
      <c r="M62000" s="10"/>
    </row>
    <row r="62001" spans="2:13" s="1" customFormat="1" ht="13.8" x14ac:dyDescent="0.3">
      <c r="B62001" s="10"/>
      <c r="L62001" s="10"/>
      <c r="M62001" s="10"/>
    </row>
    <row r="62002" spans="2:13" s="1" customFormat="1" ht="13.8" x14ac:dyDescent="0.3">
      <c r="B62002" s="10"/>
      <c r="L62002" s="10"/>
      <c r="M62002" s="10"/>
    </row>
    <row r="62003" spans="2:13" s="1" customFormat="1" ht="13.8" x14ac:dyDescent="0.3">
      <c r="B62003" s="10"/>
      <c r="L62003" s="10"/>
      <c r="M62003" s="10"/>
    </row>
    <row r="62004" spans="2:13" s="1" customFormat="1" ht="13.8" x14ac:dyDescent="0.3">
      <c r="B62004" s="10"/>
      <c r="L62004" s="10"/>
      <c r="M62004" s="10"/>
    </row>
    <row r="62005" spans="2:13" s="1" customFormat="1" ht="13.8" x14ac:dyDescent="0.3">
      <c r="B62005" s="10"/>
      <c r="L62005" s="10"/>
      <c r="M62005" s="10"/>
    </row>
    <row r="62006" spans="2:13" s="1" customFormat="1" ht="13.8" x14ac:dyDescent="0.3">
      <c r="B62006" s="10"/>
      <c r="L62006" s="10"/>
      <c r="M62006" s="10"/>
    </row>
    <row r="62007" spans="2:13" s="1" customFormat="1" ht="13.8" x14ac:dyDescent="0.3">
      <c r="B62007" s="10"/>
      <c r="L62007" s="10"/>
      <c r="M62007" s="10"/>
    </row>
    <row r="62008" spans="2:13" s="1" customFormat="1" ht="13.8" x14ac:dyDescent="0.3">
      <c r="B62008" s="10"/>
      <c r="L62008" s="10"/>
      <c r="M62008" s="10"/>
    </row>
    <row r="62009" spans="2:13" s="1" customFormat="1" ht="13.8" x14ac:dyDescent="0.3">
      <c r="B62009" s="10"/>
      <c r="L62009" s="10"/>
      <c r="M62009" s="10"/>
    </row>
    <row r="62010" spans="2:13" s="1" customFormat="1" ht="13.8" x14ac:dyDescent="0.3">
      <c r="B62010" s="10"/>
      <c r="L62010" s="10"/>
      <c r="M62010" s="10"/>
    </row>
    <row r="62011" spans="2:13" s="1" customFormat="1" ht="13.8" x14ac:dyDescent="0.3">
      <c r="B62011" s="10"/>
      <c r="L62011" s="10"/>
      <c r="M62011" s="10"/>
    </row>
    <row r="62012" spans="2:13" s="1" customFormat="1" ht="13.8" x14ac:dyDescent="0.3">
      <c r="B62012" s="10"/>
      <c r="L62012" s="10"/>
      <c r="M62012" s="10"/>
    </row>
    <row r="62013" spans="2:13" s="1" customFormat="1" ht="13.8" x14ac:dyDescent="0.3">
      <c r="B62013" s="10"/>
      <c r="L62013" s="10"/>
      <c r="M62013" s="10"/>
    </row>
    <row r="62014" spans="2:13" s="1" customFormat="1" ht="13.8" x14ac:dyDescent="0.3">
      <c r="B62014" s="10"/>
      <c r="L62014" s="10"/>
      <c r="M62014" s="10"/>
    </row>
    <row r="62015" spans="2:13" s="1" customFormat="1" ht="13.8" x14ac:dyDescent="0.3">
      <c r="B62015" s="10"/>
      <c r="L62015" s="10"/>
      <c r="M62015" s="10"/>
    </row>
    <row r="62016" spans="2:13" s="1" customFormat="1" ht="13.8" x14ac:dyDescent="0.3">
      <c r="B62016" s="10"/>
      <c r="L62016" s="10"/>
      <c r="M62016" s="10"/>
    </row>
    <row r="62017" spans="2:13" s="1" customFormat="1" ht="13.8" x14ac:dyDescent="0.3">
      <c r="B62017" s="10"/>
      <c r="L62017" s="10"/>
      <c r="M62017" s="10"/>
    </row>
    <row r="62018" spans="2:13" s="1" customFormat="1" ht="13.8" x14ac:dyDescent="0.3">
      <c r="B62018" s="10"/>
      <c r="L62018" s="10"/>
      <c r="M62018" s="10"/>
    </row>
    <row r="62019" spans="2:13" s="1" customFormat="1" ht="13.8" x14ac:dyDescent="0.3">
      <c r="B62019" s="10"/>
      <c r="L62019" s="10"/>
      <c r="M62019" s="10"/>
    </row>
    <row r="62020" spans="2:13" s="1" customFormat="1" ht="13.8" x14ac:dyDescent="0.3">
      <c r="B62020" s="10"/>
      <c r="L62020" s="10"/>
      <c r="M62020" s="10"/>
    </row>
    <row r="62021" spans="2:13" s="1" customFormat="1" ht="13.8" x14ac:dyDescent="0.3">
      <c r="B62021" s="10"/>
      <c r="L62021" s="10"/>
      <c r="M62021" s="10"/>
    </row>
    <row r="62022" spans="2:13" s="1" customFormat="1" ht="13.8" x14ac:dyDescent="0.3">
      <c r="B62022" s="10"/>
      <c r="L62022" s="10"/>
      <c r="M62022" s="10"/>
    </row>
    <row r="62023" spans="2:13" s="1" customFormat="1" ht="13.8" x14ac:dyDescent="0.3">
      <c r="B62023" s="10"/>
      <c r="L62023" s="10"/>
      <c r="M62023" s="10"/>
    </row>
    <row r="62024" spans="2:13" s="1" customFormat="1" ht="13.8" x14ac:dyDescent="0.3">
      <c r="B62024" s="10"/>
      <c r="L62024" s="10"/>
      <c r="M62024" s="10"/>
    </row>
    <row r="62025" spans="2:13" s="1" customFormat="1" ht="13.8" x14ac:dyDescent="0.3">
      <c r="B62025" s="10"/>
      <c r="L62025" s="10"/>
      <c r="M62025" s="10"/>
    </row>
    <row r="62026" spans="2:13" s="1" customFormat="1" ht="13.8" x14ac:dyDescent="0.3">
      <c r="B62026" s="10"/>
      <c r="L62026" s="10"/>
      <c r="M62026" s="10"/>
    </row>
    <row r="62027" spans="2:13" s="1" customFormat="1" ht="13.8" x14ac:dyDescent="0.3">
      <c r="B62027" s="10"/>
      <c r="L62027" s="10"/>
      <c r="M62027" s="10"/>
    </row>
    <row r="62028" spans="2:13" s="1" customFormat="1" ht="13.8" x14ac:dyDescent="0.3">
      <c r="B62028" s="10"/>
      <c r="L62028" s="10"/>
      <c r="M62028" s="10"/>
    </row>
    <row r="62029" spans="2:13" s="1" customFormat="1" ht="13.8" x14ac:dyDescent="0.3">
      <c r="B62029" s="10"/>
      <c r="L62029" s="10"/>
      <c r="M62029" s="10"/>
    </row>
    <row r="62030" spans="2:13" s="1" customFormat="1" ht="13.8" x14ac:dyDescent="0.3">
      <c r="B62030" s="10"/>
      <c r="L62030" s="10"/>
      <c r="M62030" s="10"/>
    </row>
    <row r="62031" spans="2:13" s="1" customFormat="1" ht="13.8" x14ac:dyDescent="0.3">
      <c r="B62031" s="10"/>
      <c r="L62031" s="10"/>
      <c r="M62031" s="10"/>
    </row>
    <row r="62032" spans="2:13" s="1" customFormat="1" ht="13.8" x14ac:dyDescent="0.3">
      <c r="B62032" s="10"/>
      <c r="L62032" s="10"/>
      <c r="M62032" s="10"/>
    </row>
    <row r="62033" spans="2:13" s="1" customFormat="1" ht="13.8" x14ac:dyDescent="0.3">
      <c r="B62033" s="10"/>
      <c r="L62033" s="10"/>
      <c r="M62033" s="10"/>
    </row>
    <row r="62034" spans="2:13" s="1" customFormat="1" ht="13.8" x14ac:dyDescent="0.3">
      <c r="B62034" s="10"/>
      <c r="L62034" s="10"/>
      <c r="M62034" s="10"/>
    </row>
    <row r="62035" spans="2:13" s="1" customFormat="1" ht="13.8" x14ac:dyDescent="0.3">
      <c r="B62035" s="10"/>
      <c r="L62035" s="10"/>
      <c r="M62035" s="10"/>
    </row>
    <row r="62036" spans="2:13" s="1" customFormat="1" ht="13.8" x14ac:dyDescent="0.3">
      <c r="B62036" s="10"/>
      <c r="L62036" s="10"/>
      <c r="M62036" s="10"/>
    </row>
    <row r="62037" spans="2:13" s="1" customFormat="1" ht="13.8" x14ac:dyDescent="0.3">
      <c r="B62037" s="10"/>
      <c r="L62037" s="10"/>
      <c r="M62037" s="10"/>
    </row>
    <row r="62038" spans="2:13" s="1" customFormat="1" ht="13.8" x14ac:dyDescent="0.3">
      <c r="B62038" s="10"/>
      <c r="L62038" s="10"/>
      <c r="M62038" s="10"/>
    </row>
    <row r="62039" spans="2:13" s="1" customFormat="1" ht="13.8" x14ac:dyDescent="0.3">
      <c r="B62039" s="10"/>
      <c r="L62039" s="10"/>
      <c r="M62039" s="10"/>
    </row>
    <row r="62040" spans="2:13" s="1" customFormat="1" ht="13.8" x14ac:dyDescent="0.3">
      <c r="B62040" s="10"/>
      <c r="L62040" s="10"/>
      <c r="M62040" s="10"/>
    </row>
    <row r="62041" spans="2:13" s="1" customFormat="1" ht="13.8" x14ac:dyDescent="0.3">
      <c r="B62041" s="10"/>
      <c r="L62041" s="10"/>
      <c r="M62041" s="10"/>
    </row>
    <row r="62042" spans="2:13" s="1" customFormat="1" ht="13.8" x14ac:dyDescent="0.3">
      <c r="B62042" s="10"/>
      <c r="L62042" s="10"/>
      <c r="M62042" s="10"/>
    </row>
    <row r="62043" spans="2:13" s="1" customFormat="1" ht="13.8" x14ac:dyDescent="0.3">
      <c r="B62043" s="10"/>
      <c r="L62043" s="10"/>
      <c r="M62043" s="10"/>
    </row>
    <row r="62044" spans="2:13" s="1" customFormat="1" ht="13.8" x14ac:dyDescent="0.3">
      <c r="B62044" s="10"/>
      <c r="L62044" s="10"/>
      <c r="M62044" s="10"/>
    </row>
    <row r="62045" spans="2:13" s="1" customFormat="1" ht="13.8" x14ac:dyDescent="0.3">
      <c r="B62045" s="10"/>
      <c r="L62045" s="10"/>
      <c r="M62045" s="10"/>
    </row>
    <row r="62046" spans="2:13" s="1" customFormat="1" ht="13.8" x14ac:dyDescent="0.3">
      <c r="B62046" s="10"/>
      <c r="L62046" s="10"/>
      <c r="M62046" s="10"/>
    </row>
    <row r="62047" spans="2:13" s="1" customFormat="1" ht="13.8" x14ac:dyDescent="0.3">
      <c r="B62047" s="10"/>
      <c r="L62047" s="10"/>
      <c r="M62047" s="10"/>
    </row>
    <row r="62048" spans="2:13" s="1" customFormat="1" ht="13.8" x14ac:dyDescent="0.3">
      <c r="B62048" s="10"/>
      <c r="L62048" s="10"/>
      <c r="M62048" s="10"/>
    </row>
    <row r="62049" spans="2:13" s="1" customFormat="1" ht="13.8" x14ac:dyDescent="0.3">
      <c r="B62049" s="10"/>
      <c r="L62049" s="10"/>
      <c r="M62049" s="10"/>
    </row>
    <row r="62050" spans="2:13" s="1" customFormat="1" ht="13.8" x14ac:dyDescent="0.3">
      <c r="B62050" s="10"/>
      <c r="L62050" s="10"/>
      <c r="M62050" s="10"/>
    </row>
    <row r="62051" spans="2:13" s="1" customFormat="1" ht="13.8" x14ac:dyDescent="0.3">
      <c r="B62051" s="10"/>
      <c r="L62051" s="10"/>
      <c r="M62051" s="10"/>
    </row>
    <row r="62052" spans="2:13" s="1" customFormat="1" ht="13.8" x14ac:dyDescent="0.3">
      <c r="B62052" s="10"/>
      <c r="L62052" s="10"/>
      <c r="M62052" s="10"/>
    </row>
    <row r="62053" spans="2:13" s="1" customFormat="1" ht="13.8" x14ac:dyDescent="0.3">
      <c r="B62053" s="10"/>
      <c r="L62053" s="10"/>
      <c r="M62053" s="10"/>
    </row>
    <row r="62054" spans="2:13" s="1" customFormat="1" ht="13.8" x14ac:dyDescent="0.3">
      <c r="B62054" s="10"/>
      <c r="L62054" s="10"/>
      <c r="M62054" s="10"/>
    </row>
    <row r="62055" spans="2:13" s="1" customFormat="1" ht="13.8" x14ac:dyDescent="0.3">
      <c r="B62055" s="10"/>
      <c r="L62055" s="10"/>
      <c r="M62055" s="10"/>
    </row>
    <row r="62056" spans="2:13" s="1" customFormat="1" ht="13.8" x14ac:dyDescent="0.3">
      <c r="B62056" s="10"/>
      <c r="L62056" s="10"/>
      <c r="M62056" s="10"/>
    </row>
    <row r="62057" spans="2:13" s="1" customFormat="1" ht="13.8" x14ac:dyDescent="0.3">
      <c r="B62057" s="10"/>
      <c r="L62057" s="10"/>
      <c r="M62057" s="10"/>
    </row>
    <row r="62058" spans="2:13" s="1" customFormat="1" ht="13.8" x14ac:dyDescent="0.3">
      <c r="B62058" s="10"/>
      <c r="L62058" s="10"/>
      <c r="M62058" s="10"/>
    </row>
    <row r="62059" spans="2:13" s="1" customFormat="1" ht="13.8" x14ac:dyDescent="0.3">
      <c r="B62059" s="10"/>
      <c r="L62059" s="10"/>
      <c r="M62059" s="10"/>
    </row>
    <row r="62060" spans="2:13" s="1" customFormat="1" ht="13.8" x14ac:dyDescent="0.3">
      <c r="B62060" s="10"/>
      <c r="L62060" s="10"/>
      <c r="M62060" s="10"/>
    </row>
    <row r="62061" spans="2:13" s="1" customFormat="1" ht="13.8" x14ac:dyDescent="0.3">
      <c r="B62061" s="10"/>
      <c r="L62061" s="10"/>
      <c r="M62061" s="10"/>
    </row>
    <row r="62062" spans="2:13" s="1" customFormat="1" ht="13.8" x14ac:dyDescent="0.3">
      <c r="B62062" s="10"/>
      <c r="L62062" s="10"/>
      <c r="M62062" s="10"/>
    </row>
    <row r="62063" spans="2:13" s="1" customFormat="1" ht="13.8" x14ac:dyDescent="0.3">
      <c r="B62063" s="10"/>
      <c r="L62063" s="10"/>
      <c r="M62063" s="10"/>
    </row>
    <row r="62064" spans="2:13" s="1" customFormat="1" ht="13.8" x14ac:dyDescent="0.3">
      <c r="B62064" s="10"/>
      <c r="L62064" s="10"/>
      <c r="M62064" s="10"/>
    </row>
    <row r="62065" spans="2:13" s="1" customFormat="1" ht="13.8" x14ac:dyDescent="0.3">
      <c r="B62065" s="10"/>
      <c r="L62065" s="10"/>
      <c r="M62065" s="10"/>
    </row>
    <row r="62066" spans="2:13" s="1" customFormat="1" ht="13.8" x14ac:dyDescent="0.3">
      <c r="B62066" s="10"/>
      <c r="L62066" s="10"/>
      <c r="M62066" s="10"/>
    </row>
    <row r="62067" spans="2:13" s="1" customFormat="1" ht="13.8" x14ac:dyDescent="0.3">
      <c r="B62067" s="10"/>
      <c r="L62067" s="10"/>
      <c r="M62067" s="10"/>
    </row>
    <row r="62068" spans="2:13" s="1" customFormat="1" ht="13.8" x14ac:dyDescent="0.3">
      <c r="B62068" s="10"/>
      <c r="L62068" s="10"/>
      <c r="M62068" s="10"/>
    </row>
    <row r="62069" spans="2:13" s="1" customFormat="1" ht="13.8" x14ac:dyDescent="0.3">
      <c r="B62069" s="10"/>
      <c r="L62069" s="10"/>
      <c r="M62069" s="10"/>
    </row>
    <row r="62070" spans="2:13" s="1" customFormat="1" ht="13.8" x14ac:dyDescent="0.3">
      <c r="B62070" s="10"/>
      <c r="L62070" s="10"/>
      <c r="M62070" s="10"/>
    </row>
    <row r="62071" spans="2:13" s="1" customFormat="1" ht="13.8" x14ac:dyDescent="0.3">
      <c r="B62071" s="10"/>
      <c r="L62071" s="10"/>
      <c r="M62071" s="10"/>
    </row>
    <row r="62072" spans="2:13" s="1" customFormat="1" ht="13.8" x14ac:dyDescent="0.3">
      <c r="B62072" s="10"/>
      <c r="L62072" s="10"/>
      <c r="M62072" s="10"/>
    </row>
    <row r="62073" spans="2:13" s="1" customFormat="1" ht="13.8" x14ac:dyDescent="0.3">
      <c r="B62073" s="10"/>
      <c r="L62073" s="10"/>
      <c r="M62073" s="10"/>
    </row>
    <row r="62074" spans="2:13" s="1" customFormat="1" ht="13.8" x14ac:dyDescent="0.3">
      <c r="B62074" s="10"/>
      <c r="L62074" s="10"/>
      <c r="M62074" s="10"/>
    </row>
    <row r="62075" spans="2:13" s="1" customFormat="1" ht="13.8" x14ac:dyDescent="0.3">
      <c r="B62075" s="10"/>
      <c r="L62075" s="10"/>
      <c r="M62075" s="10"/>
    </row>
    <row r="62076" spans="2:13" s="1" customFormat="1" ht="13.8" x14ac:dyDescent="0.3">
      <c r="B62076" s="10"/>
      <c r="L62076" s="10"/>
      <c r="M62076" s="10"/>
    </row>
    <row r="62077" spans="2:13" s="1" customFormat="1" ht="13.8" x14ac:dyDescent="0.3">
      <c r="B62077" s="10"/>
      <c r="L62077" s="10"/>
      <c r="M62077" s="10"/>
    </row>
    <row r="62078" spans="2:13" s="1" customFormat="1" ht="13.8" x14ac:dyDescent="0.3">
      <c r="B62078" s="10"/>
      <c r="L62078" s="10"/>
      <c r="M62078" s="10"/>
    </row>
    <row r="62079" spans="2:13" s="1" customFormat="1" ht="13.8" x14ac:dyDescent="0.3">
      <c r="B62079" s="10"/>
      <c r="L62079" s="10"/>
      <c r="M62079" s="10"/>
    </row>
    <row r="62080" spans="2:13" s="1" customFormat="1" ht="13.8" x14ac:dyDescent="0.3">
      <c r="B62080" s="10"/>
      <c r="L62080" s="10"/>
      <c r="M62080" s="10"/>
    </row>
    <row r="62081" spans="2:13" s="1" customFormat="1" ht="13.8" x14ac:dyDescent="0.3">
      <c r="B62081" s="10"/>
      <c r="L62081" s="10"/>
      <c r="M62081" s="10"/>
    </row>
    <row r="62082" spans="2:13" s="1" customFormat="1" ht="13.8" x14ac:dyDescent="0.3">
      <c r="B62082" s="10"/>
      <c r="L62082" s="10"/>
      <c r="M62082" s="10"/>
    </row>
    <row r="62083" spans="2:13" s="1" customFormat="1" ht="13.8" x14ac:dyDescent="0.3">
      <c r="B62083" s="10"/>
      <c r="L62083" s="10"/>
      <c r="M62083" s="10"/>
    </row>
    <row r="62084" spans="2:13" s="1" customFormat="1" ht="13.8" x14ac:dyDescent="0.3">
      <c r="B62084" s="10"/>
      <c r="L62084" s="10"/>
      <c r="M62084" s="10"/>
    </row>
    <row r="62085" spans="2:13" s="1" customFormat="1" ht="13.8" x14ac:dyDescent="0.3">
      <c r="B62085" s="10"/>
      <c r="L62085" s="10"/>
      <c r="M62085" s="10"/>
    </row>
    <row r="62086" spans="2:13" s="1" customFormat="1" ht="13.8" x14ac:dyDescent="0.3">
      <c r="B62086" s="10"/>
      <c r="L62086" s="10"/>
      <c r="M62086" s="10"/>
    </row>
    <row r="62087" spans="2:13" s="1" customFormat="1" ht="13.8" x14ac:dyDescent="0.3">
      <c r="B62087" s="10"/>
      <c r="L62087" s="10"/>
      <c r="M62087" s="10"/>
    </row>
    <row r="62088" spans="2:13" s="1" customFormat="1" ht="13.8" x14ac:dyDescent="0.3">
      <c r="B62088" s="10"/>
      <c r="L62088" s="10"/>
      <c r="M62088" s="10"/>
    </row>
    <row r="62089" spans="2:13" s="1" customFormat="1" ht="13.8" x14ac:dyDescent="0.3">
      <c r="B62089" s="10"/>
      <c r="L62089" s="10"/>
      <c r="M62089" s="10"/>
    </row>
    <row r="62090" spans="2:13" s="1" customFormat="1" ht="13.8" x14ac:dyDescent="0.3">
      <c r="B62090" s="10"/>
      <c r="L62090" s="10"/>
      <c r="M62090" s="10"/>
    </row>
    <row r="62091" spans="2:13" s="1" customFormat="1" ht="13.8" x14ac:dyDescent="0.3">
      <c r="B62091" s="10"/>
      <c r="L62091" s="10"/>
      <c r="M62091" s="10"/>
    </row>
    <row r="62092" spans="2:13" s="1" customFormat="1" ht="13.8" x14ac:dyDescent="0.3">
      <c r="B62092" s="10"/>
      <c r="L62092" s="10"/>
      <c r="M62092" s="10"/>
    </row>
    <row r="62093" spans="2:13" s="1" customFormat="1" ht="13.8" x14ac:dyDescent="0.3">
      <c r="B62093" s="10"/>
      <c r="L62093" s="10"/>
      <c r="M62093" s="10"/>
    </row>
    <row r="62094" spans="2:13" s="1" customFormat="1" ht="13.8" x14ac:dyDescent="0.3">
      <c r="B62094" s="10"/>
      <c r="L62094" s="10"/>
      <c r="M62094" s="10"/>
    </row>
    <row r="62095" spans="2:13" s="1" customFormat="1" ht="13.8" x14ac:dyDescent="0.3">
      <c r="B62095" s="10"/>
      <c r="L62095" s="10"/>
      <c r="M62095" s="10"/>
    </row>
    <row r="62096" spans="2:13" s="1" customFormat="1" ht="13.8" x14ac:dyDescent="0.3">
      <c r="B62096" s="10"/>
      <c r="L62096" s="10"/>
      <c r="M62096" s="10"/>
    </row>
    <row r="62097" spans="2:13" s="1" customFormat="1" ht="13.8" x14ac:dyDescent="0.3">
      <c r="B62097" s="10"/>
      <c r="L62097" s="10"/>
      <c r="M62097" s="10"/>
    </row>
    <row r="62098" spans="2:13" s="1" customFormat="1" ht="13.8" x14ac:dyDescent="0.3">
      <c r="B62098" s="10"/>
      <c r="L62098" s="10"/>
      <c r="M62098" s="10"/>
    </row>
    <row r="62099" spans="2:13" s="1" customFormat="1" ht="13.8" x14ac:dyDescent="0.3">
      <c r="B62099" s="10"/>
      <c r="L62099" s="10"/>
      <c r="M62099" s="10"/>
    </row>
    <row r="62100" spans="2:13" s="1" customFormat="1" ht="13.8" x14ac:dyDescent="0.3">
      <c r="B62100" s="10"/>
      <c r="L62100" s="10"/>
      <c r="M62100" s="10"/>
    </row>
    <row r="62101" spans="2:13" s="1" customFormat="1" ht="13.8" x14ac:dyDescent="0.3">
      <c r="B62101" s="10"/>
      <c r="L62101" s="10"/>
      <c r="M62101" s="10"/>
    </row>
    <row r="62102" spans="2:13" s="1" customFormat="1" ht="13.8" x14ac:dyDescent="0.3">
      <c r="B62102" s="10"/>
      <c r="L62102" s="10"/>
      <c r="M62102" s="10"/>
    </row>
    <row r="62103" spans="2:13" s="1" customFormat="1" ht="13.8" x14ac:dyDescent="0.3">
      <c r="B62103" s="10"/>
      <c r="L62103" s="10"/>
      <c r="M62103" s="10"/>
    </row>
    <row r="62104" spans="2:13" s="1" customFormat="1" ht="13.8" x14ac:dyDescent="0.3">
      <c r="B62104" s="10"/>
      <c r="L62104" s="10"/>
      <c r="M62104" s="10"/>
    </row>
    <row r="62105" spans="2:13" s="1" customFormat="1" ht="13.8" x14ac:dyDescent="0.3">
      <c r="B62105" s="10"/>
      <c r="L62105" s="10"/>
      <c r="M62105" s="10"/>
    </row>
    <row r="62106" spans="2:13" s="1" customFormat="1" ht="13.8" x14ac:dyDescent="0.3">
      <c r="B62106" s="10"/>
      <c r="L62106" s="10"/>
      <c r="M62106" s="10"/>
    </row>
    <row r="62107" spans="2:13" s="1" customFormat="1" ht="13.8" x14ac:dyDescent="0.3">
      <c r="B62107" s="10"/>
      <c r="L62107" s="10"/>
      <c r="M62107" s="10"/>
    </row>
    <row r="62108" spans="2:13" s="1" customFormat="1" ht="13.8" x14ac:dyDescent="0.3">
      <c r="B62108" s="10"/>
      <c r="L62108" s="10"/>
      <c r="M62108" s="10"/>
    </row>
    <row r="62109" spans="2:13" s="1" customFormat="1" ht="13.8" x14ac:dyDescent="0.3">
      <c r="B62109" s="10"/>
      <c r="L62109" s="10"/>
      <c r="M62109" s="10"/>
    </row>
    <row r="62110" spans="2:13" s="1" customFormat="1" ht="13.8" x14ac:dyDescent="0.3">
      <c r="B62110" s="10"/>
      <c r="L62110" s="10"/>
      <c r="M62110" s="10"/>
    </row>
    <row r="62111" spans="2:13" s="1" customFormat="1" ht="13.8" x14ac:dyDescent="0.3">
      <c r="B62111" s="10"/>
      <c r="L62111" s="10"/>
      <c r="M62111" s="10"/>
    </row>
    <row r="62112" spans="2:13" s="1" customFormat="1" ht="13.8" x14ac:dyDescent="0.3">
      <c r="B62112" s="10"/>
      <c r="L62112" s="10"/>
      <c r="M62112" s="10"/>
    </row>
    <row r="62113" spans="2:13" s="1" customFormat="1" ht="13.8" x14ac:dyDescent="0.3">
      <c r="B62113" s="10"/>
      <c r="L62113" s="10"/>
      <c r="M62113" s="10"/>
    </row>
    <row r="62114" spans="2:13" s="1" customFormat="1" ht="13.8" x14ac:dyDescent="0.3">
      <c r="B62114" s="10"/>
      <c r="L62114" s="10"/>
      <c r="M62114" s="10"/>
    </row>
    <row r="62115" spans="2:13" s="1" customFormat="1" ht="13.8" x14ac:dyDescent="0.3">
      <c r="B62115" s="10"/>
      <c r="L62115" s="10"/>
      <c r="M62115" s="10"/>
    </row>
    <row r="62116" spans="2:13" s="1" customFormat="1" ht="13.8" x14ac:dyDescent="0.3">
      <c r="B62116" s="10"/>
      <c r="L62116" s="10"/>
      <c r="M62116" s="10"/>
    </row>
    <row r="62117" spans="2:13" s="1" customFormat="1" ht="13.8" x14ac:dyDescent="0.3">
      <c r="B62117" s="10"/>
      <c r="L62117" s="10"/>
      <c r="M62117" s="10"/>
    </row>
    <row r="62118" spans="2:13" s="1" customFormat="1" ht="13.8" x14ac:dyDescent="0.3">
      <c r="B62118" s="10"/>
      <c r="L62118" s="10"/>
      <c r="M62118" s="10"/>
    </row>
    <row r="62119" spans="2:13" s="1" customFormat="1" ht="13.8" x14ac:dyDescent="0.3">
      <c r="B62119" s="10"/>
      <c r="L62119" s="10"/>
      <c r="M62119" s="10"/>
    </row>
    <row r="62120" spans="2:13" s="1" customFormat="1" ht="13.8" x14ac:dyDescent="0.3">
      <c r="B62120" s="10"/>
      <c r="L62120" s="10"/>
      <c r="M62120" s="10"/>
    </row>
    <row r="62121" spans="2:13" s="1" customFormat="1" ht="13.8" x14ac:dyDescent="0.3">
      <c r="B62121" s="10"/>
      <c r="L62121" s="10"/>
      <c r="M62121" s="10"/>
    </row>
    <row r="62122" spans="2:13" s="1" customFormat="1" ht="13.8" x14ac:dyDescent="0.3">
      <c r="B62122" s="10"/>
      <c r="L62122" s="10"/>
      <c r="M62122" s="10"/>
    </row>
    <row r="62123" spans="2:13" s="1" customFormat="1" ht="13.8" x14ac:dyDescent="0.3">
      <c r="B62123" s="10"/>
      <c r="L62123" s="10"/>
      <c r="M62123" s="10"/>
    </row>
    <row r="62124" spans="2:13" s="1" customFormat="1" ht="13.8" x14ac:dyDescent="0.3">
      <c r="B62124" s="10"/>
      <c r="L62124" s="10"/>
      <c r="M62124" s="10"/>
    </row>
    <row r="62125" spans="2:13" s="1" customFormat="1" ht="13.8" x14ac:dyDescent="0.3">
      <c r="B62125" s="10"/>
      <c r="L62125" s="10"/>
      <c r="M62125" s="10"/>
    </row>
    <row r="62126" spans="2:13" s="1" customFormat="1" ht="13.8" x14ac:dyDescent="0.3">
      <c r="B62126" s="10"/>
      <c r="L62126" s="10"/>
      <c r="M62126" s="10"/>
    </row>
    <row r="62127" spans="2:13" s="1" customFormat="1" ht="13.8" x14ac:dyDescent="0.3">
      <c r="B62127" s="10"/>
      <c r="L62127" s="10"/>
      <c r="M62127" s="10"/>
    </row>
    <row r="62128" spans="2:13" s="1" customFormat="1" ht="13.8" x14ac:dyDescent="0.3">
      <c r="B62128" s="10"/>
      <c r="L62128" s="10"/>
      <c r="M62128" s="10"/>
    </row>
    <row r="62129" spans="2:13" s="1" customFormat="1" ht="13.8" x14ac:dyDescent="0.3">
      <c r="B62129" s="10"/>
      <c r="L62129" s="10"/>
      <c r="M62129" s="10"/>
    </row>
    <row r="62130" spans="2:13" s="1" customFormat="1" ht="13.8" x14ac:dyDescent="0.3">
      <c r="B62130" s="10"/>
      <c r="L62130" s="10"/>
      <c r="M62130" s="10"/>
    </row>
    <row r="62131" spans="2:13" s="1" customFormat="1" ht="13.8" x14ac:dyDescent="0.3">
      <c r="B62131" s="10"/>
      <c r="L62131" s="10"/>
      <c r="M62131" s="10"/>
    </row>
    <row r="62132" spans="2:13" s="1" customFormat="1" ht="13.8" x14ac:dyDescent="0.3">
      <c r="B62132" s="10"/>
      <c r="L62132" s="10"/>
      <c r="M62132" s="10"/>
    </row>
    <row r="62133" spans="2:13" s="1" customFormat="1" ht="13.8" x14ac:dyDescent="0.3">
      <c r="B62133" s="10"/>
      <c r="L62133" s="10"/>
      <c r="M62133" s="10"/>
    </row>
    <row r="62134" spans="2:13" s="1" customFormat="1" ht="13.8" x14ac:dyDescent="0.3">
      <c r="B62134" s="10"/>
      <c r="L62134" s="10"/>
      <c r="M62134" s="10"/>
    </row>
    <row r="62135" spans="2:13" s="1" customFormat="1" ht="13.8" x14ac:dyDescent="0.3">
      <c r="B62135" s="10"/>
      <c r="L62135" s="10"/>
      <c r="M62135" s="10"/>
    </row>
    <row r="62136" spans="2:13" s="1" customFormat="1" ht="13.8" x14ac:dyDescent="0.3">
      <c r="B62136" s="10"/>
      <c r="L62136" s="10"/>
      <c r="M62136" s="10"/>
    </row>
    <row r="62137" spans="2:13" s="1" customFormat="1" ht="13.8" x14ac:dyDescent="0.3">
      <c r="B62137" s="10"/>
      <c r="L62137" s="10"/>
      <c r="M62137" s="10"/>
    </row>
    <row r="62138" spans="2:13" s="1" customFormat="1" ht="13.8" x14ac:dyDescent="0.3">
      <c r="B62138" s="10"/>
      <c r="L62138" s="10"/>
      <c r="M62138" s="10"/>
    </row>
    <row r="62139" spans="2:13" s="1" customFormat="1" ht="13.8" x14ac:dyDescent="0.3">
      <c r="B62139" s="10"/>
      <c r="L62139" s="10"/>
      <c r="M62139" s="10"/>
    </row>
    <row r="62140" spans="2:13" s="1" customFormat="1" ht="13.8" x14ac:dyDescent="0.3">
      <c r="B62140" s="10"/>
      <c r="L62140" s="10"/>
      <c r="M62140" s="10"/>
    </row>
    <row r="62141" spans="2:13" s="1" customFormat="1" ht="13.8" x14ac:dyDescent="0.3">
      <c r="B62141" s="10"/>
      <c r="L62141" s="10"/>
      <c r="M62141" s="10"/>
    </row>
    <row r="62142" spans="2:13" s="1" customFormat="1" ht="13.8" x14ac:dyDescent="0.3">
      <c r="B62142" s="10"/>
      <c r="L62142" s="10"/>
      <c r="M62142" s="10"/>
    </row>
    <row r="62143" spans="2:13" s="1" customFormat="1" ht="13.8" x14ac:dyDescent="0.3">
      <c r="B62143" s="10"/>
      <c r="L62143" s="10"/>
      <c r="M62143" s="10"/>
    </row>
    <row r="62144" spans="2:13" s="1" customFormat="1" ht="13.8" x14ac:dyDescent="0.3">
      <c r="B62144" s="10"/>
      <c r="L62144" s="10"/>
      <c r="M62144" s="10"/>
    </row>
    <row r="62145" spans="2:13" s="1" customFormat="1" ht="13.8" x14ac:dyDescent="0.3">
      <c r="B62145" s="10"/>
      <c r="L62145" s="10"/>
      <c r="M62145" s="10"/>
    </row>
    <row r="62146" spans="2:13" s="1" customFormat="1" ht="13.8" x14ac:dyDescent="0.3">
      <c r="B62146" s="10"/>
      <c r="L62146" s="10"/>
      <c r="M62146" s="10"/>
    </row>
    <row r="62147" spans="2:13" s="1" customFormat="1" ht="13.8" x14ac:dyDescent="0.3">
      <c r="B62147" s="10"/>
      <c r="L62147" s="10"/>
      <c r="M62147" s="10"/>
    </row>
    <row r="62148" spans="2:13" s="1" customFormat="1" ht="13.8" x14ac:dyDescent="0.3">
      <c r="B62148" s="10"/>
      <c r="L62148" s="10"/>
      <c r="M62148" s="10"/>
    </row>
    <row r="62149" spans="2:13" s="1" customFormat="1" ht="13.8" x14ac:dyDescent="0.3">
      <c r="B62149" s="10"/>
      <c r="L62149" s="10"/>
      <c r="M62149" s="10"/>
    </row>
    <row r="62150" spans="2:13" s="1" customFormat="1" ht="13.8" x14ac:dyDescent="0.3">
      <c r="B62150" s="10"/>
      <c r="L62150" s="10"/>
      <c r="M62150" s="10"/>
    </row>
    <row r="62151" spans="2:13" s="1" customFormat="1" ht="13.8" x14ac:dyDescent="0.3">
      <c r="B62151" s="10"/>
      <c r="L62151" s="10"/>
      <c r="M62151" s="10"/>
    </row>
    <row r="62152" spans="2:13" s="1" customFormat="1" ht="13.8" x14ac:dyDescent="0.3">
      <c r="B62152" s="10"/>
      <c r="L62152" s="10"/>
      <c r="M62152" s="10"/>
    </row>
    <row r="62153" spans="2:13" s="1" customFormat="1" ht="13.8" x14ac:dyDescent="0.3">
      <c r="B62153" s="10"/>
      <c r="L62153" s="10"/>
      <c r="M62153" s="10"/>
    </row>
    <row r="62154" spans="2:13" s="1" customFormat="1" ht="13.8" x14ac:dyDescent="0.3">
      <c r="B62154" s="10"/>
      <c r="L62154" s="10"/>
      <c r="M62154" s="10"/>
    </row>
    <row r="62155" spans="2:13" s="1" customFormat="1" ht="13.8" x14ac:dyDescent="0.3">
      <c r="B62155" s="10"/>
      <c r="L62155" s="10"/>
      <c r="M62155" s="10"/>
    </row>
    <row r="62156" spans="2:13" s="1" customFormat="1" ht="13.8" x14ac:dyDescent="0.3">
      <c r="B62156" s="10"/>
      <c r="L62156" s="10"/>
      <c r="M62156" s="10"/>
    </row>
    <row r="62157" spans="2:13" s="1" customFormat="1" ht="13.8" x14ac:dyDescent="0.3">
      <c r="B62157" s="10"/>
      <c r="L62157" s="10"/>
      <c r="M62157" s="10"/>
    </row>
    <row r="62158" spans="2:13" s="1" customFormat="1" ht="13.8" x14ac:dyDescent="0.3">
      <c r="B62158" s="10"/>
      <c r="L62158" s="10"/>
      <c r="M62158" s="10"/>
    </row>
    <row r="62159" spans="2:13" s="1" customFormat="1" ht="13.8" x14ac:dyDescent="0.3">
      <c r="B62159" s="10"/>
      <c r="L62159" s="10"/>
      <c r="M62159" s="10"/>
    </row>
    <row r="62160" spans="2:13" s="1" customFormat="1" ht="13.8" x14ac:dyDescent="0.3">
      <c r="B62160" s="10"/>
      <c r="L62160" s="10"/>
      <c r="M62160" s="10"/>
    </row>
    <row r="62161" spans="2:13" s="1" customFormat="1" ht="13.8" x14ac:dyDescent="0.3">
      <c r="B62161" s="10"/>
      <c r="L62161" s="10"/>
      <c r="M62161" s="10"/>
    </row>
    <row r="62162" spans="2:13" s="1" customFormat="1" ht="13.8" x14ac:dyDescent="0.3">
      <c r="B62162" s="10"/>
      <c r="L62162" s="10"/>
      <c r="M62162" s="10"/>
    </row>
    <row r="62163" spans="2:13" s="1" customFormat="1" ht="13.8" x14ac:dyDescent="0.3">
      <c r="B62163" s="10"/>
      <c r="L62163" s="10"/>
      <c r="M62163" s="10"/>
    </row>
    <row r="62164" spans="2:13" s="1" customFormat="1" ht="13.8" x14ac:dyDescent="0.3">
      <c r="B62164" s="10"/>
      <c r="L62164" s="10"/>
      <c r="M62164" s="10"/>
    </row>
    <row r="62165" spans="2:13" s="1" customFormat="1" ht="13.8" x14ac:dyDescent="0.3">
      <c r="B62165" s="10"/>
      <c r="L62165" s="10"/>
      <c r="M62165" s="10"/>
    </row>
    <row r="62166" spans="2:13" s="1" customFormat="1" ht="13.8" x14ac:dyDescent="0.3">
      <c r="B62166" s="10"/>
      <c r="L62166" s="10"/>
      <c r="M62166" s="10"/>
    </row>
    <row r="62167" spans="2:13" s="1" customFormat="1" ht="13.8" x14ac:dyDescent="0.3">
      <c r="B62167" s="10"/>
      <c r="L62167" s="10"/>
      <c r="M62167" s="10"/>
    </row>
    <row r="62168" spans="2:13" s="1" customFormat="1" ht="13.8" x14ac:dyDescent="0.3">
      <c r="B62168" s="10"/>
      <c r="L62168" s="10"/>
      <c r="M62168" s="10"/>
    </row>
    <row r="62169" spans="2:13" s="1" customFormat="1" ht="13.8" x14ac:dyDescent="0.3">
      <c r="B62169" s="10"/>
      <c r="L62169" s="10"/>
      <c r="M62169" s="10"/>
    </row>
    <row r="62170" spans="2:13" s="1" customFormat="1" ht="13.8" x14ac:dyDescent="0.3">
      <c r="B62170" s="10"/>
      <c r="L62170" s="10"/>
      <c r="M62170" s="10"/>
    </row>
    <row r="62171" spans="2:13" s="1" customFormat="1" ht="13.8" x14ac:dyDescent="0.3">
      <c r="B62171" s="10"/>
      <c r="L62171" s="10"/>
      <c r="M62171" s="10"/>
    </row>
    <row r="62172" spans="2:13" s="1" customFormat="1" ht="13.8" x14ac:dyDescent="0.3">
      <c r="B62172" s="10"/>
      <c r="L62172" s="10"/>
      <c r="M62172" s="10"/>
    </row>
    <row r="62173" spans="2:13" s="1" customFormat="1" ht="13.8" x14ac:dyDescent="0.3">
      <c r="B62173" s="10"/>
      <c r="L62173" s="10"/>
      <c r="M62173" s="10"/>
    </row>
    <row r="62174" spans="2:13" s="1" customFormat="1" ht="13.8" x14ac:dyDescent="0.3">
      <c r="B62174" s="10"/>
      <c r="L62174" s="10"/>
      <c r="M62174" s="10"/>
    </row>
    <row r="62175" spans="2:13" s="1" customFormat="1" ht="13.8" x14ac:dyDescent="0.3">
      <c r="B62175" s="10"/>
      <c r="L62175" s="10"/>
      <c r="M62175" s="10"/>
    </row>
    <row r="62176" spans="2:13" s="1" customFormat="1" ht="13.8" x14ac:dyDescent="0.3">
      <c r="B62176" s="10"/>
      <c r="L62176" s="10"/>
      <c r="M62176" s="10"/>
    </row>
    <row r="62177" spans="2:13" s="1" customFormat="1" ht="13.8" x14ac:dyDescent="0.3">
      <c r="B62177" s="10"/>
      <c r="L62177" s="10"/>
      <c r="M62177" s="10"/>
    </row>
    <row r="62178" spans="2:13" s="1" customFormat="1" ht="13.8" x14ac:dyDescent="0.3">
      <c r="B62178" s="10"/>
      <c r="L62178" s="10"/>
      <c r="M62178" s="10"/>
    </row>
    <row r="62179" spans="2:13" s="1" customFormat="1" ht="13.8" x14ac:dyDescent="0.3">
      <c r="B62179" s="10"/>
      <c r="L62179" s="10"/>
      <c r="M62179" s="10"/>
    </row>
    <row r="62180" spans="2:13" s="1" customFormat="1" ht="13.8" x14ac:dyDescent="0.3">
      <c r="B62180" s="10"/>
      <c r="L62180" s="10"/>
      <c r="M62180" s="10"/>
    </row>
    <row r="62181" spans="2:13" s="1" customFormat="1" ht="13.8" x14ac:dyDescent="0.3">
      <c r="B62181" s="10"/>
      <c r="L62181" s="10"/>
      <c r="M62181" s="10"/>
    </row>
    <row r="62182" spans="2:13" s="1" customFormat="1" ht="13.8" x14ac:dyDescent="0.3">
      <c r="B62182" s="10"/>
      <c r="L62182" s="10"/>
      <c r="M62182" s="10"/>
    </row>
    <row r="62183" spans="2:13" s="1" customFormat="1" ht="13.8" x14ac:dyDescent="0.3">
      <c r="B62183" s="10"/>
      <c r="L62183" s="10"/>
      <c r="M62183" s="10"/>
    </row>
    <row r="62184" spans="2:13" s="1" customFormat="1" ht="13.8" x14ac:dyDescent="0.3">
      <c r="B62184" s="10"/>
      <c r="L62184" s="10"/>
      <c r="M62184" s="10"/>
    </row>
    <row r="62185" spans="2:13" s="1" customFormat="1" ht="13.8" x14ac:dyDescent="0.3">
      <c r="B62185" s="10"/>
      <c r="L62185" s="10"/>
      <c r="M62185" s="10"/>
    </row>
    <row r="62186" spans="2:13" s="1" customFormat="1" ht="13.8" x14ac:dyDescent="0.3">
      <c r="B62186" s="10"/>
      <c r="L62186" s="10"/>
      <c r="M62186" s="10"/>
    </row>
    <row r="62187" spans="2:13" s="1" customFormat="1" ht="13.8" x14ac:dyDescent="0.3">
      <c r="B62187" s="10"/>
      <c r="L62187" s="10"/>
      <c r="M62187" s="10"/>
    </row>
    <row r="62188" spans="2:13" s="1" customFormat="1" ht="13.8" x14ac:dyDescent="0.3">
      <c r="B62188" s="10"/>
      <c r="L62188" s="10"/>
      <c r="M62188" s="10"/>
    </row>
    <row r="62189" spans="2:13" s="1" customFormat="1" ht="13.8" x14ac:dyDescent="0.3">
      <c r="B62189" s="10"/>
      <c r="L62189" s="10"/>
      <c r="M62189" s="10"/>
    </row>
    <row r="62190" spans="2:13" s="1" customFormat="1" ht="13.8" x14ac:dyDescent="0.3">
      <c r="B62190" s="10"/>
      <c r="L62190" s="10"/>
      <c r="M62190" s="10"/>
    </row>
    <row r="62191" spans="2:13" s="1" customFormat="1" ht="13.8" x14ac:dyDescent="0.3">
      <c r="B62191" s="10"/>
      <c r="L62191" s="10"/>
      <c r="M62191" s="10"/>
    </row>
    <row r="62192" spans="2:13" s="1" customFormat="1" ht="13.8" x14ac:dyDescent="0.3">
      <c r="B62192" s="10"/>
      <c r="L62192" s="10"/>
      <c r="M62192" s="10"/>
    </row>
    <row r="62193" spans="2:13" s="1" customFormat="1" ht="13.8" x14ac:dyDescent="0.3">
      <c r="B62193" s="10"/>
      <c r="L62193" s="10"/>
      <c r="M62193" s="10"/>
    </row>
    <row r="62194" spans="2:13" s="1" customFormat="1" ht="13.8" x14ac:dyDescent="0.3">
      <c r="B62194" s="10"/>
      <c r="L62194" s="10"/>
      <c r="M62194" s="10"/>
    </row>
    <row r="62195" spans="2:13" s="1" customFormat="1" ht="13.8" x14ac:dyDescent="0.3">
      <c r="B62195" s="10"/>
      <c r="L62195" s="10"/>
      <c r="M62195" s="10"/>
    </row>
    <row r="62196" spans="2:13" s="1" customFormat="1" ht="13.8" x14ac:dyDescent="0.3">
      <c r="B62196" s="10"/>
      <c r="L62196" s="10"/>
      <c r="M62196" s="10"/>
    </row>
    <row r="62197" spans="2:13" s="1" customFormat="1" ht="13.8" x14ac:dyDescent="0.3">
      <c r="B62197" s="10"/>
      <c r="L62197" s="10"/>
      <c r="M62197" s="10"/>
    </row>
    <row r="62198" spans="2:13" s="1" customFormat="1" ht="13.8" x14ac:dyDescent="0.3">
      <c r="B62198" s="10"/>
      <c r="L62198" s="10"/>
      <c r="M62198" s="10"/>
    </row>
    <row r="62199" spans="2:13" s="1" customFormat="1" ht="13.8" x14ac:dyDescent="0.3">
      <c r="B62199" s="10"/>
      <c r="L62199" s="10"/>
      <c r="M62199" s="10"/>
    </row>
    <row r="62200" spans="2:13" s="1" customFormat="1" ht="13.8" x14ac:dyDescent="0.3">
      <c r="B62200" s="10"/>
      <c r="L62200" s="10"/>
      <c r="M62200" s="10"/>
    </row>
    <row r="62201" spans="2:13" s="1" customFormat="1" ht="13.8" x14ac:dyDescent="0.3">
      <c r="B62201" s="10"/>
      <c r="L62201" s="10"/>
      <c r="M62201" s="10"/>
    </row>
    <row r="62202" spans="2:13" s="1" customFormat="1" ht="13.8" x14ac:dyDescent="0.3">
      <c r="B62202" s="10"/>
      <c r="L62202" s="10"/>
      <c r="M62202" s="10"/>
    </row>
    <row r="62203" spans="2:13" s="1" customFormat="1" ht="13.8" x14ac:dyDescent="0.3">
      <c r="B62203" s="10"/>
      <c r="L62203" s="10"/>
      <c r="M62203" s="10"/>
    </row>
    <row r="62204" spans="2:13" s="1" customFormat="1" ht="13.8" x14ac:dyDescent="0.3">
      <c r="B62204" s="10"/>
      <c r="L62204" s="10"/>
      <c r="M62204" s="10"/>
    </row>
    <row r="62205" spans="2:13" s="1" customFormat="1" ht="13.8" x14ac:dyDescent="0.3">
      <c r="B62205" s="10"/>
      <c r="L62205" s="10"/>
      <c r="M62205" s="10"/>
    </row>
    <row r="62206" spans="2:13" s="1" customFormat="1" ht="13.8" x14ac:dyDescent="0.3">
      <c r="B62206" s="10"/>
      <c r="L62206" s="10"/>
      <c r="M62206" s="10"/>
    </row>
    <row r="62207" spans="2:13" s="1" customFormat="1" ht="13.8" x14ac:dyDescent="0.3">
      <c r="B62207" s="10"/>
      <c r="L62207" s="10"/>
      <c r="M62207" s="10"/>
    </row>
    <row r="62208" spans="2:13" s="1" customFormat="1" ht="13.8" x14ac:dyDescent="0.3">
      <c r="B62208" s="10"/>
      <c r="L62208" s="10"/>
      <c r="M62208" s="10"/>
    </row>
    <row r="62209" spans="2:13" s="1" customFormat="1" ht="13.8" x14ac:dyDescent="0.3">
      <c r="B62209" s="10"/>
      <c r="L62209" s="10"/>
      <c r="M62209" s="10"/>
    </row>
    <row r="62210" spans="2:13" s="1" customFormat="1" ht="13.8" x14ac:dyDescent="0.3">
      <c r="B62210" s="10"/>
      <c r="L62210" s="10"/>
      <c r="M62210" s="10"/>
    </row>
    <row r="62211" spans="2:13" s="1" customFormat="1" ht="13.8" x14ac:dyDescent="0.3">
      <c r="B62211" s="10"/>
      <c r="L62211" s="10"/>
      <c r="M62211" s="10"/>
    </row>
    <row r="62212" spans="2:13" s="1" customFormat="1" ht="13.8" x14ac:dyDescent="0.3">
      <c r="B62212" s="10"/>
      <c r="L62212" s="10"/>
      <c r="M62212" s="10"/>
    </row>
    <row r="62213" spans="2:13" s="1" customFormat="1" ht="13.8" x14ac:dyDescent="0.3">
      <c r="B62213" s="10"/>
      <c r="L62213" s="10"/>
      <c r="M62213" s="10"/>
    </row>
    <row r="62214" spans="2:13" s="1" customFormat="1" ht="13.8" x14ac:dyDescent="0.3">
      <c r="B62214" s="10"/>
      <c r="L62214" s="10"/>
      <c r="M62214" s="10"/>
    </row>
    <row r="62215" spans="2:13" s="1" customFormat="1" ht="13.8" x14ac:dyDescent="0.3">
      <c r="B62215" s="10"/>
      <c r="L62215" s="10"/>
      <c r="M62215" s="10"/>
    </row>
    <row r="62216" spans="2:13" s="1" customFormat="1" ht="13.8" x14ac:dyDescent="0.3">
      <c r="B62216" s="10"/>
      <c r="L62216" s="10"/>
      <c r="M62216" s="10"/>
    </row>
    <row r="62217" spans="2:13" s="1" customFormat="1" ht="13.8" x14ac:dyDescent="0.3">
      <c r="B62217" s="10"/>
      <c r="L62217" s="10"/>
      <c r="M62217" s="10"/>
    </row>
    <row r="62218" spans="2:13" s="1" customFormat="1" ht="13.8" x14ac:dyDescent="0.3">
      <c r="B62218" s="10"/>
      <c r="L62218" s="10"/>
      <c r="M62218" s="10"/>
    </row>
    <row r="62219" spans="2:13" s="1" customFormat="1" ht="13.8" x14ac:dyDescent="0.3">
      <c r="B62219" s="10"/>
      <c r="L62219" s="10"/>
      <c r="M62219" s="10"/>
    </row>
    <row r="62220" spans="2:13" s="1" customFormat="1" ht="13.8" x14ac:dyDescent="0.3">
      <c r="B62220" s="10"/>
      <c r="L62220" s="10"/>
      <c r="M62220" s="10"/>
    </row>
    <row r="62221" spans="2:13" s="1" customFormat="1" ht="13.8" x14ac:dyDescent="0.3">
      <c r="B62221" s="10"/>
      <c r="L62221" s="10"/>
      <c r="M62221" s="10"/>
    </row>
    <row r="62222" spans="2:13" s="1" customFormat="1" ht="13.8" x14ac:dyDescent="0.3">
      <c r="B62222" s="10"/>
      <c r="L62222" s="10"/>
      <c r="M62222" s="10"/>
    </row>
    <row r="62223" spans="2:13" s="1" customFormat="1" ht="13.8" x14ac:dyDescent="0.3">
      <c r="B62223" s="10"/>
      <c r="L62223" s="10"/>
      <c r="M62223" s="10"/>
    </row>
    <row r="62224" spans="2:13" s="1" customFormat="1" ht="13.8" x14ac:dyDescent="0.3">
      <c r="B62224" s="10"/>
      <c r="L62224" s="10"/>
      <c r="M62224" s="10"/>
    </row>
    <row r="62225" spans="2:13" s="1" customFormat="1" ht="13.8" x14ac:dyDescent="0.3">
      <c r="B62225" s="10"/>
      <c r="L62225" s="10"/>
      <c r="M62225" s="10"/>
    </row>
    <row r="62226" spans="2:13" s="1" customFormat="1" ht="13.8" x14ac:dyDescent="0.3">
      <c r="B62226" s="10"/>
      <c r="L62226" s="10"/>
      <c r="M62226" s="10"/>
    </row>
    <row r="62227" spans="2:13" s="1" customFormat="1" ht="13.8" x14ac:dyDescent="0.3">
      <c r="B62227" s="10"/>
      <c r="L62227" s="10"/>
      <c r="M62227" s="10"/>
    </row>
    <row r="62228" spans="2:13" s="1" customFormat="1" ht="13.8" x14ac:dyDescent="0.3">
      <c r="B62228" s="10"/>
      <c r="L62228" s="10"/>
      <c r="M62228" s="10"/>
    </row>
    <row r="62229" spans="2:13" s="1" customFormat="1" ht="13.8" x14ac:dyDescent="0.3">
      <c r="B62229" s="10"/>
      <c r="L62229" s="10"/>
      <c r="M62229" s="10"/>
    </row>
    <row r="62230" spans="2:13" s="1" customFormat="1" ht="13.8" x14ac:dyDescent="0.3">
      <c r="B62230" s="10"/>
      <c r="L62230" s="10"/>
      <c r="M62230" s="10"/>
    </row>
    <row r="62231" spans="2:13" s="1" customFormat="1" ht="13.8" x14ac:dyDescent="0.3">
      <c r="B62231" s="10"/>
      <c r="L62231" s="10"/>
      <c r="M62231" s="10"/>
    </row>
    <row r="62232" spans="2:13" s="1" customFormat="1" ht="13.8" x14ac:dyDescent="0.3">
      <c r="B62232" s="10"/>
      <c r="L62232" s="10"/>
      <c r="M62232" s="10"/>
    </row>
    <row r="62233" spans="2:13" s="1" customFormat="1" ht="13.8" x14ac:dyDescent="0.3">
      <c r="B62233" s="10"/>
      <c r="L62233" s="10"/>
      <c r="M62233" s="10"/>
    </row>
    <row r="62234" spans="2:13" s="1" customFormat="1" ht="13.8" x14ac:dyDescent="0.3">
      <c r="B62234" s="10"/>
      <c r="L62234" s="10"/>
      <c r="M62234" s="10"/>
    </row>
    <row r="62235" spans="2:13" s="1" customFormat="1" ht="13.8" x14ac:dyDescent="0.3">
      <c r="B62235" s="10"/>
      <c r="L62235" s="10"/>
      <c r="M62235" s="10"/>
    </row>
    <row r="62236" spans="2:13" s="1" customFormat="1" ht="13.8" x14ac:dyDescent="0.3">
      <c r="B62236" s="10"/>
      <c r="L62236" s="10"/>
      <c r="M62236" s="10"/>
    </row>
    <row r="62237" spans="2:13" s="1" customFormat="1" ht="13.8" x14ac:dyDescent="0.3">
      <c r="B62237" s="10"/>
      <c r="L62237" s="10"/>
      <c r="M62237" s="10"/>
    </row>
    <row r="62238" spans="2:13" s="1" customFormat="1" ht="13.8" x14ac:dyDescent="0.3">
      <c r="B62238" s="10"/>
      <c r="L62238" s="10"/>
      <c r="M62238" s="10"/>
    </row>
    <row r="62239" spans="2:13" s="1" customFormat="1" ht="13.8" x14ac:dyDescent="0.3">
      <c r="B62239" s="10"/>
      <c r="L62239" s="10"/>
      <c r="M62239" s="10"/>
    </row>
    <row r="62240" spans="2:13" s="1" customFormat="1" ht="13.8" x14ac:dyDescent="0.3">
      <c r="B62240" s="10"/>
      <c r="L62240" s="10"/>
      <c r="M62240" s="10"/>
    </row>
    <row r="62241" spans="2:13" s="1" customFormat="1" ht="13.8" x14ac:dyDescent="0.3">
      <c r="B62241" s="10"/>
      <c r="L62241" s="10"/>
      <c r="M62241" s="10"/>
    </row>
    <row r="62242" spans="2:13" s="1" customFormat="1" ht="13.8" x14ac:dyDescent="0.3">
      <c r="B62242" s="10"/>
      <c r="L62242" s="10"/>
      <c r="M62242" s="10"/>
    </row>
    <row r="62243" spans="2:13" s="1" customFormat="1" ht="13.8" x14ac:dyDescent="0.3">
      <c r="B62243" s="10"/>
      <c r="L62243" s="10"/>
      <c r="M62243" s="10"/>
    </row>
    <row r="62244" spans="2:13" s="1" customFormat="1" ht="13.8" x14ac:dyDescent="0.3">
      <c r="B62244" s="10"/>
      <c r="L62244" s="10"/>
      <c r="M62244" s="10"/>
    </row>
    <row r="62245" spans="2:13" s="1" customFormat="1" ht="13.8" x14ac:dyDescent="0.3">
      <c r="B62245" s="10"/>
      <c r="L62245" s="10"/>
      <c r="M62245" s="10"/>
    </row>
    <row r="62246" spans="2:13" s="1" customFormat="1" ht="13.8" x14ac:dyDescent="0.3">
      <c r="B62246" s="10"/>
      <c r="L62246" s="10"/>
      <c r="M62246" s="10"/>
    </row>
    <row r="62247" spans="2:13" s="1" customFormat="1" ht="13.8" x14ac:dyDescent="0.3">
      <c r="B62247" s="10"/>
      <c r="L62247" s="10"/>
      <c r="M62247" s="10"/>
    </row>
    <row r="62248" spans="2:13" s="1" customFormat="1" ht="13.8" x14ac:dyDescent="0.3">
      <c r="B62248" s="10"/>
      <c r="L62248" s="10"/>
      <c r="M62248" s="10"/>
    </row>
    <row r="62249" spans="2:13" s="1" customFormat="1" ht="13.8" x14ac:dyDescent="0.3">
      <c r="B62249" s="10"/>
      <c r="L62249" s="10"/>
      <c r="M62249" s="10"/>
    </row>
    <row r="62250" spans="2:13" s="1" customFormat="1" ht="13.8" x14ac:dyDescent="0.3">
      <c r="B62250" s="10"/>
      <c r="L62250" s="10"/>
      <c r="M62250" s="10"/>
    </row>
    <row r="62251" spans="2:13" s="1" customFormat="1" ht="13.8" x14ac:dyDescent="0.3">
      <c r="B62251" s="10"/>
      <c r="L62251" s="10"/>
      <c r="M62251" s="10"/>
    </row>
    <row r="62252" spans="2:13" s="1" customFormat="1" ht="13.8" x14ac:dyDescent="0.3">
      <c r="B62252" s="10"/>
      <c r="L62252" s="10"/>
      <c r="M62252" s="10"/>
    </row>
    <row r="62253" spans="2:13" s="1" customFormat="1" ht="13.8" x14ac:dyDescent="0.3">
      <c r="B62253" s="10"/>
      <c r="L62253" s="10"/>
      <c r="M62253" s="10"/>
    </row>
    <row r="62254" spans="2:13" s="1" customFormat="1" ht="13.8" x14ac:dyDescent="0.3">
      <c r="B62254" s="10"/>
      <c r="L62254" s="10"/>
      <c r="M62254" s="10"/>
    </row>
    <row r="62255" spans="2:13" s="1" customFormat="1" ht="13.8" x14ac:dyDescent="0.3">
      <c r="B62255" s="10"/>
      <c r="L62255" s="10"/>
      <c r="M62255" s="10"/>
    </row>
    <row r="62256" spans="2:13" s="1" customFormat="1" ht="13.8" x14ac:dyDescent="0.3">
      <c r="B62256" s="10"/>
      <c r="L62256" s="10"/>
      <c r="M62256" s="10"/>
    </row>
    <row r="62257" spans="2:13" s="1" customFormat="1" ht="13.8" x14ac:dyDescent="0.3">
      <c r="B62257" s="10"/>
      <c r="L62257" s="10"/>
      <c r="M62257" s="10"/>
    </row>
    <row r="62258" spans="2:13" s="1" customFormat="1" ht="13.8" x14ac:dyDescent="0.3">
      <c r="B62258" s="10"/>
      <c r="L62258" s="10"/>
      <c r="M62258" s="10"/>
    </row>
    <row r="62259" spans="2:13" s="1" customFormat="1" ht="13.8" x14ac:dyDescent="0.3">
      <c r="B62259" s="10"/>
      <c r="L62259" s="10"/>
      <c r="M62259" s="10"/>
    </row>
    <row r="62260" spans="2:13" s="1" customFormat="1" ht="13.8" x14ac:dyDescent="0.3">
      <c r="B62260" s="10"/>
      <c r="L62260" s="10"/>
      <c r="M62260" s="10"/>
    </row>
    <row r="62261" spans="2:13" s="1" customFormat="1" ht="13.8" x14ac:dyDescent="0.3">
      <c r="B62261" s="10"/>
      <c r="L62261" s="10"/>
      <c r="M62261" s="10"/>
    </row>
    <row r="62262" spans="2:13" s="1" customFormat="1" ht="13.8" x14ac:dyDescent="0.3">
      <c r="B62262" s="10"/>
      <c r="L62262" s="10"/>
      <c r="M62262" s="10"/>
    </row>
    <row r="62263" spans="2:13" s="1" customFormat="1" ht="13.8" x14ac:dyDescent="0.3">
      <c r="B62263" s="10"/>
      <c r="L62263" s="10"/>
      <c r="M62263" s="10"/>
    </row>
    <row r="62264" spans="2:13" s="1" customFormat="1" ht="13.8" x14ac:dyDescent="0.3">
      <c r="B62264" s="10"/>
      <c r="L62264" s="10"/>
      <c r="M62264" s="10"/>
    </row>
    <row r="62265" spans="2:13" s="1" customFormat="1" ht="13.8" x14ac:dyDescent="0.3">
      <c r="B62265" s="10"/>
      <c r="L62265" s="10"/>
      <c r="M62265" s="10"/>
    </row>
    <row r="62266" spans="2:13" s="1" customFormat="1" ht="13.8" x14ac:dyDescent="0.3">
      <c r="B62266" s="10"/>
      <c r="L62266" s="10"/>
      <c r="M62266" s="10"/>
    </row>
    <row r="62267" spans="2:13" s="1" customFormat="1" ht="13.8" x14ac:dyDescent="0.3">
      <c r="B62267" s="10"/>
      <c r="L62267" s="10"/>
      <c r="M62267" s="10"/>
    </row>
    <row r="62268" spans="2:13" s="1" customFormat="1" ht="13.8" x14ac:dyDescent="0.3">
      <c r="B62268" s="10"/>
      <c r="L62268" s="10"/>
      <c r="M62268" s="10"/>
    </row>
    <row r="62269" spans="2:13" s="1" customFormat="1" ht="13.8" x14ac:dyDescent="0.3">
      <c r="B62269" s="10"/>
      <c r="L62269" s="10"/>
      <c r="M62269" s="10"/>
    </row>
    <row r="62270" spans="2:13" s="1" customFormat="1" ht="13.8" x14ac:dyDescent="0.3">
      <c r="B62270" s="10"/>
      <c r="L62270" s="10"/>
      <c r="M62270" s="10"/>
    </row>
    <row r="62271" spans="2:13" s="1" customFormat="1" ht="13.8" x14ac:dyDescent="0.3">
      <c r="B62271" s="10"/>
      <c r="L62271" s="10"/>
      <c r="M62271" s="10"/>
    </row>
    <row r="62272" spans="2:13" s="1" customFormat="1" ht="13.8" x14ac:dyDescent="0.3">
      <c r="B62272" s="10"/>
      <c r="L62272" s="10"/>
      <c r="M62272" s="10"/>
    </row>
    <row r="62273" spans="2:13" s="1" customFormat="1" ht="13.8" x14ac:dyDescent="0.3">
      <c r="B62273" s="10"/>
      <c r="L62273" s="10"/>
      <c r="M62273" s="10"/>
    </row>
    <row r="62274" spans="2:13" s="1" customFormat="1" ht="13.8" x14ac:dyDescent="0.3">
      <c r="B62274" s="10"/>
      <c r="L62274" s="10"/>
      <c r="M62274" s="10"/>
    </row>
    <row r="62275" spans="2:13" s="1" customFormat="1" ht="13.8" x14ac:dyDescent="0.3">
      <c r="B62275" s="10"/>
      <c r="L62275" s="10"/>
      <c r="M62275" s="10"/>
    </row>
    <row r="62276" spans="2:13" s="1" customFormat="1" ht="13.8" x14ac:dyDescent="0.3">
      <c r="B62276" s="10"/>
      <c r="L62276" s="10"/>
      <c r="M62276" s="10"/>
    </row>
    <row r="62277" spans="2:13" s="1" customFormat="1" ht="13.8" x14ac:dyDescent="0.3">
      <c r="B62277" s="10"/>
      <c r="L62277" s="10"/>
      <c r="M62277" s="10"/>
    </row>
    <row r="62278" spans="2:13" s="1" customFormat="1" ht="13.8" x14ac:dyDescent="0.3">
      <c r="B62278" s="10"/>
      <c r="L62278" s="10"/>
      <c r="M62278" s="10"/>
    </row>
    <row r="62279" spans="2:13" s="1" customFormat="1" ht="13.8" x14ac:dyDescent="0.3">
      <c r="B62279" s="10"/>
      <c r="L62279" s="10"/>
      <c r="M62279" s="10"/>
    </row>
    <row r="62280" spans="2:13" s="1" customFormat="1" ht="13.8" x14ac:dyDescent="0.3">
      <c r="B62280" s="10"/>
      <c r="L62280" s="10"/>
      <c r="M62280" s="10"/>
    </row>
    <row r="62281" spans="2:13" s="1" customFormat="1" ht="13.8" x14ac:dyDescent="0.3">
      <c r="B62281" s="10"/>
      <c r="L62281" s="10"/>
      <c r="M62281" s="10"/>
    </row>
    <row r="62282" spans="2:13" s="1" customFormat="1" ht="13.8" x14ac:dyDescent="0.3">
      <c r="B62282" s="10"/>
      <c r="L62282" s="10"/>
      <c r="M62282" s="10"/>
    </row>
    <row r="62283" spans="2:13" s="1" customFormat="1" ht="13.8" x14ac:dyDescent="0.3">
      <c r="B62283" s="10"/>
      <c r="L62283" s="10"/>
      <c r="M62283" s="10"/>
    </row>
    <row r="62284" spans="2:13" s="1" customFormat="1" ht="13.8" x14ac:dyDescent="0.3">
      <c r="B62284" s="10"/>
      <c r="L62284" s="10"/>
      <c r="M62284" s="10"/>
    </row>
    <row r="62285" spans="2:13" s="1" customFormat="1" ht="13.8" x14ac:dyDescent="0.3">
      <c r="B62285" s="10"/>
      <c r="L62285" s="10"/>
      <c r="M62285" s="10"/>
    </row>
    <row r="62286" spans="2:13" s="1" customFormat="1" ht="13.8" x14ac:dyDescent="0.3">
      <c r="B62286" s="10"/>
      <c r="L62286" s="10"/>
      <c r="M62286" s="10"/>
    </row>
    <row r="62287" spans="2:13" s="1" customFormat="1" ht="13.8" x14ac:dyDescent="0.3">
      <c r="B62287" s="10"/>
      <c r="L62287" s="10"/>
      <c r="M62287" s="10"/>
    </row>
    <row r="62288" spans="2:13" s="1" customFormat="1" ht="13.8" x14ac:dyDescent="0.3">
      <c r="B62288" s="10"/>
      <c r="L62288" s="10"/>
      <c r="M62288" s="10"/>
    </row>
    <row r="62289" spans="2:13" s="1" customFormat="1" ht="13.8" x14ac:dyDescent="0.3">
      <c r="B62289" s="10"/>
      <c r="L62289" s="10"/>
      <c r="M62289" s="10"/>
    </row>
    <row r="62290" spans="2:13" s="1" customFormat="1" ht="13.8" x14ac:dyDescent="0.3">
      <c r="B62290" s="10"/>
      <c r="L62290" s="10"/>
      <c r="M62290" s="10"/>
    </row>
    <row r="62291" spans="2:13" s="1" customFormat="1" ht="13.8" x14ac:dyDescent="0.3">
      <c r="B62291" s="10"/>
      <c r="L62291" s="10"/>
      <c r="M62291" s="10"/>
    </row>
    <row r="62292" spans="2:13" s="1" customFormat="1" ht="13.8" x14ac:dyDescent="0.3">
      <c r="B62292" s="10"/>
      <c r="L62292" s="10"/>
      <c r="M62292" s="10"/>
    </row>
    <row r="62293" spans="2:13" s="1" customFormat="1" ht="13.8" x14ac:dyDescent="0.3">
      <c r="B62293" s="10"/>
      <c r="L62293" s="10"/>
      <c r="M62293" s="10"/>
    </row>
    <row r="62294" spans="2:13" s="1" customFormat="1" ht="13.8" x14ac:dyDescent="0.3">
      <c r="B62294" s="10"/>
      <c r="L62294" s="10"/>
      <c r="M62294" s="10"/>
    </row>
    <row r="62295" spans="2:13" s="1" customFormat="1" ht="13.8" x14ac:dyDescent="0.3">
      <c r="B62295" s="10"/>
      <c r="L62295" s="10"/>
      <c r="M62295" s="10"/>
    </row>
    <row r="62296" spans="2:13" s="1" customFormat="1" ht="13.8" x14ac:dyDescent="0.3">
      <c r="B62296" s="10"/>
      <c r="L62296" s="10"/>
      <c r="M62296" s="10"/>
    </row>
    <row r="62297" spans="2:13" s="1" customFormat="1" ht="13.8" x14ac:dyDescent="0.3">
      <c r="B62297" s="10"/>
      <c r="L62297" s="10"/>
      <c r="M62297" s="10"/>
    </row>
    <row r="62298" spans="2:13" s="1" customFormat="1" ht="13.8" x14ac:dyDescent="0.3">
      <c r="B62298" s="10"/>
      <c r="L62298" s="10"/>
      <c r="M62298" s="10"/>
    </row>
    <row r="62299" spans="2:13" s="1" customFormat="1" ht="13.8" x14ac:dyDescent="0.3">
      <c r="B62299" s="10"/>
      <c r="L62299" s="10"/>
      <c r="M62299" s="10"/>
    </row>
    <row r="62300" spans="2:13" s="1" customFormat="1" ht="13.8" x14ac:dyDescent="0.3">
      <c r="B62300" s="10"/>
      <c r="L62300" s="10"/>
      <c r="M62300" s="10"/>
    </row>
    <row r="62301" spans="2:13" s="1" customFormat="1" ht="13.8" x14ac:dyDescent="0.3">
      <c r="B62301" s="10"/>
      <c r="L62301" s="10"/>
      <c r="M62301" s="10"/>
    </row>
    <row r="62302" spans="2:13" s="1" customFormat="1" ht="13.8" x14ac:dyDescent="0.3">
      <c r="B62302" s="10"/>
      <c r="L62302" s="10"/>
      <c r="M62302" s="10"/>
    </row>
    <row r="62303" spans="2:13" s="1" customFormat="1" ht="13.8" x14ac:dyDescent="0.3">
      <c r="B62303" s="10"/>
      <c r="L62303" s="10"/>
      <c r="M62303" s="10"/>
    </row>
    <row r="62304" spans="2:13" s="1" customFormat="1" ht="13.8" x14ac:dyDescent="0.3">
      <c r="B62304" s="10"/>
      <c r="L62304" s="10"/>
      <c r="M62304" s="10"/>
    </row>
    <row r="62305" spans="2:13" s="1" customFormat="1" ht="13.8" x14ac:dyDescent="0.3">
      <c r="B62305" s="10"/>
      <c r="L62305" s="10"/>
      <c r="M62305" s="10"/>
    </row>
    <row r="62306" spans="2:13" s="1" customFormat="1" ht="13.8" x14ac:dyDescent="0.3">
      <c r="B62306" s="10"/>
      <c r="L62306" s="10"/>
      <c r="M62306" s="10"/>
    </row>
    <row r="62307" spans="2:13" s="1" customFormat="1" ht="13.8" x14ac:dyDescent="0.3">
      <c r="B62307" s="10"/>
      <c r="L62307" s="10"/>
      <c r="M62307" s="10"/>
    </row>
    <row r="62308" spans="2:13" s="1" customFormat="1" ht="13.8" x14ac:dyDescent="0.3">
      <c r="B62308" s="10"/>
      <c r="L62308" s="10"/>
      <c r="M62308" s="10"/>
    </row>
    <row r="62309" spans="2:13" s="1" customFormat="1" ht="13.8" x14ac:dyDescent="0.3">
      <c r="B62309" s="10"/>
      <c r="L62309" s="10"/>
      <c r="M62309" s="10"/>
    </row>
    <row r="62310" spans="2:13" s="1" customFormat="1" ht="13.8" x14ac:dyDescent="0.3">
      <c r="B62310" s="10"/>
      <c r="L62310" s="10"/>
      <c r="M62310" s="10"/>
    </row>
    <row r="62311" spans="2:13" s="1" customFormat="1" ht="13.8" x14ac:dyDescent="0.3">
      <c r="B62311" s="10"/>
      <c r="L62311" s="10"/>
      <c r="M62311" s="10"/>
    </row>
    <row r="62312" spans="2:13" s="1" customFormat="1" ht="13.8" x14ac:dyDescent="0.3">
      <c r="B62312" s="10"/>
      <c r="L62312" s="10"/>
      <c r="M62312" s="10"/>
    </row>
    <row r="62313" spans="2:13" s="1" customFormat="1" ht="13.8" x14ac:dyDescent="0.3">
      <c r="B62313" s="10"/>
      <c r="L62313" s="10"/>
      <c r="M62313" s="10"/>
    </row>
    <row r="62314" spans="2:13" s="1" customFormat="1" ht="13.8" x14ac:dyDescent="0.3">
      <c r="B62314" s="10"/>
      <c r="L62314" s="10"/>
      <c r="M62314" s="10"/>
    </row>
    <row r="62315" spans="2:13" s="1" customFormat="1" ht="13.8" x14ac:dyDescent="0.3">
      <c r="B62315" s="10"/>
      <c r="L62315" s="10"/>
      <c r="M62315" s="10"/>
    </row>
    <row r="62316" spans="2:13" s="1" customFormat="1" ht="13.8" x14ac:dyDescent="0.3">
      <c r="B62316" s="10"/>
      <c r="L62316" s="10"/>
      <c r="M62316" s="10"/>
    </row>
    <row r="62317" spans="2:13" s="1" customFormat="1" ht="13.8" x14ac:dyDescent="0.3">
      <c r="B62317" s="10"/>
      <c r="L62317" s="10"/>
      <c r="M62317" s="10"/>
    </row>
    <row r="62318" spans="2:13" s="1" customFormat="1" ht="13.8" x14ac:dyDescent="0.3">
      <c r="B62318" s="10"/>
      <c r="L62318" s="10"/>
      <c r="M62318" s="10"/>
    </row>
    <row r="62319" spans="2:13" s="1" customFormat="1" ht="13.8" x14ac:dyDescent="0.3">
      <c r="B62319" s="10"/>
      <c r="L62319" s="10"/>
      <c r="M62319" s="10"/>
    </row>
    <row r="62320" spans="2:13" s="1" customFormat="1" ht="13.8" x14ac:dyDescent="0.3">
      <c r="B62320" s="10"/>
      <c r="L62320" s="10"/>
      <c r="M62320" s="10"/>
    </row>
    <row r="62321" spans="2:13" s="1" customFormat="1" ht="13.8" x14ac:dyDescent="0.3">
      <c r="B62321" s="10"/>
      <c r="L62321" s="10"/>
      <c r="M62321" s="10"/>
    </row>
    <row r="62322" spans="2:13" s="1" customFormat="1" ht="13.8" x14ac:dyDescent="0.3">
      <c r="B62322" s="10"/>
      <c r="L62322" s="10"/>
      <c r="M62322" s="10"/>
    </row>
    <row r="62323" spans="2:13" s="1" customFormat="1" ht="13.8" x14ac:dyDescent="0.3">
      <c r="B62323" s="10"/>
      <c r="L62323" s="10"/>
      <c r="M62323" s="10"/>
    </row>
    <row r="62324" spans="2:13" s="1" customFormat="1" ht="13.8" x14ac:dyDescent="0.3">
      <c r="B62324" s="10"/>
      <c r="L62324" s="10"/>
      <c r="M62324" s="10"/>
    </row>
    <row r="62325" spans="2:13" s="1" customFormat="1" ht="13.8" x14ac:dyDescent="0.3">
      <c r="B62325" s="10"/>
      <c r="L62325" s="10"/>
      <c r="M62325" s="10"/>
    </row>
    <row r="62326" spans="2:13" s="1" customFormat="1" ht="13.8" x14ac:dyDescent="0.3">
      <c r="B62326" s="10"/>
      <c r="L62326" s="10"/>
      <c r="M62326" s="10"/>
    </row>
    <row r="62327" spans="2:13" s="1" customFormat="1" ht="13.8" x14ac:dyDescent="0.3">
      <c r="B62327" s="10"/>
      <c r="L62327" s="10"/>
      <c r="M62327" s="10"/>
    </row>
    <row r="62328" spans="2:13" s="1" customFormat="1" ht="13.8" x14ac:dyDescent="0.3">
      <c r="B62328" s="10"/>
      <c r="L62328" s="10"/>
      <c r="M62328" s="10"/>
    </row>
    <row r="62329" spans="2:13" s="1" customFormat="1" ht="13.8" x14ac:dyDescent="0.3">
      <c r="B62329" s="10"/>
      <c r="L62329" s="10"/>
      <c r="M62329" s="10"/>
    </row>
    <row r="62330" spans="2:13" s="1" customFormat="1" ht="13.8" x14ac:dyDescent="0.3">
      <c r="B62330" s="10"/>
      <c r="L62330" s="10"/>
      <c r="M62330" s="10"/>
    </row>
    <row r="62331" spans="2:13" s="1" customFormat="1" ht="13.8" x14ac:dyDescent="0.3">
      <c r="B62331" s="10"/>
      <c r="L62331" s="10"/>
      <c r="M62331" s="10"/>
    </row>
    <row r="62332" spans="2:13" s="1" customFormat="1" ht="13.8" x14ac:dyDescent="0.3">
      <c r="B62332" s="10"/>
      <c r="L62332" s="10"/>
      <c r="M62332" s="10"/>
    </row>
    <row r="62333" spans="2:13" s="1" customFormat="1" ht="13.8" x14ac:dyDescent="0.3">
      <c r="B62333" s="10"/>
      <c r="L62333" s="10"/>
      <c r="M62333" s="10"/>
    </row>
    <row r="62334" spans="2:13" s="1" customFormat="1" ht="13.8" x14ac:dyDescent="0.3">
      <c r="B62334" s="10"/>
      <c r="L62334" s="10"/>
      <c r="M62334" s="10"/>
    </row>
    <row r="62335" spans="2:13" s="1" customFormat="1" ht="13.8" x14ac:dyDescent="0.3">
      <c r="B62335" s="10"/>
      <c r="L62335" s="10"/>
      <c r="M62335" s="10"/>
    </row>
    <row r="62336" spans="2:13" s="1" customFormat="1" ht="13.8" x14ac:dyDescent="0.3">
      <c r="B62336" s="10"/>
      <c r="L62336" s="10"/>
      <c r="M62336" s="10"/>
    </row>
    <row r="62337" spans="2:13" s="1" customFormat="1" ht="13.8" x14ac:dyDescent="0.3">
      <c r="B62337" s="10"/>
      <c r="L62337" s="10"/>
      <c r="M62337" s="10"/>
    </row>
    <row r="62338" spans="2:13" s="1" customFormat="1" ht="13.8" x14ac:dyDescent="0.3">
      <c r="B62338" s="10"/>
      <c r="L62338" s="10"/>
      <c r="M62338" s="10"/>
    </row>
    <row r="62339" spans="2:13" s="1" customFormat="1" ht="13.8" x14ac:dyDescent="0.3">
      <c r="B62339" s="10"/>
      <c r="L62339" s="10"/>
      <c r="M62339" s="10"/>
    </row>
    <row r="62340" spans="2:13" s="1" customFormat="1" ht="13.8" x14ac:dyDescent="0.3">
      <c r="B62340" s="10"/>
      <c r="L62340" s="10"/>
      <c r="M62340" s="10"/>
    </row>
    <row r="62341" spans="2:13" s="1" customFormat="1" ht="13.8" x14ac:dyDescent="0.3">
      <c r="B62341" s="10"/>
      <c r="L62341" s="10"/>
      <c r="M62341" s="10"/>
    </row>
    <row r="62342" spans="2:13" s="1" customFormat="1" ht="13.8" x14ac:dyDescent="0.3">
      <c r="B62342" s="10"/>
      <c r="L62342" s="10"/>
      <c r="M62342" s="10"/>
    </row>
    <row r="62343" spans="2:13" s="1" customFormat="1" ht="13.8" x14ac:dyDescent="0.3">
      <c r="B62343" s="10"/>
      <c r="L62343" s="10"/>
      <c r="M62343" s="10"/>
    </row>
    <row r="62344" spans="2:13" s="1" customFormat="1" ht="13.8" x14ac:dyDescent="0.3">
      <c r="B62344" s="10"/>
      <c r="L62344" s="10"/>
      <c r="M62344" s="10"/>
    </row>
    <row r="62345" spans="2:13" s="1" customFormat="1" ht="13.8" x14ac:dyDescent="0.3">
      <c r="B62345" s="10"/>
      <c r="L62345" s="10"/>
      <c r="M62345" s="10"/>
    </row>
    <row r="62346" spans="2:13" s="1" customFormat="1" ht="13.8" x14ac:dyDescent="0.3">
      <c r="B62346" s="10"/>
      <c r="L62346" s="10"/>
      <c r="M62346" s="10"/>
    </row>
    <row r="62347" spans="2:13" s="1" customFormat="1" ht="13.8" x14ac:dyDescent="0.3">
      <c r="B62347" s="10"/>
      <c r="L62347" s="10"/>
      <c r="M62347" s="10"/>
    </row>
    <row r="62348" spans="2:13" s="1" customFormat="1" ht="13.8" x14ac:dyDescent="0.3">
      <c r="B62348" s="10"/>
      <c r="L62348" s="10"/>
      <c r="M62348" s="10"/>
    </row>
    <row r="62349" spans="2:13" s="1" customFormat="1" ht="13.8" x14ac:dyDescent="0.3">
      <c r="B62349" s="10"/>
      <c r="L62349" s="10"/>
      <c r="M62349" s="10"/>
    </row>
    <row r="62350" spans="2:13" s="1" customFormat="1" ht="13.8" x14ac:dyDescent="0.3">
      <c r="B62350" s="10"/>
      <c r="L62350" s="10"/>
      <c r="M62350" s="10"/>
    </row>
    <row r="62351" spans="2:13" s="1" customFormat="1" ht="13.8" x14ac:dyDescent="0.3">
      <c r="B62351" s="10"/>
      <c r="L62351" s="10"/>
      <c r="M62351" s="10"/>
    </row>
    <row r="62352" spans="2:13" s="1" customFormat="1" ht="13.8" x14ac:dyDescent="0.3">
      <c r="B62352" s="10"/>
      <c r="L62352" s="10"/>
      <c r="M62352" s="10"/>
    </row>
    <row r="62353" spans="2:13" s="1" customFormat="1" ht="13.8" x14ac:dyDescent="0.3">
      <c r="B62353" s="10"/>
      <c r="L62353" s="10"/>
      <c r="M62353" s="10"/>
    </row>
    <row r="62354" spans="2:13" s="1" customFormat="1" ht="13.8" x14ac:dyDescent="0.3">
      <c r="B62354" s="10"/>
      <c r="L62354" s="10"/>
      <c r="M62354" s="10"/>
    </row>
    <row r="62355" spans="2:13" s="1" customFormat="1" ht="13.8" x14ac:dyDescent="0.3">
      <c r="B62355" s="10"/>
      <c r="L62355" s="10"/>
      <c r="M62355" s="10"/>
    </row>
    <row r="62356" spans="2:13" s="1" customFormat="1" ht="13.8" x14ac:dyDescent="0.3">
      <c r="B62356" s="10"/>
      <c r="L62356" s="10"/>
      <c r="M62356" s="10"/>
    </row>
    <row r="62357" spans="2:13" s="1" customFormat="1" ht="13.8" x14ac:dyDescent="0.3">
      <c r="B62357" s="10"/>
      <c r="L62357" s="10"/>
      <c r="M62357" s="10"/>
    </row>
    <row r="62358" spans="2:13" s="1" customFormat="1" ht="13.8" x14ac:dyDescent="0.3">
      <c r="B62358" s="10"/>
      <c r="L62358" s="10"/>
      <c r="M62358" s="10"/>
    </row>
    <row r="62359" spans="2:13" s="1" customFormat="1" ht="13.8" x14ac:dyDescent="0.3">
      <c r="B62359" s="10"/>
      <c r="L62359" s="10"/>
      <c r="M62359" s="10"/>
    </row>
    <row r="62360" spans="2:13" s="1" customFormat="1" ht="13.8" x14ac:dyDescent="0.3">
      <c r="B62360" s="10"/>
      <c r="L62360" s="10"/>
      <c r="M62360" s="10"/>
    </row>
    <row r="62361" spans="2:13" s="1" customFormat="1" ht="13.8" x14ac:dyDescent="0.3">
      <c r="B62361" s="10"/>
      <c r="L62361" s="10"/>
      <c r="M62361" s="10"/>
    </row>
    <row r="62362" spans="2:13" s="1" customFormat="1" ht="13.8" x14ac:dyDescent="0.3">
      <c r="B62362" s="10"/>
      <c r="L62362" s="10"/>
      <c r="M62362" s="10"/>
    </row>
    <row r="62363" spans="2:13" s="1" customFormat="1" ht="13.8" x14ac:dyDescent="0.3">
      <c r="B62363" s="10"/>
      <c r="L62363" s="10"/>
      <c r="M62363" s="10"/>
    </row>
    <row r="62364" spans="2:13" s="1" customFormat="1" ht="13.8" x14ac:dyDescent="0.3">
      <c r="B62364" s="10"/>
      <c r="L62364" s="10"/>
      <c r="M62364" s="10"/>
    </row>
    <row r="62365" spans="2:13" s="1" customFormat="1" ht="13.8" x14ac:dyDescent="0.3">
      <c r="B62365" s="10"/>
      <c r="L62365" s="10"/>
      <c r="M62365" s="10"/>
    </row>
    <row r="62366" spans="2:13" s="1" customFormat="1" ht="13.8" x14ac:dyDescent="0.3">
      <c r="B62366" s="10"/>
      <c r="L62366" s="10"/>
      <c r="M62366" s="10"/>
    </row>
    <row r="62367" spans="2:13" s="1" customFormat="1" ht="13.8" x14ac:dyDescent="0.3">
      <c r="B62367" s="10"/>
      <c r="L62367" s="10"/>
      <c r="M62367" s="10"/>
    </row>
    <row r="62368" spans="2:13" s="1" customFormat="1" ht="13.8" x14ac:dyDescent="0.3">
      <c r="B62368" s="10"/>
      <c r="L62368" s="10"/>
      <c r="M62368" s="10"/>
    </row>
    <row r="62369" spans="2:13" s="1" customFormat="1" ht="13.8" x14ac:dyDescent="0.3">
      <c r="B62369" s="10"/>
      <c r="L62369" s="10"/>
      <c r="M62369" s="10"/>
    </row>
    <row r="62370" spans="2:13" s="1" customFormat="1" ht="13.8" x14ac:dyDescent="0.3">
      <c r="B62370" s="10"/>
      <c r="L62370" s="10"/>
      <c r="M62370" s="10"/>
    </row>
    <row r="62371" spans="2:13" s="1" customFormat="1" ht="13.8" x14ac:dyDescent="0.3">
      <c r="B62371" s="10"/>
      <c r="L62371" s="10"/>
      <c r="M62371" s="10"/>
    </row>
    <row r="62372" spans="2:13" s="1" customFormat="1" ht="13.8" x14ac:dyDescent="0.3">
      <c r="B62372" s="10"/>
      <c r="L62372" s="10"/>
      <c r="M62372" s="10"/>
    </row>
    <row r="62373" spans="2:13" s="1" customFormat="1" ht="13.8" x14ac:dyDescent="0.3">
      <c r="B62373" s="10"/>
      <c r="L62373" s="10"/>
      <c r="M62373" s="10"/>
    </row>
    <row r="62374" spans="2:13" s="1" customFormat="1" ht="13.8" x14ac:dyDescent="0.3">
      <c r="B62374" s="10"/>
      <c r="L62374" s="10"/>
      <c r="M62374" s="10"/>
    </row>
    <row r="62375" spans="2:13" s="1" customFormat="1" ht="13.8" x14ac:dyDescent="0.3">
      <c r="B62375" s="10"/>
      <c r="L62375" s="10"/>
      <c r="M62375" s="10"/>
    </row>
    <row r="62376" spans="2:13" s="1" customFormat="1" ht="13.8" x14ac:dyDescent="0.3">
      <c r="B62376" s="10"/>
      <c r="L62376" s="10"/>
      <c r="M62376" s="10"/>
    </row>
    <row r="62377" spans="2:13" s="1" customFormat="1" ht="13.8" x14ac:dyDescent="0.3">
      <c r="B62377" s="10"/>
      <c r="L62377" s="10"/>
      <c r="M62377" s="10"/>
    </row>
    <row r="62378" spans="2:13" s="1" customFormat="1" ht="13.8" x14ac:dyDescent="0.3">
      <c r="B62378" s="10"/>
      <c r="L62378" s="10"/>
      <c r="M62378" s="10"/>
    </row>
    <row r="62379" spans="2:13" s="1" customFormat="1" ht="13.8" x14ac:dyDescent="0.3">
      <c r="B62379" s="10"/>
      <c r="L62379" s="10"/>
      <c r="M62379" s="10"/>
    </row>
    <row r="62380" spans="2:13" s="1" customFormat="1" ht="13.8" x14ac:dyDescent="0.3">
      <c r="B62380" s="10"/>
      <c r="L62380" s="10"/>
      <c r="M62380" s="10"/>
    </row>
    <row r="62381" spans="2:13" s="1" customFormat="1" ht="13.8" x14ac:dyDescent="0.3">
      <c r="B62381" s="10"/>
      <c r="L62381" s="10"/>
      <c r="M62381" s="10"/>
    </row>
    <row r="62382" spans="2:13" s="1" customFormat="1" ht="13.8" x14ac:dyDescent="0.3">
      <c r="B62382" s="10"/>
      <c r="L62382" s="10"/>
      <c r="M62382" s="10"/>
    </row>
    <row r="62383" spans="2:13" s="1" customFormat="1" ht="13.8" x14ac:dyDescent="0.3">
      <c r="B62383" s="10"/>
      <c r="L62383" s="10"/>
      <c r="M62383" s="10"/>
    </row>
    <row r="62384" spans="2:13" s="1" customFormat="1" ht="13.8" x14ac:dyDescent="0.3">
      <c r="B62384" s="10"/>
      <c r="L62384" s="10"/>
      <c r="M62384" s="10"/>
    </row>
    <row r="62385" spans="2:13" s="1" customFormat="1" ht="13.8" x14ac:dyDescent="0.3">
      <c r="B62385" s="10"/>
      <c r="L62385" s="10"/>
      <c r="M62385" s="10"/>
    </row>
    <row r="62386" spans="2:13" s="1" customFormat="1" ht="13.8" x14ac:dyDescent="0.3">
      <c r="B62386" s="10"/>
      <c r="L62386" s="10"/>
      <c r="M62386" s="10"/>
    </row>
    <row r="62387" spans="2:13" s="1" customFormat="1" ht="13.8" x14ac:dyDescent="0.3">
      <c r="B62387" s="10"/>
      <c r="L62387" s="10"/>
      <c r="M62387" s="10"/>
    </row>
    <row r="62388" spans="2:13" s="1" customFormat="1" ht="13.8" x14ac:dyDescent="0.3">
      <c r="B62388" s="10"/>
      <c r="L62388" s="10"/>
      <c r="M62388" s="10"/>
    </row>
    <row r="62389" spans="2:13" s="1" customFormat="1" ht="13.8" x14ac:dyDescent="0.3">
      <c r="B62389" s="10"/>
      <c r="L62389" s="10"/>
      <c r="M62389" s="10"/>
    </row>
    <row r="62390" spans="2:13" s="1" customFormat="1" ht="13.8" x14ac:dyDescent="0.3">
      <c r="B62390" s="10"/>
      <c r="L62390" s="10"/>
      <c r="M62390" s="10"/>
    </row>
    <row r="62391" spans="2:13" s="1" customFormat="1" ht="13.8" x14ac:dyDescent="0.3">
      <c r="B62391" s="10"/>
      <c r="L62391" s="10"/>
      <c r="M62391" s="10"/>
    </row>
    <row r="62392" spans="2:13" s="1" customFormat="1" ht="13.8" x14ac:dyDescent="0.3">
      <c r="B62392" s="10"/>
      <c r="L62392" s="10"/>
      <c r="M62392" s="10"/>
    </row>
    <row r="62393" spans="2:13" s="1" customFormat="1" ht="13.8" x14ac:dyDescent="0.3">
      <c r="B62393" s="10"/>
      <c r="L62393" s="10"/>
      <c r="M62393" s="10"/>
    </row>
    <row r="62394" spans="2:13" s="1" customFormat="1" ht="13.8" x14ac:dyDescent="0.3">
      <c r="B62394" s="10"/>
      <c r="L62394" s="10"/>
      <c r="M62394" s="10"/>
    </row>
    <row r="62395" spans="2:13" s="1" customFormat="1" ht="13.8" x14ac:dyDescent="0.3">
      <c r="B62395" s="10"/>
      <c r="L62395" s="10"/>
      <c r="M62395" s="10"/>
    </row>
    <row r="62396" spans="2:13" s="1" customFormat="1" ht="13.8" x14ac:dyDescent="0.3">
      <c r="B62396" s="10"/>
      <c r="L62396" s="10"/>
      <c r="M62396" s="10"/>
    </row>
    <row r="62397" spans="2:13" s="1" customFormat="1" ht="13.8" x14ac:dyDescent="0.3">
      <c r="B62397" s="10"/>
      <c r="L62397" s="10"/>
      <c r="M62397" s="10"/>
    </row>
    <row r="62398" spans="2:13" s="1" customFormat="1" ht="13.8" x14ac:dyDescent="0.3">
      <c r="B62398" s="10"/>
      <c r="L62398" s="10"/>
      <c r="M62398" s="10"/>
    </row>
    <row r="62399" spans="2:13" s="1" customFormat="1" ht="13.8" x14ac:dyDescent="0.3">
      <c r="B62399" s="10"/>
      <c r="L62399" s="10"/>
      <c r="M62399" s="10"/>
    </row>
    <row r="62400" spans="2:13" s="1" customFormat="1" ht="13.8" x14ac:dyDescent="0.3">
      <c r="B62400" s="10"/>
      <c r="L62400" s="10"/>
      <c r="M62400" s="10"/>
    </row>
    <row r="62401" spans="2:13" s="1" customFormat="1" ht="13.8" x14ac:dyDescent="0.3">
      <c r="B62401" s="10"/>
      <c r="L62401" s="10"/>
      <c r="M62401" s="10"/>
    </row>
    <row r="62402" spans="2:13" s="1" customFormat="1" ht="13.8" x14ac:dyDescent="0.3">
      <c r="B62402" s="10"/>
      <c r="L62402" s="10"/>
      <c r="M62402" s="10"/>
    </row>
    <row r="62403" spans="2:13" s="1" customFormat="1" ht="13.8" x14ac:dyDescent="0.3">
      <c r="B62403" s="10"/>
      <c r="L62403" s="10"/>
      <c r="M62403" s="10"/>
    </row>
    <row r="62404" spans="2:13" s="1" customFormat="1" ht="13.8" x14ac:dyDescent="0.3">
      <c r="B62404" s="10"/>
      <c r="L62404" s="10"/>
      <c r="M62404" s="10"/>
    </row>
    <row r="62405" spans="2:13" s="1" customFormat="1" ht="13.8" x14ac:dyDescent="0.3">
      <c r="B62405" s="10"/>
      <c r="L62405" s="10"/>
      <c r="M62405" s="10"/>
    </row>
    <row r="62406" spans="2:13" s="1" customFormat="1" ht="13.8" x14ac:dyDescent="0.3">
      <c r="B62406" s="10"/>
      <c r="L62406" s="10"/>
      <c r="M62406" s="10"/>
    </row>
    <row r="62407" spans="2:13" s="1" customFormat="1" ht="13.8" x14ac:dyDescent="0.3">
      <c r="B62407" s="10"/>
      <c r="L62407" s="10"/>
      <c r="M62407" s="10"/>
    </row>
    <row r="62408" spans="2:13" s="1" customFormat="1" ht="13.8" x14ac:dyDescent="0.3">
      <c r="B62408" s="10"/>
      <c r="L62408" s="10"/>
      <c r="M62408" s="10"/>
    </row>
    <row r="62409" spans="2:13" s="1" customFormat="1" ht="13.8" x14ac:dyDescent="0.3">
      <c r="B62409" s="10"/>
      <c r="L62409" s="10"/>
      <c r="M62409" s="10"/>
    </row>
    <row r="62410" spans="2:13" s="1" customFormat="1" ht="13.8" x14ac:dyDescent="0.3">
      <c r="B62410" s="10"/>
      <c r="L62410" s="10"/>
      <c r="M62410" s="10"/>
    </row>
    <row r="62411" spans="2:13" s="1" customFormat="1" ht="13.8" x14ac:dyDescent="0.3">
      <c r="B62411" s="10"/>
      <c r="L62411" s="10"/>
      <c r="M62411" s="10"/>
    </row>
    <row r="62412" spans="2:13" s="1" customFormat="1" ht="13.8" x14ac:dyDescent="0.3">
      <c r="B62412" s="10"/>
      <c r="L62412" s="10"/>
      <c r="M62412" s="10"/>
    </row>
    <row r="62413" spans="2:13" s="1" customFormat="1" ht="13.8" x14ac:dyDescent="0.3">
      <c r="B62413" s="10"/>
      <c r="L62413" s="10"/>
      <c r="M62413" s="10"/>
    </row>
    <row r="62414" spans="2:13" s="1" customFormat="1" ht="13.8" x14ac:dyDescent="0.3">
      <c r="B62414" s="10"/>
      <c r="L62414" s="10"/>
      <c r="M62414" s="10"/>
    </row>
    <row r="62415" spans="2:13" s="1" customFormat="1" ht="13.8" x14ac:dyDescent="0.3">
      <c r="B62415" s="10"/>
      <c r="L62415" s="10"/>
      <c r="M62415" s="10"/>
    </row>
    <row r="62416" spans="2:13" s="1" customFormat="1" ht="13.8" x14ac:dyDescent="0.3">
      <c r="B62416" s="10"/>
      <c r="L62416" s="10"/>
      <c r="M62416" s="10"/>
    </row>
    <row r="62417" spans="2:13" s="1" customFormat="1" ht="13.8" x14ac:dyDescent="0.3">
      <c r="B62417" s="10"/>
      <c r="L62417" s="10"/>
      <c r="M62417" s="10"/>
    </row>
    <row r="62418" spans="2:13" s="1" customFormat="1" ht="13.8" x14ac:dyDescent="0.3">
      <c r="B62418" s="10"/>
      <c r="L62418" s="10"/>
      <c r="M62418" s="10"/>
    </row>
    <row r="62419" spans="2:13" s="1" customFormat="1" ht="13.8" x14ac:dyDescent="0.3">
      <c r="B62419" s="10"/>
      <c r="L62419" s="10"/>
      <c r="M62419" s="10"/>
    </row>
    <row r="62420" spans="2:13" s="1" customFormat="1" ht="13.8" x14ac:dyDescent="0.3">
      <c r="B62420" s="10"/>
      <c r="L62420" s="10"/>
      <c r="M62420" s="10"/>
    </row>
    <row r="62421" spans="2:13" s="1" customFormat="1" ht="13.8" x14ac:dyDescent="0.3">
      <c r="B62421" s="10"/>
      <c r="L62421" s="10"/>
      <c r="M62421" s="10"/>
    </row>
    <row r="62422" spans="2:13" s="1" customFormat="1" ht="13.8" x14ac:dyDescent="0.3">
      <c r="B62422" s="10"/>
      <c r="L62422" s="10"/>
      <c r="M62422" s="10"/>
    </row>
    <row r="62423" spans="2:13" s="1" customFormat="1" ht="13.8" x14ac:dyDescent="0.3">
      <c r="B62423" s="10"/>
      <c r="L62423" s="10"/>
      <c r="M62423" s="10"/>
    </row>
    <row r="62424" spans="2:13" s="1" customFormat="1" ht="13.8" x14ac:dyDescent="0.3">
      <c r="B62424" s="10"/>
      <c r="L62424" s="10"/>
      <c r="M62424" s="10"/>
    </row>
    <row r="62425" spans="2:13" s="1" customFormat="1" ht="13.8" x14ac:dyDescent="0.3">
      <c r="B62425" s="10"/>
      <c r="L62425" s="10"/>
      <c r="M62425" s="10"/>
    </row>
    <row r="62426" spans="2:13" s="1" customFormat="1" ht="13.8" x14ac:dyDescent="0.3">
      <c r="B62426" s="10"/>
      <c r="L62426" s="10"/>
      <c r="M62426" s="10"/>
    </row>
    <row r="62427" spans="2:13" s="1" customFormat="1" ht="13.8" x14ac:dyDescent="0.3">
      <c r="B62427" s="10"/>
      <c r="L62427" s="10"/>
      <c r="M62427" s="10"/>
    </row>
    <row r="62428" spans="2:13" s="1" customFormat="1" ht="13.8" x14ac:dyDescent="0.3">
      <c r="B62428" s="10"/>
      <c r="L62428" s="10"/>
      <c r="M62428" s="10"/>
    </row>
    <row r="62429" spans="2:13" s="1" customFormat="1" ht="13.8" x14ac:dyDescent="0.3">
      <c r="B62429" s="10"/>
      <c r="L62429" s="10"/>
      <c r="M62429" s="10"/>
    </row>
    <row r="62430" spans="2:13" s="1" customFormat="1" ht="13.8" x14ac:dyDescent="0.3">
      <c r="B62430" s="10"/>
      <c r="L62430" s="10"/>
      <c r="M62430" s="10"/>
    </row>
    <row r="62431" spans="2:13" s="1" customFormat="1" ht="13.8" x14ac:dyDescent="0.3">
      <c r="B62431" s="10"/>
      <c r="L62431" s="10"/>
      <c r="M62431" s="10"/>
    </row>
    <row r="62432" spans="2:13" s="1" customFormat="1" ht="13.8" x14ac:dyDescent="0.3">
      <c r="B62432" s="10"/>
      <c r="L62432" s="10"/>
      <c r="M62432" s="10"/>
    </row>
    <row r="62433" spans="2:13" s="1" customFormat="1" ht="13.8" x14ac:dyDescent="0.3">
      <c r="B62433" s="10"/>
      <c r="L62433" s="10"/>
      <c r="M62433" s="10"/>
    </row>
    <row r="62434" spans="2:13" s="1" customFormat="1" ht="13.8" x14ac:dyDescent="0.3">
      <c r="B62434" s="10"/>
      <c r="L62434" s="10"/>
      <c r="M62434" s="10"/>
    </row>
    <row r="62435" spans="2:13" s="1" customFormat="1" ht="13.8" x14ac:dyDescent="0.3">
      <c r="B62435" s="10"/>
      <c r="L62435" s="10"/>
      <c r="M62435" s="10"/>
    </row>
    <row r="62436" spans="2:13" s="1" customFormat="1" ht="13.8" x14ac:dyDescent="0.3">
      <c r="B62436" s="10"/>
      <c r="L62436" s="10"/>
      <c r="M62436" s="10"/>
    </row>
    <row r="62437" spans="2:13" s="1" customFormat="1" ht="13.8" x14ac:dyDescent="0.3">
      <c r="B62437" s="10"/>
      <c r="L62437" s="10"/>
      <c r="M62437" s="10"/>
    </row>
    <row r="62438" spans="2:13" s="1" customFormat="1" ht="13.8" x14ac:dyDescent="0.3">
      <c r="B62438" s="10"/>
      <c r="L62438" s="10"/>
      <c r="M62438" s="10"/>
    </row>
    <row r="62439" spans="2:13" s="1" customFormat="1" ht="13.8" x14ac:dyDescent="0.3">
      <c r="B62439" s="10"/>
      <c r="L62439" s="10"/>
      <c r="M62439" s="10"/>
    </row>
    <row r="62440" spans="2:13" s="1" customFormat="1" ht="13.8" x14ac:dyDescent="0.3">
      <c r="B62440" s="10"/>
      <c r="L62440" s="10"/>
      <c r="M62440" s="10"/>
    </row>
    <row r="62441" spans="2:13" s="1" customFormat="1" ht="13.8" x14ac:dyDescent="0.3">
      <c r="B62441" s="10"/>
      <c r="L62441" s="10"/>
      <c r="M62441" s="10"/>
    </row>
    <row r="62442" spans="2:13" s="1" customFormat="1" ht="13.8" x14ac:dyDescent="0.3">
      <c r="B62442" s="10"/>
      <c r="L62442" s="10"/>
      <c r="M62442" s="10"/>
    </row>
    <row r="62443" spans="2:13" s="1" customFormat="1" ht="13.8" x14ac:dyDescent="0.3">
      <c r="B62443" s="10"/>
      <c r="L62443" s="10"/>
      <c r="M62443" s="10"/>
    </row>
    <row r="62444" spans="2:13" s="1" customFormat="1" ht="13.8" x14ac:dyDescent="0.3">
      <c r="B62444" s="10"/>
      <c r="L62444" s="10"/>
      <c r="M62444" s="10"/>
    </row>
    <row r="62445" spans="2:13" s="1" customFormat="1" ht="13.8" x14ac:dyDescent="0.3">
      <c r="B62445" s="10"/>
      <c r="L62445" s="10"/>
      <c r="M62445" s="10"/>
    </row>
    <row r="62446" spans="2:13" s="1" customFormat="1" ht="13.8" x14ac:dyDescent="0.3">
      <c r="B62446" s="10"/>
      <c r="L62446" s="10"/>
      <c r="M62446" s="10"/>
    </row>
    <row r="62447" spans="2:13" s="1" customFormat="1" ht="13.8" x14ac:dyDescent="0.3">
      <c r="B62447" s="10"/>
      <c r="L62447" s="10"/>
      <c r="M62447" s="10"/>
    </row>
    <row r="62448" spans="2:13" s="1" customFormat="1" ht="13.8" x14ac:dyDescent="0.3">
      <c r="B62448" s="10"/>
      <c r="L62448" s="10"/>
      <c r="M62448" s="10"/>
    </row>
    <row r="62449" spans="2:13" s="1" customFormat="1" ht="13.8" x14ac:dyDescent="0.3">
      <c r="B62449" s="10"/>
      <c r="L62449" s="10"/>
      <c r="M62449" s="10"/>
    </row>
    <row r="62450" spans="2:13" s="1" customFormat="1" ht="13.8" x14ac:dyDescent="0.3">
      <c r="B62450" s="10"/>
      <c r="L62450" s="10"/>
      <c r="M62450" s="10"/>
    </row>
    <row r="62451" spans="2:13" s="1" customFormat="1" ht="13.8" x14ac:dyDescent="0.3">
      <c r="B62451" s="10"/>
      <c r="L62451" s="10"/>
      <c r="M62451" s="10"/>
    </row>
    <row r="62452" spans="2:13" s="1" customFormat="1" ht="13.8" x14ac:dyDescent="0.3">
      <c r="B62452" s="10"/>
      <c r="L62452" s="10"/>
      <c r="M62452" s="10"/>
    </row>
    <row r="62453" spans="2:13" s="1" customFormat="1" ht="13.8" x14ac:dyDescent="0.3">
      <c r="B62453" s="10"/>
      <c r="L62453" s="10"/>
      <c r="M62453" s="10"/>
    </row>
    <row r="62454" spans="2:13" s="1" customFormat="1" ht="13.8" x14ac:dyDescent="0.3">
      <c r="B62454" s="10"/>
      <c r="L62454" s="10"/>
      <c r="M62454" s="10"/>
    </row>
    <row r="62455" spans="2:13" s="1" customFormat="1" ht="13.8" x14ac:dyDescent="0.3">
      <c r="B62455" s="10"/>
      <c r="L62455" s="10"/>
      <c r="M62455" s="10"/>
    </row>
    <row r="62456" spans="2:13" s="1" customFormat="1" ht="13.8" x14ac:dyDescent="0.3">
      <c r="B62456" s="10"/>
      <c r="L62456" s="10"/>
      <c r="M62456" s="10"/>
    </row>
    <row r="62457" spans="2:13" s="1" customFormat="1" ht="13.8" x14ac:dyDescent="0.3">
      <c r="B62457" s="10"/>
      <c r="L62457" s="10"/>
      <c r="M62457" s="10"/>
    </row>
    <row r="62458" spans="2:13" s="1" customFormat="1" ht="13.8" x14ac:dyDescent="0.3">
      <c r="B62458" s="10"/>
      <c r="L62458" s="10"/>
      <c r="M62458" s="10"/>
    </row>
    <row r="62459" spans="2:13" s="1" customFormat="1" ht="13.8" x14ac:dyDescent="0.3">
      <c r="B62459" s="10"/>
      <c r="L62459" s="10"/>
      <c r="M62459" s="10"/>
    </row>
    <row r="62460" spans="2:13" s="1" customFormat="1" ht="13.8" x14ac:dyDescent="0.3">
      <c r="B62460" s="10"/>
      <c r="L62460" s="10"/>
      <c r="M62460" s="10"/>
    </row>
    <row r="62461" spans="2:13" s="1" customFormat="1" ht="13.8" x14ac:dyDescent="0.3">
      <c r="B62461" s="10"/>
      <c r="L62461" s="10"/>
      <c r="M62461" s="10"/>
    </row>
    <row r="62462" spans="2:13" s="1" customFormat="1" ht="13.8" x14ac:dyDescent="0.3">
      <c r="B62462" s="10"/>
      <c r="L62462" s="10"/>
      <c r="M62462" s="10"/>
    </row>
    <row r="62463" spans="2:13" s="1" customFormat="1" ht="13.8" x14ac:dyDescent="0.3">
      <c r="B62463" s="10"/>
      <c r="L62463" s="10"/>
      <c r="M62463" s="10"/>
    </row>
    <row r="62464" spans="2:13" s="1" customFormat="1" ht="13.8" x14ac:dyDescent="0.3">
      <c r="B62464" s="10"/>
      <c r="L62464" s="10"/>
      <c r="M62464" s="10"/>
    </row>
    <row r="62465" spans="2:13" s="1" customFormat="1" ht="13.8" x14ac:dyDescent="0.3">
      <c r="B62465" s="10"/>
      <c r="L62465" s="10"/>
      <c r="M62465" s="10"/>
    </row>
    <row r="62466" spans="2:13" s="1" customFormat="1" ht="13.8" x14ac:dyDescent="0.3">
      <c r="B62466" s="10"/>
      <c r="L62466" s="10"/>
      <c r="M62466" s="10"/>
    </row>
    <row r="62467" spans="2:13" s="1" customFormat="1" ht="13.8" x14ac:dyDescent="0.3">
      <c r="B62467" s="10"/>
      <c r="L62467" s="10"/>
      <c r="M62467" s="10"/>
    </row>
    <row r="62468" spans="2:13" s="1" customFormat="1" ht="13.8" x14ac:dyDescent="0.3">
      <c r="B62468" s="10"/>
      <c r="L62468" s="10"/>
      <c r="M62468" s="10"/>
    </row>
    <row r="62469" spans="2:13" s="1" customFormat="1" ht="13.8" x14ac:dyDescent="0.3">
      <c r="B62469" s="10"/>
      <c r="L62469" s="10"/>
      <c r="M62469" s="10"/>
    </row>
    <row r="62470" spans="2:13" s="1" customFormat="1" ht="13.8" x14ac:dyDescent="0.3">
      <c r="B62470" s="10"/>
      <c r="L62470" s="10"/>
      <c r="M62470" s="10"/>
    </row>
    <row r="62471" spans="2:13" s="1" customFormat="1" ht="13.8" x14ac:dyDescent="0.3">
      <c r="B62471" s="10"/>
      <c r="L62471" s="10"/>
      <c r="M62471" s="10"/>
    </row>
    <row r="62472" spans="2:13" s="1" customFormat="1" ht="13.8" x14ac:dyDescent="0.3">
      <c r="B62472" s="10"/>
      <c r="L62472" s="10"/>
      <c r="M62472" s="10"/>
    </row>
    <row r="62473" spans="2:13" s="1" customFormat="1" ht="13.8" x14ac:dyDescent="0.3">
      <c r="B62473" s="10"/>
      <c r="L62473" s="10"/>
      <c r="M62473" s="10"/>
    </row>
    <row r="62474" spans="2:13" s="1" customFormat="1" ht="13.8" x14ac:dyDescent="0.3">
      <c r="B62474" s="10"/>
      <c r="L62474" s="10"/>
      <c r="M62474" s="10"/>
    </row>
    <row r="62475" spans="2:13" s="1" customFormat="1" ht="13.8" x14ac:dyDescent="0.3">
      <c r="B62475" s="10"/>
      <c r="L62475" s="10"/>
      <c r="M62475" s="10"/>
    </row>
    <row r="62476" spans="2:13" s="1" customFormat="1" ht="13.8" x14ac:dyDescent="0.3">
      <c r="B62476" s="10"/>
      <c r="L62476" s="10"/>
      <c r="M62476" s="10"/>
    </row>
    <row r="62477" spans="2:13" s="1" customFormat="1" ht="13.8" x14ac:dyDescent="0.3">
      <c r="B62477" s="10"/>
      <c r="L62477" s="10"/>
      <c r="M62477" s="10"/>
    </row>
    <row r="62478" spans="2:13" s="1" customFormat="1" ht="13.8" x14ac:dyDescent="0.3">
      <c r="B62478" s="10"/>
      <c r="L62478" s="10"/>
      <c r="M62478" s="10"/>
    </row>
    <row r="62479" spans="2:13" s="1" customFormat="1" ht="13.8" x14ac:dyDescent="0.3">
      <c r="B62479" s="10"/>
      <c r="L62479" s="10"/>
      <c r="M62479" s="10"/>
    </row>
    <row r="62480" spans="2:13" s="1" customFormat="1" ht="13.8" x14ac:dyDescent="0.3">
      <c r="B62480" s="10"/>
      <c r="L62480" s="10"/>
      <c r="M62480" s="10"/>
    </row>
    <row r="62481" spans="2:13" s="1" customFormat="1" ht="13.8" x14ac:dyDescent="0.3">
      <c r="B62481" s="10"/>
      <c r="L62481" s="10"/>
      <c r="M62481" s="10"/>
    </row>
    <row r="62482" spans="2:13" s="1" customFormat="1" ht="13.8" x14ac:dyDescent="0.3">
      <c r="B62482" s="10"/>
      <c r="L62482" s="10"/>
      <c r="M62482" s="10"/>
    </row>
    <row r="62483" spans="2:13" s="1" customFormat="1" ht="13.8" x14ac:dyDescent="0.3">
      <c r="B62483" s="10"/>
      <c r="L62483" s="10"/>
      <c r="M62483" s="10"/>
    </row>
    <row r="62484" spans="2:13" s="1" customFormat="1" ht="13.8" x14ac:dyDescent="0.3">
      <c r="B62484" s="10"/>
      <c r="L62484" s="10"/>
      <c r="M62484" s="10"/>
    </row>
    <row r="62485" spans="2:13" s="1" customFormat="1" ht="13.8" x14ac:dyDescent="0.3">
      <c r="B62485" s="10"/>
      <c r="L62485" s="10"/>
      <c r="M62485" s="10"/>
    </row>
    <row r="62486" spans="2:13" s="1" customFormat="1" ht="13.8" x14ac:dyDescent="0.3">
      <c r="B62486" s="10"/>
      <c r="L62486" s="10"/>
      <c r="M62486" s="10"/>
    </row>
    <row r="62487" spans="2:13" s="1" customFormat="1" ht="13.8" x14ac:dyDescent="0.3">
      <c r="B62487" s="10"/>
      <c r="L62487" s="10"/>
      <c r="M62487" s="10"/>
    </row>
    <row r="62488" spans="2:13" s="1" customFormat="1" ht="13.8" x14ac:dyDescent="0.3">
      <c r="B62488" s="10"/>
      <c r="L62488" s="10"/>
      <c r="M62488" s="10"/>
    </row>
    <row r="62489" spans="2:13" s="1" customFormat="1" ht="13.8" x14ac:dyDescent="0.3">
      <c r="B62489" s="10"/>
      <c r="L62489" s="10"/>
      <c r="M62489" s="10"/>
    </row>
    <row r="62490" spans="2:13" s="1" customFormat="1" ht="13.8" x14ac:dyDescent="0.3">
      <c r="B62490" s="10"/>
      <c r="L62490" s="10"/>
      <c r="M62490" s="10"/>
    </row>
    <row r="62491" spans="2:13" s="1" customFormat="1" ht="13.8" x14ac:dyDescent="0.3">
      <c r="B62491" s="10"/>
      <c r="L62491" s="10"/>
      <c r="M62491" s="10"/>
    </row>
    <row r="62492" spans="2:13" s="1" customFormat="1" ht="13.8" x14ac:dyDescent="0.3">
      <c r="B62492" s="10"/>
      <c r="L62492" s="10"/>
      <c r="M62492" s="10"/>
    </row>
    <row r="62493" spans="2:13" s="1" customFormat="1" ht="13.8" x14ac:dyDescent="0.3">
      <c r="B62493" s="10"/>
      <c r="L62493" s="10"/>
      <c r="M62493" s="10"/>
    </row>
    <row r="62494" spans="2:13" s="1" customFormat="1" ht="13.8" x14ac:dyDescent="0.3">
      <c r="B62494" s="10"/>
      <c r="L62494" s="10"/>
      <c r="M62494" s="10"/>
    </row>
    <row r="62495" spans="2:13" s="1" customFormat="1" ht="13.8" x14ac:dyDescent="0.3">
      <c r="B62495" s="10"/>
      <c r="L62495" s="10"/>
      <c r="M62495" s="10"/>
    </row>
    <row r="62496" spans="2:13" s="1" customFormat="1" ht="13.8" x14ac:dyDescent="0.3">
      <c r="B62496" s="10"/>
      <c r="L62496" s="10"/>
      <c r="M62496" s="10"/>
    </row>
    <row r="62497" spans="2:13" s="1" customFormat="1" ht="13.8" x14ac:dyDescent="0.3">
      <c r="B62497" s="10"/>
      <c r="L62497" s="10"/>
      <c r="M62497" s="10"/>
    </row>
    <row r="62498" spans="2:13" s="1" customFormat="1" ht="13.8" x14ac:dyDescent="0.3">
      <c r="B62498" s="10"/>
      <c r="L62498" s="10"/>
      <c r="M62498" s="10"/>
    </row>
    <row r="62499" spans="2:13" s="1" customFormat="1" ht="13.8" x14ac:dyDescent="0.3">
      <c r="B62499" s="10"/>
      <c r="L62499" s="10"/>
      <c r="M62499" s="10"/>
    </row>
    <row r="62500" spans="2:13" s="1" customFormat="1" ht="13.8" x14ac:dyDescent="0.3">
      <c r="B62500" s="10"/>
      <c r="L62500" s="10"/>
      <c r="M62500" s="10"/>
    </row>
    <row r="62501" spans="2:13" s="1" customFormat="1" ht="13.8" x14ac:dyDescent="0.3">
      <c r="B62501" s="10"/>
      <c r="L62501" s="10"/>
      <c r="M62501" s="10"/>
    </row>
    <row r="62502" spans="2:13" s="1" customFormat="1" ht="13.8" x14ac:dyDescent="0.3">
      <c r="B62502" s="10"/>
      <c r="L62502" s="10"/>
      <c r="M62502" s="10"/>
    </row>
    <row r="62503" spans="2:13" s="1" customFormat="1" ht="13.8" x14ac:dyDescent="0.3">
      <c r="B62503" s="10"/>
      <c r="L62503" s="10"/>
      <c r="M62503" s="10"/>
    </row>
    <row r="62504" spans="2:13" s="1" customFormat="1" ht="13.8" x14ac:dyDescent="0.3">
      <c r="B62504" s="10"/>
      <c r="L62504" s="10"/>
      <c r="M62504" s="10"/>
    </row>
    <row r="62505" spans="2:13" s="1" customFormat="1" ht="13.8" x14ac:dyDescent="0.3">
      <c r="B62505" s="10"/>
      <c r="L62505" s="10"/>
      <c r="M62505" s="10"/>
    </row>
    <row r="62506" spans="2:13" s="1" customFormat="1" ht="13.8" x14ac:dyDescent="0.3">
      <c r="B62506" s="10"/>
      <c r="L62506" s="10"/>
      <c r="M62506" s="10"/>
    </row>
    <row r="62507" spans="2:13" s="1" customFormat="1" ht="13.8" x14ac:dyDescent="0.3">
      <c r="B62507" s="10"/>
      <c r="L62507" s="10"/>
      <c r="M62507" s="10"/>
    </row>
    <row r="62508" spans="2:13" s="1" customFormat="1" ht="13.8" x14ac:dyDescent="0.3">
      <c r="B62508" s="10"/>
      <c r="L62508" s="10"/>
      <c r="M62508" s="10"/>
    </row>
    <row r="62509" spans="2:13" s="1" customFormat="1" ht="13.8" x14ac:dyDescent="0.3">
      <c r="B62509" s="10"/>
      <c r="L62509" s="10"/>
      <c r="M62509" s="10"/>
    </row>
    <row r="62510" spans="2:13" s="1" customFormat="1" ht="13.8" x14ac:dyDescent="0.3">
      <c r="B62510" s="10"/>
      <c r="L62510" s="10"/>
      <c r="M62510" s="10"/>
    </row>
    <row r="62511" spans="2:13" s="1" customFormat="1" ht="13.8" x14ac:dyDescent="0.3">
      <c r="B62511" s="10"/>
      <c r="L62511" s="10"/>
      <c r="M62511" s="10"/>
    </row>
    <row r="62512" spans="2:13" s="1" customFormat="1" ht="13.8" x14ac:dyDescent="0.3">
      <c r="B62512" s="10"/>
      <c r="L62512" s="10"/>
      <c r="M62512" s="10"/>
    </row>
    <row r="62513" spans="2:13" s="1" customFormat="1" ht="13.8" x14ac:dyDescent="0.3">
      <c r="B62513" s="10"/>
      <c r="L62513" s="10"/>
      <c r="M62513" s="10"/>
    </row>
    <row r="62514" spans="2:13" s="1" customFormat="1" ht="13.8" x14ac:dyDescent="0.3">
      <c r="B62514" s="10"/>
      <c r="L62514" s="10"/>
      <c r="M62514" s="10"/>
    </row>
    <row r="62515" spans="2:13" s="1" customFormat="1" ht="13.8" x14ac:dyDescent="0.3">
      <c r="B62515" s="10"/>
      <c r="L62515" s="10"/>
      <c r="M62515" s="10"/>
    </row>
    <row r="62516" spans="2:13" s="1" customFormat="1" ht="13.8" x14ac:dyDescent="0.3">
      <c r="B62516" s="10"/>
      <c r="L62516" s="10"/>
      <c r="M62516" s="10"/>
    </row>
    <row r="62517" spans="2:13" s="1" customFormat="1" ht="13.8" x14ac:dyDescent="0.3">
      <c r="B62517" s="10"/>
      <c r="L62517" s="10"/>
      <c r="M62517" s="10"/>
    </row>
    <row r="62518" spans="2:13" s="1" customFormat="1" ht="13.8" x14ac:dyDescent="0.3">
      <c r="B62518" s="10"/>
      <c r="L62518" s="10"/>
      <c r="M62518" s="10"/>
    </row>
    <row r="62519" spans="2:13" s="1" customFormat="1" ht="13.8" x14ac:dyDescent="0.3">
      <c r="B62519" s="10"/>
      <c r="L62519" s="10"/>
      <c r="M62519" s="10"/>
    </row>
    <row r="62520" spans="2:13" s="1" customFormat="1" ht="13.8" x14ac:dyDescent="0.3">
      <c r="B62520" s="10"/>
      <c r="L62520" s="10"/>
      <c r="M62520" s="10"/>
    </row>
    <row r="62521" spans="2:13" s="1" customFormat="1" ht="13.8" x14ac:dyDescent="0.3">
      <c r="B62521" s="10"/>
      <c r="L62521" s="10"/>
      <c r="M62521" s="10"/>
    </row>
    <row r="62522" spans="2:13" s="1" customFormat="1" ht="13.8" x14ac:dyDescent="0.3">
      <c r="B62522" s="10"/>
      <c r="L62522" s="10"/>
      <c r="M62522" s="10"/>
    </row>
    <row r="62523" spans="2:13" s="1" customFormat="1" ht="13.8" x14ac:dyDescent="0.3">
      <c r="B62523" s="10"/>
      <c r="L62523" s="10"/>
      <c r="M62523" s="10"/>
    </row>
    <row r="62524" spans="2:13" s="1" customFormat="1" ht="13.8" x14ac:dyDescent="0.3">
      <c r="B62524" s="10"/>
      <c r="L62524" s="10"/>
      <c r="M62524" s="10"/>
    </row>
    <row r="62525" spans="2:13" s="1" customFormat="1" ht="13.8" x14ac:dyDescent="0.3">
      <c r="B62525" s="10"/>
      <c r="L62525" s="10"/>
      <c r="M62525" s="10"/>
    </row>
    <row r="62526" spans="2:13" s="1" customFormat="1" ht="13.8" x14ac:dyDescent="0.3">
      <c r="B62526" s="10"/>
      <c r="L62526" s="10"/>
      <c r="M62526" s="10"/>
    </row>
    <row r="62527" spans="2:13" s="1" customFormat="1" ht="13.8" x14ac:dyDescent="0.3">
      <c r="B62527" s="10"/>
      <c r="L62527" s="10"/>
      <c r="M62527" s="10"/>
    </row>
    <row r="62528" spans="2:13" s="1" customFormat="1" ht="13.8" x14ac:dyDescent="0.3">
      <c r="B62528" s="10"/>
      <c r="L62528" s="10"/>
      <c r="M62528" s="10"/>
    </row>
    <row r="62529" spans="2:13" s="1" customFormat="1" ht="13.8" x14ac:dyDescent="0.3">
      <c r="B62529" s="10"/>
      <c r="L62529" s="10"/>
      <c r="M62529" s="10"/>
    </row>
    <row r="62530" spans="2:13" s="1" customFormat="1" ht="13.8" x14ac:dyDescent="0.3">
      <c r="B62530" s="10"/>
      <c r="L62530" s="10"/>
      <c r="M62530" s="10"/>
    </row>
    <row r="62531" spans="2:13" s="1" customFormat="1" ht="13.8" x14ac:dyDescent="0.3">
      <c r="B62531" s="10"/>
      <c r="L62531" s="10"/>
      <c r="M62531" s="10"/>
    </row>
    <row r="62532" spans="2:13" s="1" customFormat="1" ht="13.8" x14ac:dyDescent="0.3">
      <c r="B62532" s="10"/>
      <c r="L62532" s="10"/>
      <c r="M62532" s="10"/>
    </row>
    <row r="62533" spans="2:13" s="1" customFormat="1" ht="13.8" x14ac:dyDescent="0.3">
      <c r="B62533" s="10"/>
      <c r="L62533" s="10"/>
      <c r="M62533" s="10"/>
    </row>
    <row r="62534" spans="2:13" s="1" customFormat="1" ht="13.8" x14ac:dyDescent="0.3">
      <c r="B62534" s="10"/>
      <c r="L62534" s="10"/>
      <c r="M62534" s="10"/>
    </row>
    <row r="62535" spans="2:13" s="1" customFormat="1" ht="13.8" x14ac:dyDescent="0.3">
      <c r="B62535" s="10"/>
      <c r="L62535" s="10"/>
      <c r="M62535" s="10"/>
    </row>
    <row r="62536" spans="2:13" s="1" customFormat="1" ht="13.8" x14ac:dyDescent="0.3">
      <c r="B62536" s="10"/>
      <c r="L62536" s="10"/>
      <c r="M62536" s="10"/>
    </row>
    <row r="62537" spans="2:13" s="1" customFormat="1" ht="13.8" x14ac:dyDescent="0.3">
      <c r="B62537" s="10"/>
      <c r="L62537" s="10"/>
      <c r="M62537" s="10"/>
    </row>
    <row r="62538" spans="2:13" s="1" customFormat="1" ht="13.8" x14ac:dyDescent="0.3">
      <c r="B62538" s="10"/>
      <c r="L62538" s="10"/>
      <c r="M62538" s="10"/>
    </row>
    <row r="62539" spans="2:13" s="1" customFormat="1" ht="13.8" x14ac:dyDescent="0.3">
      <c r="B62539" s="10"/>
      <c r="L62539" s="10"/>
      <c r="M62539" s="10"/>
    </row>
    <row r="62540" spans="2:13" s="1" customFormat="1" ht="13.8" x14ac:dyDescent="0.3">
      <c r="B62540" s="10"/>
      <c r="L62540" s="10"/>
      <c r="M62540" s="10"/>
    </row>
    <row r="62541" spans="2:13" s="1" customFormat="1" ht="13.8" x14ac:dyDescent="0.3">
      <c r="B62541" s="10"/>
      <c r="L62541" s="10"/>
      <c r="M62541" s="10"/>
    </row>
    <row r="62542" spans="2:13" s="1" customFormat="1" ht="13.8" x14ac:dyDescent="0.3">
      <c r="B62542" s="10"/>
      <c r="L62542" s="10"/>
      <c r="M62542" s="10"/>
    </row>
    <row r="62543" spans="2:13" s="1" customFormat="1" ht="13.8" x14ac:dyDescent="0.3">
      <c r="B62543" s="10"/>
      <c r="L62543" s="10"/>
      <c r="M62543" s="10"/>
    </row>
    <row r="62544" spans="2:13" s="1" customFormat="1" ht="13.8" x14ac:dyDescent="0.3">
      <c r="B62544" s="10"/>
      <c r="L62544" s="10"/>
      <c r="M62544" s="10"/>
    </row>
    <row r="62545" spans="2:13" s="1" customFormat="1" ht="13.8" x14ac:dyDescent="0.3">
      <c r="B62545" s="10"/>
      <c r="L62545" s="10"/>
      <c r="M62545" s="10"/>
    </row>
    <row r="62546" spans="2:13" s="1" customFormat="1" ht="13.8" x14ac:dyDescent="0.3">
      <c r="B62546" s="10"/>
      <c r="L62546" s="10"/>
      <c r="M62546" s="10"/>
    </row>
    <row r="62547" spans="2:13" s="1" customFormat="1" ht="13.8" x14ac:dyDescent="0.3">
      <c r="B62547" s="10"/>
      <c r="L62547" s="10"/>
      <c r="M62547" s="10"/>
    </row>
    <row r="62548" spans="2:13" s="1" customFormat="1" ht="13.8" x14ac:dyDescent="0.3">
      <c r="B62548" s="10"/>
      <c r="L62548" s="10"/>
      <c r="M62548" s="10"/>
    </row>
    <row r="62549" spans="2:13" s="1" customFormat="1" ht="13.8" x14ac:dyDescent="0.3">
      <c r="B62549" s="10"/>
      <c r="L62549" s="10"/>
      <c r="M62549" s="10"/>
    </row>
    <row r="62550" spans="2:13" s="1" customFormat="1" ht="13.8" x14ac:dyDescent="0.3">
      <c r="B62550" s="10"/>
      <c r="L62550" s="10"/>
      <c r="M62550" s="10"/>
    </row>
    <row r="62551" spans="2:13" s="1" customFormat="1" ht="13.8" x14ac:dyDescent="0.3">
      <c r="B62551" s="10"/>
      <c r="L62551" s="10"/>
      <c r="M62551" s="10"/>
    </row>
    <row r="62552" spans="2:13" s="1" customFormat="1" ht="13.8" x14ac:dyDescent="0.3">
      <c r="B62552" s="10"/>
      <c r="L62552" s="10"/>
      <c r="M62552" s="10"/>
    </row>
    <row r="62553" spans="2:13" s="1" customFormat="1" ht="13.8" x14ac:dyDescent="0.3">
      <c r="B62553" s="10"/>
      <c r="L62553" s="10"/>
      <c r="M62553" s="10"/>
    </row>
    <row r="62554" spans="2:13" s="1" customFormat="1" ht="13.8" x14ac:dyDescent="0.3">
      <c r="B62554" s="10"/>
      <c r="L62554" s="10"/>
      <c r="M62554" s="10"/>
    </row>
    <row r="62555" spans="2:13" s="1" customFormat="1" ht="13.8" x14ac:dyDescent="0.3">
      <c r="B62555" s="10"/>
      <c r="L62555" s="10"/>
      <c r="M62555" s="10"/>
    </row>
    <row r="62556" spans="2:13" s="1" customFormat="1" ht="13.8" x14ac:dyDescent="0.3">
      <c r="B62556" s="10"/>
      <c r="L62556" s="10"/>
      <c r="M62556" s="10"/>
    </row>
    <row r="62557" spans="2:13" s="1" customFormat="1" ht="13.8" x14ac:dyDescent="0.3">
      <c r="B62557" s="10"/>
      <c r="L62557" s="10"/>
      <c r="M62557" s="10"/>
    </row>
    <row r="62558" spans="2:13" s="1" customFormat="1" ht="13.8" x14ac:dyDescent="0.3">
      <c r="B62558" s="10"/>
      <c r="L62558" s="10"/>
      <c r="M62558" s="10"/>
    </row>
    <row r="62559" spans="2:13" s="1" customFormat="1" ht="13.8" x14ac:dyDescent="0.3">
      <c r="B62559" s="10"/>
      <c r="L62559" s="10"/>
      <c r="M62559" s="10"/>
    </row>
    <row r="62560" spans="2:13" s="1" customFormat="1" ht="13.8" x14ac:dyDescent="0.3">
      <c r="B62560" s="10"/>
      <c r="L62560" s="10"/>
      <c r="M62560" s="10"/>
    </row>
    <row r="62561" spans="2:13" s="1" customFormat="1" ht="13.8" x14ac:dyDescent="0.3">
      <c r="B62561" s="10"/>
      <c r="L62561" s="10"/>
      <c r="M62561" s="10"/>
    </row>
    <row r="62562" spans="2:13" s="1" customFormat="1" ht="13.8" x14ac:dyDescent="0.3">
      <c r="B62562" s="10"/>
      <c r="L62562" s="10"/>
      <c r="M62562" s="10"/>
    </row>
    <row r="62563" spans="2:13" s="1" customFormat="1" ht="13.8" x14ac:dyDescent="0.3">
      <c r="B62563" s="10"/>
      <c r="L62563" s="10"/>
      <c r="M62563" s="10"/>
    </row>
    <row r="62564" spans="2:13" s="1" customFormat="1" ht="13.8" x14ac:dyDescent="0.3">
      <c r="B62564" s="10"/>
      <c r="L62564" s="10"/>
      <c r="M62564" s="10"/>
    </row>
    <row r="62565" spans="2:13" s="1" customFormat="1" ht="13.8" x14ac:dyDescent="0.3">
      <c r="B62565" s="10"/>
      <c r="L62565" s="10"/>
      <c r="M62565" s="10"/>
    </row>
    <row r="62566" spans="2:13" s="1" customFormat="1" ht="13.8" x14ac:dyDescent="0.3">
      <c r="B62566" s="10"/>
      <c r="L62566" s="10"/>
      <c r="M62566" s="10"/>
    </row>
    <row r="62567" spans="2:13" s="1" customFormat="1" ht="13.8" x14ac:dyDescent="0.3">
      <c r="B62567" s="10"/>
      <c r="L62567" s="10"/>
      <c r="M62567" s="10"/>
    </row>
    <row r="62568" spans="2:13" s="1" customFormat="1" ht="13.8" x14ac:dyDescent="0.3">
      <c r="B62568" s="10"/>
      <c r="L62568" s="10"/>
      <c r="M62568" s="10"/>
    </row>
    <row r="62569" spans="2:13" s="1" customFormat="1" ht="13.8" x14ac:dyDescent="0.3">
      <c r="B62569" s="10"/>
      <c r="L62569" s="10"/>
      <c r="M62569" s="10"/>
    </row>
    <row r="62570" spans="2:13" s="1" customFormat="1" ht="13.8" x14ac:dyDescent="0.3">
      <c r="B62570" s="10"/>
      <c r="L62570" s="10"/>
      <c r="M62570" s="10"/>
    </row>
    <row r="62571" spans="2:13" s="1" customFormat="1" ht="13.8" x14ac:dyDescent="0.3">
      <c r="B62571" s="10"/>
      <c r="L62571" s="10"/>
      <c r="M62571" s="10"/>
    </row>
    <row r="62572" spans="2:13" s="1" customFormat="1" ht="13.8" x14ac:dyDescent="0.3">
      <c r="B62572" s="10"/>
      <c r="L62572" s="10"/>
      <c r="M62572" s="10"/>
    </row>
    <row r="62573" spans="2:13" s="1" customFormat="1" ht="13.8" x14ac:dyDescent="0.3">
      <c r="B62573" s="10"/>
      <c r="L62573" s="10"/>
      <c r="M62573" s="10"/>
    </row>
    <row r="62574" spans="2:13" s="1" customFormat="1" ht="13.8" x14ac:dyDescent="0.3">
      <c r="B62574" s="10"/>
      <c r="L62574" s="10"/>
      <c r="M62574" s="10"/>
    </row>
    <row r="62575" spans="2:13" s="1" customFormat="1" ht="13.8" x14ac:dyDescent="0.3">
      <c r="B62575" s="10"/>
      <c r="L62575" s="10"/>
      <c r="M62575" s="10"/>
    </row>
    <row r="62576" spans="2:13" s="1" customFormat="1" ht="13.8" x14ac:dyDescent="0.3">
      <c r="B62576" s="10"/>
      <c r="L62576" s="10"/>
      <c r="M62576" s="10"/>
    </row>
    <row r="62577" spans="2:13" s="1" customFormat="1" ht="13.8" x14ac:dyDescent="0.3">
      <c r="B62577" s="10"/>
      <c r="L62577" s="10"/>
      <c r="M62577" s="10"/>
    </row>
    <row r="62578" spans="2:13" s="1" customFormat="1" ht="13.8" x14ac:dyDescent="0.3">
      <c r="B62578" s="10"/>
      <c r="L62578" s="10"/>
      <c r="M62578" s="10"/>
    </row>
    <row r="62579" spans="2:13" s="1" customFormat="1" ht="13.8" x14ac:dyDescent="0.3">
      <c r="B62579" s="10"/>
      <c r="L62579" s="10"/>
      <c r="M62579" s="10"/>
    </row>
    <row r="62580" spans="2:13" s="1" customFormat="1" ht="13.8" x14ac:dyDescent="0.3">
      <c r="B62580" s="10"/>
      <c r="L62580" s="10"/>
      <c r="M62580" s="10"/>
    </row>
    <row r="62581" spans="2:13" s="1" customFormat="1" ht="13.8" x14ac:dyDescent="0.3">
      <c r="B62581" s="10"/>
      <c r="L62581" s="10"/>
      <c r="M62581" s="10"/>
    </row>
    <row r="62582" spans="2:13" s="1" customFormat="1" ht="13.8" x14ac:dyDescent="0.3">
      <c r="B62582" s="10"/>
      <c r="L62582" s="10"/>
      <c r="M62582" s="10"/>
    </row>
    <row r="62583" spans="2:13" s="1" customFormat="1" ht="13.8" x14ac:dyDescent="0.3">
      <c r="B62583" s="10"/>
      <c r="L62583" s="10"/>
      <c r="M62583" s="10"/>
    </row>
    <row r="62584" spans="2:13" s="1" customFormat="1" ht="13.8" x14ac:dyDescent="0.3">
      <c r="B62584" s="10"/>
      <c r="L62584" s="10"/>
      <c r="M62584" s="10"/>
    </row>
    <row r="62585" spans="2:13" s="1" customFormat="1" ht="13.8" x14ac:dyDescent="0.3">
      <c r="B62585" s="10"/>
      <c r="L62585" s="10"/>
      <c r="M62585" s="10"/>
    </row>
    <row r="62586" spans="2:13" s="1" customFormat="1" ht="13.8" x14ac:dyDescent="0.3">
      <c r="B62586" s="10"/>
      <c r="L62586" s="10"/>
      <c r="M62586" s="10"/>
    </row>
    <row r="62587" spans="2:13" s="1" customFormat="1" ht="13.8" x14ac:dyDescent="0.3">
      <c r="B62587" s="10"/>
      <c r="L62587" s="10"/>
      <c r="M62587" s="10"/>
    </row>
    <row r="62588" spans="2:13" s="1" customFormat="1" ht="13.8" x14ac:dyDescent="0.3">
      <c r="B62588" s="10"/>
      <c r="L62588" s="10"/>
      <c r="M62588" s="10"/>
    </row>
    <row r="62589" spans="2:13" s="1" customFormat="1" ht="13.8" x14ac:dyDescent="0.3">
      <c r="B62589" s="10"/>
      <c r="L62589" s="10"/>
      <c r="M62589" s="10"/>
    </row>
    <row r="62590" spans="2:13" s="1" customFormat="1" ht="13.8" x14ac:dyDescent="0.3">
      <c r="B62590" s="10"/>
      <c r="L62590" s="10"/>
      <c r="M62590" s="10"/>
    </row>
    <row r="62591" spans="2:13" s="1" customFormat="1" ht="13.8" x14ac:dyDescent="0.3">
      <c r="B62591" s="10"/>
      <c r="L62591" s="10"/>
      <c r="M62591" s="10"/>
    </row>
    <row r="62592" spans="2:13" s="1" customFormat="1" ht="13.8" x14ac:dyDescent="0.3">
      <c r="B62592" s="10"/>
      <c r="L62592" s="10"/>
      <c r="M62592" s="10"/>
    </row>
    <row r="62593" spans="2:13" s="1" customFormat="1" ht="13.8" x14ac:dyDescent="0.3">
      <c r="B62593" s="10"/>
      <c r="L62593" s="10"/>
      <c r="M62593" s="10"/>
    </row>
    <row r="62594" spans="2:13" s="1" customFormat="1" ht="13.8" x14ac:dyDescent="0.3">
      <c r="B62594" s="10"/>
      <c r="L62594" s="10"/>
      <c r="M62594" s="10"/>
    </row>
    <row r="62595" spans="2:13" s="1" customFormat="1" ht="13.8" x14ac:dyDescent="0.3">
      <c r="B62595" s="10"/>
      <c r="L62595" s="10"/>
      <c r="M62595" s="10"/>
    </row>
    <row r="62596" spans="2:13" s="1" customFormat="1" ht="13.8" x14ac:dyDescent="0.3">
      <c r="B62596" s="10"/>
      <c r="L62596" s="10"/>
      <c r="M62596" s="10"/>
    </row>
    <row r="62597" spans="2:13" s="1" customFormat="1" ht="13.8" x14ac:dyDescent="0.3">
      <c r="B62597" s="10"/>
      <c r="L62597" s="10"/>
      <c r="M62597" s="10"/>
    </row>
    <row r="62598" spans="2:13" s="1" customFormat="1" ht="13.8" x14ac:dyDescent="0.3">
      <c r="B62598" s="10"/>
      <c r="L62598" s="10"/>
      <c r="M62598" s="10"/>
    </row>
    <row r="62599" spans="2:13" s="1" customFormat="1" ht="13.8" x14ac:dyDescent="0.3">
      <c r="B62599" s="10"/>
      <c r="L62599" s="10"/>
      <c r="M62599" s="10"/>
    </row>
    <row r="62600" spans="2:13" s="1" customFormat="1" ht="13.8" x14ac:dyDescent="0.3">
      <c r="B62600" s="10"/>
      <c r="L62600" s="10"/>
      <c r="M62600" s="10"/>
    </row>
    <row r="62601" spans="2:13" s="1" customFormat="1" ht="13.8" x14ac:dyDescent="0.3">
      <c r="B62601" s="10"/>
      <c r="L62601" s="10"/>
      <c r="M62601" s="10"/>
    </row>
    <row r="62602" spans="2:13" s="1" customFormat="1" ht="13.8" x14ac:dyDescent="0.3">
      <c r="B62602" s="10"/>
      <c r="L62602" s="10"/>
      <c r="M62602" s="10"/>
    </row>
    <row r="62603" spans="2:13" s="1" customFormat="1" ht="13.8" x14ac:dyDescent="0.3">
      <c r="B62603" s="10"/>
      <c r="L62603" s="10"/>
      <c r="M62603" s="10"/>
    </row>
    <row r="62604" spans="2:13" s="1" customFormat="1" ht="13.8" x14ac:dyDescent="0.3">
      <c r="B62604" s="10"/>
      <c r="L62604" s="10"/>
      <c r="M62604" s="10"/>
    </row>
    <row r="62605" spans="2:13" s="1" customFormat="1" ht="13.8" x14ac:dyDescent="0.3">
      <c r="B62605" s="10"/>
      <c r="L62605" s="10"/>
      <c r="M62605" s="10"/>
    </row>
    <row r="62606" spans="2:13" s="1" customFormat="1" ht="13.8" x14ac:dyDescent="0.3">
      <c r="B62606" s="10"/>
      <c r="L62606" s="10"/>
      <c r="M62606" s="10"/>
    </row>
    <row r="62607" spans="2:13" s="1" customFormat="1" ht="13.8" x14ac:dyDescent="0.3">
      <c r="B62607" s="10"/>
      <c r="L62607" s="10"/>
      <c r="M62607" s="10"/>
    </row>
    <row r="62608" spans="2:13" s="1" customFormat="1" ht="13.8" x14ac:dyDescent="0.3">
      <c r="B62608" s="10"/>
      <c r="L62608" s="10"/>
      <c r="M62608" s="10"/>
    </row>
    <row r="62609" spans="2:13" s="1" customFormat="1" ht="13.8" x14ac:dyDescent="0.3">
      <c r="B62609" s="10"/>
      <c r="L62609" s="10"/>
      <c r="M62609" s="10"/>
    </row>
    <row r="62610" spans="2:13" s="1" customFormat="1" ht="13.8" x14ac:dyDescent="0.3">
      <c r="B62610" s="10"/>
      <c r="L62610" s="10"/>
      <c r="M62610" s="10"/>
    </row>
    <row r="62611" spans="2:13" s="1" customFormat="1" ht="13.8" x14ac:dyDescent="0.3">
      <c r="B62611" s="10"/>
      <c r="L62611" s="10"/>
      <c r="M62611" s="10"/>
    </row>
    <row r="62612" spans="2:13" s="1" customFormat="1" ht="13.8" x14ac:dyDescent="0.3">
      <c r="B62612" s="10"/>
      <c r="L62612" s="10"/>
      <c r="M62612" s="10"/>
    </row>
    <row r="62613" spans="2:13" s="1" customFormat="1" ht="13.8" x14ac:dyDescent="0.3">
      <c r="B62613" s="10"/>
      <c r="L62613" s="10"/>
      <c r="M62613" s="10"/>
    </row>
    <row r="62614" spans="2:13" s="1" customFormat="1" ht="13.8" x14ac:dyDescent="0.3">
      <c r="B62614" s="10"/>
      <c r="L62614" s="10"/>
      <c r="M62614" s="10"/>
    </row>
    <row r="62615" spans="2:13" s="1" customFormat="1" ht="13.8" x14ac:dyDescent="0.3">
      <c r="B62615" s="10"/>
      <c r="L62615" s="10"/>
      <c r="M62615" s="10"/>
    </row>
    <row r="62616" spans="2:13" s="1" customFormat="1" ht="13.8" x14ac:dyDescent="0.3">
      <c r="B62616" s="10"/>
      <c r="L62616" s="10"/>
      <c r="M62616" s="10"/>
    </row>
    <row r="62617" spans="2:13" s="1" customFormat="1" ht="13.8" x14ac:dyDescent="0.3">
      <c r="B62617" s="10"/>
      <c r="L62617" s="10"/>
      <c r="M62617" s="10"/>
    </row>
    <row r="62618" spans="2:13" s="1" customFormat="1" ht="13.8" x14ac:dyDescent="0.3">
      <c r="B62618" s="10"/>
      <c r="L62618" s="10"/>
      <c r="M62618" s="10"/>
    </row>
    <row r="62619" spans="2:13" s="1" customFormat="1" ht="13.8" x14ac:dyDescent="0.3">
      <c r="B62619" s="10"/>
      <c r="L62619" s="10"/>
      <c r="M62619" s="10"/>
    </row>
    <row r="62620" spans="2:13" s="1" customFormat="1" ht="13.8" x14ac:dyDescent="0.3">
      <c r="B62620" s="10"/>
      <c r="L62620" s="10"/>
      <c r="M62620" s="10"/>
    </row>
    <row r="62621" spans="2:13" s="1" customFormat="1" ht="13.8" x14ac:dyDescent="0.3">
      <c r="B62621" s="10"/>
      <c r="L62621" s="10"/>
      <c r="M62621" s="10"/>
    </row>
    <row r="62622" spans="2:13" s="1" customFormat="1" ht="13.8" x14ac:dyDescent="0.3">
      <c r="B62622" s="10"/>
      <c r="L62622" s="10"/>
      <c r="M62622" s="10"/>
    </row>
    <row r="62623" spans="2:13" s="1" customFormat="1" ht="13.8" x14ac:dyDescent="0.3">
      <c r="B62623" s="10"/>
      <c r="L62623" s="10"/>
      <c r="M62623" s="10"/>
    </row>
    <row r="62624" spans="2:13" s="1" customFormat="1" ht="13.8" x14ac:dyDescent="0.3">
      <c r="B62624" s="10"/>
      <c r="L62624" s="10"/>
      <c r="M62624" s="10"/>
    </row>
    <row r="62625" spans="2:13" s="1" customFormat="1" ht="13.8" x14ac:dyDescent="0.3">
      <c r="B62625" s="10"/>
      <c r="L62625" s="10"/>
      <c r="M62625" s="10"/>
    </row>
    <row r="62626" spans="2:13" s="1" customFormat="1" ht="13.8" x14ac:dyDescent="0.3">
      <c r="B62626" s="10"/>
      <c r="L62626" s="10"/>
      <c r="M62626" s="10"/>
    </row>
    <row r="62627" spans="2:13" s="1" customFormat="1" ht="13.8" x14ac:dyDescent="0.3">
      <c r="B62627" s="10"/>
      <c r="L62627" s="10"/>
      <c r="M62627" s="10"/>
    </row>
    <row r="62628" spans="2:13" s="1" customFormat="1" ht="13.8" x14ac:dyDescent="0.3">
      <c r="B62628" s="10"/>
      <c r="L62628" s="10"/>
      <c r="M62628" s="10"/>
    </row>
    <row r="62629" spans="2:13" s="1" customFormat="1" ht="13.8" x14ac:dyDescent="0.3">
      <c r="B62629" s="10"/>
      <c r="L62629" s="10"/>
      <c r="M62629" s="10"/>
    </row>
    <row r="62630" spans="2:13" s="1" customFormat="1" ht="13.8" x14ac:dyDescent="0.3">
      <c r="B62630" s="10"/>
      <c r="L62630" s="10"/>
      <c r="M62630" s="10"/>
    </row>
    <row r="62631" spans="2:13" s="1" customFormat="1" ht="13.8" x14ac:dyDescent="0.3">
      <c r="B62631" s="10"/>
      <c r="L62631" s="10"/>
      <c r="M62631" s="10"/>
    </row>
    <row r="62632" spans="2:13" s="1" customFormat="1" ht="13.8" x14ac:dyDescent="0.3">
      <c r="B62632" s="10"/>
      <c r="L62632" s="10"/>
      <c r="M62632" s="10"/>
    </row>
    <row r="62633" spans="2:13" s="1" customFormat="1" ht="13.8" x14ac:dyDescent="0.3">
      <c r="B62633" s="10"/>
      <c r="L62633" s="10"/>
      <c r="M62633" s="10"/>
    </row>
    <row r="62634" spans="2:13" s="1" customFormat="1" ht="13.8" x14ac:dyDescent="0.3">
      <c r="B62634" s="10"/>
      <c r="L62634" s="10"/>
      <c r="M62634" s="10"/>
    </row>
    <row r="62635" spans="2:13" s="1" customFormat="1" ht="13.8" x14ac:dyDescent="0.3">
      <c r="B62635" s="10"/>
      <c r="L62635" s="10"/>
      <c r="M62635" s="10"/>
    </row>
    <row r="62636" spans="2:13" s="1" customFormat="1" ht="13.8" x14ac:dyDescent="0.3">
      <c r="B62636" s="10"/>
      <c r="L62636" s="10"/>
      <c r="M62636" s="10"/>
    </row>
    <row r="62637" spans="2:13" s="1" customFormat="1" ht="13.8" x14ac:dyDescent="0.3">
      <c r="B62637" s="10"/>
      <c r="L62637" s="10"/>
      <c r="M62637" s="10"/>
    </row>
    <row r="62638" spans="2:13" s="1" customFormat="1" ht="13.8" x14ac:dyDescent="0.3">
      <c r="B62638" s="10"/>
      <c r="L62638" s="10"/>
      <c r="M62638" s="10"/>
    </row>
    <row r="62639" spans="2:13" s="1" customFormat="1" ht="13.8" x14ac:dyDescent="0.3">
      <c r="B62639" s="10"/>
      <c r="L62639" s="10"/>
      <c r="M62639" s="10"/>
    </row>
    <row r="62640" spans="2:13" s="1" customFormat="1" ht="13.8" x14ac:dyDescent="0.3">
      <c r="B62640" s="10"/>
      <c r="L62640" s="10"/>
      <c r="M62640" s="10"/>
    </row>
    <row r="62641" spans="2:13" s="1" customFormat="1" ht="13.8" x14ac:dyDescent="0.3">
      <c r="B62641" s="10"/>
      <c r="L62641" s="10"/>
      <c r="M62641" s="10"/>
    </row>
    <row r="62642" spans="2:13" s="1" customFormat="1" ht="13.8" x14ac:dyDescent="0.3">
      <c r="B62642" s="10"/>
      <c r="L62642" s="10"/>
      <c r="M62642" s="10"/>
    </row>
    <row r="62643" spans="2:13" s="1" customFormat="1" ht="13.8" x14ac:dyDescent="0.3">
      <c r="B62643" s="10"/>
      <c r="L62643" s="10"/>
      <c r="M62643" s="10"/>
    </row>
    <row r="62644" spans="2:13" s="1" customFormat="1" ht="13.8" x14ac:dyDescent="0.3">
      <c r="B62644" s="10"/>
      <c r="L62644" s="10"/>
      <c r="M62644" s="10"/>
    </row>
    <row r="62645" spans="2:13" s="1" customFormat="1" ht="13.8" x14ac:dyDescent="0.3">
      <c r="B62645" s="10"/>
      <c r="L62645" s="10"/>
      <c r="M62645" s="10"/>
    </row>
    <row r="62646" spans="2:13" s="1" customFormat="1" ht="13.8" x14ac:dyDescent="0.3">
      <c r="B62646" s="10"/>
      <c r="L62646" s="10"/>
      <c r="M62646" s="10"/>
    </row>
    <row r="62647" spans="2:13" s="1" customFormat="1" ht="13.8" x14ac:dyDescent="0.3">
      <c r="B62647" s="10"/>
      <c r="L62647" s="10"/>
      <c r="M62647" s="10"/>
    </row>
    <row r="62648" spans="2:13" s="1" customFormat="1" ht="13.8" x14ac:dyDescent="0.3">
      <c r="B62648" s="10"/>
      <c r="L62648" s="10"/>
      <c r="M62648" s="10"/>
    </row>
    <row r="62649" spans="2:13" s="1" customFormat="1" ht="13.8" x14ac:dyDescent="0.3">
      <c r="B62649" s="10"/>
      <c r="L62649" s="10"/>
      <c r="M62649" s="10"/>
    </row>
    <row r="62650" spans="2:13" s="1" customFormat="1" ht="13.8" x14ac:dyDescent="0.3">
      <c r="B62650" s="10"/>
      <c r="L62650" s="10"/>
      <c r="M62650" s="10"/>
    </row>
    <row r="62651" spans="2:13" s="1" customFormat="1" ht="13.8" x14ac:dyDescent="0.3">
      <c r="B62651" s="10"/>
      <c r="L62651" s="10"/>
      <c r="M62651" s="10"/>
    </row>
    <row r="62652" spans="2:13" s="1" customFormat="1" ht="13.8" x14ac:dyDescent="0.3">
      <c r="B62652" s="10"/>
      <c r="L62652" s="10"/>
      <c r="M62652" s="10"/>
    </row>
    <row r="62653" spans="2:13" s="1" customFormat="1" ht="13.8" x14ac:dyDescent="0.3">
      <c r="B62653" s="10"/>
      <c r="L62653" s="10"/>
      <c r="M62653" s="10"/>
    </row>
    <row r="62654" spans="2:13" s="1" customFormat="1" ht="13.8" x14ac:dyDescent="0.3">
      <c r="B62654" s="10"/>
      <c r="L62654" s="10"/>
      <c r="M62654" s="10"/>
    </row>
    <row r="62655" spans="2:13" s="1" customFormat="1" ht="13.8" x14ac:dyDescent="0.3">
      <c r="B62655" s="10"/>
      <c r="L62655" s="10"/>
      <c r="M62655" s="10"/>
    </row>
    <row r="62656" spans="2:13" s="1" customFormat="1" ht="13.8" x14ac:dyDescent="0.3">
      <c r="B62656" s="10"/>
      <c r="L62656" s="10"/>
      <c r="M62656" s="10"/>
    </row>
    <row r="62657" spans="2:13" s="1" customFormat="1" ht="13.8" x14ac:dyDescent="0.3">
      <c r="B62657" s="10"/>
      <c r="L62657" s="10"/>
      <c r="M62657" s="10"/>
    </row>
    <row r="62658" spans="2:13" s="1" customFormat="1" ht="13.8" x14ac:dyDescent="0.3">
      <c r="B62658" s="10"/>
      <c r="L62658" s="10"/>
      <c r="M62658" s="10"/>
    </row>
    <row r="62659" spans="2:13" s="1" customFormat="1" ht="13.8" x14ac:dyDescent="0.3">
      <c r="B62659" s="10"/>
      <c r="L62659" s="10"/>
      <c r="M62659" s="10"/>
    </row>
    <row r="62660" spans="2:13" s="1" customFormat="1" ht="13.8" x14ac:dyDescent="0.3">
      <c r="B62660" s="10"/>
      <c r="L62660" s="10"/>
      <c r="M62660" s="10"/>
    </row>
    <row r="62661" spans="2:13" s="1" customFormat="1" ht="13.8" x14ac:dyDescent="0.3">
      <c r="B62661" s="10"/>
      <c r="L62661" s="10"/>
      <c r="M62661" s="10"/>
    </row>
    <row r="62662" spans="2:13" s="1" customFormat="1" ht="13.8" x14ac:dyDescent="0.3">
      <c r="B62662" s="10"/>
      <c r="L62662" s="10"/>
      <c r="M62662" s="10"/>
    </row>
    <row r="62663" spans="2:13" s="1" customFormat="1" ht="13.8" x14ac:dyDescent="0.3">
      <c r="B62663" s="10"/>
      <c r="L62663" s="10"/>
      <c r="M62663" s="10"/>
    </row>
    <row r="62664" spans="2:13" s="1" customFormat="1" ht="13.8" x14ac:dyDescent="0.3">
      <c r="B62664" s="10"/>
      <c r="L62664" s="10"/>
      <c r="M62664" s="10"/>
    </row>
    <row r="62665" spans="2:13" s="1" customFormat="1" ht="13.8" x14ac:dyDescent="0.3">
      <c r="B62665" s="10"/>
      <c r="L62665" s="10"/>
      <c r="M62665" s="10"/>
    </row>
    <row r="62666" spans="2:13" s="1" customFormat="1" ht="13.8" x14ac:dyDescent="0.3">
      <c r="B62666" s="10"/>
      <c r="L62666" s="10"/>
      <c r="M62666" s="10"/>
    </row>
    <row r="62667" spans="2:13" s="1" customFormat="1" ht="13.8" x14ac:dyDescent="0.3">
      <c r="B62667" s="10"/>
      <c r="L62667" s="10"/>
      <c r="M62667" s="10"/>
    </row>
    <row r="62668" spans="2:13" s="1" customFormat="1" ht="13.8" x14ac:dyDescent="0.3">
      <c r="B62668" s="10"/>
      <c r="L62668" s="10"/>
      <c r="M62668" s="10"/>
    </row>
    <row r="62669" spans="2:13" s="1" customFormat="1" ht="13.8" x14ac:dyDescent="0.3">
      <c r="B62669" s="10"/>
      <c r="L62669" s="10"/>
      <c r="M62669" s="10"/>
    </row>
    <row r="62670" spans="2:13" s="1" customFormat="1" ht="13.8" x14ac:dyDescent="0.3">
      <c r="B62670" s="10"/>
      <c r="L62670" s="10"/>
      <c r="M62670" s="10"/>
    </row>
    <row r="62671" spans="2:13" s="1" customFormat="1" ht="13.8" x14ac:dyDescent="0.3">
      <c r="B62671" s="10"/>
      <c r="L62671" s="10"/>
      <c r="M62671" s="10"/>
    </row>
    <row r="62672" spans="2:13" s="1" customFormat="1" ht="13.8" x14ac:dyDescent="0.3">
      <c r="B62672" s="10"/>
      <c r="L62672" s="10"/>
      <c r="M62672" s="10"/>
    </row>
    <row r="62673" spans="2:13" s="1" customFormat="1" ht="13.8" x14ac:dyDescent="0.3">
      <c r="B62673" s="10"/>
      <c r="L62673" s="10"/>
      <c r="M62673" s="10"/>
    </row>
    <row r="62674" spans="2:13" s="1" customFormat="1" ht="13.8" x14ac:dyDescent="0.3">
      <c r="B62674" s="10"/>
      <c r="L62674" s="10"/>
      <c r="M62674" s="10"/>
    </row>
    <row r="62675" spans="2:13" s="1" customFormat="1" ht="13.8" x14ac:dyDescent="0.3">
      <c r="B62675" s="10"/>
      <c r="L62675" s="10"/>
      <c r="M62675" s="10"/>
    </row>
    <row r="62676" spans="2:13" s="1" customFormat="1" ht="13.8" x14ac:dyDescent="0.3">
      <c r="B62676" s="10"/>
      <c r="L62676" s="10"/>
      <c r="M62676" s="10"/>
    </row>
    <row r="62677" spans="2:13" s="1" customFormat="1" ht="13.8" x14ac:dyDescent="0.3">
      <c r="B62677" s="10"/>
      <c r="L62677" s="10"/>
      <c r="M62677" s="10"/>
    </row>
    <row r="62678" spans="2:13" s="1" customFormat="1" ht="13.8" x14ac:dyDescent="0.3">
      <c r="B62678" s="10"/>
      <c r="L62678" s="10"/>
      <c r="M62678" s="10"/>
    </row>
    <row r="62679" spans="2:13" s="1" customFormat="1" ht="13.8" x14ac:dyDescent="0.3">
      <c r="B62679" s="10"/>
      <c r="L62679" s="10"/>
      <c r="M62679" s="10"/>
    </row>
    <row r="62680" spans="2:13" s="1" customFormat="1" ht="13.8" x14ac:dyDescent="0.3">
      <c r="B62680" s="10"/>
      <c r="L62680" s="10"/>
      <c r="M62680" s="10"/>
    </row>
    <row r="62681" spans="2:13" s="1" customFormat="1" ht="13.8" x14ac:dyDescent="0.3">
      <c r="B62681" s="10"/>
      <c r="L62681" s="10"/>
      <c r="M62681" s="10"/>
    </row>
    <row r="62682" spans="2:13" s="1" customFormat="1" ht="13.8" x14ac:dyDescent="0.3">
      <c r="B62682" s="10"/>
      <c r="L62682" s="10"/>
      <c r="M62682" s="10"/>
    </row>
    <row r="62683" spans="2:13" s="1" customFormat="1" ht="13.8" x14ac:dyDescent="0.3">
      <c r="B62683" s="10"/>
      <c r="L62683" s="10"/>
      <c r="M62683" s="10"/>
    </row>
    <row r="62684" spans="2:13" s="1" customFormat="1" ht="13.8" x14ac:dyDescent="0.3">
      <c r="B62684" s="10"/>
      <c r="L62684" s="10"/>
      <c r="M62684" s="10"/>
    </row>
    <row r="62685" spans="2:13" s="1" customFormat="1" ht="13.8" x14ac:dyDescent="0.3">
      <c r="B62685" s="10"/>
      <c r="L62685" s="10"/>
      <c r="M62685" s="10"/>
    </row>
    <row r="62686" spans="2:13" s="1" customFormat="1" ht="13.8" x14ac:dyDescent="0.3">
      <c r="B62686" s="10"/>
      <c r="L62686" s="10"/>
      <c r="M62686" s="10"/>
    </row>
    <row r="62687" spans="2:13" s="1" customFormat="1" ht="13.8" x14ac:dyDescent="0.3">
      <c r="B62687" s="10"/>
      <c r="L62687" s="10"/>
      <c r="M62687" s="10"/>
    </row>
    <row r="62688" spans="2:13" s="1" customFormat="1" ht="13.8" x14ac:dyDescent="0.3">
      <c r="B62688" s="10"/>
      <c r="L62688" s="10"/>
      <c r="M62688" s="10"/>
    </row>
    <row r="62689" spans="2:13" s="1" customFormat="1" ht="13.8" x14ac:dyDescent="0.3">
      <c r="B62689" s="10"/>
      <c r="L62689" s="10"/>
      <c r="M62689" s="10"/>
    </row>
    <row r="62690" spans="2:13" s="1" customFormat="1" ht="13.8" x14ac:dyDescent="0.3">
      <c r="B62690" s="10"/>
      <c r="L62690" s="10"/>
      <c r="M62690" s="10"/>
    </row>
    <row r="62691" spans="2:13" s="1" customFormat="1" ht="13.8" x14ac:dyDescent="0.3">
      <c r="B62691" s="10"/>
      <c r="L62691" s="10"/>
      <c r="M62691" s="10"/>
    </row>
    <row r="62692" spans="2:13" s="1" customFormat="1" ht="13.8" x14ac:dyDescent="0.3">
      <c r="B62692" s="10"/>
      <c r="L62692" s="10"/>
      <c r="M62692" s="10"/>
    </row>
    <row r="62693" spans="2:13" s="1" customFormat="1" ht="13.8" x14ac:dyDescent="0.3">
      <c r="B62693" s="10"/>
      <c r="L62693" s="10"/>
      <c r="M62693" s="10"/>
    </row>
    <row r="62694" spans="2:13" s="1" customFormat="1" ht="13.8" x14ac:dyDescent="0.3">
      <c r="B62694" s="10"/>
      <c r="L62694" s="10"/>
      <c r="M62694" s="10"/>
    </row>
    <row r="62695" spans="2:13" s="1" customFormat="1" ht="13.8" x14ac:dyDescent="0.3">
      <c r="B62695" s="10"/>
      <c r="L62695" s="10"/>
      <c r="M62695" s="10"/>
    </row>
    <row r="62696" spans="2:13" s="1" customFormat="1" ht="13.8" x14ac:dyDescent="0.3">
      <c r="B62696" s="10"/>
      <c r="L62696" s="10"/>
      <c r="M62696" s="10"/>
    </row>
    <row r="62697" spans="2:13" s="1" customFormat="1" ht="13.8" x14ac:dyDescent="0.3">
      <c r="B62697" s="10"/>
      <c r="L62697" s="10"/>
      <c r="M62697" s="10"/>
    </row>
    <row r="62698" spans="2:13" s="1" customFormat="1" ht="13.8" x14ac:dyDescent="0.3">
      <c r="B62698" s="10"/>
      <c r="L62698" s="10"/>
      <c r="M62698" s="10"/>
    </row>
    <row r="62699" spans="2:13" s="1" customFormat="1" ht="13.8" x14ac:dyDescent="0.3">
      <c r="B62699" s="10"/>
      <c r="L62699" s="10"/>
      <c r="M62699" s="10"/>
    </row>
    <row r="62700" spans="2:13" s="1" customFormat="1" ht="13.8" x14ac:dyDescent="0.3">
      <c r="B62700" s="10"/>
      <c r="L62700" s="10"/>
      <c r="M62700" s="10"/>
    </row>
    <row r="62701" spans="2:13" s="1" customFormat="1" ht="13.8" x14ac:dyDescent="0.3">
      <c r="B62701" s="10"/>
      <c r="L62701" s="10"/>
      <c r="M62701" s="10"/>
    </row>
    <row r="62702" spans="2:13" s="1" customFormat="1" ht="13.8" x14ac:dyDescent="0.3">
      <c r="B62702" s="10"/>
      <c r="L62702" s="10"/>
      <c r="M62702" s="10"/>
    </row>
    <row r="62703" spans="2:13" s="1" customFormat="1" ht="13.8" x14ac:dyDescent="0.3">
      <c r="B62703" s="10"/>
      <c r="L62703" s="10"/>
      <c r="M62703" s="10"/>
    </row>
    <row r="62704" spans="2:13" s="1" customFormat="1" ht="13.8" x14ac:dyDescent="0.3">
      <c r="B62704" s="10"/>
      <c r="L62704" s="10"/>
      <c r="M62704" s="10"/>
    </row>
    <row r="62705" spans="2:13" s="1" customFormat="1" ht="13.8" x14ac:dyDescent="0.3">
      <c r="B62705" s="10"/>
      <c r="L62705" s="10"/>
      <c r="M62705" s="10"/>
    </row>
    <row r="62706" spans="2:13" s="1" customFormat="1" ht="13.8" x14ac:dyDescent="0.3">
      <c r="B62706" s="10"/>
      <c r="L62706" s="10"/>
      <c r="M62706" s="10"/>
    </row>
    <row r="62707" spans="2:13" s="1" customFormat="1" ht="13.8" x14ac:dyDescent="0.3">
      <c r="B62707" s="10"/>
      <c r="L62707" s="10"/>
      <c r="M62707" s="10"/>
    </row>
    <row r="62708" spans="2:13" s="1" customFormat="1" ht="13.8" x14ac:dyDescent="0.3">
      <c r="B62708" s="10"/>
      <c r="L62708" s="10"/>
      <c r="M62708" s="10"/>
    </row>
    <row r="62709" spans="2:13" s="1" customFormat="1" ht="13.8" x14ac:dyDescent="0.3">
      <c r="B62709" s="10"/>
      <c r="L62709" s="10"/>
      <c r="M62709" s="10"/>
    </row>
    <row r="62710" spans="2:13" s="1" customFormat="1" ht="13.8" x14ac:dyDescent="0.3">
      <c r="B62710" s="10"/>
      <c r="L62710" s="10"/>
      <c r="M62710" s="10"/>
    </row>
    <row r="62711" spans="2:13" s="1" customFormat="1" ht="13.8" x14ac:dyDescent="0.3">
      <c r="B62711" s="10"/>
      <c r="L62711" s="10"/>
      <c r="M62711" s="10"/>
    </row>
    <row r="62712" spans="2:13" s="1" customFormat="1" ht="13.8" x14ac:dyDescent="0.3">
      <c r="B62712" s="10"/>
      <c r="L62712" s="10"/>
      <c r="M62712" s="10"/>
    </row>
    <row r="62713" spans="2:13" s="1" customFormat="1" ht="13.8" x14ac:dyDescent="0.3">
      <c r="B62713" s="10"/>
      <c r="L62713" s="10"/>
      <c r="M62713" s="10"/>
    </row>
    <row r="62714" spans="2:13" s="1" customFormat="1" ht="13.8" x14ac:dyDescent="0.3">
      <c r="B62714" s="10"/>
      <c r="L62714" s="10"/>
      <c r="M62714" s="10"/>
    </row>
    <row r="62715" spans="2:13" s="1" customFormat="1" ht="13.8" x14ac:dyDescent="0.3">
      <c r="B62715" s="10"/>
      <c r="L62715" s="10"/>
      <c r="M62715" s="10"/>
    </row>
    <row r="62716" spans="2:13" s="1" customFormat="1" ht="13.8" x14ac:dyDescent="0.3">
      <c r="B62716" s="10"/>
      <c r="L62716" s="10"/>
      <c r="M62716" s="10"/>
    </row>
    <row r="62717" spans="2:13" s="1" customFormat="1" ht="13.8" x14ac:dyDescent="0.3">
      <c r="B62717" s="10"/>
      <c r="L62717" s="10"/>
      <c r="M62717" s="10"/>
    </row>
    <row r="62718" spans="2:13" s="1" customFormat="1" ht="13.8" x14ac:dyDescent="0.3">
      <c r="B62718" s="10"/>
      <c r="L62718" s="10"/>
      <c r="M62718" s="10"/>
    </row>
    <row r="62719" spans="2:13" s="1" customFormat="1" ht="13.8" x14ac:dyDescent="0.3">
      <c r="B62719" s="10"/>
      <c r="L62719" s="10"/>
      <c r="M62719" s="10"/>
    </row>
    <row r="62720" spans="2:13" s="1" customFormat="1" ht="13.8" x14ac:dyDescent="0.3">
      <c r="B62720" s="10"/>
      <c r="L62720" s="10"/>
      <c r="M62720" s="10"/>
    </row>
    <row r="62721" spans="2:13" s="1" customFormat="1" ht="13.8" x14ac:dyDescent="0.3">
      <c r="B62721" s="10"/>
      <c r="L62721" s="10"/>
      <c r="M62721" s="10"/>
    </row>
    <row r="62722" spans="2:13" s="1" customFormat="1" ht="13.8" x14ac:dyDescent="0.3">
      <c r="B62722" s="10"/>
      <c r="L62722" s="10"/>
      <c r="M62722" s="10"/>
    </row>
    <row r="62723" spans="2:13" s="1" customFormat="1" ht="13.8" x14ac:dyDescent="0.3">
      <c r="B62723" s="10"/>
      <c r="L62723" s="10"/>
      <c r="M62723" s="10"/>
    </row>
    <row r="62724" spans="2:13" s="1" customFormat="1" ht="13.8" x14ac:dyDescent="0.3">
      <c r="B62724" s="10"/>
      <c r="L62724" s="10"/>
      <c r="M62724" s="10"/>
    </row>
    <row r="62725" spans="2:13" s="1" customFormat="1" ht="13.8" x14ac:dyDescent="0.3">
      <c r="B62725" s="10"/>
      <c r="L62725" s="10"/>
      <c r="M62725" s="10"/>
    </row>
    <row r="62726" spans="2:13" s="1" customFormat="1" ht="13.8" x14ac:dyDescent="0.3">
      <c r="B62726" s="10"/>
      <c r="L62726" s="10"/>
      <c r="M62726" s="10"/>
    </row>
    <row r="62727" spans="2:13" s="1" customFormat="1" ht="13.8" x14ac:dyDescent="0.3">
      <c r="B62727" s="10"/>
      <c r="L62727" s="10"/>
      <c r="M62727" s="10"/>
    </row>
    <row r="62728" spans="2:13" s="1" customFormat="1" ht="13.8" x14ac:dyDescent="0.3">
      <c r="B62728" s="10"/>
      <c r="L62728" s="10"/>
      <c r="M62728" s="10"/>
    </row>
    <row r="62729" spans="2:13" s="1" customFormat="1" ht="13.8" x14ac:dyDescent="0.3">
      <c r="B62729" s="10"/>
      <c r="L62729" s="10"/>
      <c r="M62729" s="10"/>
    </row>
    <row r="62730" spans="2:13" s="1" customFormat="1" ht="13.8" x14ac:dyDescent="0.3">
      <c r="B62730" s="10"/>
      <c r="L62730" s="10"/>
      <c r="M62730" s="10"/>
    </row>
    <row r="62731" spans="2:13" s="1" customFormat="1" ht="13.8" x14ac:dyDescent="0.3">
      <c r="B62731" s="10"/>
      <c r="L62731" s="10"/>
      <c r="M62731" s="10"/>
    </row>
    <row r="62732" spans="2:13" s="1" customFormat="1" ht="13.8" x14ac:dyDescent="0.3">
      <c r="B62732" s="10"/>
      <c r="L62732" s="10"/>
      <c r="M62732" s="10"/>
    </row>
    <row r="62733" spans="2:13" s="1" customFormat="1" ht="13.8" x14ac:dyDescent="0.3">
      <c r="B62733" s="10"/>
      <c r="L62733" s="10"/>
      <c r="M62733" s="10"/>
    </row>
    <row r="62734" spans="2:13" s="1" customFormat="1" ht="13.8" x14ac:dyDescent="0.3">
      <c r="B62734" s="10"/>
      <c r="L62734" s="10"/>
      <c r="M62734" s="10"/>
    </row>
    <row r="62735" spans="2:13" s="1" customFormat="1" ht="13.8" x14ac:dyDescent="0.3">
      <c r="B62735" s="10"/>
      <c r="L62735" s="10"/>
      <c r="M62735" s="10"/>
    </row>
    <row r="62736" spans="2:13" s="1" customFormat="1" ht="13.8" x14ac:dyDescent="0.3">
      <c r="B62736" s="10"/>
      <c r="L62736" s="10"/>
      <c r="M62736" s="10"/>
    </row>
    <row r="62737" spans="2:13" s="1" customFormat="1" ht="13.8" x14ac:dyDescent="0.3">
      <c r="B62737" s="10"/>
      <c r="L62737" s="10"/>
      <c r="M62737" s="10"/>
    </row>
    <row r="62738" spans="2:13" s="1" customFormat="1" ht="13.8" x14ac:dyDescent="0.3">
      <c r="B62738" s="10"/>
      <c r="L62738" s="10"/>
      <c r="M62738" s="10"/>
    </row>
    <row r="62739" spans="2:13" s="1" customFormat="1" ht="13.8" x14ac:dyDescent="0.3">
      <c r="B62739" s="10"/>
      <c r="L62739" s="10"/>
      <c r="M62739" s="10"/>
    </row>
    <row r="62740" spans="2:13" s="1" customFormat="1" ht="13.8" x14ac:dyDescent="0.3">
      <c r="B62740" s="10"/>
      <c r="L62740" s="10"/>
      <c r="M62740" s="10"/>
    </row>
    <row r="62741" spans="2:13" s="1" customFormat="1" ht="13.8" x14ac:dyDescent="0.3">
      <c r="B62741" s="10"/>
      <c r="L62741" s="10"/>
      <c r="M62741" s="10"/>
    </row>
    <row r="62742" spans="2:13" s="1" customFormat="1" ht="13.8" x14ac:dyDescent="0.3">
      <c r="B62742" s="10"/>
      <c r="L62742" s="10"/>
      <c r="M62742" s="10"/>
    </row>
    <row r="62743" spans="2:13" s="1" customFormat="1" ht="13.8" x14ac:dyDescent="0.3">
      <c r="B62743" s="10"/>
      <c r="L62743" s="10"/>
      <c r="M62743" s="10"/>
    </row>
    <row r="62744" spans="2:13" s="1" customFormat="1" ht="13.8" x14ac:dyDescent="0.3">
      <c r="B62744" s="10"/>
      <c r="L62744" s="10"/>
      <c r="M62744" s="10"/>
    </row>
    <row r="62745" spans="2:13" s="1" customFormat="1" ht="13.8" x14ac:dyDescent="0.3">
      <c r="B62745" s="10"/>
      <c r="L62745" s="10"/>
      <c r="M62745" s="10"/>
    </row>
    <row r="62746" spans="2:13" s="1" customFormat="1" ht="13.8" x14ac:dyDescent="0.3">
      <c r="B62746" s="10"/>
      <c r="L62746" s="10"/>
      <c r="M62746" s="10"/>
    </row>
    <row r="62747" spans="2:13" s="1" customFormat="1" ht="13.8" x14ac:dyDescent="0.3">
      <c r="B62747" s="10"/>
      <c r="L62747" s="10"/>
      <c r="M62747" s="10"/>
    </row>
    <row r="62748" spans="2:13" s="1" customFormat="1" ht="13.8" x14ac:dyDescent="0.3">
      <c r="B62748" s="10"/>
      <c r="L62748" s="10"/>
      <c r="M62748" s="10"/>
    </row>
    <row r="62749" spans="2:13" s="1" customFormat="1" ht="13.8" x14ac:dyDescent="0.3">
      <c r="B62749" s="10"/>
      <c r="L62749" s="10"/>
      <c r="M62749" s="10"/>
    </row>
    <row r="62750" spans="2:13" s="1" customFormat="1" ht="13.8" x14ac:dyDescent="0.3">
      <c r="B62750" s="10"/>
      <c r="L62750" s="10"/>
      <c r="M62750" s="10"/>
    </row>
    <row r="62751" spans="2:13" s="1" customFormat="1" ht="13.8" x14ac:dyDescent="0.3">
      <c r="B62751" s="10"/>
      <c r="L62751" s="10"/>
      <c r="M62751" s="10"/>
    </row>
    <row r="62752" spans="2:13" s="1" customFormat="1" ht="13.8" x14ac:dyDescent="0.3">
      <c r="B62752" s="10"/>
      <c r="L62752" s="10"/>
      <c r="M62752" s="10"/>
    </row>
    <row r="62753" spans="2:13" s="1" customFormat="1" ht="13.8" x14ac:dyDescent="0.3">
      <c r="B62753" s="10"/>
      <c r="L62753" s="10"/>
      <c r="M62753" s="10"/>
    </row>
    <row r="62754" spans="2:13" s="1" customFormat="1" ht="13.8" x14ac:dyDescent="0.3">
      <c r="B62754" s="10"/>
      <c r="L62754" s="10"/>
      <c r="M62754" s="10"/>
    </row>
    <row r="62755" spans="2:13" s="1" customFormat="1" ht="13.8" x14ac:dyDescent="0.3">
      <c r="B62755" s="10"/>
      <c r="L62755" s="10"/>
      <c r="M62755" s="10"/>
    </row>
    <row r="62756" spans="2:13" s="1" customFormat="1" ht="13.8" x14ac:dyDescent="0.3">
      <c r="B62756" s="10"/>
      <c r="L62756" s="10"/>
      <c r="M62756" s="10"/>
    </row>
    <row r="62757" spans="2:13" s="1" customFormat="1" ht="13.8" x14ac:dyDescent="0.3">
      <c r="B62757" s="10"/>
      <c r="L62757" s="10"/>
      <c r="M62757" s="10"/>
    </row>
    <row r="62758" spans="2:13" s="1" customFormat="1" ht="13.8" x14ac:dyDescent="0.3">
      <c r="B62758" s="10"/>
      <c r="L62758" s="10"/>
      <c r="M62758" s="10"/>
    </row>
    <row r="62759" spans="2:13" s="1" customFormat="1" ht="13.8" x14ac:dyDescent="0.3">
      <c r="B62759" s="10"/>
      <c r="L62759" s="10"/>
      <c r="M62759" s="10"/>
    </row>
    <row r="62760" spans="2:13" s="1" customFormat="1" ht="13.8" x14ac:dyDescent="0.3">
      <c r="B62760" s="10"/>
      <c r="L62760" s="10"/>
      <c r="M62760" s="10"/>
    </row>
    <row r="62761" spans="2:13" s="1" customFormat="1" ht="13.8" x14ac:dyDescent="0.3">
      <c r="B62761" s="10"/>
      <c r="L62761" s="10"/>
      <c r="M62761" s="10"/>
    </row>
    <row r="62762" spans="2:13" s="1" customFormat="1" ht="13.8" x14ac:dyDescent="0.3">
      <c r="B62762" s="10"/>
      <c r="L62762" s="10"/>
      <c r="M62762" s="10"/>
    </row>
    <row r="62763" spans="2:13" s="1" customFormat="1" ht="13.8" x14ac:dyDescent="0.3">
      <c r="B62763" s="10"/>
      <c r="L62763" s="10"/>
      <c r="M62763" s="10"/>
    </row>
    <row r="62764" spans="2:13" s="1" customFormat="1" ht="13.8" x14ac:dyDescent="0.3">
      <c r="B62764" s="10"/>
      <c r="L62764" s="10"/>
      <c r="M62764" s="10"/>
    </row>
    <row r="62765" spans="2:13" s="1" customFormat="1" ht="13.8" x14ac:dyDescent="0.3">
      <c r="B62765" s="10"/>
      <c r="L62765" s="10"/>
      <c r="M62765" s="10"/>
    </row>
    <row r="62766" spans="2:13" s="1" customFormat="1" ht="13.8" x14ac:dyDescent="0.3">
      <c r="B62766" s="10"/>
      <c r="L62766" s="10"/>
      <c r="M62766" s="10"/>
    </row>
    <row r="62767" spans="2:13" s="1" customFormat="1" ht="13.8" x14ac:dyDescent="0.3">
      <c r="B62767" s="10"/>
      <c r="L62767" s="10"/>
      <c r="M62767" s="10"/>
    </row>
    <row r="62768" spans="2:13" s="1" customFormat="1" ht="13.8" x14ac:dyDescent="0.3">
      <c r="B62768" s="10"/>
      <c r="L62768" s="10"/>
      <c r="M62768" s="10"/>
    </row>
    <row r="62769" spans="2:13" s="1" customFormat="1" ht="13.8" x14ac:dyDescent="0.3">
      <c r="B62769" s="10"/>
      <c r="L62769" s="10"/>
      <c r="M62769" s="10"/>
    </row>
    <row r="62770" spans="2:13" s="1" customFormat="1" ht="13.8" x14ac:dyDescent="0.3">
      <c r="B62770" s="10"/>
      <c r="L62770" s="10"/>
      <c r="M62770" s="10"/>
    </row>
    <row r="62771" spans="2:13" s="1" customFormat="1" ht="13.8" x14ac:dyDescent="0.3">
      <c r="B62771" s="10"/>
      <c r="L62771" s="10"/>
      <c r="M62771" s="10"/>
    </row>
    <row r="62772" spans="2:13" s="1" customFormat="1" ht="13.8" x14ac:dyDescent="0.3">
      <c r="B62772" s="10"/>
      <c r="L62772" s="10"/>
      <c r="M62772" s="10"/>
    </row>
    <row r="62773" spans="2:13" s="1" customFormat="1" ht="13.8" x14ac:dyDescent="0.3">
      <c r="B62773" s="10"/>
      <c r="L62773" s="10"/>
      <c r="M62773" s="10"/>
    </row>
    <row r="62774" spans="2:13" s="1" customFormat="1" ht="13.8" x14ac:dyDescent="0.3">
      <c r="B62774" s="10"/>
      <c r="L62774" s="10"/>
      <c r="M62774" s="10"/>
    </row>
    <row r="62775" spans="2:13" s="1" customFormat="1" ht="13.8" x14ac:dyDescent="0.3">
      <c r="B62775" s="10"/>
      <c r="L62775" s="10"/>
      <c r="M62775" s="10"/>
    </row>
    <row r="62776" spans="2:13" s="1" customFormat="1" ht="13.8" x14ac:dyDescent="0.3">
      <c r="B62776" s="10"/>
      <c r="L62776" s="10"/>
      <c r="M62776" s="10"/>
    </row>
    <row r="62777" spans="2:13" s="1" customFormat="1" ht="13.8" x14ac:dyDescent="0.3">
      <c r="B62777" s="10"/>
      <c r="L62777" s="10"/>
      <c r="M62777" s="10"/>
    </row>
    <row r="62778" spans="2:13" s="1" customFormat="1" ht="13.8" x14ac:dyDescent="0.3">
      <c r="B62778" s="10"/>
      <c r="L62778" s="10"/>
      <c r="M62778" s="10"/>
    </row>
    <row r="62779" spans="2:13" s="1" customFormat="1" ht="13.8" x14ac:dyDescent="0.3">
      <c r="B62779" s="10"/>
      <c r="L62779" s="10"/>
      <c r="M62779" s="10"/>
    </row>
    <row r="62780" spans="2:13" s="1" customFormat="1" ht="13.8" x14ac:dyDescent="0.3">
      <c r="B62780" s="10"/>
      <c r="L62780" s="10"/>
      <c r="M62780" s="10"/>
    </row>
    <row r="62781" spans="2:13" s="1" customFormat="1" ht="13.8" x14ac:dyDescent="0.3">
      <c r="B62781" s="10"/>
      <c r="L62781" s="10"/>
      <c r="M62781" s="10"/>
    </row>
    <row r="62782" spans="2:13" s="1" customFormat="1" ht="13.8" x14ac:dyDescent="0.3">
      <c r="B62782" s="10"/>
      <c r="L62782" s="10"/>
      <c r="M62782" s="10"/>
    </row>
    <row r="62783" spans="2:13" s="1" customFormat="1" ht="13.8" x14ac:dyDescent="0.3">
      <c r="B62783" s="10"/>
      <c r="L62783" s="10"/>
      <c r="M62783" s="10"/>
    </row>
    <row r="62784" spans="2:13" s="1" customFormat="1" ht="13.8" x14ac:dyDescent="0.3">
      <c r="B62784" s="10"/>
      <c r="L62784" s="10"/>
      <c r="M62784" s="10"/>
    </row>
    <row r="62785" spans="2:13" s="1" customFormat="1" ht="13.8" x14ac:dyDescent="0.3">
      <c r="B62785" s="10"/>
      <c r="L62785" s="10"/>
      <c r="M62785" s="10"/>
    </row>
    <row r="62786" spans="2:13" s="1" customFormat="1" ht="13.8" x14ac:dyDescent="0.3">
      <c r="B62786" s="10"/>
      <c r="L62786" s="10"/>
      <c r="M62786" s="10"/>
    </row>
    <row r="62787" spans="2:13" s="1" customFormat="1" ht="13.8" x14ac:dyDescent="0.3">
      <c r="B62787" s="10"/>
      <c r="L62787" s="10"/>
      <c r="M62787" s="10"/>
    </row>
    <row r="62788" spans="2:13" s="1" customFormat="1" ht="13.8" x14ac:dyDescent="0.3">
      <c r="B62788" s="10"/>
      <c r="L62788" s="10"/>
      <c r="M62788" s="10"/>
    </row>
    <row r="62789" spans="2:13" s="1" customFormat="1" ht="13.8" x14ac:dyDescent="0.3">
      <c r="B62789" s="10"/>
      <c r="L62789" s="10"/>
      <c r="M62789" s="10"/>
    </row>
    <row r="62790" spans="2:13" s="1" customFormat="1" ht="13.8" x14ac:dyDescent="0.3">
      <c r="B62790" s="10"/>
      <c r="L62790" s="10"/>
      <c r="M62790" s="10"/>
    </row>
    <row r="62791" spans="2:13" s="1" customFormat="1" ht="13.8" x14ac:dyDescent="0.3">
      <c r="B62791" s="10"/>
      <c r="L62791" s="10"/>
      <c r="M62791" s="10"/>
    </row>
    <row r="62792" spans="2:13" s="1" customFormat="1" ht="13.8" x14ac:dyDescent="0.3">
      <c r="B62792" s="10"/>
      <c r="L62792" s="10"/>
      <c r="M62792" s="10"/>
    </row>
    <row r="62793" spans="2:13" s="1" customFormat="1" ht="13.8" x14ac:dyDescent="0.3">
      <c r="B62793" s="10"/>
      <c r="L62793" s="10"/>
      <c r="M62793" s="10"/>
    </row>
    <row r="62794" spans="2:13" s="1" customFormat="1" ht="13.8" x14ac:dyDescent="0.3">
      <c r="B62794" s="10"/>
      <c r="L62794" s="10"/>
      <c r="M62794" s="10"/>
    </row>
    <row r="62795" spans="2:13" s="1" customFormat="1" ht="13.8" x14ac:dyDescent="0.3">
      <c r="B62795" s="10"/>
      <c r="L62795" s="10"/>
      <c r="M62795" s="10"/>
    </row>
    <row r="62796" spans="2:13" s="1" customFormat="1" ht="13.8" x14ac:dyDescent="0.3">
      <c r="B62796" s="10"/>
      <c r="L62796" s="10"/>
      <c r="M62796" s="10"/>
    </row>
    <row r="62797" spans="2:13" s="1" customFormat="1" ht="13.8" x14ac:dyDescent="0.3">
      <c r="B62797" s="10"/>
      <c r="L62797" s="10"/>
      <c r="M62797" s="10"/>
    </row>
    <row r="62798" spans="2:13" s="1" customFormat="1" ht="13.8" x14ac:dyDescent="0.3">
      <c r="B62798" s="10"/>
      <c r="L62798" s="10"/>
      <c r="M62798" s="10"/>
    </row>
    <row r="62799" spans="2:13" s="1" customFormat="1" ht="13.8" x14ac:dyDescent="0.3">
      <c r="B62799" s="10"/>
      <c r="L62799" s="10"/>
      <c r="M62799" s="10"/>
    </row>
    <row r="62800" spans="2:13" s="1" customFormat="1" ht="13.8" x14ac:dyDescent="0.3">
      <c r="B62800" s="10"/>
      <c r="L62800" s="10"/>
      <c r="M62800" s="10"/>
    </row>
    <row r="62801" spans="2:13" s="1" customFormat="1" ht="13.8" x14ac:dyDescent="0.3">
      <c r="B62801" s="10"/>
      <c r="L62801" s="10"/>
      <c r="M62801" s="10"/>
    </row>
    <row r="62802" spans="2:13" s="1" customFormat="1" ht="13.8" x14ac:dyDescent="0.3">
      <c r="B62802" s="10"/>
      <c r="L62802" s="10"/>
      <c r="M62802" s="10"/>
    </row>
    <row r="62803" spans="2:13" s="1" customFormat="1" ht="13.8" x14ac:dyDescent="0.3">
      <c r="B62803" s="10"/>
      <c r="L62803" s="10"/>
      <c r="M62803" s="10"/>
    </row>
    <row r="62804" spans="2:13" s="1" customFormat="1" ht="13.8" x14ac:dyDescent="0.3">
      <c r="B62804" s="10"/>
      <c r="L62804" s="10"/>
      <c r="M62804" s="10"/>
    </row>
    <row r="62805" spans="2:13" s="1" customFormat="1" ht="13.8" x14ac:dyDescent="0.3">
      <c r="B62805" s="10"/>
      <c r="L62805" s="10"/>
      <c r="M62805" s="10"/>
    </row>
    <row r="62806" spans="2:13" s="1" customFormat="1" ht="13.8" x14ac:dyDescent="0.3">
      <c r="B62806" s="10"/>
      <c r="L62806" s="10"/>
      <c r="M62806" s="10"/>
    </row>
    <row r="62807" spans="2:13" s="1" customFormat="1" ht="13.8" x14ac:dyDescent="0.3">
      <c r="B62807" s="10"/>
      <c r="L62807" s="10"/>
      <c r="M62807" s="10"/>
    </row>
    <row r="62808" spans="2:13" s="1" customFormat="1" ht="13.8" x14ac:dyDescent="0.3">
      <c r="B62808" s="10"/>
      <c r="L62808" s="10"/>
      <c r="M62808" s="10"/>
    </row>
    <row r="62809" spans="2:13" s="1" customFormat="1" ht="13.8" x14ac:dyDescent="0.3">
      <c r="B62809" s="10"/>
      <c r="L62809" s="10"/>
      <c r="M62809" s="10"/>
    </row>
    <row r="62810" spans="2:13" s="1" customFormat="1" ht="13.8" x14ac:dyDescent="0.3">
      <c r="B62810" s="10"/>
      <c r="L62810" s="10"/>
      <c r="M62810" s="10"/>
    </row>
    <row r="62811" spans="2:13" s="1" customFormat="1" ht="13.8" x14ac:dyDescent="0.3">
      <c r="B62811" s="10"/>
      <c r="L62811" s="10"/>
      <c r="M62811" s="10"/>
    </row>
    <row r="62812" spans="2:13" s="1" customFormat="1" ht="13.8" x14ac:dyDescent="0.3">
      <c r="B62812" s="10"/>
      <c r="L62812" s="10"/>
      <c r="M62812" s="10"/>
    </row>
    <row r="62813" spans="2:13" s="1" customFormat="1" ht="13.8" x14ac:dyDescent="0.3">
      <c r="B62813" s="10"/>
      <c r="L62813" s="10"/>
      <c r="M62813" s="10"/>
    </row>
    <row r="62814" spans="2:13" s="1" customFormat="1" ht="13.8" x14ac:dyDescent="0.3">
      <c r="B62814" s="10"/>
      <c r="L62814" s="10"/>
      <c r="M62814" s="10"/>
    </row>
    <row r="62815" spans="2:13" s="1" customFormat="1" ht="13.8" x14ac:dyDescent="0.3">
      <c r="B62815" s="10"/>
      <c r="L62815" s="10"/>
      <c r="M62815" s="10"/>
    </row>
    <row r="62816" spans="2:13" s="1" customFormat="1" ht="13.8" x14ac:dyDescent="0.3">
      <c r="B62816" s="10"/>
      <c r="L62816" s="10"/>
      <c r="M62816" s="10"/>
    </row>
    <row r="62817" spans="2:13" s="1" customFormat="1" ht="13.8" x14ac:dyDescent="0.3">
      <c r="B62817" s="10"/>
      <c r="L62817" s="10"/>
      <c r="M62817" s="10"/>
    </row>
    <row r="62818" spans="2:13" s="1" customFormat="1" ht="13.8" x14ac:dyDescent="0.3">
      <c r="B62818" s="10"/>
      <c r="L62818" s="10"/>
      <c r="M62818" s="10"/>
    </row>
    <row r="62819" spans="2:13" s="1" customFormat="1" ht="13.8" x14ac:dyDescent="0.3">
      <c r="B62819" s="10"/>
      <c r="L62819" s="10"/>
      <c r="M62819" s="10"/>
    </row>
    <row r="62820" spans="2:13" s="1" customFormat="1" ht="13.8" x14ac:dyDescent="0.3">
      <c r="B62820" s="10"/>
      <c r="L62820" s="10"/>
      <c r="M62820" s="10"/>
    </row>
    <row r="62821" spans="2:13" s="1" customFormat="1" ht="13.8" x14ac:dyDescent="0.3">
      <c r="B62821" s="10"/>
      <c r="L62821" s="10"/>
      <c r="M62821" s="10"/>
    </row>
    <row r="62822" spans="2:13" s="1" customFormat="1" ht="13.8" x14ac:dyDescent="0.3">
      <c r="B62822" s="10"/>
      <c r="L62822" s="10"/>
      <c r="M62822" s="10"/>
    </row>
    <row r="62823" spans="2:13" s="1" customFormat="1" ht="13.8" x14ac:dyDescent="0.3">
      <c r="B62823" s="10"/>
      <c r="L62823" s="10"/>
      <c r="M62823" s="10"/>
    </row>
    <row r="62824" spans="2:13" s="1" customFormat="1" ht="13.8" x14ac:dyDescent="0.3">
      <c r="B62824" s="10"/>
      <c r="L62824" s="10"/>
      <c r="M62824" s="10"/>
    </row>
    <row r="62825" spans="2:13" s="1" customFormat="1" ht="13.8" x14ac:dyDescent="0.3">
      <c r="B62825" s="10"/>
      <c r="L62825" s="10"/>
      <c r="M62825" s="10"/>
    </row>
    <row r="62826" spans="2:13" s="1" customFormat="1" ht="13.8" x14ac:dyDescent="0.3">
      <c r="B62826" s="10"/>
      <c r="L62826" s="10"/>
      <c r="M62826" s="10"/>
    </row>
    <row r="62827" spans="2:13" s="1" customFormat="1" ht="13.8" x14ac:dyDescent="0.3">
      <c r="B62827" s="10"/>
      <c r="L62827" s="10"/>
      <c r="M62827" s="10"/>
    </row>
    <row r="62828" spans="2:13" s="1" customFormat="1" ht="13.8" x14ac:dyDescent="0.3">
      <c r="B62828" s="10"/>
      <c r="L62828" s="10"/>
      <c r="M62828" s="10"/>
    </row>
    <row r="62829" spans="2:13" s="1" customFormat="1" ht="13.8" x14ac:dyDescent="0.3">
      <c r="B62829" s="10"/>
      <c r="L62829" s="10"/>
      <c r="M62829" s="10"/>
    </row>
    <row r="62830" spans="2:13" s="1" customFormat="1" ht="13.8" x14ac:dyDescent="0.3">
      <c r="B62830" s="10"/>
      <c r="L62830" s="10"/>
      <c r="M62830" s="10"/>
    </row>
    <row r="62831" spans="2:13" s="1" customFormat="1" ht="13.8" x14ac:dyDescent="0.3">
      <c r="B62831" s="10"/>
      <c r="L62831" s="10"/>
      <c r="M62831" s="10"/>
    </row>
    <row r="62832" spans="2:13" s="1" customFormat="1" ht="13.8" x14ac:dyDescent="0.3">
      <c r="B62832" s="10"/>
      <c r="L62832" s="10"/>
      <c r="M62832" s="10"/>
    </row>
    <row r="62833" spans="2:13" s="1" customFormat="1" ht="13.8" x14ac:dyDescent="0.3">
      <c r="B62833" s="10"/>
      <c r="L62833" s="10"/>
      <c r="M62833" s="10"/>
    </row>
    <row r="62834" spans="2:13" s="1" customFormat="1" ht="13.8" x14ac:dyDescent="0.3">
      <c r="B62834" s="10"/>
      <c r="L62834" s="10"/>
      <c r="M62834" s="10"/>
    </row>
    <row r="62835" spans="2:13" s="1" customFormat="1" ht="13.8" x14ac:dyDescent="0.3">
      <c r="B62835" s="10"/>
      <c r="L62835" s="10"/>
      <c r="M62835" s="10"/>
    </row>
    <row r="62836" spans="2:13" s="1" customFormat="1" ht="13.8" x14ac:dyDescent="0.3">
      <c r="B62836" s="10"/>
      <c r="L62836" s="10"/>
      <c r="M62836" s="10"/>
    </row>
    <row r="62837" spans="2:13" s="1" customFormat="1" ht="13.8" x14ac:dyDescent="0.3">
      <c r="B62837" s="10"/>
      <c r="L62837" s="10"/>
      <c r="M62837" s="10"/>
    </row>
    <row r="62838" spans="2:13" s="1" customFormat="1" ht="13.8" x14ac:dyDescent="0.3">
      <c r="B62838" s="10"/>
      <c r="L62838" s="10"/>
      <c r="M62838" s="10"/>
    </row>
    <row r="62839" spans="2:13" s="1" customFormat="1" ht="13.8" x14ac:dyDescent="0.3">
      <c r="B62839" s="10"/>
      <c r="L62839" s="10"/>
      <c r="M62839" s="10"/>
    </row>
    <row r="62840" spans="2:13" s="1" customFormat="1" ht="13.8" x14ac:dyDescent="0.3">
      <c r="B62840" s="10"/>
      <c r="L62840" s="10"/>
      <c r="M62840" s="10"/>
    </row>
    <row r="62841" spans="2:13" s="1" customFormat="1" ht="13.8" x14ac:dyDescent="0.3">
      <c r="B62841" s="10"/>
      <c r="L62841" s="10"/>
      <c r="M62841" s="10"/>
    </row>
    <row r="62842" spans="2:13" s="1" customFormat="1" ht="13.8" x14ac:dyDescent="0.3">
      <c r="B62842" s="10"/>
      <c r="L62842" s="10"/>
      <c r="M62842" s="10"/>
    </row>
    <row r="62843" spans="2:13" s="1" customFormat="1" ht="13.8" x14ac:dyDescent="0.3">
      <c r="B62843" s="10"/>
      <c r="L62843" s="10"/>
      <c r="M62843" s="10"/>
    </row>
    <row r="62844" spans="2:13" s="1" customFormat="1" ht="13.8" x14ac:dyDescent="0.3">
      <c r="B62844" s="10"/>
      <c r="L62844" s="10"/>
      <c r="M62844" s="10"/>
    </row>
    <row r="62845" spans="2:13" s="1" customFormat="1" ht="13.8" x14ac:dyDescent="0.3">
      <c r="B62845" s="10"/>
      <c r="L62845" s="10"/>
      <c r="M62845" s="10"/>
    </row>
    <row r="62846" spans="2:13" s="1" customFormat="1" ht="13.8" x14ac:dyDescent="0.3">
      <c r="B62846" s="10"/>
      <c r="L62846" s="10"/>
      <c r="M62846" s="10"/>
    </row>
    <row r="62847" spans="2:13" s="1" customFormat="1" ht="13.8" x14ac:dyDescent="0.3">
      <c r="B62847" s="10"/>
      <c r="L62847" s="10"/>
      <c r="M62847" s="10"/>
    </row>
    <row r="62848" spans="2:13" s="1" customFormat="1" ht="13.8" x14ac:dyDescent="0.3">
      <c r="B62848" s="10"/>
      <c r="L62848" s="10"/>
      <c r="M62848" s="10"/>
    </row>
    <row r="62849" spans="2:13" s="1" customFormat="1" ht="13.8" x14ac:dyDescent="0.3">
      <c r="B62849" s="10"/>
      <c r="L62849" s="10"/>
      <c r="M62849" s="10"/>
    </row>
    <row r="62850" spans="2:13" s="1" customFormat="1" ht="13.8" x14ac:dyDescent="0.3">
      <c r="B62850" s="10"/>
      <c r="L62850" s="10"/>
      <c r="M62850" s="10"/>
    </row>
    <row r="62851" spans="2:13" s="1" customFormat="1" ht="13.8" x14ac:dyDescent="0.3">
      <c r="B62851" s="10"/>
      <c r="L62851" s="10"/>
      <c r="M62851" s="10"/>
    </row>
    <row r="62852" spans="2:13" s="1" customFormat="1" ht="13.8" x14ac:dyDescent="0.3">
      <c r="B62852" s="10"/>
      <c r="L62852" s="10"/>
      <c r="M62852" s="10"/>
    </row>
    <row r="62853" spans="2:13" s="1" customFormat="1" ht="13.8" x14ac:dyDescent="0.3">
      <c r="B62853" s="10"/>
      <c r="L62853" s="10"/>
      <c r="M62853" s="10"/>
    </row>
    <row r="62854" spans="2:13" s="1" customFormat="1" ht="13.8" x14ac:dyDescent="0.3">
      <c r="B62854" s="10"/>
      <c r="L62854" s="10"/>
      <c r="M62854" s="10"/>
    </row>
    <row r="62855" spans="2:13" s="1" customFormat="1" ht="13.8" x14ac:dyDescent="0.3">
      <c r="B62855" s="10"/>
      <c r="L62855" s="10"/>
      <c r="M62855" s="10"/>
    </row>
    <row r="62856" spans="2:13" s="1" customFormat="1" ht="13.8" x14ac:dyDescent="0.3">
      <c r="B62856" s="10"/>
      <c r="L62856" s="10"/>
      <c r="M62856" s="10"/>
    </row>
    <row r="62857" spans="2:13" s="1" customFormat="1" ht="13.8" x14ac:dyDescent="0.3">
      <c r="B62857" s="10"/>
      <c r="L62857" s="10"/>
      <c r="M62857" s="10"/>
    </row>
    <row r="62858" spans="2:13" s="1" customFormat="1" ht="13.8" x14ac:dyDescent="0.3">
      <c r="B62858" s="10"/>
      <c r="L62858" s="10"/>
      <c r="M62858" s="10"/>
    </row>
    <row r="62859" spans="2:13" s="1" customFormat="1" ht="13.8" x14ac:dyDescent="0.3">
      <c r="B62859" s="10"/>
      <c r="L62859" s="10"/>
      <c r="M62859" s="10"/>
    </row>
    <row r="62860" spans="2:13" s="1" customFormat="1" ht="13.8" x14ac:dyDescent="0.3">
      <c r="B62860" s="10"/>
      <c r="L62860" s="10"/>
      <c r="M62860" s="10"/>
    </row>
    <row r="62861" spans="2:13" s="1" customFormat="1" ht="13.8" x14ac:dyDescent="0.3">
      <c r="B62861" s="10"/>
      <c r="L62861" s="10"/>
      <c r="M62861" s="10"/>
    </row>
    <row r="62862" spans="2:13" s="1" customFormat="1" ht="13.8" x14ac:dyDescent="0.3">
      <c r="B62862" s="10"/>
      <c r="L62862" s="10"/>
      <c r="M62862" s="10"/>
    </row>
    <row r="62863" spans="2:13" s="1" customFormat="1" ht="13.8" x14ac:dyDescent="0.3">
      <c r="B62863" s="10"/>
      <c r="L62863" s="10"/>
      <c r="M62863" s="10"/>
    </row>
    <row r="62864" spans="2:13" s="1" customFormat="1" ht="13.8" x14ac:dyDescent="0.3">
      <c r="B62864" s="10"/>
      <c r="L62864" s="10"/>
      <c r="M62864" s="10"/>
    </row>
    <row r="62865" spans="2:13" s="1" customFormat="1" ht="13.8" x14ac:dyDescent="0.3">
      <c r="B62865" s="10"/>
      <c r="L62865" s="10"/>
      <c r="M62865" s="10"/>
    </row>
    <row r="62866" spans="2:13" s="1" customFormat="1" ht="13.8" x14ac:dyDescent="0.3">
      <c r="B62866" s="10"/>
      <c r="L62866" s="10"/>
      <c r="M62866" s="10"/>
    </row>
    <row r="62867" spans="2:13" s="1" customFormat="1" ht="13.8" x14ac:dyDescent="0.3">
      <c r="B62867" s="10"/>
      <c r="L62867" s="10"/>
      <c r="M62867" s="10"/>
    </row>
    <row r="62868" spans="2:13" s="1" customFormat="1" ht="13.8" x14ac:dyDescent="0.3">
      <c r="B62868" s="10"/>
      <c r="L62868" s="10"/>
      <c r="M62868" s="10"/>
    </row>
    <row r="62869" spans="2:13" s="1" customFormat="1" ht="13.8" x14ac:dyDescent="0.3">
      <c r="B62869" s="10"/>
      <c r="L62869" s="10"/>
      <c r="M62869" s="10"/>
    </row>
    <row r="62870" spans="2:13" s="1" customFormat="1" ht="13.8" x14ac:dyDescent="0.3">
      <c r="B62870" s="10"/>
      <c r="L62870" s="10"/>
      <c r="M62870" s="10"/>
    </row>
    <row r="62871" spans="2:13" s="1" customFormat="1" ht="13.8" x14ac:dyDescent="0.3">
      <c r="B62871" s="10"/>
      <c r="L62871" s="10"/>
      <c r="M62871" s="10"/>
    </row>
    <row r="62872" spans="2:13" s="1" customFormat="1" ht="13.8" x14ac:dyDescent="0.3">
      <c r="B62872" s="10"/>
      <c r="L62872" s="10"/>
      <c r="M62872" s="10"/>
    </row>
    <row r="62873" spans="2:13" s="1" customFormat="1" ht="13.8" x14ac:dyDescent="0.3">
      <c r="B62873" s="10"/>
      <c r="L62873" s="10"/>
      <c r="M62873" s="10"/>
    </row>
    <row r="62874" spans="2:13" s="1" customFormat="1" ht="13.8" x14ac:dyDescent="0.3">
      <c r="B62874" s="10"/>
      <c r="L62874" s="10"/>
      <c r="M62874" s="10"/>
    </row>
    <row r="62875" spans="2:13" s="1" customFormat="1" ht="13.8" x14ac:dyDescent="0.3">
      <c r="B62875" s="10"/>
      <c r="L62875" s="10"/>
      <c r="M62875" s="10"/>
    </row>
    <row r="62876" spans="2:13" s="1" customFormat="1" ht="13.8" x14ac:dyDescent="0.3">
      <c r="B62876" s="10"/>
      <c r="L62876" s="10"/>
      <c r="M62876" s="10"/>
    </row>
    <row r="62877" spans="2:13" s="1" customFormat="1" ht="13.8" x14ac:dyDescent="0.3">
      <c r="B62877" s="10"/>
      <c r="L62877" s="10"/>
      <c r="M62877" s="10"/>
    </row>
    <row r="62878" spans="2:13" s="1" customFormat="1" ht="13.8" x14ac:dyDescent="0.3">
      <c r="B62878" s="10"/>
      <c r="L62878" s="10"/>
      <c r="M62878" s="10"/>
    </row>
    <row r="62879" spans="2:13" s="1" customFormat="1" ht="13.8" x14ac:dyDescent="0.3">
      <c r="B62879" s="10"/>
      <c r="L62879" s="10"/>
      <c r="M62879" s="10"/>
    </row>
    <row r="62880" spans="2:13" s="1" customFormat="1" ht="13.8" x14ac:dyDescent="0.3">
      <c r="B62880" s="10"/>
      <c r="L62880" s="10"/>
      <c r="M62880" s="10"/>
    </row>
    <row r="62881" spans="2:13" s="1" customFormat="1" ht="13.8" x14ac:dyDescent="0.3">
      <c r="B62881" s="10"/>
      <c r="L62881" s="10"/>
      <c r="M62881" s="10"/>
    </row>
    <row r="62882" spans="2:13" s="1" customFormat="1" ht="13.8" x14ac:dyDescent="0.3">
      <c r="B62882" s="10"/>
      <c r="L62882" s="10"/>
      <c r="M62882" s="10"/>
    </row>
    <row r="62883" spans="2:13" s="1" customFormat="1" ht="13.8" x14ac:dyDescent="0.3">
      <c r="B62883" s="10"/>
      <c r="L62883" s="10"/>
      <c r="M62883" s="10"/>
    </row>
    <row r="62884" spans="2:13" s="1" customFormat="1" ht="13.8" x14ac:dyDescent="0.3">
      <c r="B62884" s="10"/>
      <c r="L62884" s="10"/>
      <c r="M62884" s="10"/>
    </row>
    <row r="62885" spans="2:13" s="1" customFormat="1" ht="13.8" x14ac:dyDescent="0.3">
      <c r="B62885" s="10"/>
      <c r="L62885" s="10"/>
      <c r="M62885" s="10"/>
    </row>
    <row r="62886" spans="2:13" s="1" customFormat="1" ht="13.8" x14ac:dyDescent="0.3">
      <c r="B62886" s="10"/>
      <c r="L62886" s="10"/>
      <c r="M62886" s="10"/>
    </row>
    <row r="62887" spans="2:13" s="1" customFormat="1" ht="13.8" x14ac:dyDescent="0.3">
      <c r="B62887" s="10"/>
      <c r="L62887" s="10"/>
      <c r="M62887" s="10"/>
    </row>
    <row r="62888" spans="2:13" s="1" customFormat="1" ht="13.8" x14ac:dyDescent="0.3">
      <c r="B62888" s="10"/>
      <c r="L62888" s="10"/>
      <c r="M62888" s="10"/>
    </row>
    <row r="62889" spans="2:13" s="1" customFormat="1" ht="13.8" x14ac:dyDescent="0.3">
      <c r="B62889" s="10"/>
      <c r="L62889" s="10"/>
      <c r="M62889" s="10"/>
    </row>
    <row r="62890" spans="2:13" s="1" customFormat="1" ht="13.8" x14ac:dyDescent="0.3">
      <c r="B62890" s="10"/>
      <c r="L62890" s="10"/>
      <c r="M62890" s="10"/>
    </row>
    <row r="62891" spans="2:13" s="1" customFormat="1" ht="13.8" x14ac:dyDescent="0.3">
      <c r="B62891" s="10"/>
      <c r="L62891" s="10"/>
      <c r="M62891" s="10"/>
    </row>
    <row r="62892" spans="2:13" s="1" customFormat="1" ht="13.8" x14ac:dyDescent="0.3">
      <c r="B62892" s="10"/>
      <c r="L62892" s="10"/>
      <c r="M62892" s="10"/>
    </row>
    <row r="62893" spans="2:13" s="1" customFormat="1" ht="13.8" x14ac:dyDescent="0.3">
      <c r="B62893" s="10"/>
      <c r="L62893" s="10"/>
      <c r="M62893" s="10"/>
    </row>
    <row r="62894" spans="2:13" s="1" customFormat="1" ht="13.8" x14ac:dyDescent="0.3">
      <c r="B62894" s="10"/>
      <c r="L62894" s="10"/>
      <c r="M62894" s="10"/>
    </row>
    <row r="62895" spans="2:13" s="1" customFormat="1" ht="13.8" x14ac:dyDescent="0.3">
      <c r="B62895" s="10"/>
      <c r="L62895" s="10"/>
      <c r="M62895" s="10"/>
    </row>
    <row r="62896" spans="2:13" s="1" customFormat="1" ht="13.8" x14ac:dyDescent="0.3">
      <c r="B62896" s="10"/>
      <c r="L62896" s="10"/>
      <c r="M62896" s="10"/>
    </row>
    <row r="62897" spans="2:13" s="1" customFormat="1" ht="13.8" x14ac:dyDescent="0.3">
      <c r="B62897" s="10"/>
      <c r="L62897" s="10"/>
      <c r="M62897" s="10"/>
    </row>
    <row r="62898" spans="2:13" s="1" customFormat="1" ht="13.8" x14ac:dyDescent="0.3">
      <c r="B62898" s="10"/>
      <c r="L62898" s="10"/>
      <c r="M62898" s="10"/>
    </row>
    <row r="62899" spans="2:13" s="1" customFormat="1" ht="13.8" x14ac:dyDescent="0.3">
      <c r="B62899" s="10"/>
      <c r="L62899" s="10"/>
      <c r="M62899" s="10"/>
    </row>
    <row r="62900" spans="2:13" s="1" customFormat="1" ht="13.8" x14ac:dyDescent="0.3">
      <c r="B62900" s="10"/>
      <c r="L62900" s="10"/>
      <c r="M62900" s="10"/>
    </row>
    <row r="62901" spans="2:13" s="1" customFormat="1" ht="13.8" x14ac:dyDescent="0.3">
      <c r="B62901" s="10"/>
      <c r="L62901" s="10"/>
      <c r="M62901" s="10"/>
    </row>
    <row r="62902" spans="2:13" s="1" customFormat="1" ht="13.8" x14ac:dyDescent="0.3">
      <c r="B62902" s="10"/>
      <c r="L62902" s="10"/>
      <c r="M62902" s="10"/>
    </row>
    <row r="62903" spans="2:13" s="1" customFormat="1" ht="13.8" x14ac:dyDescent="0.3">
      <c r="B62903" s="10"/>
      <c r="L62903" s="10"/>
      <c r="M62903" s="10"/>
    </row>
    <row r="62904" spans="2:13" s="1" customFormat="1" ht="13.8" x14ac:dyDescent="0.3">
      <c r="B62904" s="10"/>
      <c r="L62904" s="10"/>
      <c r="M62904" s="10"/>
    </row>
    <row r="62905" spans="2:13" s="1" customFormat="1" ht="13.8" x14ac:dyDescent="0.3">
      <c r="B62905" s="10"/>
      <c r="L62905" s="10"/>
      <c r="M62905" s="10"/>
    </row>
    <row r="62906" spans="2:13" s="1" customFormat="1" ht="13.8" x14ac:dyDescent="0.3">
      <c r="B62906" s="10"/>
      <c r="L62906" s="10"/>
      <c r="M62906" s="10"/>
    </row>
    <row r="62907" spans="2:13" s="1" customFormat="1" ht="13.8" x14ac:dyDescent="0.3">
      <c r="B62907" s="10"/>
      <c r="L62907" s="10"/>
      <c r="M62907" s="10"/>
    </row>
    <row r="62908" spans="2:13" s="1" customFormat="1" ht="13.8" x14ac:dyDescent="0.3">
      <c r="B62908" s="10"/>
      <c r="L62908" s="10"/>
      <c r="M62908" s="10"/>
    </row>
    <row r="62909" spans="2:13" s="1" customFormat="1" ht="13.8" x14ac:dyDescent="0.3">
      <c r="B62909" s="10"/>
      <c r="L62909" s="10"/>
      <c r="M62909" s="10"/>
    </row>
    <row r="62910" spans="2:13" s="1" customFormat="1" ht="13.8" x14ac:dyDescent="0.3">
      <c r="B62910" s="10"/>
      <c r="L62910" s="10"/>
      <c r="M62910" s="10"/>
    </row>
    <row r="62911" spans="2:13" s="1" customFormat="1" ht="13.8" x14ac:dyDescent="0.3">
      <c r="B62911" s="10"/>
      <c r="L62911" s="10"/>
      <c r="M62911" s="10"/>
    </row>
    <row r="62912" spans="2:13" s="1" customFormat="1" ht="13.8" x14ac:dyDescent="0.3">
      <c r="B62912" s="10"/>
      <c r="L62912" s="10"/>
      <c r="M62912" s="10"/>
    </row>
    <row r="62913" spans="2:13" s="1" customFormat="1" ht="13.8" x14ac:dyDescent="0.3">
      <c r="B62913" s="10"/>
      <c r="L62913" s="10"/>
      <c r="M62913" s="10"/>
    </row>
    <row r="62914" spans="2:13" s="1" customFormat="1" ht="13.8" x14ac:dyDescent="0.3">
      <c r="B62914" s="10"/>
      <c r="L62914" s="10"/>
      <c r="M62914" s="10"/>
    </row>
    <row r="62915" spans="2:13" s="1" customFormat="1" ht="13.8" x14ac:dyDescent="0.3">
      <c r="B62915" s="10"/>
      <c r="L62915" s="10"/>
      <c r="M62915" s="10"/>
    </row>
    <row r="62916" spans="2:13" s="1" customFormat="1" ht="13.8" x14ac:dyDescent="0.3">
      <c r="B62916" s="10"/>
      <c r="L62916" s="10"/>
      <c r="M62916" s="10"/>
    </row>
    <row r="62917" spans="2:13" s="1" customFormat="1" ht="13.8" x14ac:dyDescent="0.3">
      <c r="B62917" s="10"/>
      <c r="L62917" s="10"/>
      <c r="M62917" s="10"/>
    </row>
    <row r="62918" spans="2:13" s="1" customFormat="1" ht="13.8" x14ac:dyDescent="0.3">
      <c r="B62918" s="10"/>
      <c r="L62918" s="10"/>
      <c r="M62918" s="10"/>
    </row>
    <row r="62919" spans="2:13" s="1" customFormat="1" ht="13.8" x14ac:dyDescent="0.3">
      <c r="B62919" s="10"/>
      <c r="L62919" s="10"/>
      <c r="M62919" s="10"/>
    </row>
    <row r="62920" spans="2:13" s="1" customFormat="1" ht="13.8" x14ac:dyDescent="0.3">
      <c r="B62920" s="10"/>
      <c r="L62920" s="10"/>
      <c r="M62920" s="10"/>
    </row>
    <row r="62921" spans="2:13" s="1" customFormat="1" ht="13.8" x14ac:dyDescent="0.3">
      <c r="B62921" s="10"/>
      <c r="L62921" s="10"/>
      <c r="M62921" s="10"/>
    </row>
    <row r="62922" spans="2:13" s="1" customFormat="1" ht="13.8" x14ac:dyDescent="0.3">
      <c r="B62922" s="10"/>
      <c r="L62922" s="10"/>
      <c r="M62922" s="10"/>
    </row>
    <row r="62923" spans="2:13" s="1" customFormat="1" ht="13.8" x14ac:dyDescent="0.3">
      <c r="B62923" s="10"/>
      <c r="L62923" s="10"/>
      <c r="M62923" s="10"/>
    </row>
    <row r="62924" spans="2:13" s="1" customFormat="1" ht="13.8" x14ac:dyDescent="0.3">
      <c r="B62924" s="10"/>
      <c r="L62924" s="10"/>
      <c r="M62924" s="10"/>
    </row>
    <row r="62925" spans="2:13" s="1" customFormat="1" ht="13.8" x14ac:dyDescent="0.3">
      <c r="B62925" s="10"/>
      <c r="L62925" s="10"/>
      <c r="M62925" s="10"/>
    </row>
    <row r="62926" spans="2:13" s="1" customFormat="1" ht="13.8" x14ac:dyDescent="0.3">
      <c r="B62926" s="10"/>
      <c r="L62926" s="10"/>
      <c r="M62926" s="10"/>
    </row>
    <row r="62927" spans="2:13" s="1" customFormat="1" ht="13.8" x14ac:dyDescent="0.3">
      <c r="B62927" s="10"/>
      <c r="L62927" s="10"/>
      <c r="M62927" s="10"/>
    </row>
    <row r="62928" spans="2:13" s="1" customFormat="1" ht="13.8" x14ac:dyDescent="0.3">
      <c r="B62928" s="10"/>
      <c r="L62928" s="10"/>
      <c r="M62928" s="10"/>
    </row>
    <row r="62929" spans="2:13" s="1" customFormat="1" ht="13.8" x14ac:dyDescent="0.3">
      <c r="B62929" s="10"/>
      <c r="L62929" s="10"/>
      <c r="M62929" s="10"/>
    </row>
    <row r="62930" spans="2:13" s="1" customFormat="1" ht="13.8" x14ac:dyDescent="0.3">
      <c r="B62930" s="10"/>
      <c r="L62930" s="10"/>
      <c r="M62930" s="10"/>
    </row>
    <row r="62931" spans="2:13" s="1" customFormat="1" ht="13.8" x14ac:dyDescent="0.3">
      <c r="B62931" s="10"/>
      <c r="L62931" s="10"/>
      <c r="M62931" s="10"/>
    </row>
    <row r="62932" spans="2:13" s="1" customFormat="1" ht="13.8" x14ac:dyDescent="0.3">
      <c r="B62932" s="10"/>
      <c r="L62932" s="10"/>
      <c r="M62932" s="10"/>
    </row>
    <row r="62933" spans="2:13" s="1" customFormat="1" ht="13.8" x14ac:dyDescent="0.3">
      <c r="B62933" s="10"/>
      <c r="L62933" s="10"/>
      <c r="M62933" s="10"/>
    </row>
    <row r="62934" spans="2:13" s="1" customFormat="1" ht="13.8" x14ac:dyDescent="0.3">
      <c r="B62934" s="10"/>
      <c r="L62934" s="10"/>
      <c r="M62934" s="10"/>
    </row>
    <row r="62935" spans="2:13" s="1" customFormat="1" ht="13.8" x14ac:dyDescent="0.3">
      <c r="B62935" s="10"/>
      <c r="L62935" s="10"/>
      <c r="M62935" s="10"/>
    </row>
    <row r="62936" spans="2:13" s="1" customFormat="1" ht="13.8" x14ac:dyDescent="0.3">
      <c r="B62936" s="10"/>
      <c r="L62936" s="10"/>
      <c r="M62936" s="10"/>
    </row>
    <row r="62937" spans="2:13" s="1" customFormat="1" ht="13.8" x14ac:dyDescent="0.3">
      <c r="B62937" s="10"/>
      <c r="L62937" s="10"/>
      <c r="M62937" s="10"/>
    </row>
    <row r="62938" spans="2:13" s="1" customFormat="1" ht="13.8" x14ac:dyDescent="0.3">
      <c r="B62938" s="10"/>
      <c r="L62938" s="10"/>
      <c r="M62938" s="10"/>
    </row>
    <row r="62939" spans="2:13" s="1" customFormat="1" ht="13.8" x14ac:dyDescent="0.3">
      <c r="B62939" s="10"/>
      <c r="L62939" s="10"/>
      <c r="M62939" s="10"/>
    </row>
    <row r="62940" spans="2:13" s="1" customFormat="1" ht="13.8" x14ac:dyDescent="0.3">
      <c r="B62940" s="10"/>
      <c r="L62940" s="10"/>
      <c r="M62940" s="10"/>
    </row>
    <row r="62941" spans="2:13" s="1" customFormat="1" ht="13.8" x14ac:dyDescent="0.3">
      <c r="B62941" s="10"/>
      <c r="L62941" s="10"/>
      <c r="M62941" s="10"/>
    </row>
    <row r="62942" spans="2:13" s="1" customFormat="1" ht="13.8" x14ac:dyDescent="0.3">
      <c r="B62942" s="10"/>
      <c r="L62942" s="10"/>
      <c r="M62942" s="10"/>
    </row>
    <row r="62943" spans="2:13" s="1" customFormat="1" ht="13.8" x14ac:dyDescent="0.3">
      <c r="B62943" s="10"/>
      <c r="L62943" s="10"/>
      <c r="M62943" s="10"/>
    </row>
    <row r="62944" spans="2:13" s="1" customFormat="1" ht="13.8" x14ac:dyDescent="0.3">
      <c r="B62944" s="10"/>
      <c r="L62944" s="10"/>
      <c r="M62944" s="10"/>
    </row>
    <row r="62945" spans="2:13" s="1" customFormat="1" ht="13.8" x14ac:dyDescent="0.3">
      <c r="B62945" s="10"/>
      <c r="L62945" s="10"/>
      <c r="M62945" s="10"/>
    </row>
    <row r="62946" spans="2:13" s="1" customFormat="1" ht="13.8" x14ac:dyDescent="0.3">
      <c r="B62946" s="10"/>
      <c r="L62946" s="10"/>
      <c r="M62946" s="10"/>
    </row>
    <row r="62947" spans="2:13" s="1" customFormat="1" ht="13.8" x14ac:dyDescent="0.3">
      <c r="B62947" s="10"/>
      <c r="L62947" s="10"/>
      <c r="M62947" s="10"/>
    </row>
    <row r="62948" spans="2:13" s="1" customFormat="1" ht="13.8" x14ac:dyDescent="0.3">
      <c r="B62948" s="10"/>
      <c r="L62948" s="10"/>
      <c r="M62948" s="10"/>
    </row>
    <row r="62949" spans="2:13" s="1" customFormat="1" ht="13.8" x14ac:dyDescent="0.3">
      <c r="B62949" s="10"/>
      <c r="L62949" s="10"/>
      <c r="M62949" s="10"/>
    </row>
    <row r="62950" spans="2:13" s="1" customFormat="1" ht="13.8" x14ac:dyDescent="0.3">
      <c r="B62950" s="10"/>
      <c r="L62950" s="10"/>
      <c r="M62950" s="10"/>
    </row>
    <row r="62951" spans="2:13" s="1" customFormat="1" ht="13.8" x14ac:dyDescent="0.3">
      <c r="B62951" s="10"/>
      <c r="L62951" s="10"/>
      <c r="M62951" s="10"/>
    </row>
    <row r="62952" spans="2:13" s="1" customFormat="1" ht="13.8" x14ac:dyDescent="0.3">
      <c r="B62952" s="10"/>
      <c r="L62952" s="10"/>
      <c r="M62952" s="10"/>
    </row>
    <row r="62953" spans="2:13" s="1" customFormat="1" ht="13.8" x14ac:dyDescent="0.3">
      <c r="B62953" s="10"/>
      <c r="L62953" s="10"/>
      <c r="M62953" s="10"/>
    </row>
    <row r="62954" spans="2:13" s="1" customFormat="1" ht="13.8" x14ac:dyDescent="0.3">
      <c r="B62954" s="10"/>
      <c r="L62954" s="10"/>
      <c r="M62954" s="10"/>
    </row>
    <row r="62955" spans="2:13" s="1" customFormat="1" ht="13.8" x14ac:dyDescent="0.3">
      <c r="B62955" s="10"/>
      <c r="L62955" s="10"/>
      <c r="M62955" s="10"/>
    </row>
    <row r="62956" spans="2:13" s="1" customFormat="1" ht="13.8" x14ac:dyDescent="0.3">
      <c r="B62956" s="10"/>
      <c r="L62956" s="10"/>
      <c r="M62956" s="10"/>
    </row>
    <row r="62957" spans="2:13" s="1" customFormat="1" ht="13.8" x14ac:dyDescent="0.3">
      <c r="B62957" s="10"/>
      <c r="L62957" s="10"/>
      <c r="M62957" s="10"/>
    </row>
    <row r="62958" spans="2:13" s="1" customFormat="1" ht="13.8" x14ac:dyDescent="0.3">
      <c r="B62958" s="10"/>
      <c r="L62958" s="10"/>
      <c r="M62958" s="10"/>
    </row>
    <row r="62959" spans="2:13" s="1" customFormat="1" ht="13.8" x14ac:dyDescent="0.3">
      <c r="B62959" s="10"/>
      <c r="L62959" s="10"/>
      <c r="M62959" s="10"/>
    </row>
    <row r="62960" spans="2:13" s="1" customFormat="1" ht="13.8" x14ac:dyDescent="0.3">
      <c r="B62960" s="10"/>
      <c r="L62960" s="10"/>
      <c r="M62960" s="10"/>
    </row>
    <row r="62961" spans="2:13" s="1" customFormat="1" ht="13.8" x14ac:dyDescent="0.3">
      <c r="B62961" s="10"/>
      <c r="L62961" s="10"/>
      <c r="M62961" s="10"/>
    </row>
    <row r="62962" spans="2:13" s="1" customFormat="1" ht="13.8" x14ac:dyDescent="0.3">
      <c r="B62962" s="10"/>
      <c r="L62962" s="10"/>
      <c r="M62962" s="10"/>
    </row>
    <row r="62963" spans="2:13" s="1" customFormat="1" ht="13.8" x14ac:dyDescent="0.3">
      <c r="B62963" s="10"/>
      <c r="L62963" s="10"/>
      <c r="M62963" s="10"/>
    </row>
    <row r="62964" spans="2:13" s="1" customFormat="1" ht="13.8" x14ac:dyDescent="0.3">
      <c r="B62964" s="10"/>
      <c r="L62964" s="10"/>
      <c r="M62964" s="10"/>
    </row>
    <row r="62965" spans="2:13" s="1" customFormat="1" ht="13.8" x14ac:dyDescent="0.3">
      <c r="B62965" s="10"/>
      <c r="L62965" s="10"/>
      <c r="M62965" s="10"/>
    </row>
    <row r="62966" spans="2:13" s="1" customFormat="1" ht="13.8" x14ac:dyDescent="0.3">
      <c r="B62966" s="10"/>
      <c r="L62966" s="10"/>
      <c r="M62966" s="10"/>
    </row>
    <row r="62967" spans="2:13" s="1" customFormat="1" ht="13.8" x14ac:dyDescent="0.3">
      <c r="B62967" s="10"/>
      <c r="L62967" s="10"/>
      <c r="M62967" s="10"/>
    </row>
    <row r="62968" spans="2:13" s="1" customFormat="1" ht="13.8" x14ac:dyDescent="0.3">
      <c r="B62968" s="10"/>
      <c r="L62968" s="10"/>
      <c r="M62968" s="10"/>
    </row>
    <row r="62969" spans="2:13" s="1" customFormat="1" ht="13.8" x14ac:dyDescent="0.3">
      <c r="B62969" s="10"/>
      <c r="L62969" s="10"/>
      <c r="M62969" s="10"/>
    </row>
    <row r="62970" spans="2:13" s="1" customFormat="1" ht="13.8" x14ac:dyDescent="0.3">
      <c r="B62970" s="10"/>
      <c r="L62970" s="10"/>
      <c r="M62970" s="10"/>
    </row>
    <row r="62971" spans="2:13" s="1" customFormat="1" ht="13.8" x14ac:dyDescent="0.3">
      <c r="B62971" s="10"/>
      <c r="L62971" s="10"/>
      <c r="M62971" s="10"/>
    </row>
    <row r="62972" spans="2:13" s="1" customFormat="1" ht="13.8" x14ac:dyDescent="0.3">
      <c r="B62972" s="10"/>
      <c r="L62972" s="10"/>
      <c r="M62972" s="10"/>
    </row>
    <row r="62973" spans="2:13" s="1" customFormat="1" ht="13.8" x14ac:dyDescent="0.3">
      <c r="B62973" s="10"/>
      <c r="L62973" s="10"/>
      <c r="M62973" s="10"/>
    </row>
    <row r="62974" spans="2:13" s="1" customFormat="1" ht="13.8" x14ac:dyDescent="0.3">
      <c r="B62974" s="10"/>
      <c r="L62974" s="10"/>
      <c r="M62974" s="10"/>
    </row>
    <row r="62975" spans="2:13" s="1" customFormat="1" ht="13.8" x14ac:dyDescent="0.3">
      <c r="B62975" s="10"/>
      <c r="L62975" s="10"/>
      <c r="M62975" s="10"/>
    </row>
    <row r="62976" spans="2:13" s="1" customFormat="1" ht="13.8" x14ac:dyDescent="0.3">
      <c r="B62976" s="10"/>
      <c r="L62976" s="10"/>
      <c r="M62976" s="10"/>
    </row>
    <row r="62977" spans="2:13" s="1" customFormat="1" ht="13.8" x14ac:dyDescent="0.3">
      <c r="B62977" s="10"/>
      <c r="L62977" s="10"/>
      <c r="M62977" s="10"/>
    </row>
    <row r="62978" spans="2:13" s="1" customFormat="1" ht="13.8" x14ac:dyDescent="0.3">
      <c r="B62978" s="10"/>
      <c r="L62978" s="10"/>
      <c r="M62978" s="10"/>
    </row>
    <row r="62979" spans="2:13" s="1" customFormat="1" ht="13.8" x14ac:dyDescent="0.3">
      <c r="B62979" s="10"/>
      <c r="L62979" s="10"/>
      <c r="M62979" s="10"/>
    </row>
    <row r="62980" spans="2:13" s="1" customFormat="1" ht="13.8" x14ac:dyDescent="0.3">
      <c r="B62980" s="10"/>
      <c r="L62980" s="10"/>
      <c r="M62980" s="10"/>
    </row>
    <row r="62981" spans="2:13" s="1" customFormat="1" ht="13.8" x14ac:dyDescent="0.3">
      <c r="B62981" s="10"/>
      <c r="L62981" s="10"/>
      <c r="M62981" s="10"/>
    </row>
    <row r="62982" spans="2:13" s="1" customFormat="1" ht="13.8" x14ac:dyDescent="0.3">
      <c r="B62982" s="10"/>
      <c r="L62982" s="10"/>
      <c r="M62982" s="10"/>
    </row>
    <row r="62983" spans="2:13" s="1" customFormat="1" ht="13.8" x14ac:dyDescent="0.3">
      <c r="B62983" s="10"/>
      <c r="L62983" s="10"/>
      <c r="M62983" s="10"/>
    </row>
    <row r="62984" spans="2:13" s="1" customFormat="1" ht="13.8" x14ac:dyDescent="0.3">
      <c r="B62984" s="10"/>
      <c r="L62984" s="10"/>
      <c r="M62984" s="10"/>
    </row>
    <row r="62985" spans="2:13" s="1" customFormat="1" ht="13.8" x14ac:dyDescent="0.3">
      <c r="B62985" s="10"/>
      <c r="L62985" s="10"/>
      <c r="M62985" s="10"/>
    </row>
    <row r="62986" spans="2:13" s="1" customFormat="1" ht="13.8" x14ac:dyDescent="0.3">
      <c r="B62986" s="10"/>
      <c r="L62986" s="10"/>
      <c r="M62986" s="10"/>
    </row>
    <row r="62987" spans="2:13" s="1" customFormat="1" ht="13.8" x14ac:dyDescent="0.3">
      <c r="B62987" s="10"/>
      <c r="L62987" s="10"/>
      <c r="M62987" s="10"/>
    </row>
    <row r="62988" spans="2:13" s="1" customFormat="1" ht="13.8" x14ac:dyDescent="0.3">
      <c r="B62988" s="10"/>
      <c r="L62988" s="10"/>
      <c r="M62988" s="10"/>
    </row>
    <row r="62989" spans="2:13" s="1" customFormat="1" ht="13.8" x14ac:dyDescent="0.3">
      <c r="B62989" s="10"/>
      <c r="L62989" s="10"/>
      <c r="M62989" s="10"/>
    </row>
    <row r="62990" spans="2:13" s="1" customFormat="1" ht="13.8" x14ac:dyDescent="0.3">
      <c r="B62990" s="10"/>
      <c r="L62990" s="10"/>
      <c r="M62990" s="10"/>
    </row>
    <row r="62991" spans="2:13" s="1" customFormat="1" ht="13.8" x14ac:dyDescent="0.3">
      <c r="B62991" s="10"/>
      <c r="L62991" s="10"/>
      <c r="M62991" s="10"/>
    </row>
    <row r="62992" spans="2:13" s="1" customFormat="1" ht="13.8" x14ac:dyDescent="0.3">
      <c r="B62992" s="10"/>
      <c r="L62992" s="10"/>
      <c r="M62992" s="10"/>
    </row>
    <row r="62993" spans="2:13" s="1" customFormat="1" ht="13.8" x14ac:dyDescent="0.3">
      <c r="B62993" s="10"/>
      <c r="L62993" s="10"/>
      <c r="M62993" s="10"/>
    </row>
    <row r="62994" spans="2:13" s="1" customFormat="1" ht="13.8" x14ac:dyDescent="0.3">
      <c r="B62994" s="10"/>
      <c r="L62994" s="10"/>
      <c r="M62994" s="10"/>
    </row>
    <row r="62995" spans="2:13" s="1" customFormat="1" ht="13.8" x14ac:dyDescent="0.3">
      <c r="B62995" s="10"/>
      <c r="L62995" s="10"/>
      <c r="M62995" s="10"/>
    </row>
    <row r="62996" spans="2:13" s="1" customFormat="1" ht="13.8" x14ac:dyDescent="0.3">
      <c r="B62996" s="10"/>
      <c r="L62996" s="10"/>
      <c r="M62996" s="10"/>
    </row>
    <row r="62997" spans="2:13" s="1" customFormat="1" ht="13.8" x14ac:dyDescent="0.3">
      <c r="B62997" s="10"/>
      <c r="L62997" s="10"/>
      <c r="M62997" s="10"/>
    </row>
    <row r="62998" spans="2:13" s="1" customFormat="1" ht="13.8" x14ac:dyDescent="0.3">
      <c r="B62998" s="10"/>
      <c r="L62998" s="10"/>
      <c r="M62998" s="10"/>
    </row>
    <row r="62999" spans="2:13" s="1" customFormat="1" ht="13.8" x14ac:dyDescent="0.3">
      <c r="B62999" s="10"/>
      <c r="L62999" s="10"/>
      <c r="M62999" s="10"/>
    </row>
    <row r="63000" spans="2:13" s="1" customFormat="1" ht="13.8" x14ac:dyDescent="0.3">
      <c r="B63000" s="10"/>
      <c r="L63000" s="10"/>
      <c r="M63000" s="10"/>
    </row>
    <row r="63001" spans="2:13" s="1" customFormat="1" ht="13.8" x14ac:dyDescent="0.3">
      <c r="B63001" s="10"/>
      <c r="L63001" s="10"/>
      <c r="M63001" s="10"/>
    </row>
    <row r="63002" spans="2:13" s="1" customFormat="1" ht="13.8" x14ac:dyDescent="0.3">
      <c r="B63002" s="10"/>
      <c r="L63002" s="10"/>
      <c r="M63002" s="10"/>
    </row>
    <row r="63003" spans="2:13" s="1" customFormat="1" ht="13.8" x14ac:dyDescent="0.3">
      <c r="B63003" s="10"/>
      <c r="L63003" s="10"/>
      <c r="M63003" s="10"/>
    </row>
    <row r="63004" spans="2:13" s="1" customFormat="1" ht="13.8" x14ac:dyDescent="0.3">
      <c r="B63004" s="10"/>
      <c r="L63004" s="10"/>
      <c r="M63004" s="10"/>
    </row>
    <row r="63005" spans="2:13" s="1" customFormat="1" ht="13.8" x14ac:dyDescent="0.3">
      <c r="B63005" s="10"/>
      <c r="L63005" s="10"/>
      <c r="M63005" s="10"/>
    </row>
    <row r="63006" spans="2:13" s="1" customFormat="1" ht="13.8" x14ac:dyDescent="0.3">
      <c r="B63006" s="10"/>
      <c r="L63006" s="10"/>
      <c r="M63006" s="10"/>
    </row>
    <row r="63007" spans="2:13" s="1" customFormat="1" ht="13.8" x14ac:dyDescent="0.3">
      <c r="B63007" s="10"/>
      <c r="L63007" s="10"/>
      <c r="M63007" s="10"/>
    </row>
    <row r="63008" spans="2:13" s="1" customFormat="1" ht="13.8" x14ac:dyDescent="0.3">
      <c r="B63008" s="10"/>
      <c r="L63008" s="10"/>
      <c r="M63008" s="10"/>
    </row>
    <row r="63009" spans="2:13" s="1" customFormat="1" ht="13.8" x14ac:dyDescent="0.3">
      <c r="B63009" s="10"/>
      <c r="L63009" s="10"/>
      <c r="M63009" s="10"/>
    </row>
    <row r="63010" spans="2:13" s="1" customFormat="1" ht="13.8" x14ac:dyDescent="0.3">
      <c r="B63010" s="10"/>
      <c r="L63010" s="10"/>
      <c r="M63010" s="10"/>
    </row>
    <row r="63011" spans="2:13" s="1" customFormat="1" ht="13.8" x14ac:dyDescent="0.3">
      <c r="B63011" s="10"/>
      <c r="L63011" s="10"/>
      <c r="M63011" s="10"/>
    </row>
    <row r="63012" spans="2:13" s="1" customFormat="1" ht="13.8" x14ac:dyDescent="0.3">
      <c r="B63012" s="10"/>
      <c r="L63012" s="10"/>
      <c r="M63012" s="10"/>
    </row>
    <row r="63013" spans="2:13" s="1" customFormat="1" ht="13.8" x14ac:dyDescent="0.3">
      <c r="B63013" s="10"/>
      <c r="L63013" s="10"/>
      <c r="M63013" s="10"/>
    </row>
    <row r="63014" spans="2:13" s="1" customFormat="1" ht="13.8" x14ac:dyDescent="0.3">
      <c r="B63014" s="10"/>
      <c r="L63014" s="10"/>
      <c r="M63014" s="10"/>
    </row>
    <row r="63015" spans="2:13" s="1" customFormat="1" ht="13.8" x14ac:dyDescent="0.3">
      <c r="B63015" s="10"/>
      <c r="L63015" s="10"/>
      <c r="M63015" s="10"/>
    </row>
    <row r="63016" spans="2:13" s="1" customFormat="1" ht="13.8" x14ac:dyDescent="0.3">
      <c r="B63016" s="10"/>
      <c r="L63016" s="10"/>
      <c r="M63016" s="10"/>
    </row>
    <row r="63017" spans="2:13" s="1" customFormat="1" ht="13.8" x14ac:dyDescent="0.3">
      <c r="B63017" s="10"/>
      <c r="L63017" s="10"/>
      <c r="M63017" s="10"/>
    </row>
    <row r="63018" spans="2:13" s="1" customFormat="1" ht="13.8" x14ac:dyDescent="0.3">
      <c r="B63018" s="10"/>
      <c r="L63018" s="10"/>
      <c r="M63018" s="10"/>
    </row>
    <row r="63019" spans="2:13" s="1" customFormat="1" ht="13.8" x14ac:dyDescent="0.3">
      <c r="B63019" s="10"/>
      <c r="L63019" s="10"/>
      <c r="M63019" s="10"/>
    </row>
    <row r="63020" spans="2:13" s="1" customFormat="1" ht="13.8" x14ac:dyDescent="0.3">
      <c r="B63020" s="10"/>
      <c r="L63020" s="10"/>
      <c r="M63020" s="10"/>
    </row>
    <row r="63021" spans="2:13" s="1" customFormat="1" ht="13.8" x14ac:dyDescent="0.3">
      <c r="B63021" s="10"/>
      <c r="L63021" s="10"/>
      <c r="M63021" s="10"/>
    </row>
    <row r="63022" spans="2:13" s="1" customFormat="1" ht="13.8" x14ac:dyDescent="0.3">
      <c r="B63022" s="10"/>
      <c r="L63022" s="10"/>
      <c r="M63022" s="10"/>
    </row>
    <row r="63023" spans="2:13" s="1" customFormat="1" ht="13.8" x14ac:dyDescent="0.3">
      <c r="B63023" s="10"/>
      <c r="L63023" s="10"/>
      <c r="M63023" s="10"/>
    </row>
    <row r="63024" spans="2:13" s="1" customFormat="1" ht="13.8" x14ac:dyDescent="0.3">
      <c r="B63024" s="10"/>
      <c r="L63024" s="10"/>
      <c r="M63024" s="10"/>
    </row>
    <row r="63025" spans="2:13" s="1" customFormat="1" ht="13.8" x14ac:dyDescent="0.3">
      <c r="B63025" s="10"/>
      <c r="L63025" s="10"/>
      <c r="M63025" s="10"/>
    </row>
    <row r="63026" spans="2:13" s="1" customFormat="1" ht="13.8" x14ac:dyDescent="0.3">
      <c r="B63026" s="10"/>
      <c r="L63026" s="10"/>
      <c r="M63026" s="10"/>
    </row>
    <row r="63027" spans="2:13" s="1" customFormat="1" ht="13.8" x14ac:dyDescent="0.3">
      <c r="B63027" s="10"/>
      <c r="L63027" s="10"/>
      <c r="M63027" s="10"/>
    </row>
    <row r="63028" spans="2:13" s="1" customFormat="1" ht="13.8" x14ac:dyDescent="0.3">
      <c r="B63028" s="10"/>
      <c r="L63028" s="10"/>
      <c r="M63028" s="10"/>
    </row>
    <row r="63029" spans="2:13" s="1" customFormat="1" ht="13.8" x14ac:dyDescent="0.3">
      <c r="B63029" s="10"/>
      <c r="L63029" s="10"/>
      <c r="M63029" s="10"/>
    </row>
    <row r="63030" spans="2:13" s="1" customFormat="1" ht="13.8" x14ac:dyDescent="0.3">
      <c r="B63030" s="10"/>
      <c r="L63030" s="10"/>
      <c r="M63030" s="10"/>
    </row>
    <row r="63031" spans="2:13" s="1" customFormat="1" ht="13.8" x14ac:dyDescent="0.3">
      <c r="B63031" s="10"/>
      <c r="L63031" s="10"/>
      <c r="M63031" s="10"/>
    </row>
    <row r="63032" spans="2:13" s="1" customFormat="1" ht="13.8" x14ac:dyDescent="0.3">
      <c r="B63032" s="10"/>
      <c r="L63032" s="10"/>
      <c r="M63032" s="10"/>
    </row>
    <row r="63033" spans="2:13" s="1" customFormat="1" ht="13.8" x14ac:dyDescent="0.3">
      <c r="B63033" s="10"/>
      <c r="L63033" s="10"/>
      <c r="M63033" s="10"/>
    </row>
    <row r="63034" spans="2:13" s="1" customFormat="1" ht="13.8" x14ac:dyDescent="0.3">
      <c r="B63034" s="10"/>
      <c r="L63034" s="10"/>
      <c r="M63034" s="10"/>
    </row>
    <row r="63035" spans="2:13" s="1" customFormat="1" ht="13.8" x14ac:dyDescent="0.3">
      <c r="B63035" s="10"/>
      <c r="L63035" s="10"/>
      <c r="M63035" s="10"/>
    </row>
    <row r="63036" spans="2:13" s="1" customFormat="1" ht="13.8" x14ac:dyDescent="0.3">
      <c r="B63036" s="10"/>
      <c r="L63036" s="10"/>
      <c r="M63036" s="10"/>
    </row>
    <row r="63037" spans="2:13" s="1" customFormat="1" ht="13.8" x14ac:dyDescent="0.3">
      <c r="B63037" s="10"/>
      <c r="L63037" s="10"/>
      <c r="M63037" s="10"/>
    </row>
    <row r="63038" spans="2:13" s="1" customFormat="1" ht="13.8" x14ac:dyDescent="0.3">
      <c r="B63038" s="10"/>
      <c r="L63038" s="10"/>
      <c r="M63038" s="10"/>
    </row>
    <row r="63039" spans="2:13" s="1" customFormat="1" ht="13.8" x14ac:dyDescent="0.3">
      <c r="B63039" s="10"/>
      <c r="L63039" s="10"/>
      <c r="M63039" s="10"/>
    </row>
    <row r="63040" spans="2:13" s="1" customFormat="1" ht="13.8" x14ac:dyDescent="0.3">
      <c r="B63040" s="10"/>
      <c r="L63040" s="10"/>
      <c r="M63040" s="10"/>
    </row>
    <row r="63041" spans="2:13" s="1" customFormat="1" ht="13.8" x14ac:dyDescent="0.3">
      <c r="B63041" s="10"/>
      <c r="L63041" s="10"/>
      <c r="M63041" s="10"/>
    </row>
    <row r="63042" spans="2:13" s="1" customFormat="1" ht="13.8" x14ac:dyDescent="0.3">
      <c r="B63042" s="10"/>
      <c r="L63042" s="10"/>
      <c r="M63042" s="10"/>
    </row>
    <row r="63043" spans="2:13" s="1" customFormat="1" ht="13.8" x14ac:dyDescent="0.3">
      <c r="B63043" s="10"/>
      <c r="L63043" s="10"/>
      <c r="M63043" s="10"/>
    </row>
    <row r="63044" spans="2:13" s="1" customFormat="1" ht="13.8" x14ac:dyDescent="0.3">
      <c r="B63044" s="10"/>
      <c r="L63044" s="10"/>
      <c r="M63044" s="10"/>
    </row>
    <row r="63045" spans="2:13" s="1" customFormat="1" ht="13.8" x14ac:dyDescent="0.3">
      <c r="B63045" s="10"/>
      <c r="L63045" s="10"/>
      <c r="M63045" s="10"/>
    </row>
    <row r="63046" spans="2:13" s="1" customFormat="1" ht="13.8" x14ac:dyDescent="0.3">
      <c r="B63046" s="10"/>
      <c r="L63046" s="10"/>
      <c r="M63046" s="10"/>
    </row>
    <row r="63047" spans="2:13" s="1" customFormat="1" ht="13.8" x14ac:dyDescent="0.3">
      <c r="B63047" s="10"/>
      <c r="L63047" s="10"/>
      <c r="M63047" s="10"/>
    </row>
    <row r="63048" spans="2:13" s="1" customFormat="1" ht="13.8" x14ac:dyDescent="0.3">
      <c r="B63048" s="10"/>
      <c r="L63048" s="10"/>
      <c r="M63048" s="10"/>
    </row>
    <row r="63049" spans="2:13" s="1" customFormat="1" ht="13.8" x14ac:dyDescent="0.3">
      <c r="B63049" s="10"/>
      <c r="L63049" s="10"/>
      <c r="M63049" s="10"/>
    </row>
    <row r="63050" spans="2:13" s="1" customFormat="1" ht="13.8" x14ac:dyDescent="0.3">
      <c r="B63050" s="10"/>
      <c r="L63050" s="10"/>
      <c r="M63050" s="10"/>
    </row>
    <row r="63051" spans="2:13" s="1" customFormat="1" ht="13.8" x14ac:dyDescent="0.3">
      <c r="B63051" s="10"/>
      <c r="L63051" s="10"/>
      <c r="M63051" s="10"/>
    </row>
    <row r="63052" spans="2:13" s="1" customFormat="1" ht="13.8" x14ac:dyDescent="0.3">
      <c r="B63052" s="10"/>
      <c r="L63052" s="10"/>
      <c r="M63052" s="10"/>
    </row>
    <row r="63053" spans="2:13" s="1" customFormat="1" ht="13.8" x14ac:dyDescent="0.3">
      <c r="B63053" s="10"/>
      <c r="L63053" s="10"/>
      <c r="M63053" s="10"/>
    </row>
    <row r="63054" spans="2:13" s="1" customFormat="1" ht="13.8" x14ac:dyDescent="0.3">
      <c r="B63054" s="10"/>
      <c r="L63054" s="10"/>
      <c r="M63054" s="10"/>
    </row>
    <row r="63055" spans="2:13" s="1" customFormat="1" ht="13.8" x14ac:dyDescent="0.3">
      <c r="B63055" s="10"/>
      <c r="L63055" s="10"/>
      <c r="M63055" s="10"/>
    </row>
    <row r="63056" spans="2:13" s="1" customFormat="1" ht="13.8" x14ac:dyDescent="0.3">
      <c r="B63056" s="10"/>
      <c r="L63056" s="10"/>
      <c r="M63056" s="10"/>
    </row>
    <row r="63057" spans="2:13" s="1" customFormat="1" ht="13.8" x14ac:dyDescent="0.3">
      <c r="B63057" s="10"/>
      <c r="L63057" s="10"/>
      <c r="M63057" s="10"/>
    </row>
    <row r="63058" spans="2:13" s="1" customFormat="1" ht="13.8" x14ac:dyDescent="0.3">
      <c r="B63058" s="10"/>
      <c r="L63058" s="10"/>
      <c r="M63058" s="10"/>
    </row>
    <row r="63059" spans="2:13" s="1" customFormat="1" ht="13.8" x14ac:dyDescent="0.3">
      <c r="B63059" s="10"/>
      <c r="L63059" s="10"/>
      <c r="M63059" s="10"/>
    </row>
    <row r="63060" spans="2:13" s="1" customFormat="1" ht="13.8" x14ac:dyDescent="0.3">
      <c r="B63060" s="10"/>
      <c r="L63060" s="10"/>
      <c r="M63060" s="10"/>
    </row>
    <row r="63061" spans="2:13" s="1" customFormat="1" ht="13.8" x14ac:dyDescent="0.3">
      <c r="B63061" s="10"/>
      <c r="L63061" s="10"/>
      <c r="M63061" s="10"/>
    </row>
    <row r="63062" spans="2:13" s="1" customFormat="1" ht="13.8" x14ac:dyDescent="0.3">
      <c r="B63062" s="10"/>
      <c r="L63062" s="10"/>
      <c r="M63062" s="10"/>
    </row>
    <row r="63063" spans="2:13" s="1" customFormat="1" ht="13.8" x14ac:dyDescent="0.3">
      <c r="B63063" s="10"/>
      <c r="L63063" s="10"/>
      <c r="M63063" s="10"/>
    </row>
    <row r="63064" spans="2:13" s="1" customFormat="1" ht="13.8" x14ac:dyDescent="0.3">
      <c r="B63064" s="10"/>
      <c r="L63064" s="10"/>
      <c r="M63064" s="10"/>
    </row>
    <row r="63065" spans="2:13" s="1" customFormat="1" ht="13.8" x14ac:dyDescent="0.3">
      <c r="B63065" s="10"/>
      <c r="L63065" s="10"/>
      <c r="M63065" s="10"/>
    </row>
    <row r="63066" spans="2:13" s="1" customFormat="1" ht="13.8" x14ac:dyDescent="0.3">
      <c r="B63066" s="10"/>
      <c r="L63066" s="10"/>
      <c r="M63066" s="10"/>
    </row>
    <row r="63067" spans="2:13" s="1" customFormat="1" ht="13.8" x14ac:dyDescent="0.3">
      <c r="B63067" s="10"/>
      <c r="L63067" s="10"/>
      <c r="M63067" s="10"/>
    </row>
    <row r="63068" spans="2:13" s="1" customFormat="1" ht="13.8" x14ac:dyDescent="0.3">
      <c r="B63068" s="10"/>
      <c r="L63068" s="10"/>
      <c r="M63068" s="10"/>
    </row>
    <row r="63069" spans="2:13" s="1" customFormat="1" ht="13.8" x14ac:dyDescent="0.3">
      <c r="B63069" s="10"/>
      <c r="L63069" s="10"/>
      <c r="M63069" s="10"/>
    </row>
    <row r="63070" spans="2:13" s="1" customFormat="1" ht="13.8" x14ac:dyDescent="0.3">
      <c r="B63070" s="10"/>
      <c r="L63070" s="10"/>
      <c r="M63070" s="10"/>
    </row>
    <row r="63071" spans="2:13" s="1" customFormat="1" ht="13.8" x14ac:dyDescent="0.3">
      <c r="B63071" s="10"/>
      <c r="L63071" s="10"/>
      <c r="M63071" s="10"/>
    </row>
    <row r="63072" spans="2:13" s="1" customFormat="1" ht="13.8" x14ac:dyDescent="0.3">
      <c r="B63072" s="10"/>
      <c r="L63072" s="10"/>
      <c r="M63072" s="10"/>
    </row>
    <row r="63073" spans="2:13" s="1" customFormat="1" ht="13.8" x14ac:dyDescent="0.3">
      <c r="B63073" s="10"/>
      <c r="L63073" s="10"/>
      <c r="M63073" s="10"/>
    </row>
    <row r="63074" spans="2:13" s="1" customFormat="1" ht="13.8" x14ac:dyDescent="0.3">
      <c r="B63074" s="10"/>
      <c r="L63074" s="10"/>
      <c r="M63074" s="10"/>
    </row>
    <row r="63075" spans="2:13" s="1" customFormat="1" ht="13.8" x14ac:dyDescent="0.3">
      <c r="B63075" s="10"/>
      <c r="L63075" s="10"/>
      <c r="M63075" s="10"/>
    </row>
    <row r="63076" spans="2:13" s="1" customFormat="1" ht="13.8" x14ac:dyDescent="0.3">
      <c r="B63076" s="10"/>
      <c r="L63076" s="10"/>
      <c r="M63076" s="10"/>
    </row>
    <row r="63077" spans="2:13" s="1" customFormat="1" ht="13.8" x14ac:dyDescent="0.3">
      <c r="B63077" s="10"/>
      <c r="L63077" s="10"/>
      <c r="M63077" s="10"/>
    </row>
    <row r="63078" spans="2:13" s="1" customFormat="1" ht="13.8" x14ac:dyDescent="0.3">
      <c r="B63078" s="10"/>
      <c r="L63078" s="10"/>
      <c r="M63078" s="10"/>
    </row>
    <row r="63079" spans="2:13" s="1" customFormat="1" ht="13.8" x14ac:dyDescent="0.3">
      <c r="B63079" s="10"/>
      <c r="L63079" s="10"/>
      <c r="M63079" s="10"/>
    </row>
    <row r="63080" spans="2:13" s="1" customFormat="1" ht="13.8" x14ac:dyDescent="0.3">
      <c r="B63080" s="10"/>
      <c r="L63080" s="10"/>
      <c r="M63080" s="10"/>
    </row>
    <row r="63081" spans="2:13" s="1" customFormat="1" ht="13.8" x14ac:dyDescent="0.3">
      <c r="B63081" s="10"/>
      <c r="L63081" s="10"/>
      <c r="M63081" s="10"/>
    </row>
    <row r="63082" spans="2:13" s="1" customFormat="1" ht="13.8" x14ac:dyDescent="0.3">
      <c r="B63082" s="10"/>
      <c r="L63082" s="10"/>
      <c r="M63082" s="10"/>
    </row>
    <row r="63083" spans="2:13" s="1" customFormat="1" ht="13.8" x14ac:dyDescent="0.3">
      <c r="B63083" s="10"/>
      <c r="L63083" s="10"/>
      <c r="M63083" s="10"/>
    </row>
    <row r="63084" spans="2:13" s="1" customFormat="1" ht="13.8" x14ac:dyDescent="0.3">
      <c r="B63084" s="10"/>
      <c r="L63084" s="10"/>
      <c r="M63084" s="10"/>
    </row>
    <row r="63085" spans="2:13" s="1" customFormat="1" ht="13.8" x14ac:dyDescent="0.3">
      <c r="B63085" s="10"/>
      <c r="L63085" s="10"/>
      <c r="M63085" s="10"/>
    </row>
    <row r="63086" spans="2:13" s="1" customFormat="1" ht="13.8" x14ac:dyDescent="0.3">
      <c r="B63086" s="10"/>
      <c r="L63086" s="10"/>
      <c r="M63086" s="10"/>
    </row>
    <row r="63087" spans="2:13" s="1" customFormat="1" ht="13.8" x14ac:dyDescent="0.3">
      <c r="B63087" s="10"/>
      <c r="L63087" s="10"/>
      <c r="M63087" s="10"/>
    </row>
    <row r="63088" spans="2:13" s="1" customFormat="1" ht="13.8" x14ac:dyDescent="0.3">
      <c r="B63088" s="10"/>
      <c r="L63088" s="10"/>
      <c r="M63088" s="10"/>
    </row>
    <row r="63089" spans="2:13" s="1" customFormat="1" ht="13.8" x14ac:dyDescent="0.3">
      <c r="B63089" s="10"/>
      <c r="L63089" s="10"/>
      <c r="M63089" s="10"/>
    </row>
    <row r="63090" spans="2:13" s="1" customFormat="1" ht="13.8" x14ac:dyDescent="0.3">
      <c r="B63090" s="10"/>
      <c r="L63090" s="10"/>
      <c r="M63090" s="10"/>
    </row>
    <row r="63091" spans="2:13" s="1" customFormat="1" ht="13.8" x14ac:dyDescent="0.3">
      <c r="B63091" s="10"/>
      <c r="L63091" s="10"/>
      <c r="M63091" s="10"/>
    </row>
    <row r="63092" spans="2:13" s="1" customFormat="1" ht="13.8" x14ac:dyDescent="0.3">
      <c r="B63092" s="10"/>
      <c r="L63092" s="10"/>
      <c r="M63092" s="10"/>
    </row>
    <row r="63093" spans="2:13" s="1" customFormat="1" ht="13.8" x14ac:dyDescent="0.3">
      <c r="B63093" s="10"/>
      <c r="L63093" s="10"/>
      <c r="M63093" s="10"/>
    </row>
    <row r="63094" spans="2:13" s="1" customFormat="1" ht="13.8" x14ac:dyDescent="0.3">
      <c r="B63094" s="10"/>
      <c r="L63094" s="10"/>
      <c r="M63094" s="10"/>
    </row>
    <row r="63095" spans="2:13" s="1" customFormat="1" ht="13.8" x14ac:dyDescent="0.3">
      <c r="B63095" s="10"/>
      <c r="L63095" s="10"/>
      <c r="M63095" s="10"/>
    </row>
    <row r="63096" spans="2:13" s="1" customFormat="1" ht="13.8" x14ac:dyDescent="0.3">
      <c r="B63096" s="10"/>
      <c r="L63096" s="10"/>
      <c r="M63096" s="10"/>
    </row>
    <row r="63097" spans="2:13" s="1" customFormat="1" ht="13.8" x14ac:dyDescent="0.3">
      <c r="B63097" s="10"/>
      <c r="L63097" s="10"/>
      <c r="M63097" s="10"/>
    </row>
    <row r="63098" spans="2:13" s="1" customFormat="1" ht="13.8" x14ac:dyDescent="0.3">
      <c r="B63098" s="10"/>
      <c r="L63098" s="10"/>
      <c r="M63098" s="10"/>
    </row>
    <row r="63099" spans="2:13" s="1" customFormat="1" ht="13.8" x14ac:dyDescent="0.3">
      <c r="B63099" s="10"/>
      <c r="L63099" s="10"/>
      <c r="M63099" s="10"/>
    </row>
    <row r="63100" spans="2:13" s="1" customFormat="1" ht="13.8" x14ac:dyDescent="0.3">
      <c r="B63100" s="10"/>
      <c r="L63100" s="10"/>
      <c r="M63100" s="10"/>
    </row>
    <row r="63101" spans="2:13" s="1" customFormat="1" ht="13.8" x14ac:dyDescent="0.3">
      <c r="B63101" s="10"/>
      <c r="L63101" s="10"/>
      <c r="M63101" s="10"/>
    </row>
    <row r="63102" spans="2:13" s="1" customFormat="1" ht="13.8" x14ac:dyDescent="0.3">
      <c r="B63102" s="10"/>
      <c r="L63102" s="10"/>
      <c r="M63102" s="10"/>
    </row>
    <row r="63103" spans="2:13" s="1" customFormat="1" ht="13.8" x14ac:dyDescent="0.3">
      <c r="B63103" s="10"/>
      <c r="L63103" s="10"/>
      <c r="M63103" s="10"/>
    </row>
    <row r="63104" spans="2:13" s="1" customFormat="1" ht="13.8" x14ac:dyDescent="0.3">
      <c r="B63104" s="10"/>
      <c r="L63104" s="10"/>
      <c r="M63104" s="10"/>
    </row>
    <row r="63105" spans="2:13" s="1" customFormat="1" ht="13.8" x14ac:dyDescent="0.3">
      <c r="B63105" s="10"/>
      <c r="L63105" s="10"/>
      <c r="M63105" s="10"/>
    </row>
    <row r="63106" spans="2:13" s="1" customFormat="1" ht="13.8" x14ac:dyDescent="0.3">
      <c r="B63106" s="10"/>
      <c r="L63106" s="10"/>
      <c r="M63106" s="10"/>
    </row>
    <row r="63107" spans="2:13" s="1" customFormat="1" ht="13.8" x14ac:dyDescent="0.3">
      <c r="B63107" s="10"/>
      <c r="L63107" s="10"/>
      <c r="M63107" s="10"/>
    </row>
    <row r="63108" spans="2:13" s="1" customFormat="1" ht="13.8" x14ac:dyDescent="0.3">
      <c r="B63108" s="10"/>
      <c r="L63108" s="10"/>
      <c r="M63108" s="10"/>
    </row>
    <row r="63109" spans="2:13" s="1" customFormat="1" ht="13.8" x14ac:dyDescent="0.3">
      <c r="B63109" s="10"/>
      <c r="L63109" s="10"/>
      <c r="M63109" s="10"/>
    </row>
    <row r="63110" spans="2:13" s="1" customFormat="1" ht="13.8" x14ac:dyDescent="0.3">
      <c r="B63110" s="10"/>
      <c r="L63110" s="10"/>
      <c r="M63110" s="10"/>
    </row>
    <row r="63111" spans="2:13" s="1" customFormat="1" ht="13.8" x14ac:dyDescent="0.3">
      <c r="B63111" s="10"/>
      <c r="L63111" s="10"/>
      <c r="M63111" s="10"/>
    </row>
    <row r="63112" spans="2:13" s="1" customFormat="1" ht="13.8" x14ac:dyDescent="0.3">
      <c r="B63112" s="10"/>
      <c r="L63112" s="10"/>
      <c r="M63112" s="10"/>
    </row>
    <row r="63113" spans="2:13" s="1" customFormat="1" ht="13.8" x14ac:dyDescent="0.3">
      <c r="B63113" s="10"/>
      <c r="L63113" s="10"/>
      <c r="M63113" s="10"/>
    </row>
    <row r="63114" spans="2:13" s="1" customFormat="1" ht="13.8" x14ac:dyDescent="0.3">
      <c r="B63114" s="10"/>
      <c r="L63114" s="10"/>
      <c r="M63114" s="10"/>
    </row>
    <row r="63115" spans="2:13" s="1" customFormat="1" ht="13.8" x14ac:dyDescent="0.3">
      <c r="B63115" s="10"/>
      <c r="L63115" s="10"/>
      <c r="M63115" s="10"/>
    </row>
    <row r="63116" spans="2:13" s="1" customFormat="1" ht="13.8" x14ac:dyDescent="0.3">
      <c r="B63116" s="10"/>
      <c r="L63116" s="10"/>
      <c r="M63116" s="10"/>
    </row>
    <row r="63117" spans="2:13" s="1" customFormat="1" ht="13.8" x14ac:dyDescent="0.3">
      <c r="B63117" s="10"/>
      <c r="L63117" s="10"/>
      <c r="M63117" s="10"/>
    </row>
    <row r="63118" spans="2:13" s="1" customFormat="1" ht="13.8" x14ac:dyDescent="0.3">
      <c r="B63118" s="10"/>
      <c r="L63118" s="10"/>
      <c r="M63118" s="10"/>
    </row>
    <row r="63119" spans="2:13" s="1" customFormat="1" ht="13.8" x14ac:dyDescent="0.3">
      <c r="B63119" s="10"/>
      <c r="L63119" s="10"/>
      <c r="M63119" s="10"/>
    </row>
    <row r="63120" spans="2:13" s="1" customFormat="1" ht="13.8" x14ac:dyDescent="0.3">
      <c r="B63120" s="10"/>
      <c r="L63120" s="10"/>
      <c r="M63120" s="10"/>
    </row>
    <row r="63121" spans="2:13" s="1" customFormat="1" ht="13.8" x14ac:dyDescent="0.3">
      <c r="B63121" s="10"/>
      <c r="L63121" s="10"/>
      <c r="M63121" s="10"/>
    </row>
    <row r="63122" spans="2:13" s="1" customFormat="1" ht="13.8" x14ac:dyDescent="0.3">
      <c r="B63122" s="10"/>
      <c r="L63122" s="10"/>
      <c r="M63122" s="10"/>
    </row>
    <row r="63123" spans="2:13" s="1" customFormat="1" ht="13.8" x14ac:dyDescent="0.3">
      <c r="B63123" s="10"/>
      <c r="L63123" s="10"/>
      <c r="M63123" s="10"/>
    </row>
    <row r="63124" spans="2:13" s="1" customFormat="1" ht="13.8" x14ac:dyDescent="0.3">
      <c r="B63124" s="10"/>
      <c r="L63124" s="10"/>
      <c r="M63124" s="10"/>
    </row>
    <row r="63125" spans="2:13" s="1" customFormat="1" ht="13.8" x14ac:dyDescent="0.3">
      <c r="B63125" s="10"/>
      <c r="L63125" s="10"/>
      <c r="M63125" s="10"/>
    </row>
    <row r="63126" spans="2:13" s="1" customFormat="1" ht="13.8" x14ac:dyDescent="0.3">
      <c r="B63126" s="10"/>
      <c r="L63126" s="10"/>
      <c r="M63126" s="10"/>
    </row>
    <row r="63127" spans="2:13" s="1" customFormat="1" ht="13.8" x14ac:dyDescent="0.3">
      <c r="B63127" s="10"/>
      <c r="L63127" s="10"/>
      <c r="M63127" s="10"/>
    </row>
    <row r="63128" spans="2:13" s="1" customFormat="1" ht="13.8" x14ac:dyDescent="0.3">
      <c r="B63128" s="10"/>
      <c r="L63128" s="10"/>
      <c r="M63128" s="10"/>
    </row>
    <row r="63129" spans="2:13" s="1" customFormat="1" ht="13.8" x14ac:dyDescent="0.3">
      <c r="B63129" s="10"/>
      <c r="L63129" s="10"/>
      <c r="M63129" s="10"/>
    </row>
    <row r="63130" spans="2:13" s="1" customFormat="1" ht="13.8" x14ac:dyDescent="0.3">
      <c r="B63130" s="10"/>
      <c r="L63130" s="10"/>
      <c r="M63130" s="10"/>
    </row>
    <row r="63131" spans="2:13" s="1" customFormat="1" ht="13.8" x14ac:dyDescent="0.3">
      <c r="B63131" s="10"/>
      <c r="L63131" s="10"/>
      <c r="M63131" s="10"/>
    </row>
    <row r="63132" spans="2:13" s="1" customFormat="1" ht="13.8" x14ac:dyDescent="0.3">
      <c r="B63132" s="10"/>
      <c r="L63132" s="10"/>
      <c r="M63132" s="10"/>
    </row>
    <row r="63133" spans="2:13" s="1" customFormat="1" ht="13.8" x14ac:dyDescent="0.3">
      <c r="B63133" s="10"/>
      <c r="L63133" s="10"/>
      <c r="M63133" s="10"/>
    </row>
    <row r="63134" spans="2:13" s="1" customFormat="1" ht="13.8" x14ac:dyDescent="0.3">
      <c r="B63134" s="10"/>
      <c r="L63134" s="10"/>
      <c r="M63134" s="10"/>
    </row>
    <row r="63135" spans="2:13" s="1" customFormat="1" ht="13.8" x14ac:dyDescent="0.3">
      <c r="B63135" s="10"/>
      <c r="L63135" s="10"/>
      <c r="M63135" s="10"/>
    </row>
    <row r="63136" spans="2:13" s="1" customFormat="1" ht="13.8" x14ac:dyDescent="0.3">
      <c r="B63136" s="10"/>
      <c r="L63136" s="10"/>
      <c r="M63136" s="10"/>
    </row>
    <row r="63137" spans="2:13" s="1" customFormat="1" ht="13.8" x14ac:dyDescent="0.3">
      <c r="B63137" s="10"/>
      <c r="L63137" s="10"/>
      <c r="M63137" s="10"/>
    </row>
    <row r="63138" spans="2:13" s="1" customFormat="1" ht="13.8" x14ac:dyDescent="0.3">
      <c r="B63138" s="10"/>
      <c r="L63138" s="10"/>
      <c r="M63138" s="10"/>
    </row>
    <row r="63139" spans="2:13" s="1" customFormat="1" ht="13.8" x14ac:dyDescent="0.3">
      <c r="B63139" s="10"/>
      <c r="L63139" s="10"/>
      <c r="M63139" s="10"/>
    </row>
    <row r="63140" spans="2:13" s="1" customFormat="1" ht="13.8" x14ac:dyDescent="0.3">
      <c r="B63140" s="10"/>
      <c r="L63140" s="10"/>
      <c r="M63140" s="10"/>
    </row>
    <row r="63141" spans="2:13" s="1" customFormat="1" ht="13.8" x14ac:dyDescent="0.3">
      <c r="B63141" s="10"/>
      <c r="L63141" s="10"/>
      <c r="M63141" s="10"/>
    </row>
    <row r="63142" spans="2:13" s="1" customFormat="1" ht="13.8" x14ac:dyDescent="0.3">
      <c r="B63142" s="10"/>
      <c r="L63142" s="10"/>
      <c r="M63142" s="10"/>
    </row>
    <row r="63143" spans="2:13" s="1" customFormat="1" ht="13.8" x14ac:dyDescent="0.3">
      <c r="B63143" s="10"/>
      <c r="L63143" s="10"/>
      <c r="M63143" s="10"/>
    </row>
    <row r="63144" spans="2:13" s="1" customFormat="1" ht="13.8" x14ac:dyDescent="0.3">
      <c r="B63144" s="10"/>
      <c r="L63144" s="10"/>
      <c r="M63144" s="10"/>
    </row>
    <row r="63145" spans="2:13" s="1" customFormat="1" ht="13.8" x14ac:dyDescent="0.3">
      <c r="B63145" s="10"/>
      <c r="L63145" s="10"/>
      <c r="M63145" s="10"/>
    </row>
    <row r="63146" spans="2:13" s="1" customFormat="1" ht="13.8" x14ac:dyDescent="0.3">
      <c r="B63146" s="10"/>
      <c r="L63146" s="10"/>
      <c r="M63146" s="10"/>
    </row>
    <row r="63147" spans="2:13" s="1" customFormat="1" ht="13.8" x14ac:dyDescent="0.3">
      <c r="B63147" s="10"/>
      <c r="L63147" s="10"/>
      <c r="M63147" s="10"/>
    </row>
    <row r="63148" spans="2:13" s="1" customFormat="1" ht="13.8" x14ac:dyDescent="0.3">
      <c r="B63148" s="10"/>
      <c r="L63148" s="10"/>
      <c r="M63148" s="10"/>
    </row>
    <row r="63149" spans="2:13" s="1" customFormat="1" ht="13.8" x14ac:dyDescent="0.3">
      <c r="B63149" s="10"/>
      <c r="L63149" s="10"/>
      <c r="M63149" s="10"/>
    </row>
    <row r="63150" spans="2:13" s="1" customFormat="1" ht="13.8" x14ac:dyDescent="0.3">
      <c r="B63150" s="10"/>
      <c r="L63150" s="10"/>
      <c r="M63150" s="10"/>
    </row>
    <row r="63151" spans="2:13" s="1" customFormat="1" ht="13.8" x14ac:dyDescent="0.3">
      <c r="B63151" s="10"/>
      <c r="L63151" s="10"/>
      <c r="M63151" s="10"/>
    </row>
    <row r="63152" spans="2:13" s="1" customFormat="1" ht="13.8" x14ac:dyDescent="0.3">
      <c r="B63152" s="10"/>
      <c r="L63152" s="10"/>
      <c r="M63152" s="10"/>
    </row>
    <row r="63153" spans="2:13" s="1" customFormat="1" ht="13.8" x14ac:dyDescent="0.3">
      <c r="B63153" s="10"/>
      <c r="L63153" s="10"/>
      <c r="M63153" s="10"/>
    </row>
    <row r="63154" spans="2:13" s="1" customFormat="1" ht="13.8" x14ac:dyDescent="0.3">
      <c r="B63154" s="10"/>
      <c r="L63154" s="10"/>
      <c r="M63154" s="10"/>
    </row>
    <row r="63155" spans="2:13" s="1" customFormat="1" ht="13.8" x14ac:dyDescent="0.3">
      <c r="B63155" s="10"/>
      <c r="L63155" s="10"/>
      <c r="M63155" s="10"/>
    </row>
    <row r="63156" spans="2:13" s="1" customFormat="1" ht="13.8" x14ac:dyDescent="0.3">
      <c r="B63156" s="10"/>
      <c r="L63156" s="10"/>
      <c r="M63156" s="10"/>
    </row>
    <row r="63157" spans="2:13" s="1" customFormat="1" ht="13.8" x14ac:dyDescent="0.3">
      <c r="B63157" s="10"/>
      <c r="L63157" s="10"/>
      <c r="M63157" s="10"/>
    </row>
    <row r="63158" spans="2:13" s="1" customFormat="1" ht="13.8" x14ac:dyDescent="0.3">
      <c r="B63158" s="10"/>
      <c r="L63158" s="10"/>
      <c r="M63158" s="10"/>
    </row>
    <row r="63159" spans="2:13" s="1" customFormat="1" ht="13.8" x14ac:dyDescent="0.3">
      <c r="B63159" s="10"/>
      <c r="L63159" s="10"/>
      <c r="M63159" s="10"/>
    </row>
    <row r="63160" spans="2:13" s="1" customFormat="1" ht="13.8" x14ac:dyDescent="0.3">
      <c r="B63160" s="10"/>
      <c r="L63160" s="10"/>
      <c r="M63160" s="10"/>
    </row>
    <row r="63161" spans="2:13" s="1" customFormat="1" ht="13.8" x14ac:dyDescent="0.3">
      <c r="B63161" s="10"/>
      <c r="L63161" s="10"/>
      <c r="M63161" s="10"/>
    </row>
    <row r="63162" spans="2:13" s="1" customFormat="1" ht="13.8" x14ac:dyDescent="0.3">
      <c r="B63162" s="10"/>
      <c r="L63162" s="10"/>
      <c r="M63162" s="10"/>
    </row>
    <row r="63163" spans="2:13" s="1" customFormat="1" ht="13.8" x14ac:dyDescent="0.3">
      <c r="B63163" s="10"/>
      <c r="L63163" s="10"/>
      <c r="M63163" s="10"/>
    </row>
    <row r="63164" spans="2:13" s="1" customFormat="1" ht="13.8" x14ac:dyDescent="0.3">
      <c r="B63164" s="10"/>
      <c r="L63164" s="10"/>
      <c r="M63164" s="10"/>
    </row>
    <row r="63165" spans="2:13" s="1" customFormat="1" ht="13.8" x14ac:dyDescent="0.3">
      <c r="B63165" s="10"/>
      <c r="L63165" s="10"/>
      <c r="M63165" s="10"/>
    </row>
    <row r="63166" spans="2:13" s="1" customFormat="1" ht="13.8" x14ac:dyDescent="0.3">
      <c r="B63166" s="10"/>
      <c r="L63166" s="10"/>
      <c r="M63166" s="10"/>
    </row>
    <row r="63167" spans="2:13" s="1" customFormat="1" ht="13.8" x14ac:dyDescent="0.3">
      <c r="B63167" s="10"/>
      <c r="L63167" s="10"/>
      <c r="M63167" s="10"/>
    </row>
    <row r="63168" spans="2:13" s="1" customFormat="1" ht="13.8" x14ac:dyDescent="0.3">
      <c r="B63168" s="10"/>
      <c r="L63168" s="10"/>
      <c r="M63168" s="10"/>
    </row>
    <row r="63169" spans="2:13" s="1" customFormat="1" ht="13.8" x14ac:dyDescent="0.3">
      <c r="B63169" s="10"/>
      <c r="L63169" s="10"/>
      <c r="M63169" s="10"/>
    </row>
    <row r="63170" spans="2:13" s="1" customFormat="1" ht="13.8" x14ac:dyDescent="0.3">
      <c r="B63170" s="10"/>
      <c r="L63170" s="10"/>
      <c r="M63170" s="10"/>
    </row>
    <row r="63171" spans="2:13" s="1" customFormat="1" ht="13.8" x14ac:dyDescent="0.3">
      <c r="B63171" s="10"/>
      <c r="L63171" s="10"/>
      <c r="M63171" s="10"/>
    </row>
    <row r="63172" spans="2:13" s="1" customFormat="1" ht="13.8" x14ac:dyDescent="0.3">
      <c r="B63172" s="10"/>
      <c r="L63172" s="10"/>
      <c r="M63172" s="10"/>
    </row>
    <row r="63173" spans="2:13" s="1" customFormat="1" ht="13.8" x14ac:dyDescent="0.3">
      <c r="B63173" s="10"/>
      <c r="L63173" s="10"/>
      <c r="M63173" s="10"/>
    </row>
    <row r="63174" spans="2:13" s="1" customFormat="1" ht="13.8" x14ac:dyDescent="0.3">
      <c r="B63174" s="10"/>
      <c r="L63174" s="10"/>
      <c r="M63174" s="10"/>
    </row>
    <row r="63175" spans="2:13" s="1" customFormat="1" ht="13.8" x14ac:dyDescent="0.3">
      <c r="B63175" s="10"/>
      <c r="L63175" s="10"/>
      <c r="M63175" s="10"/>
    </row>
    <row r="63176" spans="2:13" s="1" customFormat="1" ht="13.8" x14ac:dyDescent="0.3">
      <c r="B63176" s="10"/>
      <c r="L63176" s="10"/>
      <c r="M63176" s="10"/>
    </row>
    <row r="63177" spans="2:13" s="1" customFormat="1" ht="13.8" x14ac:dyDescent="0.3">
      <c r="B63177" s="10"/>
      <c r="L63177" s="10"/>
      <c r="M63177" s="10"/>
    </row>
    <row r="63178" spans="2:13" s="1" customFormat="1" ht="13.8" x14ac:dyDescent="0.3">
      <c r="B63178" s="10"/>
      <c r="L63178" s="10"/>
      <c r="M63178" s="10"/>
    </row>
    <row r="63179" spans="2:13" s="1" customFormat="1" ht="13.8" x14ac:dyDescent="0.3">
      <c r="B63179" s="10"/>
      <c r="L63179" s="10"/>
      <c r="M63179" s="10"/>
    </row>
    <row r="63180" spans="2:13" s="1" customFormat="1" ht="13.8" x14ac:dyDescent="0.3">
      <c r="B63180" s="10"/>
      <c r="L63180" s="10"/>
      <c r="M63180" s="10"/>
    </row>
    <row r="63181" spans="2:13" s="1" customFormat="1" ht="13.8" x14ac:dyDescent="0.3">
      <c r="B63181" s="10"/>
      <c r="L63181" s="10"/>
      <c r="M63181" s="10"/>
    </row>
    <row r="63182" spans="2:13" s="1" customFormat="1" ht="13.8" x14ac:dyDescent="0.3">
      <c r="B63182" s="10"/>
      <c r="L63182" s="10"/>
      <c r="M63182" s="10"/>
    </row>
    <row r="63183" spans="2:13" s="1" customFormat="1" ht="13.8" x14ac:dyDescent="0.3">
      <c r="B63183" s="10"/>
      <c r="L63183" s="10"/>
      <c r="M63183" s="10"/>
    </row>
    <row r="63184" spans="2:13" s="1" customFormat="1" ht="13.8" x14ac:dyDescent="0.3">
      <c r="B63184" s="10"/>
      <c r="L63184" s="10"/>
      <c r="M63184" s="10"/>
    </row>
    <row r="63185" spans="2:13" s="1" customFormat="1" ht="13.8" x14ac:dyDescent="0.3">
      <c r="B63185" s="10"/>
      <c r="L63185" s="10"/>
      <c r="M63185" s="10"/>
    </row>
    <row r="63186" spans="2:13" s="1" customFormat="1" ht="13.8" x14ac:dyDescent="0.3">
      <c r="B63186" s="10"/>
      <c r="L63186" s="10"/>
      <c r="M63186" s="10"/>
    </row>
    <row r="63187" spans="2:13" s="1" customFormat="1" ht="13.8" x14ac:dyDescent="0.3">
      <c r="B63187" s="10"/>
      <c r="L63187" s="10"/>
      <c r="M63187" s="10"/>
    </row>
    <row r="63188" spans="2:13" s="1" customFormat="1" ht="13.8" x14ac:dyDescent="0.3">
      <c r="B63188" s="10"/>
      <c r="L63188" s="10"/>
      <c r="M63188" s="10"/>
    </row>
    <row r="63189" spans="2:13" s="1" customFormat="1" ht="13.8" x14ac:dyDescent="0.3">
      <c r="B63189" s="10"/>
      <c r="L63189" s="10"/>
      <c r="M63189" s="10"/>
    </row>
    <row r="63190" spans="2:13" s="1" customFormat="1" ht="13.8" x14ac:dyDescent="0.3">
      <c r="B63190" s="10"/>
      <c r="L63190" s="10"/>
      <c r="M63190" s="10"/>
    </row>
    <row r="63191" spans="2:13" s="1" customFormat="1" ht="13.8" x14ac:dyDescent="0.3">
      <c r="B63191" s="10"/>
      <c r="L63191" s="10"/>
      <c r="M63191" s="10"/>
    </row>
    <row r="63192" spans="2:13" s="1" customFormat="1" ht="13.8" x14ac:dyDescent="0.3">
      <c r="B63192" s="10"/>
      <c r="L63192" s="10"/>
      <c r="M63192" s="10"/>
    </row>
    <row r="63193" spans="2:13" s="1" customFormat="1" ht="13.8" x14ac:dyDescent="0.3">
      <c r="B63193" s="10"/>
      <c r="L63193" s="10"/>
      <c r="M63193" s="10"/>
    </row>
    <row r="63194" spans="2:13" s="1" customFormat="1" ht="13.8" x14ac:dyDescent="0.3">
      <c r="B63194" s="10"/>
      <c r="L63194" s="10"/>
      <c r="M63194" s="10"/>
    </row>
    <row r="63195" spans="2:13" s="1" customFormat="1" ht="13.8" x14ac:dyDescent="0.3">
      <c r="B63195" s="10"/>
      <c r="L63195" s="10"/>
      <c r="M63195" s="10"/>
    </row>
    <row r="63196" spans="2:13" s="1" customFormat="1" ht="13.8" x14ac:dyDescent="0.3">
      <c r="B63196" s="10"/>
      <c r="L63196" s="10"/>
      <c r="M63196" s="10"/>
    </row>
    <row r="63197" spans="2:13" s="1" customFormat="1" ht="13.8" x14ac:dyDescent="0.3">
      <c r="B63197" s="10"/>
      <c r="L63197" s="10"/>
      <c r="M63197" s="10"/>
    </row>
    <row r="63198" spans="2:13" s="1" customFormat="1" ht="13.8" x14ac:dyDescent="0.3">
      <c r="B63198" s="10"/>
      <c r="L63198" s="10"/>
      <c r="M63198" s="10"/>
    </row>
    <row r="63199" spans="2:13" s="1" customFormat="1" ht="13.8" x14ac:dyDescent="0.3">
      <c r="B63199" s="10"/>
      <c r="L63199" s="10"/>
      <c r="M63199" s="10"/>
    </row>
    <row r="63200" spans="2:13" s="1" customFormat="1" ht="13.8" x14ac:dyDescent="0.3">
      <c r="B63200" s="10"/>
      <c r="L63200" s="10"/>
      <c r="M63200" s="10"/>
    </row>
    <row r="63201" spans="2:13" s="1" customFormat="1" ht="13.8" x14ac:dyDescent="0.3">
      <c r="B63201" s="10"/>
      <c r="L63201" s="10"/>
      <c r="M63201" s="10"/>
    </row>
    <row r="63202" spans="2:13" s="1" customFormat="1" ht="13.8" x14ac:dyDescent="0.3">
      <c r="B63202" s="10"/>
      <c r="L63202" s="10"/>
      <c r="M63202" s="10"/>
    </row>
    <row r="63203" spans="2:13" s="1" customFormat="1" ht="13.8" x14ac:dyDescent="0.3">
      <c r="B63203" s="10"/>
      <c r="L63203" s="10"/>
      <c r="M63203" s="10"/>
    </row>
    <row r="63204" spans="2:13" s="1" customFormat="1" ht="13.8" x14ac:dyDescent="0.3">
      <c r="B63204" s="10"/>
      <c r="L63204" s="10"/>
      <c r="M63204" s="10"/>
    </row>
    <row r="63205" spans="2:13" s="1" customFormat="1" ht="13.8" x14ac:dyDescent="0.3">
      <c r="B63205" s="10"/>
      <c r="L63205" s="10"/>
      <c r="M63205" s="10"/>
    </row>
    <row r="63206" spans="2:13" s="1" customFormat="1" ht="13.8" x14ac:dyDescent="0.3">
      <c r="B63206" s="10"/>
      <c r="L63206" s="10"/>
      <c r="M63206" s="10"/>
    </row>
    <row r="63207" spans="2:13" s="1" customFormat="1" ht="13.8" x14ac:dyDescent="0.3">
      <c r="B63207" s="10"/>
      <c r="L63207" s="10"/>
      <c r="M63207" s="10"/>
    </row>
    <row r="63208" spans="2:13" s="1" customFormat="1" ht="13.8" x14ac:dyDescent="0.3">
      <c r="B63208" s="10"/>
      <c r="L63208" s="10"/>
      <c r="M63208" s="10"/>
    </row>
    <row r="63209" spans="2:13" s="1" customFormat="1" ht="13.8" x14ac:dyDescent="0.3">
      <c r="B63209" s="10"/>
      <c r="L63209" s="10"/>
      <c r="M63209" s="10"/>
    </row>
    <row r="63210" spans="2:13" s="1" customFormat="1" ht="13.8" x14ac:dyDescent="0.3">
      <c r="B63210" s="10"/>
      <c r="L63210" s="10"/>
      <c r="M63210" s="10"/>
    </row>
    <row r="63211" spans="2:13" s="1" customFormat="1" ht="13.8" x14ac:dyDescent="0.3">
      <c r="B63211" s="10"/>
      <c r="L63211" s="10"/>
      <c r="M63211" s="10"/>
    </row>
    <row r="63212" spans="2:13" s="1" customFormat="1" ht="13.8" x14ac:dyDescent="0.3">
      <c r="B63212" s="10"/>
      <c r="L63212" s="10"/>
      <c r="M63212" s="10"/>
    </row>
    <row r="63213" spans="2:13" s="1" customFormat="1" ht="13.8" x14ac:dyDescent="0.3">
      <c r="B63213" s="10"/>
      <c r="L63213" s="10"/>
      <c r="M63213" s="10"/>
    </row>
    <row r="63214" spans="2:13" s="1" customFormat="1" ht="13.8" x14ac:dyDescent="0.3">
      <c r="B63214" s="10"/>
      <c r="L63214" s="10"/>
      <c r="M63214" s="10"/>
    </row>
    <row r="63215" spans="2:13" s="1" customFormat="1" ht="13.8" x14ac:dyDescent="0.3">
      <c r="B63215" s="10"/>
      <c r="L63215" s="10"/>
      <c r="M63215" s="10"/>
    </row>
    <row r="63216" spans="2:13" s="1" customFormat="1" ht="13.8" x14ac:dyDescent="0.3">
      <c r="B63216" s="10"/>
      <c r="L63216" s="10"/>
      <c r="M63216" s="10"/>
    </row>
    <row r="63217" spans="2:13" s="1" customFormat="1" ht="13.8" x14ac:dyDescent="0.3">
      <c r="B63217" s="10"/>
      <c r="L63217" s="10"/>
      <c r="M63217" s="10"/>
    </row>
    <row r="63218" spans="2:13" s="1" customFormat="1" ht="13.8" x14ac:dyDescent="0.3">
      <c r="B63218" s="10"/>
      <c r="L63218" s="10"/>
      <c r="M63218" s="10"/>
    </row>
    <row r="63219" spans="2:13" s="1" customFormat="1" ht="13.8" x14ac:dyDescent="0.3">
      <c r="B63219" s="10"/>
      <c r="L63219" s="10"/>
      <c r="M63219" s="10"/>
    </row>
    <row r="63220" spans="2:13" s="1" customFormat="1" ht="13.8" x14ac:dyDescent="0.3">
      <c r="B63220" s="10"/>
      <c r="L63220" s="10"/>
      <c r="M63220" s="10"/>
    </row>
    <row r="63221" spans="2:13" s="1" customFormat="1" ht="13.8" x14ac:dyDescent="0.3">
      <c r="B63221" s="10"/>
      <c r="L63221" s="10"/>
      <c r="M63221" s="10"/>
    </row>
    <row r="63222" spans="2:13" s="1" customFormat="1" ht="13.8" x14ac:dyDescent="0.3">
      <c r="B63222" s="10"/>
      <c r="L63222" s="10"/>
      <c r="M63222" s="10"/>
    </row>
    <row r="63223" spans="2:13" s="1" customFormat="1" ht="13.8" x14ac:dyDescent="0.3">
      <c r="B63223" s="10"/>
      <c r="L63223" s="10"/>
      <c r="M63223" s="10"/>
    </row>
    <row r="63224" spans="2:13" s="1" customFormat="1" ht="13.8" x14ac:dyDescent="0.3">
      <c r="B63224" s="10"/>
      <c r="L63224" s="10"/>
      <c r="M63224" s="10"/>
    </row>
    <row r="63225" spans="2:13" s="1" customFormat="1" ht="13.8" x14ac:dyDescent="0.3">
      <c r="B63225" s="10"/>
      <c r="L63225" s="10"/>
      <c r="M63225" s="10"/>
    </row>
    <row r="63226" spans="2:13" s="1" customFormat="1" ht="13.8" x14ac:dyDescent="0.3">
      <c r="B63226" s="10"/>
      <c r="L63226" s="10"/>
      <c r="M63226" s="10"/>
    </row>
    <row r="63227" spans="2:13" s="1" customFormat="1" ht="13.8" x14ac:dyDescent="0.3">
      <c r="B63227" s="10"/>
      <c r="L63227" s="10"/>
      <c r="M63227" s="10"/>
    </row>
    <row r="63228" spans="2:13" s="1" customFormat="1" ht="13.8" x14ac:dyDescent="0.3">
      <c r="B63228" s="10"/>
      <c r="L63228" s="10"/>
      <c r="M63228" s="10"/>
    </row>
    <row r="63229" spans="2:13" s="1" customFormat="1" ht="13.8" x14ac:dyDescent="0.3">
      <c r="B63229" s="10"/>
      <c r="L63229" s="10"/>
      <c r="M63229" s="10"/>
    </row>
    <row r="63230" spans="2:13" s="1" customFormat="1" ht="13.8" x14ac:dyDescent="0.3">
      <c r="B63230" s="10"/>
      <c r="L63230" s="10"/>
      <c r="M63230" s="10"/>
    </row>
    <row r="63231" spans="2:13" s="1" customFormat="1" ht="13.8" x14ac:dyDescent="0.3">
      <c r="B63231" s="10"/>
      <c r="L63231" s="10"/>
      <c r="M63231" s="10"/>
    </row>
    <row r="63232" spans="2:13" s="1" customFormat="1" ht="13.8" x14ac:dyDescent="0.3">
      <c r="B63232" s="10"/>
      <c r="L63232" s="10"/>
      <c r="M63232" s="10"/>
    </row>
    <row r="63233" spans="2:13" s="1" customFormat="1" ht="13.8" x14ac:dyDescent="0.3">
      <c r="B63233" s="10"/>
      <c r="L63233" s="10"/>
      <c r="M63233" s="10"/>
    </row>
    <row r="63234" spans="2:13" s="1" customFormat="1" ht="13.8" x14ac:dyDescent="0.3">
      <c r="B63234" s="10"/>
      <c r="L63234" s="10"/>
      <c r="M63234" s="10"/>
    </row>
    <row r="63235" spans="2:13" s="1" customFormat="1" ht="13.8" x14ac:dyDescent="0.3">
      <c r="B63235" s="10"/>
      <c r="L63235" s="10"/>
      <c r="M63235" s="10"/>
    </row>
    <row r="63236" spans="2:13" s="1" customFormat="1" ht="13.8" x14ac:dyDescent="0.3">
      <c r="B63236" s="10"/>
      <c r="L63236" s="10"/>
      <c r="M63236" s="10"/>
    </row>
    <row r="63237" spans="2:13" s="1" customFormat="1" ht="13.8" x14ac:dyDescent="0.3">
      <c r="B63237" s="10"/>
      <c r="L63237" s="10"/>
      <c r="M63237" s="10"/>
    </row>
    <row r="63238" spans="2:13" s="1" customFormat="1" ht="13.8" x14ac:dyDescent="0.3">
      <c r="B63238" s="10"/>
      <c r="L63238" s="10"/>
      <c r="M63238" s="10"/>
    </row>
    <row r="63239" spans="2:13" s="1" customFormat="1" ht="13.8" x14ac:dyDescent="0.3">
      <c r="B63239" s="10"/>
      <c r="L63239" s="10"/>
      <c r="M63239" s="10"/>
    </row>
    <row r="63240" spans="2:13" s="1" customFormat="1" ht="13.8" x14ac:dyDescent="0.3">
      <c r="B63240" s="10"/>
      <c r="L63240" s="10"/>
      <c r="M63240" s="10"/>
    </row>
    <row r="63241" spans="2:13" s="1" customFormat="1" ht="13.8" x14ac:dyDescent="0.3">
      <c r="B63241" s="10"/>
      <c r="L63241" s="10"/>
      <c r="M63241" s="10"/>
    </row>
    <row r="63242" spans="2:13" s="1" customFormat="1" ht="13.8" x14ac:dyDescent="0.3">
      <c r="B63242" s="10"/>
      <c r="L63242" s="10"/>
      <c r="M63242" s="10"/>
    </row>
    <row r="63243" spans="2:13" s="1" customFormat="1" ht="13.8" x14ac:dyDescent="0.3">
      <c r="B63243" s="10"/>
      <c r="L63243" s="10"/>
      <c r="M63243" s="10"/>
    </row>
    <row r="63244" spans="2:13" s="1" customFormat="1" ht="13.8" x14ac:dyDescent="0.3">
      <c r="B63244" s="10"/>
      <c r="L63244" s="10"/>
      <c r="M63244" s="10"/>
    </row>
    <row r="63245" spans="2:13" s="1" customFormat="1" ht="13.8" x14ac:dyDescent="0.3">
      <c r="B63245" s="10"/>
      <c r="L63245" s="10"/>
      <c r="M63245" s="10"/>
    </row>
    <row r="63246" spans="2:13" s="1" customFormat="1" ht="13.8" x14ac:dyDescent="0.3">
      <c r="B63246" s="10"/>
      <c r="L63246" s="10"/>
      <c r="M63246" s="10"/>
    </row>
    <row r="63247" spans="2:13" s="1" customFormat="1" ht="13.8" x14ac:dyDescent="0.3">
      <c r="B63247" s="10"/>
      <c r="L63247" s="10"/>
      <c r="M63247" s="10"/>
    </row>
    <row r="63248" spans="2:13" s="1" customFormat="1" ht="13.8" x14ac:dyDescent="0.3">
      <c r="B63248" s="10"/>
      <c r="L63248" s="10"/>
      <c r="M63248" s="10"/>
    </row>
    <row r="63249" spans="2:13" s="1" customFormat="1" ht="13.8" x14ac:dyDescent="0.3">
      <c r="B63249" s="10"/>
      <c r="L63249" s="10"/>
      <c r="M63249" s="10"/>
    </row>
    <row r="63250" spans="2:13" s="1" customFormat="1" ht="13.8" x14ac:dyDescent="0.3">
      <c r="B63250" s="10"/>
      <c r="L63250" s="10"/>
      <c r="M63250" s="10"/>
    </row>
    <row r="63251" spans="2:13" s="1" customFormat="1" ht="13.8" x14ac:dyDescent="0.3">
      <c r="B63251" s="10"/>
      <c r="L63251" s="10"/>
      <c r="M63251" s="10"/>
    </row>
    <row r="63252" spans="2:13" s="1" customFormat="1" ht="13.8" x14ac:dyDescent="0.3">
      <c r="B63252" s="10"/>
      <c r="L63252" s="10"/>
      <c r="M63252" s="10"/>
    </row>
    <row r="63253" spans="2:13" s="1" customFormat="1" ht="13.8" x14ac:dyDescent="0.3">
      <c r="B63253" s="10"/>
      <c r="L63253" s="10"/>
      <c r="M63253" s="10"/>
    </row>
    <row r="63254" spans="2:13" s="1" customFormat="1" ht="13.8" x14ac:dyDescent="0.3">
      <c r="B63254" s="10"/>
      <c r="L63254" s="10"/>
      <c r="M63254" s="10"/>
    </row>
    <row r="63255" spans="2:13" s="1" customFormat="1" ht="13.8" x14ac:dyDescent="0.3">
      <c r="B63255" s="10"/>
      <c r="L63255" s="10"/>
      <c r="M63255" s="10"/>
    </row>
    <row r="63256" spans="2:13" s="1" customFormat="1" ht="13.8" x14ac:dyDescent="0.3">
      <c r="B63256" s="10"/>
      <c r="L63256" s="10"/>
      <c r="M63256" s="10"/>
    </row>
    <row r="63257" spans="2:13" s="1" customFormat="1" ht="13.8" x14ac:dyDescent="0.3">
      <c r="B63257" s="10"/>
      <c r="L63257" s="10"/>
      <c r="M63257" s="10"/>
    </row>
    <row r="63258" spans="2:13" s="1" customFormat="1" ht="13.8" x14ac:dyDescent="0.3">
      <c r="B63258" s="10"/>
      <c r="L63258" s="10"/>
      <c r="M63258" s="10"/>
    </row>
    <row r="63259" spans="2:13" s="1" customFormat="1" ht="13.8" x14ac:dyDescent="0.3">
      <c r="B63259" s="10"/>
      <c r="L63259" s="10"/>
      <c r="M63259" s="10"/>
    </row>
    <row r="63260" spans="2:13" s="1" customFormat="1" ht="13.8" x14ac:dyDescent="0.3">
      <c r="B63260" s="10"/>
      <c r="L63260" s="10"/>
      <c r="M63260" s="10"/>
    </row>
    <row r="63261" spans="2:13" s="1" customFormat="1" ht="13.8" x14ac:dyDescent="0.3">
      <c r="B63261" s="10"/>
      <c r="L63261" s="10"/>
      <c r="M63261" s="10"/>
    </row>
    <row r="63262" spans="2:13" s="1" customFormat="1" ht="13.8" x14ac:dyDescent="0.3">
      <c r="B63262" s="10"/>
      <c r="L63262" s="10"/>
      <c r="M63262" s="10"/>
    </row>
    <row r="63263" spans="2:13" s="1" customFormat="1" ht="13.8" x14ac:dyDescent="0.3">
      <c r="B63263" s="10"/>
      <c r="L63263" s="10"/>
      <c r="M63263" s="10"/>
    </row>
    <row r="63264" spans="2:13" s="1" customFormat="1" ht="13.8" x14ac:dyDescent="0.3">
      <c r="B63264" s="10"/>
      <c r="L63264" s="10"/>
      <c r="M63264" s="10"/>
    </row>
    <row r="63265" spans="2:13" s="1" customFormat="1" ht="13.8" x14ac:dyDescent="0.3">
      <c r="B63265" s="10"/>
      <c r="L63265" s="10"/>
      <c r="M63265" s="10"/>
    </row>
    <row r="63266" spans="2:13" s="1" customFormat="1" ht="13.8" x14ac:dyDescent="0.3">
      <c r="B63266" s="10"/>
      <c r="L63266" s="10"/>
      <c r="M63266" s="10"/>
    </row>
    <row r="63267" spans="2:13" s="1" customFormat="1" ht="13.8" x14ac:dyDescent="0.3">
      <c r="B63267" s="10"/>
      <c r="L63267" s="10"/>
      <c r="M63267" s="10"/>
    </row>
    <row r="63268" spans="2:13" s="1" customFormat="1" ht="13.8" x14ac:dyDescent="0.3">
      <c r="B63268" s="10"/>
      <c r="L63268" s="10"/>
      <c r="M63268" s="10"/>
    </row>
    <row r="63269" spans="2:13" s="1" customFormat="1" ht="13.8" x14ac:dyDescent="0.3">
      <c r="B63269" s="10"/>
      <c r="L63269" s="10"/>
      <c r="M63269" s="10"/>
    </row>
    <row r="63270" spans="2:13" s="1" customFormat="1" ht="13.8" x14ac:dyDescent="0.3">
      <c r="B63270" s="10"/>
      <c r="L63270" s="10"/>
      <c r="M63270" s="10"/>
    </row>
    <row r="63271" spans="2:13" s="1" customFormat="1" ht="13.8" x14ac:dyDescent="0.3">
      <c r="B63271" s="10"/>
      <c r="L63271" s="10"/>
      <c r="M63271" s="10"/>
    </row>
    <row r="63272" spans="2:13" s="1" customFormat="1" ht="13.8" x14ac:dyDescent="0.3">
      <c r="B63272" s="10"/>
      <c r="L63272" s="10"/>
      <c r="M63272" s="10"/>
    </row>
    <row r="63273" spans="2:13" s="1" customFormat="1" ht="13.8" x14ac:dyDescent="0.3">
      <c r="B63273" s="10"/>
      <c r="L63273" s="10"/>
      <c r="M63273" s="10"/>
    </row>
    <row r="63274" spans="2:13" s="1" customFormat="1" ht="13.8" x14ac:dyDescent="0.3">
      <c r="B63274" s="10"/>
      <c r="L63274" s="10"/>
      <c r="M63274" s="10"/>
    </row>
    <row r="63275" spans="2:13" s="1" customFormat="1" ht="13.8" x14ac:dyDescent="0.3">
      <c r="B63275" s="10"/>
      <c r="L63275" s="10"/>
      <c r="M63275" s="10"/>
    </row>
    <row r="63276" spans="2:13" s="1" customFormat="1" ht="13.8" x14ac:dyDescent="0.3">
      <c r="B63276" s="10"/>
      <c r="L63276" s="10"/>
      <c r="M63276" s="10"/>
    </row>
    <row r="63277" spans="2:13" s="1" customFormat="1" ht="13.8" x14ac:dyDescent="0.3">
      <c r="B63277" s="10"/>
      <c r="L63277" s="10"/>
      <c r="M63277" s="10"/>
    </row>
    <row r="63278" spans="2:13" s="1" customFormat="1" ht="13.8" x14ac:dyDescent="0.3">
      <c r="B63278" s="10"/>
      <c r="L63278" s="10"/>
      <c r="M63278" s="10"/>
    </row>
    <row r="63279" spans="2:13" s="1" customFormat="1" ht="13.8" x14ac:dyDescent="0.3">
      <c r="B63279" s="10"/>
      <c r="L63279" s="10"/>
      <c r="M63279" s="10"/>
    </row>
    <row r="63280" spans="2:13" s="1" customFormat="1" ht="13.8" x14ac:dyDescent="0.3">
      <c r="B63280" s="10"/>
      <c r="L63280" s="10"/>
      <c r="M63280" s="10"/>
    </row>
    <row r="63281" spans="2:13" s="1" customFormat="1" ht="13.8" x14ac:dyDescent="0.3">
      <c r="B63281" s="10"/>
      <c r="L63281" s="10"/>
      <c r="M63281" s="10"/>
    </row>
    <row r="63282" spans="2:13" s="1" customFormat="1" ht="13.8" x14ac:dyDescent="0.3">
      <c r="B63282" s="10"/>
      <c r="L63282" s="10"/>
      <c r="M63282" s="10"/>
    </row>
    <row r="63283" spans="2:13" s="1" customFormat="1" ht="13.8" x14ac:dyDescent="0.3">
      <c r="B63283" s="10"/>
      <c r="L63283" s="10"/>
      <c r="M63283" s="10"/>
    </row>
    <row r="63284" spans="2:13" s="1" customFormat="1" ht="13.8" x14ac:dyDescent="0.3">
      <c r="B63284" s="10"/>
      <c r="L63284" s="10"/>
      <c r="M63284" s="10"/>
    </row>
    <row r="63285" spans="2:13" s="1" customFormat="1" ht="13.8" x14ac:dyDescent="0.3">
      <c r="B63285" s="10"/>
      <c r="L63285" s="10"/>
      <c r="M63285" s="10"/>
    </row>
    <row r="63286" spans="2:13" s="1" customFormat="1" ht="13.8" x14ac:dyDescent="0.3">
      <c r="B63286" s="10"/>
      <c r="L63286" s="10"/>
      <c r="M63286" s="10"/>
    </row>
    <row r="63287" spans="2:13" s="1" customFormat="1" ht="13.8" x14ac:dyDescent="0.3">
      <c r="B63287" s="10"/>
      <c r="L63287" s="10"/>
      <c r="M63287" s="10"/>
    </row>
    <row r="63288" spans="2:13" s="1" customFormat="1" ht="13.8" x14ac:dyDescent="0.3">
      <c r="B63288" s="10"/>
      <c r="L63288" s="10"/>
      <c r="M63288" s="10"/>
    </row>
    <row r="63289" spans="2:13" s="1" customFormat="1" ht="13.8" x14ac:dyDescent="0.3">
      <c r="B63289" s="10"/>
      <c r="L63289" s="10"/>
      <c r="M63289" s="10"/>
    </row>
    <row r="63290" spans="2:13" s="1" customFormat="1" ht="13.8" x14ac:dyDescent="0.3">
      <c r="B63290" s="10"/>
      <c r="L63290" s="10"/>
      <c r="M63290" s="10"/>
    </row>
    <row r="63291" spans="2:13" s="1" customFormat="1" ht="13.8" x14ac:dyDescent="0.3">
      <c r="B63291" s="10"/>
      <c r="L63291" s="10"/>
      <c r="M63291" s="10"/>
    </row>
    <row r="63292" spans="2:13" s="1" customFormat="1" ht="13.8" x14ac:dyDescent="0.3">
      <c r="B63292" s="10"/>
      <c r="L63292" s="10"/>
      <c r="M63292" s="10"/>
    </row>
    <row r="63293" spans="2:13" s="1" customFormat="1" ht="13.8" x14ac:dyDescent="0.3">
      <c r="B63293" s="10"/>
      <c r="L63293" s="10"/>
      <c r="M63293" s="10"/>
    </row>
    <row r="63294" spans="2:13" s="1" customFormat="1" ht="13.8" x14ac:dyDescent="0.3">
      <c r="B63294" s="10"/>
      <c r="L63294" s="10"/>
      <c r="M63294" s="10"/>
    </row>
    <row r="63295" spans="2:13" s="1" customFormat="1" ht="13.8" x14ac:dyDescent="0.3">
      <c r="B63295" s="10"/>
      <c r="L63295" s="10"/>
      <c r="M63295" s="10"/>
    </row>
    <row r="63296" spans="2:13" s="1" customFormat="1" ht="13.8" x14ac:dyDescent="0.3">
      <c r="B63296" s="10"/>
      <c r="L63296" s="10"/>
      <c r="M63296" s="10"/>
    </row>
    <row r="63297" spans="2:13" s="1" customFormat="1" ht="13.8" x14ac:dyDescent="0.3">
      <c r="B63297" s="10"/>
      <c r="L63297" s="10"/>
      <c r="M63297" s="10"/>
    </row>
    <row r="63298" spans="2:13" s="1" customFormat="1" ht="13.8" x14ac:dyDescent="0.3">
      <c r="B63298" s="10"/>
      <c r="L63298" s="10"/>
      <c r="M63298" s="10"/>
    </row>
    <row r="63299" spans="2:13" s="1" customFormat="1" ht="13.8" x14ac:dyDescent="0.3">
      <c r="B63299" s="10"/>
      <c r="L63299" s="10"/>
      <c r="M63299" s="10"/>
    </row>
    <row r="63300" spans="2:13" s="1" customFormat="1" ht="13.8" x14ac:dyDescent="0.3">
      <c r="B63300" s="10"/>
      <c r="L63300" s="10"/>
      <c r="M63300" s="10"/>
    </row>
    <row r="63301" spans="2:13" s="1" customFormat="1" ht="13.8" x14ac:dyDescent="0.3">
      <c r="B63301" s="10"/>
      <c r="L63301" s="10"/>
      <c r="M63301" s="10"/>
    </row>
    <row r="63302" spans="2:13" s="1" customFormat="1" ht="13.8" x14ac:dyDescent="0.3">
      <c r="B63302" s="10"/>
      <c r="L63302" s="10"/>
      <c r="M63302" s="10"/>
    </row>
    <row r="63303" spans="2:13" s="1" customFormat="1" ht="13.8" x14ac:dyDescent="0.3">
      <c r="B63303" s="10"/>
      <c r="L63303" s="10"/>
      <c r="M63303" s="10"/>
    </row>
    <row r="63304" spans="2:13" s="1" customFormat="1" ht="13.8" x14ac:dyDescent="0.3">
      <c r="B63304" s="10"/>
      <c r="L63304" s="10"/>
      <c r="M63304" s="10"/>
    </row>
    <row r="63305" spans="2:13" s="1" customFormat="1" ht="13.8" x14ac:dyDescent="0.3">
      <c r="B63305" s="10"/>
      <c r="L63305" s="10"/>
      <c r="M63305" s="10"/>
    </row>
    <row r="63306" spans="2:13" s="1" customFormat="1" ht="13.8" x14ac:dyDescent="0.3">
      <c r="B63306" s="10"/>
      <c r="L63306" s="10"/>
      <c r="M63306" s="10"/>
    </row>
    <row r="63307" spans="2:13" s="1" customFormat="1" ht="13.8" x14ac:dyDescent="0.3">
      <c r="B63307" s="10"/>
      <c r="L63307" s="10"/>
      <c r="M63307" s="10"/>
    </row>
    <row r="63308" spans="2:13" s="1" customFormat="1" ht="13.8" x14ac:dyDescent="0.3">
      <c r="B63308" s="10"/>
      <c r="L63308" s="10"/>
      <c r="M63308" s="10"/>
    </row>
    <row r="63309" spans="2:13" s="1" customFormat="1" ht="13.8" x14ac:dyDescent="0.3">
      <c r="B63309" s="10"/>
      <c r="L63309" s="10"/>
      <c r="M63309" s="10"/>
    </row>
    <row r="63310" spans="2:13" s="1" customFormat="1" ht="13.8" x14ac:dyDescent="0.3">
      <c r="B63310" s="10"/>
      <c r="L63310" s="10"/>
      <c r="M63310" s="10"/>
    </row>
    <row r="63311" spans="2:13" s="1" customFormat="1" ht="13.8" x14ac:dyDescent="0.3">
      <c r="B63311" s="10"/>
      <c r="L63311" s="10"/>
      <c r="M63311" s="10"/>
    </row>
    <row r="63312" spans="2:13" s="1" customFormat="1" ht="13.8" x14ac:dyDescent="0.3">
      <c r="B63312" s="10"/>
      <c r="L63312" s="10"/>
      <c r="M63312" s="10"/>
    </row>
    <row r="63313" spans="2:13" s="1" customFormat="1" ht="13.8" x14ac:dyDescent="0.3">
      <c r="B63313" s="10"/>
      <c r="L63313" s="10"/>
      <c r="M63313" s="10"/>
    </row>
    <row r="63314" spans="2:13" s="1" customFormat="1" ht="13.8" x14ac:dyDescent="0.3">
      <c r="B63314" s="10"/>
      <c r="L63314" s="10"/>
      <c r="M63314" s="10"/>
    </row>
    <row r="63315" spans="2:13" s="1" customFormat="1" ht="13.8" x14ac:dyDescent="0.3">
      <c r="B63315" s="10"/>
      <c r="L63315" s="10"/>
      <c r="M63315" s="10"/>
    </row>
    <row r="63316" spans="2:13" s="1" customFormat="1" ht="13.8" x14ac:dyDescent="0.3">
      <c r="B63316" s="10"/>
      <c r="L63316" s="10"/>
      <c r="M63316" s="10"/>
    </row>
    <row r="63317" spans="2:13" s="1" customFormat="1" ht="13.8" x14ac:dyDescent="0.3">
      <c r="B63317" s="10"/>
      <c r="L63317" s="10"/>
      <c r="M63317" s="10"/>
    </row>
    <row r="63318" spans="2:13" s="1" customFormat="1" ht="13.8" x14ac:dyDescent="0.3">
      <c r="B63318" s="10"/>
      <c r="L63318" s="10"/>
      <c r="M63318" s="10"/>
    </row>
    <row r="63319" spans="2:13" s="1" customFormat="1" ht="13.8" x14ac:dyDescent="0.3">
      <c r="B63319" s="10"/>
      <c r="L63319" s="10"/>
      <c r="M63319" s="10"/>
    </row>
    <row r="63320" spans="2:13" s="1" customFormat="1" ht="13.8" x14ac:dyDescent="0.3">
      <c r="B63320" s="10"/>
      <c r="L63320" s="10"/>
      <c r="M63320" s="10"/>
    </row>
    <row r="63321" spans="2:13" s="1" customFormat="1" ht="13.8" x14ac:dyDescent="0.3">
      <c r="B63321" s="10"/>
      <c r="L63321" s="10"/>
      <c r="M63321" s="10"/>
    </row>
    <row r="63322" spans="2:13" s="1" customFormat="1" ht="13.8" x14ac:dyDescent="0.3">
      <c r="B63322" s="10"/>
      <c r="L63322" s="10"/>
      <c r="M63322" s="10"/>
    </row>
    <row r="63323" spans="2:13" s="1" customFormat="1" ht="13.8" x14ac:dyDescent="0.3">
      <c r="B63323" s="10"/>
      <c r="L63323" s="10"/>
      <c r="M63323" s="10"/>
    </row>
    <row r="63324" spans="2:13" s="1" customFormat="1" ht="13.8" x14ac:dyDescent="0.3">
      <c r="B63324" s="10"/>
      <c r="L63324" s="10"/>
      <c r="M63324" s="10"/>
    </row>
    <row r="63325" spans="2:13" s="1" customFormat="1" ht="13.8" x14ac:dyDescent="0.3">
      <c r="B63325" s="10"/>
      <c r="L63325" s="10"/>
      <c r="M63325" s="10"/>
    </row>
    <row r="63326" spans="2:13" s="1" customFormat="1" ht="13.8" x14ac:dyDescent="0.3">
      <c r="B63326" s="10"/>
      <c r="L63326" s="10"/>
      <c r="M63326" s="10"/>
    </row>
    <row r="63327" spans="2:13" s="1" customFormat="1" ht="13.8" x14ac:dyDescent="0.3">
      <c r="B63327" s="10"/>
      <c r="L63327" s="10"/>
      <c r="M63327" s="10"/>
    </row>
    <row r="63328" spans="2:13" s="1" customFormat="1" ht="13.8" x14ac:dyDescent="0.3">
      <c r="B63328" s="10"/>
      <c r="L63328" s="10"/>
      <c r="M63328" s="10"/>
    </row>
    <row r="63329" spans="2:13" s="1" customFormat="1" ht="13.8" x14ac:dyDescent="0.3">
      <c r="B63329" s="10"/>
      <c r="L63329" s="10"/>
      <c r="M63329" s="10"/>
    </row>
    <row r="63330" spans="2:13" s="1" customFormat="1" ht="13.8" x14ac:dyDescent="0.3">
      <c r="B63330" s="10"/>
      <c r="L63330" s="10"/>
      <c r="M63330" s="10"/>
    </row>
    <row r="63331" spans="2:13" s="1" customFormat="1" ht="13.8" x14ac:dyDescent="0.3">
      <c r="B63331" s="10"/>
      <c r="L63331" s="10"/>
      <c r="M63331" s="10"/>
    </row>
    <row r="63332" spans="2:13" s="1" customFormat="1" ht="13.8" x14ac:dyDescent="0.3">
      <c r="B63332" s="10"/>
      <c r="L63332" s="10"/>
      <c r="M63332" s="10"/>
    </row>
    <row r="63333" spans="2:13" s="1" customFormat="1" ht="13.8" x14ac:dyDescent="0.3">
      <c r="B63333" s="10"/>
      <c r="L63333" s="10"/>
      <c r="M63333" s="10"/>
    </row>
    <row r="63334" spans="2:13" s="1" customFormat="1" ht="13.8" x14ac:dyDescent="0.3">
      <c r="B63334" s="10"/>
      <c r="L63334" s="10"/>
      <c r="M63334" s="10"/>
    </row>
    <row r="63335" spans="2:13" s="1" customFormat="1" ht="13.8" x14ac:dyDescent="0.3">
      <c r="B63335" s="10"/>
      <c r="L63335" s="10"/>
      <c r="M63335" s="10"/>
    </row>
    <row r="63336" spans="2:13" s="1" customFormat="1" ht="13.8" x14ac:dyDescent="0.3">
      <c r="B63336" s="10"/>
      <c r="L63336" s="10"/>
      <c r="M63336" s="10"/>
    </row>
    <row r="63337" spans="2:13" s="1" customFormat="1" ht="13.8" x14ac:dyDescent="0.3">
      <c r="B63337" s="10"/>
      <c r="L63337" s="10"/>
      <c r="M63337" s="10"/>
    </row>
    <row r="63338" spans="2:13" s="1" customFormat="1" ht="13.8" x14ac:dyDescent="0.3">
      <c r="B63338" s="10"/>
      <c r="L63338" s="10"/>
      <c r="M63338" s="10"/>
    </row>
    <row r="63339" spans="2:13" s="1" customFormat="1" ht="13.8" x14ac:dyDescent="0.3">
      <c r="B63339" s="10"/>
      <c r="L63339" s="10"/>
      <c r="M63339" s="10"/>
    </row>
    <row r="63340" spans="2:13" s="1" customFormat="1" ht="13.8" x14ac:dyDescent="0.3">
      <c r="B63340" s="10"/>
      <c r="L63340" s="10"/>
      <c r="M63340" s="10"/>
    </row>
    <row r="63341" spans="2:13" s="1" customFormat="1" ht="13.8" x14ac:dyDescent="0.3">
      <c r="B63341" s="10"/>
      <c r="L63341" s="10"/>
      <c r="M63341" s="10"/>
    </row>
    <row r="63342" spans="2:13" s="1" customFormat="1" ht="13.8" x14ac:dyDescent="0.3">
      <c r="B63342" s="10"/>
      <c r="L63342" s="10"/>
      <c r="M63342" s="10"/>
    </row>
    <row r="63343" spans="2:13" s="1" customFormat="1" ht="13.8" x14ac:dyDescent="0.3">
      <c r="B63343" s="10"/>
      <c r="L63343" s="10"/>
      <c r="M63343" s="10"/>
    </row>
    <row r="63344" spans="2:13" s="1" customFormat="1" ht="13.8" x14ac:dyDescent="0.3">
      <c r="B63344" s="10"/>
      <c r="L63344" s="10"/>
      <c r="M63344" s="10"/>
    </row>
    <row r="63345" spans="2:13" s="1" customFormat="1" ht="13.8" x14ac:dyDescent="0.3">
      <c r="B63345" s="10"/>
      <c r="L63345" s="10"/>
      <c r="M63345" s="10"/>
    </row>
    <row r="63346" spans="2:13" s="1" customFormat="1" ht="13.8" x14ac:dyDescent="0.3">
      <c r="B63346" s="10"/>
      <c r="L63346" s="10"/>
      <c r="M63346" s="10"/>
    </row>
    <row r="63347" spans="2:13" s="1" customFormat="1" ht="13.8" x14ac:dyDescent="0.3">
      <c r="B63347" s="10"/>
      <c r="L63347" s="10"/>
      <c r="M63347" s="10"/>
    </row>
    <row r="63348" spans="2:13" s="1" customFormat="1" ht="13.8" x14ac:dyDescent="0.3">
      <c r="B63348" s="10"/>
      <c r="L63348" s="10"/>
      <c r="M63348" s="10"/>
    </row>
    <row r="63349" spans="2:13" s="1" customFormat="1" ht="13.8" x14ac:dyDescent="0.3">
      <c r="B63349" s="10"/>
      <c r="L63349" s="10"/>
      <c r="M63349" s="10"/>
    </row>
    <row r="63350" spans="2:13" s="1" customFormat="1" ht="13.8" x14ac:dyDescent="0.3">
      <c r="B63350" s="10"/>
      <c r="L63350" s="10"/>
      <c r="M63350" s="10"/>
    </row>
    <row r="63351" spans="2:13" s="1" customFormat="1" ht="13.8" x14ac:dyDescent="0.3">
      <c r="B63351" s="10"/>
      <c r="L63351" s="10"/>
      <c r="M63351" s="10"/>
    </row>
    <row r="63352" spans="2:13" s="1" customFormat="1" ht="13.8" x14ac:dyDescent="0.3">
      <c r="B63352" s="10"/>
      <c r="L63352" s="10"/>
      <c r="M63352" s="10"/>
    </row>
    <row r="63353" spans="2:13" s="1" customFormat="1" ht="13.8" x14ac:dyDescent="0.3">
      <c r="B63353" s="10"/>
      <c r="L63353" s="10"/>
      <c r="M63353" s="10"/>
    </row>
    <row r="63354" spans="2:13" s="1" customFormat="1" ht="13.8" x14ac:dyDescent="0.3">
      <c r="B63354" s="10"/>
      <c r="L63354" s="10"/>
      <c r="M63354" s="10"/>
    </row>
    <row r="63355" spans="2:13" s="1" customFormat="1" ht="13.8" x14ac:dyDescent="0.3">
      <c r="B63355" s="10"/>
      <c r="L63355" s="10"/>
      <c r="M63355" s="10"/>
    </row>
    <row r="63356" spans="2:13" s="1" customFormat="1" ht="13.8" x14ac:dyDescent="0.3">
      <c r="B63356" s="10"/>
      <c r="L63356" s="10"/>
      <c r="M63356" s="10"/>
    </row>
    <row r="63357" spans="2:13" s="1" customFormat="1" ht="13.8" x14ac:dyDescent="0.3">
      <c r="B63357" s="10"/>
      <c r="L63357" s="10"/>
      <c r="M63357" s="10"/>
    </row>
    <row r="63358" spans="2:13" s="1" customFormat="1" ht="13.8" x14ac:dyDescent="0.3">
      <c r="B63358" s="10"/>
      <c r="L63358" s="10"/>
      <c r="M63358" s="10"/>
    </row>
    <row r="63359" spans="2:13" s="1" customFormat="1" ht="13.8" x14ac:dyDescent="0.3">
      <c r="B63359" s="10"/>
      <c r="L63359" s="10"/>
      <c r="M63359" s="10"/>
    </row>
    <row r="63360" spans="2:13" s="1" customFormat="1" ht="13.8" x14ac:dyDescent="0.3">
      <c r="B63360" s="10"/>
      <c r="L63360" s="10"/>
      <c r="M63360" s="10"/>
    </row>
    <row r="63361" spans="2:13" s="1" customFormat="1" ht="13.8" x14ac:dyDescent="0.3">
      <c r="B63361" s="10"/>
      <c r="L63361" s="10"/>
      <c r="M63361" s="10"/>
    </row>
    <row r="63362" spans="2:13" s="1" customFormat="1" ht="13.8" x14ac:dyDescent="0.3">
      <c r="B63362" s="10"/>
      <c r="L63362" s="10"/>
      <c r="M63362" s="10"/>
    </row>
    <row r="63363" spans="2:13" s="1" customFormat="1" ht="13.8" x14ac:dyDescent="0.3">
      <c r="B63363" s="10"/>
      <c r="L63363" s="10"/>
      <c r="M63363" s="10"/>
    </row>
    <row r="63364" spans="2:13" s="1" customFormat="1" ht="13.8" x14ac:dyDescent="0.3">
      <c r="B63364" s="10"/>
      <c r="L63364" s="10"/>
      <c r="M63364" s="10"/>
    </row>
    <row r="63365" spans="2:13" s="1" customFormat="1" ht="13.8" x14ac:dyDescent="0.3">
      <c r="B63365" s="10"/>
      <c r="L63365" s="10"/>
      <c r="M63365" s="10"/>
    </row>
    <row r="63366" spans="2:13" s="1" customFormat="1" ht="13.8" x14ac:dyDescent="0.3">
      <c r="B63366" s="10"/>
      <c r="L63366" s="10"/>
      <c r="M63366" s="10"/>
    </row>
    <row r="63367" spans="2:13" s="1" customFormat="1" ht="13.8" x14ac:dyDescent="0.3">
      <c r="B63367" s="10"/>
      <c r="L63367" s="10"/>
      <c r="M63367" s="10"/>
    </row>
    <row r="63368" spans="2:13" s="1" customFormat="1" ht="13.8" x14ac:dyDescent="0.3">
      <c r="B63368" s="10"/>
      <c r="L63368" s="10"/>
      <c r="M63368" s="10"/>
    </row>
    <row r="63369" spans="2:13" s="1" customFormat="1" ht="13.8" x14ac:dyDescent="0.3">
      <c r="B63369" s="10"/>
      <c r="L63369" s="10"/>
      <c r="M63369" s="10"/>
    </row>
    <row r="63370" spans="2:13" s="1" customFormat="1" ht="13.8" x14ac:dyDescent="0.3">
      <c r="B63370" s="10"/>
      <c r="L63370" s="10"/>
      <c r="M63370" s="10"/>
    </row>
    <row r="63371" spans="2:13" s="1" customFormat="1" ht="13.8" x14ac:dyDescent="0.3">
      <c r="B63371" s="10"/>
      <c r="L63371" s="10"/>
      <c r="M63371" s="10"/>
    </row>
    <row r="63372" spans="2:13" s="1" customFormat="1" ht="13.8" x14ac:dyDescent="0.3">
      <c r="B63372" s="10"/>
      <c r="L63372" s="10"/>
      <c r="M63372" s="10"/>
    </row>
    <row r="63373" spans="2:13" s="1" customFormat="1" ht="13.8" x14ac:dyDescent="0.3">
      <c r="B63373" s="10"/>
      <c r="L63373" s="10"/>
      <c r="M63373" s="10"/>
    </row>
    <row r="63374" spans="2:13" s="1" customFormat="1" ht="13.8" x14ac:dyDescent="0.3">
      <c r="B63374" s="10"/>
      <c r="L63374" s="10"/>
      <c r="M63374" s="10"/>
    </row>
    <row r="63375" spans="2:13" s="1" customFormat="1" ht="13.8" x14ac:dyDescent="0.3">
      <c r="B63375" s="10"/>
      <c r="L63375" s="10"/>
      <c r="M63375" s="10"/>
    </row>
    <row r="63376" spans="2:13" s="1" customFormat="1" ht="13.8" x14ac:dyDescent="0.3">
      <c r="B63376" s="10"/>
      <c r="L63376" s="10"/>
      <c r="M63376" s="10"/>
    </row>
    <row r="63377" spans="2:13" s="1" customFormat="1" ht="13.8" x14ac:dyDescent="0.3">
      <c r="B63377" s="10"/>
      <c r="L63377" s="10"/>
      <c r="M63377" s="10"/>
    </row>
    <row r="63378" spans="2:13" s="1" customFormat="1" ht="13.8" x14ac:dyDescent="0.3">
      <c r="B63378" s="10"/>
      <c r="L63378" s="10"/>
      <c r="M63378" s="10"/>
    </row>
    <row r="63379" spans="2:13" s="1" customFormat="1" ht="13.8" x14ac:dyDescent="0.3">
      <c r="B63379" s="10"/>
      <c r="L63379" s="10"/>
      <c r="M63379" s="10"/>
    </row>
    <row r="63380" spans="2:13" s="1" customFormat="1" ht="13.8" x14ac:dyDescent="0.3">
      <c r="B63380" s="10"/>
      <c r="L63380" s="10"/>
      <c r="M63380" s="10"/>
    </row>
    <row r="63381" spans="2:13" s="1" customFormat="1" ht="13.8" x14ac:dyDescent="0.3">
      <c r="B63381" s="10"/>
      <c r="L63381" s="10"/>
      <c r="M63381" s="10"/>
    </row>
    <row r="63382" spans="2:13" s="1" customFormat="1" ht="13.8" x14ac:dyDescent="0.3">
      <c r="B63382" s="10"/>
      <c r="L63382" s="10"/>
      <c r="M63382" s="10"/>
    </row>
    <row r="63383" spans="2:13" s="1" customFormat="1" ht="13.8" x14ac:dyDescent="0.3">
      <c r="B63383" s="10"/>
      <c r="L63383" s="10"/>
      <c r="M63383" s="10"/>
    </row>
    <row r="63384" spans="2:13" s="1" customFormat="1" ht="13.8" x14ac:dyDescent="0.3">
      <c r="B63384" s="10"/>
      <c r="L63384" s="10"/>
      <c r="M63384" s="10"/>
    </row>
    <row r="63385" spans="2:13" s="1" customFormat="1" ht="13.8" x14ac:dyDescent="0.3">
      <c r="B63385" s="10"/>
      <c r="L63385" s="10"/>
      <c r="M63385" s="10"/>
    </row>
    <row r="63386" spans="2:13" s="1" customFormat="1" ht="13.8" x14ac:dyDescent="0.3">
      <c r="B63386" s="10"/>
      <c r="L63386" s="10"/>
      <c r="M63386" s="10"/>
    </row>
    <row r="63387" spans="2:13" s="1" customFormat="1" ht="13.8" x14ac:dyDescent="0.3">
      <c r="B63387" s="10"/>
      <c r="L63387" s="10"/>
      <c r="M63387" s="10"/>
    </row>
    <row r="63388" spans="2:13" s="1" customFormat="1" ht="13.8" x14ac:dyDescent="0.3">
      <c r="B63388" s="10"/>
      <c r="L63388" s="10"/>
      <c r="M63388" s="10"/>
    </row>
    <row r="63389" spans="2:13" s="1" customFormat="1" ht="13.8" x14ac:dyDescent="0.3">
      <c r="B63389" s="10"/>
      <c r="L63389" s="10"/>
      <c r="M63389" s="10"/>
    </row>
    <row r="63390" spans="2:13" s="1" customFormat="1" ht="13.8" x14ac:dyDescent="0.3">
      <c r="B63390" s="10"/>
      <c r="L63390" s="10"/>
      <c r="M63390" s="10"/>
    </row>
    <row r="63391" spans="2:13" s="1" customFormat="1" ht="13.8" x14ac:dyDescent="0.3">
      <c r="B63391" s="10"/>
      <c r="L63391" s="10"/>
      <c r="M63391" s="10"/>
    </row>
    <row r="63392" spans="2:13" s="1" customFormat="1" ht="13.8" x14ac:dyDescent="0.3">
      <c r="B63392" s="10"/>
      <c r="L63392" s="10"/>
      <c r="M63392" s="10"/>
    </row>
    <row r="63393" spans="2:13" s="1" customFormat="1" ht="13.8" x14ac:dyDescent="0.3">
      <c r="B63393" s="10"/>
      <c r="L63393" s="10"/>
      <c r="M63393" s="10"/>
    </row>
    <row r="63394" spans="2:13" s="1" customFormat="1" ht="13.8" x14ac:dyDescent="0.3">
      <c r="B63394" s="10"/>
      <c r="L63394" s="10"/>
      <c r="M63394" s="10"/>
    </row>
    <row r="63395" spans="2:13" s="1" customFormat="1" ht="13.8" x14ac:dyDescent="0.3">
      <c r="B63395" s="10"/>
      <c r="L63395" s="10"/>
      <c r="M63395" s="10"/>
    </row>
    <row r="63396" spans="2:13" s="1" customFormat="1" ht="13.8" x14ac:dyDescent="0.3">
      <c r="B63396" s="10"/>
      <c r="L63396" s="10"/>
      <c r="M63396" s="10"/>
    </row>
    <row r="63397" spans="2:13" s="1" customFormat="1" ht="13.8" x14ac:dyDescent="0.3">
      <c r="B63397" s="10"/>
      <c r="L63397" s="10"/>
      <c r="M63397" s="10"/>
    </row>
    <row r="63398" spans="2:13" s="1" customFormat="1" ht="13.8" x14ac:dyDescent="0.3">
      <c r="B63398" s="10"/>
      <c r="L63398" s="10"/>
      <c r="M63398" s="10"/>
    </row>
    <row r="63399" spans="2:13" s="1" customFormat="1" ht="13.8" x14ac:dyDescent="0.3">
      <c r="B63399" s="10"/>
      <c r="L63399" s="10"/>
      <c r="M63399" s="10"/>
    </row>
    <row r="63400" spans="2:13" s="1" customFormat="1" ht="13.8" x14ac:dyDescent="0.3">
      <c r="B63400" s="10"/>
      <c r="L63400" s="10"/>
      <c r="M63400" s="10"/>
    </row>
    <row r="63401" spans="2:13" s="1" customFormat="1" ht="13.8" x14ac:dyDescent="0.3">
      <c r="B63401" s="10"/>
      <c r="L63401" s="10"/>
      <c r="M63401" s="10"/>
    </row>
    <row r="63402" spans="2:13" s="1" customFormat="1" ht="13.8" x14ac:dyDescent="0.3">
      <c r="B63402" s="10"/>
      <c r="L63402" s="10"/>
      <c r="M63402" s="10"/>
    </row>
    <row r="63403" spans="2:13" s="1" customFormat="1" ht="13.8" x14ac:dyDescent="0.3">
      <c r="B63403" s="10"/>
      <c r="L63403" s="10"/>
      <c r="M63403" s="10"/>
    </row>
    <row r="63404" spans="2:13" s="1" customFormat="1" ht="13.8" x14ac:dyDescent="0.3">
      <c r="B63404" s="10"/>
      <c r="L63404" s="10"/>
      <c r="M63404" s="10"/>
    </row>
    <row r="63405" spans="2:13" s="1" customFormat="1" ht="13.8" x14ac:dyDescent="0.3">
      <c r="B63405" s="10"/>
      <c r="L63405" s="10"/>
      <c r="M63405" s="10"/>
    </row>
    <row r="63406" spans="2:13" s="1" customFormat="1" ht="13.8" x14ac:dyDescent="0.3">
      <c r="B63406" s="10"/>
      <c r="L63406" s="10"/>
      <c r="M63406" s="10"/>
    </row>
    <row r="63407" spans="2:13" s="1" customFormat="1" ht="13.8" x14ac:dyDescent="0.3">
      <c r="B63407" s="10"/>
      <c r="L63407" s="10"/>
      <c r="M63407" s="10"/>
    </row>
    <row r="63408" spans="2:13" s="1" customFormat="1" ht="13.8" x14ac:dyDescent="0.3">
      <c r="B63408" s="10"/>
      <c r="L63408" s="10"/>
      <c r="M63408" s="10"/>
    </row>
    <row r="63409" spans="2:13" s="1" customFormat="1" ht="13.8" x14ac:dyDescent="0.3">
      <c r="B63409" s="10"/>
      <c r="L63409" s="10"/>
      <c r="M63409" s="10"/>
    </row>
    <row r="63410" spans="2:13" s="1" customFormat="1" ht="13.8" x14ac:dyDescent="0.3">
      <c r="B63410" s="10"/>
      <c r="L63410" s="10"/>
      <c r="M63410" s="10"/>
    </row>
    <row r="63411" spans="2:13" s="1" customFormat="1" ht="13.8" x14ac:dyDescent="0.3">
      <c r="B63411" s="10"/>
      <c r="L63411" s="10"/>
      <c r="M63411" s="10"/>
    </row>
    <row r="63412" spans="2:13" s="1" customFormat="1" ht="13.8" x14ac:dyDescent="0.3">
      <c r="B63412" s="10"/>
      <c r="L63412" s="10"/>
      <c r="M63412" s="10"/>
    </row>
    <row r="63413" spans="2:13" s="1" customFormat="1" ht="13.8" x14ac:dyDescent="0.3">
      <c r="B63413" s="10"/>
      <c r="L63413" s="10"/>
      <c r="M63413" s="10"/>
    </row>
    <row r="63414" spans="2:13" s="1" customFormat="1" ht="13.8" x14ac:dyDescent="0.3">
      <c r="B63414" s="10"/>
      <c r="L63414" s="10"/>
      <c r="M63414" s="10"/>
    </row>
    <row r="63415" spans="2:13" s="1" customFormat="1" ht="13.8" x14ac:dyDescent="0.3">
      <c r="B63415" s="10"/>
      <c r="L63415" s="10"/>
      <c r="M63415" s="10"/>
    </row>
    <row r="63416" spans="2:13" s="1" customFormat="1" ht="13.8" x14ac:dyDescent="0.3">
      <c r="B63416" s="10"/>
      <c r="L63416" s="10"/>
      <c r="M63416" s="10"/>
    </row>
    <row r="63417" spans="2:13" s="1" customFormat="1" ht="13.8" x14ac:dyDescent="0.3">
      <c r="B63417" s="10"/>
      <c r="L63417" s="10"/>
      <c r="M63417" s="10"/>
    </row>
    <row r="63418" spans="2:13" s="1" customFormat="1" ht="13.8" x14ac:dyDescent="0.3">
      <c r="B63418" s="10"/>
      <c r="L63418" s="10"/>
      <c r="M63418" s="10"/>
    </row>
    <row r="63419" spans="2:13" s="1" customFormat="1" ht="13.8" x14ac:dyDescent="0.3">
      <c r="B63419" s="10"/>
      <c r="L63419" s="10"/>
      <c r="M63419" s="10"/>
    </row>
    <row r="63420" spans="2:13" s="1" customFormat="1" ht="13.8" x14ac:dyDescent="0.3">
      <c r="B63420" s="10"/>
      <c r="L63420" s="10"/>
      <c r="M63420" s="10"/>
    </row>
    <row r="63421" spans="2:13" s="1" customFormat="1" ht="13.8" x14ac:dyDescent="0.3">
      <c r="B63421" s="10"/>
      <c r="L63421" s="10"/>
      <c r="M63421" s="10"/>
    </row>
    <row r="63422" spans="2:13" s="1" customFormat="1" ht="13.8" x14ac:dyDescent="0.3">
      <c r="B63422" s="10"/>
      <c r="L63422" s="10"/>
      <c r="M63422" s="10"/>
    </row>
    <row r="63423" spans="2:13" s="1" customFormat="1" ht="13.8" x14ac:dyDescent="0.3">
      <c r="B63423" s="10"/>
      <c r="L63423" s="10"/>
      <c r="M63423" s="10"/>
    </row>
    <row r="63424" spans="2:13" s="1" customFormat="1" ht="13.8" x14ac:dyDescent="0.3">
      <c r="B63424" s="10"/>
      <c r="L63424" s="10"/>
      <c r="M63424" s="10"/>
    </row>
    <row r="63425" spans="2:13" s="1" customFormat="1" ht="13.8" x14ac:dyDescent="0.3">
      <c r="B63425" s="10"/>
      <c r="L63425" s="10"/>
      <c r="M63425" s="10"/>
    </row>
    <row r="63426" spans="2:13" s="1" customFormat="1" ht="13.8" x14ac:dyDescent="0.3">
      <c r="B63426" s="10"/>
      <c r="L63426" s="10"/>
      <c r="M63426" s="10"/>
    </row>
    <row r="63427" spans="2:13" s="1" customFormat="1" ht="13.8" x14ac:dyDescent="0.3">
      <c r="B63427" s="10"/>
      <c r="L63427" s="10"/>
      <c r="M63427" s="10"/>
    </row>
    <row r="63428" spans="2:13" s="1" customFormat="1" ht="13.8" x14ac:dyDescent="0.3">
      <c r="B63428" s="10"/>
      <c r="L63428" s="10"/>
      <c r="M63428" s="10"/>
    </row>
    <row r="63429" spans="2:13" s="1" customFormat="1" ht="13.8" x14ac:dyDescent="0.3">
      <c r="B63429" s="10"/>
      <c r="L63429" s="10"/>
      <c r="M63429" s="10"/>
    </row>
    <row r="63430" spans="2:13" s="1" customFormat="1" ht="13.8" x14ac:dyDescent="0.3">
      <c r="B63430" s="10"/>
      <c r="L63430" s="10"/>
      <c r="M63430" s="10"/>
    </row>
    <row r="63431" spans="2:13" s="1" customFormat="1" ht="13.8" x14ac:dyDescent="0.3">
      <c r="B63431" s="10"/>
      <c r="L63431" s="10"/>
      <c r="M63431" s="10"/>
    </row>
    <row r="63432" spans="2:13" s="1" customFormat="1" ht="13.8" x14ac:dyDescent="0.3">
      <c r="B63432" s="10"/>
      <c r="L63432" s="10"/>
      <c r="M63432" s="10"/>
    </row>
    <row r="63433" spans="2:13" s="1" customFormat="1" ht="13.8" x14ac:dyDescent="0.3">
      <c r="B63433" s="10"/>
      <c r="L63433" s="10"/>
      <c r="M63433" s="10"/>
    </row>
    <row r="63434" spans="2:13" s="1" customFormat="1" ht="13.8" x14ac:dyDescent="0.3">
      <c r="B63434" s="10"/>
      <c r="L63434" s="10"/>
      <c r="M63434" s="10"/>
    </row>
    <row r="63435" spans="2:13" s="1" customFormat="1" ht="13.8" x14ac:dyDescent="0.3">
      <c r="B63435" s="10"/>
      <c r="L63435" s="10"/>
      <c r="M63435" s="10"/>
    </row>
    <row r="63436" spans="2:13" s="1" customFormat="1" ht="13.8" x14ac:dyDescent="0.3">
      <c r="B63436" s="10"/>
      <c r="L63436" s="10"/>
      <c r="M63436" s="10"/>
    </row>
    <row r="63437" spans="2:13" s="1" customFormat="1" ht="13.8" x14ac:dyDescent="0.3">
      <c r="B63437" s="10"/>
      <c r="L63437" s="10"/>
      <c r="M63437" s="10"/>
    </row>
    <row r="63438" spans="2:13" s="1" customFormat="1" ht="13.8" x14ac:dyDescent="0.3">
      <c r="B63438" s="10"/>
      <c r="L63438" s="10"/>
      <c r="M63438" s="10"/>
    </row>
    <row r="63439" spans="2:13" s="1" customFormat="1" ht="13.8" x14ac:dyDescent="0.3">
      <c r="B63439" s="10"/>
      <c r="L63439" s="10"/>
      <c r="M63439" s="10"/>
    </row>
    <row r="63440" spans="2:13" s="1" customFormat="1" ht="13.8" x14ac:dyDescent="0.3">
      <c r="B63440" s="10"/>
      <c r="L63440" s="10"/>
      <c r="M63440" s="10"/>
    </row>
    <row r="63441" spans="2:13" s="1" customFormat="1" ht="13.8" x14ac:dyDescent="0.3">
      <c r="B63441" s="10"/>
      <c r="L63441" s="10"/>
      <c r="M63441" s="10"/>
    </row>
    <row r="63442" spans="2:13" s="1" customFormat="1" ht="13.8" x14ac:dyDescent="0.3">
      <c r="B63442" s="10"/>
      <c r="L63442" s="10"/>
      <c r="M63442" s="10"/>
    </row>
    <row r="63443" spans="2:13" s="1" customFormat="1" ht="13.8" x14ac:dyDescent="0.3">
      <c r="B63443" s="10"/>
      <c r="L63443" s="10"/>
      <c r="M63443" s="10"/>
    </row>
    <row r="63444" spans="2:13" s="1" customFormat="1" ht="13.8" x14ac:dyDescent="0.3">
      <c r="B63444" s="10"/>
      <c r="L63444" s="10"/>
      <c r="M63444" s="10"/>
    </row>
    <row r="63445" spans="2:13" s="1" customFormat="1" ht="13.8" x14ac:dyDescent="0.3">
      <c r="B63445" s="10"/>
      <c r="L63445" s="10"/>
      <c r="M63445" s="10"/>
    </row>
    <row r="63446" spans="2:13" s="1" customFormat="1" ht="13.8" x14ac:dyDescent="0.3">
      <c r="B63446" s="10"/>
      <c r="L63446" s="10"/>
      <c r="M63446" s="10"/>
    </row>
    <row r="63447" spans="2:13" s="1" customFormat="1" ht="13.8" x14ac:dyDescent="0.3">
      <c r="B63447" s="10"/>
      <c r="L63447" s="10"/>
      <c r="M63447" s="10"/>
    </row>
    <row r="63448" spans="2:13" s="1" customFormat="1" ht="13.8" x14ac:dyDescent="0.3">
      <c r="B63448" s="10"/>
      <c r="L63448" s="10"/>
      <c r="M63448" s="10"/>
    </row>
    <row r="63449" spans="2:13" s="1" customFormat="1" ht="13.8" x14ac:dyDescent="0.3">
      <c r="B63449" s="10"/>
      <c r="L63449" s="10"/>
      <c r="M63449" s="10"/>
    </row>
    <row r="63450" spans="2:13" s="1" customFormat="1" ht="13.8" x14ac:dyDescent="0.3">
      <c r="B63450" s="10"/>
      <c r="L63450" s="10"/>
      <c r="M63450" s="10"/>
    </row>
    <row r="63451" spans="2:13" s="1" customFormat="1" ht="13.8" x14ac:dyDescent="0.3">
      <c r="B63451" s="10"/>
      <c r="L63451" s="10"/>
      <c r="M63451" s="10"/>
    </row>
    <row r="63452" spans="2:13" s="1" customFormat="1" ht="13.8" x14ac:dyDescent="0.3">
      <c r="B63452" s="10"/>
      <c r="L63452" s="10"/>
      <c r="M63452" s="10"/>
    </row>
    <row r="63453" spans="2:13" s="1" customFormat="1" ht="13.8" x14ac:dyDescent="0.3">
      <c r="B63453" s="10"/>
      <c r="L63453" s="10"/>
      <c r="M63453" s="10"/>
    </row>
    <row r="63454" spans="2:13" s="1" customFormat="1" ht="13.8" x14ac:dyDescent="0.3">
      <c r="B63454" s="10"/>
      <c r="L63454" s="10"/>
      <c r="M63454" s="10"/>
    </row>
    <row r="63455" spans="2:13" s="1" customFormat="1" ht="13.8" x14ac:dyDescent="0.3">
      <c r="B63455" s="10"/>
      <c r="L63455" s="10"/>
      <c r="M63455" s="10"/>
    </row>
    <row r="63456" spans="2:13" s="1" customFormat="1" ht="13.8" x14ac:dyDescent="0.3">
      <c r="B63456" s="10"/>
      <c r="L63456" s="10"/>
      <c r="M63456" s="10"/>
    </row>
    <row r="63457" spans="2:13" s="1" customFormat="1" ht="13.8" x14ac:dyDescent="0.3">
      <c r="B63457" s="10"/>
      <c r="L63457" s="10"/>
      <c r="M63457" s="10"/>
    </row>
    <row r="63458" spans="2:13" s="1" customFormat="1" ht="13.8" x14ac:dyDescent="0.3">
      <c r="B63458" s="10"/>
      <c r="L63458" s="10"/>
      <c r="M63458" s="10"/>
    </row>
    <row r="63459" spans="2:13" s="1" customFormat="1" ht="13.8" x14ac:dyDescent="0.3">
      <c r="B63459" s="10"/>
      <c r="L63459" s="10"/>
      <c r="M63459" s="10"/>
    </row>
    <row r="63460" spans="2:13" s="1" customFormat="1" ht="13.8" x14ac:dyDescent="0.3">
      <c r="B63460" s="10"/>
      <c r="L63460" s="10"/>
      <c r="M63460" s="10"/>
    </row>
    <row r="63461" spans="2:13" s="1" customFormat="1" ht="13.8" x14ac:dyDescent="0.3">
      <c r="B63461" s="10"/>
      <c r="L63461" s="10"/>
      <c r="M63461" s="10"/>
    </row>
    <row r="63462" spans="2:13" s="1" customFormat="1" ht="13.8" x14ac:dyDescent="0.3">
      <c r="B63462" s="10"/>
      <c r="L63462" s="10"/>
      <c r="M63462" s="10"/>
    </row>
    <row r="63463" spans="2:13" s="1" customFormat="1" ht="13.8" x14ac:dyDescent="0.3">
      <c r="B63463" s="10"/>
      <c r="L63463" s="10"/>
      <c r="M63463" s="10"/>
    </row>
    <row r="63464" spans="2:13" s="1" customFormat="1" ht="13.8" x14ac:dyDescent="0.3">
      <c r="B63464" s="10"/>
      <c r="L63464" s="10"/>
      <c r="M63464" s="10"/>
    </row>
    <row r="63465" spans="2:13" s="1" customFormat="1" ht="13.8" x14ac:dyDescent="0.3">
      <c r="B63465" s="10"/>
      <c r="L63465" s="10"/>
      <c r="M63465" s="10"/>
    </row>
    <row r="63466" spans="2:13" s="1" customFormat="1" ht="13.8" x14ac:dyDescent="0.3">
      <c r="B63466" s="10"/>
      <c r="L63466" s="10"/>
      <c r="M63466" s="10"/>
    </row>
    <row r="63467" spans="2:13" s="1" customFormat="1" ht="13.8" x14ac:dyDescent="0.3">
      <c r="B63467" s="10"/>
      <c r="L63467" s="10"/>
      <c r="M63467" s="10"/>
    </row>
    <row r="63468" spans="2:13" s="1" customFormat="1" ht="13.8" x14ac:dyDescent="0.3">
      <c r="B63468" s="10"/>
      <c r="L63468" s="10"/>
      <c r="M63468" s="10"/>
    </row>
    <row r="63469" spans="2:13" s="1" customFormat="1" ht="13.8" x14ac:dyDescent="0.3">
      <c r="B63469" s="10"/>
      <c r="L63469" s="10"/>
      <c r="M63469" s="10"/>
    </row>
    <row r="63470" spans="2:13" s="1" customFormat="1" ht="13.8" x14ac:dyDescent="0.3">
      <c r="B63470" s="10"/>
      <c r="L63470" s="10"/>
      <c r="M63470" s="10"/>
    </row>
    <row r="63471" spans="2:13" s="1" customFormat="1" ht="13.8" x14ac:dyDescent="0.3">
      <c r="B63471" s="10"/>
      <c r="L63471" s="10"/>
      <c r="M63471" s="10"/>
    </row>
    <row r="63472" spans="2:13" s="1" customFormat="1" ht="13.8" x14ac:dyDescent="0.3">
      <c r="B63472" s="10"/>
      <c r="L63472" s="10"/>
      <c r="M63472" s="10"/>
    </row>
    <row r="63473" spans="2:13" s="1" customFormat="1" ht="13.8" x14ac:dyDescent="0.3">
      <c r="B63473" s="10"/>
      <c r="L63473" s="10"/>
      <c r="M63473" s="10"/>
    </row>
    <row r="63474" spans="2:13" s="1" customFormat="1" ht="13.8" x14ac:dyDescent="0.3">
      <c r="B63474" s="10"/>
      <c r="L63474" s="10"/>
      <c r="M63474" s="10"/>
    </row>
    <row r="63475" spans="2:13" s="1" customFormat="1" ht="13.8" x14ac:dyDescent="0.3">
      <c r="B63475" s="10"/>
      <c r="L63475" s="10"/>
      <c r="M63475" s="10"/>
    </row>
    <row r="63476" spans="2:13" s="1" customFormat="1" ht="13.8" x14ac:dyDescent="0.3">
      <c r="B63476" s="10"/>
      <c r="L63476" s="10"/>
      <c r="M63476" s="10"/>
    </row>
    <row r="63477" spans="2:13" s="1" customFormat="1" ht="13.8" x14ac:dyDescent="0.3">
      <c r="B63477" s="10"/>
      <c r="L63477" s="10"/>
      <c r="M63477" s="10"/>
    </row>
    <row r="63478" spans="2:13" s="1" customFormat="1" ht="13.8" x14ac:dyDescent="0.3">
      <c r="B63478" s="10"/>
      <c r="L63478" s="10"/>
      <c r="M63478" s="10"/>
    </row>
    <row r="63479" spans="2:13" s="1" customFormat="1" ht="13.8" x14ac:dyDescent="0.3">
      <c r="B63479" s="10"/>
      <c r="L63479" s="10"/>
      <c r="M63479" s="10"/>
    </row>
    <row r="63480" spans="2:13" s="1" customFormat="1" ht="13.8" x14ac:dyDescent="0.3">
      <c r="B63480" s="10"/>
      <c r="L63480" s="10"/>
      <c r="M63480" s="10"/>
    </row>
    <row r="63481" spans="2:13" s="1" customFormat="1" ht="13.8" x14ac:dyDescent="0.3">
      <c r="B63481" s="10"/>
      <c r="L63481" s="10"/>
      <c r="M63481" s="10"/>
    </row>
    <row r="63482" spans="2:13" s="1" customFormat="1" ht="13.8" x14ac:dyDescent="0.3">
      <c r="B63482" s="10"/>
      <c r="L63482" s="10"/>
      <c r="M63482" s="10"/>
    </row>
    <row r="63483" spans="2:13" s="1" customFormat="1" ht="13.8" x14ac:dyDescent="0.3">
      <c r="B63483" s="10"/>
      <c r="L63483" s="10"/>
      <c r="M63483" s="10"/>
    </row>
    <row r="63484" spans="2:13" s="1" customFormat="1" ht="13.8" x14ac:dyDescent="0.3">
      <c r="B63484" s="10"/>
      <c r="L63484" s="10"/>
      <c r="M63484" s="10"/>
    </row>
    <row r="63485" spans="2:13" s="1" customFormat="1" ht="13.8" x14ac:dyDescent="0.3">
      <c r="B63485" s="10"/>
      <c r="L63485" s="10"/>
      <c r="M63485" s="10"/>
    </row>
    <row r="63486" spans="2:13" s="1" customFormat="1" ht="13.8" x14ac:dyDescent="0.3">
      <c r="B63486" s="10"/>
      <c r="L63486" s="10"/>
      <c r="M63486" s="10"/>
    </row>
    <row r="63487" spans="2:13" s="1" customFormat="1" ht="13.8" x14ac:dyDescent="0.3">
      <c r="B63487" s="10"/>
      <c r="L63487" s="10"/>
      <c r="M63487" s="10"/>
    </row>
    <row r="63488" spans="2:13" s="1" customFormat="1" ht="13.8" x14ac:dyDescent="0.3">
      <c r="B63488" s="10"/>
      <c r="L63488" s="10"/>
      <c r="M63488" s="10"/>
    </row>
    <row r="63489" spans="2:13" s="1" customFormat="1" ht="13.8" x14ac:dyDescent="0.3">
      <c r="B63489" s="10"/>
      <c r="L63489" s="10"/>
      <c r="M63489" s="10"/>
    </row>
    <row r="63490" spans="2:13" s="1" customFormat="1" ht="13.8" x14ac:dyDescent="0.3">
      <c r="B63490" s="10"/>
      <c r="L63490" s="10"/>
      <c r="M63490" s="10"/>
    </row>
    <row r="63491" spans="2:13" s="1" customFormat="1" ht="13.8" x14ac:dyDescent="0.3">
      <c r="B63491" s="10"/>
      <c r="L63491" s="10"/>
      <c r="M63491" s="10"/>
    </row>
    <row r="63492" spans="2:13" s="1" customFormat="1" ht="13.8" x14ac:dyDescent="0.3">
      <c r="B63492" s="10"/>
      <c r="L63492" s="10"/>
      <c r="M63492" s="10"/>
    </row>
    <row r="63493" spans="2:13" s="1" customFormat="1" ht="13.8" x14ac:dyDescent="0.3">
      <c r="B63493" s="10"/>
      <c r="L63493" s="10"/>
      <c r="M63493" s="10"/>
    </row>
    <row r="63494" spans="2:13" s="1" customFormat="1" ht="13.8" x14ac:dyDescent="0.3">
      <c r="B63494" s="10"/>
      <c r="L63494" s="10"/>
      <c r="M63494" s="10"/>
    </row>
    <row r="63495" spans="2:13" s="1" customFormat="1" ht="13.8" x14ac:dyDescent="0.3">
      <c r="B63495" s="10"/>
      <c r="L63495" s="10"/>
      <c r="M63495" s="10"/>
    </row>
    <row r="63496" spans="2:13" s="1" customFormat="1" ht="13.8" x14ac:dyDescent="0.3">
      <c r="B63496" s="10"/>
      <c r="L63496" s="10"/>
      <c r="M63496" s="10"/>
    </row>
    <row r="63497" spans="2:13" s="1" customFormat="1" ht="13.8" x14ac:dyDescent="0.3">
      <c r="B63497" s="10"/>
      <c r="L63497" s="10"/>
      <c r="M63497" s="10"/>
    </row>
    <row r="63498" spans="2:13" s="1" customFormat="1" ht="13.8" x14ac:dyDescent="0.3">
      <c r="B63498" s="10"/>
      <c r="L63498" s="10"/>
      <c r="M63498" s="10"/>
    </row>
    <row r="63499" spans="2:13" s="1" customFormat="1" ht="13.8" x14ac:dyDescent="0.3">
      <c r="B63499" s="10"/>
      <c r="L63499" s="10"/>
      <c r="M63499" s="10"/>
    </row>
    <row r="63500" spans="2:13" s="1" customFormat="1" ht="13.8" x14ac:dyDescent="0.3">
      <c r="B63500" s="10"/>
      <c r="L63500" s="10"/>
      <c r="M63500" s="10"/>
    </row>
    <row r="63501" spans="2:13" s="1" customFormat="1" ht="13.8" x14ac:dyDescent="0.3">
      <c r="B63501" s="10"/>
      <c r="L63501" s="10"/>
      <c r="M63501" s="10"/>
    </row>
    <row r="63502" spans="2:13" s="1" customFormat="1" ht="13.8" x14ac:dyDescent="0.3">
      <c r="B63502" s="10"/>
      <c r="L63502" s="10"/>
      <c r="M63502" s="10"/>
    </row>
    <row r="63503" spans="2:13" s="1" customFormat="1" ht="13.8" x14ac:dyDescent="0.3">
      <c r="B63503" s="10"/>
      <c r="L63503" s="10"/>
      <c r="M63503" s="10"/>
    </row>
    <row r="63504" spans="2:13" s="1" customFormat="1" ht="13.8" x14ac:dyDescent="0.3">
      <c r="B63504" s="10"/>
      <c r="L63504" s="10"/>
      <c r="M63504" s="10"/>
    </row>
    <row r="63505" spans="2:13" s="1" customFormat="1" ht="13.8" x14ac:dyDescent="0.3">
      <c r="B63505" s="10"/>
      <c r="L63505" s="10"/>
      <c r="M63505" s="10"/>
    </row>
    <row r="63506" spans="2:13" s="1" customFormat="1" ht="13.8" x14ac:dyDescent="0.3">
      <c r="B63506" s="10"/>
      <c r="L63506" s="10"/>
      <c r="M63506" s="10"/>
    </row>
    <row r="63507" spans="2:13" s="1" customFormat="1" ht="13.8" x14ac:dyDescent="0.3">
      <c r="B63507" s="10"/>
      <c r="L63507" s="10"/>
      <c r="M63507" s="10"/>
    </row>
    <row r="63508" spans="2:13" s="1" customFormat="1" ht="13.8" x14ac:dyDescent="0.3">
      <c r="B63508" s="10"/>
      <c r="L63508" s="10"/>
      <c r="M63508" s="10"/>
    </row>
    <row r="63509" spans="2:13" s="1" customFormat="1" ht="13.8" x14ac:dyDescent="0.3">
      <c r="B63509" s="10"/>
      <c r="L63509" s="10"/>
      <c r="M63509" s="10"/>
    </row>
    <row r="63510" spans="2:13" s="1" customFormat="1" ht="13.8" x14ac:dyDescent="0.3">
      <c r="B63510" s="10"/>
      <c r="L63510" s="10"/>
      <c r="M63510" s="10"/>
    </row>
    <row r="63511" spans="2:13" s="1" customFormat="1" ht="13.8" x14ac:dyDescent="0.3">
      <c r="B63511" s="10"/>
      <c r="L63511" s="10"/>
      <c r="M63511" s="10"/>
    </row>
    <row r="63512" spans="2:13" s="1" customFormat="1" ht="13.8" x14ac:dyDescent="0.3">
      <c r="B63512" s="10"/>
      <c r="L63512" s="10"/>
      <c r="M63512" s="10"/>
    </row>
    <row r="63513" spans="2:13" s="1" customFormat="1" ht="13.8" x14ac:dyDescent="0.3">
      <c r="B63513" s="10"/>
      <c r="L63513" s="10"/>
      <c r="M63513" s="10"/>
    </row>
    <row r="63514" spans="2:13" s="1" customFormat="1" ht="13.8" x14ac:dyDescent="0.3">
      <c r="B63514" s="10"/>
      <c r="L63514" s="10"/>
      <c r="M63514" s="10"/>
    </row>
    <row r="63515" spans="2:13" s="1" customFormat="1" ht="13.8" x14ac:dyDescent="0.3">
      <c r="B63515" s="10"/>
      <c r="L63515" s="10"/>
      <c r="M63515" s="10"/>
    </row>
    <row r="63516" spans="2:13" s="1" customFormat="1" ht="13.8" x14ac:dyDescent="0.3">
      <c r="B63516" s="10"/>
      <c r="L63516" s="10"/>
      <c r="M63516" s="10"/>
    </row>
    <row r="63517" spans="2:13" s="1" customFormat="1" ht="13.8" x14ac:dyDescent="0.3">
      <c r="B63517" s="10"/>
      <c r="L63517" s="10"/>
      <c r="M63517" s="10"/>
    </row>
    <row r="63518" spans="2:13" s="1" customFormat="1" ht="13.8" x14ac:dyDescent="0.3">
      <c r="B63518" s="10"/>
      <c r="L63518" s="10"/>
      <c r="M63518" s="10"/>
    </row>
    <row r="63519" spans="2:13" s="1" customFormat="1" ht="13.8" x14ac:dyDescent="0.3">
      <c r="B63519" s="10"/>
      <c r="L63519" s="10"/>
      <c r="M63519" s="10"/>
    </row>
    <row r="63520" spans="2:13" s="1" customFormat="1" ht="13.8" x14ac:dyDescent="0.3">
      <c r="B63520" s="10"/>
      <c r="L63520" s="10"/>
      <c r="M63520" s="10"/>
    </row>
    <row r="63521" spans="2:13" s="1" customFormat="1" ht="13.8" x14ac:dyDescent="0.3">
      <c r="B63521" s="10"/>
      <c r="L63521" s="10"/>
      <c r="M63521" s="10"/>
    </row>
    <row r="63522" spans="2:13" s="1" customFormat="1" ht="13.8" x14ac:dyDescent="0.3">
      <c r="B63522" s="10"/>
      <c r="L63522" s="10"/>
      <c r="M63522" s="10"/>
    </row>
    <row r="63523" spans="2:13" s="1" customFormat="1" ht="13.8" x14ac:dyDescent="0.3">
      <c r="B63523" s="10"/>
      <c r="L63523" s="10"/>
      <c r="M63523" s="10"/>
    </row>
    <row r="63524" spans="2:13" s="1" customFormat="1" ht="13.8" x14ac:dyDescent="0.3">
      <c r="B63524" s="10"/>
      <c r="L63524" s="10"/>
      <c r="M63524" s="10"/>
    </row>
    <row r="63525" spans="2:13" s="1" customFormat="1" ht="13.8" x14ac:dyDescent="0.3">
      <c r="B63525" s="10"/>
      <c r="L63525" s="10"/>
      <c r="M63525" s="10"/>
    </row>
    <row r="63526" spans="2:13" s="1" customFormat="1" ht="13.8" x14ac:dyDescent="0.3">
      <c r="B63526" s="10"/>
      <c r="L63526" s="10"/>
      <c r="M63526" s="10"/>
    </row>
    <row r="63527" spans="2:13" s="1" customFormat="1" ht="13.8" x14ac:dyDescent="0.3">
      <c r="B63527" s="10"/>
      <c r="L63527" s="10"/>
      <c r="M63527" s="10"/>
    </row>
    <row r="63528" spans="2:13" s="1" customFormat="1" ht="13.8" x14ac:dyDescent="0.3">
      <c r="B63528" s="10"/>
      <c r="L63528" s="10"/>
      <c r="M63528" s="10"/>
    </row>
    <row r="63529" spans="2:13" s="1" customFormat="1" ht="13.8" x14ac:dyDescent="0.3">
      <c r="B63529" s="10"/>
      <c r="L63529" s="10"/>
      <c r="M63529" s="10"/>
    </row>
    <row r="63530" spans="2:13" s="1" customFormat="1" ht="13.8" x14ac:dyDescent="0.3">
      <c r="B63530" s="10"/>
      <c r="L63530" s="10"/>
      <c r="M63530" s="10"/>
    </row>
    <row r="63531" spans="2:13" s="1" customFormat="1" ht="13.8" x14ac:dyDescent="0.3">
      <c r="B63531" s="10"/>
      <c r="L63531" s="10"/>
      <c r="M63531" s="10"/>
    </row>
    <row r="63532" spans="2:13" s="1" customFormat="1" ht="13.8" x14ac:dyDescent="0.3">
      <c r="B63532" s="10"/>
      <c r="L63532" s="10"/>
      <c r="M63532" s="10"/>
    </row>
    <row r="63533" spans="2:13" s="1" customFormat="1" ht="13.8" x14ac:dyDescent="0.3">
      <c r="B63533" s="10"/>
      <c r="L63533" s="10"/>
      <c r="M63533" s="10"/>
    </row>
    <row r="63534" spans="2:13" s="1" customFormat="1" ht="13.8" x14ac:dyDescent="0.3">
      <c r="B63534" s="10"/>
      <c r="L63534" s="10"/>
      <c r="M63534" s="10"/>
    </row>
    <row r="63535" spans="2:13" s="1" customFormat="1" ht="13.8" x14ac:dyDescent="0.3">
      <c r="B63535" s="10"/>
      <c r="L63535" s="10"/>
      <c r="M63535" s="10"/>
    </row>
    <row r="63536" spans="2:13" s="1" customFormat="1" ht="13.8" x14ac:dyDescent="0.3">
      <c r="B63536" s="10"/>
      <c r="L63536" s="10"/>
      <c r="M63536" s="10"/>
    </row>
    <row r="63537" spans="2:13" s="1" customFormat="1" ht="13.8" x14ac:dyDescent="0.3">
      <c r="B63537" s="10"/>
      <c r="L63537" s="10"/>
      <c r="M63537" s="10"/>
    </row>
    <row r="63538" spans="2:13" s="1" customFormat="1" ht="13.8" x14ac:dyDescent="0.3">
      <c r="B63538" s="10"/>
      <c r="L63538" s="10"/>
      <c r="M63538" s="10"/>
    </row>
    <row r="63539" spans="2:13" s="1" customFormat="1" ht="13.8" x14ac:dyDescent="0.3">
      <c r="B63539" s="10"/>
      <c r="L63539" s="10"/>
      <c r="M63539" s="10"/>
    </row>
    <row r="63540" spans="2:13" s="1" customFormat="1" ht="13.8" x14ac:dyDescent="0.3">
      <c r="B63540" s="10"/>
      <c r="L63540" s="10"/>
      <c r="M63540" s="10"/>
    </row>
    <row r="63541" spans="2:13" s="1" customFormat="1" ht="13.8" x14ac:dyDescent="0.3">
      <c r="B63541" s="10"/>
      <c r="L63541" s="10"/>
      <c r="M63541" s="10"/>
    </row>
    <row r="63542" spans="2:13" s="1" customFormat="1" ht="13.8" x14ac:dyDescent="0.3">
      <c r="B63542" s="10"/>
      <c r="L63542" s="10"/>
      <c r="M63542" s="10"/>
    </row>
    <row r="63543" spans="2:13" s="1" customFormat="1" ht="13.8" x14ac:dyDescent="0.3">
      <c r="B63543" s="10"/>
      <c r="L63543" s="10"/>
      <c r="M63543" s="10"/>
    </row>
    <row r="63544" spans="2:13" s="1" customFormat="1" ht="13.8" x14ac:dyDescent="0.3">
      <c r="B63544" s="10"/>
      <c r="L63544" s="10"/>
      <c r="M63544" s="10"/>
    </row>
    <row r="63545" spans="2:13" s="1" customFormat="1" ht="13.8" x14ac:dyDescent="0.3">
      <c r="B63545" s="10"/>
      <c r="L63545" s="10"/>
      <c r="M63545" s="10"/>
    </row>
    <row r="63546" spans="2:13" s="1" customFormat="1" ht="13.8" x14ac:dyDescent="0.3">
      <c r="B63546" s="10"/>
      <c r="L63546" s="10"/>
      <c r="M63546" s="10"/>
    </row>
    <row r="63547" spans="2:13" s="1" customFormat="1" ht="13.8" x14ac:dyDescent="0.3">
      <c r="B63547" s="10"/>
      <c r="L63547" s="10"/>
      <c r="M63547" s="10"/>
    </row>
    <row r="63548" spans="2:13" s="1" customFormat="1" ht="13.8" x14ac:dyDescent="0.3">
      <c r="B63548" s="10"/>
      <c r="L63548" s="10"/>
      <c r="M63548" s="10"/>
    </row>
    <row r="63549" spans="2:13" s="1" customFormat="1" ht="13.8" x14ac:dyDescent="0.3">
      <c r="B63549" s="10"/>
      <c r="L63549" s="10"/>
      <c r="M63549" s="10"/>
    </row>
    <row r="63550" spans="2:13" s="1" customFormat="1" ht="13.8" x14ac:dyDescent="0.3">
      <c r="B63550" s="10"/>
      <c r="L63550" s="10"/>
      <c r="M63550" s="10"/>
    </row>
    <row r="63551" spans="2:13" s="1" customFormat="1" ht="13.8" x14ac:dyDescent="0.3">
      <c r="B63551" s="10"/>
      <c r="L63551" s="10"/>
      <c r="M63551" s="10"/>
    </row>
    <row r="63552" spans="2:13" s="1" customFormat="1" ht="13.8" x14ac:dyDescent="0.3">
      <c r="B63552" s="10"/>
      <c r="L63552" s="10"/>
      <c r="M63552" s="10"/>
    </row>
    <row r="63553" spans="2:13" s="1" customFormat="1" ht="13.8" x14ac:dyDescent="0.3">
      <c r="B63553" s="10"/>
      <c r="L63553" s="10"/>
      <c r="M63553" s="10"/>
    </row>
    <row r="63554" spans="2:13" s="1" customFormat="1" ht="13.8" x14ac:dyDescent="0.3">
      <c r="B63554" s="10"/>
      <c r="L63554" s="10"/>
      <c r="M63554" s="10"/>
    </row>
    <row r="63555" spans="2:13" s="1" customFormat="1" ht="13.8" x14ac:dyDescent="0.3">
      <c r="B63555" s="10"/>
      <c r="L63555" s="10"/>
      <c r="M63555" s="10"/>
    </row>
    <row r="63556" spans="2:13" s="1" customFormat="1" ht="13.8" x14ac:dyDescent="0.3">
      <c r="B63556" s="10"/>
      <c r="L63556" s="10"/>
      <c r="M63556" s="10"/>
    </row>
    <row r="63557" spans="2:13" s="1" customFormat="1" ht="13.8" x14ac:dyDescent="0.3">
      <c r="B63557" s="10"/>
      <c r="L63557" s="10"/>
      <c r="M63557" s="10"/>
    </row>
    <row r="63558" spans="2:13" s="1" customFormat="1" ht="13.8" x14ac:dyDescent="0.3">
      <c r="B63558" s="10"/>
      <c r="L63558" s="10"/>
      <c r="M63558" s="10"/>
    </row>
    <row r="63559" spans="2:13" s="1" customFormat="1" ht="13.8" x14ac:dyDescent="0.3">
      <c r="B63559" s="10"/>
      <c r="L63559" s="10"/>
      <c r="M63559" s="10"/>
    </row>
    <row r="63560" spans="2:13" s="1" customFormat="1" ht="13.8" x14ac:dyDescent="0.3">
      <c r="B63560" s="10"/>
      <c r="L63560" s="10"/>
      <c r="M63560" s="10"/>
    </row>
    <row r="63561" spans="2:13" s="1" customFormat="1" ht="13.8" x14ac:dyDescent="0.3">
      <c r="B63561" s="10"/>
      <c r="L63561" s="10"/>
      <c r="M63561" s="10"/>
    </row>
    <row r="63562" spans="2:13" s="1" customFormat="1" ht="13.8" x14ac:dyDescent="0.3">
      <c r="B63562" s="10"/>
      <c r="L63562" s="10"/>
      <c r="M63562" s="10"/>
    </row>
    <row r="63563" spans="2:13" s="1" customFormat="1" ht="13.8" x14ac:dyDescent="0.3">
      <c r="B63563" s="10"/>
      <c r="L63563" s="10"/>
      <c r="M63563" s="10"/>
    </row>
    <row r="63564" spans="2:13" s="1" customFormat="1" ht="13.8" x14ac:dyDescent="0.3">
      <c r="B63564" s="10"/>
      <c r="L63564" s="10"/>
      <c r="M63564" s="10"/>
    </row>
    <row r="63565" spans="2:13" s="1" customFormat="1" ht="13.8" x14ac:dyDescent="0.3">
      <c r="B63565" s="10"/>
      <c r="L63565" s="10"/>
      <c r="M63565" s="10"/>
    </row>
    <row r="63566" spans="2:13" s="1" customFormat="1" ht="13.8" x14ac:dyDescent="0.3">
      <c r="B63566" s="10"/>
      <c r="L63566" s="10"/>
      <c r="M63566" s="10"/>
    </row>
    <row r="63567" spans="2:13" s="1" customFormat="1" ht="13.8" x14ac:dyDescent="0.3">
      <c r="B63567" s="10"/>
      <c r="L63567" s="10"/>
      <c r="M63567" s="10"/>
    </row>
    <row r="63568" spans="2:13" s="1" customFormat="1" ht="13.8" x14ac:dyDescent="0.3">
      <c r="B63568" s="10"/>
      <c r="L63568" s="10"/>
      <c r="M63568" s="10"/>
    </row>
    <row r="63569" spans="2:13" s="1" customFormat="1" ht="13.8" x14ac:dyDescent="0.3">
      <c r="B63569" s="10"/>
      <c r="L63569" s="10"/>
      <c r="M63569" s="10"/>
    </row>
    <row r="63570" spans="2:13" s="1" customFormat="1" ht="13.8" x14ac:dyDescent="0.3">
      <c r="B63570" s="10"/>
      <c r="L63570" s="10"/>
      <c r="M63570" s="10"/>
    </row>
    <row r="63571" spans="2:13" s="1" customFormat="1" ht="13.8" x14ac:dyDescent="0.3">
      <c r="B63571" s="10"/>
      <c r="L63571" s="10"/>
      <c r="M63571" s="10"/>
    </row>
    <row r="63572" spans="2:13" s="1" customFormat="1" ht="13.8" x14ac:dyDescent="0.3">
      <c r="B63572" s="10"/>
      <c r="L63572" s="10"/>
      <c r="M63572" s="10"/>
    </row>
    <row r="63573" spans="2:13" s="1" customFormat="1" ht="13.8" x14ac:dyDescent="0.3">
      <c r="B63573" s="10"/>
      <c r="L63573" s="10"/>
      <c r="M63573" s="10"/>
    </row>
    <row r="63574" spans="2:13" s="1" customFormat="1" ht="13.8" x14ac:dyDescent="0.3">
      <c r="B63574" s="10"/>
      <c r="L63574" s="10"/>
      <c r="M63574" s="10"/>
    </row>
    <row r="63575" spans="2:13" s="1" customFormat="1" ht="13.8" x14ac:dyDescent="0.3">
      <c r="B63575" s="10"/>
      <c r="L63575" s="10"/>
      <c r="M63575" s="10"/>
    </row>
    <row r="63576" spans="2:13" s="1" customFormat="1" ht="13.8" x14ac:dyDescent="0.3">
      <c r="B63576" s="10"/>
      <c r="L63576" s="10"/>
      <c r="M63576" s="10"/>
    </row>
    <row r="63577" spans="2:13" s="1" customFormat="1" ht="13.8" x14ac:dyDescent="0.3">
      <c r="B63577" s="10"/>
      <c r="L63577" s="10"/>
      <c r="M63577" s="10"/>
    </row>
    <row r="63578" spans="2:13" s="1" customFormat="1" ht="13.8" x14ac:dyDescent="0.3">
      <c r="B63578" s="10"/>
      <c r="L63578" s="10"/>
      <c r="M63578" s="10"/>
    </row>
    <row r="63579" spans="2:13" s="1" customFormat="1" ht="13.8" x14ac:dyDescent="0.3">
      <c r="B63579" s="10"/>
      <c r="L63579" s="10"/>
      <c r="M63579" s="10"/>
    </row>
    <row r="63580" spans="2:13" s="1" customFormat="1" ht="13.8" x14ac:dyDescent="0.3">
      <c r="B63580" s="10"/>
      <c r="L63580" s="10"/>
      <c r="M63580" s="10"/>
    </row>
    <row r="63581" spans="2:13" s="1" customFormat="1" ht="13.8" x14ac:dyDescent="0.3">
      <c r="B63581" s="10"/>
      <c r="L63581" s="10"/>
      <c r="M63581" s="10"/>
    </row>
    <row r="63582" spans="2:13" s="1" customFormat="1" ht="13.8" x14ac:dyDescent="0.3">
      <c r="B63582" s="10"/>
      <c r="L63582" s="10"/>
      <c r="M63582" s="10"/>
    </row>
    <row r="63583" spans="2:13" s="1" customFormat="1" ht="13.8" x14ac:dyDescent="0.3">
      <c r="B63583" s="10"/>
      <c r="L63583" s="10"/>
      <c r="M63583" s="10"/>
    </row>
    <row r="63584" spans="2:13" s="1" customFormat="1" ht="13.8" x14ac:dyDescent="0.3">
      <c r="B63584" s="10"/>
      <c r="L63584" s="10"/>
      <c r="M63584" s="10"/>
    </row>
    <row r="63585" spans="2:13" s="1" customFormat="1" ht="13.8" x14ac:dyDescent="0.3">
      <c r="B63585" s="10"/>
      <c r="L63585" s="10"/>
      <c r="M63585" s="10"/>
    </row>
    <row r="63586" spans="2:13" s="1" customFormat="1" ht="13.8" x14ac:dyDescent="0.3">
      <c r="B63586" s="10"/>
      <c r="L63586" s="10"/>
      <c r="M63586" s="10"/>
    </row>
    <row r="63587" spans="2:13" s="1" customFormat="1" ht="13.8" x14ac:dyDescent="0.3">
      <c r="B63587" s="10"/>
      <c r="L63587" s="10"/>
      <c r="M63587" s="10"/>
    </row>
    <row r="63588" spans="2:13" s="1" customFormat="1" ht="13.8" x14ac:dyDescent="0.3">
      <c r="B63588" s="10"/>
      <c r="L63588" s="10"/>
      <c r="M63588" s="10"/>
    </row>
    <row r="63589" spans="2:13" s="1" customFormat="1" ht="13.8" x14ac:dyDescent="0.3">
      <c r="B63589" s="10"/>
      <c r="L63589" s="10"/>
      <c r="M63589" s="10"/>
    </row>
    <row r="63590" spans="2:13" s="1" customFormat="1" ht="13.8" x14ac:dyDescent="0.3">
      <c r="B63590" s="10"/>
      <c r="L63590" s="10"/>
      <c r="M63590" s="10"/>
    </row>
    <row r="63591" spans="2:13" s="1" customFormat="1" ht="13.8" x14ac:dyDescent="0.3">
      <c r="B63591" s="10"/>
      <c r="L63591" s="10"/>
      <c r="M63591" s="10"/>
    </row>
    <row r="63592" spans="2:13" s="1" customFormat="1" ht="13.8" x14ac:dyDescent="0.3">
      <c r="B63592" s="10"/>
      <c r="L63592" s="10"/>
      <c r="M63592" s="10"/>
    </row>
    <row r="63593" spans="2:13" s="1" customFormat="1" ht="13.8" x14ac:dyDescent="0.3">
      <c r="B63593" s="10"/>
      <c r="L63593" s="10"/>
      <c r="M63593" s="10"/>
    </row>
    <row r="63594" spans="2:13" s="1" customFormat="1" ht="13.8" x14ac:dyDescent="0.3">
      <c r="B63594" s="10"/>
      <c r="L63594" s="10"/>
      <c r="M63594" s="10"/>
    </row>
    <row r="63595" spans="2:13" s="1" customFormat="1" ht="13.8" x14ac:dyDescent="0.3">
      <c r="B63595" s="10"/>
      <c r="L63595" s="10"/>
      <c r="M63595" s="10"/>
    </row>
    <row r="63596" spans="2:13" s="1" customFormat="1" ht="13.8" x14ac:dyDescent="0.3">
      <c r="B63596" s="10"/>
      <c r="L63596" s="10"/>
      <c r="M63596" s="10"/>
    </row>
    <row r="63597" spans="2:13" s="1" customFormat="1" ht="13.8" x14ac:dyDescent="0.3">
      <c r="B63597" s="10"/>
      <c r="L63597" s="10"/>
      <c r="M63597" s="10"/>
    </row>
    <row r="63598" spans="2:13" s="1" customFormat="1" ht="13.8" x14ac:dyDescent="0.3">
      <c r="B63598" s="10"/>
      <c r="L63598" s="10"/>
      <c r="M63598" s="10"/>
    </row>
    <row r="63599" spans="2:13" s="1" customFormat="1" ht="13.8" x14ac:dyDescent="0.3">
      <c r="B63599" s="10"/>
      <c r="L63599" s="10"/>
      <c r="M63599" s="10"/>
    </row>
    <row r="63600" spans="2:13" s="1" customFormat="1" ht="13.8" x14ac:dyDescent="0.3">
      <c r="B63600" s="10"/>
      <c r="L63600" s="10"/>
      <c r="M63600" s="10"/>
    </row>
    <row r="63601" spans="2:13" s="1" customFormat="1" ht="13.8" x14ac:dyDescent="0.3">
      <c r="B63601" s="10"/>
      <c r="L63601" s="10"/>
      <c r="M63601" s="10"/>
    </row>
    <row r="63602" spans="2:13" s="1" customFormat="1" ht="13.8" x14ac:dyDescent="0.3">
      <c r="B63602" s="10"/>
      <c r="L63602" s="10"/>
      <c r="M63602" s="10"/>
    </row>
    <row r="63603" spans="2:13" s="1" customFormat="1" ht="13.8" x14ac:dyDescent="0.3">
      <c r="B63603" s="10"/>
      <c r="L63603" s="10"/>
      <c r="M63603" s="10"/>
    </row>
    <row r="63604" spans="2:13" s="1" customFormat="1" ht="13.8" x14ac:dyDescent="0.3">
      <c r="B63604" s="10"/>
      <c r="L63604" s="10"/>
      <c r="M63604" s="10"/>
    </row>
    <row r="63605" spans="2:13" s="1" customFormat="1" ht="13.8" x14ac:dyDescent="0.3">
      <c r="B63605" s="10"/>
      <c r="L63605" s="10"/>
      <c r="M63605" s="10"/>
    </row>
    <row r="63606" spans="2:13" s="1" customFormat="1" ht="13.8" x14ac:dyDescent="0.3">
      <c r="B63606" s="10"/>
      <c r="L63606" s="10"/>
      <c r="M63606" s="10"/>
    </row>
    <row r="63607" spans="2:13" s="1" customFormat="1" ht="13.8" x14ac:dyDescent="0.3">
      <c r="B63607" s="10"/>
      <c r="L63607" s="10"/>
      <c r="M63607" s="10"/>
    </row>
    <row r="63608" spans="2:13" s="1" customFormat="1" ht="13.8" x14ac:dyDescent="0.3">
      <c r="B63608" s="10"/>
      <c r="L63608" s="10"/>
      <c r="M63608" s="10"/>
    </row>
    <row r="63609" spans="2:13" s="1" customFormat="1" ht="13.8" x14ac:dyDescent="0.3">
      <c r="B63609" s="10"/>
      <c r="L63609" s="10"/>
      <c r="M63609" s="10"/>
    </row>
    <row r="63610" spans="2:13" s="1" customFormat="1" ht="13.8" x14ac:dyDescent="0.3">
      <c r="B63610" s="10"/>
      <c r="L63610" s="10"/>
      <c r="M63610" s="10"/>
    </row>
    <row r="63611" spans="2:13" s="1" customFormat="1" ht="13.8" x14ac:dyDescent="0.3">
      <c r="B63611" s="10"/>
      <c r="L63611" s="10"/>
      <c r="M63611" s="10"/>
    </row>
    <row r="63612" spans="2:13" s="1" customFormat="1" ht="13.8" x14ac:dyDescent="0.3">
      <c r="B63612" s="10"/>
      <c r="L63612" s="10"/>
      <c r="M63612" s="10"/>
    </row>
    <row r="63613" spans="2:13" s="1" customFormat="1" ht="13.8" x14ac:dyDescent="0.3">
      <c r="B63613" s="10"/>
      <c r="L63613" s="10"/>
      <c r="M63613" s="10"/>
    </row>
    <row r="63614" spans="2:13" s="1" customFormat="1" ht="13.8" x14ac:dyDescent="0.3">
      <c r="B63614" s="10"/>
      <c r="L63614" s="10"/>
      <c r="M63614" s="10"/>
    </row>
    <row r="63615" spans="2:13" s="1" customFormat="1" ht="13.8" x14ac:dyDescent="0.3">
      <c r="B63615" s="10"/>
      <c r="L63615" s="10"/>
      <c r="M63615" s="10"/>
    </row>
    <row r="63616" spans="2:13" s="1" customFormat="1" ht="13.8" x14ac:dyDescent="0.3">
      <c r="B63616" s="10"/>
      <c r="L63616" s="10"/>
      <c r="M63616" s="10"/>
    </row>
    <row r="63617" spans="2:13" s="1" customFormat="1" ht="13.8" x14ac:dyDescent="0.3">
      <c r="B63617" s="10"/>
      <c r="L63617" s="10"/>
      <c r="M63617" s="10"/>
    </row>
    <row r="63618" spans="2:13" s="1" customFormat="1" ht="13.8" x14ac:dyDescent="0.3">
      <c r="B63618" s="10"/>
      <c r="L63618" s="10"/>
      <c r="M63618" s="10"/>
    </row>
    <row r="63619" spans="2:13" s="1" customFormat="1" ht="13.8" x14ac:dyDescent="0.3">
      <c r="B63619" s="10"/>
      <c r="L63619" s="10"/>
      <c r="M63619" s="10"/>
    </row>
    <row r="63620" spans="2:13" s="1" customFormat="1" ht="13.8" x14ac:dyDescent="0.3">
      <c r="B63620" s="10"/>
      <c r="L63620" s="10"/>
      <c r="M63620" s="10"/>
    </row>
    <row r="63621" spans="2:13" s="1" customFormat="1" ht="13.8" x14ac:dyDescent="0.3">
      <c r="B63621" s="10"/>
      <c r="L63621" s="10"/>
      <c r="M63621" s="10"/>
    </row>
    <row r="63622" spans="2:13" s="1" customFormat="1" ht="13.8" x14ac:dyDescent="0.3">
      <c r="B63622" s="10"/>
      <c r="L63622" s="10"/>
      <c r="M63622" s="10"/>
    </row>
    <row r="63623" spans="2:13" s="1" customFormat="1" ht="13.8" x14ac:dyDescent="0.3">
      <c r="B63623" s="10"/>
      <c r="L63623" s="10"/>
      <c r="M63623" s="10"/>
    </row>
    <row r="63624" spans="2:13" s="1" customFormat="1" ht="13.8" x14ac:dyDescent="0.3">
      <c r="B63624" s="10"/>
      <c r="L63624" s="10"/>
      <c r="M63624" s="10"/>
    </row>
    <row r="63625" spans="2:13" s="1" customFormat="1" ht="13.8" x14ac:dyDescent="0.3">
      <c r="B63625" s="10"/>
      <c r="L63625" s="10"/>
      <c r="M63625" s="10"/>
    </row>
    <row r="63626" spans="2:13" s="1" customFormat="1" ht="13.8" x14ac:dyDescent="0.3">
      <c r="B63626" s="10"/>
      <c r="L63626" s="10"/>
      <c r="M63626" s="10"/>
    </row>
    <row r="63627" spans="2:13" s="1" customFormat="1" ht="13.8" x14ac:dyDescent="0.3">
      <c r="B63627" s="10"/>
      <c r="L63627" s="10"/>
      <c r="M63627" s="10"/>
    </row>
    <row r="63628" spans="2:13" s="1" customFormat="1" ht="13.8" x14ac:dyDescent="0.3">
      <c r="B63628" s="10"/>
      <c r="L63628" s="10"/>
      <c r="M63628" s="10"/>
    </row>
    <row r="63629" spans="2:13" s="1" customFormat="1" ht="13.8" x14ac:dyDescent="0.3">
      <c r="B63629" s="10"/>
      <c r="L63629" s="10"/>
      <c r="M63629" s="10"/>
    </row>
    <row r="63630" spans="2:13" s="1" customFormat="1" ht="13.8" x14ac:dyDescent="0.3">
      <c r="B63630" s="10"/>
      <c r="L63630" s="10"/>
      <c r="M63630" s="10"/>
    </row>
    <row r="63631" spans="2:13" s="1" customFormat="1" ht="13.8" x14ac:dyDescent="0.3">
      <c r="B63631" s="10"/>
      <c r="L63631" s="10"/>
      <c r="M63631" s="10"/>
    </row>
    <row r="63632" spans="2:13" s="1" customFormat="1" ht="13.8" x14ac:dyDescent="0.3">
      <c r="B63632" s="10"/>
      <c r="L63632" s="10"/>
      <c r="M63632" s="10"/>
    </row>
    <row r="63633" spans="2:13" s="1" customFormat="1" ht="13.8" x14ac:dyDescent="0.3">
      <c r="B63633" s="10"/>
      <c r="L63633" s="10"/>
      <c r="M63633" s="10"/>
    </row>
    <row r="63634" spans="2:13" s="1" customFormat="1" ht="13.8" x14ac:dyDescent="0.3">
      <c r="B63634" s="10"/>
      <c r="L63634" s="10"/>
      <c r="M63634" s="10"/>
    </row>
    <row r="63635" spans="2:13" s="1" customFormat="1" ht="13.8" x14ac:dyDescent="0.3">
      <c r="B63635" s="10"/>
      <c r="L63635" s="10"/>
      <c r="M63635" s="10"/>
    </row>
    <row r="63636" spans="2:13" s="1" customFormat="1" ht="13.8" x14ac:dyDescent="0.3">
      <c r="B63636" s="10"/>
      <c r="L63636" s="10"/>
      <c r="M63636" s="10"/>
    </row>
    <row r="63637" spans="2:13" s="1" customFormat="1" ht="13.8" x14ac:dyDescent="0.3">
      <c r="B63637" s="10"/>
      <c r="L63637" s="10"/>
      <c r="M63637" s="10"/>
    </row>
    <row r="63638" spans="2:13" s="1" customFormat="1" ht="13.8" x14ac:dyDescent="0.3">
      <c r="B63638" s="10"/>
      <c r="L63638" s="10"/>
      <c r="M63638" s="10"/>
    </row>
    <row r="63639" spans="2:13" s="1" customFormat="1" ht="13.8" x14ac:dyDescent="0.3">
      <c r="B63639" s="10"/>
      <c r="L63639" s="10"/>
      <c r="M63639" s="10"/>
    </row>
    <row r="63640" spans="2:13" s="1" customFormat="1" ht="13.8" x14ac:dyDescent="0.3">
      <c r="B63640" s="10"/>
      <c r="L63640" s="10"/>
      <c r="M63640" s="10"/>
    </row>
    <row r="63641" spans="2:13" s="1" customFormat="1" ht="13.8" x14ac:dyDescent="0.3">
      <c r="B63641" s="10"/>
      <c r="L63641" s="10"/>
      <c r="M63641" s="10"/>
    </row>
    <row r="63642" spans="2:13" s="1" customFormat="1" ht="13.8" x14ac:dyDescent="0.3">
      <c r="B63642" s="10"/>
      <c r="L63642" s="10"/>
      <c r="M63642" s="10"/>
    </row>
    <row r="63643" spans="2:13" s="1" customFormat="1" ht="13.8" x14ac:dyDescent="0.3">
      <c r="B63643" s="10"/>
      <c r="L63643" s="10"/>
      <c r="M63643" s="10"/>
    </row>
    <row r="63644" spans="2:13" s="1" customFormat="1" ht="13.8" x14ac:dyDescent="0.3">
      <c r="B63644" s="10"/>
      <c r="L63644" s="10"/>
      <c r="M63644" s="10"/>
    </row>
    <row r="63645" spans="2:13" s="1" customFormat="1" ht="13.8" x14ac:dyDescent="0.3">
      <c r="B63645" s="10"/>
      <c r="L63645" s="10"/>
      <c r="M63645" s="10"/>
    </row>
    <row r="63646" spans="2:13" s="1" customFormat="1" ht="13.8" x14ac:dyDescent="0.3">
      <c r="B63646" s="10"/>
      <c r="L63646" s="10"/>
      <c r="M63646" s="10"/>
    </row>
    <row r="63647" spans="2:13" s="1" customFormat="1" ht="13.8" x14ac:dyDescent="0.3">
      <c r="B63647" s="10"/>
      <c r="L63647" s="10"/>
      <c r="M63647" s="10"/>
    </row>
    <row r="63648" spans="2:13" s="1" customFormat="1" ht="13.8" x14ac:dyDescent="0.3">
      <c r="B63648" s="10"/>
      <c r="L63648" s="10"/>
      <c r="M63648" s="10"/>
    </row>
    <row r="63649" spans="2:13" s="1" customFormat="1" ht="13.8" x14ac:dyDescent="0.3">
      <c r="B63649" s="10"/>
      <c r="L63649" s="10"/>
      <c r="M63649" s="10"/>
    </row>
    <row r="63650" spans="2:13" s="1" customFormat="1" ht="13.8" x14ac:dyDescent="0.3">
      <c r="B63650" s="10"/>
      <c r="L63650" s="10"/>
      <c r="M63650" s="10"/>
    </row>
    <row r="63651" spans="2:13" s="1" customFormat="1" ht="13.8" x14ac:dyDescent="0.3">
      <c r="B63651" s="10"/>
      <c r="L63651" s="10"/>
      <c r="M63651" s="10"/>
    </row>
    <row r="63652" spans="2:13" s="1" customFormat="1" ht="13.8" x14ac:dyDescent="0.3">
      <c r="B63652" s="10"/>
      <c r="L63652" s="10"/>
      <c r="M63652" s="10"/>
    </row>
    <row r="63653" spans="2:13" s="1" customFormat="1" ht="13.8" x14ac:dyDescent="0.3">
      <c r="B63653" s="10"/>
      <c r="L63653" s="10"/>
      <c r="M63653" s="10"/>
    </row>
    <row r="63654" spans="2:13" s="1" customFormat="1" ht="13.8" x14ac:dyDescent="0.3">
      <c r="B63654" s="10"/>
      <c r="L63654" s="10"/>
      <c r="M63654" s="10"/>
    </row>
    <row r="63655" spans="2:13" s="1" customFormat="1" ht="13.8" x14ac:dyDescent="0.3">
      <c r="B63655" s="10"/>
      <c r="L63655" s="10"/>
      <c r="M63655" s="10"/>
    </row>
    <row r="63656" spans="2:13" s="1" customFormat="1" ht="13.8" x14ac:dyDescent="0.3">
      <c r="B63656" s="10"/>
      <c r="L63656" s="10"/>
      <c r="M63656" s="10"/>
    </row>
    <row r="63657" spans="2:13" s="1" customFormat="1" ht="13.8" x14ac:dyDescent="0.3">
      <c r="B63657" s="10"/>
      <c r="L63657" s="10"/>
      <c r="M63657" s="10"/>
    </row>
    <row r="63658" spans="2:13" s="1" customFormat="1" ht="13.8" x14ac:dyDescent="0.3">
      <c r="B63658" s="10"/>
      <c r="L63658" s="10"/>
      <c r="M63658" s="10"/>
    </row>
    <row r="63659" spans="2:13" s="1" customFormat="1" ht="13.8" x14ac:dyDescent="0.3">
      <c r="B63659" s="10"/>
      <c r="L63659" s="10"/>
      <c r="M63659" s="10"/>
    </row>
    <row r="63660" spans="2:13" s="1" customFormat="1" ht="13.8" x14ac:dyDescent="0.3">
      <c r="B63660" s="10"/>
      <c r="L63660" s="10"/>
      <c r="M63660" s="10"/>
    </row>
    <row r="63661" spans="2:13" s="1" customFormat="1" ht="13.8" x14ac:dyDescent="0.3">
      <c r="B63661" s="10"/>
      <c r="L63661" s="10"/>
      <c r="M63661" s="10"/>
    </row>
    <row r="63662" spans="2:13" s="1" customFormat="1" ht="13.8" x14ac:dyDescent="0.3">
      <c r="B63662" s="10"/>
      <c r="L63662" s="10"/>
      <c r="M63662" s="10"/>
    </row>
    <row r="63663" spans="2:13" s="1" customFormat="1" ht="13.8" x14ac:dyDescent="0.3">
      <c r="B63663" s="10"/>
      <c r="L63663" s="10"/>
      <c r="M63663" s="10"/>
    </row>
    <row r="63664" spans="2:13" s="1" customFormat="1" ht="13.8" x14ac:dyDescent="0.3">
      <c r="B63664" s="10"/>
      <c r="L63664" s="10"/>
      <c r="M63664" s="10"/>
    </row>
    <row r="63665" spans="2:13" s="1" customFormat="1" ht="13.8" x14ac:dyDescent="0.3">
      <c r="B63665" s="10"/>
      <c r="L63665" s="10"/>
      <c r="M63665" s="10"/>
    </row>
    <row r="63666" spans="2:13" s="1" customFormat="1" ht="13.8" x14ac:dyDescent="0.3">
      <c r="B63666" s="10"/>
      <c r="L63666" s="10"/>
      <c r="M63666" s="10"/>
    </row>
    <row r="63667" spans="2:13" s="1" customFormat="1" ht="13.8" x14ac:dyDescent="0.3">
      <c r="B63667" s="10"/>
      <c r="L63667" s="10"/>
      <c r="M63667" s="10"/>
    </row>
    <row r="63668" spans="2:13" s="1" customFormat="1" ht="13.8" x14ac:dyDescent="0.3">
      <c r="B63668" s="10"/>
      <c r="L63668" s="10"/>
      <c r="M63668" s="10"/>
    </row>
    <row r="63669" spans="2:13" s="1" customFormat="1" ht="13.8" x14ac:dyDescent="0.3">
      <c r="B63669" s="10"/>
      <c r="L63669" s="10"/>
      <c r="M63669" s="10"/>
    </row>
    <row r="63670" spans="2:13" s="1" customFormat="1" ht="13.8" x14ac:dyDescent="0.3">
      <c r="B63670" s="10"/>
      <c r="L63670" s="10"/>
      <c r="M63670" s="10"/>
    </row>
    <row r="63671" spans="2:13" s="1" customFormat="1" ht="13.8" x14ac:dyDescent="0.3">
      <c r="B63671" s="10"/>
      <c r="L63671" s="10"/>
      <c r="M63671" s="10"/>
    </row>
    <row r="63672" spans="2:13" s="1" customFormat="1" ht="13.8" x14ac:dyDescent="0.3">
      <c r="B63672" s="10"/>
      <c r="L63672" s="10"/>
      <c r="M63672" s="10"/>
    </row>
    <row r="63673" spans="2:13" s="1" customFormat="1" ht="13.8" x14ac:dyDescent="0.3">
      <c r="B63673" s="10"/>
      <c r="L63673" s="10"/>
      <c r="M63673" s="10"/>
    </row>
    <row r="63674" spans="2:13" s="1" customFormat="1" ht="13.8" x14ac:dyDescent="0.3">
      <c r="B63674" s="10"/>
      <c r="L63674" s="10"/>
      <c r="M63674" s="10"/>
    </row>
    <row r="63675" spans="2:13" s="1" customFormat="1" ht="13.8" x14ac:dyDescent="0.3">
      <c r="B63675" s="10"/>
      <c r="L63675" s="10"/>
      <c r="M63675" s="10"/>
    </row>
    <row r="63676" spans="2:13" s="1" customFormat="1" ht="13.8" x14ac:dyDescent="0.3">
      <c r="B63676" s="10"/>
      <c r="L63676" s="10"/>
      <c r="M63676" s="10"/>
    </row>
    <row r="63677" spans="2:13" s="1" customFormat="1" ht="13.8" x14ac:dyDescent="0.3">
      <c r="B63677" s="10"/>
      <c r="L63677" s="10"/>
      <c r="M63677" s="10"/>
    </row>
    <row r="63678" spans="2:13" s="1" customFormat="1" ht="13.8" x14ac:dyDescent="0.3">
      <c r="B63678" s="10"/>
      <c r="L63678" s="10"/>
      <c r="M63678" s="10"/>
    </row>
    <row r="63679" spans="2:13" s="1" customFormat="1" ht="13.8" x14ac:dyDescent="0.3">
      <c r="B63679" s="10"/>
      <c r="L63679" s="10"/>
      <c r="M63679" s="10"/>
    </row>
    <row r="63680" spans="2:13" s="1" customFormat="1" ht="13.8" x14ac:dyDescent="0.3">
      <c r="B63680" s="10"/>
      <c r="L63680" s="10"/>
      <c r="M63680" s="10"/>
    </row>
    <row r="63681" spans="2:13" s="1" customFormat="1" ht="13.8" x14ac:dyDescent="0.3">
      <c r="B63681" s="10"/>
      <c r="L63681" s="10"/>
      <c r="M63681" s="10"/>
    </row>
    <row r="63682" spans="2:13" s="1" customFormat="1" ht="13.8" x14ac:dyDescent="0.3">
      <c r="B63682" s="10"/>
      <c r="L63682" s="10"/>
      <c r="M63682" s="10"/>
    </row>
    <row r="63683" spans="2:13" s="1" customFormat="1" ht="13.8" x14ac:dyDescent="0.3">
      <c r="B63683" s="10"/>
      <c r="L63683" s="10"/>
      <c r="M63683" s="10"/>
    </row>
    <row r="63684" spans="2:13" s="1" customFormat="1" ht="13.8" x14ac:dyDescent="0.3">
      <c r="B63684" s="10"/>
      <c r="L63684" s="10"/>
      <c r="M63684" s="10"/>
    </row>
    <row r="63685" spans="2:13" s="1" customFormat="1" ht="13.8" x14ac:dyDescent="0.3">
      <c r="B63685" s="10"/>
      <c r="L63685" s="10"/>
      <c r="M63685" s="10"/>
    </row>
    <row r="63686" spans="2:13" s="1" customFormat="1" ht="13.8" x14ac:dyDescent="0.3">
      <c r="B63686" s="10"/>
      <c r="L63686" s="10"/>
      <c r="M63686" s="10"/>
    </row>
    <row r="63687" spans="2:13" s="1" customFormat="1" ht="13.8" x14ac:dyDescent="0.3">
      <c r="B63687" s="10"/>
      <c r="L63687" s="10"/>
      <c r="M63687" s="10"/>
    </row>
    <row r="63688" spans="2:13" s="1" customFormat="1" ht="13.8" x14ac:dyDescent="0.3">
      <c r="B63688" s="10"/>
      <c r="L63688" s="10"/>
      <c r="M63688" s="10"/>
    </row>
    <row r="63689" spans="2:13" s="1" customFormat="1" ht="13.8" x14ac:dyDescent="0.3">
      <c r="B63689" s="10"/>
      <c r="L63689" s="10"/>
      <c r="M63689" s="10"/>
    </row>
    <row r="63690" spans="2:13" s="1" customFormat="1" ht="13.8" x14ac:dyDescent="0.3">
      <c r="B63690" s="10"/>
      <c r="L63690" s="10"/>
      <c r="M63690" s="10"/>
    </row>
    <row r="63691" spans="2:13" s="1" customFormat="1" ht="13.8" x14ac:dyDescent="0.3">
      <c r="B63691" s="10"/>
      <c r="L63691" s="10"/>
      <c r="M63691" s="10"/>
    </row>
    <row r="63692" spans="2:13" s="1" customFormat="1" ht="13.8" x14ac:dyDescent="0.3">
      <c r="B63692" s="10"/>
      <c r="L63692" s="10"/>
      <c r="M63692" s="10"/>
    </row>
    <row r="63693" spans="2:13" s="1" customFormat="1" ht="13.8" x14ac:dyDescent="0.3">
      <c r="B63693" s="10"/>
      <c r="L63693" s="10"/>
      <c r="M63693" s="10"/>
    </row>
    <row r="63694" spans="2:13" s="1" customFormat="1" ht="13.8" x14ac:dyDescent="0.3">
      <c r="B63694" s="10"/>
      <c r="L63694" s="10"/>
      <c r="M63694" s="10"/>
    </row>
    <row r="63695" spans="2:13" s="1" customFormat="1" ht="13.8" x14ac:dyDescent="0.3">
      <c r="B63695" s="10"/>
      <c r="L63695" s="10"/>
      <c r="M63695" s="10"/>
    </row>
    <row r="63696" spans="2:13" s="1" customFormat="1" ht="13.8" x14ac:dyDescent="0.3">
      <c r="B63696" s="10"/>
      <c r="L63696" s="10"/>
      <c r="M63696" s="10"/>
    </row>
    <row r="63697" spans="2:13" s="1" customFormat="1" ht="13.8" x14ac:dyDescent="0.3">
      <c r="B63697" s="10"/>
      <c r="L63697" s="10"/>
      <c r="M63697" s="10"/>
    </row>
    <row r="63698" spans="2:13" s="1" customFormat="1" ht="13.8" x14ac:dyDescent="0.3">
      <c r="B63698" s="10"/>
      <c r="L63698" s="10"/>
      <c r="M63698" s="10"/>
    </row>
    <row r="63699" spans="2:13" s="1" customFormat="1" ht="13.8" x14ac:dyDescent="0.3">
      <c r="B63699" s="10"/>
      <c r="L63699" s="10"/>
      <c r="M63699" s="10"/>
    </row>
    <row r="63700" spans="2:13" s="1" customFormat="1" ht="13.8" x14ac:dyDescent="0.3">
      <c r="B63700" s="10"/>
      <c r="L63700" s="10"/>
      <c r="M63700" s="10"/>
    </row>
    <row r="63701" spans="2:13" s="1" customFormat="1" ht="13.8" x14ac:dyDescent="0.3">
      <c r="B63701" s="10"/>
      <c r="L63701" s="10"/>
      <c r="M63701" s="10"/>
    </row>
    <row r="63702" spans="2:13" s="1" customFormat="1" ht="13.8" x14ac:dyDescent="0.3">
      <c r="B63702" s="10"/>
      <c r="L63702" s="10"/>
      <c r="M63702" s="10"/>
    </row>
    <row r="63703" spans="2:13" s="1" customFormat="1" ht="13.8" x14ac:dyDescent="0.3">
      <c r="B63703" s="10"/>
      <c r="L63703" s="10"/>
      <c r="M63703" s="10"/>
    </row>
    <row r="63704" spans="2:13" s="1" customFormat="1" ht="13.8" x14ac:dyDescent="0.3">
      <c r="B63704" s="10"/>
      <c r="L63704" s="10"/>
      <c r="M63704" s="10"/>
    </row>
    <row r="63705" spans="2:13" s="1" customFormat="1" ht="13.8" x14ac:dyDescent="0.3">
      <c r="B63705" s="10"/>
      <c r="L63705" s="10"/>
      <c r="M63705" s="10"/>
    </row>
    <row r="63706" spans="2:13" s="1" customFormat="1" ht="13.8" x14ac:dyDescent="0.3">
      <c r="B63706" s="10"/>
      <c r="L63706" s="10"/>
      <c r="M63706" s="10"/>
    </row>
    <row r="63707" spans="2:13" s="1" customFormat="1" ht="13.8" x14ac:dyDescent="0.3">
      <c r="B63707" s="10"/>
      <c r="L63707" s="10"/>
      <c r="M63707" s="10"/>
    </row>
    <row r="63708" spans="2:13" s="1" customFormat="1" ht="13.8" x14ac:dyDescent="0.3">
      <c r="B63708" s="10"/>
      <c r="L63708" s="10"/>
      <c r="M63708" s="10"/>
    </row>
    <row r="63709" spans="2:13" s="1" customFormat="1" ht="13.8" x14ac:dyDescent="0.3">
      <c r="B63709" s="10"/>
      <c r="L63709" s="10"/>
      <c r="M63709" s="10"/>
    </row>
    <row r="63710" spans="2:13" s="1" customFormat="1" ht="13.8" x14ac:dyDescent="0.3">
      <c r="B63710" s="10"/>
      <c r="L63710" s="10"/>
      <c r="M63710" s="10"/>
    </row>
    <row r="63711" spans="2:13" s="1" customFormat="1" ht="13.8" x14ac:dyDescent="0.3">
      <c r="B63711" s="10"/>
      <c r="L63711" s="10"/>
      <c r="M63711" s="10"/>
    </row>
    <row r="63712" spans="2:13" s="1" customFormat="1" ht="13.8" x14ac:dyDescent="0.3">
      <c r="B63712" s="10"/>
      <c r="L63712" s="10"/>
      <c r="M63712" s="10"/>
    </row>
    <row r="63713" spans="2:13" s="1" customFormat="1" ht="13.8" x14ac:dyDescent="0.3">
      <c r="B63713" s="10"/>
      <c r="L63713" s="10"/>
      <c r="M63713" s="10"/>
    </row>
    <row r="63714" spans="2:13" s="1" customFormat="1" ht="13.8" x14ac:dyDescent="0.3">
      <c r="B63714" s="10"/>
      <c r="L63714" s="10"/>
      <c r="M63714" s="10"/>
    </row>
    <row r="63715" spans="2:13" s="1" customFormat="1" ht="13.8" x14ac:dyDescent="0.3">
      <c r="B63715" s="10"/>
      <c r="L63715" s="10"/>
      <c r="M63715" s="10"/>
    </row>
    <row r="63716" spans="2:13" s="1" customFormat="1" ht="13.8" x14ac:dyDescent="0.3">
      <c r="B63716" s="10"/>
      <c r="L63716" s="10"/>
      <c r="M63716" s="10"/>
    </row>
    <row r="63717" spans="2:13" s="1" customFormat="1" ht="13.8" x14ac:dyDescent="0.3">
      <c r="B63717" s="10"/>
      <c r="L63717" s="10"/>
      <c r="M63717" s="10"/>
    </row>
    <row r="63718" spans="2:13" s="1" customFormat="1" ht="13.8" x14ac:dyDescent="0.3">
      <c r="B63718" s="10"/>
      <c r="L63718" s="10"/>
      <c r="M63718" s="10"/>
    </row>
    <row r="63719" spans="2:13" s="1" customFormat="1" ht="13.8" x14ac:dyDescent="0.3">
      <c r="B63719" s="10"/>
      <c r="L63719" s="10"/>
      <c r="M63719" s="10"/>
    </row>
    <row r="63720" spans="2:13" s="1" customFormat="1" ht="13.8" x14ac:dyDescent="0.3">
      <c r="B63720" s="10"/>
      <c r="L63720" s="10"/>
      <c r="M63720" s="10"/>
    </row>
    <row r="63721" spans="2:13" s="1" customFormat="1" ht="13.8" x14ac:dyDescent="0.3">
      <c r="B63721" s="10"/>
      <c r="L63721" s="10"/>
      <c r="M63721" s="10"/>
    </row>
    <row r="63722" spans="2:13" s="1" customFormat="1" ht="13.8" x14ac:dyDescent="0.3">
      <c r="B63722" s="10"/>
      <c r="L63722" s="10"/>
      <c r="M63722" s="10"/>
    </row>
    <row r="63723" spans="2:13" s="1" customFormat="1" ht="13.8" x14ac:dyDescent="0.3">
      <c r="B63723" s="10"/>
      <c r="L63723" s="10"/>
      <c r="M63723" s="10"/>
    </row>
    <row r="63724" spans="2:13" s="1" customFormat="1" ht="13.8" x14ac:dyDescent="0.3">
      <c r="B63724" s="10"/>
      <c r="L63724" s="10"/>
      <c r="M63724" s="10"/>
    </row>
    <row r="63725" spans="2:13" s="1" customFormat="1" ht="13.8" x14ac:dyDescent="0.3">
      <c r="B63725" s="10"/>
      <c r="L63725" s="10"/>
      <c r="M63725" s="10"/>
    </row>
    <row r="63726" spans="2:13" s="1" customFormat="1" ht="13.8" x14ac:dyDescent="0.3">
      <c r="B63726" s="10"/>
      <c r="L63726" s="10"/>
      <c r="M63726" s="10"/>
    </row>
    <row r="63727" spans="2:13" s="1" customFormat="1" ht="13.8" x14ac:dyDescent="0.3">
      <c r="B63727" s="10"/>
      <c r="L63727" s="10"/>
      <c r="M63727" s="10"/>
    </row>
    <row r="63728" spans="2:13" s="1" customFormat="1" ht="13.8" x14ac:dyDescent="0.3">
      <c r="B63728" s="10"/>
      <c r="L63728" s="10"/>
      <c r="M63728" s="10"/>
    </row>
    <row r="63729" spans="2:13" s="1" customFormat="1" ht="13.8" x14ac:dyDescent="0.3">
      <c r="B63729" s="10"/>
      <c r="L63729" s="10"/>
      <c r="M63729" s="10"/>
    </row>
    <row r="63730" spans="2:13" s="1" customFormat="1" ht="13.8" x14ac:dyDescent="0.3">
      <c r="B63730" s="10"/>
      <c r="L63730" s="10"/>
      <c r="M63730" s="10"/>
    </row>
    <row r="63731" spans="2:13" s="1" customFormat="1" ht="13.8" x14ac:dyDescent="0.3">
      <c r="B63731" s="10"/>
      <c r="L63731" s="10"/>
      <c r="M63731" s="10"/>
    </row>
    <row r="63732" spans="2:13" s="1" customFormat="1" ht="13.8" x14ac:dyDescent="0.3">
      <c r="B63732" s="10"/>
      <c r="L63732" s="10"/>
      <c r="M63732" s="10"/>
    </row>
    <row r="63733" spans="2:13" s="1" customFormat="1" ht="13.8" x14ac:dyDescent="0.3">
      <c r="B63733" s="10"/>
      <c r="L63733" s="10"/>
      <c r="M63733" s="10"/>
    </row>
    <row r="63734" spans="2:13" s="1" customFormat="1" ht="13.8" x14ac:dyDescent="0.3">
      <c r="B63734" s="10"/>
      <c r="L63734" s="10"/>
      <c r="M63734" s="10"/>
    </row>
    <row r="63735" spans="2:13" s="1" customFormat="1" ht="13.8" x14ac:dyDescent="0.3">
      <c r="B63735" s="10"/>
      <c r="L63735" s="10"/>
      <c r="M63735" s="10"/>
    </row>
    <row r="63736" spans="2:13" s="1" customFormat="1" ht="13.8" x14ac:dyDescent="0.3">
      <c r="B63736" s="10"/>
      <c r="L63736" s="10"/>
      <c r="M63736" s="10"/>
    </row>
    <row r="63737" spans="2:13" s="1" customFormat="1" ht="13.8" x14ac:dyDescent="0.3">
      <c r="B63737" s="10"/>
      <c r="L63737" s="10"/>
      <c r="M63737" s="10"/>
    </row>
    <row r="63738" spans="2:13" s="1" customFormat="1" ht="13.8" x14ac:dyDescent="0.3">
      <c r="B63738" s="10"/>
      <c r="L63738" s="10"/>
      <c r="M63738" s="10"/>
    </row>
    <row r="63739" spans="2:13" s="1" customFormat="1" ht="13.8" x14ac:dyDescent="0.3">
      <c r="B63739" s="10"/>
      <c r="L63739" s="10"/>
      <c r="M63739" s="10"/>
    </row>
    <row r="63740" spans="2:13" s="1" customFormat="1" ht="13.8" x14ac:dyDescent="0.3">
      <c r="B63740" s="10"/>
      <c r="L63740" s="10"/>
      <c r="M63740" s="10"/>
    </row>
    <row r="63741" spans="2:13" s="1" customFormat="1" ht="13.8" x14ac:dyDescent="0.3">
      <c r="B63741" s="10"/>
      <c r="L63741" s="10"/>
      <c r="M63741" s="10"/>
    </row>
    <row r="63742" spans="2:13" s="1" customFormat="1" ht="13.8" x14ac:dyDescent="0.3">
      <c r="B63742" s="10"/>
      <c r="L63742" s="10"/>
      <c r="M63742" s="10"/>
    </row>
    <row r="63743" spans="2:13" s="1" customFormat="1" ht="13.8" x14ac:dyDescent="0.3">
      <c r="B63743" s="10"/>
      <c r="L63743" s="10"/>
      <c r="M63743" s="10"/>
    </row>
    <row r="63744" spans="2:13" s="1" customFormat="1" ht="13.8" x14ac:dyDescent="0.3">
      <c r="B63744" s="10"/>
      <c r="L63744" s="10"/>
      <c r="M63744" s="10"/>
    </row>
    <row r="63745" spans="2:13" s="1" customFormat="1" ht="13.8" x14ac:dyDescent="0.3">
      <c r="B63745" s="10"/>
      <c r="L63745" s="10"/>
      <c r="M63745" s="10"/>
    </row>
    <row r="63746" spans="2:13" s="1" customFormat="1" ht="13.8" x14ac:dyDescent="0.3">
      <c r="B63746" s="10"/>
      <c r="L63746" s="10"/>
      <c r="M63746" s="10"/>
    </row>
    <row r="63747" spans="2:13" s="1" customFormat="1" ht="13.8" x14ac:dyDescent="0.3">
      <c r="B63747" s="10"/>
      <c r="L63747" s="10"/>
      <c r="M63747" s="10"/>
    </row>
    <row r="63748" spans="2:13" s="1" customFormat="1" ht="13.8" x14ac:dyDescent="0.3">
      <c r="B63748" s="10"/>
      <c r="L63748" s="10"/>
      <c r="M63748" s="10"/>
    </row>
    <row r="63749" spans="2:13" s="1" customFormat="1" ht="13.8" x14ac:dyDescent="0.3">
      <c r="B63749" s="10"/>
      <c r="L63749" s="10"/>
      <c r="M63749" s="10"/>
    </row>
    <row r="63750" spans="2:13" s="1" customFormat="1" ht="13.8" x14ac:dyDescent="0.3">
      <c r="B63750" s="10"/>
      <c r="L63750" s="10"/>
      <c r="M63750" s="10"/>
    </row>
    <row r="63751" spans="2:13" s="1" customFormat="1" ht="13.8" x14ac:dyDescent="0.3">
      <c r="B63751" s="10"/>
      <c r="L63751" s="10"/>
      <c r="M63751" s="10"/>
    </row>
    <row r="63752" spans="2:13" s="1" customFormat="1" ht="13.8" x14ac:dyDescent="0.3">
      <c r="B63752" s="10"/>
      <c r="L63752" s="10"/>
      <c r="M63752" s="10"/>
    </row>
    <row r="63753" spans="2:13" s="1" customFormat="1" ht="13.8" x14ac:dyDescent="0.3">
      <c r="B63753" s="10"/>
      <c r="L63753" s="10"/>
      <c r="M63753" s="10"/>
    </row>
    <row r="63754" spans="2:13" s="1" customFormat="1" ht="13.8" x14ac:dyDescent="0.3">
      <c r="B63754" s="10"/>
      <c r="L63754" s="10"/>
      <c r="M63754" s="10"/>
    </row>
    <row r="63755" spans="2:13" s="1" customFormat="1" ht="13.8" x14ac:dyDescent="0.3">
      <c r="B63755" s="10"/>
      <c r="L63755" s="10"/>
      <c r="M63755" s="10"/>
    </row>
    <row r="63756" spans="2:13" s="1" customFormat="1" ht="13.8" x14ac:dyDescent="0.3">
      <c r="B63756" s="10"/>
      <c r="L63756" s="10"/>
      <c r="M63756" s="10"/>
    </row>
    <row r="63757" spans="2:13" s="1" customFormat="1" ht="13.8" x14ac:dyDescent="0.3">
      <c r="B63757" s="10"/>
      <c r="L63757" s="10"/>
      <c r="M63757" s="10"/>
    </row>
    <row r="63758" spans="2:13" s="1" customFormat="1" ht="13.8" x14ac:dyDescent="0.3">
      <c r="B63758" s="10"/>
      <c r="L63758" s="10"/>
      <c r="M63758" s="10"/>
    </row>
    <row r="63759" spans="2:13" s="1" customFormat="1" ht="13.8" x14ac:dyDescent="0.3">
      <c r="B63759" s="10"/>
      <c r="L63759" s="10"/>
      <c r="M63759" s="10"/>
    </row>
    <row r="63760" spans="2:13" s="1" customFormat="1" ht="13.8" x14ac:dyDescent="0.3">
      <c r="B63760" s="10"/>
      <c r="L63760" s="10"/>
      <c r="M63760" s="10"/>
    </row>
    <row r="63761" spans="2:13" s="1" customFormat="1" ht="13.8" x14ac:dyDescent="0.3">
      <c r="B63761" s="10"/>
      <c r="L63761" s="10"/>
      <c r="M63761" s="10"/>
    </row>
    <row r="63762" spans="2:13" s="1" customFormat="1" ht="13.8" x14ac:dyDescent="0.3">
      <c r="B63762" s="10"/>
      <c r="L63762" s="10"/>
      <c r="M63762" s="10"/>
    </row>
    <row r="63763" spans="2:13" s="1" customFormat="1" ht="13.8" x14ac:dyDescent="0.3">
      <c r="B63763" s="10"/>
      <c r="L63763" s="10"/>
      <c r="M63763" s="10"/>
    </row>
    <row r="63764" spans="2:13" s="1" customFormat="1" ht="13.8" x14ac:dyDescent="0.3">
      <c r="B63764" s="10"/>
      <c r="L63764" s="10"/>
      <c r="M63764" s="10"/>
    </row>
    <row r="63765" spans="2:13" s="1" customFormat="1" ht="13.8" x14ac:dyDescent="0.3">
      <c r="B63765" s="10"/>
      <c r="L63765" s="10"/>
      <c r="M63765" s="10"/>
    </row>
    <row r="63766" spans="2:13" s="1" customFormat="1" ht="13.8" x14ac:dyDescent="0.3">
      <c r="B63766" s="10"/>
      <c r="L63766" s="10"/>
      <c r="M63766" s="10"/>
    </row>
    <row r="63767" spans="2:13" s="1" customFormat="1" ht="13.8" x14ac:dyDescent="0.3">
      <c r="B63767" s="10"/>
      <c r="L63767" s="10"/>
      <c r="M63767" s="10"/>
    </row>
    <row r="63768" spans="2:13" s="1" customFormat="1" ht="13.8" x14ac:dyDescent="0.3">
      <c r="B63768" s="10"/>
      <c r="L63768" s="10"/>
      <c r="M63768" s="10"/>
    </row>
    <row r="63769" spans="2:13" s="1" customFormat="1" ht="13.8" x14ac:dyDescent="0.3">
      <c r="B63769" s="10"/>
      <c r="L63769" s="10"/>
      <c r="M63769" s="10"/>
    </row>
    <row r="63770" spans="2:13" s="1" customFormat="1" ht="13.8" x14ac:dyDescent="0.3">
      <c r="B63770" s="10"/>
      <c r="L63770" s="10"/>
      <c r="M63770" s="10"/>
    </row>
    <row r="63771" spans="2:13" s="1" customFormat="1" ht="13.8" x14ac:dyDescent="0.3">
      <c r="B63771" s="10"/>
      <c r="L63771" s="10"/>
      <c r="M63771" s="10"/>
    </row>
    <row r="63772" spans="2:13" s="1" customFormat="1" ht="13.8" x14ac:dyDescent="0.3">
      <c r="B63772" s="10"/>
      <c r="L63772" s="10"/>
      <c r="M63772" s="10"/>
    </row>
    <row r="63773" spans="2:13" s="1" customFormat="1" ht="13.8" x14ac:dyDescent="0.3">
      <c r="B63773" s="10"/>
      <c r="L63773" s="10"/>
      <c r="M63773" s="10"/>
    </row>
    <row r="63774" spans="2:13" s="1" customFormat="1" ht="13.8" x14ac:dyDescent="0.3">
      <c r="B63774" s="10"/>
      <c r="L63774" s="10"/>
      <c r="M63774" s="10"/>
    </row>
    <row r="63775" spans="2:13" s="1" customFormat="1" ht="13.8" x14ac:dyDescent="0.3">
      <c r="B63775" s="10"/>
      <c r="L63775" s="10"/>
      <c r="M63775" s="10"/>
    </row>
    <row r="63776" spans="2:13" s="1" customFormat="1" ht="13.8" x14ac:dyDescent="0.3">
      <c r="B63776" s="10"/>
      <c r="L63776" s="10"/>
      <c r="M63776" s="10"/>
    </row>
    <row r="63777" spans="2:13" s="1" customFormat="1" ht="13.8" x14ac:dyDescent="0.3">
      <c r="B63777" s="10"/>
      <c r="L63777" s="10"/>
      <c r="M63777" s="10"/>
    </row>
    <row r="63778" spans="2:13" s="1" customFormat="1" ht="13.8" x14ac:dyDescent="0.3">
      <c r="B63778" s="10"/>
      <c r="L63778" s="10"/>
      <c r="M63778" s="10"/>
    </row>
    <row r="63779" spans="2:13" s="1" customFormat="1" ht="13.8" x14ac:dyDescent="0.3">
      <c r="B63779" s="10"/>
      <c r="L63779" s="10"/>
      <c r="M63779" s="10"/>
    </row>
    <row r="63780" spans="2:13" s="1" customFormat="1" ht="13.8" x14ac:dyDescent="0.3">
      <c r="B63780" s="10"/>
      <c r="L63780" s="10"/>
      <c r="M63780" s="10"/>
    </row>
    <row r="63781" spans="2:13" s="1" customFormat="1" ht="13.8" x14ac:dyDescent="0.3">
      <c r="B63781" s="10"/>
      <c r="L63781" s="10"/>
      <c r="M63781" s="10"/>
    </row>
    <row r="63782" spans="2:13" s="1" customFormat="1" ht="13.8" x14ac:dyDescent="0.3">
      <c r="B63782" s="10"/>
      <c r="L63782" s="10"/>
      <c r="M63782" s="10"/>
    </row>
    <row r="63783" spans="2:13" s="1" customFormat="1" ht="13.8" x14ac:dyDescent="0.3">
      <c r="B63783" s="10"/>
      <c r="L63783" s="10"/>
      <c r="M63783" s="10"/>
    </row>
    <row r="63784" spans="2:13" s="1" customFormat="1" ht="13.8" x14ac:dyDescent="0.3">
      <c r="B63784" s="10"/>
      <c r="L63784" s="10"/>
      <c r="M63784" s="10"/>
    </row>
    <row r="63785" spans="2:13" s="1" customFormat="1" ht="13.8" x14ac:dyDescent="0.3">
      <c r="B63785" s="10"/>
      <c r="L63785" s="10"/>
      <c r="M63785" s="10"/>
    </row>
    <row r="63786" spans="2:13" s="1" customFormat="1" ht="13.8" x14ac:dyDescent="0.3">
      <c r="B63786" s="10"/>
      <c r="L63786" s="10"/>
      <c r="M63786" s="10"/>
    </row>
    <row r="63787" spans="2:13" s="1" customFormat="1" ht="13.8" x14ac:dyDescent="0.3">
      <c r="B63787" s="10"/>
      <c r="L63787" s="10"/>
      <c r="M63787" s="10"/>
    </row>
    <row r="63788" spans="2:13" s="1" customFormat="1" ht="13.8" x14ac:dyDescent="0.3">
      <c r="B63788" s="10"/>
      <c r="L63788" s="10"/>
      <c r="M63788" s="10"/>
    </row>
    <row r="63789" spans="2:13" s="1" customFormat="1" ht="13.8" x14ac:dyDescent="0.3">
      <c r="B63789" s="10"/>
      <c r="L63789" s="10"/>
      <c r="M63789" s="10"/>
    </row>
    <row r="63790" spans="2:13" s="1" customFormat="1" ht="13.8" x14ac:dyDescent="0.3">
      <c r="B63790" s="10"/>
      <c r="L63790" s="10"/>
      <c r="M63790" s="10"/>
    </row>
    <row r="63791" spans="2:13" s="1" customFormat="1" ht="13.8" x14ac:dyDescent="0.3">
      <c r="B63791" s="10"/>
      <c r="L63791" s="10"/>
      <c r="M63791" s="10"/>
    </row>
    <row r="63792" spans="2:13" s="1" customFormat="1" ht="13.8" x14ac:dyDescent="0.3">
      <c r="B63792" s="10"/>
      <c r="L63792" s="10"/>
      <c r="M63792" s="10"/>
    </row>
    <row r="63793" spans="2:13" s="1" customFormat="1" ht="13.8" x14ac:dyDescent="0.3">
      <c r="B63793" s="10"/>
      <c r="L63793" s="10"/>
      <c r="M63793" s="10"/>
    </row>
    <row r="63794" spans="2:13" s="1" customFormat="1" ht="13.8" x14ac:dyDescent="0.3">
      <c r="B63794" s="10"/>
      <c r="L63794" s="10"/>
      <c r="M63794" s="10"/>
    </row>
    <row r="63795" spans="2:13" s="1" customFormat="1" ht="13.8" x14ac:dyDescent="0.3">
      <c r="B63795" s="10"/>
      <c r="L63795" s="10"/>
      <c r="M63795" s="10"/>
    </row>
    <row r="63796" spans="2:13" s="1" customFormat="1" ht="13.8" x14ac:dyDescent="0.3">
      <c r="B63796" s="10"/>
      <c r="L63796" s="10"/>
      <c r="M63796" s="10"/>
    </row>
    <row r="63797" spans="2:13" s="1" customFormat="1" ht="13.8" x14ac:dyDescent="0.3">
      <c r="B63797" s="10"/>
      <c r="L63797" s="10"/>
      <c r="M63797" s="10"/>
    </row>
    <row r="63798" spans="2:13" s="1" customFormat="1" ht="13.8" x14ac:dyDescent="0.3">
      <c r="B63798" s="10"/>
      <c r="L63798" s="10"/>
      <c r="M63798" s="10"/>
    </row>
    <row r="63799" spans="2:13" s="1" customFormat="1" ht="13.8" x14ac:dyDescent="0.3">
      <c r="B63799" s="10"/>
      <c r="L63799" s="10"/>
      <c r="M63799" s="10"/>
    </row>
    <row r="63800" spans="2:13" s="1" customFormat="1" ht="13.8" x14ac:dyDescent="0.3">
      <c r="B63800" s="10"/>
      <c r="L63800" s="10"/>
      <c r="M63800" s="10"/>
    </row>
    <row r="63801" spans="2:13" s="1" customFormat="1" ht="13.8" x14ac:dyDescent="0.3">
      <c r="B63801" s="10"/>
      <c r="L63801" s="10"/>
      <c r="M63801" s="10"/>
    </row>
    <row r="63802" spans="2:13" s="1" customFormat="1" ht="13.8" x14ac:dyDescent="0.3">
      <c r="B63802" s="10"/>
      <c r="L63802" s="10"/>
      <c r="M63802" s="10"/>
    </row>
    <row r="63803" spans="2:13" s="1" customFormat="1" ht="13.8" x14ac:dyDescent="0.3">
      <c r="B63803" s="10"/>
      <c r="L63803" s="10"/>
      <c r="M63803" s="10"/>
    </row>
    <row r="63804" spans="2:13" s="1" customFormat="1" ht="13.8" x14ac:dyDescent="0.3">
      <c r="B63804" s="10"/>
      <c r="L63804" s="10"/>
      <c r="M63804" s="10"/>
    </row>
    <row r="63805" spans="2:13" s="1" customFormat="1" ht="13.8" x14ac:dyDescent="0.3">
      <c r="B63805" s="10"/>
      <c r="L63805" s="10"/>
      <c r="M63805" s="10"/>
    </row>
    <row r="63806" spans="2:13" s="1" customFormat="1" ht="13.8" x14ac:dyDescent="0.3">
      <c r="B63806" s="10"/>
      <c r="L63806" s="10"/>
      <c r="M63806" s="10"/>
    </row>
    <row r="63807" spans="2:13" s="1" customFormat="1" ht="13.8" x14ac:dyDescent="0.3">
      <c r="B63807" s="10"/>
      <c r="L63807" s="10"/>
      <c r="M63807" s="10"/>
    </row>
    <row r="63808" spans="2:13" s="1" customFormat="1" ht="13.8" x14ac:dyDescent="0.3">
      <c r="B63808" s="10"/>
      <c r="L63808" s="10"/>
      <c r="M63808" s="10"/>
    </row>
    <row r="63809" spans="2:13" s="1" customFormat="1" ht="13.8" x14ac:dyDescent="0.3">
      <c r="B63809" s="10"/>
      <c r="L63809" s="10"/>
      <c r="M63809" s="10"/>
    </row>
    <row r="63810" spans="2:13" s="1" customFormat="1" ht="13.8" x14ac:dyDescent="0.3">
      <c r="B63810" s="10"/>
      <c r="L63810" s="10"/>
      <c r="M63810" s="10"/>
    </row>
    <row r="63811" spans="2:13" s="1" customFormat="1" ht="13.8" x14ac:dyDescent="0.3">
      <c r="B63811" s="10"/>
      <c r="L63811" s="10"/>
      <c r="M63811" s="10"/>
    </row>
    <row r="63812" spans="2:13" s="1" customFormat="1" ht="13.8" x14ac:dyDescent="0.3">
      <c r="B63812" s="10"/>
      <c r="L63812" s="10"/>
      <c r="M63812" s="10"/>
    </row>
    <row r="63813" spans="2:13" s="1" customFormat="1" ht="13.8" x14ac:dyDescent="0.3">
      <c r="B63813" s="10"/>
      <c r="L63813" s="10"/>
      <c r="M63813" s="10"/>
    </row>
    <row r="63814" spans="2:13" s="1" customFormat="1" ht="13.8" x14ac:dyDescent="0.3">
      <c r="B63814" s="10"/>
      <c r="L63814" s="10"/>
      <c r="M63814" s="10"/>
    </row>
    <row r="63815" spans="2:13" s="1" customFormat="1" ht="13.8" x14ac:dyDescent="0.3">
      <c r="B63815" s="10"/>
      <c r="L63815" s="10"/>
      <c r="M63815" s="10"/>
    </row>
    <row r="63816" spans="2:13" s="1" customFormat="1" ht="13.8" x14ac:dyDescent="0.3">
      <c r="B63816" s="10"/>
      <c r="L63816" s="10"/>
      <c r="M63816" s="10"/>
    </row>
    <row r="63817" spans="2:13" s="1" customFormat="1" ht="13.8" x14ac:dyDescent="0.3">
      <c r="B63817" s="10"/>
      <c r="L63817" s="10"/>
      <c r="M63817" s="10"/>
    </row>
    <row r="63818" spans="2:13" s="1" customFormat="1" ht="13.8" x14ac:dyDescent="0.3">
      <c r="B63818" s="10"/>
      <c r="L63818" s="10"/>
      <c r="M63818" s="10"/>
    </row>
    <row r="63819" spans="2:13" s="1" customFormat="1" ht="13.8" x14ac:dyDescent="0.3">
      <c r="B63819" s="10"/>
      <c r="L63819" s="10"/>
      <c r="M63819" s="10"/>
    </row>
    <row r="63820" spans="2:13" s="1" customFormat="1" ht="13.8" x14ac:dyDescent="0.3">
      <c r="B63820" s="10"/>
      <c r="L63820" s="10"/>
      <c r="M63820" s="10"/>
    </row>
    <row r="63821" spans="2:13" s="1" customFormat="1" ht="13.8" x14ac:dyDescent="0.3">
      <c r="B63821" s="10"/>
      <c r="L63821" s="10"/>
      <c r="M63821" s="10"/>
    </row>
    <row r="63822" spans="2:13" s="1" customFormat="1" ht="13.8" x14ac:dyDescent="0.3">
      <c r="B63822" s="10"/>
      <c r="L63822" s="10"/>
      <c r="M63822" s="10"/>
    </row>
    <row r="63823" spans="2:13" s="1" customFormat="1" ht="13.8" x14ac:dyDescent="0.3">
      <c r="B63823" s="10"/>
      <c r="L63823" s="10"/>
      <c r="M63823" s="10"/>
    </row>
    <row r="63824" spans="2:13" s="1" customFormat="1" ht="13.8" x14ac:dyDescent="0.3">
      <c r="B63824" s="10"/>
      <c r="L63824" s="10"/>
      <c r="M63824" s="10"/>
    </row>
    <row r="63825" spans="2:13" s="1" customFormat="1" ht="13.8" x14ac:dyDescent="0.3">
      <c r="B63825" s="10"/>
      <c r="L63825" s="10"/>
      <c r="M63825" s="10"/>
    </row>
    <row r="63826" spans="2:13" s="1" customFormat="1" ht="13.8" x14ac:dyDescent="0.3">
      <c r="B63826" s="10"/>
      <c r="L63826" s="10"/>
      <c r="M63826" s="10"/>
    </row>
    <row r="63827" spans="2:13" s="1" customFormat="1" ht="13.8" x14ac:dyDescent="0.3">
      <c r="B63827" s="10"/>
      <c r="L63827" s="10"/>
      <c r="M63827" s="10"/>
    </row>
    <row r="63828" spans="2:13" s="1" customFormat="1" ht="13.8" x14ac:dyDescent="0.3">
      <c r="B63828" s="10"/>
      <c r="L63828" s="10"/>
      <c r="M63828" s="10"/>
    </row>
    <row r="63829" spans="2:13" s="1" customFormat="1" ht="13.8" x14ac:dyDescent="0.3">
      <c r="B63829" s="10"/>
      <c r="L63829" s="10"/>
      <c r="M63829" s="10"/>
    </row>
    <row r="63830" spans="2:13" s="1" customFormat="1" ht="13.8" x14ac:dyDescent="0.3">
      <c r="B63830" s="10"/>
      <c r="L63830" s="10"/>
      <c r="M63830" s="10"/>
    </row>
    <row r="63831" spans="2:13" s="1" customFormat="1" ht="13.8" x14ac:dyDescent="0.3">
      <c r="B63831" s="10"/>
      <c r="L63831" s="10"/>
      <c r="M63831" s="10"/>
    </row>
    <row r="63832" spans="2:13" s="1" customFormat="1" ht="13.8" x14ac:dyDescent="0.3">
      <c r="B63832" s="10"/>
      <c r="L63832" s="10"/>
      <c r="M63832" s="10"/>
    </row>
    <row r="63833" spans="2:13" s="1" customFormat="1" ht="13.8" x14ac:dyDescent="0.3">
      <c r="B63833" s="10"/>
      <c r="L63833" s="10"/>
      <c r="M63833" s="10"/>
    </row>
    <row r="63834" spans="2:13" s="1" customFormat="1" ht="13.8" x14ac:dyDescent="0.3">
      <c r="B63834" s="10"/>
      <c r="L63834" s="10"/>
      <c r="M63834" s="10"/>
    </row>
    <row r="63835" spans="2:13" s="1" customFormat="1" ht="13.8" x14ac:dyDescent="0.3">
      <c r="B63835" s="10"/>
      <c r="L63835" s="10"/>
      <c r="M63835" s="10"/>
    </row>
    <row r="63836" spans="2:13" s="1" customFormat="1" ht="13.8" x14ac:dyDescent="0.3">
      <c r="B63836" s="10"/>
      <c r="L63836" s="10"/>
      <c r="M63836" s="10"/>
    </row>
    <row r="63837" spans="2:13" s="1" customFormat="1" ht="13.8" x14ac:dyDescent="0.3">
      <c r="B63837" s="10"/>
      <c r="L63837" s="10"/>
      <c r="M63837" s="10"/>
    </row>
    <row r="63838" spans="2:13" s="1" customFormat="1" ht="13.8" x14ac:dyDescent="0.3">
      <c r="B63838" s="10"/>
      <c r="L63838" s="10"/>
      <c r="M63838" s="10"/>
    </row>
    <row r="63839" spans="2:13" s="1" customFormat="1" ht="13.8" x14ac:dyDescent="0.3">
      <c r="B63839" s="10"/>
      <c r="L63839" s="10"/>
      <c r="M63839" s="10"/>
    </row>
    <row r="63840" spans="2:13" s="1" customFormat="1" ht="13.8" x14ac:dyDescent="0.3">
      <c r="B63840" s="10"/>
      <c r="L63840" s="10"/>
      <c r="M63840" s="10"/>
    </row>
    <row r="63841" spans="2:13" s="1" customFormat="1" ht="13.8" x14ac:dyDescent="0.3">
      <c r="B63841" s="10"/>
      <c r="L63841" s="10"/>
      <c r="M63841" s="10"/>
    </row>
    <row r="63842" spans="2:13" s="1" customFormat="1" ht="13.8" x14ac:dyDescent="0.3">
      <c r="B63842" s="10"/>
      <c r="L63842" s="10"/>
      <c r="M63842" s="10"/>
    </row>
    <row r="63843" spans="2:13" s="1" customFormat="1" ht="13.8" x14ac:dyDescent="0.3">
      <c r="B63843" s="10"/>
      <c r="L63843" s="10"/>
      <c r="M63843" s="10"/>
    </row>
    <row r="63844" spans="2:13" s="1" customFormat="1" ht="13.8" x14ac:dyDescent="0.3">
      <c r="B63844" s="10"/>
      <c r="L63844" s="10"/>
      <c r="M63844" s="10"/>
    </row>
    <row r="63845" spans="2:13" s="1" customFormat="1" ht="13.8" x14ac:dyDescent="0.3">
      <c r="B63845" s="10"/>
      <c r="L63845" s="10"/>
      <c r="M63845" s="10"/>
    </row>
    <row r="63846" spans="2:13" s="1" customFormat="1" ht="13.8" x14ac:dyDescent="0.3">
      <c r="B63846" s="10"/>
      <c r="L63846" s="10"/>
      <c r="M63846" s="10"/>
    </row>
    <row r="63847" spans="2:13" s="1" customFormat="1" ht="13.8" x14ac:dyDescent="0.3">
      <c r="B63847" s="10"/>
      <c r="L63847" s="10"/>
      <c r="M63847" s="10"/>
    </row>
    <row r="63848" spans="2:13" s="1" customFormat="1" ht="13.8" x14ac:dyDescent="0.3">
      <c r="B63848" s="10"/>
      <c r="L63848" s="10"/>
      <c r="M63848" s="10"/>
    </row>
    <row r="63849" spans="2:13" s="1" customFormat="1" ht="13.8" x14ac:dyDescent="0.3">
      <c r="B63849" s="10"/>
      <c r="L63849" s="10"/>
      <c r="M63849" s="10"/>
    </row>
    <row r="63850" spans="2:13" s="1" customFormat="1" ht="13.8" x14ac:dyDescent="0.3">
      <c r="B63850" s="10"/>
      <c r="L63850" s="10"/>
      <c r="M63850" s="10"/>
    </row>
    <row r="63851" spans="2:13" s="1" customFormat="1" ht="13.8" x14ac:dyDescent="0.3">
      <c r="B63851" s="10"/>
      <c r="L63851" s="10"/>
      <c r="M63851" s="10"/>
    </row>
    <row r="63852" spans="2:13" s="1" customFormat="1" ht="13.8" x14ac:dyDescent="0.3">
      <c r="B63852" s="10"/>
      <c r="L63852" s="10"/>
      <c r="M63852" s="10"/>
    </row>
    <row r="63853" spans="2:13" s="1" customFormat="1" ht="13.8" x14ac:dyDescent="0.3">
      <c r="B63853" s="10"/>
      <c r="L63853" s="10"/>
      <c r="M63853" s="10"/>
    </row>
    <row r="63854" spans="2:13" s="1" customFormat="1" ht="13.8" x14ac:dyDescent="0.3">
      <c r="B63854" s="10"/>
      <c r="L63854" s="10"/>
      <c r="M63854" s="10"/>
    </row>
    <row r="63855" spans="2:13" s="1" customFormat="1" ht="13.8" x14ac:dyDescent="0.3">
      <c r="B63855" s="10"/>
      <c r="L63855" s="10"/>
      <c r="M63855" s="10"/>
    </row>
    <row r="63856" spans="2:13" s="1" customFormat="1" ht="13.8" x14ac:dyDescent="0.3">
      <c r="B63856" s="10"/>
      <c r="L63856" s="10"/>
      <c r="M63856" s="10"/>
    </row>
    <row r="63857" spans="2:13" s="1" customFormat="1" ht="13.8" x14ac:dyDescent="0.3">
      <c r="B63857" s="10"/>
      <c r="L63857" s="10"/>
      <c r="M63857" s="10"/>
    </row>
    <row r="63858" spans="2:13" s="1" customFormat="1" ht="13.8" x14ac:dyDescent="0.3">
      <c r="B63858" s="10"/>
      <c r="L63858" s="10"/>
      <c r="M63858" s="10"/>
    </row>
    <row r="63859" spans="2:13" s="1" customFormat="1" ht="13.8" x14ac:dyDescent="0.3">
      <c r="B63859" s="10"/>
      <c r="L63859" s="10"/>
      <c r="M63859" s="10"/>
    </row>
    <row r="63860" spans="2:13" s="1" customFormat="1" ht="13.8" x14ac:dyDescent="0.3">
      <c r="B63860" s="10"/>
      <c r="L63860" s="10"/>
      <c r="M63860" s="10"/>
    </row>
    <row r="63861" spans="2:13" s="1" customFormat="1" ht="13.8" x14ac:dyDescent="0.3">
      <c r="B63861" s="10"/>
      <c r="L63861" s="10"/>
      <c r="M63861" s="10"/>
    </row>
    <row r="63862" spans="2:13" s="1" customFormat="1" ht="13.8" x14ac:dyDescent="0.3">
      <c r="B63862" s="10"/>
      <c r="L63862" s="10"/>
      <c r="M63862" s="10"/>
    </row>
    <row r="63863" spans="2:13" s="1" customFormat="1" ht="13.8" x14ac:dyDescent="0.3">
      <c r="B63863" s="10"/>
      <c r="L63863" s="10"/>
      <c r="M63863" s="10"/>
    </row>
    <row r="63864" spans="2:13" s="1" customFormat="1" ht="13.8" x14ac:dyDescent="0.3">
      <c r="B63864" s="10"/>
      <c r="L63864" s="10"/>
      <c r="M63864" s="10"/>
    </row>
    <row r="63865" spans="2:13" s="1" customFormat="1" ht="13.8" x14ac:dyDescent="0.3">
      <c r="B63865" s="10"/>
      <c r="L63865" s="10"/>
      <c r="M63865" s="10"/>
    </row>
    <row r="63866" spans="2:13" s="1" customFormat="1" ht="13.8" x14ac:dyDescent="0.3">
      <c r="B63866" s="10"/>
      <c r="L63866" s="10"/>
      <c r="M63866" s="10"/>
    </row>
    <row r="63867" spans="2:13" s="1" customFormat="1" ht="13.8" x14ac:dyDescent="0.3">
      <c r="B63867" s="10"/>
      <c r="L63867" s="10"/>
      <c r="M63867" s="10"/>
    </row>
    <row r="63868" spans="2:13" s="1" customFormat="1" ht="13.8" x14ac:dyDescent="0.3">
      <c r="B63868" s="10"/>
      <c r="L63868" s="10"/>
      <c r="M63868" s="10"/>
    </row>
    <row r="63869" spans="2:13" s="1" customFormat="1" ht="13.8" x14ac:dyDescent="0.3">
      <c r="B63869" s="10"/>
      <c r="L63869" s="10"/>
      <c r="M63869" s="10"/>
    </row>
    <row r="63870" spans="2:13" s="1" customFormat="1" ht="13.8" x14ac:dyDescent="0.3">
      <c r="B63870" s="10"/>
      <c r="L63870" s="10"/>
      <c r="M63870" s="10"/>
    </row>
    <row r="63871" spans="2:13" s="1" customFormat="1" ht="13.8" x14ac:dyDescent="0.3">
      <c r="B63871" s="10"/>
      <c r="L63871" s="10"/>
      <c r="M63871" s="10"/>
    </row>
    <row r="63872" spans="2:13" s="1" customFormat="1" ht="13.8" x14ac:dyDescent="0.3">
      <c r="B63872" s="10"/>
      <c r="L63872" s="10"/>
      <c r="M63872" s="10"/>
    </row>
    <row r="63873" spans="2:13" s="1" customFormat="1" ht="13.8" x14ac:dyDescent="0.3">
      <c r="B63873" s="10"/>
      <c r="L63873" s="10"/>
      <c r="M63873" s="10"/>
    </row>
    <row r="63874" spans="2:13" s="1" customFormat="1" ht="13.8" x14ac:dyDescent="0.3">
      <c r="B63874" s="10"/>
      <c r="L63874" s="10"/>
      <c r="M63874" s="10"/>
    </row>
    <row r="63875" spans="2:13" s="1" customFormat="1" ht="13.8" x14ac:dyDescent="0.3">
      <c r="B63875" s="10"/>
      <c r="L63875" s="10"/>
      <c r="M63875" s="10"/>
    </row>
    <row r="63876" spans="2:13" s="1" customFormat="1" ht="13.8" x14ac:dyDescent="0.3">
      <c r="B63876" s="10"/>
      <c r="L63876" s="10"/>
      <c r="M63876" s="10"/>
    </row>
    <row r="63877" spans="2:13" s="1" customFormat="1" ht="13.8" x14ac:dyDescent="0.3">
      <c r="B63877" s="10"/>
      <c r="L63877" s="10"/>
      <c r="M63877" s="10"/>
    </row>
    <row r="63878" spans="2:13" s="1" customFormat="1" ht="13.8" x14ac:dyDescent="0.3">
      <c r="B63878" s="10"/>
      <c r="L63878" s="10"/>
      <c r="M63878" s="10"/>
    </row>
    <row r="63879" spans="2:13" s="1" customFormat="1" ht="13.8" x14ac:dyDescent="0.3">
      <c r="B63879" s="10"/>
      <c r="L63879" s="10"/>
      <c r="M63879" s="10"/>
    </row>
    <row r="63880" spans="2:13" s="1" customFormat="1" ht="13.8" x14ac:dyDescent="0.3">
      <c r="B63880" s="10"/>
      <c r="L63880" s="10"/>
      <c r="M63880" s="10"/>
    </row>
    <row r="63881" spans="2:13" s="1" customFormat="1" ht="13.8" x14ac:dyDescent="0.3">
      <c r="B63881" s="10"/>
      <c r="L63881" s="10"/>
      <c r="M63881" s="10"/>
    </row>
    <row r="63882" spans="2:13" s="1" customFormat="1" ht="13.8" x14ac:dyDescent="0.3">
      <c r="B63882" s="10"/>
      <c r="L63882" s="10"/>
      <c r="M63882" s="10"/>
    </row>
    <row r="63883" spans="2:13" s="1" customFormat="1" ht="13.8" x14ac:dyDescent="0.3">
      <c r="B63883" s="10"/>
      <c r="L63883" s="10"/>
      <c r="M63883" s="10"/>
    </row>
    <row r="63884" spans="2:13" s="1" customFormat="1" ht="13.8" x14ac:dyDescent="0.3">
      <c r="B63884" s="10"/>
      <c r="L63884" s="10"/>
      <c r="M63884" s="10"/>
    </row>
    <row r="63885" spans="2:13" s="1" customFormat="1" ht="13.8" x14ac:dyDescent="0.3">
      <c r="B63885" s="10"/>
      <c r="L63885" s="10"/>
      <c r="M63885" s="10"/>
    </row>
    <row r="63886" spans="2:13" s="1" customFormat="1" ht="13.8" x14ac:dyDescent="0.3">
      <c r="B63886" s="10"/>
      <c r="L63886" s="10"/>
      <c r="M63886" s="10"/>
    </row>
    <row r="63887" spans="2:13" s="1" customFormat="1" ht="13.8" x14ac:dyDescent="0.3">
      <c r="B63887" s="10"/>
      <c r="L63887" s="10"/>
      <c r="M63887" s="10"/>
    </row>
    <row r="63888" spans="2:13" s="1" customFormat="1" ht="13.8" x14ac:dyDescent="0.3">
      <c r="B63888" s="10"/>
      <c r="L63888" s="10"/>
      <c r="M63888" s="10"/>
    </row>
    <row r="63889" spans="2:13" s="1" customFormat="1" ht="13.8" x14ac:dyDescent="0.3">
      <c r="B63889" s="10"/>
      <c r="L63889" s="10"/>
      <c r="M63889" s="10"/>
    </row>
    <row r="63890" spans="2:13" s="1" customFormat="1" ht="13.8" x14ac:dyDescent="0.3">
      <c r="B63890" s="10"/>
      <c r="L63890" s="10"/>
      <c r="M63890" s="10"/>
    </row>
    <row r="63891" spans="2:13" s="1" customFormat="1" ht="13.8" x14ac:dyDescent="0.3">
      <c r="B63891" s="10"/>
      <c r="L63891" s="10"/>
      <c r="M63891" s="10"/>
    </row>
    <row r="63892" spans="2:13" s="1" customFormat="1" ht="13.8" x14ac:dyDescent="0.3">
      <c r="B63892" s="10"/>
      <c r="L63892" s="10"/>
      <c r="M63892" s="10"/>
    </row>
    <row r="63893" spans="2:13" s="1" customFormat="1" ht="13.8" x14ac:dyDescent="0.3">
      <c r="B63893" s="10"/>
      <c r="L63893" s="10"/>
      <c r="M63893" s="10"/>
    </row>
    <row r="63894" spans="2:13" s="1" customFormat="1" ht="13.8" x14ac:dyDescent="0.3">
      <c r="B63894" s="10"/>
      <c r="L63894" s="10"/>
      <c r="M63894" s="10"/>
    </row>
    <row r="63895" spans="2:13" s="1" customFormat="1" ht="13.8" x14ac:dyDescent="0.3">
      <c r="B63895" s="10"/>
      <c r="L63895" s="10"/>
      <c r="M63895" s="10"/>
    </row>
    <row r="63896" spans="2:13" s="1" customFormat="1" ht="13.8" x14ac:dyDescent="0.3">
      <c r="B63896" s="10"/>
      <c r="L63896" s="10"/>
      <c r="M63896" s="10"/>
    </row>
    <row r="63897" spans="2:13" s="1" customFormat="1" ht="13.8" x14ac:dyDescent="0.3">
      <c r="B63897" s="10"/>
      <c r="L63897" s="10"/>
      <c r="M63897" s="10"/>
    </row>
    <row r="63898" spans="2:13" s="1" customFormat="1" ht="13.8" x14ac:dyDescent="0.3">
      <c r="B63898" s="10"/>
      <c r="L63898" s="10"/>
      <c r="M63898" s="10"/>
    </row>
    <row r="63899" spans="2:13" s="1" customFormat="1" ht="13.8" x14ac:dyDescent="0.3">
      <c r="B63899" s="10"/>
      <c r="L63899" s="10"/>
      <c r="M63899" s="10"/>
    </row>
    <row r="63900" spans="2:13" s="1" customFormat="1" ht="13.8" x14ac:dyDescent="0.3">
      <c r="B63900" s="10"/>
      <c r="L63900" s="10"/>
      <c r="M63900" s="10"/>
    </row>
    <row r="63901" spans="2:13" s="1" customFormat="1" ht="13.8" x14ac:dyDescent="0.3">
      <c r="B63901" s="10"/>
      <c r="L63901" s="10"/>
      <c r="M63901" s="10"/>
    </row>
    <row r="63902" spans="2:13" s="1" customFormat="1" ht="13.8" x14ac:dyDescent="0.3">
      <c r="B63902" s="10"/>
      <c r="L63902" s="10"/>
      <c r="M63902" s="10"/>
    </row>
    <row r="63903" spans="2:13" s="1" customFormat="1" ht="13.8" x14ac:dyDescent="0.3">
      <c r="B63903" s="10"/>
      <c r="L63903" s="10"/>
      <c r="M63903" s="10"/>
    </row>
    <row r="63904" spans="2:13" s="1" customFormat="1" ht="13.8" x14ac:dyDescent="0.3">
      <c r="B63904" s="10"/>
      <c r="L63904" s="10"/>
      <c r="M63904" s="10"/>
    </row>
    <row r="63905" spans="2:13" s="1" customFormat="1" ht="13.8" x14ac:dyDescent="0.3">
      <c r="B63905" s="10"/>
      <c r="L63905" s="10"/>
      <c r="M63905" s="10"/>
    </row>
    <row r="63906" spans="2:13" s="1" customFormat="1" ht="13.8" x14ac:dyDescent="0.3">
      <c r="B63906" s="10"/>
      <c r="L63906" s="10"/>
      <c r="M63906" s="10"/>
    </row>
    <row r="63907" spans="2:13" s="1" customFormat="1" ht="13.8" x14ac:dyDescent="0.3">
      <c r="B63907" s="10"/>
      <c r="L63907" s="10"/>
      <c r="M63907" s="10"/>
    </row>
    <row r="63908" spans="2:13" s="1" customFormat="1" ht="13.8" x14ac:dyDescent="0.3">
      <c r="B63908" s="10"/>
      <c r="L63908" s="10"/>
      <c r="M63908" s="10"/>
    </row>
    <row r="63909" spans="2:13" s="1" customFormat="1" ht="13.8" x14ac:dyDescent="0.3">
      <c r="B63909" s="10"/>
      <c r="L63909" s="10"/>
      <c r="M63909" s="10"/>
    </row>
    <row r="63910" spans="2:13" s="1" customFormat="1" ht="13.8" x14ac:dyDescent="0.3">
      <c r="B63910" s="10"/>
      <c r="L63910" s="10"/>
      <c r="M63910" s="10"/>
    </row>
    <row r="63911" spans="2:13" s="1" customFormat="1" ht="13.8" x14ac:dyDescent="0.3">
      <c r="B63911" s="10"/>
      <c r="L63911" s="10"/>
      <c r="M63911" s="10"/>
    </row>
    <row r="63912" spans="2:13" s="1" customFormat="1" ht="13.8" x14ac:dyDescent="0.3">
      <c r="B63912" s="10"/>
      <c r="L63912" s="10"/>
      <c r="M63912" s="10"/>
    </row>
    <row r="63913" spans="2:13" s="1" customFormat="1" ht="13.8" x14ac:dyDescent="0.3">
      <c r="B63913" s="10"/>
      <c r="L63913" s="10"/>
      <c r="M63913" s="10"/>
    </row>
    <row r="63914" spans="2:13" s="1" customFormat="1" ht="13.8" x14ac:dyDescent="0.3">
      <c r="B63914" s="10"/>
      <c r="L63914" s="10"/>
      <c r="M63914" s="10"/>
    </row>
    <row r="63915" spans="2:13" s="1" customFormat="1" ht="13.8" x14ac:dyDescent="0.3">
      <c r="B63915" s="10"/>
      <c r="L63915" s="10"/>
      <c r="M63915" s="10"/>
    </row>
    <row r="63916" spans="2:13" s="1" customFormat="1" ht="13.8" x14ac:dyDescent="0.3">
      <c r="B63916" s="10"/>
      <c r="L63916" s="10"/>
      <c r="M63916" s="10"/>
    </row>
    <row r="63917" spans="2:13" s="1" customFormat="1" ht="13.8" x14ac:dyDescent="0.3">
      <c r="B63917" s="10"/>
      <c r="L63917" s="10"/>
      <c r="M63917" s="10"/>
    </row>
    <row r="63918" spans="2:13" s="1" customFormat="1" ht="13.8" x14ac:dyDescent="0.3">
      <c r="B63918" s="10"/>
      <c r="L63918" s="10"/>
      <c r="M63918" s="10"/>
    </row>
    <row r="63919" spans="2:13" s="1" customFormat="1" ht="13.8" x14ac:dyDescent="0.3">
      <c r="B63919" s="10"/>
      <c r="L63919" s="10"/>
      <c r="M63919" s="10"/>
    </row>
    <row r="63920" spans="2:13" s="1" customFormat="1" ht="13.8" x14ac:dyDescent="0.3">
      <c r="B63920" s="10"/>
      <c r="L63920" s="10"/>
      <c r="M63920" s="10"/>
    </row>
    <row r="63921" spans="2:13" s="1" customFormat="1" ht="13.8" x14ac:dyDescent="0.3">
      <c r="B63921" s="10"/>
      <c r="L63921" s="10"/>
      <c r="M63921" s="10"/>
    </row>
    <row r="63922" spans="2:13" s="1" customFormat="1" ht="13.8" x14ac:dyDescent="0.3">
      <c r="B63922" s="10"/>
      <c r="L63922" s="10"/>
      <c r="M63922" s="10"/>
    </row>
    <row r="63923" spans="2:13" s="1" customFormat="1" ht="13.8" x14ac:dyDescent="0.3">
      <c r="B63923" s="10"/>
      <c r="L63923" s="10"/>
      <c r="M63923" s="10"/>
    </row>
    <row r="63924" spans="2:13" s="1" customFormat="1" ht="13.8" x14ac:dyDescent="0.3">
      <c r="B63924" s="10"/>
      <c r="L63924" s="10"/>
      <c r="M63924" s="10"/>
    </row>
    <row r="63925" spans="2:13" s="1" customFormat="1" ht="13.8" x14ac:dyDescent="0.3">
      <c r="B63925" s="10"/>
      <c r="L63925" s="10"/>
      <c r="M63925" s="10"/>
    </row>
    <row r="63926" spans="2:13" s="1" customFormat="1" ht="13.8" x14ac:dyDescent="0.3">
      <c r="B63926" s="10"/>
      <c r="L63926" s="10"/>
      <c r="M63926" s="10"/>
    </row>
    <row r="63927" spans="2:13" s="1" customFormat="1" ht="13.8" x14ac:dyDescent="0.3">
      <c r="B63927" s="10"/>
      <c r="L63927" s="10"/>
      <c r="M63927" s="10"/>
    </row>
    <row r="63928" spans="2:13" s="1" customFormat="1" ht="13.8" x14ac:dyDescent="0.3">
      <c r="B63928" s="10"/>
      <c r="L63928" s="10"/>
      <c r="M63928" s="10"/>
    </row>
    <row r="63929" spans="2:13" s="1" customFormat="1" ht="13.8" x14ac:dyDescent="0.3">
      <c r="B63929" s="10"/>
      <c r="L63929" s="10"/>
      <c r="M63929" s="10"/>
    </row>
    <row r="63930" spans="2:13" s="1" customFormat="1" ht="13.8" x14ac:dyDescent="0.3">
      <c r="B63930" s="10"/>
      <c r="L63930" s="10"/>
      <c r="M63930" s="10"/>
    </row>
    <row r="63931" spans="2:13" s="1" customFormat="1" ht="13.8" x14ac:dyDescent="0.3">
      <c r="B63931" s="10"/>
      <c r="L63931" s="10"/>
      <c r="M63931" s="10"/>
    </row>
    <row r="63932" spans="2:13" s="1" customFormat="1" ht="13.8" x14ac:dyDescent="0.3">
      <c r="B63932" s="10"/>
      <c r="L63932" s="10"/>
      <c r="M63932" s="10"/>
    </row>
    <row r="63933" spans="2:13" s="1" customFormat="1" ht="13.8" x14ac:dyDescent="0.3">
      <c r="B63933" s="10"/>
      <c r="L63933" s="10"/>
      <c r="M63933" s="10"/>
    </row>
    <row r="63934" spans="2:13" s="1" customFormat="1" ht="13.8" x14ac:dyDescent="0.3">
      <c r="B63934" s="10"/>
      <c r="L63934" s="10"/>
      <c r="M63934" s="10"/>
    </row>
    <row r="63935" spans="2:13" s="1" customFormat="1" ht="13.8" x14ac:dyDescent="0.3">
      <c r="B63935" s="10"/>
      <c r="L63935" s="10"/>
      <c r="M63935" s="10"/>
    </row>
    <row r="63936" spans="2:13" s="1" customFormat="1" ht="13.8" x14ac:dyDescent="0.3">
      <c r="B63936" s="10"/>
      <c r="L63936" s="10"/>
      <c r="M63936" s="10"/>
    </row>
    <row r="63937" spans="2:13" s="1" customFormat="1" ht="13.8" x14ac:dyDescent="0.3">
      <c r="B63937" s="10"/>
      <c r="L63937" s="10"/>
      <c r="M63937" s="10"/>
    </row>
    <row r="63938" spans="2:13" s="1" customFormat="1" ht="13.8" x14ac:dyDescent="0.3">
      <c r="B63938" s="10"/>
      <c r="L63938" s="10"/>
      <c r="M63938" s="10"/>
    </row>
    <row r="63939" spans="2:13" s="1" customFormat="1" ht="13.8" x14ac:dyDescent="0.3">
      <c r="B63939" s="10"/>
      <c r="L63939" s="10"/>
      <c r="M63939" s="10"/>
    </row>
    <row r="63940" spans="2:13" s="1" customFormat="1" ht="13.8" x14ac:dyDescent="0.3">
      <c r="B63940" s="10"/>
      <c r="L63940" s="10"/>
      <c r="M63940" s="10"/>
    </row>
    <row r="63941" spans="2:13" s="1" customFormat="1" ht="13.8" x14ac:dyDescent="0.3">
      <c r="B63941" s="10"/>
      <c r="L63941" s="10"/>
      <c r="M63941" s="10"/>
    </row>
    <row r="63942" spans="2:13" s="1" customFormat="1" ht="13.8" x14ac:dyDescent="0.3">
      <c r="B63942" s="10"/>
      <c r="L63942" s="10"/>
      <c r="M63942" s="10"/>
    </row>
    <row r="63943" spans="2:13" s="1" customFormat="1" ht="13.8" x14ac:dyDescent="0.3">
      <c r="B63943" s="10"/>
      <c r="L63943" s="10"/>
      <c r="M63943" s="10"/>
    </row>
    <row r="63944" spans="2:13" s="1" customFormat="1" ht="13.8" x14ac:dyDescent="0.3">
      <c r="B63944" s="10"/>
      <c r="L63944" s="10"/>
      <c r="M63944" s="10"/>
    </row>
    <row r="63945" spans="2:13" s="1" customFormat="1" ht="13.8" x14ac:dyDescent="0.3">
      <c r="B63945" s="10"/>
      <c r="L63945" s="10"/>
      <c r="M63945" s="10"/>
    </row>
    <row r="63946" spans="2:13" s="1" customFormat="1" ht="13.8" x14ac:dyDescent="0.3">
      <c r="B63946" s="10"/>
      <c r="L63946" s="10"/>
      <c r="M63946" s="10"/>
    </row>
    <row r="63947" spans="2:13" s="1" customFormat="1" ht="13.8" x14ac:dyDescent="0.3">
      <c r="B63947" s="10"/>
      <c r="L63947" s="10"/>
      <c r="M63947" s="10"/>
    </row>
    <row r="63948" spans="2:13" s="1" customFormat="1" ht="13.8" x14ac:dyDescent="0.3">
      <c r="B63948" s="10"/>
      <c r="L63948" s="10"/>
      <c r="M63948" s="10"/>
    </row>
    <row r="63949" spans="2:13" s="1" customFormat="1" ht="13.8" x14ac:dyDescent="0.3">
      <c r="B63949" s="10"/>
      <c r="L63949" s="10"/>
      <c r="M63949" s="10"/>
    </row>
    <row r="63950" spans="2:13" s="1" customFormat="1" ht="13.8" x14ac:dyDescent="0.3">
      <c r="B63950" s="10"/>
      <c r="L63950" s="10"/>
      <c r="M63950" s="10"/>
    </row>
    <row r="63951" spans="2:13" s="1" customFormat="1" ht="13.8" x14ac:dyDescent="0.3">
      <c r="B63951" s="10"/>
      <c r="L63951" s="10"/>
      <c r="M63951" s="10"/>
    </row>
    <row r="63952" spans="2:13" s="1" customFormat="1" ht="13.8" x14ac:dyDescent="0.3">
      <c r="B63952" s="10"/>
      <c r="L63952" s="10"/>
      <c r="M63952" s="10"/>
    </row>
    <row r="63953" spans="2:13" s="1" customFormat="1" ht="13.8" x14ac:dyDescent="0.3">
      <c r="B63953" s="10"/>
      <c r="L63953" s="10"/>
      <c r="M63953" s="10"/>
    </row>
    <row r="63954" spans="2:13" s="1" customFormat="1" ht="13.8" x14ac:dyDescent="0.3">
      <c r="B63954" s="10"/>
      <c r="L63954" s="10"/>
      <c r="M63954" s="10"/>
    </row>
    <row r="63955" spans="2:13" s="1" customFormat="1" ht="13.8" x14ac:dyDescent="0.3">
      <c r="B63955" s="10"/>
      <c r="L63955" s="10"/>
      <c r="M63955" s="10"/>
    </row>
    <row r="63956" spans="2:13" s="1" customFormat="1" ht="13.8" x14ac:dyDescent="0.3">
      <c r="B63956" s="10"/>
      <c r="L63956" s="10"/>
      <c r="M63956" s="10"/>
    </row>
    <row r="63957" spans="2:13" s="1" customFormat="1" ht="13.8" x14ac:dyDescent="0.3">
      <c r="B63957" s="10"/>
      <c r="L63957" s="10"/>
      <c r="M63957" s="10"/>
    </row>
    <row r="63958" spans="2:13" s="1" customFormat="1" ht="13.8" x14ac:dyDescent="0.3">
      <c r="B63958" s="10"/>
      <c r="L63958" s="10"/>
      <c r="M63958" s="10"/>
    </row>
    <row r="63959" spans="2:13" s="1" customFormat="1" ht="13.8" x14ac:dyDescent="0.3">
      <c r="B63959" s="10"/>
      <c r="L63959" s="10"/>
      <c r="M63959" s="10"/>
    </row>
    <row r="63960" spans="2:13" s="1" customFormat="1" ht="13.8" x14ac:dyDescent="0.3">
      <c r="B63960" s="10"/>
      <c r="L63960" s="10"/>
      <c r="M63960" s="10"/>
    </row>
    <row r="63961" spans="2:13" s="1" customFormat="1" ht="13.8" x14ac:dyDescent="0.3">
      <c r="B63961" s="10"/>
      <c r="L63961" s="10"/>
      <c r="M63961" s="10"/>
    </row>
    <row r="63962" spans="2:13" s="1" customFormat="1" ht="13.8" x14ac:dyDescent="0.3">
      <c r="B63962" s="10"/>
      <c r="L63962" s="10"/>
      <c r="M63962" s="10"/>
    </row>
    <row r="63963" spans="2:13" s="1" customFormat="1" ht="13.8" x14ac:dyDescent="0.3">
      <c r="B63963" s="10"/>
      <c r="L63963" s="10"/>
      <c r="M63963" s="10"/>
    </row>
    <row r="63964" spans="2:13" s="1" customFormat="1" ht="13.8" x14ac:dyDescent="0.3">
      <c r="B63964" s="10"/>
      <c r="L63964" s="10"/>
      <c r="M63964" s="10"/>
    </row>
    <row r="63965" spans="2:13" s="1" customFormat="1" ht="13.8" x14ac:dyDescent="0.3">
      <c r="B63965" s="10"/>
      <c r="L63965" s="10"/>
      <c r="M63965" s="10"/>
    </row>
    <row r="63966" spans="2:13" s="1" customFormat="1" ht="13.8" x14ac:dyDescent="0.3">
      <c r="B63966" s="10"/>
      <c r="L63966" s="10"/>
      <c r="M63966" s="10"/>
    </row>
    <row r="63967" spans="2:13" s="1" customFormat="1" ht="13.8" x14ac:dyDescent="0.3">
      <c r="B63967" s="10"/>
      <c r="L63967" s="10"/>
      <c r="M63967" s="10"/>
    </row>
    <row r="63968" spans="2:13" s="1" customFormat="1" ht="13.8" x14ac:dyDescent="0.3">
      <c r="B63968" s="10"/>
      <c r="L63968" s="10"/>
      <c r="M63968" s="10"/>
    </row>
    <row r="63969" spans="2:13" s="1" customFormat="1" ht="13.8" x14ac:dyDescent="0.3">
      <c r="B63969" s="10"/>
      <c r="L63969" s="10"/>
      <c r="M63969" s="10"/>
    </row>
    <row r="63970" spans="2:13" s="1" customFormat="1" ht="13.8" x14ac:dyDescent="0.3">
      <c r="B63970" s="10"/>
      <c r="L63970" s="10"/>
      <c r="M63970" s="10"/>
    </row>
    <row r="63971" spans="2:13" s="1" customFormat="1" ht="13.8" x14ac:dyDescent="0.3">
      <c r="B63971" s="10"/>
      <c r="L63971" s="10"/>
      <c r="M63971" s="10"/>
    </row>
    <row r="63972" spans="2:13" s="1" customFormat="1" ht="13.8" x14ac:dyDescent="0.3">
      <c r="B63972" s="10"/>
      <c r="L63972" s="10"/>
      <c r="M63972" s="10"/>
    </row>
    <row r="63973" spans="2:13" s="1" customFormat="1" ht="13.8" x14ac:dyDescent="0.3">
      <c r="B63973" s="10"/>
      <c r="L63973" s="10"/>
      <c r="M63973" s="10"/>
    </row>
    <row r="63974" spans="2:13" s="1" customFormat="1" ht="13.8" x14ac:dyDescent="0.3">
      <c r="B63974" s="10"/>
      <c r="L63974" s="10"/>
      <c r="M63974" s="10"/>
    </row>
    <row r="63975" spans="2:13" s="1" customFormat="1" ht="13.8" x14ac:dyDescent="0.3">
      <c r="B63975" s="10"/>
      <c r="L63975" s="10"/>
      <c r="M63975" s="10"/>
    </row>
    <row r="63976" spans="2:13" s="1" customFormat="1" ht="13.8" x14ac:dyDescent="0.3">
      <c r="B63976" s="10"/>
      <c r="L63976" s="10"/>
      <c r="M63976" s="10"/>
    </row>
    <row r="63977" spans="2:13" s="1" customFormat="1" ht="13.8" x14ac:dyDescent="0.3">
      <c r="B63977" s="10"/>
      <c r="L63977" s="10"/>
      <c r="M63977" s="10"/>
    </row>
    <row r="63978" spans="2:13" s="1" customFormat="1" ht="13.8" x14ac:dyDescent="0.3">
      <c r="B63978" s="10"/>
      <c r="L63978" s="10"/>
      <c r="M63978" s="10"/>
    </row>
    <row r="63979" spans="2:13" s="1" customFormat="1" ht="13.8" x14ac:dyDescent="0.3">
      <c r="B63979" s="10"/>
      <c r="L63979" s="10"/>
      <c r="M63979" s="10"/>
    </row>
    <row r="63980" spans="2:13" s="1" customFormat="1" ht="13.8" x14ac:dyDescent="0.3">
      <c r="B63980" s="10"/>
      <c r="L63980" s="10"/>
      <c r="M63980" s="10"/>
    </row>
    <row r="63981" spans="2:13" s="1" customFormat="1" ht="13.8" x14ac:dyDescent="0.3">
      <c r="B63981" s="10"/>
      <c r="L63981" s="10"/>
      <c r="M63981" s="10"/>
    </row>
    <row r="63982" spans="2:13" s="1" customFormat="1" ht="13.8" x14ac:dyDescent="0.3">
      <c r="B63982" s="10"/>
      <c r="L63982" s="10"/>
      <c r="M63982" s="10"/>
    </row>
    <row r="63983" spans="2:13" s="1" customFormat="1" ht="13.8" x14ac:dyDescent="0.3">
      <c r="B63983" s="10"/>
      <c r="L63983" s="10"/>
      <c r="M63983" s="10"/>
    </row>
    <row r="63984" spans="2:13" s="1" customFormat="1" ht="13.8" x14ac:dyDescent="0.3">
      <c r="B63984" s="10"/>
      <c r="L63984" s="10"/>
      <c r="M63984" s="10"/>
    </row>
    <row r="63985" spans="2:13" s="1" customFormat="1" ht="13.8" x14ac:dyDescent="0.3">
      <c r="B63985" s="10"/>
      <c r="L63985" s="10"/>
      <c r="M63985" s="10"/>
    </row>
    <row r="63986" spans="2:13" s="1" customFormat="1" ht="13.8" x14ac:dyDescent="0.3">
      <c r="B63986" s="10"/>
      <c r="L63986" s="10"/>
      <c r="M63986" s="10"/>
    </row>
    <row r="63987" spans="2:13" s="1" customFormat="1" ht="13.8" x14ac:dyDescent="0.3">
      <c r="B63987" s="10"/>
      <c r="L63987" s="10"/>
      <c r="M63987" s="10"/>
    </row>
    <row r="63988" spans="2:13" s="1" customFormat="1" ht="13.8" x14ac:dyDescent="0.3">
      <c r="B63988" s="10"/>
      <c r="L63988" s="10"/>
      <c r="M63988" s="10"/>
    </row>
    <row r="63989" spans="2:13" s="1" customFormat="1" ht="13.8" x14ac:dyDescent="0.3">
      <c r="B63989" s="10"/>
      <c r="L63989" s="10"/>
      <c r="M63989" s="10"/>
    </row>
    <row r="63990" spans="2:13" s="1" customFormat="1" ht="13.8" x14ac:dyDescent="0.3">
      <c r="B63990" s="10"/>
      <c r="L63990" s="10"/>
      <c r="M63990" s="10"/>
    </row>
    <row r="63991" spans="2:13" s="1" customFormat="1" ht="13.8" x14ac:dyDescent="0.3">
      <c r="B63991" s="10"/>
      <c r="L63991" s="10"/>
      <c r="M63991" s="10"/>
    </row>
    <row r="63992" spans="2:13" s="1" customFormat="1" ht="13.8" x14ac:dyDescent="0.3">
      <c r="B63992" s="10"/>
      <c r="L63992" s="10"/>
      <c r="M63992" s="10"/>
    </row>
    <row r="63993" spans="2:13" s="1" customFormat="1" ht="13.8" x14ac:dyDescent="0.3">
      <c r="B63993" s="10"/>
      <c r="L63993" s="10"/>
      <c r="M63993" s="10"/>
    </row>
    <row r="63994" spans="2:13" s="1" customFormat="1" ht="13.8" x14ac:dyDescent="0.3">
      <c r="B63994" s="10"/>
      <c r="L63994" s="10"/>
      <c r="M63994" s="10"/>
    </row>
    <row r="63995" spans="2:13" s="1" customFormat="1" ht="13.8" x14ac:dyDescent="0.3">
      <c r="B63995" s="10"/>
      <c r="L63995" s="10"/>
      <c r="M63995" s="10"/>
    </row>
    <row r="63996" spans="2:13" s="1" customFormat="1" ht="13.8" x14ac:dyDescent="0.3">
      <c r="B63996" s="10"/>
      <c r="L63996" s="10"/>
      <c r="M63996" s="10"/>
    </row>
    <row r="63997" spans="2:13" s="1" customFormat="1" ht="13.8" x14ac:dyDescent="0.3">
      <c r="B63997" s="10"/>
      <c r="L63997" s="10"/>
      <c r="M63997" s="10"/>
    </row>
    <row r="63998" spans="2:13" s="1" customFormat="1" ht="13.8" x14ac:dyDescent="0.3">
      <c r="B63998" s="10"/>
      <c r="L63998" s="10"/>
      <c r="M63998" s="10"/>
    </row>
    <row r="63999" spans="2:13" s="1" customFormat="1" ht="13.8" x14ac:dyDescent="0.3">
      <c r="B63999" s="10"/>
      <c r="L63999" s="10"/>
      <c r="M63999" s="10"/>
    </row>
    <row r="64000" spans="2:13" s="1" customFormat="1" ht="13.8" x14ac:dyDescent="0.3">
      <c r="B64000" s="10"/>
      <c r="L64000" s="10"/>
      <c r="M64000" s="10"/>
    </row>
    <row r="64001" spans="2:13" s="1" customFormat="1" ht="13.8" x14ac:dyDescent="0.3">
      <c r="B64001" s="10"/>
      <c r="L64001" s="10"/>
      <c r="M64001" s="10"/>
    </row>
    <row r="64002" spans="2:13" s="1" customFormat="1" ht="13.8" x14ac:dyDescent="0.3">
      <c r="B64002" s="10"/>
      <c r="L64002" s="10"/>
      <c r="M64002" s="10"/>
    </row>
    <row r="64003" spans="2:13" s="1" customFormat="1" ht="13.8" x14ac:dyDescent="0.3">
      <c r="B64003" s="10"/>
      <c r="L64003" s="10"/>
      <c r="M64003" s="10"/>
    </row>
    <row r="64004" spans="2:13" s="1" customFormat="1" ht="13.8" x14ac:dyDescent="0.3">
      <c r="B64004" s="10"/>
      <c r="L64004" s="10"/>
      <c r="M64004" s="10"/>
    </row>
    <row r="64005" spans="2:13" s="1" customFormat="1" ht="13.8" x14ac:dyDescent="0.3">
      <c r="B64005" s="10"/>
      <c r="L64005" s="10"/>
      <c r="M64005" s="10"/>
    </row>
    <row r="64006" spans="2:13" s="1" customFormat="1" ht="13.8" x14ac:dyDescent="0.3">
      <c r="B64006" s="10"/>
      <c r="L64006" s="10"/>
      <c r="M64006" s="10"/>
    </row>
    <row r="64007" spans="2:13" s="1" customFormat="1" ht="13.8" x14ac:dyDescent="0.3">
      <c r="B64007" s="10"/>
      <c r="L64007" s="10"/>
      <c r="M64007" s="10"/>
    </row>
    <row r="64008" spans="2:13" s="1" customFormat="1" ht="13.8" x14ac:dyDescent="0.3">
      <c r="B64008" s="10"/>
      <c r="L64008" s="10"/>
      <c r="M64008" s="10"/>
    </row>
    <row r="64009" spans="2:13" s="1" customFormat="1" ht="13.8" x14ac:dyDescent="0.3">
      <c r="B64009" s="10"/>
      <c r="L64009" s="10"/>
      <c r="M64009" s="10"/>
    </row>
    <row r="64010" spans="2:13" s="1" customFormat="1" ht="13.8" x14ac:dyDescent="0.3">
      <c r="B64010" s="10"/>
      <c r="L64010" s="10"/>
      <c r="M64010" s="10"/>
    </row>
    <row r="64011" spans="2:13" s="1" customFormat="1" ht="13.8" x14ac:dyDescent="0.3">
      <c r="B64011" s="10"/>
      <c r="L64011" s="10"/>
      <c r="M64011" s="10"/>
    </row>
    <row r="64012" spans="2:13" s="1" customFormat="1" ht="13.8" x14ac:dyDescent="0.3">
      <c r="B64012" s="10"/>
      <c r="L64012" s="10"/>
      <c r="M64012" s="10"/>
    </row>
    <row r="64013" spans="2:13" s="1" customFormat="1" ht="13.8" x14ac:dyDescent="0.3">
      <c r="B64013" s="10"/>
      <c r="L64013" s="10"/>
      <c r="M64013" s="10"/>
    </row>
    <row r="64014" spans="2:13" s="1" customFormat="1" ht="13.8" x14ac:dyDescent="0.3">
      <c r="B64014" s="10"/>
      <c r="L64014" s="10"/>
      <c r="M64014" s="10"/>
    </row>
    <row r="64015" spans="2:13" s="1" customFormat="1" ht="13.8" x14ac:dyDescent="0.3">
      <c r="B64015" s="10"/>
      <c r="L64015" s="10"/>
      <c r="M64015" s="10"/>
    </row>
    <row r="64016" spans="2:13" s="1" customFormat="1" ht="13.8" x14ac:dyDescent="0.3">
      <c r="B64016" s="10"/>
      <c r="L64016" s="10"/>
      <c r="M64016" s="10"/>
    </row>
    <row r="64017" spans="2:13" s="1" customFormat="1" ht="13.8" x14ac:dyDescent="0.3">
      <c r="B64017" s="10"/>
      <c r="L64017" s="10"/>
      <c r="M64017" s="10"/>
    </row>
    <row r="64018" spans="2:13" s="1" customFormat="1" ht="13.8" x14ac:dyDescent="0.3">
      <c r="B64018" s="10"/>
      <c r="L64018" s="10"/>
      <c r="M64018" s="10"/>
    </row>
    <row r="64019" spans="2:13" s="1" customFormat="1" ht="13.8" x14ac:dyDescent="0.3">
      <c r="B64019" s="10"/>
      <c r="L64019" s="10"/>
      <c r="M64019" s="10"/>
    </row>
    <row r="64020" spans="2:13" s="1" customFormat="1" ht="13.8" x14ac:dyDescent="0.3">
      <c r="B64020" s="10"/>
      <c r="L64020" s="10"/>
      <c r="M64020" s="10"/>
    </row>
    <row r="64021" spans="2:13" s="1" customFormat="1" ht="13.8" x14ac:dyDescent="0.3">
      <c r="B64021" s="10"/>
      <c r="L64021" s="10"/>
      <c r="M64021" s="10"/>
    </row>
    <row r="64022" spans="2:13" s="1" customFormat="1" ht="13.8" x14ac:dyDescent="0.3">
      <c r="B64022" s="10"/>
      <c r="L64022" s="10"/>
      <c r="M64022" s="10"/>
    </row>
    <row r="64023" spans="2:13" s="1" customFormat="1" ht="13.8" x14ac:dyDescent="0.3">
      <c r="B64023" s="10"/>
      <c r="L64023" s="10"/>
      <c r="M64023" s="10"/>
    </row>
    <row r="64024" spans="2:13" s="1" customFormat="1" ht="13.8" x14ac:dyDescent="0.3">
      <c r="B64024" s="10"/>
      <c r="L64024" s="10"/>
      <c r="M64024" s="10"/>
    </row>
    <row r="64025" spans="2:13" s="1" customFormat="1" ht="13.8" x14ac:dyDescent="0.3">
      <c r="B64025" s="10"/>
      <c r="L64025" s="10"/>
      <c r="M64025" s="10"/>
    </row>
    <row r="64026" spans="2:13" s="1" customFormat="1" ht="13.8" x14ac:dyDescent="0.3">
      <c r="B64026" s="10"/>
      <c r="L64026" s="10"/>
      <c r="M64026" s="10"/>
    </row>
    <row r="64027" spans="2:13" s="1" customFormat="1" ht="13.8" x14ac:dyDescent="0.3">
      <c r="B64027" s="10"/>
      <c r="L64027" s="10"/>
      <c r="M64027" s="10"/>
    </row>
    <row r="64028" spans="2:13" s="1" customFormat="1" ht="13.8" x14ac:dyDescent="0.3">
      <c r="B64028" s="10"/>
      <c r="L64028" s="10"/>
      <c r="M64028" s="10"/>
    </row>
    <row r="64029" spans="2:13" s="1" customFormat="1" ht="13.8" x14ac:dyDescent="0.3">
      <c r="B64029" s="10"/>
      <c r="L64029" s="10"/>
      <c r="M64029" s="10"/>
    </row>
    <row r="64030" spans="2:13" s="1" customFormat="1" ht="13.8" x14ac:dyDescent="0.3">
      <c r="B64030" s="10"/>
      <c r="L64030" s="10"/>
      <c r="M64030" s="10"/>
    </row>
    <row r="64031" spans="2:13" s="1" customFormat="1" ht="13.8" x14ac:dyDescent="0.3">
      <c r="B64031" s="10"/>
      <c r="L64031" s="10"/>
      <c r="M64031" s="10"/>
    </row>
    <row r="64032" spans="2:13" s="1" customFormat="1" ht="13.8" x14ac:dyDescent="0.3">
      <c r="B64032" s="10"/>
      <c r="L64032" s="10"/>
      <c r="M64032" s="10"/>
    </row>
    <row r="64033" spans="2:13" s="1" customFormat="1" ht="13.8" x14ac:dyDescent="0.3">
      <c r="B64033" s="10"/>
      <c r="L64033" s="10"/>
      <c r="M64033" s="10"/>
    </row>
    <row r="64034" spans="2:13" s="1" customFormat="1" ht="13.8" x14ac:dyDescent="0.3">
      <c r="B64034" s="10"/>
      <c r="L64034" s="10"/>
      <c r="M64034" s="10"/>
    </row>
    <row r="64035" spans="2:13" s="1" customFormat="1" ht="13.8" x14ac:dyDescent="0.3">
      <c r="B64035" s="10"/>
      <c r="L64035" s="10"/>
      <c r="M64035" s="10"/>
    </row>
    <row r="64036" spans="2:13" s="1" customFormat="1" ht="13.8" x14ac:dyDescent="0.3">
      <c r="B64036" s="10"/>
      <c r="L64036" s="10"/>
      <c r="M64036" s="10"/>
    </row>
    <row r="64037" spans="2:13" s="1" customFormat="1" ht="13.8" x14ac:dyDescent="0.3">
      <c r="B64037" s="10"/>
      <c r="L64037" s="10"/>
      <c r="M64037" s="10"/>
    </row>
    <row r="64038" spans="2:13" s="1" customFormat="1" ht="13.8" x14ac:dyDescent="0.3">
      <c r="B64038" s="10"/>
      <c r="L64038" s="10"/>
      <c r="M64038" s="10"/>
    </row>
    <row r="64039" spans="2:13" s="1" customFormat="1" ht="13.8" x14ac:dyDescent="0.3">
      <c r="B64039" s="10"/>
      <c r="L64039" s="10"/>
      <c r="M64039" s="10"/>
    </row>
    <row r="64040" spans="2:13" s="1" customFormat="1" ht="13.8" x14ac:dyDescent="0.3">
      <c r="B64040" s="10"/>
      <c r="L64040" s="10"/>
      <c r="M64040" s="10"/>
    </row>
    <row r="64041" spans="2:13" s="1" customFormat="1" ht="13.8" x14ac:dyDescent="0.3">
      <c r="B64041" s="10"/>
      <c r="L64041" s="10"/>
      <c r="M64041" s="10"/>
    </row>
    <row r="64042" spans="2:13" s="1" customFormat="1" ht="13.8" x14ac:dyDescent="0.3">
      <c r="B64042" s="10"/>
      <c r="L64042" s="10"/>
      <c r="M64042" s="10"/>
    </row>
    <row r="64043" spans="2:13" s="1" customFormat="1" ht="13.8" x14ac:dyDescent="0.3">
      <c r="B64043" s="10"/>
      <c r="L64043" s="10"/>
      <c r="M64043" s="10"/>
    </row>
    <row r="64044" spans="2:13" s="1" customFormat="1" ht="13.8" x14ac:dyDescent="0.3">
      <c r="B64044" s="10"/>
      <c r="L64044" s="10"/>
      <c r="M64044" s="10"/>
    </row>
    <row r="64045" spans="2:13" s="1" customFormat="1" ht="13.8" x14ac:dyDescent="0.3">
      <c r="B64045" s="10"/>
      <c r="L64045" s="10"/>
      <c r="M64045" s="10"/>
    </row>
    <row r="64046" spans="2:13" s="1" customFormat="1" ht="13.8" x14ac:dyDescent="0.3">
      <c r="B64046" s="10"/>
      <c r="L64046" s="10"/>
      <c r="M64046" s="10"/>
    </row>
    <row r="64047" spans="2:13" s="1" customFormat="1" ht="13.8" x14ac:dyDescent="0.3">
      <c r="B64047" s="10"/>
      <c r="L64047" s="10"/>
      <c r="M64047" s="10"/>
    </row>
    <row r="64048" spans="2:13" s="1" customFormat="1" ht="13.8" x14ac:dyDescent="0.3">
      <c r="B64048" s="10"/>
      <c r="L64048" s="10"/>
      <c r="M64048" s="10"/>
    </row>
    <row r="64049" spans="2:13" s="1" customFormat="1" ht="13.8" x14ac:dyDescent="0.3">
      <c r="B64049" s="10"/>
      <c r="L64049" s="10"/>
      <c r="M64049" s="10"/>
    </row>
    <row r="64050" spans="2:13" s="1" customFormat="1" ht="13.8" x14ac:dyDescent="0.3">
      <c r="B64050" s="10"/>
      <c r="L64050" s="10"/>
      <c r="M64050" s="10"/>
    </row>
    <row r="64051" spans="2:13" s="1" customFormat="1" ht="13.8" x14ac:dyDescent="0.3">
      <c r="B64051" s="10"/>
      <c r="L64051" s="10"/>
      <c r="M64051" s="10"/>
    </row>
    <row r="64052" spans="2:13" s="1" customFormat="1" ht="13.8" x14ac:dyDescent="0.3">
      <c r="B64052" s="10"/>
      <c r="L64052" s="10"/>
      <c r="M64052" s="10"/>
    </row>
    <row r="64053" spans="2:13" s="1" customFormat="1" ht="13.8" x14ac:dyDescent="0.3">
      <c r="B64053" s="10"/>
      <c r="L64053" s="10"/>
      <c r="M64053" s="10"/>
    </row>
    <row r="64054" spans="2:13" s="1" customFormat="1" ht="13.8" x14ac:dyDescent="0.3">
      <c r="B64054" s="10"/>
      <c r="L64054" s="10"/>
      <c r="M64054" s="10"/>
    </row>
    <row r="64055" spans="2:13" s="1" customFormat="1" ht="13.8" x14ac:dyDescent="0.3">
      <c r="B64055" s="10"/>
      <c r="L64055" s="10"/>
      <c r="M64055" s="10"/>
    </row>
    <row r="64056" spans="2:13" s="1" customFormat="1" ht="13.8" x14ac:dyDescent="0.3">
      <c r="B64056" s="10"/>
      <c r="L64056" s="10"/>
      <c r="M64056" s="10"/>
    </row>
    <row r="64057" spans="2:13" s="1" customFormat="1" ht="13.8" x14ac:dyDescent="0.3">
      <c r="B64057" s="10"/>
      <c r="L64057" s="10"/>
      <c r="M64057" s="10"/>
    </row>
    <row r="64058" spans="2:13" s="1" customFormat="1" ht="13.8" x14ac:dyDescent="0.3">
      <c r="B64058" s="10"/>
      <c r="L64058" s="10"/>
      <c r="M64058" s="10"/>
    </row>
    <row r="64059" spans="2:13" s="1" customFormat="1" ht="13.8" x14ac:dyDescent="0.3">
      <c r="B64059" s="10"/>
      <c r="L64059" s="10"/>
      <c r="M64059" s="10"/>
    </row>
    <row r="64060" spans="2:13" s="1" customFormat="1" ht="13.8" x14ac:dyDescent="0.3">
      <c r="B64060" s="10"/>
      <c r="L64060" s="10"/>
      <c r="M64060" s="10"/>
    </row>
    <row r="64061" spans="2:13" s="1" customFormat="1" ht="13.8" x14ac:dyDescent="0.3">
      <c r="B64061" s="10"/>
      <c r="L64061" s="10"/>
      <c r="M64061" s="10"/>
    </row>
    <row r="64062" spans="2:13" s="1" customFormat="1" ht="13.8" x14ac:dyDescent="0.3">
      <c r="B64062" s="10"/>
      <c r="L64062" s="10"/>
      <c r="M64062" s="10"/>
    </row>
    <row r="64063" spans="2:13" s="1" customFormat="1" ht="13.8" x14ac:dyDescent="0.3">
      <c r="B64063" s="10"/>
      <c r="L64063" s="10"/>
      <c r="M64063" s="10"/>
    </row>
    <row r="64064" spans="2:13" s="1" customFormat="1" ht="13.8" x14ac:dyDescent="0.3">
      <c r="B64064" s="10"/>
      <c r="L64064" s="10"/>
      <c r="M64064" s="10"/>
    </row>
    <row r="64065" spans="2:13" s="1" customFormat="1" ht="13.8" x14ac:dyDescent="0.3">
      <c r="B64065" s="10"/>
      <c r="L64065" s="10"/>
      <c r="M64065" s="10"/>
    </row>
    <row r="64066" spans="2:13" s="1" customFormat="1" ht="13.8" x14ac:dyDescent="0.3">
      <c r="B64066" s="10"/>
      <c r="L64066" s="10"/>
      <c r="M64066" s="10"/>
    </row>
    <row r="64067" spans="2:13" s="1" customFormat="1" ht="13.8" x14ac:dyDescent="0.3">
      <c r="B64067" s="10"/>
      <c r="L64067" s="10"/>
      <c r="M64067" s="10"/>
    </row>
    <row r="64068" spans="2:13" s="1" customFormat="1" ht="13.8" x14ac:dyDescent="0.3">
      <c r="B64068" s="10"/>
      <c r="L64068" s="10"/>
      <c r="M64068" s="10"/>
    </row>
    <row r="64069" spans="2:13" s="1" customFormat="1" ht="13.8" x14ac:dyDescent="0.3">
      <c r="B64069" s="10"/>
      <c r="L64069" s="10"/>
      <c r="M64069" s="10"/>
    </row>
    <row r="64070" spans="2:13" s="1" customFormat="1" ht="13.8" x14ac:dyDescent="0.3">
      <c r="B64070" s="10"/>
      <c r="L64070" s="10"/>
      <c r="M64070" s="10"/>
    </row>
    <row r="64071" spans="2:13" s="1" customFormat="1" ht="13.8" x14ac:dyDescent="0.3">
      <c r="B64071" s="10"/>
      <c r="L64071" s="10"/>
      <c r="M64071" s="10"/>
    </row>
    <row r="64072" spans="2:13" s="1" customFormat="1" ht="13.8" x14ac:dyDescent="0.3">
      <c r="B64072" s="10"/>
      <c r="L64072" s="10"/>
      <c r="M64072" s="10"/>
    </row>
    <row r="64073" spans="2:13" s="1" customFormat="1" ht="13.8" x14ac:dyDescent="0.3">
      <c r="B64073" s="10"/>
      <c r="L64073" s="10"/>
      <c r="M64073" s="10"/>
    </row>
    <row r="64074" spans="2:13" s="1" customFormat="1" ht="13.8" x14ac:dyDescent="0.3">
      <c r="B64074" s="10"/>
      <c r="L64074" s="10"/>
      <c r="M64074" s="10"/>
    </row>
    <row r="64075" spans="2:13" s="1" customFormat="1" ht="13.8" x14ac:dyDescent="0.3">
      <c r="B64075" s="10"/>
      <c r="L64075" s="10"/>
      <c r="M64075" s="10"/>
    </row>
    <row r="64076" spans="2:13" s="1" customFormat="1" ht="13.8" x14ac:dyDescent="0.3">
      <c r="B64076" s="10"/>
      <c r="L64076" s="10"/>
      <c r="M64076" s="10"/>
    </row>
    <row r="64077" spans="2:13" s="1" customFormat="1" ht="13.8" x14ac:dyDescent="0.3">
      <c r="B64077" s="10"/>
      <c r="L64077" s="10"/>
      <c r="M64077" s="10"/>
    </row>
    <row r="64078" spans="2:13" s="1" customFormat="1" ht="13.8" x14ac:dyDescent="0.3">
      <c r="B64078" s="10"/>
      <c r="L64078" s="10"/>
      <c r="M64078" s="10"/>
    </row>
    <row r="64079" spans="2:13" s="1" customFormat="1" ht="13.8" x14ac:dyDescent="0.3">
      <c r="B64079" s="10"/>
      <c r="L64079" s="10"/>
      <c r="M64079" s="10"/>
    </row>
    <row r="64080" spans="2:13" s="1" customFormat="1" ht="13.8" x14ac:dyDescent="0.3">
      <c r="B64080" s="10"/>
      <c r="L64080" s="10"/>
      <c r="M64080" s="10"/>
    </row>
    <row r="64081" spans="2:13" s="1" customFormat="1" ht="13.8" x14ac:dyDescent="0.3">
      <c r="B64081" s="10"/>
      <c r="L64081" s="10"/>
      <c r="M64081" s="10"/>
    </row>
    <row r="64082" spans="2:13" s="1" customFormat="1" ht="13.8" x14ac:dyDescent="0.3">
      <c r="B64082" s="10"/>
      <c r="L64082" s="10"/>
      <c r="M64082" s="10"/>
    </row>
    <row r="64083" spans="2:13" s="1" customFormat="1" ht="13.8" x14ac:dyDescent="0.3">
      <c r="B64083" s="10"/>
      <c r="L64083" s="10"/>
      <c r="M64083" s="10"/>
    </row>
    <row r="64084" spans="2:13" s="1" customFormat="1" ht="13.8" x14ac:dyDescent="0.3">
      <c r="B64084" s="10"/>
      <c r="L64084" s="10"/>
      <c r="M64084" s="10"/>
    </row>
    <row r="64085" spans="2:13" s="1" customFormat="1" ht="13.8" x14ac:dyDescent="0.3">
      <c r="B64085" s="10"/>
      <c r="L64085" s="10"/>
      <c r="M64085" s="10"/>
    </row>
    <row r="64086" spans="2:13" s="1" customFormat="1" ht="13.8" x14ac:dyDescent="0.3">
      <c r="B64086" s="10"/>
      <c r="L64086" s="10"/>
      <c r="M64086" s="10"/>
    </row>
    <row r="64087" spans="2:13" s="1" customFormat="1" ht="13.8" x14ac:dyDescent="0.3">
      <c r="B64087" s="10"/>
      <c r="L64087" s="10"/>
      <c r="M64087" s="10"/>
    </row>
    <row r="64088" spans="2:13" s="1" customFormat="1" ht="13.8" x14ac:dyDescent="0.3">
      <c r="B64088" s="10"/>
      <c r="L64088" s="10"/>
      <c r="M64088" s="10"/>
    </row>
    <row r="64089" spans="2:13" s="1" customFormat="1" ht="13.8" x14ac:dyDescent="0.3">
      <c r="B64089" s="10"/>
      <c r="L64089" s="10"/>
      <c r="M64089" s="10"/>
    </row>
    <row r="64090" spans="2:13" s="1" customFormat="1" ht="13.8" x14ac:dyDescent="0.3">
      <c r="B64090" s="10"/>
      <c r="L64090" s="10"/>
      <c r="M64090" s="10"/>
    </row>
    <row r="64091" spans="2:13" s="1" customFormat="1" ht="13.8" x14ac:dyDescent="0.3">
      <c r="B64091" s="10"/>
      <c r="L64091" s="10"/>
      <c r="M64091" s="10"/>
    </row>
    <row r="64092" spans="2:13" s="1" customFormat="1" ht="13.8" x14ac:dyDescent="0.3">
      <c r="B64092" s="10"/>
      <c r="L64092" s="10"/>
      <c r="M64092" s="10"/>
    </row>
    <row r="64093" spans="2:13" s="1" customFormat="1" ht="13.8" x14ac:dyDescent="0.3">
      <c r="B64093" s="10"/>
      <c r="L64093" s="10"/>
      <c r="M64093" s="10"/>
    </row>
    <row r="64094" spans="2:13" s="1" customFormat="1" ht="13.8" x14ac:dyDescent="0.3">
      <c r="B64094" s="10"/>
      <c r="L64094" s="10"/>
      <c r="M64094" s="10"/>
    </row>
    <row r="64095" spans="2:13" s="1" customFormat="1" ht="13.8" x14ac:dyDescent="0.3">
      <c r="B64095" s="10"/>
      <c r="L64095" s="10"/>
      <c r="M64095" s="10"/>
    </row>
    <row r="64096" spans="2:13" s="1" customFormat="1" ht="13.8" x14ac:dyDescent="0.3">
      <c r="B64096" s="10"/>
      <c r="L64096" s="10"/>
      <c r="M64096" s="10"/>
    </row>
    <row r="64097" spans="2:13" s="1" customFormat="1" ht="13.8" x14ac:dyDescent="0.3">
      <c r="B64097" s="10"/>
      <c r="L64097" s="10"/>
      <c r="M64097" s="10"/>
    </row>
    <row r="64098" spans="2:13" s="1" customFormat="1" ht="13.8" x14ac:dyDescent="0.3">
      <c r="B64098" s="10"/>
      <c r="L64098" s="10"/>
      <c r="M64098" s="10"/>
    </row>
    <row r="64099" spans="2:13" s="1" customFormat="1" ht="13.8" x14ac:dyDescent="0.3">
      <c r="B64099" s="10"/>
      <c r="L64099" s="10"/>
      <c r="M64099" s="10"/>
    </row>
    <row r="64100" spans="2:13" s="1" customFormat="1" ht="13.8" x14ac:dyDescent="0.3">
      <c r="B64100" s="10"/>
      <c r="L64100" s="10"/>
      <c r="M64100" s="10"/>
    </row>
    <row r="64101" spans="2:13" s="1" customFormat="1" ht="13.8" x14ac:dyDescent="0.3">
      <c r="B64101" s="10"/>
      <c r="L64101" s="10"/>
      <c r="M64101" s="10"/>
    </row>
    <row r="64102" spans="2:13" s="1" customFormat="1" ht="13.8" x14ac:dyDescent="0.3">
      <c r="B64102" s="10"/>
      <c r="L64102" s="10"/>
      <c r="M64102" s="10"/>
    </row>
    <row r="64103" spans="2:13" s="1" customFormat="1" ht="13.8" x14ac:dyDescent="0.3">
      <c r="B64103" s="10"/>
      <c r="L64103" s="10"/>
      <c r="M64103" s="10"/>
    </row>
    <row r="64104" spans="2:13" s="1" customFormat="1" ht="13.8" x14ac:dyDescent="0.3">
      <c r="B64104" s="10"/>
      <c r="L64104" s="10"/>
      <c r="M64104" s="10"/>
    </row>
    <row r="64105" spans="2:13" s="1" customFormat="1" ht="13.8" x14ac:dyDescent="0.3">
      <c r="B64105" s="10"/>
      <c r="L64105" s="10"/>
      <c r="M64105" s="10"/>
    </row>
    <row r="64106" spans="2:13" s="1" customFormat="1" ht="13.8" x14ac:dyDescent="0.3">
      <c r="B64106" s="10"/>
      <c r="L64106" s="10"/>
      <c r="M64106" s="10"/>
    </row>
    <row r="64107" spans="2:13" s="1" customFormat="1" ht="13.8" x14ac:dyDescent="0.3">
      <c r="B64107" s="10"/>
      <c r="L64107" s="10"/>
      <c r="M64107" s="10"/>
    </row>
    <row r="64108" spans="2:13" s="1" customFormat="1" ht="13.8" x14ac:dyDescent="0.3">
      <c r="B64108" s="10"/>
      <c r="L64108" s="10"/>
      <c r="M64108" s="10"/>
    </row>
    <row r="64109" spans="2:13" s="1" customFormat="1" ht="13.8" x14ac:dyDescent="0.3">
      <c r="B64109" s="10"/>
      <c r="L64109" s="10"/>
      <c r="M64109" s="10"/>
    </row>
    <row r="64110" spans="2:13" s="1" customFormat="1" ht="13.8" x14ac:dyDescent="0.3">
      <c r="B64110" s="10"/>
      <c r="L64110" s="10"/>
      <c r="M64110" s="10"/>
    </row>
    <row r="64111" spans="2:13" s="1" customFormat="1" ht="13.8" x14ac:dyDescent="0.3">
      <c r="B64111" s="10"/>
      <c r="L64111" s="10"/>
      <c r="M64111" s="10"/>
    </row>
    <row r="64112" spans="2:13" s="1" customFormat="1" ht="13.8" x14ac:dyDescent="0.3">
      <c r="B64112" s="10"/>
      <c r="L64112" s="10"/>
      <c r="M64112" s="10"/>
    </row>
    <row r="64113" spans="2:13" s="1" customFormat="1" ht="13.8" x14ac:dyDescent="0.3">
      <c r="B64113" s="10"/>
      <c r="L64113" s="10"/>
      <c r="M64113" s="10"/>
    </row>
    <row r="64114" spans="2:13" s="1" customFormat="1" ht="13.8" x14ac:dyDescent="0.3">
      <c r="B64114" s="10"/>
      <c r="L64114" s="10"/>
      <c r="M64114" s="10"/>
    </row>
    <row r="64115" spans="2:13" s="1" customFormat="1" ht="13.8" x14ac:dyDescent="0.3">
      <c r="B64115" s="10"/>
      <c r="L64115" s="10"/>
      <c r="M64115" s="10"/>
    </row>
    <row r="64116" spans="2:13" s="1" customFormat="1" ht="13.8" x14ac:dyDescent="0.3">
      <c r="B64116" s="10"/>
      <c r="L64116" s="10"/>
      <c r="M64116" s="10"/>
    </row>
    <row r="64117" spans="2:13" s="1" customFormat="1" ht="13.8" x14ac:dyDescent="0.3">
      <c r="B64117" s="10"/>
      <c r="L64117" s="10"/>
      <c r="M64117" s="10"/>
    </row>
    <row r="64118" spans="2:13" s="1" customFormat="1" ht="13.8" x14ac:dyDescent="0.3">
      <c r="B64118" s="10"/>
      <c r="L64118" s="10"/>
      <c r="M64118" s="10"/>
    </row>
    <row r="64119" spans="2:13" s="1" customFormat="1" ht="13.8" x14ac:dyDescent="0.3">
      <c r="B64119" s="10"/>
      <c r="L64119" s="10"/>
      <c r="M64119" s="10"/>
    </row>
    <row r="64120" spans="2:13" s="1" customFormat="1" ht="13.8" x14ac:dyDescent="0.3">
      <c r="B64120" s="10"/>
      <c r="L64120" s="10"/>
      <c r="M64120" s="10"/>
    </row>
    <row r="64121" spans="2:13" s="1" customFormat="1" ht="13.8" x14ac:dyDescent="0.3">
      <c r="B64121" s="10"/>
      <c r="L64121" s="10"/>
      <c r="M64121" s="10"/>
    </row>
    <row r="64122" spans="2:13" s="1" customFormat="1" ht="13.8" x14ac:dyDescent="0.3">
      <c r="B64122" s="10"/>
      <c r="L64122" s="10"/>
      <c r="M64122" s="10"/>
    </row>
    <row r="64123" spans="2:13" s="1" customFormat="1" ht="13.8" x14ac:dyDescent="0.3">
      <c r="B64123" s="10"/>
      <c r="L64123" s="10"/>
      <c r="M64123" s="10"/>
    </row>
    <row r="64124" spans="2:13" s="1" customFormat="1" ht="13.8" x14ac:dyDescent="0.3">
      <c r="B64124" s="10"/>
      <c r="L64124" s="10"/>
      <c r="M64124" s="10"/>
    </row>
    <row r="64125" spans="2:13" s="1" customFormat="1" ht="13.8" x14ac:dyDescent="0.3">
      <c r="B64125" s="10"/>
      <c r="L64125" s="10"/>
      <c r="M64125" s="10"/>
    </row>
    <row r="64126" spans="2:13" s="1" customFormat="1" ht="13.8" x14ac:dyDescent="0.3">
      <c r="B64126" s="10"/>
      <c r="L64126" s="10"/>
      <c r="M64126" s="10"/>
    </row>
    <row r="64127" spans="2:13" s="1" customFormat="1" ht="13.8" x14ac:dyDescent="0.3">
      <c r="B64127" s="10"/>
      <c r="L64127" s="10"/>
      <c r="M64127" s="10"/>
    </row>
    <row r="64128" spans="2:13" s="1" customFormat="1" ht="13.8" x14ac:dyDescent="0.3">
      <c r="B64128" s="10"/>
      <c r="L64128" s="10"/>
      <c r="M64128" s="10"/>
    </row>
    <row r="64129" spans="2:13" s="1" customFormat="1" ht="13.8" x14ac:dyDescent="0.3">
      <c r="B64129" s="10"/>
      <c r="L64129" s="10"/>
      <c r="M64129" s="10"/>
    </row>
    <row r="64130" spans="2:13" s="1" customFormat="1" ht="13.8" x14ac:dyDescent="0.3">
      <c r="B64130" s="10"/>
      <c r="L64130" s="10"/>
      <c r="M64130" s="10"/>
    </row>
    <row r="64131" spans="2:13" s="1" customFormat="1" ht="13.8" x14ac:dyDescent="0.3">
      <c r="B64131" s="10"/>
      <c r="L64131" s="10"/>
      <c r="M64131" s="10"/>
    </row>
    <row r="64132" spans="2:13" s="1" customFormat="1" ht="13.8" x14ac:dyDescent="0.3">
      <c r="B64132" s="10"/>
      <c r="L64132" s="10"/>
      <c r="M64132" s="10"/>
    </row>
    <row r="64133" spans="2:13" s="1" customFormat="1" ht="13.8" x14ac:dyDescent="0.3">
      <c r="B64133" s="10"/>
      <c r="L64133" s="10"/>
      <c r="M64133" s="10"/>
    </row>
    <row r="64134" spans="2:13" s="1" customFormat="1" ht="13.8" x14ac:dyDescent="0.3">
      <c r="B64134" s="10"/>
      <c r="L64134" s="10"/>
      <c r="M64134" s="10"/>
    </row>
    <row r="64135" spans="2:13" s="1" customFormat="1" ht="13.8" x14ac:dyDescent="0.3">
      <c r="B64135" s="10"/>
      <c r="L64135" s="10"/>
      <c r="M64135" s="10"/>
    </row>
    <row r="64136" spans="2:13" s="1" customFormat="1" ht="13.8" x14ac:dyDescent="0.3">
      <c r="B64136" s="10"/>
      <c r="L64136" s="10"/>
      <c r="M64136" s="10"/>
    </row>
    <row r="64137" spans="2:13" s="1" customFormat="1" ht="13.8" x14ac:dyDescent="0.3">
      <c r="B64137" s="10"/>
      <c r="L64137" s="10"/>
      <c r="M64137" s="10"/>
    </row>
    <row r="64138" spans="2:13" s="1" customFormat="1" ht="13.8" x14ac:dyDescent="0.3">
      <c r="B64138" s="10"/>
      <c r="L64138" s="10"/>
      <c r="M64138" s="10"/>
    </row>
    <row r="64139" spans="2:13" s="1" customFormat="1" ht="13.8" x14ac:dyDescent="0.3">
      <c r="B64139" s="10"/>
      <c r="L64139" s="10"/>
      <c r="M64139" s="10"/>
    </row>
    <row r="64140" spans="2:13" s="1" customFormat="1" ht="13.8" x14ac:dyDescent="0.3">
      <c r="B64140" s="10"/>
      <c r="L64140" s="10"/>
      <c r="M64140" s="10"/>
    </row>
    <row r="64141" spans="2:13" s="1" customFormat="1" ht="13.8" x14ac:dyDescent="0.3">
      <c r="B64141" s="10"/>
      <c r="L64141" s="10"/>
      <c r="M64141" s="10"/>
    </row>
    <row r="64142" spans="2:13" s="1" customFormat="1" ht="13.8" x14ac:dyDescent="0.3">
      <c r="B64142" s="10"/>
      <c r="L64142" s="10"/>
      <c r="M64142" s="10"/>
    </row>
    <row r="64143" spans="2:13" s="1" customFormat="1" ht="13.8" x14ac:dyDescent="0.3">
      <c r="B64143" s="10"/>
      <c r="L64143" s="10"/>
      <c r="M64143" s="10"/>
    </row>
    <row r="64144" spans="2:13" s="1" customFormat="1" ht="13.8" x14ac:dyDescent="0.3">
      <c r="B64144" s="10"/>
      <c r="L64144" s="10"/>
      <c r="M64144" s="10"/>
    </row>
    <row r="64145" spans="2:13" s="1" customFormat="1" ht="13.8" x14ac:dyDescent="0.3">
      <c r="B64145" s="10"/>
      <c r="L64145" s="10"/>
      <c r="M64145" s="10"/>
    </row>
    <row r="64146" spans="2:13" s="1" customFormat="1" ht="13.8" x14ac:dyDescent="0.3">
      <c r="B64146" s="10"/>
      <c r="L64146" s="10"/>
      <c r="M64146" s="10"/>
    </row>
    <row r="64147" spans="2:13" s="1" customFormat="1" ht="13.8" x14ac:dyDescent="0.3">
      <c r="B64147" s="10"/>
      <c r="L64147" s="10"/>
      <c r="M64147" s="10"/>
    </row>
    <row r="64148" spans="2:13" s="1" customFormat="1" ht="13.8" x14ac:dyDescent="0.3">
      <c r="B64148" s="10"/>
      <c r="L64148" s="10"/>
      <c r="M64148" s="10"/>
    </row>
    <row r="64149" spans="2:13" s="1" customFormat="1" ht="13.8" x14ac:dyDescent="0.3">
      <c r="B64149" s="10"/>
      <c r="L64149" s="10"/>
      <c r="M64149" s="10"/>
    </row>
    <row r="64150" spans="2:13" s="1" customFormat="1" ht="13.8" x14ac:dyDescent="0.3">
      <c r="B64150" s="10"/>
      <c r="L64150" s="10"/>
      <c r="M64150" s="10"/>
    </row>
    <row r="64151" spans="2:13" s="1" customFormat="1" ht="13.8" x14ac:dyDescent="0.3">
      <c r="B64151" s="10"/>
      <c r="L64151" s="10"/>
      <c r="M64151" s="10"/>
    </row>
    <row r="64152" spans="2:13" s="1" customFormat="1" ht="13.8" x14ac:dyDescent="0.3">
      <c r="B64152" s="10"/>
      <c r="L64152" s="10"/>
      <c r="M64152" s="10"/>
    </row>
    <row r="64153" spans="2:13" s="1" customFormat="1" ht="13.8" x14ac:dyDescent="0.3">
      <c r="B64153" s="10"/>
      <c r="L64153" s="10"/>
      <c r="M64153" s="10"/>
    </row>
    <row r="64154" spans="2:13" s="1" customFormat="1" ht="13.8" x14ac:dyDescent="0.3">
      <c r="B64154" s="10"/>
      <c r="L64154" s="10"/>
      <c r="M64154" s="10"/>
    </row>
    <row r="64155" spans="2:13" s="1" customFormat="1" ht="13.8" x14ac:dyDescent="0.3">
      <c r="B64155" s="10"/>
      <c r="L64155" s="10"/>
      <c r="M64155" s="10"/>
    </row>
    <row r="64156" spans="2:13" s="1" customFormat="1" ht="13.8" x14ac:dyDescent="0.3">
      <c r="B64156" s="10"/>
      <c r="L64156" s="10"/>
      <c r="M64156" s="10"/>
    </row>
    <row r="64157" spans="2:13" s="1" customFormat="1" ht="13.8" x14ac:dyDescent="0.3">
      <c r="B64157" s="10"/>
      <c r="L64157" s="10"/>
      <c r="M64157" s="10"/>
    </row>
    <row r="64158" spans="2:13" s="1" customFormat="1" ht="13.8" x14ac:dyDescent="0.3">
      <c r="B64158" s="10"/>
      <c r="L64158" s="10"/>
      <c r="M64158" s="10"/>
    </row>
    <row r="64159" spans="2:13" s="1" customFormat="1" ht="13.8" x14ac:dyDescent="0.3">
      <c r="B64159" s="10"/>
      <c r="L64159" s="10"/>
      <c r="M64159" s="10"/>
    </row>
    <row r="64160" spans="2:13" s="1" customFormat="1" ht="13.8" x14ac:dyDescent="0.3">
      <c r="B64160" s="10"/>
      <c r="L64160" s="10"/>
      <c r="M64160" s="10"/>
    </row>
    <row r="64161" spans="2:13" s="1" customFormat="1" ht="13.8" x14ac:dyDescent="0.3">
      <c r="B64161" s="10"/>
      <c r="L64161" s="10"/>
      <c r="M64161" s="10"/>
    </row>
    <row r="64162" spans="2:13" s="1" customFormat="1" ht="13.8" x14ac:dyDescent="0.3">
      <c r="B64162" s="10"/>
      <c r="L64162" s="10"/>
      <c r="M64162" s="10"/>
    </row>
    <row r="64163" spans="2:13" s="1" customFormat="1" ht="13.8" x14ac:dyDescent="0.3">
      <c r="B64163" s="10"/>
      <c r="L64163" s="10"/>
      <c r="M64163" s="10"/>
    </row>
    <row r="64164" spans="2:13" s="1" customFormat="1" ht="13.8" x14ac:dyDescent="0.3">
      <c r="B64164" s="10"/>
      <c r="L64164" s="10"/>
      <c r="M64164" s="10"/>
    </row>
    <row r="64165" spans="2:13" s="1" customFormat="1" ht="13.8" x14ac:dyDescent="0.3">
      <c r="B64165" s="10"/>
      <c r="L64165" s="10"/>
      <c r="M64165" s="10"/>
    </row>
    <row r="64166" spans="2:13" s="1" customFormat="1" ht="13.8" x14ac:dyDescent="0.3">
      <c r="B64166" s="10"/>
      <c r="L64166" s="10"/>
      <c r="M64166" s="10"/>
    </row>
    <row r="64167" spans="2:13" s="1" customFormat="1" ht="13.8" x14ac:dyDescent="0.3">
      <c r="B64167" s="10"/>
      <c r="L64167" s="10"/>
      <c r="M64167" s="10"/>
    </row>
    <row r="64168" spans="2:13" s="1" customFormat="1" ht="13.8" x14ac:dyDescent="0.3">
      <c r="B64168" s="10"/>
      <c r="L64168" s="10"/>
      <c r="M64168" s="10"/>
    </row>
    <row r="64169" spans="2:13" s="1" customFormat="1" ht="13.8" x14ac:dyDescent="0.3">
      <c r="B64169" s="10"/>
      <c r="L64169" s="10"/>
      <c r="M64169" s="10"/>
    </row>
    <row r="64170" spans="2:13" s="1" customFormat="1" ht="13.8" x14ac:dyDescent="0.3">
      <c r="B64170" s="10"/>
      <c r="L64170" s="10"/>
      <c r="M64170" s="10"/>
    </row>
    <row r="64171" spans="2:13" s="1" customFormat="1" ht="13.8" x14ac:dyDescent="0.3">
      <c r="B64171" s="10"/>
      <c r="L64171" s="10"/>
      <c r="M64171" s="10"/>
    </row>
    <row r="64172" spans="2:13" s="1" customFormat="1" ht="13.8" x14ac:dyDescent="0.3">
      <c r="B64172" s="10"/>
      <c r="L64172" s="10"/>
      <c r="M64172" s="10"/>
    </row>
    <row r="64173" spans="2:13" s="1" customFormat="1" ht="13.8" x14ac:dyDescent="0.3">
      <c r="B64173" s="10"/>
      <c r="L64173" s="10"/>
      <c r="M64173" s="10"/>
    </row>
    <row r="64174" spans="2:13" s="1" customFormat="1" ht="13.8" x14ac:dyDescent="0.3">
      <c r="B64174" s="10"/>
      <c r="L64174" s="10"/>
      <c r="M64174" s="10"/>
    </row>
    <row r="64175" spans="2:13" s="1" customFormat="1" ht="13.8" x14ac:dyDescent="0.3">
      <c r="B64175" s="10"/>
      <c r="L64175" s="10"/>
      <c r="M64175" s="10"/>
    </row>
    <row r="64176" spans="2:13" s="1" customFormat="1" ht="13.8" x14ac:dyDescent="0.3">
      <c r="B64176" s="10"/>
      <c r="L64176" s="10"/>
      <c r="M64176" s="10"/>
    </row>
    <row r="64177" spans="2:13" s="1" customFormat="1" ht="13.8" x14ac:dyDescent="0.3">
      <c r="B64177" s="10"/>
      <c r="L64177" s="10"/>
      <c r="M64177" s="10"/>
    </row>
    <row r="64178" spans="2:13" s="1" customFormat="1" ht="13.8" x14ac:dyDescent="0.3">
      <c r="B64178" s="10"/>
      <c r="L64178" s="10"/>
      <c r="M64178" s="10"/>
    </row>
    <row r="64179" spans="2:13" s="1" customFormat="1" ht="13.8" x14ac:dyDescent="0.3">
      <c r="B64179" s="10"/>
      <c r="L64179" s="10"/>
      <c r="M64179" s="10"/>
    </row>
    <row r="64180" spans="2:13" s="1" customFormat="1" ht="13.8" x14ac:dyDescent="0.3">
      <c r="B64180" s="10"/>
      <c r="L64180" s="10"/>
      <c r="M64180" s="10"/>
    </row>
    <row r="64181" spans="2:13" s="1" customFormat="1" ht="13.8" x14ac:dyDescent="0.3">
      <c r="B64181" s="10"/>
      <c r="L64181" s="10"/>
      <c r="M64181" s="10"/>
    </row>
    <row r="64182" spans="2:13" s="1" customFormat="1" ht="13.8" x14ac:dyDescent="0.3">
      <c r="B64182" s="10"/>
      <c r="L64182" s="10"/>
      <c r="M64182" s="10"/>
    </row>
    <row r="64183" spans="2:13" s="1" customFormat="1" ht="13.8" x14ac:dyDescent="0.3">
      <c r="B64183" s="10"/>
      <c r="L64183" s="10"/>
      <c r="M64183" s="10"/>
    </row>
    <row r="64184" spans="2:13" s="1" customFormat="1" ht="13.8" x14ac:dyDescent="0.3">
      <c r="B64184" s="10"/>
      <c r="L64184" s="10"/>
      <c r="M64184" s="10"/>
    </row>
    <row r="64185" spans="2:13" s="1" customFormat="1" ht="13.8" x14ac:dyDescent="0.3">
      <c r="B64185" s="10"/>
      <c r="L64185" s="10"/>
      <c r="M64185" s="10"/>
    </row>
    <row r="64186" spans="2:13" s="1" customFormat="1" ht="13.8" x14ac:dyDescent="0.3">
      <c r="B64186" s="10"/>
      <c r="L64186" s="10"/>
      <c r="M64186" s="10"/>
    </row>
    <row r="64187" spans="2:13" s="1" customFormat="1" ht="13.8" x14ac:dyDescent="0.3">
      <c r="B64187" s="10"/>
      <c r="L64187" s="10"/>
      <c r="M64187" s="10"/>
    </row>
    <row r="64188" spans="2:13" s="1" customFormat="1" ht="13.8" x14ac:dyDescent="0.3">
      <c r="B64188" s="10"/>
      <c r="L64188" s="10"/>
      <c r="M64188" s="10"/>
    </row>
    <row r="64189" spans="2:13" s="1" customFormat="1" ht="13.8" x14ac:dyDescent="0.3">
      <c r="B64189" s="10"/>
      <c r="L64189" s="10"/>
      <c r="M64189" s="10"/>
    </row>
    <row r="64190" spans="2:13" s="1" customFormat="1" ht="13.8" x14ac:dyDescent="0.3">
      <c r="B64190" s="10"/>
      <c r="L64190" s="10"/>
      <c r="M64190" s="10"/>
    </row>
    <row r="64191" spans="2:13" s="1" customFormat="1" ht="13.8" x14ac:dyDescent="0.3">
      <c r="B64191" s="10"/>
      <c r="L64191" s="10"/>
      <c r="M64191" s="10"/>
    </row>
    <row r="64192" spans="2:13" s="1" customFormat="1" ht="13.8" x14ac:dyDescent="0.3">
      <c r="B64192" s="10"/>
      <c r="L64192" s="10"/>
      <c r="M64192" s="10"/>
    </row>
    <row r="64193" spans="2:13" s="1" customFormat="1" ht="13.8" x14ac:dyDescent="0.3">
      <c r="B64193" s="10"/>
      <c r="L64193" s="10"/>
      <c r="M64193" s="10"/>
    </row>
    <row r="64194" spans="2:13" s="1" customFormat="1" ht="13.8" x14ac:dyDescent="0.3">
      <c r="B64194" s="10"/>
      <c r="L64194" s="10"/>
      <c r="M64194" s="10"/>
    </row>
    <row r="64195" spans="2:13" s="1" customFormat="1" ht="13.8" x14ac:dyDescent="0.3">
      <c r="B64195" s="10"/>
      <c r="L64195" s="10"/>
      <c r="M64195" s="10"/>
    </row>
    <row r="64196" spans="2:13" s="1" customFormat="1" ht="13.8" x14ac:dyDescent="0.3">
      <c r="B64196" s="10"/>
      <c r="L64196" s="10"/>
      <c r="M64196" s="10"/>
    </row>
    <row r="64197" spans="2:13" s="1" customFormat="1" ht="13.8" x14ac:dyDescent="0.3">
      <c r="B64197" s="10"/>
      <c r="L64197" s="10"/>
      <c r="M64197" s="10"/>
    </row>
    <row r="64198" spans="2:13" s="1" customFormat="1" ht="13.8" x14ac:dyDescent="0.3">
      <c r="B64198" s="10"/>
      <c r="L64198" s="10"/>
      <c r="M64198" s="10"/>
    </row>
    <row r="64199" spans="2:13" s="1" customFormat="1" ht="13.8" x14ac:dyDescent="0.3">
      <c r="B64199" s="10"/>
      <c r="L64199" s="10"/>
      <c r="M64199" s="10"/>
    </row>
    <row r="64200" spans="2:13" s="1" customFormat="1" ht="13.8" x14ac:dyDescent="0.3">
      <c r="B64200" s="10"/>
      <c r="L64200" s="10"/>
      <c r="M64200" s="10"/>
    </row>
    <row r="64201" spans="2:13" s="1" customFormat="1" ht="13.8" x14ac:dyDescent="0.3">
      <c r="B64201" s="10"/>
      <c r="L64201" s="10"/>
      <c r="M64201" s="10"/>
    </row>
    <row r="64202" spans="2:13" s="1" customFormat="1" ht="13.8" x14ac:dyDescent="0.3">
      <c r="B64202" s="10"/>
      <c r="L64202" s="10"/>
      <c r="M64202" s="10"/>
    </row>
    <row r="64203" spans="2:13" s="1" customFormat="1" ht="13.8" x14ac:dyDescent="0.3">
      <c r="B64203" s="10"/>
      <c r="L64203" s="10"/>
      <c r="M64203" s="10"/>
    </row>
    <row r="64204" spans="2:13" s="1" customFormat="1" ht="13.8" x14ac:dyDescent="0.3">
      <c r="B64204" s="10"/>
      <c r="L64204" s="10"/>
      <c r="M64204" s="10"/>
    </row>
    <row r="64205" spans="2:13" s="1" customFormat="1" ht="13.8" x14ac:dyDescent="0.3">
      <c r="B64205" s="10"/>
      <c r="L64205" s="10"/>
      <c r="M64205" s="10"/>
    </row>
    <row r="64206" spans="2:13" s="1" customFormat="1" ht="13.8" x14ac:dyDescent="0.3">
      <c r="B64206" s="10"/>
      <c r="L64206" s="10"/>
      <c r="M64206" s="10"/>
    </row>
    <row r="64207" spans="2:13" s="1" customFormat="1" ht="13.8" x14ac:dyDescent="0.3">
      <c r="B64207" s="10"/>
      <c r="L64207" s="10"/>
      <c r="M64207" s="10"/>
    </row>
    <row r="64208" spans="2:13" s="1" customFormat="1" ht="13.8" x14ac:dyDescent="0.3">
      <c r="B64208" s="10"/>
      <c r="L64208" s="10"/>
      <c r="M64208" s="10"/>
    </row>
    <row r="64209" spans="2:13" s="1" customFormat="1" ht="13.8" x14ac:dyDescent="0.3">
      <c r="B64209" s="10"/>
      <c r="L64209" s="10"/>
      <c r="M64209" s="10"/>
    </row>
    <row r="64210" spans="2:13" s="1" customFormat="1" ht="13.8" x14ac:dyDescent="0.3">
      <c r="B64210" s="10"/>
      <c r="L64210" s="10"/>
      <c r="M64210" s="10"/>
    </row>
    <row r="64211" spans="2:13" s="1" customFormat="1" ht="13.8" x14ac:dyDescent="0.3">
      <c r="B64211" s="10"/>
      <c r="L64211" s="10"/>
      <c r="M64211" s="10"/>
    </row>
    <row r="64212" spans="2:13" s="1" customFormat="1" ht="13.8" x14ac:dyDescent="0.3">
      <c r="B64212" s="10"/>
      <c r="L64212" s="10"/>
      <c r="M64212" s="10"/>
    </row>
    <row r="64213" spans="2:13" s="1" customFormat="1" ht="13.8" x14ac:dyDescent="0.3">
      <c r="B64213" s="10"/>
      <c r="L64213" s="10"/>
      <c r="M64213" s="10"/>
    </row>
    <row r="64214" spans="2:13" s="1" customFormat="1" ht="13.8" x14ac:dyDescent="0.3">
      <c r="B64214" s="10"/>
      <c r="L64214" s="10"/>
      <c r="M64214" s="10"/>
    </row>
    <row r="64215" spans="2:13" s="1" customFormat="1" ht="13.8" x14ac:dyDescent="0.3">
      <c r="B64215" s="10"/>
      <c r="L64215" s="10"/>
      <c r="M64215" s="10"/>
    </row>
    <row r="64216" spans="2:13" s="1" customFormat="1" ht="13.8" x14ac:dyDescent="0.3">
      <c r="B64216" s="10"/>
      <c r="L64216" s="10"/>
      <c r="M64216" s="10"/>
    </row>
    <row r="64217" spans="2:13" s="1" customFormat="1" ht="13.8" x14ac:dyDescent="0.3">
      <c r="B64217" s="10"/>
      <c r="L64217" s="10"/>
      <c r="M64217" s="10"/>
    </row>
    <row r="64218" spans="2:13" s="1" customFormat="1" ht="13.8" x14ac:dyDescent="0.3">
      <c r="B64218" s="10"/>
      <c r="L64218" s="10"/>
      <c r="M64218" s="10"/>
    </row>
    <row r="64219" spans="2:13" s="1" customFormat="1" ht="13.8" x14ac:dyDescent="0.3">
      <c r="B64219" s="10"/>
      <c r="L64219" s="10"/>
      <c r="M64219" s="10"/>
    </row>
    <row r="64220" spans="2:13" s="1" customFormat="1" ht="13.8" x14ac:dyDescent="0.3">
      <c r="B64220" s="10"/>
      <c r="L64220" s="10"/>
      <c r="M64220" s="10"/>
    </row>
    <row r="64221" spans="2:13" s="1" customFormat="1" ht="13.8" x14ac:dyDescent="0.3">
      <c r="B64221" s="10"/>
      <c r="L64221" s="10"/>
      <c r="M64221" s="10"/>
    </row>
    <row r="64222" spans="2:13" s="1" customFormat="1" ht="13.8" x14ac:dyDescent="0.3">
      <c r="B64222" s="10"/>
      <c r="L64222" s="10"/>
      <c r="M64222" s="10"/>
    </row>
    <row r="64223" spans="2:13" s="1" customFormat="1" ht="13.8" x14ac:dyDescent="0.3">
      <c r="B64223" s="10"/>
      <c r="L64223" s="10"/>
      <c r="M64223" s="10"/>
    </row>
    <row r="64224" spans="2:13" s="1" customFormat="1" ht="13.8" x14ac:dyDescent="0.3">
      <c r="B64224" s="10"/>
      <c r="L64224" s="10"/>
      <c r="M64224" s="10"/>
    </row>
    <row r="64225" spans="2:13" s="1" customFormat="1" ht="13.8" x14ac:dyDescent="0.3">
      <c r="B64225" s="10"/>
      <c r="L64225" s="10"/>
      <c r="M64225" s="10"/>
    </row>
    <row r="64226" spans="2:13" s="1" customFormat="1" ht="13.8" x14ac:dyDescent="0.3">
      <c r="B64226" s="10"/>
      <c r="L64226" s="10"/>
      <c r="M64226" s="10"/>
    </row>
    <row r="64227" spans="2:13" s="1" customFormat="1" ht="13.8" x14ac:dyDescent="0.3">
      <c r="B64227" s="10"/>
      <c r="L64227" s="10"/>
      <c r="M64227" s="10"/>
    </row>
    <row r="64228" spans="2:13" s="1" customFormat="1" ht="13.8" x14ac:dyDescent="0.3">
      <c r="B64228" s="10"/>
      <c r="L64228" s="10"/>
      <c r="M64228" s="10"/>
    </row>
    <row r="64229" spans="2:13" s="1" customFormat="1" ht="13.8" x14ac:dyDescent="0.3">
      <c r="B64229" s="10"/>
      <c r="L64229" s="10"/>
      <c r="M64229" s="10"/>
    </row>
    <row r="64230" spans="2:13" s="1" customFormat="1" ht="13.8" x14ac:dyDescent="0.3">
      <c r="B64230" s="10"/>
      <c r="L64230" s="10"/>
      <c r="M64230" s="10"/>
    </row>
    <row r="64231" spans="2:13" s="1" customFormat="1" ht="13.8" x14ac:dyDescent="0.3">
      <c r="B64231" s="10"/>
      <c r="L64231" s="10"/>
      <c r="M64231" s="10"/>
    </row>
    <row r="64232" spans="2:13" s="1" customFormat="1" ht="13.8" x14ac:dyDescent="0.3">
      <c r="B64232" s="10"/>
      <c r="L64232" s="10"/>
      <c r="M64232" s="10"/>
    </row>
    <row r="64233" spans="2:13" s="1" customFormat="1" ht="13.8" x14ac:dyDescent="0.3">
      <c r="B64233" s="10"/>
      <c r="L64233" s="10"/>
      <c r="M64233" s="10"/>
    </row>
    <row r="64234" spans="2:13" s="1" customFormat="1" ht="13.8" x14ac:dyDescent="0.3">
      <c r="B64234" s="10"/>
      <c r="L64234" s="10"/>
      <c r="M64234" s="10"/>
    </row>
    <row r="64235" spans="2:13" s="1" customFormat="1" ht="13.8" x14ac:dyDescent="0.3">
      <c r="B64235" s="10"/>
      <c r="L64235" s="10"/>
      <c r="M64235" s="10"/>
    </row>
    <row r="64236" spans="2:13" s="1" customFormat="1" ht="13.8" x14ac:dyDescent="0.3">
      <c r="B64236" s="10"/>
      <c r="L64236" s="10"/>
      <c r="M64236" s="10"/>
    </row>
    <row r="64237" spans="2:13" s="1" customFormat="1" ht="13.8" x14ac:dyDescent="0.3">
      <c r="B64237" s="10"/>
      <c r="L64237" s="10"/>
      <c r="M64237" s="10"/>
    </row>
    <row r="64238" spans="2:13" s="1" customFormat="1" ht="13.8" x14ac:dyDescent="0.3">
      <c r="B64238" s="10"/>
      <c r="L64238" s="10"/>
      <c r="M64238" s="10"/>
    </row>
    <row r="64239" spans="2:13" s="1" customFormat="1" ht="13.8" x14ac:dyDescent="0.3">
      <c r="B64239" s="10"/>
      <c r="L64239" s="10"/>
      <c r="M64239" s="10"/>
    </row>
    <row r="64240" spans="2:13" s="1" customFormat="1" ht="13.8" x14ac:dyDescent="0.3">
      <c r="B64240" s="10"/>
      <c r="L64240" s="10"/>
      <c r="M64240" s="10"/>
    </row>
    <row r="64241" spans="2:13" s="1" customFormat="1" ht="13.8" x14ac:dyDescent="0.3">
      <c r="B64241" s="10"/>
      <c r="L64241" s="10"/>
      <c r="M64241" s="10"/>
    </row>
    <row r="64242" spans="2:13" s="1" customFormat="1" ht="13.8" x14ac:dyDescent="0.3">
      <c r="B64242" s="10"/>
      <c r="L64242" s="10"/>
      <c r="M64242" s="10"/>
    </row>
    <row r="64243" spans="2:13" s="1" customFormat="1" ht="13.8" x14ac:dyDescent="0.3">
      <c r="B64243" s="10"/>
      <c r="L64243" s="10"/>
      <c r="M64243" s="10"/>
    </row>
    <row r="64244" spans="2:13" s="1" customFormat="1" ht="13.8" x14ac:dyDescent="0.3">
      <c r="B64244" s="10"/>
      <c r="L64244" s="10"/>
      <c r="M64244" s="10"/>
    </row>
    <row r="64245" spans="2:13" s="1" customFormat="1" ht="13.8" x14ac:dyDescent="0.3">
      <c r="B64245" s="10"/>
      <c r="L64245" s="10"/>
      <c r="M64245" s="10"/>
    </row>
    <row r="64246" spans="2:13" s="1" customFormat="1" ht="13.8" x14ac:dyDescent="0.3">
      <c r="B64246" s="10"/>
      <c r="L64246" s="10"/>
      <c r="M64246" s="10"/>
    </row>
    <row r="64247" spans="2:13" s="1" customFormat="1" ht="13.8" x14ac:dyDescent="0.3">
      <c r="B64247" s="10"/>
      <c r="L64247" s="10"/>
      <c r="M64247" s="10"/>
    </row>
    <row r="64248" spans="2:13" s="1" customFormat="1" ht="13.8" x14ac:dyDescent="0.3">
      <c r="B64248" s="10"/>
      <c r="L64248" s="10"/>
      <c r="M64248" s="10"/>
    </row>
    <row r="64249" spans="2:13" s="1" customFormat="1" ht="13.8" x14ac:dyDescent="0.3">
      <c r="B64249" s="10"/>
      <c r="L64249" s="10"/>
      <c r="M64249" s="10"/>
    </row>
    <row r="64250" spans="2:13" s="1" customFormat="1" ht="13.8" x14ac:dyDescent="0.3">
      <c r="B64250" s="10"/>
      <c r="L64250" s="10"/>
      <c r="M64250" s="10"/>
    </row>
    <row r="64251" spans="2:13" s="1" customFormat="1" ht="13.8" x14ac:dyDescent="0.3">
      <c r="B64251" s="10"/>
      <c r="L64251" s="10"/>
      <c r="M64251" s="10"/>
    </row>
    <row r="64252" spans="2:13" s="1" customFormat="1" ht="13.8" x14ac:dyDescent="0.3">
      <c r="B64252" s="10"/>
      <c r="L64252" s="10"/>
      <c r="M64252" s="10"/>
    </row>
    <row r="64253" spans="2:13" s="1" customFormat="1" ht="13.8" x14ac:dyDescent="0.3">
      <c r="B64253" s="10"/>
      <c r="L64253" s="10"/>
      <c r="M64253" s="10"/>
    </row>
    <row r="64254" spans="2:13" s="1" customFormat="1" ht="13.8" x14ac:dyDescent="0.3">
      <c r="B64254" s="10"/>
      <c r="L64254" s="10"/>
      <c r="M64254" s="10"/>
    </row>
    <row r="64255" spans="2:13" s="1" customFormat="1" ht="13.8" x14ac:dyDescent="0.3">
      <c r="B64255" s="10"/>
      <c r="L64255" s="10"/>
      <c r="M64255" s="10"/>
    </row>
    <row r="64256" spans="2:13" s="1" customFormat="1" ht="13.8" x14ac:dyDescent="0.3">
      <c r="B64256" s="10"/>
      <c r="L64256" s="10"/>
      <c r="M64256" s="10"/>
    </row>
    <row r="64257" spans="2:13" s="1" customFormat="1" ht="13.8" x14ac:dyDescent="0.3">
      <c r="B64257" s="10"/>
      <c r="L64257" s="10"/>
      <c r="M64257" s="10"/>
    </row>
    <row r="64258" spans="2:13" s="1" customFormat="1" ht="13.8" x14ac:dyDescent="0.3">
      <c r="B64258" s="10"/>
      <c r="L64258" s="10"/>
      <c r="M64258" s="10"/>
    </row>
    <row r="64259" spans="2:13" s="1" customFormat="1" ht="13.8" x14ac:dyDescent="0.3">
      <c r="B64259" s="10"/>
      <c r="L64259" s="10"/>
      <c r="M64259" s="10"/>
    </row>
    <row r="64260" spans="2:13" s="1" customFormat="1" ht="13.8" x14ac:dyDescent="0.3">
      <c r="B64260" s="10"/>
      <c r="L64260" s="10"/>
      <c r="M64260" s="10"/>
    </row>
    <row r="64261" spans="2:13" s="1" customFormat="1" ht="13.8" x14ac:dyDescent="0.3">
      <c r="B64261" s="10"/>
      <c r="L64261" s="10"/>
      <c r="M64261" s="10"/>
    </row>
    <row r="64262" spans="2:13" s="1" customFormat="1" ht="13.8" x14ac:dyDescent="0.3">
      <c r="B64262" s="10"/>
      <c r="L64262" s="10"/>
      <c r="M64262" s="10"/>
    </row>
    <row r="64263" spans="2:13" s="1" customFormat="1" ht="13.8" x14ac:dyDescent="0.3">
      <c r="B64263" s="10"/>
      <c r="L64263" s="10"/>
      <c r="M64263" s="10"/>
    </row>
    <row r="64264" spans="2:13" s="1" customFormat="1" ht="13.8" x14ac:dyDescent="0.3">
      <c r="B64264" s="10"/>
      <c r="L64264" s="10"/>
      <c r="M64264" s="10"/>
    </row>
    <row r="64265" spans="2:13" s="1" customFormat="1" ht="13.8" x14ac:dyDescent="0.3">
      <c r="B64265" s="10"/>
      <c r="L64265" s="10"/>
      <c r="M64265" s="10"/>
    </row>
    <row r="64266" spans="2:13" s="1" customFormat="1" ht="13.8" x14ac:dyDescent="0.3">
      <c r="B64266" s="10"/>
      <c r="L64266" s="10"/>
      <c r="M64266" s="10"/>
    </row>
    <row r="64267" spans="2:13" s="1" customFormat="1" ht="13.8" x14ac:dyDescent="0.3">
      <c r="B64267" s="10"/>
      <c r="L64267" s="10"/>
      <c r="M64267" s="10"/>
    </row>
    <row r="64268" spans="2:13" s="1" customFormat="1" ht="13.8" x14ac:dyDescent="0.3">
      <c r="B64268" s="10"/>
      <c r="L64268" s="10"/>
      <c r="M64268" s="10"/>
    </row>
    <row r="64269" spans="2:13" s="1" customFormat="1" ht="13.8" x14ac:dyDescent="0.3">
      <c r="B64269" s="10"/>
      <c r="L64269" s="10"/>
      <c r="M64269" s="10"/>
    </row>
    <row r="64270" spans="2:13" s="1" customFormat="1" ht="13.8" x14ac:dyDescent="0.3">
      <c r="B64270" s="10"/>
      <c r="L64270" s="10"/>
      <c r="M64270" s="10"/>
    </row>
    <row r="64271" spans="2:13" s="1" customFormat="1" ht="13.8" x14ac:dyDescent="0.3">
      <c r="B64271" s="10"/>
      <c r="L64271" s="10"/>
      <c r="M64271" s="10"/>
    </row>
    <row r="64272" spans="2:13" s="1" customFormat="1" ht="13.8" x14ac:dyDescent="0.3">
      <c r="B64272" s="10"/>
      <c r="L64272" s="10"/>
      <c r="M64272" s="10"/>
    </row>
    <row r="64273" spans="2:13" s="1" customFormat="1" ht="13.8" x14ac:dyDescent="0.3">
      <c r="B64273" s="10"/>
      <c r="L64273" s="10"/>
      <c r="M64273" s="10"/>
    </row>
    <row r="64274" spans="2:13" s="1" customFormat="1" ht="13.8" x14ac:dyDescent="0.3">
      <c r="B64274" s="10"/>
      <c r="L64274" s="10"/>
      <c r="M64274" s="10"/>
    </row>
    <row r="64275" spans="2:13" s="1" customFormat="1" ht="13.8" x14ac:dyDescent="0.3">
      <c r="B64275" s="10"/>
      <c r="L64275" s="10"/>
      <c r="M64275" s="10"/>
    </row>
    <row r="64276" spans="2:13" s="1" customFormat="1" ht="13.8" x14ac:dyDescent="0.3">
      <c r="B64276" s="10"/>
      <c r="L64276" s="10"/>
      <c r="M64276" s="10"/>
    </row>
    <row r="64277" spans="2:13" s="1" customFormat="1" ht="13.8" x14ac:dyDescent="0.3">
      <c r="B64277" s="10"/>
      <c r="L64277" s="10"/>
      <c r="M64277" s="10"/>
    </row>
    <row r="64278" spans="2:13" s="1" customFormat="1" ht="13.8" x14ac:dyDescent="0.3">
      <c r="B64278" s="10"/>
      <c r="L64278" s="10"/>
      <c r="M64278" s="10"/>
    </row>
    <row r="64279" spans="2:13" s="1" customFormat="1" ht="13.8" x14ac:dyDescent="0.3">
      <c r="B64279" s="10"/>
      <c r="L64279" s="10"/>
      <c r="M64279" s="10"/>
    </row>
    <row r="64280" spans="2:13" s="1" customFormat="1" ht="13.8" x14ac:dyDescent="0.3">
      <c r="B64280" s="10"/>
      <c r="L64280" s="10"/>
      <c r="M64280" s="10"/>
    </row>
    <row r="64281" spans="2:13" s="1" customFormat="1" ht="13.8" x14ac:dyDescent="0.3">
      <c r="B64281" s="10"/>
      <c r="L64281" s="10"/>
      <c r="M64281" s="10"/>
    </row>
    <row r="64282" spans="2:13" s="1" customFormat="1" ht="13.8" x14ac:dyDescent="0.3">
      <c r="B64282" s="10"/>
      <c r="L64282" s="10"/>
      <c r="M64282" s="10"/>
    </row>
    <row r="64283" spans="2:13" s="1" customFormat="1" ht="13.8" x14ac:dyDescent="0.3">
      <c r="B64283" s="10"/>
      <c r="L64283" s="10"/>
      <c r="M64283" s="10"/>
    </row>
    <row r="64284" spans="2:13" s="1" customFormat="1" ht="13.8" x14ac:dyDescent="0.3">
      <c r="B64284" s="10"/>
      <c r="L64284" s="10"/>
      <c r="M64284" s="10"/>
    </row>
    <row r="64285" spans="2:13" s="1" customFormat="1" ht="13.8" x14ac:dyDescent="0.3">
      <c r="B64285" s="10"/>
      <c r="L64285" s="10"/>
      <c r="M64285" s="10"/>
    </row>
    <row r="64286" spans="2:13" s="1" customFormat="1" ht="13.8" x14ac:dyDescent="0.3">
      <c r="B64286" s="10"/>
      <c r="L64286" s="10"/>
      <c r="M64286" s="10"/>
    </row>
    <row r="64287" spans="2:13" s="1" customFormat="1" ht="13.8" x14ac:dyDescent="0.3">
      <c r="B64287" s="10"/>
      <c r="L64287" s="10"/>
      <c r="M64287" s="10"/>
    </row>
    <row r="64288" spans="2:13" s="1" customFormat="1" ht="13.8" x14ac:dyDescent="0.3">
      <c r="B64288" s="10"/>
      <c r="L64288" s="10"/>
      <c r="M64288" s="10"/>
    </row>
    <row r="64289" spans="2:13" s="1" customFormat="1" ht="13.8" x14ac:dyDescent="0.3">
      <c r="B64289" s="10"/>
      <c r="L64289" s="10"/>
      <c r="M64289" s="10"/>
    </row>
    <row r="64290" spans="2:13" s="1" customFormat="1" ht="13.8" x14ac:dyDescent="0.3">
      <c r="B64290" s="10"/>
      <c r="L64290" s="10"/>
      <c r="M64290" s="10"/>
    </row>
    <row r="64291" spans="2:13" s="1" customFormat="1" ht="13.8" x14ac:dyDescent="0.3">
      <c r="B64291" s="10"/>
      <c r="L64291" s="10"/>
      <c r="M64291" s="10"/>
    </row>
    <row r="64292" spans="2:13" s="1" customFormat="1" ht="13.8" x14ac:dyDescent="0.3">
      <c r="B64292" s="10"/>
      <c r="L64292" s="10"/>
      <c r="M64292" s="10"/>
    </row>
    <row r="64293" spans="2:13" s="1" customFormat="1" ht="13.8" x14ac:dyDescent="0.3">
      <c r="B64293" s="10"/>
      <c r="L64293" s="10"/>
      <c r="M64293" s="10"/>
    </row>
    <row r="64294" spans="2:13" s="1" customFormat="1" ht="13.8" x14ac:dyDescent="0.3">
      <c r="B64294" s="10"/>
      <c r="L64294" s="10"/>
      <c r="M64294" s="10"/>
    </row>
    <row r="64295" spans="2:13" s="1" customFormat="1" ht="13.8" x14ac:dyDescent="0.3">
      <c r="B64295" s="10"/>
      <c r="L64295" s="10"/>
      <c r="M64295" s="10"/>
    </row>
    <row r="64296" spans="2:13" s="1" customFormat="1" ht="13.8" x14ac:dyDescent="0.3">
      <c r="B64296" s="10"/>
      <c r="L64296" s="10"/>
      <c r="M64296" s="10"/>
    </row>
    <row r="64297" spans="2:13" s="1" customFormat="1" ht="13.8" x14ac:dyDescent="0.3">
      <c r="B64297" s="10"/>
      <c r="L64297" s="10"/>
      <c r="M64297" s="10"/>
    </row>
    <row r="64298" spans="2:13" s="1" customFormat="1" ht="13.8" x14ac:dyDescent="0.3">
      <c r="B64298" s="10"/>
      <c r="L64298" s="10"/>
      <c r="M64298" s="10"/>
    </row>
    <row r="64299" spans="2:13" s="1" customFormat="1" ht="13.8" x14ac:dyDescent="0.3">
      <c r="B64299" s="10"/>
      <c r="L64299" s="10"/>
      <c r="M64299" s="10"/>
    </row>
    <row r="64300" spans="2:13" s="1" customFormat="1" ht="13.8" x14ac:dyDescent="0.3">
      <c r="B64300" s="10"/>
      <c r="L64300" s="10"/>
      <c r="M64300" s="10"/>
    </row>
    <row r="64301" spans="2:13" s="1" customFormat="1" ht="13.8" x14ac:dyDescent="0.3">
      <c r="B64301" s="10"/>
      <c r="L64301" s="10"/>
      <c r="M64301" s="10"/>
    </row>
    <row r="64302" spans="2:13" s="1" customFormat="1" ht="13.8" x14ac:dyDescent="0.3">
      <c r="B64302" s="10"/>
      <c r="L64302" s="10"/>
      <c r="M64302" s="10"/>
    </row>
    <row r="64303" spans="2:13" s="1" customFormat="1" ht="13.8" x14ac:dyDescent="0.3">
      <c r="B64303" s="10"/>
      <c r="L64303" s="10"/>
      <c r="M64303" s="10"/>
    </row>
    <row r="64304" spans="2:13" s="1" customFormat="1" ht="13.8" x14ac:dyDescent="0.3">
      <c r="B64304" s="10"/>
      <c r="L64304" s="10"/>
      <c r="M64304" s="10"/>
    </row>
    <row r="64305" spans="2:13" s="1" customFormat="1" ht="13.8" x14ac:dyDescent="0.3">
      <c r="B64305" s="10"/>
      <c r="L64305" s="10"/>
      <c r="M64305" s="10"/>
    </row>
    <row r="64306" spans="2:13" s="1" customFormat="1" ht="13.8" x14ac:dyDescent="0.3">
      <c r="B64306" s="10"/>
      <c r="L64306" s="10"/>
      <c r="M64306" s="10"/>
    </row>
    <row r="64307" spans="2:13" s="1" customFormat="1" ht="13.8" x14ac:dyDescent="0.3">
      <c r="B64307" s="10"/>
      <c r="L64307" s="10"/>
      <c r="M64307" s="10"/>
    </row>
    <row r="64308" spans="2:13" s="1" customFormat="1" ht="13.8" x14ac:dyDescent="0.3">
      <c r="B64308" s="10"/>
      <c r="L64308" s="10"/>
      <c r="M64308" s="10"/>
    </row>
    <row r="64309" spans="2:13" s="1" customFormat="1" ht="13.8" x14ac:dyDescent="0.3">
      <c r="B64309" s="10"/>
      <c r="L64309" s="10"/>
      <c r="M64309" s="10"/>
    </row>
    <row r="64310" spans="2:13" s="1" customFormat="1" ht="13.8" x14ac:dyDescent="0.3">
      <c r="B64310" s="10"/>
      <c r="L64310" s="10"/>
      <c r="M64310" s="10"/>
    </row>
    <row r="64311" spans="2:13" s="1" customFormat="1" ht="13.8" x14ac:dyDescent="0.3">
      <c r="B64311" s="10"/>
      <c r="L64311" s="10"/>
      <c r="M64311" s="10"/>
    </row>
    <row r="64312" spans="2:13" s="1" customFormat="1" ht="13.8" x14ac:dyDescent="0.3">
      <c r="B64312" s="10"/>
      <c r="L64312" s="10"/>
      <c r="M64312" s="10"/>
    </row>
    <row r="64313" spans="2:13" s="1" customFormat="1" ht="13.8" x14ac:dyDescent="0.3">
      <c r="B64313" s="10"/>
      <c r="L64313" s="10"/>
      <c r="M64313" s="10"/>
    </row>
    <row r="64314" spans="2:13" s="1" customFormat="1" ht="13.8" x14ac:dyDescent="0.3">
      <c r="B64314" s="10"/>
      <c r="L64314" s="10"/>
      <c r="M64314" s="10"/>
    </row>
    <row r="64315" spans="2:13" s="1" customFormat="1" ht="13.8" x14ac:dyDescent="0.3">
      <c r="B64315" s="10"/>
      <c r="L64315" s="10"/>
      <c r="M64315" s="10"/>
    </row>
    <row r="64316" spans="2:13" s="1" customFormat="1" ht="13.8" x14ac:dyDescent="0.3">
      <c r="B64316" s="10"/>
      <c r="L64316" s="10"/>
      <c r="M64316" s="10"/>
    </row>
    <row r="64317" spans="2:13" s="1" customFormat="1" ht="13.8" x14ac:dyDescent="0.3">
      <c r="B64317" s="10"/>
      <c r="L64317" s="10"/>
      <c r="M64317" s="10"/>
    </row>
    <row r="64318" spans="2:13" s="1" customFormat="1" ht="13.8" x14ac:dyDescent="0.3">
      <c r="B64318" s="10"/>
      <c r="L64318" s="10"/>
      <c r="M64318" s="10"/>
    </row>
    <row r="64319" spans="2:13" s="1" customFormat="1" ht="13.8" x14ac:dyDescent="0.3">
      <c r="B64319" s="10"/>
      <c r="L64319" s="10"/>
      <c r="M64319" s="10"/>
    </row>
    <row r="64320" spans="2:13" s="1" customFormat="1" ht="13.8" x14ac:dyDescent="0.3">
      <c r="B64320" s="10"/>
      <c r="L64320" s="10"/>
      <c r="M64320" s="10"/>
    </row>
    <row r="64321" spans="2:13" s="1" customFormat="1" ht="13.8" x14ac:dyDescent="0.3">
      <c r="B64321" s="10"/>
      <c r="L64321" s="10"/>
      <c r="M64321" s="10"/>
    </row>
    <row r="64322" spans="2:13" s="1" customFormat="1" ht="13.8" x14ac:dyDescent="0.3">
      <c r="B64322" s="10"/>
      <c r="L64322" s="10"/>
      <c r="M64322" s="10"/>
    </row>
    <row r="64323" spans="2:13" s="1" customFormat="1" ht="13.8" x14ac:dyDescent="0.3">
      <c r="B64323" s="10"/>
      <c r="L64323" s="10"/>
      <c r="M64323" s="10"/>
    </row>
    <row r="64324" spans="2:13" s="1" customFormat="1" ht="13.8" x14ac:dyDescent="0.3">
      <c r="B64324" s="10"/>
      <c r="L64324" s="10"/>
      <c r="M64324" s="10"/>
    </row>
    <row r="64325" spans="2:13" s="1" customFormat="1" ht="13.8" x14ac:dyDescent="0.3">
      <c r="B64325" s="10"/>
      <c r="L64325" s="10"/>
      <c r="M64325" s="10"/>
    </row>
    <row r="64326" spans="2:13" s="1" customFormat="1" ht="13.8" x14ac:dyDescent="0.3">
      <c r="B64326" s="10"/>
      <c r="L64326" s="10"/>
      <c r="M64326" s="10"/>
    </row>
    <row r="64327" spans="2:13" s="1" customFormat="1" ht="13.8" x14ac:dyDescent="0.3">
      <c r="B64327" s="10"/>
      <c r="L64327" s="10"/>
      <c r="M64327" s="10"/>
    </row>
    <row r="64328" spans="2:13" s="1" customFormat="1" ht="13.8" x14ac:dyDescent="0.3">
      <c r="B64328" s="10"/>
      <c r="L64328" s="10"/>
      <c r="M64328" s="10"/>
    </row>
    <row r="64329" spans="2:13" s="1" customFormat="1" ht="13.8" x14ac:dyDescent="0.3">
      <c r="B64329" s="10"/>
      <c r="L64329" s="10"/>
      <c r="M64329" s="10"/>
    </row>
    <row r="64330" spans="2:13" s="1" customFormat="1" ht="13.8" x14ac:dyDescent="0.3">
      <c r="B64330" s="10"/>
      <c r="L64330" s="10"/>
      <c r="M64330" s="10"/>
    </row>
    <row r="64331" spans="2:13" s="1" customFormat="1" ht="13.8" x14ac:dyDescent="0.3">
      <c r="B64331" s="10"/>
      <c r="L64331" s="10"/>
      <c r="M64331" s="10"/>
    </row>
    <row r="64332" spans="2:13" s="1" customFormat="1" ht="13.8" x14ac:dyDescent="0.3">
      <c r="B64332" s="10"/>
      <c r="L64332" s="10"/>
      <c r="M64332" s="10"/>
    </row>
    <row r="64333" spans="2:13" s="1" customFormat="1" ht="13.8" x14ac:dyDescent="0.3">
      <c r="B64333" s="10"/>
      <c r="L64333" s="10"/>
      <c r="M64333" s="10"/>
    </row>
    <row r="64334" spans="2:13" s="1" customFormat="1" ht="13.8" x14ac:dyDescent="0.3">
      <c r="B64334" s="10"/>
      <c r="L64334" s="10"/>
      <c r="M64334" s="10"/>
    </row>
    <row r="64335" spans="2:13" s="1" customFormat="1" ht="13.8" x14ac:dyDescent="0.3">
      <c r="B64335" s="10"/>
      <c r="L64335" s="10"/>
      <c r="M64335" s="10"/>
    </row>
    <row r="64336" spans="2:13" s="1" customFormat="1" ht="13.8" x14ac:dyDescent="0.3">
      <c r="B64336" s="10"/>
      <c r="L64336" s="10"/>
      <c r="M64336" s="10"/>
    </row>
    <row r="64337" spans="2:13" s="1" customFormat="1" ht="13.8" x14ac:dyDescent="0.3">
      <c r="B64337" s="10"/>
      <c r="L64337" s="10"/>
      <c r="M64337" s="10"/>
    </row>
    <row r="64338" spans="2:13" s="1" customFormat="1" ht="13.8" x14ac:dyDescent="0.3">
      <c r="B64338" s="10"/>
      <c r="L64338" s="10"/>
      <c r="M64338" s="10"/>
    </row>
    <row r="64339" spans="2:13" s="1" customFormat="1" ht="13.8" x14ac:dyDescent="0.3">
      <c r="B64339" s="10"/>
      <c r="L64339" s="10"/>
      <c r="M64339" s="10"/>
    </row>
    <row r="64340" spans="2:13" s="1" customFormat="1" ht="13.8" x14ac:dyDescent="0.3">
      <c r="B64340" s="10"/>
      <c r="L64340" s="10"/>
      <c r="M64340" s="10"/>
    </row>
    <row r="64341" spans="2:13" s="1" customFormat="1" ht="13.8" x14ac:dyDescent="0.3">
      <c r="B64341" s="10"/>
      <c r="L64341" s="10"/>
      <c r="M64341" s="10"/>
    </row>
    <row r="64342" spans="2:13" s="1" customFormat="1" ht="13.8" x14ac:dyDescent="0.3">
      <c r="B64342" s="10"/>
      <c r="L64342" s="10"/>
      <c r="M64342" s="10"/>
    </row>
    <row r="64343" spans="2:13" s="1" customFormat="1" ht="13.8" x14ac:dyDescent="0.3">
      <c r="B64343" s="10"/>
      <c r="L64343" s="10"/>
      <c r="M64343" s="10"/>
    </row>
    <row r="64344" spans="2:13" s="1" customFormat="1" ht="13.8" x14ac:dyDescent="0.3">
      <c r="B64344" s="10"/>
      <c r="L64344" s="10"/>
      <c r="M64344" s="10"/>
    </row>
    <row r="64345" spans="2:13" s="1" customFormat="1" ht="13.8" x14ac:dyDescent="0.3">
      <c r="B64345" s="10"/>
      <c r="L64345" s="10"/>
      <c r="M64345" s="10"/>
    </row>
    <row r="64346" spans="2:13" s="1" customFormat="1" ht="13.8" x14ac:dyDescent="0.3">
      <c r="B64346" s="10"/>
      <c r="L64346" s="10"/>
      <c r="M64346" s="10"/>
    </row>
    <row r="64347" spans="2:13" s="1" customFormat="1" ht="13.8" x14ac:dyDescent="0.3">
      <c r="B64347" s="10"/>
      <c r="L64347" s="10"/>
      <c r="M64347" s="10"/>
    </row>
    <row r="64348" spans="2:13" s="1" customFormat="1" ht="13.8" x14ac:dyDescent="0.3">
      <c r="B64348" s="10"/>
      <c r="L64348" s="10"/>
      <c r="M64348" s="10"/>
    </row>
    <row r="64349" spans="2:13" s="1" customFormat="1" ht="13.8" x14ac:dyDescent="0.3">
      <c r="B64349" s="10"/>
      <c r="L64349" s="10"/>
      <c r="M64349" s="10"/>
    </row>
    <row r="64350" spans="2:13" s="1" customFormat="1" ht="13.8" x14ac:dyDescent="0.3">
      <c r="B64350" s="10"/>
      <c r="L64350" s="10"/>
      <c r="M64350" s="10"/>
    </row>
    <row r="64351" spans="2:13" s="1" customFormat="1" ht="13.8" x14ac:dyDescent="0.3">
      <c r="B64351" s="10"/>
      <c r="L64351" s="10"/>
      <c r="M64351" s="10"/>
    </row>
    <row r="64352" spans="2:13" s="1" customFormat="1" ht="13.8" x14ac:dyDescent="0.3">
      <c r="B64352" s="10"/>
      <c r="L64352" s="10"/>
      <c r="M64352" s="10"/>
    </row>
    <row r="64353" spans="2:13" s="1" customFormat="1" ht="13.8" x14ac:dyDescent="0.3">
      <c r="B64353" s="10"/>
      <c r="L64353" s="10"/>
      <c r="M64353" s="10"/>
    </row>
    <row r="64354" spans="2:13" s="1" customFormat="1" ht="13.8" x14ac:dyDescent="0.3">
      <c r="B64354" s="10"/>
      <c r="L64354" s="10"/>
      <c r="M64354" s="10"/>
    </row>
    <row r="64355" spans="2:13" s="1" customFormat="1" ht="13.8" x14ac:dyDescent="0.3">
      <c r="B64355" s="10"/>
      <c r="L64355" s="10"/>
      <c r="M64355" s="10"/>
    </row>
    <row r="64356" spans="2:13" s="1" customFormat="1" ht="13.8" x14ac:dyDescent="0.3">
      <c r="B64356" s="10"/>
      <c r="L64356" s="10"/>
      <c r="M64356" s="10"/>
    </row>
    <row r="64357" spans="2:13" s="1" customFormat="1" ht="13.8" x14ac:dyDescent="0.3">
      <c r="B64357" s="10"/>
      <c r="L64357" s="10"/>
      <c r="M64357" s="10"/>
    </row>
    <row r="64358" spans="2:13" s="1" customFormat="1" ht="13.8" x14ac:dyDescent="0.3">
      <c r="B64358" s="10"/>
      <c r="L64358" s="10"/>
      <c r="M64358" s="10"/>
    </row>
    <row r="64359" spans="2:13" s="1" customFormat="1" ht="13.8" x14ac:dyDescent="0.3">
      <c r="B64359" s="10"/>
      <c r="L64359" s="10"/>
      <c r="M64359" s="10"/>
    </row>
    <row r="64360" spans="2:13" s="1" customFormat="1" ht="13.8" x14ac:dyDescent="0.3">
      <c r="B64360" s="10"/>
      <c r="L64360" s="10"/>
      <c r="M64360" s="10"/>
    </row>
    <row r="64361" spans="2:13" s="1" customFormat="1" ht="13.8" x14ac:dyDescent="0.3">
      <c r="B64361" s="10"/>
      <c r="L64361" s="10"/>
      <c r="M64361" s="10"/>
    </row>
    <row r="64362" spans="2:13" s="1" customFormat="1" ht="13.8" x14ac:dyDescent="0.3">
      <c r="B64362" s="10"/>
      <c r="L64362" s="10"/>
      <c r="M64362" s="10"/>
    </row>
    <row r="64363" spans="2:13" s="1" customFormat="1" ht="13.8" x14ac:dyDescent="0.3">
      <c r="B64363" s="10"/>
      <c r="L64363" s="10"/>
      <c r="M64363" s="10"/>
    </row>
    <row r="64364" spans="2:13" s="1" customFormat="1" ht="13.8" x14ac:dyDescent="0.3">
      <c r="B64364" s="10"/>
      <c r="L64364" s="10"/>
      <c r="M64364" s="10"/>
    </row>
    <row r="64365" spans="2:13" s="1" customFormat="1" ht="13.8" x14ac:dyDescent="0.3">
      <c r="B64365" s="10"/>
      <c r="L64365" s="10"/>
      <c r="M64365" s="10"/>
    </row>
    <row r="64366" spans="2:13" s="1" customFormat="1" ht="13.8" x14ac:dyDescent="0.3">
      <c r="B64366" s="10"/>
      <c r="L64366" s="10"/>
      <c r="M64366" s="10"/>
    </row>
    <row r="64367" spans="2:13" s="1" customFormat="1" ht="13.8" x14ac:dyDescent="0.3">
      <c r="B64367" s="10"/>
      <c r="L64367" s="10"/>
      <c r="M64367" s="10"/>
    </row>
    <row r="64368" spans="2:13" s="1" customFormat="1" ht="13.8" x14ac:dyDescent="0.3">
      <c r="B64368" s="10"/>
      <c r="L64368" s="10"/>
      <c r="M64368" s="10"/>
    </row>
    <row r="64369" spans="2:13" s="1" customFormat="1" ht="13.8" x14ac:dyDescent="0.3">
      <c r="B64369" s="10"/>
      <c r="L64369" s="10"/>
      <c r="M64369" s="10"/>
    </row>
    <row r="64370" spans="2:13" s="1" customFormat="1" ht="13.8" x14ac:dyDescent="0.3">
      <c r="B64370" s="10"/>
      <c r="L64370" s="10"/>
      <c r="M64370" s="10"/>
    </row>
    <row r="64371" spans="2:13" s="1" customFormat="1" ht="13.8" x14ac:dyDescent="0.3">
      <c r="B64371" s="10"/>
      <c r="L64371" s="10"/>
      <c r="M64371" s="10"/>
    </row>
    <row r="64372" spans="2:13" s="1" customFormat="1" ht="13.8" x14ac:dyDescent="0.3">
      <c r="B64372" s="10"/>
      <c r="L64372" s="10"/>
      <c r="M64372" s="10"/>
    </row>
    <row r="64373" spans="2:13" s="1" customFormat="1" ht="13.8" x14ac:dyDescent="0.3">
      <c r="B64373" s="10"/>
      <c r="L64373" s="10"/>
      <c r="M64373" s="10"/>
    </row>
    <row r="64374" spans="2:13" s="1" customFormat="1" ht="13.8" x14ac:dyDescent="0.3">
      <c r="B64374" s="10"/>
      <c r="L64374" s="10"/>
      <c r="M64374" s="10"/>
    </row>
    <row r="64375" spans="2:13" s="1" customFormat="1" ht="13.8" x14ac:dyDescent="0.3">
      <c r="B64375" s="10"/>
      <c r="L64375" s="10"/>
      <c r="M64375" s="10"/>
    </row>
    <row r="64376" spans="2:13" s="1" customFormat="1" ht="13.8" x14ac:dyDescent="0.3">
      <c r="B64376" s="10"/>
      <c r="L64376" s="10"/>
      <c r="M64376" s="10"/>
    </row>
    <row r="64377" spans="2:13" s="1" customFormat="1" ht="13.8" x14ac:dyDescent="0.3">
      <c r="B64377" s="10"/>
      <c r="L64377" s="10"/>
      <c r="M64377" s="10"/>
    </row>
    <row r="64378" spans="2:13" s="1" customFormat="1" ht="13.8" x14ac:dyDescent="0.3">
      <c r="B64378" s="10"/>
      <c r="L64378" s="10"/>
      <c r="M64378" s="10"/>
    </row>
    <row r="64379" spans="2:13" s="1" customFormat="1" ht="13.8" x14ac:dyDescent="0.3">
      <c r="B64379" s="10"/>
      <c r="L64379" s="10"/>
      <c r="M64379" s="10"/>
    </row>
    <row r="64380" spans="2:13" s="1" customFormat="1" ht="13.8" x14ac:dyDescent="0.3">
      <c r="B64380" s="10"/>
      <c r="L64380" s="10"/>
      <c r="M64380" s="10"/>
    </row>
    <row r="64381" spans="2:13" s="1" customFormat="1" ht="13.8" x14ac:dyDescent="0.3">
      <c r="B64381" s="10"/>
      <c r="L64381" s="10"/>
      <c r="M64381" s="10"/>
    </row>
    <row r="64382" spans="2:13" s="1" customFormat="1" ht="13.8" x14ac:dyDescent="0.3">
      <c r="B64382" s="10"/>
      <c r="L64382" s="10"/>
      <c r="M64382" s="10"/>
    </row>
    <row r="64383" spans="2:13" s="1" customFormat="1" ht="13.8" x14ac:dyDescent="0.3">
      <c r="B64383" s="10"/>
      <c r="L64383" s="10"/>
      <c r="M64383" s="10"/>
    </row>
    <row r="64384" spans="2:13" s="1" customFormat="1" ht="13.8" x14ac:dyDescent="0.3">
      <c r="B64384" s="10"/>
      <c r="L64384" s="10"/>
      <c r="M64384" s="10"/>
    </row>
    <row r="64385" spans="2:13" s="1" customFormat="1" ht="13.8" x14ac:dyDescent="0.3">
      <c r="B64385" s="10"/>
      <c r="L64385" s="10"/>
      <c r="M64385" s="10"/>
    </row>
    <row r="64386" spans="2:13" s="1" customFormat="1" ht="13.8" x14ac:dyDescent="0.3">
      <c r="B64386" s="10"/>
      <c r="L64386" s="10"/>
      <c r="M64386" s="10"/>
    </row>
    <row r="64387" spans="2:13" s="1" customFormat="1" ht="13.8" x14ac:dyDescent="0.3">
      <c r="B64387" s="10"/>
      <c r="L64387" s="10"/>
      <c r="M64387" s="10"/>
    </row>
    <row r="64388" spans="2:13" s="1" customFormat="1" ht="13.8" x14ac:dyDescent="0.3">
      <c r="B64388" s="10"/>
      <c r="L64388" s="10"/>
      <c r="M64388" s="10"/>
    </row>
    <row r="64389" spans="2:13" s="1" customFormat="1" ht="13.8" x14ac:dyDescent="0.3">
      <c r="B64389" s="10"/>
      <c r="L64389" s="10"/>
      <c r="M64389" s="10"/>
    </row>
    <row r="64390" spans="2:13" s="1" customFormat="1" ht="13.8" x14ac:dyDescent="0.3">
      <c r="B64390" s="10"/>
      <c r="L64390" s="10"/>
      <c r="M64390" s="10"/>
    </row>
    <row r="64391" spans="2:13" s="1" customFormat="1" ht="13.8" x14ac:dyDescent="0.3">
      <c r="B64391" s="10"/>
      <c r="L64391" s="10"/>
      <c r="M64391" s="10"/>
    </row>
    <row r="64392" spans="2:13" s="1" customFormat="1" ht="13.8" x14ac:dyDescent="0.3">
      <c r="B64392" s="10"/>
      <c r="L64392" s="10"/>
      <c r="M64392" s="10"/>
    </row>
    <row r="64393" spans="2:13" s="1" customFormat="1" ht="13.8" x14ac:dyDescent="0.3">
      <c r="B64393" s="10"/>
      <c r="L64393" s="10"/>
      <c r="M64393" s="10"/>
    </row>
    <row r="64394" spans="2:13" s="1" customFormat="1" ht="13.8" x14ac:dyDescent="0.3">
      <c r="B64394" s="10"/>
      <c r="L64394" s="10"/>
      <c r="M64394" s="10"/>
    </row>
    <row r="64395" spans="2:13" s="1" customFormat="1" ht="13.8" x14ac:dyDescent="0.3">
      <c r="B64395" s="10"/>
      <c r="L64395" s="10"/>
      <c r="M64395" s="10"/>
    </row>
    <row r="64396" spans="2:13" s="1" customFormat="1" ht="13.8" x14ac:dyDescent="0.3">
      <c r="B64396" s="10"/>
      <c r="L64396" s="10"/>
      <c r="M64396" s="10"/>
    </row>
    <row r="64397" spans="2:13" s="1" customFormat="1" ht="13.8" x14ac:dyDescent="0.3">
      <c r="B64397" s="10"/>
      <c r="L64397" s="10"/>
      <c r="M64397" s="10"/>
    </row>
    <row r="64398" spans="2:13" s="1" customFormat="1" ht="13.8" x14ac:dyDescent="0.3">
      <c r="B64398" s="10"/>
      <c r="L64398" s="10"/>
      <c r="M64398" s="10"/>
    </row>
    <row r="64399" spans="2:13" s="1" customFormat="1" ht="13.8" x14ac:dyDescent="0.3">
      <c r="B64399" s="10"/>
      <c r="L64399" s="10"/>
      <c r="M64399" s="10"/>
    </row>
    <row r="64400" spans="2:13" s="1" customFormat="1" ht="13.8" x14ac:dyDescent="0.3">
      <c r="B64400" s="10"/>
      <c r="L64400" s="10"/>
      <c r="M64400" s="10"/>
    </row>
    <row r="64401" spans="2:13" s="1" customFormat="1" ht="13.8" x14ac:dyDescent="0.3">
      <c r="B64401" s="10"/>
      <c r="L64401" s="10"/>
      <c r="M64401" s="10"/>
    </row>
    <row r="64402" spans="2:13" s="1" customFormat="1" ht="13.8" x14ac:dyDescent="0.3">
      <c r="B64402" s="10"/>
      <c r="L64402" s="10"/>
      <c r="M64402" s="10"/>
    </row>
    <row r="64403" spans="2:13" s="1" customFormat="1" ht="13.8" x14ac:dyDescent="0.3">
      <c r="B64403" s="10"/>
      <c r="L64403" s="10"/>
      <c r="M64403" s="10"/>
    </row>
    <row r="64404" spans="2:13" s="1" customFormat="1" ht="13.8" x14ac:dyDescent="0.3">
      <c r="B64404" s="10"/>
      <c r="L64404" s="10"/>
      <c r="M64404" s="10"/>
    </row>
    <row r="64405" spans="2:13" s="1" customFormat="1" ht="13.8" x14ac:dyDescent="0.3">
      <c r="B64405" s="10"/>
      <c r="L64405" s="10"/>
      <c r="M64405" s="10"/>
    </row>
    <row r="64406" spans="2:13" s="1" customFormat="1" ht="13.8" x14ac:dyDescent="0.3">
      <c r="B64406" s="10"/>
      <c r="L64406" s="10"/>
      <c r="M64406" s="10"/>
    </row>
    <row r="64407" spans="2:13" s="1" customFormat="1" ht="13.8" x14ac:dyDescent="0.3">
      <c r="B64407" s="10"/>
      <c r="L64407" s="10"/>
      <c r="M64407" s="10"/>
    </row>
    <row r="64408" spans="2:13" s="1" customFormat="1" ht="13.8" x14ac:dyDescent="0.3">
      <c r="B64408" s="10"/>
      <c r="L64408" s="10"/>
      <c r="M64408" s="10"/>
    </row>
    <row r="64409" spans="2:13" s="1" customFormat="1" ht="13.8" x14ac:dyDescent="0.3">
      <c r="B64409" s="10"/>
      <c r="L64409" s="10"/>
      <c r="M64409" s="10"/>
    </row>
    <row r="64410" spans="2:13" s="1" customFormat="1" ht="13.8" x14ac:dyDescent="0.3">
      <c r="B64410" s="10"/>
      <c r="L64410" s="10"/>
      <c r="M64410" s="10"/>
    </row>
    <row r="64411" spans="2:13" s="1" customFormat="1" ht="13.8" x14ac:dyDescent="0.3">
      <c r="B64411" s="10"/>
      <c r="L64411" s="10"/>
      <c r="M64411" s="10"/>
    </row>
    <row r="64412" spans="2:13" s="1" customFormat="1" ht="13.8" x14ac:dyDescent="0.3">
      <c r="B64412" s="10"/>
      <c r="L64412" s="10"/>
      <c r="M64412" s="10"/>
    </row>
    <row r="64413" spans="2:13" s="1" customFormat="1" ht="13.8" x14ac:dyDescent="0.3">
      <c r="B64413" s="10"/>
      <c r="L64413" s="10"/>
      <c r="M64413" s="10"/>
    </row>
    <row r="64414" spans="2:13" s="1" customFormat="1" ht="13.8" x14ac:dyDescent="0.3">
      <c r="B64414" s="10"/>
      <c r="L64414" s="10"/>
      <c r="M64414" s="10"/>
    </row>
    <row r="64415" spans="2:13" s="1" customFormat="1" ht="13.8" x14ac:dyDescent="0.3">
      <c r="B64415" s="10"/>
      <c r="L64415" s="10"/>
      <c r="M64415" s="10"/>
    </row>
    <row r="64416" spans="2:13" s="1" customFormat="1" ht="13.8" x14ac:dyDescent="0.3">
      <c r="B64416" s="10"/>
      <c r="L64416" s="10"/>
      <c r="M64416" s="10"/>
    </row>
    <row r="64417" spans="2:13" s="1" customFormat="1" ht="13.8" x14ac:dyDescent="0.3">
      <c r="B64417" s="10"/>
      <c r="L64417" s="10"/>
      <c r="M64417" s="10"/>
    </row>
    <row r="64418" spans="2:13" s="1" customFormat="1" ht="13.8" x14ac:dyDescent="0.3">
      <c r="B64418" s="10"/>
      <c r="L64418" s="10"/>
      <c r="M64418" s="10"/>
    </row>
    <row r="64419" spans="2:13" s="1" customFormat="1" ht="13.8" x14ac:dyDescent="0.3">
      <c r="B64419" s="10"/>
      <c r="L64419" s="10"/>
      <c r="M64419" s="10"/>
    </row>
    <row r="64420" spans="2:13" s="1" customFormat="1" ht="13.8" x14ac:dyDescent="0.3">
      <c r="B64420" s="10"/>
      <c r="L64420" s="10"/>
      <c r="M64420" s="10"/>
    </row>
    <row r="64421" spans="2:13" s="1" customFormat="1" ht="13.8" x14ac:dyDescent="0.3">
      <c r="B64421" s="10"/>
      <c r="L64421" s="10"/>
      <c r="M64421" s="10"/>
    </row>
    <row r="64422" spans="2:13" s="1" customFormat="1" ht="13.8" x14ac:dyDescent="0.3">
      <c r="B64422" s="10"/>
      <c r="L64422" s="10"/>
      <c r="M64422" s="10"/>
    </row>
    <row r="64423" spans="2:13" s="1" customFormat="1" ht="13.8" x14ac:dyDescent="0.3">
      <c r="B64423" s="10"/>
      <c r="L64423" s="10"/>
      <c r="M64423" s="10"/>
    </row>
    <row r="64424" spans="2:13" s="1" customFormat="1" ht="13.8" x14ac:dyDescent="0.3">
      <c r="B64424" s="10"/>
      <c r="L64424" s="10"/>
      <c r="M64424" s="10"/>
    </row>
    <row r="64425" spans="2:13" s="1" customFormat="1" ht="13.8" x14ac:dyDescent="0.3">
      <c r="B64425" s="10"/>
      <c r="L64425" s="10"/>
      <c r="M64425" s="10"/>
    </row>
    <row r="64426" spans="2:13" s="1" customFormat="1" ht="13.8" x14ac:dyDescent="0.3">
      <c r="B64426" s="10"/>
      <c r="L64426" s="10"/>
      <c r="M64426" s="10"/>
    </row>
    <row r="64427" spans="2:13" s="1" customFormat="1" ht="13.8" x14ac:dyDescent="0.3">
      <c r="B64427" s="10"/>
      <c r="L64427" s="10"/>
      <c r="M64427" s="10"/>
    </row>
    <row r="64428" spans="2:13" s="1" customFormat="1" ht="13.8" x14ac:dyDescent="0.3">
      <c r="B64428" s="10"/>
      <c r="L64428" s="10"/>
      <c r="M64428" s="10"/>
    </row>
    <row r="64429" spans="2:13" s="1" customFormat="1" ht="13.8" x14ac:dyDescent="0.3">
      <c r="B64429" s="10"/>
      <c r="L64429" s="10"/>
      <c r="M64429" s="10"/>
    </row>
    <row r="64430" spans="2:13" s="1" customFormat="1" ht="13.8" x14ac:dyDescent="0.3">
      <c r="B64430" s="10"/>
      <c r="L64430" s="10"/>
      <c r="M64430" s="10"/>
    </row>
    <row r="64431" spans="2:13" s="1" customFormat="1" ht="13.8" x14ac:dyDescent="0.3">
      <c r="B64431" s="10"/>
      <c r="L64431" s="10"/>
      <c r="M64431" s="10"/>
    </row>
    <row r="64432" spans="2:13" s="1" customFormat="1" ht="13.8" x14ac:dyDescent="0.3">
      <c r="B64432" s="10"/>
      <c r="L64432" s="10"/>
      <c r="M64432" s="10"/>
    </row>
    <row r="64433" spans="2:13" s="1" customFormat="1" ht="13.8" x14ac:dyDescent="0.3">
      <c r="B64433" s="10"/>
      <c r="L64433" s="10"/>
      <c r="M64433" s="10"/>
    </row>
    <row r="64434" spans="2:13" s="1" customFormat="1" ht="13.8" x14ac:dyDescent="0.3">
      <c r="B64434" s="10"/>
      <c r="L64434" s="10"/>
      <c r="M64434" s="10"/>
    </row>
    <row r="64435" spans="2:13" s="1" customFormat="1" ht="13.8" x14ac:dyDescent="0.3">
      <c r="B64435" s="10"/>
      <c r="L64435" s="10"/>
      <c r="M64435" s="10"/>
    </row>
    <row r="64436" spans="2:13" s="1" customFormat="1" ht="13.8" x14ac:dyDescent="0.3">
      <c r="B64436" s="10"/>
      <c r="L64436" s="10"/>
      <c r="M64436" s="10"/>
    </row>
    <row r="64437" spans="2:13" s="1" customFormat="1" ht="13.8" x14ac:dyDescent="0.3">
      <c r="B64437" s="10"/>
      <c r="L64437" s="10"/>
      <c r="M64437" s="10"/>
    </row>
    <row r="64438" spans="2:13" s="1" customFormat="1" ht="13.8" x14ac:dyDescent="0.3">
      <c r="B64438" s="10"/>
      <c r="L64438" s="10"/>
      <c r="M64438" s="10"/>
    </row>
    <row r="64439" spans="2:13" s="1" customFormat="1" ht="13.8" x14ac:dyDescent="0.3">
      <c r="B64439" s="10"/>
      <c r="L64439" s="10"/>
      <c r="M64439" s="10"/>
    </row>
    <row r="64440" spans="2:13" s="1" customFormat="1" ht="13.8" x14ac:dyDescent="0.3">
      <c r="B64440" s="10"/>
      <c r="L64440" s="10"/>
      <c r="M64440" s="10"/>
    </row>
    <row r="64441" spans="2:13" s="1" customFormat="1" ht="13.8" x14ac:dyDescent="0.3">
      <c r="B64441" s="10"/>
      <c r="L64441" s="10"/>
      <c r="M64441" s="10"/>
    </row>
    <row r="64442" spans="2:13" s="1" customFormat="1" ht="13.8" x14ac:dyDescent="0.3">
      <c r="B64442" s="10"/>
      <c r="L64442" s="10"/>
      <c r="M64442" s="10"/>
    </row>
    <row r="64443" spans="2:13" s="1" customFormat="1" ht="13.8" x14ac:dyDescent="0.3">
      <c r="B64443" s="10"/>
      <c r="L64443" s="10"/>
      <c r="M64443" s="10"/>
    </row>
    <row r="64444" spans="2:13" s="1" customFormat="1" ht="13.8" x14ac:dyDescent="0.3">
      <c r="B64444" s="10"/>
      <c r="L64444" s="10"/>
      <c r="M64444" s="10"/>
    </row>
    <row r="64445" spans="2:13" s="1" customFormat="1" ht="13.8" x14ac:dyDescent="0.3">
      <c r="B64445" s="10"/>
      <c r="L64445" s="10"/>
      <c r="M64445" s="10"/>
    </row>
    <row r="64446" spans="2:13" s="1" customFormat="1" ht="13.8" x14ac:dyDescent="0.3">
      <c r="B64446" s="10"/>
      <c r="L64446" s="10"/>
      <c r="M64446" s="10"/>
    </row>
    <row r="64447" spans="2:13" s="1" customFormat="1" ht="13.8" x14ac:dyDescent="0.3">
      <c r="B64447" s="10"/>
      <c r="L64447" s="10"/>
      <c r="M64447" s="10"/>
    </row>
    <row r="64448" spans="2:13" s="1" customFormat="1" ht="13.8" x14ac:dyDescent="0.3">
      <c r="B64448" s="10"/>
      <c r="L64448" s="10"/>
      <c r="M64448" s="10"/>
    </row>
    <row r="64449" spans="2:13" s="1" customFormat="1" ht="13.8" x14ac:dyDescent="0.3">
      <c r="B64449" s="10"/>
      <c r="L64449" s="10"/>
      <c r="M64449" s="10"/>
    </row>
    <row r="64450" spans="2:13" s="1" customFormat="1" ht="13.8" x14ac:dyDescent="0.3">
      <c r="B64450" s="10"/>
      <c r="L64450" s="10"/>
      <c r="M64450" s="10"/>
    </row>
    <row r="64451" spans="2:13" s="1" customFormat="1" ht="13.8" x14ac:dyDescent="0.3">
      <c r="B64451" s="10"/>
      <c r="L64451" s="10"/>
      <c r="M64451" s="10"/>
    </row>
    <row r="64452" spans="2:13" s="1" customFormat="1" ht="13.8" x14ac:dyDescent="0.3">
      <c r="B64452" s="10"/>
      <c r="L64452" s="10"/>
      <c r="M64452" s="10"/>
    </row>
    <row r="64453" spans="2:13" s="1" customFormat="1" ht="13.8" x14ac:dyDescent="0.3">
      <c r="B64453" s="10"/>
      <c r="L64453" s="10"/>
      <c r="M64453" s="10"/>
    </row>
    <row r="64454" spans="2:13" s="1" customFormat="1" ht="13.8" x14ac:dyDescent="0.3">
      <c r="B64454" s="10"/>
      <c r="L64454" s="10"/>
      <c r="M64454" s="10"/>
    </row>
    <row r="64455" spans="2:13" s="1" customFormat="1" ht="13.8" x14ac:dyDescent="0.3">
      <c r="B64455" s="10"/>
      <c r="L64455" s="10"/>
      <c r="M64455" s="10"/>
    </row>
    <row r="64456" spans="2:13" s="1" customFormat="1" ht="13.8" x14ac:dyDescent="0.3">
      <c r="B64456" s="10"/>
      <c r="L64456" s="10"/>
      <c r="M64456" s="10"/>
    </row>
    <row r="64457" spans="2:13" s="1" customFormat="1" ht="13.8" x14ac:dyDescent="0.3">
      <c r="B64457" s="10"/>
      <c r="L64457" s="10"/>
      <c r="M64457" s="10"/>
    </row>
    <row r="64458" spans="2:13" s="1" customFormat="1" ht="13.8" x14ac:dyDescent="0.3">
      <c r="B64458" s="10"/>
      <c r="L64458" s="10"/>
      <c r="M64458" s="10"/>
    </row>
    <row r="64459" spans="2:13" s="1" customFormat="1" ht="13.8" x14ac:dyDescent="0.3">
      <c r="B64459" s="10"/>
      <c r="L64459" s="10"/>
      <c r="M64459" s="10"/>
    </row>
    <row r="64460" spans="2:13" s="1" customFormat="1" ht="13.8" x14ac:dyDescent="0.3">
      <c r="B64460" s="10"/>
      <c r="L64460" s="10"/>
      <c r="M64460" s="10"/>
    </row>
    <row r="64461" spans="2:13" s="1" customFormat="1" ht="13.8" x14ac:dyDescent="0.3">
      <c r="B64461" s="10"/>
      <c r="L64461" s="10"/>
      <c r="M64461" s="10"/>
    </row>
    <row r="64462" spans="2:13" s="1" customFormat="1" ht="13.8" x14ac:dyDescent="0.3">
      <c r="B64462" s="10"/>
      <c r="L64462" s="10"/>
      <c r="M64462" s="10"/>
    </row>
    <row r="64463" spans="2:13" s="1" customFormat="1" ht="13.8" x14ac:dyDescent="0.3">
      <c r="B64463" s="10"/>
      <c r="L64463" s="10"/>
      <c r="M64463" s="10"/>
    </row>
    <row r="64464" spans="2:13" s="1" customFormat="1" ht="13.8" x14ac:dyDescent="0.3">
      <c r="B64464" s="10"/>
      <c r="L64464" s="10"/>
      <c r="M64464" s="10"/>
    </row>
    <row r="64465" spans="2:13" s="1" customFormat="1" ht="13.8" x14ac:dyDescent="0.3">
      <c r="B64465" s="10"/>
      <c r="L64465" s="10"/>
      <c r="M64465" s="10"/>
    </row>
    <row r="64466" spans="2:13" s="1" customFormat="1" ht="13.8" x14ac:dyDescent="0.3">
      <c r="B64466" s="10"/>
      <c r="L64466" s="10"/>
      <c r="M64466" s="10"/>
    </row>
    <row r="64467" spans="2:13" s="1" customFormat="1" ht="13.8" x14ac:dyDescent="0.3">
      <c r="B64467" s="10"/>
      <c r="L64467" s="10"/>
      <c r="M64467" s="10"/>
    </row>
    <row r="64468" spans="2:13" s="1" customFormat="1" ht="13.8" x14ac:dyDescent="0.3">
      <c r="B64468" s="10"/>
      <c r="L64468" s="10"/>
      <c r="M64468" s="10"/>
    </row>
    <row r="64469" spans="2:13" s="1" customFormat="1" ht="13.8" x14ac:dyDescent="0.3">
      <c r="B64469" s="10"/>
      <c r="L64469" s="10"/>
      <c r="M64469" s="10"/>
    </row>
    <row r="64470" spans="2:13" s="1" customFormat="1" ht="13.8" x14ac:dyDescent="0.3">
      <c r="B64470" s="10"/>
      <c r="L64470" s="10"/>
      <c r="M64470" s="10"/>
    </row>
    <row r="64471" spans="2:13" s="1" customFormat="1" ht="13.8" x14ac:dyDescent="0.3">
      <c r="B64471" s="10"/>
      <c r="L64471" s="10"/>
      <c r="M64471" s="10"/>
    </row>
    <row r="64472" spans="2:13" s="1" customFormat="1" ht="13.8" x14ac:dyDescent="0.3">
      <c r="B64472" s="10"/>
      <c r="L64472" s="10"/>
      <c r="M64472" s="10"/>
    </row>
    <row r="64473" spans="2:13" s="1" customFormat="1" ht="13.8" x14ac:dyDescent="0.3">
      <c r="B64473" s="10"/>
      <c r="L64473" s="10"/>
      <c r="M64473" s="10"/>
    </row>
    <row r="64474" spans="2:13" s="1" customFormat="1" ht="13.8" x14ac:dyDescent="0.3">
      <c r="B64474" s="10"/>
      <c r="L64474" s="10"/>
      <c r="M64474" s="10"/>
    </row>
    <row r="64475" spans="2:13" s="1" customFormat="1" ht="13.8" x14ac:dyDescent="0.3">
      <c r="B64475" s="10"/>
      <c r="L64475" s="10"/>
      <c r="M64475" s="10"/>
    </row>
    <row r="64476" spans="2:13" s="1" customFormat="1" ht="13.8" x14ac:dyDescent="0.3">
      <c r="B64476" s="10"/>
      <c r="L64476" s="10"/>
      <c r="M64476" s="10"/>
    </row>
    <row r="64477" spans="2:13" s="1" customFormat="1" ht="13.8" x14ac:dyDescent="0.3">
      <c r="B64477" s="10"/>
      <c r="L64477" s="10"/>
      <c r="M64477" s="10"/>
    </row>
    <row r="64478" spans="2:13" s="1" customFormat="1" ht="13.8" x14ac:dyDescent="0.3">
      <c r="B64478" s="10"/>
      <c r="L64478" s="10"/>
      <c r="M64478" s="10"/>
    </row>
    <row r="64479" spans="2:13" s="1" customFormat="1" ht="13.8" x14ac:dyDescent="0.3">
      <c r="B64479" s="10"/>
      <c r="L64479" s="10"/>
      <c r="M64479" s="10"/>
    </row>
    <row r="64480" spans="2:13" s="1" customFormat="1" ht="13.8" x14ac:dyDescent="0.3">
      <c r="B64480" s="10"/>
      <c r="L64480" s="10"/>
      <c r="M64480" s="10"/>
    </row>
    <row r="64481" spans="2:13" s="1" customFormat="1" ht="13.8" x14ac:dyDescent="0.3">
      <c r="B64481" s="10"/>
      <c r="L64481" s="10"/>
      <c r="M64481" s="10"/>
    </row>
    <row r="64482" spans="2:13" s="1" customFormat="1" ht="13.8" x14ac:dyDescent="0.3">
      <c r="B64482" s="10"/>
      <c r="L64482" s="10"/>
      <c r="M64482" s="10"/>
    </row>
    <row r="64483" spans="2:13" s="1" customFormat="1" ht="13.8" x14ac:dyDescent="0.3">
      <c r="B64483" s="10"/>
      <c r="L64483" s="10"/>
      <c r="M64483" s="10"/>
    </row>
    <row r="64484" spans="2:13" s="1" customFormat="1" ht="13.8" x14ac:dyDescent="0.3">
      <c r="B64484" s="10"/>
      <c r="L64484" s="10"/>
      <c r="M64484" s="10"/>
    </row>
    <row r="64485" spans="2:13" s="1" customFormat="1" ht="13.8" x14ac:dyDescent="0.3">
      <c r="B64485" s="10"/>
      <c r="L64485" s="10"/>
      <c r="M64485" s="10"/>
    </row>
    <row r="64486" spans="2:13" s="1" customFormat="1" ht="13.8" x14ac:dyDescent="0.3">
      <c r="B64486" s="10"/>
      <c r="L64486" s="10"/>
      <c r="M64486" s="10"/>
    </row>
    <row r="64487" spans="2:13" s="1" customFormat="1" ht="13.8" x14ac:dyDescent="0.3">
      <c r="B64487" s="10"/>
      <c r="L64487" s="10"/>
      <c r="M64487" s="10"/>
    </row>
    <row r="64488" spans="2:13" s="1" customFormat="1" ht="13.8" x14ac:dyDescent="0.3">
      <c r="B64488" s="10"/>
      <c r="L64488" s="10"/>
      <c r="M64488" s="10"/>
    </row>
    <row r="64489" spans="2:13" s="1" customFormat="1" ht="13.8" x14ac:dyDescent="0.3">
      <c r="B64489" s="10"/>
      <c r="L64489" s="10"/>
      <c r="M64489" s="10"/>
    </row>
    <row r="64490" spans="2:13" s="1" customFormat="1" ht="13.8" x14ac:dyDescent="0.3">
      <c r="B64490" s="10"/>
      <c r="L64490" s="10"/>
      <c r="M64490" s="10"/>
    </row>
    <row r="64491" spans="2:13" s="1" customFormat="1" ht="13.8" x14ac:dyDescent="0.3">
      <c r="B64491" s="10"/>
      <c r="L64491" s="10"/>
      <c r="M64491" s="10"/>
    </row>
    <row r="64492" spans="2:13" s="1" customFormat="1" ht="13.8" x14ac:dyDescent="0.3">
      <c r="B64492" s="10"/>
      <c r="L64492" s="10"/>
      <c r="M64492" s="10"/>
    </row>
    <row r="64493" spans="2:13" s="1" customFormat="1" ht="13.8" x14ac:dyDescent="0.3">
      <c r="B64493" s="10"/>
      <c r="L64493" s="10"/>
      <c r="M64493" s="10"/>
    </row>
    <row r="64494" spans="2:13" s="1" customFormat="1" ht="13.8" x14ac:dyDescent="0.3">
      <c r="B64494" s="10"/>
      <c r="L64494" s="10"/>
      <c r="M64494" s="10"/>
    </row>
    <row r="64495" spans="2:13" s="1" customFormat="1" ht="13.8" x14ac:dyDescent="0.3">
      <c r="B64495" s="10"/>
      <c r="L64495" s="10"/>
      <c r="M64495" s="10"/>
    </row>
    <row r="64496" spans="2:13" s="1" customFormat="1" ht="13.8" x14ac:dyDescent="0.3">
      <c r="B64496" s="10"/>
      <c r="L64496" s="10"/>
      <c r="M64496" s="10"/>
    </row>
    <row r="64497" spans="2:13" s="1" customFormat="1" ht="13.8" x14ac:dyDescent="0.3">
      <c r="B64497" s="10"/>
      <c r="L64497" s="10"/>
      <c r="M64497" s="10"/>
    </row>
    <row r="64498" spans="2:13" s="1" customFormat="1" ht="13.8" x14ac:dyDescent="0.3">
      <c r="B64498" s="10"/>
      <c r="L64498" s="10"/>
      <c r="M64498" s="10"/>
    </row>
    <row r="64499" spans="2:13" s="1" customFormat="1" ht="13.8" x14ac:dyDescent="0.3">
      <c r="B64499" s="10"/>
      <c r="L64499" s="10"/>
      <c r="M64499" s="10"/>
    </row>
    <row r="64500" spans="2:13" s="1" customFormat="1" ht="13.8" x14ac:dyDescent="0.3">
      <c r="B64500" s="10"/>
      <c r="L64500" s="10"/>
      <c r="M64500" s="10"/>
    </row>
    <row r="64501" spans="2:13" s="1" customFormat="1" ht="13.8" x14ac:dyDescent="0.3">
      <c r="B64501" s="10"/>
      <c r="L64501" s="10"/>
      <c r="M64501" s="10"/>
    </row>
    <row r="64502" spans="2:13" s="1" customFormat="1" ht="13.8" x14ac:dyDescent="0.3">
      <c r="B64502" s="10"/>
      <c r="L64502" s="10"/>
      <c r="M64502" s="10"/>
    </row>
    <row r="64503" spans="2:13" s="1" customFormat="1" ht="13.8" x14ac:dyDescent="0.3">
      <c r="B64503" s="10"/>
      <c r="L64503" s="10"/>
      <c r="M64503" s="10"/>
    </row>
    <row r="64504" spans="2:13" s="1" customFormat="1" ht="13.8" x14ac:dyDescent="0.3">
      <c r="B64504" s="10"/>
      <c r="L64504" s="10"/>
      <c r="M64504" s="10"/>
    </row>
    <row r="64505" spans="2:13" s="1" customFormat="1" ht="13.8" x14ac:dyDescent="0.3">
      <c r="B64505" s="10"/>
      <c r="L64505" s="10"/>
      <c r="M64505" s="10"/>
    </row>
    <row r="64506" spans="2:13" s="1" customFormat="1" ht="13.8" x14ac:dyDescent="0.3">
      <c r="B64506" s="10"/>
      <c r="L64506" s="10"/>
      <c r="M64506" s="10"/>
    </row>
    <row r="64507" spans="2:13" s="1" customFormat="1" ht="13.8" x14ac:dyDescent="0.3">
      <c r="B64507" s="10"/>
      <c r="L64507" s="10"/>
      <c r="M64507" s="10"/>
    </row>
    <row r="64508" spans="2:13" s="1" customFormat="1" ht="13.8" x14ac:dyDescent="0.3">
      <c r="B64508" s="10"/>
      <c r="L64508" s="10"/>
      <c r="M64508" s="10"/>
    </row>
    <row r="64509" spans="2:13" s="1" customFormat="1" ht="13.8" x14ac:dyDescent="0.3">
      <c r="B64509" s="10"/>
      <c r="L64509" s="10"/>
      <c r="M64509" s="10"/>
    </row>
    <row r="64510" spans="2:13" s="1" customFormat="1" ht="13.8" x14ac:dyDescent="0.3">
      <c r="B64510" s="10"/>
      <c r="L64510" s="10"/>
      <c r="M64510" s="10"/>
    </row>
    <row r="64511" spans="2:13" s="1" customFormat="1" ht="13.8" x14ac:dyDescent="0.3">
      <c r="B64511" s="10"/>
      <c r="L64511" s="10"/>
      <c r="M64511" s="10"/>
    </row>
    <row r="64512" spans="2:13" s="1" customFormat="1" ht="13.8" x14ac:dyDescent="0.3">
      <c r="B64512" s="10"/>
      <c r="L64512" s="10"/>
      <c r="M64512" s="10"/>
    </row>
    <row r="64513" spans="2:13" s="1" customFormat="1" ht="13.8" x14ac:dyDescent="0.3">
      <c r="B64513" s="10"/>
      <c r="L64513" s="10"/>
      <c r="M64513" s="10"/>
    </row>
    <row r="64514" spans="2:13" s="1" customFormat="1" ht="13.8" x14ac:dyDescent="0.3">
      <c r="B64514" s="10"/>
      <c r="L64514" s="10"/>
      <c r="M64514" s="10"/>
    </row>
    <row r="64515" spans="2:13" s="1" customFormat="1" ht="13.8" x14ac:dyDescent="0.3">
      <c r="B64515" s="10"/>
      <c r="L64515" s="10"/>
      <c r="M64515" s="10"/>
    </row>
    <row r="64516" spans="2:13" s="1" customFormat="1" ht="13.8" x14ac:dyDescent="0.3">
      <c r="B64516" s="10"/>
      <c r="L64516" s="10"/>
      <c r="M64516" s="10"/>
    </row>
    <row r="64517" spans="2:13" s="1" customFormat="1" ht="13.8" x14ac:dyDescent="0.3">
      <c r="B64517" s="10"/>
      <c r="L64517" s="10"/>
      <c r="M64517" s="10"/>
    </row>
    <row r="64518" spans="2:13" s="1" customFormat="1" ht="13.8" x14ac:dyDescent="0.3">
      <c r="B64518" s="10"/>
      <c r="L64518" s="10"/>
      <c r="M64518" s="10"/>
    </row>
    <row r="64519" spans="2:13" s="1" customFormat="1" ht="13.8" x14ac:dyDescent="0.3">
      <c r="B64519" s="10"/>
      <c r="L64519" s="10"/>
      <c r="M64519" s="10"/>
    </row>
    <row r="64520" spans="2:13" s="1" customFormat="1" ht="13.8" x14ac:dyDescent="0.3">
      <c r="B64520" s="10"/>
      <c r="L64520" s="10"/>
      <c r="M64520" s="10"/>
    </row>
    <row r="64521" spans="2:13" s="1" customFormat="1" ht="13.8" x14ac:dyDescent="0.3">
      <c r="B64521" s="10"/>
      <c r="L64521" s="10"/>
      <c r="M64521" s="10"/>
    </row>
    <row r="64522" spans="2:13" s="1" customFormat="1" ht="13.8" x14ac:dyDescent="0.3">
      <c r="B64522" s="10"/>
      <c r="L64522" s="10"/>
      <c r="M64522" s="10"/>
    </row>
    <row r="64523" spans="2:13" s="1" customFormat="1" ht="13.8" x14ac:dyDescent="0.3">
      <c r="B64523" s="10"/>
      <c r="L64523" s="10"/>
      <c r="M64523" s="10"/>
    </row>
    <row r="64524" spans="2:13" s="1" customFormat="1" ht="13.8" x14ac:dyDescent="0.3">
      <c r="B64524" s="10"/>
      <c r="L64524" s="10"/>
      <c r="M64524" s="10"/>
    </row>
    <row r="64525" spans="2:13" s="1" customFormat="1" ht="13.8" x14ac:dyDescent="0.3">
      <c r="B64525" s="10"/>
      <c r="L64525" s="10"/>
      <c r="M64525" s="10"/>
    </row>
    <row r="64526" spans="2:13" s="1" customFormat="1" ht="13.8" x14ac:dyDescent="0.3">
      <c r="B64526" s="10"/>
      <c r="L64526" s="10"/>
      <c r="M64526" s="10"/>
    </row>
    <row r="64527" spans="2:13" s="1" customFormat="1" ht="13.8" x14ac:dyDescent="0.3">
      <c r="B64527" s="10"/>
      <c r="L64527" s="10"/>
      <c r="M64527" s="10"/>
    </row>
    <row r="64528" spans="2:13" s="1" customFormat="1" ht="13.8" x14ac:dyDescent="0.3">
      <c r="B64528" s="10"/>
      <c r="L64528" s="10"/>
      <c r="M64528" s="10"/>
    </row>
    <row r="64529" spans="2:13" s="1" customFormat="1" ht="13.8" x14ac:dyDescent="0.3">
      <c r="B64529" s="10"/>
      <c r="L64529" s="10"/>
      <c r="M64529" s="10"/>
    </row>
    <row r="64530" spans="2:13" s="1" customFormat="1" ht="13.8" x14ac:dyDescent="0.3">
      <c r="B64530" s="10"/>
      <c r="L64530" s="10"/>
      <c r="M64530" s="10"/>
    </row>
    <row r="64531" spans="2:13" s="1" customFormat="1" ht="13.8" x14ac:dyDescent="0.3">
      <c r="B64531" s="10"/>
      <c r="L64531" s="10"/>
      <c r="M64531" s="10"/>
    </row>
    <row r="64532" spans="2:13" s="1" customFormat="1" ht="13.8" x14ac:dyDescent="0.3">
      <c r="B64532" s="10"/>
      <c r="L64532" s="10"/>
      <c r="M64532" s="10"/>
    </row>
    <row r="64533" spans="2:13" s="1" customFormat="1" ht="13.8" x14ac:dyDescent="0.3">
      <c r="B64533" s="10"/>
      <c r="L64533" s="10"/>
      <c r="M64533" s="10"/>
    </row>
    <row r="64534" spans="2:13" s="1" customFormat="1" ht="13.8" x14ac:dyDescent="0.3">
      <c r="B64534" s="10"/>
      <c r="L64534" s="10"/>
      <c r="M64534" s="10"/>
    </row>
    <row r="64535" spans="2:13" s="1" customFormat="1" ht="13.8" x14ac:dyDescent="0.3">
      <c r="B64535" s="10"/>
      <c r="L64535" s="10"/>
      <c r="M64535" s="10"/>
    </row>
    <row r="64536" spans="2:13" s="1" customFormat="1" ht="13.8" x14ac:dyDescent="0.3">
      <c r="B64536" s="10"/>
      <c r="L64536" s="10"/>
      <c r="M64536" s="10"/>
    </row>
    <row r="64537" spans="2:13" s="1" customFormat="1" ht="13.8" x14ac:dyDescent="0.3">
      <c r="B64537" s="10"/>
      <c r="L64537" s="10"/>
      <c r="M64537" s="10"/>
    </row>
    <row r="64538" spans="2:13" s="1" customFormat="1" ht="13.8" x14ac:dyDescent="0.3">
      <c r="B64538" s="10"/>
      <c r="L64538" s="10"/>
      <c r="M64538" s="10"/>
    </row>
    <row r="64539" spans="2:13" s="1" customFormat="1" ht="13.8" x14ac:dyDescent="0.3">
      <c r="B64539" s="10"/>
      <c r="L64539" s="10"/>
      <c r="M64539" s="10"/>
    </row>
    <row r="64540" spans="2:13" s="1" customFormat="1" ht="13.8" x14ac:dyDescent="0.3">
      <c r="B64540" s="10"/>
      <c r="L64540" s="10"/>
      <c r="M64540" s="10"/>
    </row>
    <row r="64541" spans="2:13" s="1" customFormat="1" ht="13.8" x14ac:dyDescent="0.3">
      <c r="B64541" s="10"/>
      <c r="L64541" s="10"/>
      <c r="M64541" s="10"/>
    </row>
    <row r="64542" spans="2:13" s="1" customFormat="1" ht="13.8" x14ac:dyDescent="0.3">
      <c r="B64542" s="10"/>
      <c r="L64542" s="10"/>
      <c r="M64542" s="10"/>
    </row>
    <row r="64543" spans="2:13" s="1" customFormat="1" ht="13.8" x14ac:dyDescent="0.3">
      <c r="B64543" s="10"/>
      <c r="L64543" s="10"/>
      <c r="M64543" s="10"/>
    </row>
    <row r="64544" spans="2:13" s="1" customFormat="1" ht="13.8" x14ac:dyDescent="0.3">
      <c r="B64544" s="10"/>
      <c r="L64544" s="10"/>
      <c r="M64544" s="10"/>
    </row>
    <row r="64545" spans="2:13" s="1" customFormat="1" ht="13.8" x14ac:dyDescent="0.3">
      <c r="B64545" s="10"/>
      <c r="L64545" s="10"/>
      <c r="M64545" s="10"/>
    </row>
    <row r="64546" spans="2:13" s="1" customFormat="1" ht="13.8" x14ac:dyDescent="0.3">
      <c r="B64546" s="10"/>
      <c r="L64546" s="10"/>
      <c r="M64546" s="10"/>
    </row>
    <row r="64547" spans="2:13" s="1" customFormat="1" ht="13.8" x14ac:dyDescent="0.3">
      <c r="B64547" s="10"/>
      <c r="L64547" s="10"/>
      <c r="M64547" s="10"/>
    </row>
    <row r="64548" spans="2:13" s="1" customFormat="1" ht="13.8" x14ac:dyDescent="0.3">
      <c r="B64548" s="10"/>
      <c r="L64548" s="10"/>
      <c r="M64548" s="10"/>
    </row>
    <row r="64549" spans="2:13" s="1" customFormat="1" ht="13.8" x14ac:dyDescent="0.3">
      <c r="B64549" s="10"/>
      <c r="L64549" s="10"/>
      <c r="M64549" s="10"/>
    </row>
    <row r="64550" spans="2:13" s="1" customFormat="1" ht="13.8" x14ac:dyDescent="0.3">
      <c r="B64550" s="10"/>
      <c r="L64550" s="10"/>
      <c r="M64550" s="10"/>
    </row>
    <row r="64551" spans="2:13" s="1" customFormat="1" ht="13.8" x14ac:dyDescent="0.3">
      <c r="B64551" s="10"/>
      <c r="L64551" s="10"/>
      <c r="M64551" s="10"/>
    </row>
    <row r="64552" spans="2:13" s="1" customFormat="1" ht="13.8" x14ac:dyDescent="0.3">
      <c r="B64552" s="10"/>
      <c r="L64552" s="10"/>
      <c r="M64552" s="10"/>
    </row>
    <row r="64553" spans="2:13" s="1" customFormat="1" ht="13.8" x14ac:dyDescent="0.3">
      <c r="B64553" s="10"/>
      <c r="L64553" s="10"/>
      <c r="M64553" s="10"/>
    </row>
    <row r="64554" spans="2:13" s="1" customFormat="1" ht="13.8" x14ac:dyDescent="0.3">
      <c r="B64554" s="10"/>
      <c r="L64554" s="10"/>
      <c r="M64554" s="10"/>
    </row>
    <row r="64555" spans="2:13" s="1" customFormat="1" ht="13.8" x14ac:dyDescent="0.3">
      <c r="B64555" s="10"/>
      <c r="L64555" s="10"/>
      <c r="M64555" s="10"/>
    </row>
    <row r="64556" spans="2:13" s="1" customFormat="1" ht="13.8" x14ac:dyDescent="0.3">
      <c r="B64556" s="10"/>
      <c r="L64556" s="10"/>
      <c r="M64556" s="10"/>
    </row>
    <row r="64557" spans="2:13" s="1" customFormat="1" ht="13.8" x14ac:dyDescent="0.3">
      <c r="B64557" s="10"/>
      <c r="L64557" s="10"/>
      <c r="M64557" s="10"/>
    </row>
    <row r="64558" spans="2:13" s="1" customFormat="1" ht="13.8" x14ac:dyDescent="0.3">
      <c r="B64558" s="10"/>
      <c r="L64558" s="10"/>
      <c r="M64558" s="10"/>
    </row>
    <row r="64559" spans="2:13" s="1" customFormat="1" ht="13.8" x14ac:dyDescent="0.3">
      <c r="B64559" s="10"/>
      <c r="L64559" s="10"/>
      <c r="M64559" s="10"/>
    </row>
    <row r="64560" spans="2:13" s="1" customFormat="1" ht="13.8" x14ac:dyDescent="0.3">
      <c r="B64560" s="10"/>
      <c r="L64560" s="10"/>
      <c r="M64560" s="10"/>
    </row>
    <row r="64561" spans="2:13" s="1" customFormat="1" ht="13.8" x14ac:dyDescent="0.3">
      <c r="B64561" s="10"/>
      <c r="L64561" s="10"/>
      <c r="M64561" s="10"/>
    </row>
    <row r="64562" spans="2:13" s="1" customFormat="1" ht="13.8" x14ac:dyDescent="0.3">
      <c r="B64562" s="10"/>
      <c r="L64562" s="10"/>
      <c r="M64562" s="10"/>
    </row>
    <row r="64563" spans="2:13" s="1" customFormat="1" ht="13.8" x14ac:dyDescent="0.3">
      <c r="B64563" s="10"/>
      <c r="L64563" s="10"/>
      <c r="M64563" s="10"/>
    </row>
    <row r="64564" spans="2:13" s="1" customFormat="1" ht="13.8" x14ac:dyDescent="0.3">
      <c r="B64564" s="10"/>
      <c r="L64564" s="10"/>
      <c r="M64564" s="10"/>
    </row>
    <row r="64565" spans="2:13" s="1" customFormat="1" ht="13.8" x14ac:dyDescent="0.3">
      <c r="B64565" s="10"/>
      <c r="L64565" s="10"/>
      <c r="M64565" s="10"/>
    </row>
    <row r="64566" spans="2:13" s="1" customFormat="1" ht="13.8" x14ac:dyDescent="0.3">
      <c r="B64566" s="10"/>
      <c r="L64566" s="10"/>
      <c r="M64566" s="10"/>
    </row>
    <row r="64567" spans="2:13" s="1" customFormat="1" ht="13.8" x14ac:dyDescent="0.3">
      <c r="B64567" s="10"/>
      <c r="L64567" s="10"/>
      <c r="M64567" s="10"/>
    </row>
    <row r="64568" spans="2:13" s="1" customFormat="1" ht="13.8" x14ac:dyDescent="0.3">
      <c r="B64568" s="10"/>
      <c r="L64568" s="10"/>
      <c r="M64568" s="10"/>
    </row>
    <row r="64569" spans="2:13" s="1" customFormat="1" ht="13.8" x14ac:dyDescent="0.3">
      <c r="B64569" s="10"/>
      <c r="L64569" s="10"/>
      <c r="M64569" s="10"/>
    </row>
    <row r="64570" spans="2:13" s="1" customFormat="1" ht="13.8" x14ac:dyDescent="0.3">
      <c r="B64570" s="10"/>
      <c r="L64570" s="10"/>
      <c r="M64570" s="10"/>
    </row>
    <row r="64571" spans="2:13" s="1" customFormat="1" ht="13.8" x14ac:dyDescent="0.3">
      <c r="B64571" s="10"/>
      <c r="L64571" s="10"/>
      <c r="M64571" s="10"/>
    </row>
    <row r="64572" spans="2:13" s="1" customFormat="1" ht="13.8" x14ac:dyDescent="0.3">
      <c r="B64572" s="10"/>
      <c r="L64572" s="10"/>
      <c r="M64572" s="10"/>
    </row>
    <row r="64573" spans="2:13" s="1" customFormat="1" ht="13.8" x14ac:dyDescent="0.3">
      <c r="B64573" s="10"/>
      <c r="L64573" s="10"/>
      <c r="M64573" s="10"/>
    </row>
    <row r="64574" spans="2:13" s="1" customFormat="1" ht="13.8" x14ac:dyDescent="0.3">
      <c r="B64574" s="10"/>
      <c r="L64574" s="10"/>
      <c r="M64574" s="10"/>
    </row>
    <row r="64575" spans="2:13" s="1" customFormat="1" ht="13.8" x14ac:dyDescent="0.3">
      <c r="B64575" s="10"/>
      <c r="L64575" s="10"/>
      <c r="M64575" s="10"/>
    </row>
    <row r="64576" spans="2:13" s="1" customFormat="1" ht="13.8" x14ac:dyDescent="0.3">
      <c r="B64576" s="10"/>
      <c r="L64576" s="10"/>
      <c r="M64576" s="10"/>
    </row>
    <row r="64577" spans="2:13" s="1" customFormat="1" ht="13.8" x14ac:dyDescent="0.3">
      <c r="B64577" s="10"/>
      <c r="L64577" s="10"/>
      <c r="M64577" s="10"/>
    </row>
    <row r="64578" spans="2:13" s="1" customFormat="1" ht="13.8" x14ac:dyDescent="0.3">
      <c r="B64578" s="10"/>
      <c r="L64578" s="10"/>
      <c r="M64578" s="10"/>
    </row>
    <row r="64579" spans="2:13" s="1" customFormat="1" ht="13.8" x14ac:dyDescent="0.3">
      <c r="B64579" s="10"/>
      <c r="L64579" s="10"/>
      <c r="M64579" s="10"/>
    </row>
    <row r="64580" spans="2:13" s="1" customFormat="1" ht="13.8" x14ac:dyDescent="0.3">
      <c r="B64580" s="10"/>
      <c r="L64580" s="10"/>
      <c r="M64580" s="10"/>
    </row>
    <row r="64581" spans="2:13" s="1" customFormat="1" ht="13.8" x14ac:dyDescent="0.3">
      <c r="B64581" s="10"/>
      <c r="L64581" s="10"/>
      <c r="M64581" s="10"/>
    </row>
    <row r="64582" spans="2:13" s="1" customFormat="1" ht="13.8" x14ac:dyDescent="0.3">
      <c r="B64582" s="10"/>
      <c r="L64582" s="10"/>
      <c r="M64582" s="10"/>
    </row>
    <row r="64583" spans="2:13" s="1" customFormat="1" ht="13.8" x14ac:dyDescent="0.3">
      <c r="B64583" s="10"/>
      <c r="L64583" s="10"/>
      <c r="M64583" s="10"/>
    </row>
    <row r="64584" spans="2:13" s="1" customFormat="1" ht="13.8" x14ac:dyDescent="0.3">
      <c r="B64584" s="10"/>
      <c r="L64584" s="10"/>
      <c r="M64584" s="10"/>
    </row>
    <row r="64585" spans="2:13" s="1" customFormat="1" ht="13.8" x14ac:dyDescent="0.3">
      <c r="B64585" s="10"/>
      <c r="L64585" s="10"/>
      <c r="M64585" s="10"/>
    </row>
    <row r="64586" spans="2:13" s="1" customFormat="1" ht="13.8" x14ac:dyDescent="0.3">
      <c r="B64586" s="10"/>
      <c r="L64586" s="10"/>
      <c r="M64586" s="10"/>
    </row>
    <row r="64587" spans="2:13" s="1" customFormat="1" ht="13.8" x14ac:dyDescent="0.3">
      <c r="B64587" s="10"/>
      <c r="L64587" s="10"/>
      <c r="M64587" s="10"/>
    </row>
    <row r="64588" spans="2:13" s="1" customFormat="1" ht="13.8" x14ac:dyDescent="0.3">
      <c r="B64588" s="10"/>
      <c r="L64588" s="10"/>
      <c r="M64588" s="10"/>
    </row>
    <row r="64589" spans="2:13" s="1" customFormat="1" ht="13.8" x14ac:dyDescent="0.3">
      <c r="B64589" s="10"/>
      <c r="L64589" s="10"/>
      <c r="M64589" s="10"/>
    </row>
    <row r="64590" spans="2:13" s="1" customFormat="1" ht="13.8" x14ac:dyDescent="0.3">
      <c r="B64590" s="10"/>
      <c r="L64590" s="10"/>
      <c r="M64590" s="10"/>
    </row>
    <row r="64591" spans="2:13" s="1" customFormat="1" ht="13.8" x14ac:dyDescent="0.3">
      <c r="B64591" s="10"/>
      <c r="L64591" s="10"/>
      <c r="M64591" s="10"/>
    </row>
    <row r="64592" spans="2:13" s="1" customFormat="1" ht="13.8" x14ac:dyDescent="0.3">
      <c r="B64592" s="10"/>
      <c r="L64592" s="10"/>
      <c r="M64592" s="10"/>
    </row>
    <row r="64593" spans="2:13" s="1" customFormat="1" ht="13.8" x14ac:dyDescent="0.3">
      <c r="B64593" s="10"/>
      <c r="L64593" s="10"/>
      <c r="M64593" s="10"/>
    </row>
    <row r="64594" spans="2:13" s="1" customFormat="1" ht="13.8" x14ac:dyDescent="0.3">
      <c r="B64594" s="10"/>
      <c r="L64594" s="10"/>
      <c r="M64594" s="10"/>
    </row>
    <row r="64595" spans="2:13" s="1" customFormat="1" ht="13.8" x14ac:dyDescent="0.3">
      <c r="B64595" s="10"/>
      <c r="L64595" s="10"/>
      <c r="M64595" s="10"/>
    </row>
    <row r="64596" spans="2:13" s="1" customFormat="1" ht="13.8" x14ac:dyDescent="0.3">
      <c r="B64596" s="10"/>
      <c r="L64596" s="10"/>
      <c r="M64596" s="10"/>
    </row>
    <row r="64597" spans="2:13" s="1" customFormat="1" ht="13.8" x14ac:dyDescent="0.3">
      <c r="B64597" s="10"/>
      <c r="L64597" s="10"/>
      <c r="M64597" s="10"/>
    </row>
    <row r="64598" spans="2:13" s="1" customFormat="1" ht="13.8" x14ac:dyDescent="0.3">
      <c r="B64598" s="10"/>
      <c r="L64598" s="10"/>
      <c r="M64598" s="10"/>
    </row>
    <row r="64599" spans="2:13" s="1" customFormat="1" ht="13.8" x14ac:dyDescent="0.3">
      <c r="B64599" s="10"/>
      <c r="L64599" s="10"/>
      <c r="M64599" s="10"/>
    </row>
    <row r="64600" spans="2:13" s="1" customFormat="1" ht="13.8" x14ac:dyDescent="0.3">
      <c r="B64600" s="10"/>
      <c r="L64600" s="10"/>
      <c r="M64600" s="10"/>
    </row>
    <row r="64601" spans="2:13" s="1" customFormat="1" ht="13.8" x14ac:dyDescent="0.3">
      <c r="B64601" s="10"/>
      <c r="L64601" s="10"/>
      <c r="M64601" s="10"/>
    </row>
    <row r="64602" spans="2:13" s="1" customFormat="1" ht="13.8" x14ac:dyDescent="0.3">
      <c r="B64602" s="10"/>
      <c r="L64602" s="10"/>
      <c r="M64602" s="10"/>
    </row>
    <row r="64603" spans="2:13" s="1" customFormat="1" ht="13.8" x14ac:dyDescent="0.3">
      <c r="B64603" s="10"/>
      <c r="L64603" s="10"/>
      <c r="M64603" s="10"/>
    </row>
    <row r="64604" spans="2:13" s="1" customFormat="1" ht="13.8" x14ac:dyDescent="0.3">
      <c r="B64604" s="10"/>
      <c r="L64604" s="10"/>
      <c r="M64604" s="10"/>
    </row>
    <row r="64605" spans="2:13" s="1" customFormat="1" ht="13.8" x14ac:dyDescent="0.3">
      <c r="B64605" s="10"/>
      <c r="L64605" s="10"/>
      <c r="M64605" s="10"/>
    </row>
    <row r="64606" spans="2:13" s="1" customFormat="1" ht="13.8" x14ac:dyDescent="0.3">
      <c r="B64606" s="10"/>
      <c r="L64606" s="10"/>
      <c r="M64606" s="10"/>
    </row>
    <row r="64607" spans="2:13" s="1" customFormat="1" ht="13.8" x14ac:dyDescent="0.3">
      <c r="B64607" s="10"/>
      <c r="L64607" s="10"/>
      <c r="M64607" s="10"/>
    </row>
    <row r="64608" spans="2:13" s="1" customFormat="1" ht="13.8" x14ac:dyDescent="0.3">
      <c r="B64608" s="10"/>
      <c r="L64608" s="10"/>
      <c r="M64608" s="10"/>
    </row>
    <row r="64609" spans="2:13" s="1" customFormat="1" ht="13.8" x14ac:dyDescent="0.3">
      <c r="B64609" s="10"/>
      <c r="L64609" s="10"/>
      <c r="M64609" s="10"/>
    </row>
    <row r="64610" spans="2:13" s="1" customFormat="1" ht="13.8" x14ac:dyDescent="0.3">
      <c r="B64610" s="10"/>
      <c r="L64610" s="10"/>
      <c r="M64610" s="10"/>
    </row>
    <row r="64611" spans="2:13" s="1" customFormat="1" ht="13.8" x14ac:dyDescent="0.3">
      <c r="B64611" s="10"/>
      <c r="L64611" s="10"/>
      <c r="M64611" s="10"/>
    </row>
    <row r="64612" spans="2:13" s="1" customFormat="1" ht="13.8" x14ac:dyDescent="0.3">
      <c r="B64612" s="10"/>
      <c r="L64612" s="10"/>
      <c r="M64612" s="10"/>
    </row>
    <row r="64613" spans="2:13" s="1" customFormat="1" ht="13.8" x14ac:dyDescent="0.3">
      <c r="B64613" s="10"/>
      <c r="L64613" s="10"/>
      <c r="M64613" s="10"/>
    </row>
    <row r="64614" spans="2:13" s="1" customFormat="1" ht="13.8" x14ac:dyDescent="0.3">
      <c r="B64614" s="10"/>
      <c r="L64614" s="10"/>
      <c r="M64614" s="10"/>
    </row>
    <row r="64615" spans="2:13" s="1" customFormat="1" ht="13.8" x14ac:dyDescent="0.3">
      <c r="B64615" s="10"/>
      <c r="L64615" s="10"/>
      <c r="M64615" s="10"/>
    </row>
    <row r="64616" spans="2:13" s="1" customFormat="1" ht="13.8" x14ac:dyDescent="0.3">
      <c r="B64616" s="10"/>
      <c r="L64616" s="10"/>
      <c r="M64616" s="10"/>
    </row>
    <row r="64617" spans="2:13" s="1" customFormat="1" ht="13.8" x14ac:dyDescent="0.3">
      <c r="B64617" s="10"/>
      <c r="L64617" s="10"/>
      <c r="M64617" s="10"/>
    </row>
    <row r="64618" spans="2:13" s="1" customFormat="1" ht="13.8" x14ac:dyDescent="0.3">
      <c r="B64618" s="10"/>
      <c r="L64618" s="10"/>
      <c r="M64618" s="10"/>
    </row>
    <row r="64619" spans="2:13" s="1" customFormat="1" ht="13.8" x14ac:dyDescent="0.3">
      <c r="B64619" s="10"/>
      <c r="L64619" s="10"/>
      <c r="M64619" s="10"/>
    </row>
    <row r="64620" spans="2:13" s="1" customFormat="1" ht="13.8" x14ac:dyDescent="0.3">
      <c r="B64620" s="10"/>
      <c r="L64620" s="10"/>
      <c r="M64620" s="10"/>
    </row>
    <row r="64621" spans="2:13" s="1" customFormat="1" ht="13.8" x14ac:dyDescent="0.3">
      <c r="B64621" s="10"/>
      <c r="L64621" s="10"/>
      <c r="M64621" s="10"/>
    </row>
    <row r="64622" spans="2:13" s="1" customFormat="1" ht="13.8" x14ac:dyDescent="0.3">
      <c r="B64622" s="10"/>
      <c r="L64622" s="10"/>
      <c r="M64622" s="10"/>
    </row>
    <row r="64623" spans="2:13" s="1" customFormat="1" ht="13.8" x14ac:dyDescent="0.3">
      <c r="B64623" s="10"/>
      <c r="L64623" s="10"/>
      <c r="M64623" s="10"/>
    </row>
    <row r="64624" spans="2:13" s="1" customFormat="1" ht="13.8" x14ac:dyDescent="0.3">
      <c r="B64624" s="10"/>
      <c r="L64624" s="10"/>
      <c r="M64624" s="10"/>
    </row>
    <row r="64625" spans="2:13" s="1" customFormat="1" ht="13.8" x14ac:dyDescent="0.3">
      <c r="B64625" s="10"/>
      <c r="L64625" s="10"/>
      <c r="M64625" s="10"/>
    </row>
    <row r="64626" spans="2:13" s="1" customFormat="1" ht="13.8" x14ac:dyDescent="0.3">
      <c r="B64626" s="10"/>
      <c r="L64626" s="10"/>
      <c r="M64626" s="10"/>
    </row>
    <row r="64627" spans="2:13" s="1" customFormat="1" ht="13.8" x14ac:dyDescent="0.3">
      <c r="B64627" s="10"/>
      <c r="L64627" s="10"/>
      <c r="M64627" s="10"/>
    </row>
    <row r="64628" spans="2:13" s="1" customFormat="1" ht="13.8" x14ac:dyDescent="0.3">
      <c r="B64628" s="10"/>
      <c r="L64628" s="10"/>
      <c r="M64628" s="10"/>
    </row>
    <row r="64629" spans="2:13" s="1" customFormat="1" ht="13.8" x14ac:dyDescent="0.3">
      <c r="B64629" s="10"/>
      <c r="L64629" s="10"/>
      <c r="M64629" s="10"/>
    </row>
    <row r="64630" spans="2:13" s="1" customFormat="1" ht="13.8" x14ac:dyDescent="0.3">
      <c r="B64630" s="10"/>
      <c r="L64630" s="10"/>
      <c r="M64630" s="10"/>
    </row>
    <row r="64631" spans="2:13" s="1" customFormat="1" ht="13.8" x14ac:dyDescent="0.3">
      <c r="B64631" s="10"/>
      <c r="L64631" s="10"/>
      <c r="M64631" s="10"/>
    </row>
    <row r="64632" spans="2:13" s="1" customFormat="1" ht="13.8" x14ac:dyDescent="0.3">
      <c r="B64632" s="10"/>
      <c r="L64632" s="10"/>
      <c r="M64632" s="10"/>
    </row>
    <row r="64633" spans="2:13" s="1" customFormat="1" ht="13.8" x14ac:dyDescent="0.3">
      <c r="B64633" s="10"/>
      <c r="L64633" s="10"/>
      <c r="M64633" s="10"/>
    </row>
    <row r="64634" spans="2:13" s="1" customFormat="1" ht="13.8" x14ac:dyDescent="0.3">
      <c r="B64634" s="10"/>
      <c r="L64634" s="10"/>
      <c r="M64634" s="10"/>
    </row>
    <row r="64635" spans="2:13" s="1" customFormat="1" ht="13.8" x14ac:dyDescent="0.3">
      <c r="B64635" s="10"/>
      <c r="L64635" s="10"/>
      <c r="M64635" s="10"/>
    </row>
    <row r="64636" spans="2:13" s="1" customFormat="1" ht="13.8" x14ac:dyDescent="0.3">
      <c r="B64636" s="10"/>
      <c r="L64636" s="10"/>
      <c r="M64636" s="10"/>
    </row>
    <row r="64637" spans="2:13" s="1" customFormat="1" ht="13.8" x14ac:dyDescent="0.3">
      <c r="B64637" s="10"/>
      <c r="L64637" s="10"/>
      <c r="M64637" s="10"/>
    </row>
    <row r="64638" spans="2:13" s="1" customFormat="1" ht="13.8" x14ac:dyDescent="0.3">
      <c r="B64638" s="10"/>
      <c r="L64638" s="10"/>
      <c r="M64638" s="10"/>
    </row>
    <row r="64639" spans="2:13" s="1" customFormat="1" ht="13.8" x14ac:dyDescent="0.3">
      <c r="B64639" s="10"/>
      <c r="L64639" s="10"/>
      <c r="M64639" s="10"/>
    </row>
    <row r="64640" spans="2:13" s="1" customFormat="1" ht="13.8" x14ac:dyDescent="0.3">
      <c r="B64640" s="10"/>
      <c r="L64640" s="10"/>
      <c r="M64640" s="10"/>
    </row>
    <row r="64641" spans="2:13" s="1" customFormat="1" ht="13.8" x14ac:dyDescent="0.3">
      <c r="B64641" s="10"/>
      <c r="L64641" s="10"/>
      <c r="M64641" s="10"/>
    </row>
    <row r="64642" spans="2:13" s="1" customFormat="1" ht="13.8" x14ac:dyDescent="0.3">
      <c r="B64642" s="10"/>
      <c r="L64642" s="10"/>
      <c r="M64642" s="10"/>
    </row>
    <row r="64643" spans="2:13" s="1" customFormat="1" ht="13.8" x14ac:dyDescent="0.3">
      <c r="B64643" s="10"/>
      <c r="L64643" s="10"/>
      <c r="M64643" s="10"/>
    </row>
    <row r="64644" spans="2:13" s="1" customFormat="1" ht="13.8" x14ac:dyDescent="0.3">
      <c r="B64644" s="10"/>
      <c r="L64644" s="10"/>
      <c r="M64644" s="10"/>
    </row>
    <row r="64645" spans="2:13" s="1" customFormat="1" ht="13.8" x14ac:dyDescent="0.3">
      <c r="B64645" s="10"/>
      <c r="L64645" s="10"/>
      <c r="M64645" s="10"/>
    </row>
    <row r="64646" spans="2:13" s="1" customFormat="1" ht="13.8" x14ac:dyDescent="0.3">
      <c r="B64646" s="10"/>
      <c r="L64646" s="10"/>
      <c r="M64646" s="10"/>
    </row>
    <row r="64647" spans="2:13" s="1" customFormat="1" ht="13.8" x14ac:dyDescent="0.3">
      <c r="B64647" s="10"/>
      <c r="L64647" s="10"/>
      <c r="M64647" s="10"/>
    </row>
    <row r="64648" spans="2:13" s="1" customFormat="1" ht="13.8" x14ac:dyDescent="0.3">
      <c r="B64648" s="10"/>
      <c r="L64648" s="10"/>
      <c r="M64648" s="10"/>
    </row>
    <row r="64649" spans="2:13" s="1" customFormat="1" ht="13.8" x14ac:dyDescent="0.3">
      <c r="B64649" s="10"/>
      <c r="L64649" s="10"/>
      <c r="M64649" s="10"/>
    </row>
    <row r="64650" spans="2:13" s="1" customFormat="1" ht="13.8" x14ac:dyDescent="0.3">
      <c r="B64650" s="10"/>
      <c r="L64650" s="10"/>
      <c r="M64650" s="10"/>
    </row>
    <row r="64651" spans="2:13" s="1" customFormat="1" ht="13.8" x14ac:dyDescent="0.3">
      <c r="B64651" s="10"/>
      <c r="L64651" s="10"/>
      <c r="M64651" s="10"/>
    </row>
    <row r="64652" spans="2:13" s="1" customFormat="1" ht="13.8" x14ac:dyDescent="0.3">
      <c r="B64652" s="10"/>
      <c r="L64652" s="10"/>
      <c r="M64652" s="10"/>
    </row>
    <row r="64653" spans="2:13" s="1" customFormat="1" ht="13.8" x14ac:dyDescent="0.3">
      <c r="B64653" s="10"/>
      <c r="L64653" s="10"/>
      <c r="M64653" s="10"/>
    </row>
    <row r="64654" spans="2:13" s="1" customFormat="1" ht="13.8" x14ac:dyDescent="0.3">
      <c r="B64654" s="10"/>
      <c r="L64654" s="10"/>
      <c r="M64654" s="10"/>
    </row>
    <row r="64655" spans="2:13" s="1" customFormat="1" ht="13.8" x14ac:dyDescent="0.3">
      <c r="B64655" s="10"/>
      <c r="L64655" s="10"/>
      <c r="M64655" s="10"/>
    </row>
    <row r="64656" spans="2:13" s="1" customFormat="1" ht="13.8" x14ac:dyDescent="0.3">
      <c r="B64656" s="10"/>
      <c r="L64656" s="10"/>
      <c r="M64656" s="10"/>
    </row>
    <row r="64657" spans="2:13" s="1" customFormat="1" ht="13.8" x14ac:dyDescent="0.3">
      <c r="B64657" s="10"/>
      <c r="L64657" s="10"/>
      <c r="M64657" s="10"/>
    </row>
    <row r="64658" spans="2:13" s="1" customFormat="1" ht="13.8" x14ac:dyDescent="0.3">
      <c r="B64658" s="10"/>
      <c r="L64658" s="10"/>
      <c r="M64658" s="10"/>
    </row>
    <row r="64659" spans="2:13" s="1" customFormat="1" ht="13.8" x14ac:dyDescent="0.3">
      <c r="B64659" s="10"/>
      <c r="L64659" s="10"/>
      <c r="M64659" s="10"/>
    </row>
    <row r="64660" spans="2:13" s="1" customFormat="1" ht="13.8" x14ac:dyDescent="0.3">
      <c r="B64660" s="10"/>
      <c r="L64660" s="10"/>
      <c r="M64660" s="10"/>
    </row>
    <row r="64661" spans="2:13" s="1" customFormat="1" ht="13.8" x14ac:dyDescent="0.3">
      <c r="B64661" s="10"/>
      <c r="L64661" s="10"/>
      <c r="M64661" s="10"/>
    </row>
    <row r="64662" spans="2:13" s="1" customFormat="1" ht="13.8" x14ac:dyDescent="0.3">
      <c r="B64662" s="10"/>
      <c r="L64662" s="10"/>
      <c r="M64662" s="10"/>
    </row>
    <row r="64663" spans="2:13" s="1" customFormat="1" ht="13.8" x14ac:dyDescent="0.3">
      <c r="B64663" s="10"/>
      <c r="L64663" s="10"/>
      <c r="M64663" s="10"/>
    </row>
    <row r="64664" spans="2:13" s="1" customFormat="1" ht="13.8" x14ac:dyDescent="0.3">
      <c r="B64664" s="10"/>
      <c r="L64664" s="10"/>
      <c r="M64664" s="10"/>
    </row>
    <row r="64665" spans="2:13" s="1" customFormat="1" ht="13.8" x14ac:dyDescent="0.3">
      <c r="B64665" s="10"/>
      <c r="L64665" s="10"/>
      <c r="M64665" s="10"/>
    </row>
    <row r="64666" spans="2:13" s="1" customFormat="1" ht="13.8" x14ac:dyDescent="0.3">
      <c r="B64666" s="10"/>
      <c r="L64666" s="10"/>
      <c r="M64666" s="10"/>
    </row>
    <row r="64667" spans="2:13" s="1" customFormat="1" ht="13.8" x14ac:dyDescent="0.3">
      <c r="B64667" s="10"/>
      <c r="L64667" s="10"/>
      <c r="M64667" s="10"/>
    </row>
    <row r="64668" spans="2:13" s="1" customFormat="1" ht="13.8" x14ac:dyDescent="0.3">
      <c r="B64668" s="10"/>
      <c r="L64668" s="10"/>
      <c r="M64668" s="10"/>
    </row>
    <row r="64669" spans="2:13" s="1" customFormat="1" ht="13.8" x14ac:dyDescent="0.3">
      <c r="B64669" s="10"/>
      <c r="L64669" s="10"/>
      <c r="M64669" s="10"/>
    </row>
    <row r="64670" spans="2:13" s="1" customFormat="1" ht="13.8" x14ac:dyDescent="0.3">
      <c r="B64670" s="10"/>
      <c r="L64670" s="10"/>
      <c r="M64670" s="10"/>
    </row>
    <row r="64671" spans="2:13" s="1" customFormat="1" ht="13.8" x14ac:dyDescent="0.3">
      <c r="B64671" s="10"/>
      <c r="L64671" s="10"/>
      <c r="M64671" s="10"/>
    </row>
    <row r="64672" spans="2:13" s="1" customFormat="1" ht="13.8" x14ac:dyDescent="0.3">
      <c r="B64672" s="10"/>
      <c r="L64672" s="10"/>
      <c r="M64672" s="10"/>
    </row>
    <row r="64673" spans="2:13" s="1" customFormat="1" ht="13.8" x14ac:dyDescent="0.3">
      <c r="B64673" s="10"/>
      <c r="L64673" s="10"/>
      <c r="M64673" s="10"/>
    </row>
    <row r="64674" spans="2:13" s="1" customFormat="1" ht="13.8" x14ac:dyDescent="0.3">
      <c r="B64674" s="10"/>
      <c r="L64674" s="10"/>
      <c r="M64674" s="10"/>
    </row>
    <row r="64675" spans="2:13" s="1" customFormat="1" ht="13.8" x14ac:dyDescent="0.3">
      <c r="B64675" s="10"/>
      <c r="L64675" s="10"/>
      <c r="M64675" s="10"/>
    </row>
    <row r="64676" spans="2:13" s="1" customFormat="1" ht="13.8" x14ac:dyDescent="0.3">
      <c r="B64676" s="10"/>
      <c r="L64676" s="10"/>
      <c r="M64676" s="10"/>
    </row>
    <row r="64677" spans="2:13" s="1" customFormat="1" ht="13.8" x14ac:dyDescent="0.3">
      <c r="B64677" s="10"/>
      <c r="L64677" s="10"/>
      <c r="M64677" s="10"/>
    </row>
    <row r="64678" spans="2:13" s="1" customFormat="1" ht="13.8" x14ac:dyDescent="0.3">
      <c r="B64678" s="10"/>
      <c r="L64678" s="10"/>
      <c r="M64678" s="10"/>
    </row>
    <row r="64679" spans="2:13" s="1" customFormat="1" ht="13.8" x14ac:dyDescent="0.3">
      <c r="B64679" s="10"/>
      <c r="L64679" s="10"/>
      <c r="M64679" s="10"/>
    </row>
    <row r="64680" spans="2:13" s="1" customFormat="1" ht="13.8" x14ac:dyDescent="0.3">
      <c r="B64680" s="10"/>
      <c r="L64680" s="10"/>
      <c r="M64680" s="10"/>
    </row>
    <row r="64681" spans="2:13" s="1" customFormat="1" ht="13.8" x14ac:dyDescent="0.3">
      <c r="B64681" s="10"/>
      <c r="L64681" s="10"/>
      <c r="M64681" s="10"/>
    </row>
    <row r="64682" spans="2:13" s="1" customFormat="1" ht="13.8" x14ac:dyDescent="0.3">
      <c r="B64682" s="10"/>
      <c r="L64682" s="10"/>
      <c r="M64682" s="10"/>
    </row>
    <row r="64683" spans="2:13" s="1" customFormat="1" ht="13.8" x14ac:dyDescent="0.3">
      <c r="B64683" s="10"/>
      <c r="L64683" s="10"/>
      <c r="M64683" s="10"/>
    </row>
    <row r="64684" spans="2:13" s="1" customFormat="1" ht="13.8" x14ac:dyDescent="0.3">
      <c r="B64684" s="10"/>
      <c r="L64684" s="10"/>
      <c r="M64684" s="10"/>
    </row>
    <row r="64685" spans="2:13" s="1" customFormat="1" ht="13.8" x14ac:dyDescent="0.3">
      <c r="B64685" s="10"/>
      <c r="L64685" s="10"/>
      <c r="M64685" s="10"/>
    </row>
    <row r="64686" spans="2:13" s="1" customFormat="1" ht="13.8" x14ac:dyDescent="0.3">
      <c r="B64686" s="10"/>
      <c r="L64686" s="10"/>
      <c r="M64686" s="10"/>
    </row>
    <row r="64687" spans="2:13" s="1" customFormat="1" ht="13.8" x14ac:dyDescent="0.3">
      <c r="B64687" s="10"/>
      <c r="L64687" s="10"/>
      <c r="M64687" s="10"/>
    </row>
    <row r="64688" spans="2:13" s="1" customFormat="1" ht="13.8" x14ac:dyDescent="0.3">
      <c r="B64688" s="10"/>
      <c r="L64688" s="10"/>
      <c r="M64688" s="10"/>
    </row>
    <row r="64689" spans="2:13" s="1" customFormat="1" ht="13.8" x14ac:dyDescent="0.3">
      <c r="B64689" s="10"/>
      <c r="L64689" s="10"/>
      <c r="M64689" s="10"/>
    </row>
    <row r="64690" spans="2:13" s="1" customFormat="1" ht="13.8" x14ac:dyDescent="0.3">
      <c r="B64690" s="10"/>
      <c r="L64690" s="10"/>
      <c r="M64690" s="10"/>
    </row>
    <row r="64691" spans="2:13" s="1" customFormat="1" ht="13.8" x14ac:dyDescent="0.3">
      <c r="B64691" s="10"/>
      <c r="L64691" s="10"/>
      <c r="M64691" s="10"/>
    </row>
    <row r="64692" spans="2:13" s="1" customFormat="1" ht="13.8" x14ac:dyDescent="0.3">
      <c r="B64692" s="10"/>
      <c r="L64692" s="10"/>
      <c r="M64692" s="10"/>
    </row>
    <row r="64693" spans="2:13" s="1" customFormat="1" ht="13.8" x14ac:dyDescent="0.3">
      <c r="B64693" s="10"/>
      <c r="L64693" s="10"/>
      <c r="M64693" s="10"/>
    </row>
    <row r="64694" spans="2:13" s="1" customFormat="1" ht="13.8" x14ac:dyDescent="0.3">
      <c r="B64694" s="10"/>
      <c r="L64694" s="10"/>
      <c r="M64694" s="10"/>
    </row>
    <row r="64695" spans="2:13" s="1" customFormat="1" ht="13.8" x14ac:dyDescent="0.3">
      <c r="B64695" s="10"/>
      <c r="L64695" s="10"/>
      <c r="M64695" s="10"/>
    </row>
    <row r="64696" spans="2:13" s="1" customFormat="1" ht="13.8" x14ac:dyDescent="0.3">
      <c r="B64696" s="10"/>
      <c r="L64696" s="10"/>
      <c r="M64696" s="10"/>
    </row>
    <row r="64697" spans="2:13" s="1" customFormat="1" ht="13.8" x14ac:dyDescent="0.3">
      <c r="B64697" s="10"/>
      <c r="L64697" s="10"/>
      <c r="M64697" s="10"/>
    </row>
    <row r="64698" spans="2:13" s="1" customFormat="1" ht="13.8" x14ac:dyDescent="0.3">
      <c r="B64698" s="10"/>
      <c r="L64698" s="10"/>
      <c r="M64698" s="10"/>
    </row>
    <row r="64699" spans="2:13" s="1" customFormat="1" ht="13.8" x14ac:dyDescent="0.3">
      <c r="B64699" s="10"/>
      <c r="L64699" s="10"/>
      <c r="M64699" s="10"/>
    </row>
    <row r="64700" spans="2:13" s="1" customFormat="1" ht="13.8" x14ac:dyDescent="0.3">
      <c r="B64700" s="10"/>
      <c r="L64700" s="10"/>
      <c r="M64700" s="10"/>
    </row>
    <row r="64701" spans="2:13" s="1" customFormat="1" ht="13.8" x14ac:dyDescent="0.3">
      <c r="B64701" s="10"/>
      <c r="L64701" s="10"/>
      <c r="M64701" s="10"/>
    </row>
    <row r="64702" spans="2:13" s="1" customFormat="1" ht="13.8" x14ac:dyDescent="0.3">
      <c r="B64702" s="10"/>
      <c r="L64702" s="10"/>
      <c r="M64702" s="10"/>
    </row>
    <row r="64703" spans="2:13" s="1" customFormat="1" ht="13.8" x14ac:dyDescent="0.3">
      <c r="B64703" s="10"/>
      <c r="L64703" s="10"/>
      <c r="M64703" s="10"/>
    </row>
    <row r="64704" spans="2:13" s="1" customFormat="1" ht="13.8" x14ac:dyDescent="0.3">
      <c r="B64704" s="10"/>
      <c r="L64704" s="10"/>
      <c r="M64704" s="10"/>
    </row>
    <row r="64705" spans="2:13" s="1" customFormat="1" ht="13.8" x14ac:dyDescent="0.3">
      <c r="B64705" s="10"/>
      <c r="L64705" s="10"/>
      <c r="M64705" s="10"/>
    </row>
    <row r="64706" spans="2:13" s="1" customFormat="1" ht="13.8" x14ac:dyDescent="0.3">
      <c r="B64706" s="10"/>
      <c r="L64706" s="10"/>
      <c r="M64706" s="10"/>
    </row>
    <row r="64707" spans="2:13" s="1" customFormat="1" ht="13.8" x14ac:dyDescent="0.3">
      <c r="B64707" s="10"/>
      <c r="L64707" s="10"/>
      <c r="M64707" s="10"/>
    </row>
    <row r="64708" spans="2:13" s="1" customFormat="1" ht="13.8" x14ac:dyDescent="0.3">
      <c r="B64708" s="10"/>
      <c r="L64708" s="10"/>
      <c r="M64708" s="10"/>
    </row>
    <row r="64709" spans="2:13" s="1" customFormat="1" ht="13.8" x14ac:dyDescent="0.3">
      <c r="B64709" s="10"/>
      <c r="L64709" s="10"/>
      <c r="M64709" s="10"/>
    </row>
    <row r="64710" spans="2:13" s="1" customFormat="1" ht="13.8" x14ac:dyDescent="0.3">
      <c r="B64710" s="10"/>
      <c r="L64710" s="10"/>
      <c r="M64710" s="10"/>
    </row>
    <row r="64711" spans="2:13" s="1" customFormat="1" ht="13.8" x14ac:dyDescent="0.3">
      <c r="B64711" s="10"/>
      <c r="L64711" s="10"/>
      <c r="M64711" s="10"/>
    </row>
    <row r="64712" spans="2:13" s="1" customFormat="1" ht="13.8" x14ac:dyDescent="0.3">
      <c r="B64712" s="10"/>
      <c r="L64712" s="10"/>
      <c r="M64712" s="10"/>
    </row>
    <row r="64713" spans="2:13" s="1" customFormat="1" ht="13.8" x14ac:dyDescent="0.3">
      <c r="B64713" s="10"/>
      <c r="L64713" s="10"/>
      <c r="M64713" s="10"/>
    </row>
    <row r="64714" spans="2:13" s="1" customFormat="1" ht="13.8" x14ac:dyDescent="0.3">
      <c r="B64714" s="10"/>
      <c r="L64714" s="10"/>
      <c r="M64714" s="10"/>
    </row>
    <row r="64715" spans="2:13" s="1" customFormat="1" ht="13.8" x14ac:dyDescent="0.3">
      <c r="B64715" s="10"/>
      <c r="L64715" s="10"/>
      <c r="M64715" s="10"/>
    </row>
    <row r="64716" spans="2:13" s="1" customFormat="1" ht="13.8" x14ac:dyDescent="0.3">
      <c r="B64716" s="10"/>
      <c r="L64716" s="10"/>
      <c r="M64716" s="10"/>
    </row>
    <row r="64717" spans="2:13" s="1" customFormat="1" ht="13.8" x14ac:dyDescent="0.3">
      <c r="B64717" s="10"/>
      <c r="L64717" s="10"/>
      <c r="M64717" s="10"/>
    </row>
    <row r="64718" spans="2:13" s="1" customFormat="1" ht="13.8" x14ac:dyDescent="0.3">
      <c r="B64718" s="10"/>
      <c r="L64718" s="10"/>
      <c r="M64718" s="10"/>
    </row>
    <row r="64719" spans="2:13" s="1" customFormat="1" ht="13.8" x14ac:dyDescent="0.3">
      <c r="B64719" s="10"/>
      <c r="L64719" s="10"/>
      <c r="M64719" s="10"/>
    </row>
    <row r="64720" spans="2:13" s="1" customFormat="1" ht="13.8" x14ac:dyDescent="0.3">
      <c r="B64720" s="10"/>
      <c r="L64720" s="10"/>
      <c r="M64720" s="10"/>
    </row>
    <row r="64721" spans="2:13" s="1" customFormat="1" ht="13.8" x14ac:dyDescent="0.3">
      <c r="B64721" s="10"/>
      <c r="L64721" s="10"/>
      <c r="M64721" s="10"/>
    </row>
    <row r="64722" spans="2:13" s="1" customFormat="1" ht="13.8" x14ac:dyDescent="0.3">
      <c r="B64722" s="10"/>
      <c r="L64722" s="10"/>
      <c r="M64722" s="10"/>
    </row>
    <row r="64723" spans="2:13" s="1" customFormat="1" ht="13.8" x14ac:dyDescent="0.3">
      <c r="B64723" s="10"/>
      <c r="L64723" s="10"/>
      <c r="M64723" s="10"/>
    </row>
    <row r="64724" spans="2:13" s="1" customFormat="1" ht="13.8" x14ac:dyDescent="0.3">
      <c r="B64724" s="10"/>
      <c r="L64724" s="10"/>
      <c r="M64724" s="10"/>
    </row>
    <row r="64725" spans="2:13" s="1" customFormat="1" ht="13.8" x14ac:dyDescent="0.3">
      <c r="B64725" s="10"/>
      <c r="L64725" s="10"/>
      <c r="M64725" s="10"/>
    </row>
    <row r="64726" spans="2:13" s="1" customFormat="1" ht="13.8" x14ac:dyDescent="0.3">
      <c r="B64726" s="10"/>
      <c r="L64726" s="10"/>
      <c r="M64726" s="10"/>
    </row>
    <row r="64727" spans="2:13" s="1" customFormat="1" ht="13.8" x14ac:dyDescent="0.3">
      <c r="B64727" s="10"/>
      <c r="L64727" s="10"/>
      <c r="M64727" s="10"/>
    </row>
    <row r="64728" spans="2:13" s="1" customFormat="1" ht="13.8" x14ac:dyDescent="0.3">
      <c r="B64728" s="10"/>
      <c r="L64728" s="10"/>
      <c r="M64728" s="10"/>
    </row>
    <row r="64729" spans="2:13" s="1" customFormat="1" ht="13.8" x14ac:dyDescent="0.3">
      <c r="B64729" s="10"/>
      <c r="L64729" s="10"/>
      <c r="M64729" s="10"/>
    </row>
    <row r="64730" spans="2:13" s="1" customFormat="1" ht="13.8" x14ac:dyDescent="0.3">
      <c r="B64730" s="10"/>
      <c r="L64730" s="10"/>
      <c r="M64730" s="10"/>
    </row>
    <row r="64731" spans="2:13" s="1" customFormat="1" ht="13.8" x14ac:dyDescent="0.3">
      <c r="B64731" s="10"/>
      <c r="L64731" s="10"/>
      <c r="M64731" s="10"/>
    </row>
    <row r="64732" spans="2:13" s="1" customFormat="1" ht="13.8" x14ac:dyDescent="0.3">
      <c r="B64732" s="10"/>
      <c r="L64732" s="10"/>
      <c r="M64732" s="10"/>
    </row>
    <row r="64733" spans="2:13" s="1" customFormat="1" ht="13.8" x14ac:dyDescent="0.3">
      <c r="B64733" s="10"/>
      <c r="L64733" s="10"/>
      <c r="M64733" s="10"/>
    </row>
    <row r="64734" spans="2:13" s="1" customFormat="1" ht="13.8" x14ac:dyDescent="0.3">
      <c r="B64734" s="10"/>
      <c r="L64734" s="10"/>
      <c r="M64734" s="10"/>
    </row>
    <row r="64735" spans="2:13" s="1" customFormat="1" ht="13.8" x14ac:dyDescent="0.3">
      <c r="B64735" s="10"/>
      <c r="L64735" s="10"/>
      <c r="M64735" s="10"/>
    </row>
    <row r="64736" spans="2:13" s="1" customFormat="1" ht="13.8" x14ac:dyDescent="0.3">
      <c r="B64736" s="10"/>
      <c r="L64736" s="10"/>
      <c r="M64736" s="10"/>
    </row>
    <row r="64737" spans="2:13" s="1" customFormat="1" ht="13.8" x14ac:dyDescent="0.3">
      <c r="B64737" s="10"/>
      <c r="L64737" s="10"/>
      <c r="M64737" s="10"/>
    </row>
    <row r="64738" spans="2:13" s="1" customFormat="1" ht="13.8" x14ac:dyDescent="0.3">
      <c r="B64738" s="10"/>
      <c r="L64738" s="10"/>
      <c r="M64738" s="10"/>
    </row>
    <row r="64739" spans="2:13" s="1" customFormat="1" ht="13.8" x14ac:dyDescent="0.3">
      <c r="B64739" s="10"/>
      <c r="L64739" s="10"/>
      <c r="M64739" s="10"/>
    </row>
    <row r="64740" spans="2:13" s="1" customFormat="1" ht="13.8" x14ac:dyDescent="0.3">
      <c r="B64740" s="10"/>
      <c r="L64740" s="10"/>
      <c r="M64740" s="10"/>
    </row>
    <row r="64741" spans="2:13" s="1" customFormat="1" ht="13.8" x14ac:dyDescent="0.3">
      <c r="B64741" s="10"/>
      <c r="L64741" s="10"/>
      <c r="M64741" s="10"/>
    </row>
    <row r="64742" spans="2:13" s="1" customFormat="1" ht="13.8" x14ac:dyDescent="0.3">
      <c r="B64742" s="10"/>
      <c r="L64742" s="10"/>
      <c r="M64742" s="10"/>
    </row>
    <row r="64743" spans="2:13" s="1" customFormat="1" ht="13.8" x14ac:dyDescent="0.3">
      <c r="B64743" s="10"/>
      <c r="L64743" s="10"/>
      <c r="M64743" s="10"/>
    </row>
    <row r="64744" spans="2:13" s="1" customFormat="1" ht="13.8" x14ac:dyDescent="0.3">
      <c r="B64744" s="10"/>
      <c r="L64744" s="10"/>
      <c r="M64744" s="10"/>
    </row>
    <row r="64745" spans="2:13" s="1" customFormat="1" ht="13.8" x14ac:dyDescent="0.3">
      <c r="B64745" s="10"/>
      <c r="L64745" s="10"/>
      <c r="M64745" s="10"/>
    </row>
    <row r="64746" spans="2:13" s="1" customFormat="1" ht="13.8" x14ac:dyDescent="0.3">
      <c r="B64746" s="10"/>
      <c r="L64746" s="10"/>
      <c r="M64746" s="10"/>
    </row>
    <row r="64747" spans="2:13" s="1" customFormat="1" ht="13.8" x14ac:dyDescent="0.3">
      <c r="B64747" s="10"/>
      <c r="L64747" s="10"/>
      <c r="M64747" s="10"/>
    </row>
    <row r="64748" spans="2:13" s="1" customFormat="1" ht="13.8" x14ac:dyDescent="0.3">
      <c r="B64748" s="10"/>
      <c r="L64748" s="10"/>
      <c r="M64748" s="10"/>
    </row>
    <row r="64749" spans="2:13" s="1" customFormat="1" ht="13.8" x14ac:dyDescent="0.3">
      <c r="B64749" s="10"/>
      <c r="L64749" s="10"/>
      <c r="M64749" s="10"/>
    </row>
    <row r="64750" spans="2:13" s="1" customFormat="1" ht="13.8" x14ac:dyDescent="0.3">
      <c r="B64750" s="10"/>
      <c r="L64750" s="10"/>
      <c r="M64750" s="10"/>
    </row>
    <row r="64751" spans="2:13" s="1" customFormat="1" ht="13.8" x14ac:dyDescent="0.3">
      <c r="B64751" s="10"/>
      <c r="L64751" s="10"/>
      <c r="M64751" s="10"/>
    </row>
    <row r="64752" spans="2:13" s="1" customFormat="1" ht="13.8" x14ac:dyDescent="0.3">
      <c r="B64752" s="10"/>
      <c r="L64752" s="10"/>
      <c r="M64752" s="10"/>
    </row>
    <row r="64753" spans="2:13" s="1" customFormat="1" ht="13.8" x14ac:dyDescent="0.3">
      <c r="B64753" s="10"/>
      <c r="L64753" s="10"/>
      <c r="M64753" s="10"/>
    </row>
    <row r="64754" spans="2:13" s="1" customFormat="1" ht="13.8" x14ac:dyDescent="0.3">
      <c r="B64754" s="10"/>
      <c r="L64754" s="10"/>
      <c r="M64754" s="10"/>
    </row>
    <row r="64755" spans="2:13" s="1" customFormat="1" ht="13.8" x14ac:dyDescent="0.3">
      <c r="B64755" s="10"/>
      <c r="L64755" s="10"/>
      <c r="M64755" s="10"/>
    </row>
    <row r="64756" spans="2:13" s="1" customFormat="1" ht="13.8" x14ac:dyDescent="0.3">
      <c r="B64756" s="10"/>
      <c r="L64756" s="10"/>
      <c r="M64756" s="10"/>
    </row>
    <row r="64757" spans="2:13" s="1" customFormat="1" ht="13.8" x14ac:dyDescent="0.3">
      <c r="B64757" s="10"/>
      <c r="L64757" s="10"/>
      <c r="M64757" s="10"/>
    </row>
    <row r="64758" spans="2:13" s="1" customFormat="1" ht="13.8" x14ac:dyDescent="0.3">
      <c r="B64758" s="10"/>
      <c r="L64758" s="10"/>
      <c r="M64758" s="10"/>
    </row>
    <row r="64759" spans="2:13" s="1" customFormat="1" ht="13.8" x14ac:dyDescent="0.3">
      <c r="B64759" s="10"/>
      <c r="L64759" s="10"/>
      <c r="M64759" s="10"/>
    </row>
    <row r="64760" spans="2:13" s="1" customFormat="1" ht="13.8" x14ac:dyDescent="0.3">
      <c r="B64760" s="10"/>
      <c r="L64760" s="10"/>
      <c r="M64760" s="10"/>
    </row>
    <row r="64761" spans="2:13" s="1" customFormat="1" ht="13.8" x14ac:dyDescent="0.3">
      <c r="B64761" s="10"/>
      <c r="L64761" s="10"/>
      <c r="M64761" s="10"/>
    </row>
    <row r="64762" spans="2:13" s="1" customFormat="1" ht="13.8" x14ac:dyDescent="0.3">
      <c r="B64762" s="10"/>
      <c r="L64762" s="10"/>
      <c r="M64762" s="10"/>
    </row>
    <row r="64763" spans="2:13" s="1" customFormat="1" ht="13.8" x14ac:dyDescent="0.3">
      <c r="B64763" s="10"/>
      <c r="L64763" s="10"/>
      <c r="M64763" s="10"/>
    </row>
    <row r="64764" spans="2:13" s="1" customFormat="1" ht="13.8" x14ac:dyDescent="0.3">
      <c r="B64764" s="10"/>
      <c r="L64764" s="10"/>
      <c r="M64764" s="10"/>
    </row>
    <row r="64765" spans="2:13" s="1" customFormat="1" ht="13.8" x14ac:dyDescent="0.3">
      <c r="B64765" s="10"/>
      <c r="L64765" s="10"/>
      <c r="M64765" s="10"/>
    </row>
    <row r="64766" spans="2:13" s="1" customFormat="1" ht="13.8" x14ac:dyDescent="0.3">
      <c r="B64766" s="10"/>
      <c r="L64766" s="10"/>
      <c r="M64766" s="10"/>
    </row>
    <row r="64767" spans="2:13" s="1" customFormat="1" ht="13.8" x14ac:dyDescent="0.3">
      <c r="B64767" s="10"/>
      <c r="L64767" s="10"/>
      <c r="M64767" s="10"/>
    </row>
    <row r="64768" spans="2:13" s="1" customFormat="1" ht="13.8" x14ac:dyDescent="0.3">
      <c r="B64768" s="10"/>
      <c r="L64768" s="10"/>
      <c r="M64768" s="10"/>
    </row>
    <row r="64769" spans="2:13" s="1" customFormat="1" ht="13.8" x14ac:dyDescent="0.3">
      <c r="B64769" s="10"/>
      <c r="L64769" s="10"/>
      <c r="M64769" s="10"/>
    </row>
    <row r="64770" spans="2:13" s="1" customFormat="1" ht="13.8" x14ac:dyDescent="0.3">
      <c r="B64770" s="10"/>
      <c r="L64770" s="10"/>
      <c r="M64770" s="10"/>
    </row>
    <row r="64771" spans="2:13" s="1" customFormat="1" ht="13.8" x14ac:dyDescent="0.3">
      <c r="B64771" s="10"/>
      <c r="L64771" s="10"/>
      <c r="M64771" s="10"/>
    </row>
    <row r="64772" spans="2:13" s="1" customFormat="1" ht="13.8" x14ac:dyDescent="0.3">
      <c r="B64772" s="10"/>
      <c r="L64772" s="10"/>
      <c r="M64772" s="10"/>
    </row>
    <row r="64773" spans="2:13" s="1" customFormat="1" ht="13.8" x14ac:dyDescent="0.3">
      <c r="B64773" s="10"/>
      <c r="L64773" s="10"/>
      <c r="M64773" s="10"/>
    </row>
    <row r="64774" spans="2:13" s="1" customFormat="1" ht="13.8" x14ac:dyDescent="0.3">
      <c r="B64774" s="10"/>
      <c r="L64774" s="10"/>
      <c r="M64774" s="10"/>
    </row>
    <row r="64775" spans="2:13" s="1" customFormat="1" ht="13.8" x14ac:dyDescent="0.3">
      <c r="B64775" s="10"/>
      <c r="L64775" s="10"/>
      <c r="M64775" s="10"/>
    </row>
    <row r="64776" spans="2:13" s="1" customFormat="1" ht="13.8" x14ac:dyDescent="0.3">
      <c r="B64776" s="10"/>
      <c r="L64776" s="10"/>
      <c r="M64776" s="10"/>
    </row>
    <row r="64777" spans="2:13" s="1" customFormat="1" ht="13.8" x14ac:dyDescent="0.3">
      <c r="B64777" s="10"/>
      <c r="L64777" s="10"/>
      <c r="M64777" s="10"/>
    </row>
    <row r="64778" spans="2:13" s="1" customFormat="1" ht="13.8" x14ac:dyDescent="0.3">
      <c r="B64778" s="10"/>
      <c r="L64778" s="10"/>
      <c r="M64778" s="10"/>
    </row>
    <row r="64779" spans="2:13" s="1" customFormat="1" ht="13.8" x14ac:dyDescent="0.3">
      <c r="B64779" s="10"/>
      <c r="L64779" s="10"/>
      <c r="M64779" s="10"/>
    </row>
    <row r="64780" spans="2:13" s="1" customFormat="1" ht="13.8" x14ac:dyDescent="0.3">
      <c r="B64780" s="10"/>
      <c r="L64780" s="10"/>
      <c r="M64780" s="10"/>
    </row>
    <row r="64781" spans="2:13" s="1" customFormat="1" ht="13.8" x14ac:dyDescent="0.3">
      <c r="B64781" s="10"/>
      <c r="L64781" s="10"/>
      <c r="M64781" s="10"/>
    </row>
    <row r="64782" spans="2:13" s="1" customFormat="1" ht="13.8" x14ac:dyDescent="0.3">
      <c r="B64782" s="10"/>
      <c r="L64782" s="10"/>
      <c r="M64782" s="10"/>
    </row>
    <row r="64783" spans="2:13" s="1" customFormat="1" ht="13.8" x14ac:dyDescent="0.3">
      <c r="B64783" s="10"/>
      <c r="L64783" s="10"/>
      <c r="M64783" s="10"/>
    </row>
    <row r="64784" spans="2:13" s="1" customFormat="1" ht="13.8" x14ac:dyDescent="0.3">
      <c r="B64784" s="10"/>
      <c r="L64784" s="10"/>
      <c r="M64784" s="10"/>
    </row>
    <row r="64785" spans="2:13" s="1" customFormat="1" ht="13.8" x14ac:dyDescent="0.3">
      <c r="B64785" s="10"/>
      <c r="L64785" s="10"/>
      <c r="M64785" s="10"/>
    </row>
    <row r="64786" spans="2:13" s="1" customFormat="1" ht="13.8" x14ac:dyDescent="0.3">
      <c r="B64786" s="10"/>
      <c r="L64786" s="10"/>
      <c r="M64786" s="10"/>
    </row>
    <row r="64787" spans="2:13" s="1" customFormat="1" ht="13.8" x14ac:dyDescent="0.3">
      <c r="B64787" s="10"/>
      <c r="L64787" s="10"/>
      <c r="M64787" s="10"/>
    </row>
    <row r="64788" spans="2:13" s="1" customFormat="1" ht="13.8" x14ac:dyDescent="0.3">
      <c r="B64788" s="10"/>
      <c r="L64788" s="10"/>
      <c r="M64788" s="10"/>
    </row>
    <row r="64789" spans="2:13" s="1" customFormat="1" ht="13.8" x14ac:dyDescent="0.3">
      <c r="B64789" s="10"/>
      <c r="L64789" s="10"/>
      <c r="M64789" s="10"/>
    </row>
    <row r="64790" spans="2:13" s="1" customFormat="1" ht="13.8" x14ac:dyDescent="0.3">
      <c r="B64790" s="10"/>
      <c r="L64790" s="10"/>
      <c r="M64790" s="10"/>
    </row>
    <row r="64791" spans="2:13" s="1" customFormat="1" ht="13.8" x14ac:dyDescent="0.3">
      <c r="B64791" s="10"/>
      <c r="L64791" s="10"/>
      <c r="M64791" s="10"/>
    </row>
    <row r="64792" spans="2:13" s="1" customFormat="1" ht="13.8" x14ac:dyDescent="0.3">
      <c r="B64792" s="10"/>
      <c r="L64792" s="10"/>
      <c r="M64792" s="10"/>
    </row>
    <row r="64793" spans="2:13" s="1" customFormat="1" ht="13.8" x14ac:dyDescent="0.3">
      <c r="B64793" s="10"/>
      <c r="L64793" s="10"/>
      <c r="M64793" s="10"/>
    </row>
    <row r="64794" spans="2:13" s="1" customFormat="1" ht="13.8" x14ac:dyDescent="0.3">
      <c r="B64794" s="10"/>
      <c r="L64794" s="10"/>
      <c r="M64794" s="10"/>
    </row>
    <row r="64795" spans="2:13" s="1" customFormat="1" ht="13.8" x14ac:dyDescent="0.3">
      <c r="B64795" s="10"/>
      <c r="L64795" s="10"/>
      <c r="M64795" s="10"/>
    </row>
    <row r="64796" spans="2:13" s="1" customFormat="1" ht="13.8" x14ac:dyDescent="0.3">
      <c r="B64796" s="10"/>
      <c r="L64796" s="10"/>
      <c r="M64796" s="10"/>
    </row>
    <row r="64797" spans="2:13" s="1" customFormat="1" ht="13.8" x14ac:dyDescent="0.3">
      <c r="B64797" s="10"/>
      <c r="L64797" s="10"/>
      <c r="M64797" s="10"/>
    </row>
    <row r="64798" spans="2:13" s="1" customFormat="1" ht="13.8" x14ac:dyDescent="0.3">
      <c r="B64798" s="10"/>
      <c r="L64798" s="10"/>
      <c r="M64798" s="10"/>
    </row>
    <row r="64799" spans="2:13" s="1" customFormat="1" ht="13.8" x14ac:dyDescent="0.3">
      <c r="B64799" s="10"/>
      <c r="L64799" s="10"/>
      <c r="M64799" s="10"/>
    </row>
    <row r="64800" spans="2:13" s="1" customFormat="1" ht="13.8" x14ac:dyDescent="0.3">
      <c r="B64800" s="10"/>
      <c r="L64800" s="10"/>
      <c r="M64800" s="10"/>
    </row>
    <row r="64801" spans="2:13" s="1" customFormat="1" ht="13.8" x14ac:dyDescent="0.3">
      <c r="B64801" s="10"/>
      <c r="L64801" s="10"/>
      <c r="M64801" s="10"/>
    </row>
    <row r="64802" spans="2:13" s="1" customFormat="1" ht="13.8" x14ac:dyDescent="0.3">
      <c r="B64802" s="10"/>
      <c r="L64802" s="10"/>
      <c r="M64802" s="10"/>
    </row>
    <row r="64803" spans="2:13" s="1" customFormat="1" ht="13.8" x14ac:dyDescent="0.3">
      <c r="B64803" s="10"/>
      <c r="L64803" s="10"/>
      <c r="M64803" s="10"/>
    </row>
    <row r="64804" spans="2:13" s="1" customFormat="1" ht="13.8" x14ac:dyDescent="0.3">
      <c r="B64804" s="10"/>
      <c r="L64804" s="10"/>
      <c r="M64804" s="10"/>
    </row>
    <row r="64805" spans="2:13" s="1" customFormat="1" ht="13.8" x14ac:dyDescent="0.3">
      <c r="B64805" s="10"/>
      <c r="L64805" s="10"/>
      <c r="M64805" s="10"/>
    </row>
    <row r="64806" spans="2:13" s="1" customFormat="1" ht="13.8" x14ac:dyDescent="0.3">
      <c r="B64806" s="10"/>
      <c r="L64806" s="10"/>
      <c r="M64806" s="10"/>
    </row>
    <row r="64807" spans="2:13" s="1" customFormat="1" ht="13.8" x14ac:dyDescent="0.3">
      <c r="B64807" s="10"/>
      <c r="L64807" s="10"/>
      <c r="M64807" s="10"/>
    </row>
    <row r="64808" spans="2:13" s="1" customFormat="1" ht="13.8" x14ac:dyDescent="0.3">
      <c r="B64808" s="10"/>
      <c r="L64808" s="10"/>
      <c r="M64808" s="10"/>
    </row>
    <row r="64809" spans="2:13" s="1" customFormat="1" ht="13.8" x14ac:dyDescent="0.3">
      <c r="B64809" s="10"/>
      <c r="L64809" s="10"/>
      <c r="M64809" s="10"/>
    </row>
    <row r="64810" spans="2:13" s="1" customFormat="1" ht="13.8" x14ac:dyDescent="0.3">
      <c r="B64810" s="10"/>
      <c r="L64810" s="10"/>
      <c r="M64810" s="10"/>
    </row>
    <row r="64811" spans="2:13" s="1" customFormat="1" ht="13.8" x14ac:dyDescent="0.3">
      <c r="B64811" s="10"/>
      <c r="L64811" s="10"/>
      <c r="M64811" s="10"/>
    </row>
    <row r="64812" spans="2:13" s="1" customFormat="1" ht="13.8" x14ac:dyDescent="0.3">
      <c r="B64812" s="10"/>
      <c r="L64812" s="10"/>
      <c r="M64812" s="10"/>
    </row>
    <row r="64813" spans="2:13" s="1" customFormat="1" ht="13.8" x14ac:dyDescent="0.3">
      <c r="B64813" s="10"/>
      <c r="L64813" s="10"/>
      <c r="M64813" s="10"/>
    </row>
    <row r="64814" spans="2:13" s="1" customFormat="1" ht="13.8" x14ac:dyDescent="0.3">
      <c r="B64814" s="10"/>
      <c r="L64814" s="10"/>
      <c r="M64814" s="10"/>
    </row>
    <row r="64815" spans="2:13" s="1" customFormat="1" ht="13.8" x14ac:dyDescent="0.3">
      <c r="B64815" s="10"/>
      <c r="L64815" s="10"/>
      <c r="M64815" s="10"/>
    </row>
    <row r="64816" spans="2:13" s="1" customFormat="1" ht="13.8" x14ac:dyDescent="0.3">
      <c r="B64816" s="10"/>
      <c r="L64816" s="10"/>
      <c r="M64816" s="10"/>
    </row>
    <row r="64817" spans="2:13" s="1" customFormat="1" ht="13.8" x14ac:dyDescent="0.3">
      <c r="B64817" s="10"/>
      <c r="L64817" s="10"/>
      <c r="M64817" s="10"/>
    </row>
    <row r="64818" spans="2:13" s="1" customFormat="1" ht="13.8" x14ac:dyDescent="0.3">
      <c r="B64818" s="10"/>
      <c r="L64818" s="10"/>
      <c r="M64818" s="10"/>
    </row>
    <row r="64819" spans="2:13" s="1" customFormat="1" ht="13.8" x14ac:dyDescent="0.3">
      <c r="B64819" s="10"/>
      <c r="L64819" s="10"/>
      <c r="M64819" s="10"/>
    </row>
    <row r="64820" spans="2:13" s="1" customFormat="1" ht="13.8" x14ac:dyDescent="0.3">
      <c r="B64820" s="10"/>
      <c r="L64820" s="10"/>
      <c r="M64820" s="10"/>
    </row>
    <row r="64821" spans="2:13" s="1" customFormat="1" ht="13.8" x14ac:dyDescent="0.3">
      <c r="B64821" s="10"/>
      <c r="L64821" s="10"/>
      <c r="M64821" s="10"/>
    </row>
    <row r="64822" spans="2:13" s="1" customFormat="1" ht="13.8" x14ac:dyDescent="0.3">
      <c r="B64822" s="10"/>
      <c r="L64822" s="10"/>
      <c r="M64822" s="10"/>
    </row>
    <row r="64823" spans="2:13" s="1" customFormat="1" ht="13.8" x14ac:dyDescent="0.3">
      <c r="B64823" s="10"/>
      <c r="L64823" s="10"/>
      <c r="M64823" s="10"/>
    </row>
    <row r="64824" spans="2:13" s="1" customFormat="1" ht="13.8" x14ac:dyDescent="0.3">
      <c r="B64824" s="10"/>
      <c r="L64824" s="10"/>
      <c r="M64824" s="10"/>
    </row>
    <row r="64825" spans="2:13" s="1" customFormat="1" ht="13.8" x14ac:dyDescent="0.3">
      <c r="B64825" s="10"/>
      <c r="L64825" s="10"/>
      <c r="M64825" s="10"/>
    </row>
    <row r="64826" spans="2:13" s="1" customFormat="1" ht="13.8" x14ac:dyDescent="0.3">
      <c r="B64826" s="10"/>
      <c r="L64826" s="10"/>
      <c r="M64826" s="10"/>
    </row>
    <row r="64827" spans="2:13" s="1" customFormat="1" ht="13.8" x14ac:dyDescent="0.3">
      <c r="B64827" s="10"/>
      <c r="L64827" s="10"/>
      <c r="M64827" s="10"/>
    </row>
    <row r="64828" spans="2:13" s="1" customFormat="1" ht="13.8" x14ac:dyDescent="0.3">
      <c r="B64828" s="10"/>
      <c r="L64828" s="10"/>
      <c r="M64828" s="10"/>
    </row>
    <row r="64829" spans="2:13" s="1" customFormat="1" ht="13.8" x14ac:dyDescent="0.3">
      <c r="B64829" s="10"/>
      <c r="L64829" s="10"/>
      <c r="M64829" s="10"/>
    </row>
    <row r="64830" spans="2:13" s="1" customFormat="1" ht="13.8" x14ac:dyDescent="0.3">
      <c r="B64830" s="10"/>
      <c r="L64830" s="10"/>
      <c r="M64830" s="10"/>
    </row>
    <row r="64831" spans="2:13" s="1" customFormat="1" ht="13.8" x14ac:dyDescent="0.3">
      <c r="B64831" s="10"/>
      <c r="L64831" s="10"/>
      <c r="M64831" s="10"/>
    </row>
    <row r="64832" spans="2:13" s="1" customFormat="1" ht="13.8" x14ac:dyDescent="0.3">
      <c r="B64832" s="10"/>
      <c r="L64832" s="10"/>
      <c r="M64832" s="10"/>
    </row>
    <row r="64833" spans="2:13" s="1" customFormat="1" ht="13.8" x14ac:dyDescent="0.3">
      <c r="B64833" s="10"/>
      <c r="L64833" s="10"/>
      <c r="M64833" s="10"/>
    </row>
    <row r="64834" spans="2:13" s="1" customFormat="1" ht="13.8" x14ac:dyDescent="0.3">
      <c r="B64834" s="10"/>
      <c r="L64834" s="10"/>
      <c r="M64834" s="10"/>
    </row>
    <row r="64835" spans="2:13" s="1" customFormat="1" ht="13.8" x14ac:dyDescent="0.3">
      <c r="B64835" s="10"/>
      <c r="L64835" s="10"/>
      <c r="M64835" s="10"/>
    </row>
    <row r="64836" spans="2:13" s="1" customFormat="1" ht="13.8" x14ac:dyDescent="0.3">
      <c r="B64836" s="10"/>
      <c r="L64836" s="10"/>
      <c r="M64836" s="10"/>
    </row>
    <row r="64837" spans="2:13" s="1" customFormat="1" ht="13.8" x14ac:dyDescent="0.3">
      <c r="B64837" s="10"/>
      <c r="L64837" s="10"/>
      <c r="M64837" s="10"/>
    </row>
    <row r="64838" spans="2:13" s="1" customFormat="1" ht="13.8" x14ac:dyDescent="0.3">
      <c r="B64838" s="10"/>
      <c r="L64838" s="10"/>
      <c r="M64838" s="10"/>
    </row>
    <row r="64839" spans="2:13" s="1" customFormat="1" ht="13.8" x14ac:dyDescent="0.3">
      <c r="B64839" s="10"/>
      <c r="L64839" s="10"/>
      <c r="M64839" s="10"/>
    </row>
    <row r="64840" spans="2:13" s="1" customFormat="1" ht="13.8" x14ac:dyDescent="0.3">
      <c r="B64840" s="10"/>
      <c r="L64840" s="10"/>
      <c r="M64840" s="10"/>
    </row>
    <row r="64841" spans="2:13" s="1" customFormat="1" ht="13.8" x14ac:dyDescent="0.3">
      <c r="B64841" s="10"/>
      <c r="L64841" s="10"/>
      <c r="M64841" s="10"/>
    </row>
    <row r="64842" spans="2:13" s="1" customFormat="1" ht="13.8" x14ac:dyDescent="0.3">
      <c r="B64842" s="10"/>
      <c r="L64842" s="10"/>
      <c r="M64842" s="10"/>
    </row>
    <row r="64843" spans="2:13" s="1" customFormat="1" ht="13.8" x14ac:dyDescent="0.3">
      <c r="B64843" s="10"/>
      <c r="L64843" s="10"/>
      <c r="M64843" s="10"/>
    </row>
    <row r="64844" spans="2:13" s="1" customFormat="1" ht="13.8" x14ac:dyDescent="0.3">
      <c r="B64844" s="10"/>
      <c r="L64844" s="10"/>
      <c r="M64844" s="10"/>
    </row>
    <row r="64845" spans="2:13" s="1" customFormat="1" ht="13.8" x14ac:dyDescent="0.3">
      <c r="B64845" s="10"/>
      <c r="L64845" s="10"/>
      <c r="M64845" s="10"/>
    </row>
    <row r="64846" spans="2:13" s="1" customFormat="1" ht="13.8" x14ac:dyDescent="0.3">
      <c r="B64846" s="10"/>
      <c r="L64846" s="10"/>
      <c r="M64846" s="10"/>
    </row>
    <row r="64847" spans="2:13" s="1" customFormat="1" ht="13.8" x14ac:dyDescent="0.3">
      <c r="B64847" s="10"/>
      <c r="L64847" s="10"/>
      <c r="M64847" s="10"/>
    </row>
    <row r="64848" spans="2:13" s="1" customFormat="1" ht="13.8" x14ac:dyDescent="0.3">
      <c r="B64848" s="10"/>
      <c r="L64848" s="10"/>
      <c r="M64848" s="10"/>
    </row>
    <row r="64849" spans="2:13" s="1" customFormat="1" ht="13.8" x14ac:dyDescent="0.3">
      <c r="B64849" s="10"/>
      <c r="L64849" s="10"/>
      <c r="M64849" s="10"/>
    </row>
    <row r="64850" spans="2:13" s="1" customFormat="1" ht="13.8" x14ac:dyDescent="0.3">
      <c r="B64850" s="10"/>
      <c r="L64850" s="10"/>
      <c r="M64850" s="10"/>
    </row>
    <row r="64851" spans="2:13" s="1" customFormat="1" ht="13.8" x14ac:dyDescent="0.3">
      <c r="B64851" s="10"/>
      <c r="L64851" s="10"/>
      <c r="M64851" s="10"/>
    </row>
    <row r="64852" spans="2:13" s="1" customFormat="1" ht="13.8" x14ac:dyDescent="0.3">
      <c r="B64852" s="10"/>
      <c r="L64852" s="10"/>
      <c r="M64852" s="10"/>
    </row>
    <row r="64853" spans="2:13" s="1" customFormat="1" ht="13.8" x14ac:dyDescent="0.3">
      <c r="B64853" s="10"/>
      <c r="L64853" s="10"/>
      <c r="M64853" s="10"/>
    </row>
    <row r="64854" spans="2:13" s="1" customFormat="1" ht="13.8" x14ac:dyDescent="0.3">
      <c r="B64854" s="10"/>
      <c r="L64854" s="10"/>
      <c r="M64854" s="10"/>
    </row>
    <row r="64855" spans="2:13" s="1" customFormat="1" ht="13.8" x14ac:dyDescent="0.3">
      <c r="B64855" s="10"/>
      <c r="L64855" s="10"/>
      <c r="M64855" s="10"/>
    </row>
    <row r="64856" spans="2:13" s="1" customFormat="1" ht="13.8" x14ac:dyDescent="0.3">
      <c r="B64856" s="10"/>
      <c r="L64856" s="10"/>
      <c r="M64856" s="10"/>
    </row>
    <row r="64857" spans="2:13" s="1" customFormat="1" ht="13.8" x14ac:dyDescent="0.3">
      <c r="B64857" s="10"/>
      <c r="L64857" s="10"/>
      <c r="M64857" s="10"/>
    </row>
    <row r="64858" spans="2:13" s="1" customFormat="1" ht="13.8" x14ac:dyDescent="0.3">
      <c r="B64858" s="10"/>
      <c r="L64858" s="10"/>
      <c r="M64858" s="10"/>
    </row>
    <row r="64859" spans="2:13" s="1" customFormat="1" ht="13.8" x14ac:dyDescent="0.3">
      <c r="B64859" s="10"/>
      <c r="L64859" s="10"/>
      <c r="M64859" s="10"/>
    </row>
    <row r="64860" spans="2:13" s="1" customFormat="1" ht="13.8" x14ac:dyDescent="0.3">
      <c r="B64860" s="10"/>
      <c r="L64860" s="10"/>
      <c r="M64860" s="10"/>
    </row>
    <row r="64861" spans="2:13" s="1" customFormat="1" ht="13.8" x14ac:dyDescent="0.3">
      <c r="B64861" s="10"/>
      <c r="L64861" s="10"/>
      <c r="M64861" s="10"/>
    </row>
    <row r="64862" spans="2:13" s="1" customFormat="1" ht="13.8" x14ac:dyDescent="0.3">
      <c r="B64862" s="10"/>
      <c r="L64862" s="10"/>
      <c r="M64862" s="10"/>
    </row>
    <row r="64863" spans="2:13" s="1" customFormat="1" ht="13.8" x14ac:dyDescent="0.3">
      <c r="B64863" s="10"/>
      <c r="L64863" s="10"/>
      <c r="M64863" s="10"/>
    </row>
    <row r="64864" spans="2:13" s="1" customFormat="1" ht="13.8" x14ac:dyDescent="0.3">
      <c r="B64864" s="10"/>
      <c r="L64864" s="10"/>
      <c r="M64864" s="10"/>
    </row>
    <row r="64865" spans="2:13" s="1" customFormat="1" ht="13.8" x14ac:dyDescent="0.3">
      <c r="B64865" s="10"/>
      <c r="L64865" s="10"/>
      <c r="M64865" s="10"/>
    </row>
    <row r="64866" spans="2:13" s="1" customFormat="1" ht="13.8" x14ac:dyDescent="0.3">
      <c r="B64866" s="10"/>
      <c r="L64866" s="10"/>
      <c r="M64866" s="10"/>
    </row>
    <row r="64867" spans="2:13" s="1" customFormat="1" ht="13.8" x14ac:dyDescent="0.3">
      <c r="B64867" s="10"/>
      <c r="L64867" s="10"/>
      <c r="M64867" s="10"/>
    </row>
    <row r="64868" spans="2:13" s="1" customFormat="1" ht="13.8" x14ac:dyDescent="0.3">
      <c r="B64868" s="10"/>
      <c r="L64868" s="10"/>
      <c r="M64868" s="10"/>
    </row>
    <row r="64869" spans="2:13" s="1" customFormat="1" ht="13.8" x14ac:dyDescent="0.3">
      <c r="B64869" s="10"/>
      <c r="L64869" s="10"/>
      <c r="M64869" s="10"/>
    </row>
    <row r="64870" spans="2:13" s="1" customFormat="1" ht="13.8" x14ac:dyDescent="0.3">
      <c r="B64870" s="10"/>
      <c r="L64870" s="10"/>
      <c r="M64870" s="10"/>
    </row>
    <row r="64871" spans="2:13" s="1" customFormat="1" ht="13.8" x14ac:dyDescent="0.3">
      <c r="B64871" s="10"/>
      <c r="L64871" s="10"/>
      <c r="M64871" s="10"/>
    </row>
    <row r="64872" spans="2:13" s="1" customFormat="1" ht="13.8" x14ac:dyDescent="0.3">
      <c r="B64872" s="10"/>
      <c r="L64872" s="10"/>
      <c r="M64872" s="10"/>
    </row>
    <row r="64873" spans="2:13" s="1" customFormat="1" ht="13.8" x14ac:dyDescent="0.3">
      <c r="B64873" s="10"/>
      <c r="L64873" s="10"/>
      <c r="M64873" s="10"/>
    </row>
    <row r="64874" spans="2:13" s="1" customFormat="1" ht="13.8" x14ac:dyDescent="0.3">
      <c r="B64874" s="10"/>
      <c r="L64874" s="10"/>
      <c r="M64874" s="10"/>
    </row>
    <row r="64875" spans="2:13" s="1" customFormat="1" ht="13.8" x14ac:dyDescent="0.3">
      <c r="B64875" s="10"/>
      <c r="L64875" s="10"/>
      <c r="M64875" s="10"/>
    </row>
    <row r="64876" spans="2:13" s="1" customFormat="1" ht="13.8" x14ac:dyDescent="0.3">
      <c r="B64876" s="10"/>
      <c r="L64876" s="10"/>
      <c r="M64876" s="10"/>
    </row>
    <row r="64877" spans="2:13" s="1" customFormat="1" ht="13.8" x14ac:dyDescent="0.3">
      <c r="B64877" s="10"/>
      <c r="L64877" s="10"/>
      <c r="M64877" s="10"/>
    </row>
    <row r="64878" spans="2:13" s="1" customFormat="1" ht="13.8" x14ac:dyDescent="0.3">
      <c r="B64878" s="10"/>
      <c r="L64878" s="10"/>
      <c r="M64878" s="10"/>
    </row>
    <row r="64879" spans="2:13" s="1" customFormat="1" ht="13.8" x14ac:dyDescent="0.3">
      <c r="B64879" s="10"/>
      <c r="L64879" s="10"/>
      <c r="M64879" s="10"/>
    </row>
    <row r="64880" spans="2:13" s="1" customFormat="1" ht="13.8" x14ac:dyDescent="0.3">
      <c r="B64880" s="10"/>
      <c r="L64880" s="10"/>
      <c r="M64880" s="10"/>
    </row>
    <row r="64881" spans="2:13" s="1" customFormat="1" ht="13.8" x14ac:dyDescent="0.3">
      <c r="B64881" s="10"/>
      <c r="L64881" s="10"/>
      <c r="M64881" s="10"/>
    </row>
    <row r="64882" spans="2:13" s="1" customFormat="1" ht="13.8" x14ac:dyDescent="0.3">
      <c r="B64882" s="10"/>
      <c r="L64882" s="10"/>
      <c r="M64882" s="10"/>
    </row>
    <row r="64883" spans="2:13" s="1" customFormat="1" ht="13.8" x14ac:dyDescent="0.3">
      <c r="B64883" s="10"/>
      <c r="L64883" s="10"/>
      <c r="M64883" s="10"/>
    </row>
    <row r="64884" spans="2:13" s="1" customFormat="1" ht="13.8" x14ac:dyDescent="0.3">
      <c r="B64884" s="10"/>
      <c r="L64884" s="10"/>
      <c r="M64884" s="10"/>
    </row>
    <row r="64885" spans="2:13" s="1" customFormat="1" ht="13.8" x14ac:dyDescent="0.3">
      <c r="B64885" s="10"/>
      <c r="L64885" s="10"/>
      <c r="M64885" s="10"/>
    </row>
    <row r="64886" spans="2:13" s="1" customFormat="1" ht="13.8" x14ac:dyDescent="0.3">
      <c r="B64886" s="10"/>
      <c r="L64886" s="10"/>
      <c r="M64886" s="10"/>
    </row>
    <row r="64887" spans="2:13" s="1" customFormat="1" ht="13.8" x14ac:dyDescent="0.3">
      <c r="B64887" s="10"/>
      <c r="L64887" s="10"/>
      <c r="M64887" s="10"/>
    </row>
    <row r="64888" spans="2:13" s="1" customFormat="1" ht="13.8" x14ac:dyDescent="0.3">
      <c r="B64888" s="10"/>
      <c r="L64888" s="10"/>
      <c r="M64888" s="10"/>
    </row>
    <row r="64889" spans="2:13" s="1" customFormat="1" ht="13.8" x14ac:dyDescent="0.3">
      <c r="B64889" s="10"/>
      <c r="L64889" s="10"/>
      <c r="M64889" s="10"/>
    </row>
    <row r="64890" spans="2:13" s="1" customFormat="1" ht="13.8" x14ac:dyDescent="0.3">
      <c r="B64890" s="10"/>
      <c r="L64890" s="10"/>
      <c r="M64890" s="10"/>
    </row>
    <row r="64891" spans="2:13" s="1" customFormat="1" ht="13.8" x14ac:dyDescent="0.3">
      <c r="B64891" s="10"/>
      <c r="L64891" s="10"/>
      <c r="M64891" s="10"/>
    </row>
    <row r="64892" spans="2:13" s="1" customFormat="1" ht="13.8" x14ac:dyDescent="0.3">
      <c r="B64892" s="10"/>
      <c r="L64892" s="10"/>
      <c r="M64892" s="10"/>
    </row>
    <row r="64893" spans="2:13" s="1" customFormat="1" ht="13.8" x14ac:dyDescent="0.3">
      <c r="B64893" s="10"/>
      <c r="L64893" s="10"/>
      <c r="M64893" s="10"/>
    </row>
    <row r="64894" spans="2:13" s="1" customFormat="1" ht="13.8" x14ac:dyDescent="0.3">
      <c r="B64894" s="10"/>
      <c r="L64894" s="10"/>
      <c r="M64894" s="10"/>
    </row>
    <row r="64895" spans="2:13" s="1" customFormat="1" ht="13.8" x14ac:dyDescent="0.3">
      <c r="B64895" s="10"/>
      <c r="L64895" s="10"/>
      <c r="M64895" s="10"/>
    </row>
    <row r="64896" spans="2:13" s="1" customFormat="1" ht="13.8" x14ac:dyDescent="0.3">
      <c r="B64896" s="10"/>
      <c r="L64896" s="10"/>
      <c r="M64896" s="10"/>
    </row>
    <row r="64897" spans="2:13" s="1" customFormat="1" ht="13.8" x14ac:dyDescent="0.3">
      <c r="B64897" s="10"/>
      <c r="L64897" s="10"/>
      <c r="M64897" s="10"/>
    </row>
    <row r="64898" spans="2:13" s="1" customFormat="1" ht="13.8" x14ac:dyDescent="0.3">
      <c r="B64898" s="10"/>
      <c r="L64898" s="10"/>
      <c r="M64898" s="10"/>
    </row>
    <row r="64899" spans="2:13" s="1" customFormat="1" ht="13.8" x14ac:dyDescent="0.3">
      <c r="B64899" s="10"/>
      <c r="L64899" s="10"/>
      <c r="M64899" s="10"/>
    </row>
    <row r="64900" spans="2:13" s="1" customFormat="1" ht="13.8" x14ac:dyDescent="0.3">
      <c r="B64900" s="10"/>
      <c r="L64900" s="10"/>
      <c r="M64900" s="10"/>
    </row>
    <row r="64901" spans="2:13" s="1" customFormat="1" ht="13.8" x14ac:dyDescent="0.3">
      <c r="B64901" s="10"/>
      <c r="L64901" s="10"/>
      <c r="M64901" s="10"/>
    </row>
    <row r="64902" spans="2:13" s="1" customFormat="1" ht="13.8" x14ac:dyDescent="0.3">
      <c r="B64902" s="10"/>
      <c r="L64902" s="10"/>
      <c r="M64902" s="10"/>
    </row>
    <row r="64903" spans="2:13" s="1" customFormat="1" ht="13.8" x14ac:dyDescent="0.3">
      <c r="B64903" s="10"/>
      <c r="L64903" s="10"/>
      <c r="M64903" s="10"/>
    </row>
    <row r="64904" spans="2:13" s="1" customFormat="1" ht="13.8" x14ac:dyDescent="0.3">
      <c r="B64904" s="10"/>
      <c r="L64904" s="10"/>
      <c r="M64904" s="10"/>
    </row>
    <row r="64905" spans="2:13" s="1" customFormat="1" ht="13.8" x14ac:dyDescent="0.3">
      <c r="B64905" s="10"/>
      <c r="L64905" s="10"/>
      <c r="M64905" s="10"/>
    </row>
    <row r="64906" spans="2:13" s="1" customFormat="1" ht="13.8" x14ac:dyDescent="0.3">
      <c r="B64906" s="10"/>
      <c r="L64906" s="10"/>
      <c r="M64906" s="10"/>
    </row>
    <row r="64907" spans="2:13" s="1" customFormat="1" ht="13.8" x14ac:dyDescent="0.3">
      <c r="B64907" s="10"/>
      <c r="L64907" s="10"/>
      <c r="M64907" s="10"/>
    </row>
    <row r="64908" spans="2:13" s="1" customFormat="1" ht="13.8" x14ac:dyDescent="0.3">
      <c r="B64908" s="10"/>
      <c r="L64908" s="10"/>
      <c r="M64908" s="10"/>
    </row>
    <row r="64909" spans="2:13" s="1" customFormat="1" ht="13.8" x14ac:dyDescent="0.3">
      <c r="B64909" s="10"/>
      <c r="L64909" s="10"/>
      <c r="M64909" s="10"/>
    </row>
    <row r="64910" spans="2:13" s="1" customFormat="1" ht="13.8" x14ac:dyDescent="0.3">
      <c r="B64910" s="10"/>
      <c r="L64910" s="10"/>
      <c r="M64910" s="10"/>
    </row>
    <row r="64911" spans="2:13" s="1" customFormat="1" ht="13.8" x14ac:dyDescent="0.3">
      <c r="B64911" s="10"/>
      <c r="L64911" s="10"/>
      <c r="M64911" s="10"/>
    </row>
    <row r="64912" spans="2:13" s="1" customFormat="1" ht="13.8" x14ac:dyDescent="0.3">
      <c r="B64912" s="10"/>
      <c r="L64912" s="10"/>
      <c r="M64912" s="10"/>
    </row>
    <row r="64913" spans="2:13" s="1" customFormat="1" ht="13.8" x14ac:dyDescent="0.3">
      <c r="B64913" s="10"/>
      <c r="L64913" s="10"/>
      <c r="M64913" s="10"/>
    </row>
    <row r="64914" spans="2:13" s="1" customFormat="1" ht="13.8" x14ac:dyDescent="0.3">
      <c r="B64914" s="10"/>
      <c r="L64914" s="10"/>
      <c r="M64914" s="10"/>
    </row>
    <row r="64915" spans="2:13" s="1" customFormat="1" ht="13.8" x14ac:dyDescent="0.3">
      <c r="B64915" s="10"/>
      <c r="L64915" s="10"/>
      <c r="M64915" s="10"/>
    </row>
    <row r="64916" spans="2:13" s="1" customFormat="1" ht="13.8" x14ac:dyDescent="0.3">
      <c r="B64916" s="10"/>
      <c r="L64916" s="10"/>
      <c r="M64916" s="10"/>
    </row>
    <row r="64917" spans="2:13" s="1" customFormat="1" ht="13.8" x14ac:dyDescent="0.3">
      <c r="B64917" s="10"/>
      <c r="L64917" s="10"/>
      <c r="M64917" s="10"/>
    </row>
    <row r="64918" spans="2:13" s="1" customFormat="1" ht="13.8" x14ac:dyDescent="0.3">
      <c r="B64918" s="10"/>
      <c r="L64918" s="10"/>
      <c r="M64918" s="10"/>
    </row>
    <row r="64919" spans="2:13" s="1" customFormat="1" ht="13.8" x14ac:dyDescent="0.3">
      <c r="B64919" s="10"/>
      <c r="L64919" s="10"/>
      <c r="M64919" s="10"/>
    </row>
    <row r="64920" spans="2:13" s="1" customFormat="1" ht="13.8" x14ac:dyDescent="0.3">
      <c r="B64920" s="10"/>
      <c r="L64920" s="10"/>
      <c r="M64920" s="10"/>
    </row>
    <row r="64921" spans="2:13" s="1" customFormat="1" ht="13.8" x14ac:dyDescent="0.3">
      <c r="B64921" s="10"/>
      <c r="L64921" s="10"/>
      <c r="M64921" s="10"/>
    </row>
    <row r="64922" spans="2:13" s="1" customFormat="1" ht="13.8" x14ac:dyDescent="0.3">
      <c r="B64922" s="10"/>
      <c r="L64922" s="10"/>
      <c r="M64922" s="10"/>
    </row>
    <row r="64923" spans="2:13" s="1" customFormat="1" ht="13.8" x14ac:dyDescent="0.3">
      <c r="B64923" s="10"/>
      <c r="L64923" s="10"/>
      <c r="M64923" s="10"/>
    </row>
    <row r="64924" spans="2:13" s="1" customFormat="1" ht="13.8" x14ac:dyDescent="0.3">
      <c r="B64924" s="10"/>
      <c r="L64924" s="10"/>
      <c r="M64924" s="10"/>
    </row>
    <row r="64925" spans="2:13" s="1" customFormat="1" ht="13.8" x14ac:dyDescent="0.3">
      <c r="B64925" s="10"/>
      <c r="L64925" s="10"/>
      <c r="M64925" s="10"/>
    </row>
    <row r="64926" spans="2:13" s="1" customFormat="1" ht="13.8" x14ac:dyDescent="0.3">
      <c r="B64926" s="10"/>
      <c r="L64926" s="10"/>
      <c r="M64926" s="10"/>
    </row>
    <row r="64927" spans="2:13" s="1" customFormat="1" ht="13.8" x14ac:dyDescent="0.3">
      <c r="B64927" s="10"/>
      <c r="L64927" s="10"/>
      <c r="M64927" s="10"/>
    </row>
    <row r="64928" spans="2:13" s="1" customFormat="1" ht="13.8" x14ac:dyDescent="0.3">
      <c r="B64928" s="10"/>
      <c r="L64928" s="10"/>
      <c r="M64928" s="10"/>
    </row>
    <row r="64929" spans="2:13" s="1" customFormat="1" ht="13.8" x14ac:dyDescent="0.3">
      <c r="B64929" s="10"/>
      <c r="L64929" s="10"/>
      <c r="M64929" s="10"/>
    </row>
    <row r="64930" spans="2:13" s="1" customFormat="1" ht="13.8" x14ac:dyDescent="0.3">
      <c r="B64930" s="10"/>
      <c r="L64930" s="10"/>
      <c r="M64930" s="10"/>
    </row>
    <row r="64931" spans="2:13" s="1" customFormat="1" ht="13.8" x14ac:dyDescent="0.3">
      <c r="B64931" s="10"/>
      <c r="L64931" s="10"/>
      <c r="M64931" s="10"/>
    </row>
    <row r="64932" spans="2:13" s="1" customFormat="1" ht="13.8" x14ac:dyDescent="0.3">
      <c r="B64932" s="10"/>
      <c r="L64932" s="10"/>
      <c r="M64932" s="10"/>
    </row>
    <row r="64933" spans="2:13" s="1" customFormat="1" ht="13.8" x14ac:dyDescent="0.3">
      <c r="B64933" s="10"/>
      <c r="L64933" s="10"/>
      <c r="M64933" s="10"/>
    </row>
    <row r="64934" spans="2:13" s="1" customFormat="1" ht="13.8" x14ac:dyDescent="0.3">
      <c r="B64934" s="10"/>
      <c r="L64934" s="10"/>
      <c r="M64934" s="10"/>
    </row>
    <row r="64935" spans="2:13" s="1" customFormat="1" ht="13.8" x14ac:dyDescent="0.3">
      <c r="B64935" s="10"/>
      <c r="L64935" s="10"/>
      <c r="M64935" s="10"/>
    </row>
    <row r="64936" spans="2:13" s="1" customFormat="1" ht="13.8" x14ac:dyDescent="0.3">
      <c r="B64936" s="10"/>
      <c r="L64936" s="10"/>
      <c r="M64936" s="10"/>
    </row>
    <row r="64937" spans="2:13" s="1" customFormat="1" ht="13.8" x14ac:dyDescent="0.3">
      <c r="B64937" s="10"/>
      <c r="L64937" s="10"/>
      <c r="M64937" s="10"/>
    </row>
    <row r="64938" spans="2:13" s="1" customFormat="1" ht="13.8" x14ac:dyDescent="0.3">
      <c r="B64938" s="10"/>
      <c r="L64938" s="10"/>
      <c r="M64938" s="10"/>
    </row>
    <row r="64939" spans="2:13" s="1" customFormat="1" ht="13.8" x14ac:dyDescent="0.3">
      <c r="B64939" s="10"/>
      <c r="L64939" s="10"/>
      <c r="M64939" s="10"/>
    </row>
    <row r="64940" spans="2:13" s="1" customFormat="1" ht="13.8" x14ac:dyDescent="0.3">
      <c r="B64940" s="10"/>
      <c r="L64940" s="10"/>
      <c r="M64940" s="10"/>
    </row>
    <row r="64941" spans="2:13" s="1" customFormat="1" ht="13.8" x14ac:dyDescent="0.3">
      <c r="B64941" s="10"/>
      <c r="L64941" s="10"/>
      <c r="M64941" s="10"/>
    </row>
    <row r="64942" spans="2:13" s="1" customFormat="1" ht="13.8" x14ac:dyDescent="0.3">
      <c r="B64942" s="10"/>
      <c r="L64942" s="10"/>
      <c r="M64942" s="10"/>
    </row>
    <row r="64943" spans="2:13" s="1" customFormat="1" ht="13.8" x14ac:dyDescent="0.3">
      <c r="B64943" s="10"/>
      <c r="L64943" s="10"/>
      <c r="M64943" s="10"/>
    </row>
    <row r="64944" spans="2:13" s="1" customFormat="1" ht="13.8" x14ac:dyDescent="0.3">
      <c r="B64944" s="10"/>
      <c r="L64944" s="10"/>
      <c r="M64944" s="10"/>
    </row>
    <row r="64945" spans="2:13" s="1" customFormat="1" ht="13.8" x14ac:dyDescent="0.3">
      <c r="B64945" s="10"/>
      <c r="L64945" s="10"/>
      <c r="M64945" s="10"/>
    </row>
    <row r="64946" spans="2:13" s="1" customFormat="1" ht="13.8" x14ac:dyDescent="0.3">
      <c r="B64946" s="10"/>
      <c r="L64946" s="10"/>
      <c r="M64946" s="10"/>
    </row>
    <row r="64947" spans="2:13" s="1" customFormat="1" ht="13.8" x14ac:dyDescent="0.3">
      <c r="B64947" s="10"/>
      <c r="L64947" s="10"/>
      <c r="M64947" s="10"/>
    </row>
    <row r="64948" spans="2:13" s="1" customFormat="1" ht="13.8" x14ac:dyDescent="0.3">
      <c r="B64948" s="10"/>
      <c r="L64948" s="10"/>
      <c r="M64948" s="10"/>
    </row>
    <row r="64949" spans="2:13" s="1" customFormat="1" ht="13.8" x14ac:dyDescent="0.3">
      <c r="B64949" s="10"/>
      <c r="L64949" s="10"/>
      <c r="M64949" s="10"/>
    </row>
    <row r="64950" spans="2:13" s="1" customFormat="1" ht="13.8" x14ac:dyDescent="0.3">
      <c r="B64950" s="10"/>
      <c r="L64950" s="10"/>
      <c r="M64950" s="10"/>
    </row>
    <row r="64951" spans="2:13" s="1" customFormat="1" ht="13.8" x14ac:dyDescent="0.3">
      <c r="B64951" s="10"/>
      <c r="L64951" s="10"/>
      <c r="M64951" s="10"/>
    </row>
    <row r="64952" spans="2:13" s="1" customFormat="1" ht="13.8" x14ac:dyDescent="0.3">
      <c r="B64952" s="10"/>
      <c r="L64952" s="10"/>
      <c r="M64952" s="10"/>
    </row>
    <row r="64953" spans="2:13" s="1" customFormat="1" ht="13.8" x14ac:dyDescent="0.3">
      <c r="B64953" s="10"/>
      <c r="L64953" s="10"/>
      <c r="M64953" s="10"/>
    </row>
    <row r="64954" spans="2:13" s="1" customFormat="1" ht="13.8" x14ac:dyDescent="0.3">
      <c r="B64954" s="10"/>
      <c r="L64954" s="10"/>
      <c r="M64954" s="10"/>
    </row>
    <row r="64955" spans="2:13" s="1" customFormat="1" ht="13.8" x14ac:dyDescent="0.3">
      <c r="B64955" s="10"/>
      <c r="L64955" s="10"/>
      <c r="M64955" s="10"/>
    </row>
    <row r="64956" spans="2:13" s="1" customFormat="1" ht="13.8" x14ac:dyDescent="0.3">
      <c r="B64956" s="10"/>
      <c r="L64956" s="10"/>
      <c r="M64956" s="10"/>
    </row>
    <row r="64957" spans="2:13" s="1" customFormat="1" ht="13.8" x14ac:dyDescent="0.3">
      <c r="B64957" s="10"/>
      <c r="L64957" s="10"/>
      <c r="M64957" s="10"/>
    </row>
    <row r="64958" spans="2:13" s="1" customFormat="1" ht="13.8" x14ac:dyDescent="0.3">
      <c r="B64958" s="10"/>
      <c r="L64958" s="10"/>
      <c r="M64958" s="10"/>
    </row>
    <row r="64959" spans="2:13" s="1" customFormat="1" ht="13.8" x14ac:dyDescent="0.3">
      <c r="B64959" s="10"/>
      <c r="L64959" s="10"/>
      <c r="M64959" s="10"/>
    </row>
    <row r="64960" spans="2:13" s="1" customFormat="1" ht="13.8" x14ac:dyDescent="0.3">
      <c r="B64960" s="10"/>
      <c r="L64960" s="10"/>
      <c r="M64960" s="10"/>
    </row>
    <row r="64961" spans="2:13" s="1" customFormat="1" ht="13.8" x14ac:dyDescent="0.3">
      <c r="B64961" s="10"/>
      <c r="L64961" s="10"/>
      <c r="M64961" s="10"/>
    </row>
    <row r="64962" spans="2:13" s="1" customFormat="1" ht="13.8" x14ac:dyDescent="0.3">
      <c r="B64962" s="10"/>
      <c r="L64962" s="10"/>
      <c r="M64962" s="10"/>
    </row>
    <row r="64963" spans="2:13" s="1" customFormat="1" ht="13.8" x14ac:dyDescent="0.3">
      <c r="B64963" s="10"/>
      <c r="L64963" s="10"/>
      <c r="M64963" s="10"/>
    </row>
    <row r="64964" spans="2:13" s="1" customFormat="1" ht="13.8" x14ac:dyDescent="0.3">
      <c r="B64964" s="10"/>
      <c r="L64964" s="10"/>
      <c r="M64964" s="10"/>
    </row>
    <row r="64965" spans="2:13" s="1" customFormat="1" ht="13.8" x14ac:dyDescent="0.3">
      <c r="B64965" s="10"/>
      <c r="L64965" s="10"/>
      <c r="M64965" s="10"/>
    </row>
    <row r="64966" spans="2:13" s="1" customFormat="1" ht="13.8" x14ac:dyDescent="0.3">
      <c r="B64966" s="10"/>
      <c r="L64966" s="10"/>
      <c r="M64966" s="10"/>
    </row>
    <row r="64967" spans="2:13" s="1" customFormat="1" ht="13.8" x14ac:dyDescent="0.3">
      <c r="B64967" s="10"/>
      <c r="L64967" s="10"/>
      <c r="M64967" s="10"/>
    </row>
    <row r="64968" spans="2:13" s="1" customFormat="1" ht="13.8" x14ac:dyDescent="0.3">
      <c r="B64968" s="10"/>
      <c r="L64968" s="10"/>
      <c r="M64968" s="10"/>
    </row>
    <row r="64969" spans="2:13" s="1" customFormat="1" ht="13.8" x14ac:dyDescent="0.3">
      <c r="B64969" s="10"/>
      <c r="L64969" s="10"/>
      <c r="M64969" s="10"/>
    </row>
    <row r="64970" spans="2:13" s="1" customFormat="1" ht="13.8" x14ac:dyDescent="0.3">
      <c r="B64970" s="10"/>
      <c r="L64970" s="10"/>
      <c r="M64970" s="10"/>
    </row>
    <row r="64971" spans="2:13" s="1" customFormat="1" ht="13.8" x14ac:dyDescent="0.3">
      <c r="B64971" s="10"/>
      <c r="L64971" s="10"/>
      <c r="M64971" s="10"/>
    </row>
    <row r="64972" spans="2:13" s="1" customFormat="1" ht="13.8" x14ac:dyDescent="0.3">
      <c r="B64972" s="10"/>
      <c r="L64972" s="10"/>
      <c r="M64972" s="10"/>
    </row>
    <row r="64973" spans="2:13" s="1" customFormat="1" ht="13.8" x14ac:dyDescent="0.3">
      <c r="B64973" s="10"/>
      <c r="L64973" s="10"/>
      <c r="M64973" s="10"/>
    </row>
    <row r="64974" spans="2:13" s="1" customFormat="1" ht="13.8" x14ac:dyDescent="0.3">
      <c r="B64974" s="10"/>
      <c r="L64974" s="10"/>
      <c r="M64974" s="10"/>
    </row>
    <row r="64975" spans="2:13" s="1" customFormat="1" ht="13.8" x14ac:dyDescent="0.3">
      <c r="B64975" s="10"/>
      <c r="L64975" s="10"/>
      <c r="M64975" s="10"/>
    </row>
    <row r="64976" spans="2:13" s="1" customFormat="1" ht="13.8" x14ac:dyDescent="0.3">
      <c r="B64976" s="10"/>
      <c r="L64976" s="10"/>
      <c r="M64976" s="10"/>
    </row>
    <row r="64977" spans="2:13" s="1" customFormat="1" ht="13.8" x14ac:dyDescent="0.3">
      <c r="B64977" s="10"/>
      <c r="L64977" s="10"/>
      <c r="M64977" s="10"/>
    </row>
    <row r="64978" spans="2:13" s="1" customFormat="1" ht="13.8" x14ac:dyDescent="0.3">
      <c r="B64978" s="10"/>
      <c r="L64978" s="10"/>
      <c r="M64978" s="10"/>
    </row>
    <row r="64979" spans="2:13" s="1" customFormat="1" ht="13.8" x14ac:dyDescent="0.3">
      <c r="B64979" s="10"/>
      <c r="L64979" s="10"/>
      <c r="M64979" s="10"/>
    </row>
    <row r="64980" spans="2:13" s="1" customFormat="1" ht="13.8" x14ac:dyDescent="0.3">
      <c r="B64980" s="10"/>
      <c r="L64980" s="10"/>
      <c r="M64980" s="10"/>
    </row>
    <row r="64981" spans="2:13" s="1" customFormat="1" ht="13.8" x14ac:dyDescent="0.3">
      <c r="B64981" s="10"/>
      <c r="L64981" s="10"/>
      <c r="M64981" s="10"/>
    </row>
    <row r="64982" spans="2:13" s="1" customFormat="1" ht="13.8" x14ac:dyDescent="0.3">
      <c r="B64982" s="10"/>
      <c r="L64982" s="10"/>
      <c r="M64982" s="10"/>
    </row>
    <row r="64983" spans="2:13" s="1" customFormat="1" ht="13.8" x14ac:dyDescent="0.3">
      <c r="B64983" s="10"/>
      <c r="L64983" s="10"/>
      <c r="M64983" s="10"/>
    </row>
    <row r="64984" spans="2:13" s="1" customFormat="1" ht="13.8" x14ac:dyDescent="0.3">
      <c r="B64984" s="10"/>
      <c r="L64984" s="10"/>
      <c r="M64984" s="10"/>
    </row>
    <row r="64985" spans="2:13" s="1" customFormat="1" ht="13.8" x14ac:dyDescent="0.3">
      <c r="B64985" s="10"/>
      <c r="L64985" s="10"/>
      <c r="M64985" s="10"/>
    </row>
    <row r="64986" spans="2:13" s="1" customFormat="1" ht="13.8" x14ac:dyDescent="0.3">
      <c r="B64986" s="10"/>
      <c r="L64986" s="10"/>
      <c r="M64986" s="10"/>
    </row>
    <row r="64987" spans="2:13" s="1" customFormat="1" ht="13.8" x14ac:dyDescent="0.3">
      <c r="B64987" s="10"/>
      <c r="L64987" s="10"/>
      <c r="M64987" s="10"/>
    </row>
    <row r="64988" spans="2:13" s="1" customFormat="1" ht="13.8" x14ac:dyDescent="0.3">
      <c r="B64988" s="10"/>
      <c r="L64988" s="10"/>
      <c r="M64988" s="10"/>
    </row>
    <row r="64989" spans="2:13" s="1" customFormat="1" ht="13.8" x14ac:dyDescent="0.3">
      <c r="B64989" s="10"/>
      <c r="L64989" s="10"/>
      <c r="M64989" s="10"/>
    </row>
    <row r="64990" spans="2:13" s="1" customFormat="1" ht="13.8" x14ac:dyDescent="0.3">
      <c r="B64990" s="10"/>
      <c r="L64990" s="10"/>
      <c r="M64990" s="10"/>
    </row>
    <row r="64991" spans="2:13" s="1" customFormat="1" ht="13.8" x14ac:dyDescent="0.3">
      <c r="B64991" s="10"/>
      <c r="L64991" s="10"/>
      <c r="M64991" s="10"/>
    </row>
    <row r="64992" spans="2:13" s="1" customFormat="1" ht="13.8" x14ac:dyDescent="0.3">
      <c r="B64992" s="10"/>
      <c r="L64992" s="10"/>
      <c r="M64992" s="10"/>
    </row>
    <row r="64993" spans="2:13" s="1" customFormat="1" ht="13.8" x14ac:dyDescent="0.3">
      <c r="B64993" s="10"/>
      <c r="L64993" s="10"/>
      <c r="M64993" s="10"/>
    </row>
    <row r="64994" spans="2:13" s="1" customFormat="1" ht="13.8" x14ac:dyDescent="0.3">
      <c r="B64994" s="10"/>
      <c r="L64994" s="10"/>
      <c r="M64994" s="10"/>
    </row>
    <row r="64995" spans="2:13" s="1" customFormat="1" ht="13.8" x14ac:dyDescent="0.3">
      <c r="B64995" s="10"/>
      <c r="L64995" s="10"/>
      <c r="M64995" s="10"/>
    </row>
    <row r="64996" spans="2:13" s="1" customFormat="1" ht="13.8" x14ac:dyDescent="0.3">
      <c r="B64996" s="10"/>
      <c r="L64996" s="10"/>
      <c r="M64996" s="10"/>
    </row>
    <row r="64997" spans="2:13" s="1" customFormat="1" ht="13.8" x14ac:dyDescent="0.3">
      <c r="B64997" s="10"/>
      <c r="L64997" s="10"/>
      <c r="M64997" s="10"/>
    </row>
    <row r="64998" spans="2:13" s="1" customFormat="1" ht="13.8" x14ac:dyDescent="0.3">
      <c r="B64998" s="10"/>
      <c r="L64998" s="10"/>
      <c r="M64998" s="10"/>
    </row>
    <row r="64999" spans="2:13" s="1" customFormat="1" ht="13.8" x14ac:dyDescent="0.3">
      <c r="B64999" s="10"/>
      <c r="L64999" s="10"/>
      <c r="M64999" s="10"/>
    </row>
    <row r="65000" spans="2:13" s="1" customFormat="1" ht="13.8" x14ac:dyDescent="0.3">
      <c r="B65000" s="10"/>
      <c r="L65000" s="10"/>
      <c r="M65000" s="10"/>
    </row>
    <row r="65001" spans="2:13" s="1" customFormat="1" ht="13.8" x14ac:dyDescent="0.3">
      <c r="B65001" s="10"/>
      <c r="L65001" s="10"/>
      <c r="M65001" s="10"/>
    </row>
    <row r="65002" spans="2:13" s="1" customFormat="1" ht="13.8" x14ac:dyDescent="0.3">
      <c r="B65002" s="10"/>
      <c r="L65002" s="10"/>
      <c r="M65002" s="10"/>
    </row>
    <row r="65003" spans="2:13" s="1" customFormat="1" ht="13.8" x14ac:dyDescent="0.3">
      <c r="B65003" s="10"/>
      <c r="L65003" s="10"/>
      <c r="M65003" s="10"/>
    </row>
    <row r="65004" spans="2:13" s="1" customFormat="1" ht="13.8" x14ac:dyDescent="0.3">
      <c r="B65004" s="10"/>
      <c r="L65004" s="10"/>
      <c r="M65004" s="10"/>
    </row>
    <row r="65005" spans="2:13" s="1" customFormat="1" ht="13.8" x14ac:dyDescent="0.3">
      <c r="B65005" s="10"/>
      <c r="L65005" s="10"/>
      <c r="M65005" s="10"/>
    </row>
    <row r="65006" spans="2:13" s="1" customFormat="1" ht="13.8" x14ac:dyDescent="0.3">
      <c r="B65006" s="10"/>
      <c r="L65006" s="10"/>
      <c r="M65006" s="10"/>
    </row>
    <row r="65007" spans="2:13" s="1" customFormat="1" ht="13.8" x14ac:dyDescent="0.3">
      <c r="B65007" s="10"/>
      <c r="L65007" s="10"/>
      <c r="M65007" s="10"/>
    </row>
    <row r="65008" spans="2:13" s="1" customFormat="1" ht="13.8" x14ac:dyDescent="0.3">
      <c r="B65008" s="10"/>
      <c r="L65008" s="10"/>
      <c r="M65008" s="10"/>
    </row>
    <row r="65009" spans="2:13" s="1" customFormat="1" ht="13.8" x14ac:dyDescent="0.3">
      <c r="B65009" s="10"/>
      <c r="L65009" s="10"/>
      <c r="M65009" s="10"/>
    </row>
    <row r="65010" spans="2:13" s="1" customFormat="1" ht="13.8" x14ac:dyDescent="0.3">
      <c r="B65010" s="10"/>
      <c r="L65010" s="10"/>
      <c r="M65010" s="10"/>
    </row>
    <row r="65011" spans="2:13" s="1" customFormat="1" ht="13.8" x14ac:dyDescent="0.3">
      <c r="B65011" s="10"/>
      <c r="L65011" s="10"/>
      <c r="M65011" s="10"/>
    </row>
    <row r="65012" spans="2:13" s="1" customFormat="1" ht="13.8" x14ac:dyDescent="0.3">
      <c r="B65012" s="10"/>
      <c r="L65012" s="10"/>
      <c r="M65012" s="10"/>
    </row>
    <row r="65013" spans="2:13" s="1" customFormat="1" ht="13.8" x14ac:dyDescent="0.3">
      <c r="B65013" s="10"/>
      <c r="L65013" s="10"/>
      <c r="M65013" s="10"/>
    </row>
    <row r="65014" spans="2:13" s="1" customFormat="1" ht="13.8" x14ac:dyDescent="0.3">
      <c r="B65014" s="10"/>
      <c r="L65014" s="10"/>
      <c r="M65014" s="10"/>
    </row>
    <row r="65015" spans="2:13" s="1" customFormat="1" ht="13.8" x14ac:dyDescent="0.3">
      <c r="B65015" s="10"/>
      <c r="L65015" s="10"/>
      <c r="M65015" s="10"/>
    </row>
    <row r="65016" spans="2:13" s="1" customFormat="1" ht="13.8" x14ac:dyDescent="0.3">
      <c r="B65016" s="10"/>
      <c r="L65016" s="10"/>
      <c r="M65016" s="10"/>
    </row>
    <row r="65017" spans="2:13" s="1" customFormat="1" ht="13.8" x14ac:dyDescent="0.3">
      <c r="B65017" s="10"/>
      <c r="L65017" s="10"/>
      <c r="M65017" s="10"/>
    </row>
    <row r="65018" spans="2:13" s="1" customFormat="1" ht="13.8" x14ac:dyDescent="0.3">
      <c r="B65018" s="10"/>
      <c r="L65018" s="10"/>
      <c r="M65018" s="10"/>
    </row>
    <row r="65019" spans="2:13" s="1" customFormat="1" ht="13.8" x14ac:dyDescent="0.3">
      <c r="B65019" s="10"/>
      <c r="L65019" s="10"/>
      <c r="M65019" s="10"/>
    </row>
    <row r="65020" spans="2:13" s="1" customFormat="1" ht="13.8" x14ac:dyDescent="0.3">
      <c r="B65020" s="10"/>
      <c r="L65020" s="10"/>
      <c r="M65020" s="10"/>
    </row>
    <row r="65021" spans="2:13" s="1" customFormat="1" ht="13.8" x14ac:dyDescent="0.3">
      <c r="B65021" s="10"/>
      <c r="L65021" s="10"/>
      <c r="M65021" s="10"/>
    </row>
    <row r="65022" spans="2:13" s="1" customFormat="1" ht="13.8" x14ac:dyDescent="0.3">
      <c r="B65022" s="10"/>
      <c r="L65022" s="10"/>
      <c r="M65022" s="10"/>
    </row>
    <row r="65023" spans="2:13" s="1" customFormat="1" ht="13.8" x14ac:dyDescent="0.3">
      <c r="B65023" s="10"/>
      <c r="L65023" s="10"/>
      <c r="M65023" s="10"/>
    </row>
    <row r="65024" spans="2:13" s="1" customFormat="1" ht="13.8" x14ac:dyDescent="0.3">
      <c r="B65024" s="10"/>
      <c r="L65024" s="10"/>
      <c r="M65024" s="10"/>
    </row>
    <row r="65025" spans="2:13" s="1" customFormat="1" ht="13.8" x14ac:dyDescent="0.3">
      <c r="B65025" s="10"/>
      <c r="L65025" s="10"/>
      <c r="M65025" s="10"/>
    </row>
    <row r="65026" spans="2:13" s="1" customFormat="1" ht="13.8" x14ac:dyDescent="0.3">
      <c r="B65026" s="10"/>
      <c r="L65026" s="10"/>
      <c r="M65026" s="10"/>
    </row>
    <row r="65027" spans="2:13" s="1" customFormat="1" ht="13.8" x14ac:dyDescent="0.3">
      <c r="B65027" s="10"/>
      <c r="L65027" s="10"/>
      <c r="M65027" s="10"/>
    </row>
    <row r="65028" spans="2:13" s="1" customFormat="1" ht="13.8" x14ac:dyDescent="0.3">
      <c r="B65028" s="10"/>
      <c r="L65028" s="10"/>
      <c r="M65028" s="10"/>
    </row>
    <row r="65029" spans="2:13" s="1" customFormat="1" ht="13.8" x14ac:dyDescent="0.3">
      <c r="B65029" s="10"/>
      <c r="L65029" s="10"/>
      <c r="M65029" s="10"/>
    </row>
    <row r="65030" spans="2:13" s="1" customFormat="1" ht="13.8" x14ac:dyDescent="0.3">
      <c r="B65030" s="10"/>
      <c r="L65030" s="10"/>
      <c r="M65030" s="10"/>
    </row>
    <row r="65031" spans="2:13" s="1" customFormat="1" ht="13.8" x14ac:dyDescent="0.3">
      <c r="B65031" s="10"/>
      <c r="L65031" s="10"/>
      <c r="M65031" s="10"/>
    </row>
    <row r="65032" spans="2:13" s="1" customFormat="1" ht="13.8" x14ac:dyDescent="0.3">
      <c r="B65032" s="10"/>
      <c r="L65032" s="10"/>
      <c r="M65032" s="10"/>
    </row>
    <row r="65033" spans="2:13" s="1" customFormat="1" ht="13.8" x14ac:dyDescent="0.3">
      <c r="B65033" s="10"/>
      <c r="L65033" s="10"/>
      <c r="M65033" s="10"/>
    </row>
    <row r="65034" spans="2:13" s="1" customFormat="1" ht="13.8" x14ac:dyDescent="0.3">
      <c r="B65034" s="10"/>
      <c r="L65034" s="10"/>
      <c r="M65034" s="10"/>
    </row>
    <row r="65035" spans="2:13" s="1" customFormat="1" ht="13.8" x14ac:dyDescent="0.3">
      <c r="B65035" s="10"/>
      <c r="L65035" s="10"/>
      <c r="M65035" s="10"/>
    </row>
    <row r="65036" spans="2:13" s="1" customFormat="1" ht="13.8" x14ac:dyDescent="0.3">
      <c r="B65036" s="10"/>
      <c r="L65036" s="10"/>
      <c r="M65036" s="10"/>
    </row>
    <row r="65037" spans="2:13" s="1" customFormat="1" ht="13.8" x14ac:dyDescent="0.3">
      <c r="B65037" s="10"/>
      <c r="L65037" s="10"/>
      <c r="M65037" s="10"/>
    </row>
    <row r="65038" spans="2:13" s="1" customFormat="1" ht="13.8" x14ac:dyDescent="0.3">
      <c r="B65038" s="10"/>
      <c r="L65038" s="10"/>
      <c r="M65038" s="10"/>
    </row>
    <row r="65039" spans="2:13" s="1" customFormat="1" ht="13.8" x14ac:dyDescent="0.3">
      <c r="B65039" s="10"/>
      <c r="L65039" s="10"/>
      <c r="M65039" s="10"/>
    </row>
    <row r="65040" spans="2:13" s="1" customFormat="1" ht="13.8" x14ac:dyDescent="0.3">
      <c r="B65040" s="10"/>
      <c r="L65040" s="10"/>
      <c r="M65040" s="10"/>
    </row>
    <row r="65041" spans="2:13" s="1" customFormat="1" ht="13.8" x14ac:dyDescent="0.3">
      <c r="B65041" s="10"/>
      <c r="L65041" s="10"/>
      <c r="M65041" s="10"/>
    </row>
    <row r="65042" spans="2:13" s="1" customFormat="1" ht="13.8" x14ac:dyDescent="0.3">
      <c r="B65042" s="10"/>
      <c r="L65042" s="10"/>
      <c r="M65042" s="10"/>
    </row>
    <row r="65043" spans="2:13" s="1" customFormat="1" ht="13.8" x14ac:dyDescent="0.3">
      <c r="B65043" s="10"/>
      <c r="L65043" s="10"/>
      <c r="M65043" s="10"/>
    </row>
    <row r="65044" spans="2:13" s="1" customFormat="1" ht="13.8" x14ac:dyDescent="0.3">
      <c r="B65044" s="10"/>
      <c r="L65044" s="10"/>
      <c r="M65044" s="10"/>
    </row>
    <row r="65045" spans="2:13" s="1" customFormat="1" ht="13.8" x14ac:dyDescent="0.3">
      <c r="B65045" s="10"/>
      <c r="L65045" s="10"/>
      <c r="M65045" s="10"/>
    </row>
    <row r="65046" spans="2:13" s="1" customFormat="1" ht="13.8" x14ac:dyDescent="0.3">
      <c r="B65046" s="10"/>
      <c r="L65046" s="10"/>
      <c r="M65046" s="10"/>
    </row>
    <row r="65047" spans="2:13" s="1" customFormat="1" ht="13.8" x14ac:dyDescent="0.3">
      <c r="B65047" s="10"/>
      <c r="L65047" s="10"/>
      <c r="M65047" s="10"/>
    </row>
    <row r="65048" spans="2:13" s="1" customFormat="1" ht="13.8" x14ac:dyDescent="0.3">
      <c r="B65048" s="10"/>
      <c r="L65048" s="10"/>
      <c r="M65048" s="10"/>
    </row>
    <row r="65049" spans="2:13" s="1" customFormat="1" ht="13.8" x14ac:dyDescent="0.3">
      <c r="B65049" s="10"/>
      <c r="L65049" s="10"/>
      <c r="M65049" s="10"/>
    </row>
    <row r="65050" spans="2:13" s="1" customFormat="1" ht="13.8" x14ac:dyDescent="0.3">
      <c r="B65050" s="10"/>
      <c r="L65050" s="10"/>
      <c r="M65050" s="10"/>
    </row>
    <row r="65051" spans="2:13" s="1" customFormat="1" ht="13.8" x14ac:dyDescent="0.3">
      <c r="B65051" s="10"/>
      <c r="L65051" s="10"/>
      <c r="M65051" s="10"/>
    </row>
    <row r="65052" spans="2:13" s="1" customFormat="1" ht="13.8" x14ac:dyDescent="0.3">
      <c r="B65052" s="10"/>
      <c r="L65052" s="10"/>
      <c r="M65052" s="10"/>
    </row>
    <row r="65053" spans="2:13" s="1" customFormat="1" ht="13.8" x14ac:dyDescent="0.3">
      <c r="B65053" s="10"/>
      <c r="L65053" s="10"/>
      <c r="M65053" s="10"/>
    </row>
    <row r="65054" spans="2:13" s="1" customFormat="1" ht="13.8" x14ac:dyDescent="0.3">
      <c r="B65054" s="10"/>
      <c r="L65054" s="10"/>
      <c r="M65054" s="10"/>
    </row>
    <row r="65055" spans="2:13" s="1" customFormat="1" ht="13.8" x14ac:dyDescent="0.3">
      <c r="B65055" s="10"/>
      <c r="L65055" s="10"/>
      <c r="M65055" s="10"/>
    </row>
    <row r="65056" spans="2:13" s="1" customFormat="1" ht="13.8" x14ac:dyDescent="0.3">
      <c r="B65056" s="10"/>
      <c r="L65056" s="10"/>
      <c r="M65056" s="10"/>
    </row>
    <row r="65057" spans="2:13" s="1" customFormat="1" ht="13.8" x14ac:dyDescent="0.3">
      <c r="B65057" s="10"/>
      <c r="L65057" s="10"/>
      <c r="M65057" s="10"/>
    </row>
    <row r="65058" spans="2:13" s="1" customFormat="1" ht="13.8" x14ac:dyDescent="0.3">
      <c r="B65058" s="10"/>
      <c r="L65058" s="10"/>
      <c r="M65058" s="10"/>
    </row>
    <row r="65059" spans="2:13" s="1" customFormat="1" ht="13.8" x14ac:dyDescent="0.3">
      <c r="B65059" s="10"/>
      <c r="L65059" s="10"/>
      <c r="M65059" s="10"/>
    </row>
    <row r="65060" spans="2:13" s="1" customFormat="1" ht="13.8" x14ac:dyDescent="0.3">
      <c r="B65060" s="10"/>
      <c r="L65060" s="10"/>
      <c r="M65060" s="10"/>
    </row>
    <row r="65061" spans="2:13" s="1" customFormat="1" ht="13.8" x14ac:dyDescent="0.3">
      <c r="B65061" s="10"/>
      <c r="L65061" s="10"/>
      <c r="M65061" s="10"/>
    </row>
    <row r="65062" spans="2:13" s="1" customFormat="1" ht="13.8" x14ac:dyDescent="0.3">
      <c r="B65062" s="10"/>
      <c r="L65062" s="10"/>
      <c r="M65062" s="10"/>
    </row>
    <row r="65063" spans="2:13" s="1" customFormat="1" ht="13.8" x14ac:dyDescent="0.3">
      <c r="B65063" s="10"/>
      <c r="L65063" s="10"/>
      <c r="M65063" s="10"/>
    </row>
    <row r="65064" spans="2:13" s="1" customFormat="1" ht="13.8" x14ac:dyDescent="0.3">
      <c r="B65064" s="10"/>
      <c r="L65064" s="10"/>
      <c r="M65064" s="10"/>
    </row>
    <row r="65065" spans="2:13" s="1" customFormat="1" ht="13.8" x14ac:dyDescent="0.3">
      <c r="B65065" s="10"/>
      <c r="L65065" s="10"/>
      <c r="M65065" s="10"/>
    </row>
    <row r="65066" spans="2:13" s="1" customFormat="1" ht="13.8" x14ac:dyDescent="0.3">
      <c r="B65066" s="10"/>
      <c r="L65066" s="10"/>
      <c r="M65066" s="10"/>
    </row>
    <row r="65067" spans="2:13" s="1" customFormat="1" ht="13.8" x14ac:dyDescent="0.3">
      <c r="B65067" s="10"/>
      <c r="L65067" s="10"/>
      <c r="M65067" s="10"/>
    </row>
    <row r="65068" spans="2:13" s="1" customFormat="1" ht="13.8" x14ac:dyDescent="0.3">
      <c r="B65068" s="10"/>
      <c r="L65068" s="10"/>
      <c r="M65068" s="10"/>
    </row>
    <row r="65069" spans="2:13" s="1" customFormat="1" ht="13.8" x14ac:dyDescent="0.3">
      <c r="B65069" s="10"/>
      <c r="L65069" s="10"/>
      <c r="M65069" s="10"/>
    </row>
    <row r="65070" spans="2:13" s="1" customFormat="1" ht="13.8" x14ac:dyDescent="0.3">
      <c r="B65070" s="10"/>
      <c r="L65070" s="10"/>
      <c r="M65070" s="10"/>
    </row>
    <row r="65071" spans="2:13" s="1" customFormat="1" ht="13.8" x14ac:dyDescent="0.3">
      <c r="B65071" s="10"/>
      <c r="L65071" s="10"/>
      <c r="M65071" s="10"/>
    </row>
    <row r="65072" spans="2:13" s="1" customFormat="1" ht="13.8" x14ac:dyDescent="0.3">
      <c r="B65072" s="10"/>
      <c r="L65072" s="10"/>
      <c r="M65072" s="10"/>
    </row>
    <row r="65073" spans="2:13" s="1" customFormat="1" ht="13.8" x14ac:dyDescent="0.3">
      <c r="B65073" s="10"/>
      <c r="L65073" s="10"/>
      <c r="M65073" s="10"/>
    </row>
    <row r="65074" spans="2:13" s="1" customFormat="1" ht="13.8" x14ac:dyDescent="0.3">
      <c r="B65074" s="10"/>
      <c r="L65074" s="10"/>
      <c r="M65074" s="10"/>
    </row>
    <row r="65075" spans="2:13" s="1" customFormat="1" ht="13.8" x14ac:dyDescent="0.3">
      <c r="B65075" s="10"/>
      <c r="L65075" s="10"/>
      <c r="M65075" s="10"/>
    </row>
    <row r="65076" spans="2:13" s="1" customFormat="1" ht="13.8" x14ac:dyDescent="0.3">
      <c r="B65076" s="10"/>
      <c r="L65076" s="10"/>
      <c r="M65076" s="10"/>
    </row>
    <row r="65077" spans="2:13" s="1" customFormat="1" ht="13.8" x14ac:dyDescent="0.3">
      <c r="B65077" s="10"/>
      <c r="L65077" s="10"/>
      <c r="M65077" s="10"/>
    </row>
    <row r="65078" spans="2:13" s="1" customFormat="1" ht="13.8" x14ac:dyDescent="0.3">
      <c r="B65078" s="10"/>
      <c r="L65078" s="10"/>
      <c r="M65078" s="10"/>
    </row>
    <row r="65079" spans="2:13" s="1" customFormat="1" ht="13.8" x14ac:dyDescent="0.3">
      <c r="B65079" s="10"/>
      <c r="L65079" s="10"/>
      <c r="M65079" s="10"/>
    </row>
    <row r="65080" spans="2:13" s="1" customFormat="1" ht="13.8" x14ac:dyDescent="0.3">
      <c r="B65080" s="10"/>
      <c r="L65080" s="10"/>
      <c r="M65080" s="10"/>
    </row>
    <row r="65081" spans="2:13" s="1" customFormat="1" ht="13.8" x14ac:dyDescent="0.3">
      <c r="B65081" s="10"/>
      <c r="L65081" s="10"/>
      <c r="M65081" s="10"/>
    </row>
    <row r="65082" spans="2:13" s="1" customFormat="1" ht="13.8" x14ac:dyDescent="0.3">
      <c r="B65082" s="10"/>
      <c r="L65082" s="10"/>
      <c r="M65082" s="10"/>
    </row>
    <row r="65083" spans="2:13" s="1" customFormat="1" ht="13.8" x14ac:dyDescent="0.3">
      <c r="B65083" s="10"/>
      <c r="L65083" s="10"/>
      <c r="M65083" s="10"/>
    </row>
    <row r="65084" spans="2:13" s="1" customFormat="1" ht="13.8" x14ac:dyDescent="0.3">
      <c r="B65084" s="10"/>
      <c r="L65084" s="10"/>
      <c r="M65084" s="10"/>
    </row>
    <row r="65085" spans="2:13" s="1" customFormat="1" ht="13.8" x14ac:dyDescent="0.3">
      <c r="B65085" s="10"/>
      <c r="L65085" s="10"/>
      <c r="M65085" s="10"/>
    </row>
    <row r="65086" spans="2:13" s="1" customFormat="1" ht="13.8" x14ac:dyDescent="0.3">
      <c r="B65086" s="10"/>
      <c r="L65086" s="10"/>
      <c r="M65086" s="10"/>
    </row>
    <row r="65087" spans="2:13" s="1" customFormat="1" ht="13.8" x14ac:dyDescent="0.3">
      <c r="B65087" s="10"/>
      <c r="L65087" s="10"/>
      <c r="M65087" s="10"/>
    </row>
    <row r="65088" spans="2:13" s="1" customFormat="1" ht="13.8" x14ac:dyDescent="0.3">
      <c r="B65088" s="10"/>
      <c r="L65088" s="10"/>
      <c r="M65088" s="10"/>
    </row>
    <row r="65089" spans="2:13" s="1" customFormat="1" ht="13.8" x14ac:dyDescent="0.3">
      <c r="B65089" s="10"/>
      <c r="L65089" s="10"/>
      <c r="M65089" s="10"/>
    </row>
    <row r="65090" spans="2:13" s="1" customFormat="1" ht="13.8" x14ac:dyDescent="0.3">
      <c r="B65090" s="10"/>
      <c r="L65090" s="10"/>
      <c r="M65090" s="10"/>
    </row>
    <row r="65091" spans="2:13" s="1" customFormat="1" ht="13.8" x14ac:dyDescent="0.3">
      <c r="B65091" s="10"/>
      <c r="L65091" s="10"/>
      <c r="M65091" s="10"/>
    </row>
    <row r="65092" spans="2:13" s="1" customFormat="1" ht="13.8" x14ac:dyDescent="0.3">
      <c r="B65092" s="10"/>
      <c r="L65092" s="10"/>
      <c r="M65092" s="10"/>
    </row>
    <row r="65093" spans="2:13" s="1" customFormat="1" ht="13.8" x14ac:dyDescent="0.3">
      <c r="B65093" s="10"/>
      <c r="L65093" s="10"/>
      <c r="M65093" s="10"/>
    </row>
    <row r="65094" spans="2:13" s="1" customFormat="1" ht="13.8" x14ac:dyDescent="0.3">
      <c r="B65094" s="10"/>
      <c r="L65094" s="10"/>
      <c r="M65094" s="10"/>
    </row>
    <row r="65095" spans="2:13" s="1" customFormat="1" ht="13.8" x14ac:dyDescent="0.3">
      <c r="B65095" s="10"/>
      <c r="L65095" s="10"/>
      <c r="M65095" s="10"/>
    </row>
    <row r="65096" spans="2:13" s="1" customFormat="1" ht="13.8" x14ac:dyDescent="0.3">
      <c r="B65096" s="10"/>
      <c r="L65096" s="10"/>
      <c r="M65096" s="10"/>
    </row>
    <row r="65097" spans="2:13" s="1" customFormat="1" ht="13.8" x14ac:dyDescent="0.3">
      <c r="B65097" s="10"/>
      <c r="L65097" s="10"/>
      <c r="M65097" s="10"/>
    </row>
    <row r="65098" spans="2:13" s="1" customFormat="1" ht="13.8" x14ac:dyDescent="0.3">
      <c r="B65098" s="10"/>
      <c r="L65098" s="10"/>
      <c r="M65098" s="10"/>
    </row>
    <row r="65099" spans="2:13" s="1" customFormat="1" ht="13.8" x14ac:dyDescent="0.3">
      <c r="B65099" s="10"/>
      <c r="L65099" s="10"/>
      <c r="M65099" s="10"/>
    </row>
    <row r="65100" spans="2:13" s="1" customFormat="1" ht="13.8" x14ac:dyDescent="0.3">
      <c r="B65100" s="10"/>
      <c r="L65100" s="10"/>
      <c r="M65100" s="10"/>
    </row>
    <row r="65101" spans="2:13" s="1" customFormat="1" ht="13.8" x14ac:dyDescent="0.3">
      <c r="B65101" s="10"/>
      <c r="L65101" s="10"/>
      <c r="M65101" s="10"/>
    </row>
    <row r="65102" spans="2:13" s="1" customFormat="1" ht="13.8" x14ac:dyDescent="0.3">
      <c r="B65102" s="10"/>
      <c r="L65102" s="10"/>
      <c r="M65102" s="10"/>
    </row>
    <row r="65103" spans="2:13" s="1" customFormat="1" ht="13.8" x14ac:dyDescent="0.3">
      <c r="B65103" s="10"/>
      <c r="L65103" s="10"/>
      <c r="M65103" s="10"/>
    </row>
    <row r="65104" spans="2:13" s="1" customFormat="1" ht="13.8" x14ac:dyDescent="0.3">
      <c r="B65104" s="10"/>
      <c r="L65104" s="10"/>
      <c r="M65104" s="10"/>
    </row>
    <row r="65105" spans="2:13" s="1" customFormat="1" ht="13.8" x14ac:dyDescent="0.3">
      <c r="B65105" s="10"/>
      <c r="L65105" s="10"/>
      <c r="M65105" s="10"/>
    </row>
    <row r="65106" spans="2:13" s="1" customFormat="1" ht="13.8" x14ac:dyDescent="0.3">
      <c r="B65106" s="10"/>
      <c r="L65106" s="10"/>
      <c r="M65106" s="10"/>
    </row>
    <row r="65107" spans="2:13" s="1" customFormat="1" ht="13.8" x14ac:dyDescent="0.3">
      <c r="B65107" s="10"/>
      <c r="L65107" s="10"/>
      <c r="M65107" s="10"/>
    </row>
    <row r="65108" spans="2:13" s="1" customFormat="1" ht="13.8" x14ac:dyDescent="0.3">
      <c r="B65108" s="10"/>
      <c r="L65108" s="10"/>
      <c r="M65108" s="10"/>
    </row>
    <row r="65109" spans="2:13" s="1" customFormat="1" ht="13.8" x14ac:dyDescent="0.3">
      <c r="B65109" s="10"/>
      <c r="L65109" s="10"/>
      <c r="M65109" s="10"/>
    </row>
    <row r="65110" spans="2:13" s="1" customFormat="1" ht="13.8" x14ac:dyDescent="0.3">
      <c r="B65110" s="10"/>
      <c r="L65110" s="10"/>
      <c r="M65110" s="10"/>
    </row>
    <row r="65111" spans="2:13" s="1" customFormat="1" ht="13.8" x14ac:dyDescent="0.3">
      <c r="B65111" s="10"/>
      <c r="L65111" s="10"/>
      <c r="M65111" s="10"/>
    </row>
    <row r="65112" spans="2:13" s="1" customFormat="1" ht="13.8" x14ac:dyDescent="0.3">
      <c r="B65112" s="10"/>
      <c r="L65112" s="10"/>
      <c r="M65112" s="10"/>
    </row>
    <row r="65113" spans="2:13" s="1" customFormat="1" ht="13.8" x14ac:dyDescent="0.3">
      <c r="B65113" s="10"/>
      <c r="L65113" s="10"/>
      <c r="M65113" s="10"/>
    </row>
    <row r="65114" spans="2:13" s="1" customFormat="1" ht="13.8" x14ac:dyDescent="0.3">
      <c r="B65114" s="10"/>
      <c r="L65114" s="10"/>
      <c r="M65114" s="10"/>
    </row>
    <row r="65115" spans="2:13" s="1" customFormat="1" ht="13.8" x14ac:dyDescent="0.3">
      <c r="B65115" s="10"/>
      <c r="L65115" s="10"/>
      <c r="M65115" s="10"/>
    </row>
    <row r="65116" spans="2:13" s="1" customFormat="1" ht="13.8" x14ac:dyDescent="0.3">
      <c r="B65116" s="10"/>
      <c r="L65116" s="10"/>
      <c r="M65116" s="10"/>
    </row>
    <row r="65117" spans="2:13" s="1" customFormat="1" ht="13.8" x14ac:dyDescent="0.3">
      <c r="B65117" s="10"/>
      <c r="L65117" s="10"/>
      <c r="M65117" s="10"/>
    </row>
    <row r="65118" spans="2:13" s="1" customFormat="1" ht="13.8" x14ac:dyDescent="0.3">
      <c r="B65118" s="10"/>
      <c r="L65118" s="10"/>
      <c r="M65118" s="10"/>
    </row>
    <row r="65119" spans="2:13" s="1" customFormat="1" ht="13.8" x14ac:dyDescent="0.3">
      <c r="B65119" s="10"/>
      <c r="L65119" s="10"/>
      <c r="M65119" s="10"/>
    </row>
    <row r="65120" spans="2:13" s="1" customFormat="1" ht="13.8" x14ac:dyDescent="0.3">
      <c r="B65120" s="10"/>
      <c r="L65120" s="10"/>
      <c r="M65120" s="10"/>
    </row>
    <row r="65121" spans="2:13" s="1" customFormat="1" ht="13.8" x14ac:dyDescent="0.3">
      <c r="B65121" s="10"/>
      <c r="L65121" s="10"/>
      <c r="M65121" s="10"/>
    </row>
    <row r="65122" spans="2:13" s="1" customFormat="1" ht="13.8" x14ac:dyDescent="0.3">
      <c r="B65122" s="10"/>
      <c r="L65122" s="10"/>
      <c r="M65122" s="10"/>
    </row>
    <row r="65123" spans="2:13" s="1" customFormat="1" ht="13.8" x14ac:dyDescent="0.3">
      <c r="B65123" s="10"/>
      <c r="L65123" s="10"/>
      <c r="M65123" s="10"/>
    </row>
    <row r="65124" spans="2:13" s="1" customFormat="1" ht="13.8" x14ac:dyDescent="0.3">
      <c r="B65124" s="10"/>
      <c r="L65124" s="10"/>
      <c r="M65124" s="10"/>
    </row>
    <row r="65125" spans="2:13" s="1" customFormat="1" ht="13.8" x14ac:dyDescent="0.3">
      <c r="B65125" s="10"/>
      <c r="L65125" s="10"/>
      <c r="M65125" s="10"/>
    </row>
    <row r="65126" spans="2:13" s="1" customFormat="1" ht="13.8" x14ac:dyDescent="0.3">
      <c r="B65126" s="10"/>
      <c r="L65126" s="10"/>
      <c r="M65126" s="10"/>
    </row>
    <row r="65127" spans="2:13" s="1" customFormat="1" ht="13.8" x14ac:dyDescent="0.3">
      <c r="B65127" s="10"/>
      <c r="L65127" s="10"/>
      <c r="M65127" s="10"/>
    </row>
    <row r="65128" spans="2:13" s="1" customFormat="1" ht="13.8" x14ac:dyDescent="0.3">
      <c r="B65128" s="10"/>
      <c r="L65128" s="10"/>
      <c r="M65128" s="10"/>
    </row>
    <row r="65129" spans="2:13" s="1" customFormat="1" ht="13.8" x14ac:dyDescent="0.3">
      <c r="B65129" s="10"/>
      <c r="L65129" s="10"/>
      <c r="M65129" s="10"/>
    </row>
    <row r="65130" spans="2:13" s="1" customFormat="1" ht="13.8" x14ac:dyDescent="0.3">
      <c r="B65130" s="10"/>
      <c r="L65130" s="10"/>
      <c r="M65130" s="10"/>
    </row>
    <row r="65131" spans="2:13" s="1" customFormat="1" ht="13.8" x14ac:dyDescent="0.3">
      <c r="B65131" s="10"/>
      <c r="L65131" s="10"/>
      <c r="M65131" s="10"/>
    </row>
    <row r="65132" spans="2:13" s="1" customFormat="1" ht="13.8" x14ac:dyDescent="0.3">
      <c r="B65132" s="10"/>
      <c r="L65132" s="10"/>
      <c r="M65132" s="10"/>
    </row>
    <row r="65133" spans="2:13" s="1" customFormat="1" ht="13.8" x14ac:dyDescent="0.3">
      <c r="B65133" s="10"/>
      <c r="L65133" s="10"/>
      <c r="M65133" s="10"/>
    </row>
    <row r="65134" spans="2:13" s="1" customFormat="1" ht="13.8" x14ac:dyDescent="0.3">
      <c r="B65134" s="10"/>
      <c r="L65134" s="10"/>
      <c r="M65134" s="10"/>
    </row>
    <row r="65135" spans="2:13" s="1" customFormat="1" ht="13.8" x14ac:dyDescent="0.3">
      <c r="B65135" s="10"/>
      <c r="L65135" s="10"/>
      <c r="M65135" s="10"/>
    </row>
    <row r="65136" spans="2:13" s="1" customFormat="1" ht="13.8" x14ac:dyDescent="0.3">
      <c r="B65136" s="10"/>
      <c r="L65136" s="10"/>
      <c r="M65136" s="10"/>
    </row>
    <row r="65137" spans="2:13" s="1" customFormat="1" ht="13.8" x14ac:dyDescent="0.3">
      <c r="B65137" s="10"/>
      <c r="L65137" s="10"/>
      <c r="M65137" s="10"/>
    </row>
    <row r="65138" spans="2:13" s="1" customFormat="1" ht="13.8" x14ac:dyDescent="0.3">
      <c r="B65138" s="10"/>
      <c r="L65138" s="10"/>
      <c r="M65138" s="10"/>
    </row>
    <row r="65139" spans="2:13" s="1" customFormat="1" ht="13.8" x14ac:dyDescent="0.3">
      <c r="B65139" s="10"/>
      <c r="L65139" s="10"/>
      <c r="M65139" s="10"/>
    </row>
    <row r="65140" spans="2:13" s="1" customFormat="1" ht="13.8" x14ac:dyDescent="0.3">
      <c r="B65140" s="10"/>
      <c r="L65140" s="10"/>
      <c r="M65140" s="10"/>
    </row>
    <row r="65141" spans="2:13" s="1" customFormat="1" ht="13.8" x14ac:dyDescent="0.3">
      <c r="B65141" s="10"/>
      <c r="L65141" s="10"/>
      <c r="M65141" s="10"/>
    </row>
    <row r="65142" spans="2:13" s="1" customFormat="1" ht="13.8" x14ac:dyDescent="0.3">
      <c r="B65142" s="10"/>
      <c r="L65142" s="10"/>
      <c r="M65142" s="10"/>
    </row>
    <row r="65143" spans="2:13" s="1" customFormat="1" ht="13.8" x14ac:dyDescent="0.3">
      <c r="B65143" s="10"/>
      <c r="L65143" s="10"/>
      <c r="M65143" s="10"/>
    </row>
    <row r="65144" spans="2:13" s="1" customFormat="1" ht="13.8" x14ac:dyDescent="0.3">
      <c r="B65144" s="10"/>
      <c r="L65144" s="10"/>
      <c r="M65144" s="10"/>
    </row>
    <row r="65145" spans="2:13" s="1" customFormat="1" ht="13.8" x14ac:dyDescent="0.3">
      <c r="B65145" s="10"/>
      <c r="L65145" s="10"/>
      <c r="M65145" s="10"/>
    </row>
    <row r="65146" spans="2:13" s="1" customFormat="1" ht="13.8" x14ac:dyDescent="0.3">
      <c r="B65146" s="10"/>
      <c r="L65146" s="10"/>
      <c r="M65146" s="10"/>
    </row>
    <row r="65147" spans="2:13" s="1" customFormat="1" ht="13.8" x14ac:dyDescent="0.3">
      <c r="B65147" s="10"/>
      <c r="L65147" s="10"/>
      <c r="M65147" s="10"/>
    </row>
    <row r="65148" spans="2:13" s="1" customFormat="1" ht="13.8" x14ac:dyDescent="0.3">
      <c r="B65148" s="10"/>
      <c r="L65148" s="10"/>
      <c r="M65148" s="10"/>
    </row>
    <row r="65149" spans="2:13" s="1" customFormat="1" ht="13.8" x14ac:dyDescent="0.3">
      <c r="B65149" s="10"/>
      <c r="L65149" s="10"/>
      <c r="M65149" s="10"/>
    </row>
    <row r="65150" spans="2:13" s="1" customFormat="1" ht="13.8" x14ac:dyDescent="0.3">
      <c r="B65150" s="10"/>
      <c r="L65150" s="10"/>
      <c r="M65150" s="10"/>
    </row>
    <row r="65151" spans="2:13" s="1" customFormat="1" ht="13.8" x14ac:dyDescent="0.3">
      <c r="B65151" s="10"/>
      <c r="L65151" s="10"/>
      <c r="M65151" s="10"/>
    </row>
    <row r="65152" spans="2:13" s="1" customFormat="1" ht="13.8" x14ac:dyDescent="0.3">
      <c r="B65152" s="10"/>
      <c r="L65152" s="10"/>
      <c r="M65152" s="10"/>
    </row>
    <row r="65153" spans="2:13" s="1" customFormat="1" ht="13.8" x14ac:dyDescent="0.3">
      <c r="B65153" s="10"/>
      <c r="L65153" s="10"/>
      <c r="M65153" s="10"/>
    </row>
    <row r="65154" spans="2:13" s="1" customFormat="1" ht="13.8" x14ac:dyDescent="0.3">
      <c r="B65154" s="10"/>
      <c r="L65154" s="10"/>
      <c r="M65154" s="10"/>
    </row>
    <row r="65155" spans="2:13" s="1" customFormat="1" ht="13.8" x14ac:dyDescent="0.3">
      <c r="B65155" s="10"/>
      <c r="L65155" s="10"/>
      <c r="M65155" s="10"/>
    </row>
    <row r="65156" spans="2:13" s="1" customFormat="1" ht="13.8" x14ac:dyDescent="0.3">
      <c r="B65156" s="10"/>
      <c r="L65156" s="10"/>
      <c r="M65156" s="10"/>
    </row>
    <row r="65157" spans="2:13" s="1" customFormat="1" ht="13.8" x14ac:dyDescent="0.3">
      <c r="B65157" s="10"/>
      <c r="L65157" s="10"/>
      <c r="M65157" s="10"/>
    </row>
    <row r="65158" spans="2:13" s="1" customFormat="1" ht="13.8" x14ac:dyDescent="0.3">
      <c r="B65158" s="10"/>
      <c r="L65158" s="10"/>
      <c r="M65158" s="10"/>
    </row>
    <row r="65159" spans="2:13" s="1" customFormat="1" ht="13.8" x14ac:dyDescent="0.3">
      <c r="B65159" s="10"/>
      <c r="L65159" s="10"/>
      <c r="M65159" s="10"/>
    </row>
    <row r="65160" spans="2:13" s="1" customFormat="1" ht="13.8" x14ac:dyDescent="0.3">
      <c r="B65160" s="10"/>
      <c r="L65160" s="10"/>
      <c r="M65160" s="10"/>
    </row>
    <row r="65161" spans="2:13" s="1" customFormat="1" ht="13.8" x14ac:dyDescent="0.3">
      <c r="B65161" s="10"/>
      <c r="L65161" s="10"/>
      <c r="M65161" s="10"/>
    </row>
    <row r="65162" spans="2:13" s="1" customFormat="1" ht="13.8" x14ac:dyDescent="0.3">
      <c r="B65162" s="10"/>
      <c r="L65162" s="10"/>
      <c r="M65162" s="10"/>
    </row>
    <row r="65163" spans="2:13" s="1" customFormat="1" ht="13.8" x14ac:dyDescent="0.3">
      <c r="B65163" s="10"/>
      <c r="L65163" s="10"/>
      <c r="M65163" s="10"/>
    </row>
    <row r="65164" spans="2:13" s="1" customFormat="1" ht="13.8" x14ac:dyDescent="0.3">
      <c r="B65164" s="10"/>
      <c r="L65164" s="10"/>
      <c r="M65164" s="10"/>
    </row>
    <row r="65165" spans="2:13" s="1" customFormat="1" ht="13.8" x14ac:dyDescent="0.3">
      <c r="B65165" s="10"/>
      <c r="L65165" s="10"/>
      <c r="M65165" s="10"/>
    </row>
    <row r="65166" spans="2:13" s="1" customFormat="1" ht="13.8" x14ac:dyDescent="0.3">
      <c r="B65166" s="10"/>
      <c r="L65166" s="10"/>
      <c r="M65166" s="10"/>
    </row>
    <row r="65167" spans="2:13" s="1" customFormat="1" ht="13.8" x14ac:dyDescent="0.3">
      <c r="B65167" s="10"/>
      <c r="L65167" s="10"/>
      <c r="M65167" s="10"/>
    </row>
    <row r="65168" spans="2:13" s="1" customFormat="1" ht="13.8" x14ac:dyDescent="0.3">
      <c r="B65168" s="10"/>
      <c r="L65168" s="10"/>
      <c r="M65168" s="10"/>
    </row>
    <row r="65169" spans="2:13" s="1" customFormat="1" ht="13.8" x14ac:dyDescent="0.3">
      <c r="B65169" s="10"/>
      <c r="L65169" s="10"/>
      <c r="M65169" s="10"/>
    </row>
    <row r="65170" spans="2:13" s="1" customFormat="1" ht="13.8" x14ac:dyDescent="0.3">
      <c r="B65170" s="10"/>
      <c r="L65170" s="10"/>
      <c r="M65170" s="10"/>
    </row>
    <row r="65171" spans="2:13" s="1" customFormat="1" ht="13.8" x14ac:dyDescent="0.3">
      <c r="B65171" s="10"/>
      <c r="L65171" s="10"/>
      <c r="M65171" s="10"/>
    </row>
    <row r="65172" spans="2:13" s="1" customFormat="1" ht="13.8" x14ac:dyDescent="0.3">
      <c r="B65172" s="10"/>
      <c r="L65172" s="10"/>
      <c r="M65172" s="10"/>
    </row>
    <row r="65173" spans="2:13" s="1" customFormat="1" ht="13.8" x14ac:dyDescent="0.3">
      <c r="B65173" s="10"/>
      <c r="L65173" s="10"/>
      <c r="M65173" s="10"/>
    </row>
    <row r="65174" spans="2:13" s="1" customFormat="1" ht="13.8" x14ac:dyDescent="0.3">
      <c r="B65174" s="10"/>
      <c r="L65174" s="10"/>
      <c r="M65174" s="10"/>
    </row>
    <row r="65175" spans="2:13" s="1" customFormat="1" ht="13.8" x14ac:dyDescent="0.3">
      <c r="B65175" s="10"/>
      <c r="L65175" s="10"/>
      <c r="M65175" s="10"/>
    </row>
    <row r="65176" spans="2:13" s="1" customFormat="1" ht="13.8" x14ac:dyDescent="0.3">
      <c r="B65176" s="10"/>
      <c r="L65176" s="10"/>
      <c r="M65176" s="10"/>
    </row>
    <row r="65177" spans="2:13" s="1" customFormat="1" ht="13.8" x14ac:dyDescent="0.3">
      <c r="B65177" s="10"/>
      <c r="L65177" s="10"/>
      <c r="M65177" s="10"/>
    </row>
    <row r="65178" spans="2:13" s="1" customFormat="1" ht="13.8" x14ac:dyDescent="0.3">
      <c r="B65178" s="10"/>
      <c r="L65178" s="10"/>
      <c r="M65178" s="10"/>
    </row>
    <row r="65179" spans="2:13" s="1" customFormat="1" ht="13.8" x14ac:dyDescent="0.3">
      <c r="B65179" s="10"/>
      <c r="L65179" s="10"/>
      <c r="M65179" s="10"/>
    </row>
    <row r="65180" spans="2:13" s="1" customFormat="1" ht="13.8" x14ac:dyDescent="0.3">
      <c r="B65180" s="10"/>
      <c r="L65180" s="10"/>
      <c r="M65180" s="10"/>
    </row>
    <row r="65181" spans="2:13" s="1" customFormat="1" ht="13.8" x14ac:dyDescent="0.3">
      <c r="B65181" s="10"/>
      <c r="L65181" s="10"/>
      <c r="M65181" s="10"/>
    </row>
    <row r="65182" spans="2:13" s="1" customFormat="1" ht="13.8" x14ac:dyDescent="0.3">
      <c r="B65182" s="10"/>
      <c r="L65182" s="10"/>
      <c r="M65182" s="10"/>
    </row>
    <row r="65183" spans="2:13" s="1" customFormat="1" ht="13.8" x14ac:dyDescent="0.3">
      <c r="B65183" s="10"/>
      <c r="L65183" s="10"/>
      <c r="M65183" s="10"/>
    </row>
    <row r="65184" spans="2:13" s="1" customFormat="1" ht="13.8" x14ac:dyDescent="0.3">
      <c r="B65184" s="10"/>
      <c r="L65184" s="10"/>
      <c r="M65184" s="10"/>
    </row>
    <row r="65185" spans="2:13" s="1" customFormat="1" ht="13.8" x14ac:dyDescent="0.3">
      <c r="B65185" s="10"/>
      <c r="L65185" s="10"/>
      <c r="M65185" s="10"/>
    </row>
    <row r="65186" spans="2:13" s="1" customFormat="1" ht="13.8" x14ac:dyDescent="0.3">
      <c r="B65186" s="10"/>
      <c r="L65186" s="10"/>
      <c r="M65186" s="10"/>
    </row>
    <row r="65187" spans="2:13" s="1" customFormat="1" ht="13.8" x14ac:dyDescent="0.3">
      <c r="B65187" s="10"/>
      <c r="L65187" s="10"/>
      <c r="M65187" s="10"/>
    </row>
    <row r="65188" spans="2:13" s="1" customFormat="1" ht="13.8" x14ac:dyDescent="0.3">
      <c r="B65188" s="10"/>
      <c r="L65188" s="10"/>
      <c r="M65188" s="10"/>
    </row>
    <row r="65189" spans="2:13" s="1" customFormat="1" ht="13.8" x14ac:dyDescent="0.3">
      <c r="B65189" s="10"/>
      <c r="L65189" s="10"/>
      <c r="M65189" s="10"/>
    </row>
    <row r="65190" spans="2:13" s="1" customFormat="1" ht="13.8" x14ac:dyDescent="0.3">
      <c r="B65190" s="10"/>
      <c r="L65190" s="10"/>
      <c r="M65190" s="10"/>
    </row>
    <row r="65191" spans="2:13" s="1" customFormat="1" ht="13.8" x14ac:dyDescent="0.3">
      <c r="B65191" s="10"/>
      <c r="L65191" s="10"/>
      <c r="M65191" s="10"/>
    </row>
    <row r="65192" spans="2:13" s="1" customFormat="1" ht="13.8" x14ac:dyDescent="0.3">
      <c r="B65192" s="10"/>
      <c r="L65192" s="10"/>
      <c r="M65192" s="10"/>
    </row>
    <row r="65193" spans="2:13" s="1" customFormat="1" ht="13.8" x14ac:dyDescent="0.3">
      <c r="B65193" s="10"/>
      <c r="L65193" s="10"/>
      <c r="M65193" s="10"/>
    </row>
    <row r="65194" spans="2:13" s="1" customFormat="1" ht="13.8" x14ac:dyDescent="0.3">
      <c r="B65194" s="10"/>
      <c r="L65194" s="10"/>
      <c r="M65194" s="10"/>
    </row>
    <row r="65195" spans="2:13" s="1" customFormat="1" ht="13.8" x14ac:dyDescent="0.3">
      <c r="B65195" s="10"/>
      <c r="L65195" s="10"/>
      <c r="M65195" s="10"/>
    </row>
    <row r="65196" spans="2:13" s="1" customFormat="1" ht="13.8" x14ac:dyDescent="0.3">
      <c r="B65196" s="10"/>
      <c r="L65196" s="10"/>
      <c r="M65196" s="10"/>
    </row>
    <row r="65197" spans="2:13" s="1" customFormat="1" ht="13.8" x14ac:dyDescent="0.3">
      <c r="B65197" s="10"/>
      <c r="L65197" s="10"/>
      <c r="M65197" s="10"/>
    </row>
    <row r="65198" spans="2:13" s="1" customFormat="1" ht="13.8" x14ac:dyDescent="0.3">
      <c r="B65198" s="10"/>
      <c r="L65198" s="10"/>
      <c r="M65198" s="10"/>
    </row>
    <row r="65199" spans="2:13" s="1" customFormat="1" ht="13.8" x14ac:dyDescent="0.3">
      <c r="B65199" s="10"/>
      <c r="L65199" s="10"/>
      <c r="M65199" s="10"/>
    </row>
    <row r="65200" spans="2:13" s="1" customFormat="1" ht="13.8" x14ac:dyDescent="0.3">
      <c r="B65200" s="10"/>
      <c r="L65200" s="10"/>
      <c r="M65200" s="10"/>
    </row>
    <row r="65201" spans="2:13" s="1" customFormat="1" ht="13.8" x14ac:dyDescent="0.3">
      <c r="B65201" s="10"/>
      <c r="L65201" s="10"/>
      <c r="M65201" s="10"/>
    </row>
    <row r="65202" spans="2:13" s="1" customFormat="1" ht="13.8" x14ac:dyDescent="0.3">
      <c r="B65202" s="10"/>
      <c r="L65202" s="10"/>
      <c r="M65202" s="10"/>
    </row>
    <row r="65203" spans="2:13" s="1" customFormat="1" ht="13.8" x14ac:dyDescent="0.3">
      <c r="B65203" s="10"/>
      <c r="L65203" s="10"/>
      <c r="M65203" s="10"/>
    </row>
    <row r="65204" spans="2:13" s="1" customFormat="1" ht="13.8" x14ac:dyDescent="0.3">
      <c r="B65204" s="10"/>
      <c r="L65204" s="10"/>
      <c r="M65204" s="10"/>
    </row>
    <row r="65205" spans="2:13" s="1" customFormat="1" ht="13.8" x14ac:dyDescent="0.3">
      <c r="B65205" s="10"/>
      <c r="L65205" s="10"/>
      <c r="M65205" s="10"/>
    </row>
    <row r="65206" spans="2:13" s="1" customFormat="1" ht="13.8" x14ac:dyDescent="0.3">
      <c r="B65206" s="10"/>
      <c r="L65206" s="10"/>
      <c r="M65206" s="10"/>
    </row>
    <row r="65207" spans="2:13" s="1" customFormat="1" ht="13.8" x14ac:dyDescent="0.3">
      <c r="B65207" s="10"/>
      <c r="L65207" s="10"/>
      <c r="M65207" s="10"/>
    </row>
    <row r="65208" spans="2:13" s="1" customFormat="1" ht="13.8" x14ac:dyDescent="0.3">
      <c r="B65208" s="10"/>
      <c r="L65208" s="10"/>
      <c r="M65208" s="10"/>
    </row>
    <row r="65209" spans="2:13" s="1" customFormat="1" ht="13.8" x14ac:dyDescent="0.3">
      <c r="B65209" s="10"/>
      <c r="L65209" s="10"/>
      <c r="M65209" s="10"/>
    </row>
    <row r="65210" spans="2:13" s="1" customFormat="1" ht="13.8" x14ac:dyDescent="0.3">
      <c r="B65210" s="10"/>
      <c r="L65210" s="10"/>
      <c r="M65210" s="10"/>
    </row>
    <row r="65211" spans="2:13" s="1" customFormat="1" ht="13.8" x14ac:dyDescent="0.3">
      <c r="B65211" s="10"/>
      <c r="L65211" s="10"/>
      <c r="M65211" s="10"/>
    </row>
    <row r="65212" spans="2:13" s="1" customFormat="1" ht="13.8" x14ac:dyDescent="0.3">
      <c r="B65212" s="10"/>
      <c r="L65212" s="10"/>
      <c r="M65212" s="10"/>
    </row>
    <row r="65213" spans="2:13" s="1" customFormat="1" ht="13.8" x14ac:dyDescent="0.3">
      <c r="B65213" s="10"/>
      <c r="L65213" s="10"/>
      <c r="M65213" s="10"/>
    </row>
    <row r="65214" spans="2:13" s="1" customFormat="1" ht="13.8" x14ac:dyDescent="0.3">
      <c r="B65214" s="10"/>
      <c r="L65214" s="10"/>
      <c r="M65214" s="10"/>
    </row>
    <row r="65215" spans="2:13" s="1" customFormat="1" ht="13.8" x14ac:dyDescent="0.3">
      <c r="B65215" s="10"/>
      <c r="L65215" s="10"/>
      <c r="M65215" s="10"/>
    </row>
    <row r="65216" spans="2:13" s="1" customFormat="1" ht="13.8" x14ac:dyDescent="0.3">
      <c r="B65216" s="10"/>
      <c r="L65216" s="10"/>
      <c r="M65216" s="10"/>
    </row>
    <row r="65217" spans="2:13" s="1" customFormat="1" ht="13.8" x14ac:dyDescent="0.3">
      <c r="B65217" s="10"/>
      <c r="L65217" s="10"/>
      <c r="M65217" s="10"/>
    </row>
    <row r="65218" spans="2:13" s="1" customFormat="1" ht="13.8" x14ac:dyDescent="0.3">
      <c r="B65218" s="10"/>
      <c r="L65218" s="10"/>
      <c r="M65218" s="10"/>
    </row>
    <row r="65219" spans="2:13" s="1" customFormat="1" ht="13.8" x14ac:dyDescent="0.3">
      <c r="B65219" s="10"/>
      <c r="L65219" s="10"/>
      <c r="M65219" s="10"/>
    </row>
    <row r="65220" spans="2:13" s="1" customFormat="1" ht="13.8" x14ac:dyDescent="0.3">
      <c r="B65220" s="10"/>
      <c r="L65220" s="10"/>
      <c r="M65220" s="10"/>
    </row>
    <row r="65221" spans="2:13" s="1" customFormat="1" ht="13.8" x14ac:dyDescent="0.3">
      <c r="B65221" s="10"/>
      <c r="L65221" s="10"/>
      <c r="M65221" s="10"/>
    </row>
    <row r="65222" spans="2:13" s="1" customFormat="1" ht="13.8" x14ac:dyDescent="0.3">
      <c r="B65222" s="10"/>
      <c r="L65222" s="10"/>
      <c r="M65222" s="10"/>
    </row>
    <row r="65223" spans="2:13" s="1" customFormat="1" ht="13.8" x14ac:dyDescent="0.3">
      <c r="B65223" s="10"/>
      <c r="L65223" s="10"/>
      <c r="M65223" s="10"/>
    </row>
    <row r="65224" spans="2:13" s="1" customFormat="1" ht="13.8" x14ac:dyDescent="0.3">
      <c r="B65224" s="10"/>
      <c r="L65224" s="10"/>
      <c r="M65224" s="10"/>
    </row>
    <row r="65225" spans="2:13" s="1" customFormat="1" ht="13.8" x14ac:dyDescent="0.3">
      <c r="B65225" s="10"/>
      <c r="L65225" s="10"/>
      <c r="M65225" s="10"/>
    </row>
    <row r="65226" spans="2:13" s="1" customFormat="1" ht="13.8" x14ac:dyDescent="0.3">
      <c r="B65226" s="10"/>
      <c r="L65226" s="10"/>
      <c r="M65226" s="10"/>
    </row>
    <row r="65227" spans="2:13" s="1" customFormat="1" ht="13.8" x14ac:dyDescent="0.3">
      <c r="B65227" s="10"/>
      <c r="L65227" s="10"/>
      <c r="M65227" s="10"/>
    </row>
    <row r="65228" spans="2:13" s="1" customFormat="1" ht="13.8" x14ac:dyDescent="0.3">
      <c r="B65228" s="10"/>
      <c r="L65228" s="10"/>
      <c r="M65228" s="10"/>
    </row>
    <row r="65229" spans="2:13" s="1" customFormat="1" ht="13.8" x14ac:dyDescent="0.3">
      <c r="B65229" s="10"/>
      <c r="L65229" s="10"/>
      <c r="M65229" s="10"/>
    </row>
    <row r="65230" spans="2:13" s="1" customFormat="1" ht="13.8" x14ac:dyDescent="0.3">
      <c r="B65230" s="10"/>
      <c r="L65230" s="10"/>
      <c r="M65230" s="10"/>
    </row>
    <row r="65231" spans="2:13" s="1" customFormat="1" ht="13.8" x14ac:dyDescent="0.3">
      <c r="B65231" s="10"/>
      <c r="L65231" s="10"/>
      <c r="M65231" s="10"/>
    </row>
    <row r="65232" spans="2:13" s="1" customFormat="1" ht="13.8" x14ac:dyDescent="0.3">
      <c r="B65232" s="10"/>
      <c r="L65232" s="10"/>
      <c r="M65232" s="10"/>
    </row>
    <row r="65233" spans="2:13" s="1" customFormat="1" ht="13.8" x14ac:dyDescent="0.3">
      <c r="B65233" s="10"/>
      <c r="L65233" s="10"/>
      <c r="M65233" s="10"/>
    </row>
    <row r="65234" spans="2:13" s="1" customFormat="1" ht="13.8" x14ac:dyDescent="0.3">
      <c r="B65234" s="10"/>
      <c r="L65234" s="10"/>
      <c r="M65234" s="10"/>
    </row>
    <row r="65235" spans="2:13" s="1" customFormat="1" ht="13.8" x14ac:dyDescent="0.3">
      <c r="B65235" s="10"/>
      <c r="L65235" s="10"/>
      <c r="M65235" s="10"/>
    </row>
    <row r="65236" spans="2:13" s="1" customFormat="1" ht="13.8" x14ac:dyDescent="0.3">
      <c r="B65236" s="10"/>
      <c r="L65236" s="10"/>
      <c r="M65236" s="10"/>
    </row>
    <row r="65237" spans="2:13" s="1" customFormat="1" ht="13.8" x14ac:dyDescent="0.3">
      <c r="B65237" s="10"/>
      <c r="L65237" s="10"/>
      <c r="M65237" s="10"/>
    </row>
    <row r="65238" spans="2:13" s="1" customFormat="1" ht="13.8" x14ac:dyDescent="0.3">
      <c r="B65238" s="10"/>
      <c r="L65238" s="10"/>
      <c r="M65238" s="10"/>
    </row>
    <row r="65239" spans="2:13" s="1" customFormat="1" ht="13.8" x14ac:dyDescent="0.3">
      <c r="B65239" s="10"/>
      <c r="L65239" s="10"/>
      <c r="M65239" s="10"/>
    </row>
    <row r="65240" spans="2:13" s="1" customFormat="1" ht="13.8" x14ac:dyDescent="0.3">
      <c r="B65240" s="10"/>
      <c r="L65240" s="10"/>
      <c r="M65240" s="10"/>
    </row>
    <row r="65241" spans="2:13" s="1" customFormat="1" ht="13.8" x14ac:dyDescent="0.3">
      <c r="B65241" s="10"/>
      <c r="L65241" s="10"/>
      <c r="M65241" s="10"/>
    </row>
    <row r="65242" spans="2:13" s="1" customFormat="1" ht="13.8" x14ac:dyDescent="0.3">
      <c r="B65242" s="10"/>
      <c r="L65242" s="10"/>
      <c r="M65242" s="10"/>
    </row>
    <row r="65243" spans="2:13" s="1" customFormat="1" ht="13.8" x14ac:dyDescent="0.3">
      <c r="B65243" s="10"/>
      <c r="L65243" s="10"/>
      <c r="M65243" s="10"/>
    </row>
    <row r="65244" spans="2:13" s="1" customFormat="1" ht="13.8" x14ac:dyDescent="0.3">
      <c r="B65244" s="10"/>
      <c r="L65244" s="10"/>
      <c r="M65244" s="10"/>
    </row>
    <row r="65245" spans="2:13" s="1" customFormat="1" ht="13.8" x14ac:dyDescent="0.3">
      <c r="B65245" s="10"/>
      <c r="L65245" s="10"/>
      <c r="M65245" s="10"/>
    </row>
    <row r="65246" spans="2:13" s="1" customFormat="1" ht="13.8" x14ac:dyDescent="0.3">
      <c r="B65246" s="10"/>
      <c r="L65246" s="10"/>
      <c r="M65246" s="10"/>
    </row>
    <row r="65247" spans="2:13" s="1" customFormat="1" ht="13.8" x14ac:dyDescent="0.3">
      <c r="B65247" s="10"/>
      <c r="L65247" s="10"/>
      <c r="M65247" s="10"/>
    </row>
    <row r="65248" spans="2:13" s="1" customFormat="1" ht="13.8" x14ac:dyDescent="0.3">
      <c r="B65248" s="10"/>
      <c r="L65248" s="10"/>
      <c r="M65248" s="10"/>
    </row>
    <row r="65249" spans="2:13" s="1" customFormat="1" ht="13.8" x14ac:dyDescent="0.3">
      <c r="B65249" s="10"/>
      <c r="L65249" s="10"/>
      <c r="M65249" s="10"/>
    </row>
    <row r="65250" spans="2:13" s="1" customFormat="1" ht="13.8" x14ac:dyDescent="0.3">
      <c r="B65250" s="10"/>
      <c r="L65250" s="10"/>
      <c r="M65250" s="10"/>
    </row>
    <row r="65251" spans="2:13" s="1" customFormat="1" ht="13.8" x14ac:dyDescent="0.3">
      <c r="B65251" s="10"/>
      <c r="L65251" s="10"/>
      <c r="M65251" s="10"/>
    </row>
    <row r="65252" spans="2:13" s="1" customFormat="1" ht="13.8" x14ac:dyDescent="0.3">
      <c r="B65252" s="10"/>
      <c r="L65252" s="10"/>
      <c r="M65252" s="10"/>
    </row>
    <row r="65253" spans="2:13" s="1" customFormat="1" ht="13.8" x14ac:dyDescent="0.3">
      <c r="B65253" s="10"/>
      <c r="L65253" s="10"/>
      <c r="M65253" s="10"/>
    </row>
    <row r="65254" spans="2:13" s="1" customFormat="1" ht="13.8" x14ac:dyDescent="0.3">
      <c r="B65254" s="10"/>
      <c r="L65254" s="10"/>
      <c r="M65254" s="10"/>
    </row>
    <row r="65255" spans="2:13" s="1" customFormat="1" ht="13.8" x14ac:dyDescent="0.3">
      <c r="B65255" s="10"/>
      <c r="L65255" s="10"/>
      <c r="M65255" s="10"/>
    </row>
    <row r="65256" spans="2:13" s="1" customFormat="1" ht="13.8" x14ac:dyDescent="0.3">
      <c r="B65256" s="10"/>
      <c r="L65256" s="10"/>
      <c r="M65256" s="10"/>
    </row>
    <row r="65257" spans="2:13" s="1" customFormat="1" ht="13.8" x14ac:dyDescent="0.3">
      <c r="B65257" s="10"/>
      <c r="L65257" s="10"/>
      <c r="M65257" s="10"/>
    </row>
    <row r="65258" spans="2:13" s="1" customFormat="1" ht="13.8" x14ac:dyDescent="0.3">
      <c r="B65258" s="10"/>
      <c r="L65258" s="10"/>
      <c r="M65258" s="10"/>
    </row>
    <row r="65259" spans="2:13" s="1" customFormat="1" ht="13.8" x14ac:dyDescent="0.3">
      <c r="B65259" s="10"/>
      <c r="L65259" s="10"/>
      <c r="M65259" s="10"/>
    </row>
    <row r="65260" spans="2:13" s="1" customFormat="1" ht="13.8" x14ac:dyDescent="0.3">
      <c r="B65260" s="10"/>
      <c r="L65260" s="10"/>
      <c r="M65260" s="10"/>
    </row>
    <row r="65261" spans="2:13" s="1" customFormat="1" ht="13.8" x14ac:dyDescent="0.3">
      <c r="B65261" s="10"/>
      <c r="L65261" s="10"/>
      <c r="M65261" s="10"/>
    </row>
    <row r="65262" spans="2:13" s="1" customFormat="1" ht="13.8" x14ac:dyDescent="0.3">
      <c r="B65262" s="10"/>
      <c r="L65262" s="10"/>
      <c r="M65262" s="10"/>
    </row>
    <row r="65263" spans="2:13" s="1" customFormat="1" ht="13.8" x14ac:dyDescent="0.3">
      <c r="B65263" s="10"/>
      <c r="L65263" s="10"/>
      <c r="M65263" s="10"/>
    </row>
    <row r="65264" spans="2:13" s="1" customFormat="1" ht="13.8" x14ac:dyDescent="0.3">
      <c r="B65264" s="10"/>
      <c r="L65264" s="10"/>
      <c r="M65264" s="10"/>
    </row>
    <row r="65265" spans="2:13" s="1" customFormat="1" ht="13.8" x14ac:dyDescent="0.3">
      <c r="B65265" s="10"/>
      <c r="L65265" s="10"/>
      <c r="M65265" s="10"/>
    </row>
    <row r="65266" spans="2:13" s="1" customFormat="1" ht="13.8" x14ac:dyDescent="0.3">
      <c r="B65266" s="10"/>
      <c r="L65266" s="10"/>
      <c r="M65266" s="10"/>
    </row>
    <row r="65267" spans="2:13" s="1" customFormat="1" ht="13.8" x14ac:dyDescent="0.3">
      <c r="B65267" s="10"/>
      <c r="L65267" s="10"/>
      <c r="M65267" s="10"/>
    </row>
    <row r="65268" spans="2:13" s="1" customFormat="1" ht="13.8" x14ac:dyDescent="0.3">
      <c r="B65268" s="10"/>
      <c r="L65268" s="10"/>
      <c r="M65268" s="10"/>
    </row>
    <row r="65269" spans="2:13" s="1" customFormat="1" ht="13.8" x14ac:dyDescent="0.3">
      <c r="B65269" s="10"/>
      <c r="L65269" s="10"/>
      <c r="M65269" s="10"/>
    </row>
    <row r="65270" spans="2:13" s="1" customFormat="1" ht="13.8" x14ac:dyDescent="0.3">
      <c r="B65270" s="10"/>
      <c r="L65270" s="10"/>
      <c r="M65270" s="10"/>
    </row>
    <row r="65271" spans="2:13" s="1" customFormat="1" ht="13.8" x14ac:dyDescent="0.3">
      <c r="B65271" s="10"/>
      <c r="L65271" s="10"/>
      <c r="M65271" s="10"/>
    </row>
    <row r="65272" spans="2:13" s="1" customFormat="1" ht="13.8" x14ac:dyDescent="0.3">
      <c r="B65272" s="10"/>
      <c r="L65272" s="10"/>
      <c r="M65272" s="10"/>
    </row>
    <row r="65273" spans="2:13" s="1" customFormat="1" ht="13.8" x14ac:dyDescent="0.3">
      <c r="B65273" s="10"/>
      <c r="L65273" s="10"/>
      <c r="M65273" s="10"/>
    </row>
    <row r="65274" spans="2:13" s="1" customFormat="1" ht="13.8" x14ac:dyDescent="0.3">
      <c r="B65274" s="10"/>
      <c r="L65274" s="10"/>
      <c r="M65274" s="10"/>
    </row>
    <row r="65275" spans="2:13" s="1" customFormat="1" ht="13.8" x14ac:dyDescent="0.3">
      <c r="B65275" s="10"/>
      <c r="L65275" s="10"/>
      <c r="M65275" s="10"/>
    </row>
    <row r="65276" spans="2:13" s="1" customFormat="1" ht="13.8" x14ac:dyDescent="0.3">
      <c r="B65276" s="10"/>
      <c r="L65276" s="10"/>
      <c r="M65276" s="10"/>
    </row>
    <row r="65277" spans="2:13" s="1" customFormat="1" ht="13.8" x14ac:dyDescent="0.3">
      <c r="B65277" s="10"/>
      <c r="L65277" s="10"/>
      <c r="M65277" s="10"/>
    </row>
    <row r="65278" spans="2:13" s="1" customFormat="1" ht="13.8" x14ac:dyDescent="0.3">
      <c r="B65278" s="10"/>
      <c r="L65278" s="10"/>
      <c r="M65278" s="10"/>
    </row>
    <row r="65279" spans="2:13" s="1" customFormat="1" ht="13.8" x14ac:dyDescent="0.3">
      <c r="B65279" s="10"/>
      <c r="L65279" s="10"/>
      <c r="M65279" s="10"/>
    </row>
    <row r="65280" spans="2:13" s="1" customFormat="1" ht="13.8" x14ac:dyDescent="0.3">
      <c r="B65280" s="10"/>
      <c r="L65280" s="10"/>
      <c r="M65280" s="10"/>
    </row>
    <row r="65281" spans="2:13" s="1" customFormat="1" ht="13.8" x14ac:dyDescent="0.3">
      <c r="B65281" s="10"/>
      <c r="L65281" s="10"/>
      <c r="M65281" s="10"/>
    </row>
    <row r="65282" spans="2:13" s="1" customFormat="1" ht="13.8" x14ac:dyDescent="0.3">
      <c r="B65282" s="10"/>
      <c r="L65282" s="10"/>
      <c r="M65282" s="10"/>
    </row>
    <row r="65283" spans="2:13" s="1" customFormat="1" ht="13.8" x14ac:dyDescent="0.3">
      <c r="B65283" s="10"/>
      <c r="L65283" s="10"/>
      <c r="M65283" s="10"/>
    </row>
    <row r="65284" spans="2:13" s="1" customFormat="1" ht="13.8" x14ac:dyDescent="0.3">
      <c r="B65284" s="10"/>
      <c r="L65284" s="10"/>
      <c r="M65284" s="10"/>
    </row>
    <row r="65285" spans="2:13" s="1" customFormat="1" ht="13.8" x14ac:dyDescent="0.3">
      <c r="B65285" s="10"/>
      <c r="L65285" s="10"/>
      <c r="M65285" s="10"/>
    </row>
    <row r="65286" spans="2:13" s="1" customFormat="1" ht="13.8" x14ac:dyDescent="0.3">
      <c r="B65286" s="10"/>
      <c r="L65286" s="10"/>
      <c r="M65286" s="10"/>
    </row>
    <row r="65287" spans="2:13" s="1" customFormat="1" ht="13.8" x14ac:dyDescent="0.3">
      <c r="B65287" s="10"/>
      <c r="L65287" s="10"/>
      <c r="M65287" s="10"/>
    </row>
    <row r="65288" spans="2:13" s="1" customFormat="1" ht="13.8" x14ac:dyDescent="0.3">
      <c r="B65288" s="10"/>
      <c r="L65288" s="10"/>
      <c r="M65288" s="10"/>
    </row>
    <row r="65289" spans="2:13" s="1" customFormat="1" ht="13.8" x14ac:dyDescent="0.3">
      <c r="B65289" s="10"/>
      <c r="L65289" s="10"/>
      <c r="M65289" s="10"/>
    </row>
    <row r="65290" spans="2:13" s="1" customFormat="1" ht="13.8" x14ac:dyDescent="0.3">
      <c r="B65290" s="10"/>
      <c r="L65290" s="10"/>
      <c r="M65290" s="10"/>
    </row>
    <row r="65291" spans="2:13" s="1" customFormat="1" ht="13.8" x14ac:dyDescent="0.3">
      <c r="B65291" s="10"/>
      <c r="L65291" s="10"/>
      <c r="M65291" s="10"/>
    </row>
    <row r="65292" spans="2:13" s="1" customFormat="1" ht="13.8" x14ac:dyDescent="0.3">
      <c r="B65292" s="10"/>
      <c r="L65292" s="10"/>
      <c r="M65292" s="10"/>
    </row>
    <row r="65293" spans="2:13" s="1" customFormat="1" ht="13.8" x14ac:dyDescent="0.3">
      <c r="B65293" s="10"/>
      <c r="L65293" s="10"/>
      <c r="M65293" s="10"/>
    </row>
    <row r="65294" spans="2:13" s="1" customFormat="1" ht="13.8" x14ac:dyDescent="0.3">
      <c r="B65294" s="10"/>
      <c r="L65294" s="10"/>
      <c r="M65294" s="10"/>
    </row>
    <row r="65295" spans="2:13" s="1" customFormat="1" ht="13.8" x14ac:dyDescent="0.3">
      <c r="B65295" s="10"/>
      <c r="L65295" s="10"/>
      <c r="M65295" s="10"/>
    </row>
    <row r="65296" spans="2:13" s="1" customFormat="1" ht="13.8" x14ac:dyDescent="0.3">
      <c r="B65296" s="10"/>
      <c r="L65296" s="10"/>
      <c r="M65296" s="10"/>
    </row>
    <row r="65297" spans="2:13" s="1" customFormat="1" ht="13.8" x14ac:dyDescent="0.3">
      <c r="B65297" s="10"/>
      <c r="L65297" s="10"/>
      <c r="M65297" s="10"/>
    </row>
    <row r="65298" spans="2:13" s="1" customFormat="1" ht="13.8" x14ac:dyDescent="0.3">
      <c r="B65298" s="10"/>
      <c r="L65298" s="10"/>
      <c r="M65298" s="10"/>
    </row>
    <row r="65299" spans="2:13" s="1" customFormat="1" ht="13.8" x14ac:dyDescent="0.3">
      <c r="B65299" s="10"/>
      <c r="L65299" s="10"/>
      <c r="M65299" s="10"/>
    </row>
    <row r="65300" spans="2:13" s="1" customFormat="1" ht="13.8" x14ac:dyDescent="0.3">
      <c r="B65300" s="10"/>
      <c r="L65300" s="10"/>
      <c r="M65300" s="10"/>
    </row>
    <row r="65301" spans="2:13" s="1" customFormat="1" ht="13.8" x14ac:dyDescent="0.3">
      <c r="B65301" s="10"/>
      <c r="L65301" s="10"/>
      <c r="M65301" s="10"/>
    </row>
    <row r="65302" spans="2:13" s="1" customFormat="1" ht="13.8" x14ac:dyDescent="0.3">
      <c r="B65302" s="10"/>
      <c r="L65302" s="10"/>
      <c r="M65302" s="10"/>
    </row>
    <row r="65303" spans="2:13" s="1" customFormat="1" ht="13.8" x14ac:dyDescent="0.3">
      <c r="B65303" s="10"/>
      <c r="L65303" s="10"/>
      <c r="M65303" s="10"/>
    </row>
    <row r="65304" spans="2:13" s="1" customFormat="1" ht="13.8" x14ac:dyDescent="0.3">
      <c r="B65304" s="10"/>
      <c r="L65304" s="10"/>
      <c r="M65304" s="10"/>
    </row>
    <row r="65305" spans="2:13" s="1" customFormat="1" ht="13.8" x14ac:dyDescent="0.3">
      <c r="B65305" s="10"/>
      <c r="L65305" s="10"/>
      <c r="M65305" s="10"/>
    </row>
    <row r="65306" spans="2:13" s="1" customFormat="1" ht="13.8" x14ac:dyDescent="0.3">
      <c r="B65306" s="10"/>
      <c r="L65306" s="10"/>
      <c r="M65306" s="10"/>
    </row>
    <row r="65307" spans="2:13" s="1" customFormat="1" ht="13.8" x14ac:dyDescent="0.3">
      <c r="B65307" s="10"/>
      <c r="L65307" s="10"/>
      <c r="M65307" s="10"/>
    </row>
    <row r="65308" spans="2:13" s="1" customFormat="1" ht="13.8" x14ac:dyDescent="0.3">
      <c r="B65308" s="10"/>
      <c r="L65308" s="10"/>
      <c r="M65308" s="10"/>
    </row>
    <row r="65309" spans="2:13" s="1" customFormat="1" ht="13.8" x14ac:dyDescent="0.3">
      <c r="B65309" s="10"/>
      <c r="L65309" s="10"/>
      <c r="M65309" s="10"/>
    </row>
    <row r="65310" spans="2:13" s="1" customFormat="1" ht="13.8" x14ac:dyDescent="0.3">
      <c r="B65310" s="10"/>
      <c r="L65310" s="10"/>
      <c r="M65310" s="10"/>
    </row>
    <row r="65311" spans="2:13" s="1" customFormat="1" ht="13.8" x14ac:dyDescent="0.3">
      <c r="B65311" s="10"/>
      <c r="L65311" s="10"/>
      <c r="M65311" s="10"/>
    </row>
    <row r="65312" spans="2:13" s="1" customFormat="1" ht="13.8" x14ac:dyDescent="0.3">
      <c r="B65312" s="10"/>
      <c r="L65312" s="10"/>
      <c r="M65312" s="10"/>
    </row>
    <row r="65313" spans="2:13" s="1" customFormat="1" ht="13.8" x14ac:dyDescent="0.3">
      <c r="B65313" s="10"/>
      <c r="L65313" s="10"/>
      <c r="M65313" s="10"/>
    </row>
    <row r="65314" spans="2:13" s="1" customFormat="1" ht="13.8" x14ac:dyDescent="0.3">
      <c r="B65314" s="10"/>
      <c r="L65314" s="10"/>
      <c r="M65314" s="10"/>
    </row>
    <row r="65315" spans="2:13" s="1" customFormat="1" ht="13.8" x14ac:dyDescent="0.3">
      <c r="B65315" s="10"/>
      <c r="L65315" s="10"/>
      <c r="M65315" s="10"/>
    </row>
    <row r="65316" spans="2:13" s="1" customFormat="1" ht="13.8" x14ac:dyDescent="0.3">
      <c r="B65316" s="10"/>
      <c r="L65316" s="10"/>
      <c r="M65316" s="10"/>
    </row>
    <row r="65317" spans="2:13" s="1" customFormat="1" ht="13.8" x14ac:dyDescent="0.3">
      <c r="B65317" s="10"/>
      <c r="L65317" s="10"/>
      <c r="M65317" s="10"/>
    </row>
    <row r="65318" spans="2:13" s="1" customFormat="1" ht="13.8" x14ac:dyDescent="0.3">
      <c r="B65318" s="10"/>
      <c r="L65318" s="10"/>
      <c r="M65318" s="10"/>
    </row>
    <row r="65319" spans="2:13" s="1" customFormat="1" ht="13.8" x14ac:dyDescent="0.3">
      <c r="B65319" s="10"/>
      <c r="L65319" s="10"/>
      <c r="M65319" s="10"/>
    </row>
    <row r="65320" spans="2:13" s="1" customFormat="1" ht="13.8" x14ac:dyDescent="0.3">
      <c r="B65320" s="10"/>
      <c r="L65320" s="10"/>
      <c r="M65320" s="10"/>
    </row>
    <row r="65321" spans="2:13" s="1" customFormat="1" ht="13.8" x14ac:dyDescent="0.3">
      <c r="B65321" s="10"/>
      <c r="L65321" s="10"/>
      <c r="M65321" s="10"/>
    </row>
    <row r="65322" spans="2:13" s="1" customFormat="1" ht="13.8" x14ac:dyDescent="0.3">
      <c r="B65322" s="10"/>
      <c r="L65322" s="10"/>
      <c r="M65322" s="10"/>
    </row>
    <row r="65323" spans="2:13" s="1" customFormat="1" ht="13.8" x14ac:dyDescent="0.3">
      <c r="B65323" s="10"/>
      <c r="L65323" s="10"/>
      <c r="M65323" s="10"/>
    </row>
    <row r="65324" spans="2:13" s="1" customFormat="1" ht="13.8" x14ac:dyDescent="0.3">
      <c r="B65324" s="10"/>
      <c r="L65324" s="10"/>
      <c r="M65324" s="10"/>
    </row>
    <row r="65325" spans="2:13" s="1" customFormat="1" ht="13.8" x14ac:dyDescent="0.3">
      <c r="B65325" s="10"/>
      <c r="L65325" s="10"/>
      <c r="M65325" s="10"/>
    </row>
    <row r="65326" spans="2:13" s="1" customFormat="1" ht="13.8" x14ac:dyDescent="0.3">
      <c r="B65326" s="10"/>
      <c r="L65326" s="10"/>
      <c r="M65326" s="10"/>
    </row>
    <row r="65327" spans="2:13" s="1" customFormat="1" ht="13.8" x14ac:dyDescent="0.3">
      <c r="B65327" s="10"/>
      <c r="L65327" s="10"/>
      <c r="M65327" s="10"/>
    </row>
    <row r="65328" spans="2:13" s="1" customFormat="1" ht="13.8" x14ac:dyDescent="0.3">
      <c r="B65328" s="10"/>
      <c r="L65328" s="10"/>
      <c r="M65328" s="10"/>
    </row>
    <row r="65329" spans="2:13" s="1" customFormat="1" ht="13.8" x14ac:dyDescent="0.3">
      <c r="B65329" s="10"/>
      <c r="L65329" s="10"/>
      <c r="M65329" s="10"/>
    </row>
    <row r="65330" spans="2:13" s="1" customFormat="1" ht="13.8" x14ac:dyDescent="0.3">
      <c r="B65330" s="10"/>
      <c r="L65330" s="10"/>
      <c r="M65330" s="10"/>
    </row>
    <row r="65331" spans="2:13" s="1" customFormat="1" ht="13.8" x14ac:dyDescent="0.3">
      <c r="B65331" s="10"/>
      <c r="L65331" s="10"/>
      <c r="M65331" s="10"/>
    </row>
    <row r="65332" spans="2:13" s="1" customFormat="1" ht="13.8" x14ac:dyDescent="0.3">
      <c r="B65332" s="10"/>
      <c r="L65332" s="10"/>
      <c r="M65332" s="10"/>
    </row>
    <row r="65333" spans="2:13" s="1" customFormat="1" ht="13.8" x14ac:dyDescent="0.3">
      <c r="B65333" s="10"/>
      <c r="L65333" s="10"/>
      <c r="M65333" s="10"/>
    </row>
    <row r="65334" spans="2:13" s="1" customFormat="1" ht="13.8" x14ac:dyDescent="0.3">
      <c r="B65334" s="10"/>
      <c r="L65334" s="10"/>
      <c r="M65334" s="10"/>
    </row>
    <row r="65335" spans="2:13" s="1" customFormat="1" ht="13.8" x14ac:dyDescent="0.3">
      <c r="B65335" s="10"/>
      <c r="L65335" s="10"/>
      <c r="M65335" s="10"/>
    </row>
    <row r="65336" spans="2:13" s="1" customFormat="1" ht="13.8" x14ac:dyDescent="0.3">
      <c r="B65336" s="10"/>
      <c r="L65336" s="10"/>
      <c r="M65336" s="10"/>
    </row>
    <row r="65337" spans="2:13" s="1" customFormat="1" ht="13.8" x14ac:dyDescent="0.3">
      <c r="B65337" s="10"/>
      <c r="L65337" s="10"/>
      <c r="M65337" s="10"/>
    </row>
    <row r="65338" spans="2:13" s="1" customFormat="1" ht="13.8" x14ac:dyDescent="0.3">
      <c r="B65338" s="10"/>
      <c r="L65338" s="10"/>
      <c r="M65338" s="10"/>
    </row>
    <row r="65339" spans="2:13" s="1" customFormat="1" ht="13.8" x14ac:dyDescent="0.3">
      <c r="B65339" s="10"/>
      <c r="L65339" s="10"/>
      <c r="M65339" s="10"/>
    </row>
    <row r="65340" spans="2:13" s="1" customFormat="1" ht="13.8" x14ac:dyDescent="0.3">
      <c r="B65340" s="10"/>
      <c r="L65340" s="10"/>
      <c r="M65340" s="10"/>
    </row>
    <row r="65341" spans="2:13" s="1" customFormat="1" ht="13.8" x14ac:dyDescent="0.3">
      <c r="B65341" s="10"/>
      <c r="L65341" s="10"/>
      <c r="M65341" s="10"/>
    </row>
    <row r="65342" spans="2:13" s="1" customFormat="1" ht="13.8" x14ac:dyDescent="0.3">
      <c r="B65342" s="10"/>
      <c r="L65342" s="10"/>
      <c r="M65342" s="10"/>
    </row>
    <row r="65343" spans="2:13" s="1" customFormat="1" ht="13.8" x14ac:dyDescent="0.3">
      <c r="B65343" s="10"/>
      <c r="L65343" s="10"/>
      <c r="M65343" s="10"/>
    </row>
    <row r="65344" spans="2:13" s="1" customFormat="1" ht="13.8" x14ac:dyDescent="0.3">
      <c r="B65344" s="10"/>
      <c r="L65344" s="10"/>
      <c r="M65344" s="10"/>
    </row>
    <row r="65345" spans="2:13" s="1" customFormat="1" ht="13.8" x14ac:dyDescent="0.3">
      <c r="B65345" s="10"/>
      <c r="L65345" s="10"/>
      <c r="M65345" s="10"/>
    </row>
    <row r="65346" spans="2:13" s="1" customFormat="1" ht="13.8" x14ac:dyDescent="0.3">
      <c r="B65346" s="10"/>
      <c r="L65346" s="10"/>
      <c r="M65346" s="10"/>
    </row>
    <row r="65347" spans="2:13" s="1" customFormat="1" ht="13.8" x14ac:dyDescent="0.3">
      <c r="B65347" s="10"/>
      <c r="L65347" s="10"/>
      <c r="M65347" s="10"/>
    </row>
    <row r="65348" spans="2:13" s="1" customFormat="1" ht="13.8" x14ac:dyDescent="0.3">
      <c r="B65348" s="10"/>
      <c r="L65348" s="10"/>
      <c r="M65348" s="10"/>
    </row>
    <row r="65349" spans="2:13" s="1" customFormat="1" ht="13.8" x14ac:dyDescent="0.3">
      <c r="B65349" s="10"/>
      <c r="L65349" s="10"/>
      <c r="M65349" s="10"/>
    </row>
    <row r="65350" spans="2:13" s="1" customFormat="1" ht="13.8" x14ac:dyDescent="0.3">
      <c r="B65350" s="10"/>
      <c r="L65350" s="10"/>
      <c r="M65350" s="10"/>
    </row>
    <row r="65351" spans="2:13" s="1" customFormat="1" ht="13.8" x14ac:dyDescent="0.3">
      <c r="B65351" s="10"/>
      <c r="L65351" s="10"/>
      <c r="M65351" s="10"/>
    </row>
    <row r="65352" spans="2:13" s="1" customFormat="1" ht="13.8" x14ac:dyDescent="0.3">
      <c r="B65352" s="10"/>
      <c r="L65352" s="10"/>
      <c r="M65352" s="10"/>
    </row>
    <row r="65353" spans="2:13" s="1" customFormat="1" ht="13.8" x14ac:dyDescent="0.3">
      <c r="B65353" s="10"/>
      <c r="L65353" s="10"/>
      <c r="M65353" s="10"/>
    </row>
    <row r="65354" spans="2:13" s="1" customFormat="1" ht="13.8" x14ac:dyDescent="0.3">
      <c r="B65354" s="10"/>
      <c r="L65354" s="10"/>
      <c r="M65354" s="10"/>
    </row>
    <row r="65355" spans="2:13" s="1" customFormat="1" ht="13.8" x14ac:dyDescent="0.3">
      <c r="B65355" s="10"/>
      <c r="L65355" s="10"/>
      <c r="M65355" s="10"/>
    </row>
    <row r="65356" spans="2:13" s="1" customFormat="1" ht="13.8" x14ac:dyDescent="0.3">
      <c r="B65356" s="10"/>
      <c r="L65356" s="10"/>
      <c r="M65356" s="10"/>
    </row>
    <row r="65357" spans="2:13" s="1" customFormat="1" ht="13.8" x14ac:dyDescent="0.3">
      <c r="B65357" s="10"/>
      <c r="L65357" s="10"/>
      <c r="M65357" s="10"/>
    </row>
    <row r="65358" spans="2:13" s="1" customFormat="1" ht="13.8" x14ac:dyDescent="0.3">
      <c r="B65358" s="10"/>
      <c r="L65358" s="10"/>
      <c r="M65358" s="10"/>
    </row>
    <row r="65359" spans="2:13" s="1" customFormat="1" ht="13.8" x14ac:dyDescent="0.3">
      <c r="B65359" s="10"/>
      <c r="L65359" s="10"/>
      <c r="M65359" s="10"/>
    </row>
    <row r="65360" spans="2:13" s="1" customFormat="1" ht="13.8" x14ac:dyDescent="0.3">
      <c r="B65360" s="10"/>
      <c r="L65360" s="10"/>
      <c r="M65360" s="10"/>
    </row>
    <row r="65361" spans="2:13" s="1" customFormat="1" ht="13.8" x14ac:dyDescent="0.3">
      <c r="B65361" s="10"/>
      <c r="L65361" s="10"/>
      <c r="M65361" s="10"/>
    </row>
    <row r="65362" spans="2:13" s="1" customFormat="1" ht="13.8" x14ac:dyDescent="0.3">
      <c r="B65362" s="10"/>
      <c r="L65362" s="10"/>
      <c r="M65362" s="10"/>
    </row>
    <row r="65363" spans="2:13" s="1" customFormat="1" ht="13.8" x14ac:dyDescent="0.3">
      <c r="B65363" s="10"/>
      <c r="L65363" s="10"/>
      <c r="M65363" s="10"/>
    </row>
    <row r="65364" spans="2:13" s="1" customFormat="1" ht="13.8" x14ac:dyDescent="0.3">
      <c r="B65364" s="10"/>
      <c r="L65364" s="10"/>
      <c r="M65364" s="10"/>
    </row>
    <row r="65365" spans="2:13" s="1" customFormat="1" ht="13.8" x14ac:dyDescent="0.3">
      <c r="B65365" s="10"/>
      <c r="L65365" s="10"/>
      <c r="M65365" s="10"/>
    </row>
    <row r="65366" spans="2:13" s="1" customFormat="1" ht="13.8" x14ac:dyDescent="0.3">
      <c r="B65366" s="10"/>
      <c r="L65366" s="10"/>
      <c r="M65366" s="10"/>
    </row>
    <row r="65367" spans="2:13" s="1" customFormat="1" ht="13.8" x14ac:dyDescent="0.3">
      <c r="B65367" s="10"/>
      <c r="L65367" s="10"/>
      <c r="M65367" s="10"/>
    </row>
    <row r="65368" spans="2:13" s="1" customFormat="1" ht="13.8" x14ac:dyDescent="0.3">
      <c r="B65368" s="10"/>
      <c r="L65368" s="10"/>
      <c r="M65368" s="10"/>
    </row>
    <row r="65369" spans="2:13" s="1" customFormat="1" ht="13.8" x14ac:dyDescent="0.3">
      <c r="B65369" s="10"/>
      <c r="L65369" s="10"/>
      <c r="M65369" s="10"/>
    </row>
    <row r="65370" spans="2:13" s="1" customFormat="1" ht="13.8" x14ac:dyDescent="0.3">
      <c r="B65370" s="10"/>
      <c r="L65370" s="10"/>
      <c r="M65370" s="10"/>
    </row>
    <row r="65371" spans="2:13" s="1" customFormat="1" ht="13.8" x14ac:dyDescent="0.3">
      <c r="B65371" s="10"/>
      <c r="L65371" s="10"/>
      <c r="M65371" s="10"/>
    </row>
    <row r="65372" spans="2:13" s="1" customFormat="1" ht="13.8" x14ac:dyDescent="0.3">
      <c r="B65372" s="10"/>
      <c r="L65372" s="10"/>
      <c r="M65372" s="10"/>
    </row>
    <row r="65373" spans="2:13" s="1" customFormat="1" ht="13.8" x14ac:dyDescent="0.3">
      <c r="B65373" s="10"/>
      <c r="L65373" s="10"/>
      <c r="M65373" s="10"/>
    </row>
    <row r="65374" spans="2:13" s="1" customFormat="1" ht="13.8" x14ac:dyDescent="0.3">
      <c r="B65374" s="10"/>
      <c r="L65374" s="10"/>
      <c r="M65374" s="10"/>
    </row>
    <row r="65375" spans="2:13" s="1" customFormat="1" ht="13.8" x14ac:dyDescent="0.3">
      <c r="B65375" s="10"/>
      <c r="L65375" s="10"/>
      <c r="M65375" s="10"/>
    </row>
    <row r="65376" spans="2:13" s="1" customFormat="1" ht="13.8" x14ac:dyDescent="0.3">
      <c r="B65376" s="10"/>
      <c r="L65376" s="10"/>
      <c r="M65376" s="10"/>
    </row>
    <row r="65377" spans="2:13" s="1" customFormat="1" ht="13.8" x14ac:dyDescent="0.3">
      <c r="B65377" s="10"/>
      <c r="L65377" s="10"/>
      <c r="M65377" s="10"/>
    </row>
    <row r="65378" spans="2:13" s="1" customFormat="1" ht="13.8" x14ac:dyDescent="0.3">
      <c r="B65378" s="10"/>
      <c r="L65378" s="10"/>
      <c r="M65378" s="10"/>
    </row>
    <row r="65379" spans="2:13" s="1" customFormat="1" ht="13.8" x14ac:dyDescent="0.3">
      <c r="B65379" s="10"/>
      <c r="L65379" s="10"/>
      <c r="M65379" s="10"/>
    </row>
    <row r="65380" spans="2:13" s="1" customFormat="1" ht="13.8" x14ac:dyDescent="0.3">
      <c r="B65380" s="10"/>
      <c r="L65380" s="10"/>
      <c r="M65380" s="10"/>
    </row>
    <row r="65381" spans="2:13" s="1" customFormat="1" ht="13.8" x14ac:dyDescent="0.3">
      <c r="B65381" s="10"/>
      <c r="L65381" s="10"/>
      <c r="M65381" s="10"/>
    </row>
    <row r="65382" spans="2:13" s="1" customFormat="1" ht="13.8" x14ac:dyDescent="0.3">
      <c r="B65382" s="10"/>
      <c r="L65382" s="10"/>
      <c r="M65382" s="10"/>
    </row>
    <row r="65383" spans="2:13" s="1" customFormat="1" ht="13.8" x14ac:dyDescent="0.3">
      <c r="B65383" s="10"/>
      <c r="L65383" s="10"/>
      <c r="M65383" s="10"/>
    </row>
    <row r="65384" spans="2:13" s="1" customFormat="1" ht="13.8" x14ac:dyDescent="0.3">
      <c r="B65384" s="10"/>
      <c r="L65384" s="10"/>
      <c r="M65384" s="10"/>
    </row>
    <row r="65385" spans="2:13" s="1" customFormat="1" ht="13.8" x14ac:dyDescent="0.3">
      <c r="B65385" s="10"/>
      <c r="L65385" s="10"/>
      <c r="M65385" s="10"/>
    </row>
    <row r="65386" spans="2:13" s="1" customFormat="1" ht="13.8" x14ac:dyDescent="0.3">
      <c r="B65386" s="10"/>
      <c r="L65386" s="10"/>
      <c r="M65386" s="10"/>
    </row>
    <row r="65387" spans="2:13" s="1" customFormat="1" ht="13.8" x14ac:dyDescent="0.3">
      <c r="B65387" s="10"/>
      <c r="L65387" s="10"/>
      <c r="M65387" s="10"/>
    </row>
    <row r="65388" spans="2:13" s="1" customFormat="1" ht="13.8" x14ac:dyDescent="0.3">
      <c r="B65388" s="10"/>
      <c r="L65388" s="10"/>
      <c r="M65388" s="10"/>
    </row>
    <row r="65389" spans="2:13" s="1" customFormat="1" ht="13.8" x14ac:dyDescent="0.3">
      <c r="B65389" s="10"/>
      <c r="L65389" s="10"/>
      <c r="M65389" s="10"/>
    </row>
    <row r="65390" spans="2:13" s="1" customFormat="1" ht="13.8" x14ac:dyDescent="0.3">
      <c r="B65390" s="10"/>
      <c r="L65390" s="10"/>
      <c r="M65390" s="10"/>
    </row>
    <row r="65391" spans="2:13" s="1" customFormat="1" ht="13.8" x14ac:dyDescent="0.3">
      <c r="B65391" s="10"/>
      <c r="L65391" s="10"/>
      <c r="M65391" s="10"/>
    </row>
    <row r="65392" spans="2:13" s="1" customFormat="1" ht="13.8" x14ac:dyDescent="0.3">
      <c r="B65392" s="10"/>
      <c r="L65392" s="10"/>
      <c r="M65392" s="10"/>
    </row>
    <row r="65393" spans="2:13" s="1" customFormat="1" ht="13.8" x14ac:dyDescent="0.3">
      <c r="B65393" s="10"/>
      <c r="L65393" s="10"/>
      <c r="M65393" s="10"/>
    </row>
    <row r="65394" spans="2:13" s="1" customFormat="1" ht="13.8" x14ac:dyDescent="0.3">
      <c r="B65394" s="10"/>
      <c r="L65394" s="10"/>
      <c r="M65394" s="10"/>
    </row>
    <row r="65395" spans="2:13" s="1" customFormat="1" ht="13.8" x14ac:dyDescent="0.3">
      <c r="B65395" s="10"/>
      <c r="L65395" s="10"/>
      <c r="M65395" s="10"/>
    </row>
    <row r="65396" spans="2:13" s="1" customFormat="1" ht="13.8" x14ac:dyDescent="0.3">
      <c r="B65396" s="10"/>
      <c r="L65396" s="10"/>
      <c r="M65396" s="10"/>
    </row>
    <row r="65397" spans="2:13" s="1" customFormat="1" ht="13.8" x14ac:dyDescent="0.3">
      <c r="B65397" s="10"/>
      <c r="L65397" s="10"/>
      <c r="M65397" s="10"/>
    </row>
    <row r="65398" spans="2:13" s="1" customFormat="1" ht="13.8" x14ac:dyDescent="0.3">
      <c r="B65398" s="10"/>
      <c r="L65398" s="10"/>
      <c r="M65398" s="10"/>
    </row>
    <row r="65399" spans="2:13" s="1" customFormat="1" ht="13.8" x14ac:dyDescent="0.3">
      <c r="B65399" s="10"/>
      <c r="L65399" s="10"/>
      <c r="M65399" s="10"/>
    </row>
    <row r="65400" spans="2:13" s="1" customFormat="1" ht="13.8" x14ac:dyDescent="0.3">
      <c r="B65400" s="10"/>
      <c r="L65400" s="10"/>
      <c r="M65400" s="10"/>
    </row>
    <row r="65401" spans="2:13" s="1" customFormat="1" ht="13.8" x14ac:dyDescent="0.3">
      <c r="B65401" s="10"/>
      <c r="L65401" s="10"/>
      <c r="M65401" s="10"/>
    </row>
    <row r="65402" spans="2:13" s="1" customFormat="1" ht="13.8" x14ac:dyDescent="0.3">
      <c r="B65402" s="10"/>
      <c r="L65402" s="10"/>
      <c r="M65402" s="10"/>
    </row>
    <row r="65403" spans="2:13" s="1" customFormat="1" ht="13.8" x14ac:dyDescent="0.3">
      <c r="B65403" s="10"/>
      <c r="L65403" s="10"/>
      <c r="M65403" s="10"/>
    </row>
    <row r="65404" spans="2:13" s="1" customFormat="1" ht="13.8" x14ac:dyDescent="0.3">
      <c r="B65404" s="10"/>
      <c r="L65404" s="10"/>
      <c r="M65404" s="10"/>
    </row>
    <row r="65405" spans="2:13" s="1" customFormat="1" ht="13.8" x14ac:dyDescent="0.3">
      <c r="B65405" s="10"/>
      <c r="L65405" s="10"/>
      <c r="M65405" s="10"/>
    </row>
    <row r="65406" spans="2:13" s="1" customFormat="1" ht="13.8" x14ac:dyDescent="0.3">
      <c r="B65406" s="10"/>
      <c r="L65406" s="10"/>
      <c r="M65406" s="10"/>
    </row>
    <row r="65407" spans="2:13" s="1" customFormat="1" ht="13.8" x14ac:dyDescent="0.3">
      <c r="B65407" s="10"/>
      <c r="L65407" s="10"/>
      <c r="M65407" s="10"/>
    </row>
    <row r="65408" spans="2:13" s="1" customFormat="1" ht="13.8" x14ac:dyDescent="0.3">
      <c r="B65408" s="10"/>
      <c r="L65408" s="10"/>
      <c r="M65408" s="10"/>
    </row>
    <row r="65409" spans="2:13" s="1" customFormat="1" ht="13.8" x14ac:dyDescent="0.3">
      <c r="B65409" s="10"/>
      <c r="L65409" s="10"/>
      <c r="M65409" s="10"/>
    </row>
    <row r="65410" spans="2:13" s="1" customFormat="1" ht="13.8" x14ac:dyDescent="0.3">
      <c r="B65410" s="10"/>
      <c r="L65410" s="10"/>
      <c r="M65410" s="10"/>
    </row>
    <row r="65411" spans="2:13" s="1" customFormat="1" ht="13.8" x14ac:dyDescent="0.3">
      <c r="B65411" s="10"/>
      <c r="L65411" s="10"/>
      <c r="M65411" s="10"/>
    </row>
    <row r="65412" spans="2:13" s="1" customFormat="1" ht="13.8" x14ac:dyDescent="0.3">
      <c r="B65412" s="10"/>
      <c r="L65412" s="10"/>
      <c r="M65412" s="10"/>
    </row>
    <row r="65413" spans="2:13" s="1" customFormat="1" ht="13.8" x14ac:dyDescent="0.3">
      <c r="B65413" s="10"/>
      <c r="L65413" s="10"/>
      <c r="M65413" s="10"/>
    </row>
    <row r="65414" spans="2:13" s="1" customFormat="1" ht="13.8" x14ac:dyDescent="0.3">
      <c r="B65414" s="10"/>
      <c r="L65414" s="10"/>
      <c r="M65414" s="10"/>
    </row>
    <row r="65415" spans="2:13" s="1" customFormat="1" ht="13.8" x14ac:dyDescent="0.3">
      <c r="B65415" s="10"/>
      <c r="L65415" s="10"/>
      <c r="M65415" s="10"/>
    </row>
    <row r="65416" spans="2:13" s="1" customFormat="1" ht="13.8" x14ac:dyDescent="0.3">
      <c r="B65416" s="10"/>
      <c r="L65416" s="10"/>
      <c r="M65416" s="10"/>
    </row>
    <row r="65417" spans="2:13" s="1" customFormat="1" ht="13.8" x14ac:dyDescent="0.3">
      <c r="B65417" s="10"/>
      <c r="L65417" s="10"/>
      <c r="M65417" s="10"/>
    </row>
    <row r="65418" spans="2:13" s="1" customFormat="1" ht="13.8" x14ac:dyDescent="0.3">
      <c r="B65418" s="10"/>
      <c r="L65418" s="10"/>
      <c r="M65418" s="10"/>
    </row>
    <row r="65419" spans="2:13" s="1" customFormat="1" ht="13.8" x14ac:dyDescent="0.3">
      <c r="B65419" s="10"/>
      <c r="L65419" s="10"/>
      <c r="M65419" s="10"/>
    </row>
    <row r="65420" spans="2:13" s="1" customFormat="1" ht="13.8" x14ac:dyDescent="0.3">
      <c r="B65420" s="10"/>
      <c r="L65420" s="10"/>
      <c r="M65420" s="10"/>
    </row>
    <row r="65421" spans="2:13" s="1" customFormat="1" ht="13.8" x14ac:dyDescent="0.3">
      <c r="B65421" s="10"/>
      <c r="L65421" s="10"/>
      <c r="M65421" s="10"/>
    </row>
    <row r="65422" spans="2:13" s="1" customFormat="1" ht="13.8" x14ac:dyDescent="0.3">
      <c r="B65422" s="10"/>
      <c r="L65422" s="10"/>
      <c r="M65422" s="10"/>
    </row>
    <row r="65423" spans="2:13" s="1" customFormat="1" ht="13.8" x14ac:dyDescent="0.3">
      <c r="B65423" s="10"/>
      <c r="L65423" s="10"/>
      <c r="M65423" s="10"/>
    </row>
    <row r="65424" spans="2:13" s="1" customFormat="1" ht="13.8" x14ac:dyDescent="0.3">
      <c r="B65424" s="10"/>
      <c r="L65424" s="10"/>
      <c r="M65424" s="10"/>
    </row>
    <row r="65425" spans="2:13" s="1" customFormat="1" ht="13.8" x14ac:dyDescent="0.3">
      <c r="B65425" s="10"/>
      <c r="L65425" s="10"/>
      <c r="M65425" s="10"/>
    </row>
    <row r="65426" spans="2:13" s="1" customFormat="1" ht="13.8" x14ac:dyDescent="0.3">
      <c r="B65426" s="10"/>
      <c r="L65426" s="10"/>
      <c r="M65426" s="10"/>
    </row>
    <row r="65427" spans="2:13" s="1" customFormat="1" ht="13.8" x14ac:dyDescent="0.3">
      <c r="B65427" s="10"/>
      <c r="L65427" s="10"/>
      <c r="M65427" s="10"/>
    </row>
    <row r="65428" spans="2:13" s="1" customFormat="1" ht="13.8" x14ac:dyDescent="0.3">
      <c r="B65428" s="10"/>
      <c r="L65428" s="10"/>
      <c r="M65428" s="10"/>
    </row>
    <row r="65429" spans="2:13" s="1" customFormat="1" ht="13.8" x14ac:dyDescent="0.3">
      <c r="B65429" s="10"/>
      <c r="L65429" s="10"/>
      <c r="M65429" s="10"/>
    </row>
    <row r="65430" spans="2:13" s="1" customFormat="1" ht="13.8" x14ac:dyDescent="0.3">
      <c r="B65430" s="10"/>
      <c r="L65430" s="10"/>
      <c r="M65430" s="10"/>
    </row>
    <row r="65431" spans="2:13" s="1" customFormat="1" ht="13.8" x14ac:dyDescent="0.3">
      <c r="B65431" s="10"/>
      <c r="L65431" s="10"/>
      <c r="M65431" s="10"/>
    </row>
    <row r="65432" spans="2:13" s="1" customFormat="1" ht="13.8" x14ac:dyDescent="0.3">
      <c r="B65432" s="10"/>
      <c r="L65432" s="10"/>
      <c r="M65432" s="10"/>
    </row>
    <row r="65433" spans="2:13" s="1" customFormat="1" ht="13.8" x14ac:dyDescent="0.3">
      <c r="B65433" s="10"/>
      <c r="L65433" s="10"/>
      <c r="M65433" s="10"/>
    </row>
    <row r="65434" spans="2:13" s="1" customFormat="1" ht="13.8" x14ac:dyDescent="0.3">
      <c r="B65434" s="10"/>
      <c r="L65434" s="10"/>
      <c r="M65434" s="10"/>
    </row>
    <row r="65435" spans="2:13" s="1" customFormat="1" ht="13.8" x14ac:dyDescent="0.3">
      <c r="B65435" s="10"/>
      <c r="L65435" s="10"/>
      <c r="M65435" s="10"/>
    </row>
    <row r="65436" spans="2:13" s="1" customFormat="1" ht="13.8" x14ac:dyDescent="0.3">
      <c r="B65436" s="10"/>
      <c r="L65436" s="10"/>
      <c r="M65436" s="10"/>
    </row>
    <row r="65437" spans="2:13" s="1" customFormat="1" ht="13.8" x14ac:dyDescent="0.3">
      <c r="B65437" s="10"/>
      <c r="L65437" s="10"/>
      <c r="M65437" s="10"/>
    </row>
    <row r="65438" spans="2:13" s="1" customFormat="1" ht="13.8" x14ac:dyDescent="0.3">
      <c r="B65438" s="10"/>
      <c r="L65438" s="10"/>
      <c r="M65438" s="10"/>
    </row>
    <row r="65439" spans="2:13" s="1" customFormat="1" ht="13.8" x14ac:dyDescent="0.3">
      <c r="B65439" s="10"/>
      <c r="L65439" s="10"/>
      <c r="M65439" s="10"/>
    </row>
    <row r="65440" spans="2:13" s="1" customFormat="1" ht="13.8" x14ac:dyDescent="0.3">
      <c r="B65440" s="10"/>
      <c r="L65440" s="10"/>
      <c r="M65440" s="10"/>
    </row>
    <row r="65441" spans="2:13" s="1" customFormat="1" ht="13.8" x14ac:dyDescent="0.3">
      <c r="B65441" s="10"/>
      <c r="L65441" s="10"/>
      <c r="M65441" s="10"/>
    </row>
    <row r="65442" spans="2:13" s="1" customFormat="1" ht="13.8" x14ac:dyDescent="0.3">
      <c r="B65442" s="10"/>
      <c r="L65442" s="10"/>
      <c r="M65442" s="10"/>
    </row>
    <row r="65443" spans="2:13" s="1" customFormat="1" ht="13.8" x14ac:dyDescent="0.3">
      <c r="B65443" s="10"/>
      <c r="L65443" s="10"/>
      <c r="M65443" s="10"/>
    </row>
    <row r="65444" spans="2:13" s="1" customFormat="1" ht="13.8" x14ac:dyDescent="0.3">
      <c r="B65444" s="10"/>
      <c r="L65444" s="10"/>
      <c r="M65444" s="10"/>
    </row>
    <row r="65445" spans="2:13" s="1" customFormat="1" ht="13.8" x14ac:dyDescent="0.3">
      <c r="B65445" s="10"/>
      <c r="L65445" s="10"/>
      <c r="M65445" s="10"/>
    </row>
    <row r="65446" spans="2:13" s="1" customFormat="1" ht="13.8" x14ac:dyDescent="0.3">
      <c r="B65446" s="10"/>
      <c r="L65446" s="10"/>
      <c r="M65446" s="10"/>
    </row>
    <row r="65447" spans="2:13" s="1" customFormat="1" ht="13.8" x14ac:dyDescent="0.3">
      <c r="B65447" s="10"/>
      <c r="L65447" s="10"/>
      <c r="M65447" s="10"/>
    </row>
    <row r="65448" spans="2:13" s="1" customFormat="1" ht="13.8" x14ac:dyDescent="0.3">
      <c r="B65448" s="10"/>
      <c r="L65448" s="10"/>
      <c r="M65448" s="10"/>
    </row>
    <row r="65449" spans="2:13" s="1" customFormat="1" ht="13.8" x14ac:dyDescent="0.3">
      <c r="B65449" s="10"/>
      <c r="L65449" s="10"/>
      <c r="M65449" s="10"/>
    </row>
    <row r="65450" spans="2:13" s="1" customFormat="1" ht="13.8" x14ac:dyDescent="0.3">
      <c r="B65450" s="10"/>
      <c r="L65450" s="10"/>
      <c r="M65450" s="10"/>
    </row>
    <row r="65451" spans="2:13" s="1" customFormat="1" ht="13.8" x14ac:dyDescent="0.3">
      <c r="B65451" s="10"/>
      <c r="L65451" s="10"/>
      <c r="M65451" s="10"/>
    </row>
    <row r="65452" spans="2:13" s="1" customFormat="1" ht="13.8" x14ac:dyDescent="0.3">
      <c r="B65452" s="10"/>
      <c r="L65452" s="10"/>
      <c r="M65452" s="10"/>
    </row>
    <row r="65453" spans="2:13" s="1" customFormat="1" ht="13.8" x14ac:dyDescent="0.3">
      <c r="B65453" s="10"/>
      <c r="L65453" s="10"/>
      <c r="M65453" s="10"/>
    </row>
    <row r="65454" spans="2:13" s="1" customFormat="1" ht="13.8" x14ac:dyDescent="0.3">
      <c r="B65454" s="10"/>
      <c r="L65454" s="10"/>
      <c r="M65454" s="10"/>
    </row>
    <row r="65455" spans="2:13" s="1" customFormat="1" ht="13.8" x14ac:dyDescent="0.3">
      <c r="B65455" s="10"/>
      <c r="L65455" s="10"/>
      <c r="M65455" s="10"/>
    </row>
    <row r="65456" spans="2:13" s="1" customFormat="1" ht="13.8" x14ac:dyDescent="0.3">
      <c r="B65456" s="10"/>
      <c r="L65456" s="10"/>
      <c r="M65456" s="10"/>
    </row>
    <row r="65457" spans="2:13" s="1" customFormat="1" ht="13.8" x14ac:dyDescent="0.3">
      <c r="B65457" s="10"/>
      <c r="L65457" s="10"/>
      <c r="M65457" s="10"/>
    </row>
    <row r="65458" spans="2:13" s="1" customFormat="1" ht="13.8" x14ac:dyDescent="0.3">
      <c r="B65458" s="10"/>
      <c r="L65458" s="10"/>
      <c r="M65458" s="10"/>
    </row>
    <row r="65459" spans="2:13" s="1" customFormat="1" ht="13.8" x14ac:dyDescent="0.3">
      <c r="B65459" s="10"/>
      <c r="L65459" s="10"/>
      <c r="M65459" s="10"/>
    </row>
    <row r="65460" spans="2:13" s="1" customFormat="1" ht="13.8" x14ac:dyDescent="0.3">
      <c r="B65460" s="10"/>
      <c r="L65460" s="10"/>
      <c r="M65460" s="10"/>
    </row>
    <row r="65461" spans="2:13" s="1" customFormat="1" ht="13.8" x14ac:dyDescent="0.3">
      <c r="B65461" s="10"/>
      <c r="L65461" s="10"/>
      <c r="M65461" s="10"/>
    </row>
    <row r="65462" spans="2:13" s="1" customFormat="1" ht="13.8" x14ac:dyDescent="0.3">
      <c r="B65462" s="10"/>
      <c r="L65462" s="10"/>
      <c r="M65462" s="10"/>
    </row>
    <row r="65463" spans="2:13" s="1" customFormat="1" ht="13.8" x14ac:dyDescent="0.3">
      <c r="B65463" s="10"/>
      <c r="L65463" s="10"/>
      <c r="M65463" s="10"/>
    </row>
    <row r="65464" spans="2:13" s="1" customFormat="1" ht="13.8" x14ac:dyDescent="0.3">
      <c r="B65464" s="10"/>
      <c r="L65464" s="10"/>
      <c r="M65464" s="10"/>
    </row>
    <row r="65465" spans="2:13" s="1" customFormat="1" ht="13.8" x14ac:dyDescent="0.3">
      <c r="B65465" s="10"/>
      <c r="L65465" s="10"/>
      <c r="M65465" s="10"/>
    </row>
    <row r="65466" spans="2:13" s="1" customFormat="1" ht="13.8" x14ac:dyDescent="0.3">
      <c r="B65466" s="10"/>
      <c r="L65466" s="10"/>
      <c r="M65466" s="10"/>
    </row>
    <row r="65467" spans="2:13" s="1" customFormat="1" ht="13.8" x14ac:dyDescent="0.3">
      <c r="B65467" s="10"/>
      <c r="L65467" s="10"/>
      <c r="M65467" s="10"/>
    </row>
    <row r="65468" spans="2:13" s="1" customFormat="1" ht="13.8" x14ac:dyDescent="0.3">
      <c r="B65468" s="10"/>
      <c r="L65468" s="10"/>
      <c r="M65468" s="10"/>
    </row>
    <row r="65469" spans="2:13" s="1" customFormat="1" ht="13.8" x14ac:dyDescent="0.3">
      <c r="B65469" s="10"/>
      <c r="L65469" s="10"/>
      <c r="M65469" s="10"/>
    </row>
    <row r="65470" spans="2:13" s="1" customFormat="1" ht="13.8" x14ac:dyDescent="0.3">
      <c r="B65470" s="10"/>
      <c r="L65470" s="10"/>
      <c r="M65470" s="10"/>
    </row>
    <row r="65471" spans="2:13" s="1" customFormat="1" ht="13.8" x14ac:dyDescent="0.3">
      <c r="B65471" s="10"/>
      <c r="L65471" s="10"/>
      <c r="M65471" s="10"/>
    </row>
    <row r="65472" spans="2:13" s="1" customFormat="1" ht="13.8" x14ac:dyDescent="0.3">
      <c r="B65472" s="10"/>
      <c r="L65472" s="10"/>
      <c r="M65472" s="10"/>
    </row>
    <row r="65473" spans="2:13" s="1" customFormat="1" ht="13.8" x14ac:dyDescent="0.3">
      <c r="B65473" s="10"/>
      <c r="L65473" s="10"/>
      <c r="M65473" s="10"/>
    </row>
    <row r="65474" spans="2:13" s="1" customFormat="1" ht="13.8" x14ac:dyDescent="0.3">
      <c r="B65474" s="10"/>
      <c r="L65474" s="10"/>
      <c r="M65474" s="10"/>
    </row>
    <row r="65475" spans="2:13" s="1" customFormat="1" ht="13.8" x14ac:dyDescent="0.3">
      <c r="B65475" s="10"/>
      <c r="L65475" s="10"/>
      <c r="M65475" s="10"/>
    </row>
    <row r="65476" spans="2:13" s="1" customFormat="1" ht="13.8" x14ac:dyDescent="0.3">
      <c r="B65476" s="10"/>
      <c r="L65476" s="10"/>
      <c r="M65476" s="10"/>
    </row>
    <row r="65477" spans="2:13" s="1" customFormat="1" ht="13.8" x14ac:dyDescent="0.3">
      <c r="B65477" s="10"/>
      <c r="L65477" s="10"/>
      <c r="M65477" s="10"/>
    </row>
    <row r="65478" spans="2:13" s="1" customFormat="1" ht="13.8" x14ac:dyDescent="0.3">
      <c r="B65478" s="10"/>
      <c r="L65478" s="10"/>
      <c r="M65478" s="10"/>
    </row>
    <row r="65479" spans="2:13" s="1" customFormat="1" ht="13.8" x14ac:dyDescent="0.3">
      <c r="B65479" s="10"/>
      <c r="L65479" s="10"/>
      <c r="M65479" s="10"/>
    </row>
    <row r="65480" spans="2:13" s="1" customFormat="1" ht="13.8" x14ac:dyDescent="0.3">
      <c r="B65480" s="10"/>
      <c r="L65480" s="10"/>
      <c r="M65480" s="10"/>
    </row>
    <row r="65481" spans="2:13" s="1" customFormat="1" ht="13.8" x14ac:dyDescent="0.3">
      <c r="B65481" s="10"/>
      <c r="L65481" s="10"/>
      <c r="M65481" s="10"/>
    </row>
    <row r="65482" spans="2:13" s="1" customFormat="1" ht="13.8" x14ac:dyDescent="0.3">
      <c r="B65482" s="10"/>
      <c r="L65482" s="10"/>
      <c r="M65482" s="10"/>
    </row>
    <row r="65483" spans="2:13" s="1" customFormat="1" ht="13.8" x14ac:dyDescent="0.3">
      <c r="B65483" s="10"/>
      <c r="L65483" s="10"/>
      <c r="M65483" s="10"/>
    </row>
    <row r="65484" spans="2:13" s="1" customFormat="1" ht="13.8" x14ac:dyDescent="0.3">
      <c r="B65484" s="10"/>
      <c r="L65484" s="10"/>
      <c r="M65484" s="10"/>
    </row>
    <row r="65485" spans="2:13" s="1" customFormat="1" ht="13.8" x14ac:dyDescent="0.3">
      <c r="B65485" s="10"/>
      <c r="L65485" s="10"/>
      <c r="M65485" s="10"/>
    </row>
    <row r="65486" spans="2:13" s="1" customFormat="1" ht="13.8" x14ac:dyDescent="0.3">
      <c r="B65486" s="10"/>
      <c r="L65486" s="10"/>
      <c r="M65486" s="10"/>
    </row>
    <row r="65487" spans="2:13" s="1" customFormat="1" ht="13.8" x14ac:dyDescent="0.3">
      <c r="B65487" s="10"/>
      <c r="L65487" s="10"/>
      <c r="M65487" s="10"/>
    </row>
    <row r="65488" spans="2:13" s="1" customFormat="1" ht="13.8" x14ac:dyDescent="0.3">
      <c r="B65488" s="10"/>
      <c r="L65488" s="10"/>
      <c r="M65488" s="10"/>
    </row>
    <row r="65489" spans="2:13" s="1" customFormat="1" ht="13.8" x14ac:dyDescent="0.3">
      <c r="B65489" s="10"/>
      <c r="L65489" s="10"/>
      <c r="M65489" s="10"/>
    </row>
    <row r="65490" spans="2:13" s="1" customFormat="1" ht="13.8" x14ac:dyDescent="0.3">
      <c r="B65490" s="10"/>
      <c r="L65490" s="10"/>
      <c r="M65490" s="10"/>
    </row>
    <row r="65491" spans="2:13" s="1" customFormat="1" ht="13.8" x14ac:dyDescent="0.3">
      <c r="B65491" s="10"/>
      <c r="L65491" s="10"/>
      <c r="M65491" s="10"/>
    </row>
    <row r="65492" spans="2:13" s="1" customFormat="1" ht="13.8" x14ac:dyDescent="0.3">
      <c r="B65492" s="10"/>
      <c r="L65492" s="10"/>
      <c r="M65492" s="10"/>
    </row>
    <row r="65493" spans="2:13" s="1" customFormat="1" ht="13.8" x14ac:dyDescent="0.3">
      <c r="B65493" s="10"/>
      <c r="L65493" s="10"/>
      <c r="M65493" s="10"/>
    </row>
    <row r="65494" spans="2:13" s="1" customFormat="1" ht="13.8" x14ac:dyDescent="0.3">
      <c r="B65494" s="10"/>
      <c r="L65494" s="10"/>
      <c r="M65494" s="10"/>
    </row>
    <row r="65495" spans="2:13" s="1" customFormat="1" ht="13.8" x14ac:dyDescent="0.3">
      <c r="B65495" s="10"/>
      <c r="L65495" s="10"/>
      <c r="M65495" s="10"/>
    </row>
    <row r="65496" spans="2:13" s="1" customFormat="1" ht="13.8" x14ac:dyDescent="0.3">
      <c r="B65496" s="10"/>
      <c r="L65496" s="10"/>
      <c r="M65496" s="10"/>
    </row>
    <row r="65497" spans="2:13" s="1" customFormat="1" ht="13.8" x14ac:dyDescent="0.3">
      <c r="B65497" s="10"/>
      <c r="L65497" s="10"/>
      <c r="M65497" s="10"/>
    </row>
    <row r="65498" spans="2:13" s="1" customFormat="1" ht="13.8" x14ac:dyDescent="0.3">
      <c r="B65498" s="10"/>
      <c r="L65498" s="10"/>
      <c r="M65498" s="10"/>
    </row>
    <row r="65499" spans="2:13" s="1" customFormat="1" ht="13.8" x14ac:dyDescent="0.3">
      <c r="B65499" s="10"/>
      <c r="L65499" s="10"/>
      <c r="M65499" s="10"/>
    </row>
    <row r="65500" spans="2:13" s="1" customFormat="1" ht="13.8" x14ac:dyDescent="0.3">
      <c r="B65500" s="10"/>
      <c r="L65500" s="10"/>
      <c r="M65500" s="10"/>
    </row>
    <row r="65501" spans="2:13" s="1" customFormat="1" ht="13.8" x14ac:dyDescent="0.3">
      <c r="B65501" s="10"/>
      <c r="L65501" s="10"/>
      <c r="M65501" s="10"/>
    </row>
    <row r="65502" spans="2:13" s="1" customFormat="1" ht="13.8" x14ac:dyDescent="0.3">
      <c r="B65502" s="10"/>
      <c r="L65502" s="10"/>
      <c r="M65502" s="10"/>
    </row>
    <row r="65503" spans="2:13" s="1" customFormat="1" ht="13.8" x14ac:dyDescent="0.3">
      <c r="B65503" s="10"/>
      <c r="L65503" s="10"/>
      <c r="M65503" s="10"/>
    </row>
    <row r="65504" spans="2:13" s="1" customFormat="1" ht="13.8" x14ac:dyDescent="0.3">
      <c r="B65504" s="10"/>
      <c r="L65504" s="10"/>
      <c r="M65504" s="10"/>
    </row>
    <row r="65505" spans="2:13" s="1" customFormat="1" ht="13.8" x14ac:dyDescent="0.3">
      <c r="B65505" s="10"/>
      <c r="L65505" s="10"/>
      <c r="M65505" s="10"/>
    </row>
    <row r="65506" spans="2:13" s="1" customFormat="1" ht="13.8" x14ac:dyDescent="0.3">
      <c r="B65506" s="10"/>
      <c r="L65506" s="10"/>
      <c r="M65506" s="10"/>
    </row>
    <row r="65507" spans="2:13" s="1" customFormat="1" ht="13.8" x14ac:dyDescent="0.3">
      <c r="B65507" s="10"/>
      <c r="L65507" s="10"/>
      <c r="M65507" s="10"/>
    </row>
    <row r="65508" spans="2:13" s="1" customFormat="1" ht="13.8" x14ac:dyDescent="0.3">
      <c r="B65508" s="10"/>
      <c r="L65508" s="10"/>
      <c r="M65508" s="10"/>
    </row>
    <row r="65509" spans="2:13" s="1" customFormat="1" ht="13.8" x14ac:dyDescent="0.3">
      <c r="B65509" s="10"/>
      <c r="L65509" s="10"/>
      <c r="M65509" s="10"/>
    </row>
    <row r="65510" spans="2:13" s="1" customFormat="1" ht="13.8" x14ac:dyDescent="0.3">
      <c r="B65510" s="10"/>
      <c r="L65510" s="10"/>
      <c r="M65510" s="10"/>
    </row>
    <row r="65511" spans="2:13" s="1" customFormat="1" ht="13.8" x14ac:dyDescent="0.3">
      <c r="B65511" s="10"/>
      <c r="L65511" s="10"/>
      <c r="M65511" s="10"/>
    </row>
    <row r="65512" spans="2:13" s="1" customFormat="1" ht="13.8" x14ac:dyDescent="0.3">
      <c r="B65512" s="10"/>
      <c r="L65512" s="10"/>
      <c r="M65512" s="10"/>
    </row>
    <row r="65513" spans="2:13" s="1" customFormat="1" ht="13.8" x14ac:dyDescent="0.3">
      <c r="B65513" s="10"/>
      <c r="L65513" s="10"/>
      <c r="M65513" s="10"/>
    </row>
    <row r="65514" spans="2:13" s="1" customFormat="1" ht="13.8" x14ac:dyDescent="0.3">
      <c r="B65514" s="10"/>
      <c r="L65514" s="10"/>
      <c r="M65514" s="10"/>
    </row>
    <row r="65515" spans="2:13" s="1" customFormat="1" ht="13.8" x14ac:dyDescent="0.3">
      <c r="B65515" s="10"/>
      <c r="L65515" s="10"/>
      <c r="M65515" s="10"/>
    </row>
    <row r="65516" spans="2:13" s="1" customFormat="1" ht="13.8" x14ac:dyDescent="0.3">
      <c r="B65516" s="10"/>
      <c r="L65516" s="10"/>
      <c r="M65516" s="10"/>
    </row>
    <row r="65517" spans="2:13" s="1" customFormat="1" ht="13.8" x14ac:dyDescent="0.3">
      <c r="B65517" s="10"/>
      <c r="L65517" s="10"/>
      <c r="M65517" s="10"/>
    </row>
    <row r="65518" spans="2:13" s="1" customFormat="1" ht="13.8" x14ac:dyDescent="0.3">
      <c r="B65518" s="10"/>
      <c r="L65518" s="10"/>
      <c r="M65518" s="10"/>
    </row>
    <row r="65519" spans="2:13" s="1" customFormat="1" ht="13.8" x14ac:dyDescent="0.3">
      <c r="B65519" s="10"/>
      <c r="L65519" s="10"/>
      <c r="M65519" s="10"/>
    </row>
    <row r="65520" spans="2:13" s="1" customFormat="1" ht="13.8" x14ac:dyDescent="0.3">
      <c r="B65520" s="10"/>
      <c r="L65520" s="10"/>
      <c r="M65520" s="10"/>
    </row>
    <row r="65521" spans="2:13" s="1" customFormat="1" ht="13.8" x14ac:dyDescent="0.3">
      <c r="B65521" s="10"/>
      <c r="L65521" s="10"/>
      <c r="M65521" s="10"/>
    </row>
    <row r="65522" spans="2:13" s="1" customFormat="1" ht="13.8" x14ac:dyDescent="0.3">
      <c r="B65522" s="10"/>
      <c r="L65522" s="10"/>
      <c r="M65522" s="10"/>
    </row>
    <row r="65523" spans="2:13" s="1" customFormat="1" ht="13.8" x14ac:dyDescent="0.3">
      <c r="B65523" s="10"/>
      <c r="L65523" s="10"/>
      <c r="M65523" s="10"/>
    </row>
    <row r="65524" spans="2:13" s="1" customFormat="1" ht="13.8" x14ac:dyDescent="0.3">
      <c r="B65524" s="10"/>
      <c r="L65524" s="10"/>
      <c r="M65524" s="10"/>
    </row>
    <row r="65525" spans="2:13" s="1" customFormat="1" ht="13.8" x14ac:dyDescent="0.3">
      <c r="B65525" s="10"/>
      <c r="L65525" s="10"/>
      <c r="M65525" s="10"/>
    </row>
    <row r="65526" spans="2:13" s="1" customFormat="1" ht="13.8" x14ac:dyDescent="0.3">
      <c r="B65526" s="10"/>
      <c r="L65526" s="10"/>
      <c r="M65526" s="10"/>
    </row>
    <row r="65527" spans="2:13" s="1" customFormat="1" ht="13.8" x14ac:dyDescent="0.3">
      <c r="B65527" s="10"/>
      <c r="L65527" s="10"/>
      <c r="M65527" s="10"/>
    </row>
    <row r="65528" spans="2:13" s="1" customFormat="1" ht="13.8" x14ac:dyDescent="0.3">
      <c r="B65528" s="10"/>
      <c r="L65528" s="10"/>
      <c r="M65528" s="10"/>
    </row>
    <row r="65529" spans="2:13" s="1" customFormat="1" ht="13.8" x14ac:dyDescent="0.3">
      <c r="B65529" s="10"/>
      <c r="L65529" s="10"/>
      <c r="M65529" s="10"/>
    </row>
    <row r="65530" spans="2:13" s="1" customFormat="1" ht="13.8" x14ac:dyDescent="0.3">
      <c r="B65530" s="10"/>
      <c r="L65530" s="10"/>
      <c r="M65530" s="10"/>
    </row>
    <row r="65531" spans="2:13" s="1" customFormat="1" ht="13.8" x14ac:dyDescent="0.3">
      <c r="B65531" s="10"/>
      <c r="L65531" s="10"/>
      <c r="M65531" s="10"/>
    </row>
    <row r="65532" spans="2:13" s="1" customFormat="1" ht="13.8" x14ac:dyDescent="0.3">
      <c r="B65532" s="10"/>
      <c r="L65532" s="10"/>
      <c r="M65532" s="10"/>
    </row>
    <row r="65533" spans="2:13" s="1" customFormat="1" ht="13.8" x14ac:dyDescent="0.3">
      <c r="B65533" s="10"/>
      <c r="L65533" s="10"/>
      <c r="M65533" s="10"/>
    </row>
    <row r="65534" spans="2:13" s="1" customFormat="1" ht="13.8" x14ac:dyDescent="0.3">
      <c r="B65534" s="10"/>
      <c r="L65534" s="10"/>
      <c r="M65534" s="10"/>
    </row>
    <row r="65535" spans="2:13" s="1" customFormat="1" ht="13.8" x14ac:dyDescent="0.3">
      <c r="B65535" s="10"/>
      <c r="L65535" s="10"/>
      <c r="M65535" s="10"/>
    </row>
    <row r="65536" spans="2:13" s="1" customFormat="1" ht="13.8" x14ac:dyDescent="0.3">
      <c r="B65536" s="10"/>
      <c r="L65536" s="10"/>
      <c r="M65536" s="10"/>
    </row>
    <row r="65537" spans="2:13" s="1" customFormat="1" ht="13.8" x14ac:dyDescent="0.3">
      <c r="B65537" s="10"/>
      <c r="L65537" s="10"/>
      <c r="M65537" s="10"/>
    </row>
    <row r="65538" spans="2:13" s="1" customFormat="1" ht="13.8" x14ac:dyDescent="0.3">
      <c r="B65538" s="10"/>
      <c r="L65538" s="10"/>
      <c r="M65538" s="10"/>
    </row>
    <row r="65539" spans="2:13" s="1" customFormat="1" ht="13.8" x14ac:dyDescent="0.3">
      <c r="B65539" s="10"/>
      <c r="L65539" s="10"/>
      <c r="M65539" s="10"/>
    </row>
    <row r="65540" spans="2:13" s="1" customFormat="1" ht="13.8" x14ac:dyDescent="0.3">
      <c r="B65540" s="10"/>
      <c r="L65540" s="10"/>
      <c r="M65540" s="10"/>
    </row>
    <row r="65541" spans="2:13" s="1" customFormat="1" ht="13.8" x14ac:dyDescent="0.3">
      <c r="B65541" s="10"/>
      <c r="L65541" s="10"/>
      <c r="M65541" s="10"/>
    </row>
    <row r="65542" spans="2:13" s="1" customFormat="1" ht="13.8" x14ac:dyDescent="0.3">
      <c r="B65542" s="10"/>
      <c r="L65542" s="10"/>
      <c r="M65542" s="10"/>
    </row>
    <row r="65543" spans="2:13" s="1" customFormat="1" ht="13.8" x14ac:dyDescent="0.3">
      <c r="B65543" s="10"/>
      <c r="L65543" s="10"/>
      <c r="M65543" s="10"/>
    </row>
    <row r="65544" spans="2:13" s="1" customFormat="1" ht="13.8" x14ac:dyDescent="0.3">
      <c r="B65544" s="10"/>
      <c r="L65544" s="10"/>
      <c r="M65544" s="10"/>
    </row>
    <row r="65545" spans="2:13" s="1" customFormat="1" ht="13.8" x14ac:dyDescent="0.3">
      <c r="B65545" s="10"/>
      <c r="L65545" s="10"/>
      <c r="M65545" s="10"/>
    </row>
    <row r="65546" spans="2:13" s="1" customFormat="1" ht="13.8" x14ac:dyDescent="0.3">
      <c r="B65546" s="10"/>
      <c r="L65546" s="10"/>
      <c r="M65546" s="10"/>
    </row>
    <row r="65547" spans="2:13" s="1" customFormat="1" ht="13.8" x14ac:dyDescent="0.3">
      <c r="B65547" s="10"/>
      <c r="L65547" s="10"/>
      <c r="M65547" s="10"/>
    </row>
    <row r="65548" spans="2:13" s="1" customFormat="1" ht="13.8" x14ac:dyDescent="0.3">
      <c r="B65548" s="10"/>
      <c r="L65548" s="10"/>
      <c r="M65548" s="10"/>
    </row>
    <row r="65549" spans="2:13" s="1" customFormat="1" ht="13.8" x14ac:dyDescent="0.3">
      <c r="B65549" s="10"/>
      <c r="L65549" s="10"/>
      <c r="M65549" s="10"/>
    </row>
  </sheetData>
  <sheetProtection sheet="1" selectLockedCells="1"/>
  <mergeCells count="11">
    <mergeCell ref="A1:L1"/>
    <mergeCell ref="D61:L61"/>
    <mergeCell ref="D56:L56"/>
    <mergeCell ref="D57:L57"/>
    <mergeCell ref="D58:L58"/>
    <mergeCell ref="D59:L59"/>
    <mergeCell ref="D60:L60"/>
    <mergeCell ref="D52:L52"/>
    <mergeCell ref="D53:L53"/>
    <mergeCell ref="D54:L54"/>
    <mergeCell ref="D55:L55"/>
  </mergeCells>
  <conditionalFormatting sqref="B33">
    <cfRule type="expression" dxfId="345" priority="239" stopIfTrue="1">
      <formula>B30="Yes"</formula>
    </cfRule>
  </conditionalFormatting>
  <conditionalFormatting sqref="B43">
    <cfRule type="expression" dxfId="344" priority="240" stopIfTrue="1">
      <formula>AND(B40="Yes",B43=0)</formula>
    </cfRule>
  </conditionalFormatting>
  <conditionalFormatting sqref="B66">
    <cfRule type="expression" dxfId="343" priority="241" stopIfTrue="1">
      <formula>B65="yes"</formula>
    </cfRule>
  </conditionalFormatting>
  <conditionalFormatting sqref="B65">
    <cfRule type="expression" dxfId="342" priority="252" stopIfTrue="1">
      <formula>AND(B64="yes",B65=0)</formula>
    </cfRule>
  </conditionalFormatting>
  <conditionalFormatting sqref="I69:I77">
    <cfRule type="expression" dxfId="341" priority="263" stopIfTrue="1">
      <formula>AND($B$65&gt;=1,I69=0,H69="yes")</formula>
    </cfRule>
    <cfRule type="expression" dxfId="340" priority="264" stopIfTrue="1">
      <formula>AND($B$65&gt;=1,I69=0,H69="No")</formula>
    </cfRule>
    <cfRule type="expression" dxfId="339" priority="265" stopIfTrue="1">
      <formula>AND($B$65&gt;=1,H69="Yes",I69=0)</formula>
    </cfRule>
  </conditionalFormatting>
  <conditionalFormatting sqref="C52">
    <cfRule type="expression" dxfId="338" priority="266" stopIfTrue="1">
      <formula>D52&lt;&gt;""</formula>
    </cfRule>
  </conditionalFormatting>
  <conditionalFormatting sqref="D52:L52">
    <cfRule type="expression" dxfId="337" priority="267" stopIfTrue="1">
      <formula>AND($B52="Yes",$D52="")</formula>
    </cfRule>
  </conditionalFormatting>
  <conditionalFormatting sqref="B52:B61">
    <cfRule type="expression" dxfId="336" priority="268" stopIfTrue="1">
      <formula>AND($B$51="Yes",B52=0)</formula>
    </cfRule>
    <cfRule type="expression" dxfId="335" priority="269" stopIfTrue="1">
      <formula>AND($B52="Yes",$D52=0)</formula>
    </cfRule>
    <cfRule type="cellIs" dxfId="334" priority="270" stopIfTrue="1" operator="equal">
      <formula>"yes"</formula>
    </cfRule>
  </conditionalFormatting>
  <conditionalFormatting sqref="B62">
    <cfRule type="expression" dxfId="333" priority="238" stopIfTrue="1">
      <formula>#REF!="Yes"</formula>
    </cfRule>
  </conditionalFormatting>
  <conditionalFormatting sqref="M67">
    <cfRule type="expression" dxfId="332" priority="242" stopIfTrue="1">
      <formula>OR($B$64=0,$B$64="no")</formula>
    </cfRule>
  </conditionalFormatting>
  <conditionalFormatting sqref="B67:L67">
    <cfRule type="expression" dxfId="331" priority="243" stopIfTrue="1">
      <formula>OR($B$64=0,$B$64="no")</formula>
    </cfRule>
    <cfRule type="expression" dxfId="330" priority="244" stopIfTrue="1">
      <formula>$B$65=0</formula>
    </cfRule>
  </conditionalFormatting>
  <conditionalFormatting sqref="A79 C79 I79:K79">
    <cfRule type="expression" dxfId="329" priority="245" stopIfTrue="1">
      <formula>OR($B$64=0,$B$64="no")</formula>
    </cfRule>
    <cfRule type="expression" dxfId="328" priority="246" stopIfTrue="1">
      <formula>$B$65=0</formula>
    </cfRule>
  </conditionalFormatting>
  <conditionalFormatting sqref="B8 B19 B24 B29 B34 B39 B44 B51 B13 B64">
    <cfRule type="cellIs" dxfId="327" priority="251" stopIfTrue="1" operator="equal">
      <formula>0</formula>
    </cfRule>
  </conditionalFormatting>
  <conditionalFormatting sqref="B69:F69 H69 J69:L69">
    <cfRule type="expression" dxfId="326" priority="254" stopIfTrue="1">
      <formula>AND($B$65&gt;=2,B69=0)</formula>
    </cfRule>
  </conditionalFormatting>
  <conditionalFormatting sqref="B70:F70 H70 J70:L70">
    <cfRule type="expression" dxfId="325" priority="255" stopIfTrue="1">
      <formula>AND($B$65&gt;=3,B70=0)</formula>
    </cfRule>
  </conditionalFormatting>
  <conditionalFormatting sqref="B71:F71 H71:H72 J71:L72">
    <cfRule type="expression" dxfId="324" priority="256" stopIfTrue="1">
      <formula>AND($B$65&gt;=4,B71=0)</formula>
    </cfRule>
  </conditionalFormatting>
  <conditionalFormatting sqref="B73:F73 H73 J73:L73">
    <cfRule type="expression" dxfId="323" priority="258" stopIfTrue="1">
      <formula>AND($B$65&gt;=6,B73=0)</formula>
    </cfRule>
  </conditionalFormatting>
  <conditionalFormatting sqref="B74:F74 H74 J74:L74">
    <cfRule type="expression" dxfId="322" priority="259" stopIfTrue="1">
      <formula>AND($B$65&gt;=7,B74=0)</formula>
    </cfRule>
  </conditionalFormatting>
  <conditionalFormatting sqref="B75:F75 H75 J75:L75">
    <cfRule type="expression" dxfId="321" priority="260" stopIfTrue="1">
      <formula>AND($B$65&gt;=8,B75=0)</formula>
    </cfRule>
  </conditionalFormatting>
  <conditionalFormatting sqref="B76:F76 H76 J76:L76">
    <cfRule type="expression" dxfId="320" priority="261" stopIfTrue="1">
      <formula>AND($B$65&gt;=9,B76=0)</formula>
    </cfRule>
  </conditionalFormatting>
  <conditionalFormatting sqref="B77:F77 H77 J77:L77">
    <cfRule type="expression" dxfId="319" priority="262" stopIfTrue="1">
      <formula>AND($B$65&gt;=10,B77=0)</formula>
    </cfRule>
  </conditionalFormatting>
  <conditionalFormatting sqref="B5">
    <cfRule type="cellIs" dxfId="318" priority="271" stopIfTrue="1" operator="equal">
      <formula>0</formula>
    </cfRule>
  </conditionalFormatting>
  <conditionalFormatting sqref="B17">
    <cfRule type="cellIs" dxfId="317" priority="234" stopIfTrue="1" operator="equal">
      <formula>0</formula>
    </cfRule>
  </conditionalFormatting>
  <conditionalFormatting sqref="D17:L17">
    <cfRule type="expression" dxfId="316" priority="233">
      <formula>IF(B17="Yes",D17=0)</formula>
    </cfRule>
  </conditionalFormatting>
  <conditionalFormatting sqref="I72">
    <cfRule type="expression" dxfId="315" priority="230" stopIfTrue="1">
      <formula>AND($B$65&gt;=1,I72=0,H72="yes")</formula>
    </cfRule>
    <cfRule type="expression" dxfId="314" priority="231" stopIfTrue="1">
      <formula>AND($B$65&gt;=1,I72=0,H72="No")</formula>
    </cfRule>
    <cfRule type="expression" dxfId="313" priority="232" stopIfTrue="1">
      <formula>AND($B$65&gt;=1,H72="Yes",I72=0)</formula>
    </cfRule>
  </conditionalFormatting>
  <conditionalFormatting sqref="B72:F72">
    <cfRule type="expression" dxfId="312" priority="229" stopIfTrue="1">
      <formula>AND($B$65&gt;=4,B72=0)</formula>
    </cfRule>
  </conditionalFormatting>
  <conditionalFormatting sqref="D53:L61">
    <cfRule type="expression" dxfId="311" priority="228" stopIfTrue="1">
      <formula>AND($B53="Yes",$D53="")</formula>
    </cfRule>
  </conditionalFormatting>
  <conditionalFormatting sqref="G69">
    <cfRule type="expression" dxfId="310" priority="218" stopIfTrue="1">
      <formula>AND($B$65&gt;=2,G69=0)</formula>
    </cfRule>
  </conditionalFormatting>
  <conditionalFormatting sqref="G70">
    <cfRule type="expression" dxfId="309" priority="219" stopIfTrue="1">
      <formula>AND($B$65&gt;=3,G70=0)</formula>
    </cfRule>
  </conditionalFormatting>
  <conditionalFormatting sqref="G71">
    <cfRule type="expression" dxfId="308" priority="220" stopIfTrue="1">
      <formula>AND($B$65&gt;=4,G71=0)</formula>
    </cfRule>
  </conditionalFormatting>
  <conditionalFormatting sqref="G73">
    <cfRule type="expression" dxfId="307" priority="221" stopIfTrue="1">
      <formula>AND($B$65&gt;=6,G73=0)</formula>
    </cfRule>
  </conditionalFormatting>
  <conditionalFormatting sqref="G74">
    <cfRule type="expression" dxfId="306" priority="222" stopIfTrue="1">
      <formula>AND($B$65&gt;=7,G74=0)</formula>
    </cfRule>
  </conditionalFormatting>
  <conditionalFormatting sqref="G75">
    <cfRule type="expression" dxfId="305" priority="223" stopIfTrue="1">
      <formula>AND($B$65&gt;=8,G75=0)</formula>
    </cfRule>
  </conditionalFormatting>
  <conditionalFormatting sqref="G76">
    <cfRule type="expression" dxfId="304" priority="224" stopIfTrue="1">
      <formula>AND($B$65&gt;=9,G76=0)</formula>
    </cfRule>
  </conditionalFormatting>
  <conditionalFormatting sqref="G77">
    <cfRule type="expression" dxfId="303" priority="225" stopIfTrue="1">
      <formula>AND($B$65&gt;=10,G77=0)</formula>
    </cfRule>
  </conditionalFormatting>
  <conditionalFormatting sqref="G72">
    <cfRule type="expression" dxfId="302" priority="217" stopIfTrue="1">
      <formula>AND($B$65&gt;=4,G72=0)</formula>
    </cfRule>
  </conditionalFormatting>
  <conditionalFormatting sqref="I68">
    <cfRule type="expression" dxfId="301" priority="213" stopIfTrue="1">
      <formula>AND($B$65&gt;=1,I68=0,H68="yes")</formula>
    </cfRule>
    <cfRule type="expression" dxfId="300" priority="214" stopIfTrue="1">
      <formula>AND($B$65&gt;=1,I68=0,H68="No")</formula>
    </cfRule>
    <cfRule type="expression" dxfId="299" priority="215" stopIfTrue="1">
      <formula>AND($B$65&gt;=1,H68="Yes",I68=0)</formula>
    </cfRule>
  </conditionalFormatting>
  <conditionalFormatting sqref="B68:F68 H68 J68:L68">
    <cfRule type="expression" dxfId="298" priority="212" stopIfTrue="1">
      <formula>AND($B$65&gt;=1,B68=0)</formula>
    </cfRule>
  </conditionalFormatting>
  <conditionalFormatting sqref="G68">
    <cfRule type="expression" dxfId="297" priority="211" stopIfTrue="1">
      <formula>AND($B$65&gt;=1,G68=0)</formula>
    </cfRule>
  </conditionalFormatting>
  <conditionalFormatting sqref="B46">
    <cfRule type="expression" dxfId="296" priority="201">
      <formula>AND(B45="Yes")</formula>
    </cfRule>
  </conditionalFormatting>
  <conditionalFormatting sqref="B45">
    <cfRule type="expression" dxfId="295" priority="169" stopIfTrue="1">
      <formula>AND(NOT(ISBLANK($B45)),(ISBLANK($B47)))</formula>
    </cfRule>
    <cfRule type="expression" dxfId="294" priority="170" stopIfTrue="1">
      <formula>AND(NOT(ISBLANK($B45)),NOT(ISBLANK($B47)))</formula>
    </cfRule>
    <cfRule type="expression" dxfId="293" priority="196">
      <formula>AND($B44="Yes",$B$45=0,$B47=0)</formula>
    </cfRule>
  </conditionalFormatting>
  <conditionalFormatting sqref="A47">
    <cfRule type="expression" dxfId="292" priority="183">
      <formula>AND(NOT(ISBLANK($B45)),(ISBLANK($B47)))</formula>
    </cfRule>
  </conditionalFormatting>
  <conditionalFormatting sqref="B47">
    <cfRule type="expression" dxfId="291" priority="171" stopIfTrue="1">
      <formula>AND(NOT(ISBLANK($B47)),(ISBLANK($B45)))</formula>
    </cfRule>
    <cfRule type="expression" dxfId="290" priority="173" stopIfTrue="1">
      <formula>AND(NOT(ISBLANK($B45)),NOT(ISBLANK($B47)))</formula>
    </cfRule>
    <cfRule type="expression" dxfId="289" priority="174">
      <formula>AND($B44="Yes",$B45=0,$B47=0)</formula>
    </cfRule>
  </conditionalFormatting>
  <conditionalFormatting sqref="A45">
    <cfRule type="expression" dxfId="288" priority="168">
      <formula>AND(NOT(ISBLANK($B47)),(ISBLANK($B45)))</formula>
    </cfRule>
  </conditionalFormatting>
  <conditionalFormatting sqref="A46">
    <cfRule type="expression" dxfId="287" priority="167">
      <formula>OR(NOT(ISBLANK($B47)),NOT(ISBLANK($B45)))</formula>
    </cfRule>
  </conditionalFormatting>
  <conditionalFormatting sqref="D22">
    <cfRule type="expression" dxfId="286" priority="161">
      <formula>AND(NOT(ISBLANK(B22)),NOT(ISBLANK(B24)))</formula>
    </cfRule>
  </conditionalFormatting>
  <conditionalFormatting sqref="D9">
    <cfRule type="expression" dxfId="285" priority="166">
      <formula>AND(NOT(ISBLANK(B9)),NOT(ISBLANK(B11)))</formula>
    </cfRule>
  </conditionalFormatting>
  <conditionalFormatting sqref="D11">
    <cfRule type="expression" dxfId="284" priority="165">
      <formula>AND(NOT(ISBLANK(B11)),NOT(ISBLANK(B13)))</formula>
    </cfRule>
  </conditionalFormatting>
  <conditionalFormatting sqref="D14">
    <cfRule type="expression" dxfId="283" priority="164">
      <formula>AND(NOT(ISBLANK(B14)),NOT(ISBLANK(B16)))</formula>
    </cfRule>
  </conditionalFormatting>
  <conditionalFormatting sqref="D16">
    <cfRule type="expression" dxfId="282" priority="163">
      <formula>AND(NOT(ISBLANK(B16)),NOT(ISBLANK(B18)))</formula>
    </cfRule>
  </conditionalFormatting>
  <conditionalFormatting sqref="D20">
    <cfRule type="expression" dxfId="281" priority="162">
      <formula>AND(NOT(ISBLANK(B20)),NOT(ISBLANK(B22)))</formula>
    </cfRule>
  </conditionalFormatting>
  <conditionalFormatting sqref="D25">
    <cfRule type="expression" dxfId="280" priority="160">
      <formula>AND(NOT(ISBLANK(B25)),NOT(ISBLANK(B27)))</formula>
    </cfRule>
  </conditionalFormatting>
  <conditionalFormatting sqref="D27">
    <cfRule type="expression" dxfId="279" priority="159">
      <formula>AND(NOT(ISBLANK(B27)),NOT(ISBLANK(B29)))</formula>
    </cfRule>
  </conditionalFormatting>
  <conditionalFormatting sqref="D30">
    <cfRule type="expression" dxfId="278" priority="158">
      <formula>AND(NOT(ISBLANK(B30)),NOT(ISBLANK(B32)))</formula>
    </cfRule>
  </conditionalFormatting>
  <conditionalFormatting sqref="D32">
    <cfRule type="expression" dxfId="277" priority="157">
      <formula>AND(NOT(ISBLANK(B32)),NOT(ISBLANK(B34)))</formula>
    </cfRule>
  </conditionalFormatting>
  <conditionalFormatting sqref="D35">
    <cfRule type="expression" dxfId="276" priority="156">
      <formula>AND(NOT(ISBLANK(B35)),NOT(ISBLANK(B37)))</formula>
    </cfRule>
  </conditionalFormatting>
  <conditionalFormatting sqref="D37">
    <cfRule type="expression" dxfId="275" priority="155">
      <formula>AND(NOT(ISBLANK(B37)),NOT(ISBLANK(B39)))</formula>
    </cfRule>
  </conditionalFormatting>
  <conditionalFormatting sqref="D40">
    <cfRule type="expression" dxfId="274" priority="154">
      <formula>AND(NOT(ISBLANK(B40)),NOT(ISBLANK(B42)))</formula>
    </cfRule>
  </conditionalFormatting>
  <conditionalFormatting sqref="D42">
    <cfRule type="expression" dxfId="273" priority="153">
      <formula>AND(NOT(ISBLANK(B42)),NOT(ISBLANK(B44)))</formula>
    </cfRule>
  </conditionalFormatting>
  <conditionalFormatting sqref="D45">
    <cfRule type="expression" dxfId="272" priority="152">
      <formula>AND(NOT(ISBLANK(B45)),NOT(ISBLANK(B47)))</formula>
    </cfRule>
  </conditionalFormatting>
  <conditionalFormatting sqref="D47">
    <cfRule type="expression" dxfId="271" priority="151">
      <formula>AND(NOT(ISBLANK(B47)),NOT(ISBLANK(B49)))</formula>
    </cfRule>
  </conditionalFormatting>
  <conditionalFormatting sqref="B10">
    <cfRule type="expression" dxfId="270" priority="73">
      <formula>AND(B9="Yes")</formula>
    </cfRule>
  </conditionalFormatting>
  <conditionalFormatting sqref="B9">
    <cfRule type="expression" dxfId="269" priority="67" stopIfTrue="1">
      <formula>AND(NOT(ISBLANK($B9)),(ISBLANK($B11)))</formula>
    </cfRule>
    <cfRule type="expression" dxfId="268" priority="68" stopIfTrue="1">
      <formula>AND(NOT(ISBLANK($B9)),NOT(ISBLANK($B11)))</formula>
    </cfRule>
    <cfRule type="expression" dxfId="267" priority="72">
      <formula>AND($B8="Yes",$B$45=0,$B11=0)</formula>
    </cfRule>
  </conditionalFormatting>
  <conditionalFormatting sqref="B11">
    <cfRule type="expression" dxfId="266" priority="64" stopIfTrue="1">
      <formula>AND(NOT(ISBLANK($B11)),(ISBLANK($B9)))</formula>
    </cfRule>
    <cfRule type="expression" dxfId="265" priority="65" stopIfTrue="1">
      <formula>AND(NOT(ISBLANK($B9)),NOT(ISBLANK($B11)))</formula>
    </cfRule>
    <cfRule type="expression" dxfId="264" priority="66">
      <formula>AND($B8="Yes",$B9=0,$B11=0)</formula>
    </cfRule>
  </conditionalFormatting>
  <conditionalFormatting sqref="B15">
    <cfRule type="expression" dxfId="263" priority="63">
      <formula>AND(B14="Yes")</formula>
    </cfRule>
  </conditionalFormatting>
  <conditionalFormatting sqref="B14">
    <cfRule type="expression" dxfId="262" priority="60" stopIfTrue="1">
      <formula>AND(NOT(ISBLANK($B14)),(ISBLANK($B16)))</formula>
    </cfRule>
    <cfRule type="expression" dxfId="261" priority="61" stopIfTrue="1">
      <formula>AND(NOT(ISBLANK($B14)),NOT(ISBLANK($B16)))</formula>
    </cfRule>
    <cfRule type="expression" dxfId="260" priority="62">
      <formula>AND($B13="Yes",$B$45=0,$B16=0)</formula>
    </cfRule>
  </conditionalFormatting>
  <conditionalFormatting sqref="B16">
    <cfRule type="expression" dxfId="259" priority="57" stopIfTrue="1">
      <formula>AND(NOT(ISBLANK($B16)),(ISBLANK($B14)))</formula>
    </cfRule>
    <cfRule type="expression" dxfId="258" priority="58" stopIfTrue="1">
      <formula>AND(NOT(ISBLANK($B14)),NOT(ISBLANK($B16)))</formula>
    </cfRule>
    <cfRule type="expression" dxfId="257" priority="59">
      <formula>AND($B13="Yes",$B14=0,$B16=0)</formula>
    </cfRule>
  </conditionalFormatting>
  <conditionalFormatting sqref="B21">
    <cfRule type="expression" dxfId="256" priority="56">
      <formula>AND(B20="Yes")</formula>
    </cfRule>
  </conditionalFormatting>
  <conditionalFormatting sqref="B20">
    <cfRule type="expression" dxfId="255" priority="53" stopIfTrue="1">
      <formula>AND(NOT(ISBLANK($B20)),(ISBLANK($B22)))</formula>
    </cfRule>
    <cfRule type="expression" dxfId="254" priority="54" stopIfTrue="1">
      <formula>AND(NOT(ISBLANK($B20)),NOT(ISBLANK($B22)))</formula>
    </cfRule>
    <cfRule type="expression" dxfId="253" priority="55">
      <formula>AND($B19="Yes",$B$45=0,$B22=0)</formula>
    </cfRule>
  </conditionalFormatting>
  <conditionalFormatting sqref="B22">
    <cfRule type="expression" dxfId="252" priority="50" stopIfTrue="1">
      <formula>AND(NOT(ISBLANK($B22)),(ISBLANK($B20)))</formula>
    </cfRule>
    <cfRule type="expression" dxfId="251" priority="51" stopIfTrue="1">
      <formula>AND(NOT(ISBLANK($B20)),NOT(ISBLANK($B22)))</formula>
    </cfRule>
    <cfRule type="expression" dxfId="250" priority="52">
      <formula>AND($B19="Yes",$B20=0,$B22=0)</formula>
    </cfRule>
  </conditionalFormatting>
  <conditionalFormatting sqref="B26">
    <cfRule type="expression" dxfId="249" priority="49">
      <formula>AND(B25="Yes")</formula>
    </cfRule>
  </conditionalFormatting>
  <conditionalFormatting sqref="B25">
    <cfRule type="expression" dxfId="248" priority="46" stopIfTrue="1">
      <formula>AND(NOT(ISBLANK($B25)),(ISBLANK($B27)))</formula>
    </cfRule>
    <cfRule type="expression" dxfId="247" priority="47" stopIfTrue="1">
      <formula>AND(NOT(ISBLANK($B25)),NOT(ISBLANK($B27)))</formula>
    </cfRule>
    <cfRule type="expression" dxfId="246" priority="48">
      <formula>AND($B24="Yes",$B$45=0,$B27=0)</formula>
    </cfRule>
  </conditionalFormatting>
  <conditionalFormatting sqref="B27">
    <cfRule type="expression" dxfId="245" priority="43" stopIfTrue="1">
      <formula>AND(NOT(ISBLANK($B27)),(ISBLANK($B25)))</formula>
    </cfRule>
    <cfRule type="expression" dxfId="244" priority="44" stopIfTrue="1">
      <formula>AND(NOT(ISBLANK($B25)),NOT(ISBLANK($B27)))</formula>
    </cfRule>
    <cfRule type="expression" dxfId="243" priority="45">
      <formula>AND($B24="Yes",$B25=0,$B27=0)</formula>
    </cfRule>
  </conditionalFormatting>
  <conditionalFormatting sqref="B31">
    <cfRule type="expression" dxfId="242" priority="42">
      <formula>AND(B30="Yes")</formula>
    </cfRule>
  </conditionalFormatting>
  <conditionalFormatting sqref="B30">
    <cfRule type="expression" dxfId="241" priority="39" stopIfTrue="1">
      <formula>AND(NOT(ISBLANK($B30)),(ISBLANK($B32)))</formula>
    </cfRule>
    <cfRule type="expression" dxfId="240" priority="40" stopIfTrue="1">
      <formula>AND(NOT(ISBLANK($B30)),NOT(ISBLANK($B32)))</formula>
    </cfRule>
    <cfRule type="expression" dxfId="239" priority="41">
      <formula>AND($B29="Yes",$B$45=0,$B32=0)</formula>
    </cfRule>
  </conditionalFormatting>
  <conditionalFormatting sqref="B32">
    <cfRule type="expression" dxfId="238" priority="36" stopIfTrue="1">
      <formula>AND(NOT(ISBLANK($B32)),(ISBLANK($B30)))</formula>
    </cfRule>
    <cfRule type="expression" dxfId="237" priority="37" stopIfTrue="1">
      <formula>AND(NOT(ISBLANK($B30)),NOT(ISBLANK($B32)))</formula>
    </cfRule>
    <cfRule type="expression" dxfId="236" priority="38">
      <formula>AND($B29="Yes",$B30=0,$B32=0)</formula>
    </cfRule>
  </conditionalFormatting>
  <conditionalFormatting sqref="B36">
    <cfRule type="expression" dxfId="235" priority="35">
      <formula>AND(B35="Yes")</formula>
    </cfRule>
  </conditionalFormatting>
  <conditionalFormatting sqref="B35">
    <cfRule type="expression" dxfId="234" priority="32" stopIfTrue="1">
      <formula>AND(NOT(ISBLANK($B35)),(ISBLANK($B37)))</formula>
    </cfRule>
    <cfRule type="expression" dxfId="233" priority="33" stopIfTrue="1">
      <formula>AND(NOT(ISBLANK($B35)),NOT(ISBLANK($B37)))</formula>
    </cfRule>
    <cfRule type="expression" dxfId="232" priority="34">
      <formula>AND($B34="Yes",$B$45=0,$B37=0)</formula>
    </cfRule>
  </conditionalFormatting>
  <conditionalFormatting sqref="B37">
    <cfRule type="expression" dxfId="231" priority="29" stopIfTrue="1">
      <formula>AND(NOT(ISBLANK($B37)),(ISBLANK($B35)))</formula>
    </cfRule>
    <cfRule type="expression" dxfId="230" priority="30" stopIfTrue="1">
      <formula>AND(NOT(ISBLANK($B35)),NOT(ISBLANK($B37)))</formula>
    </cfRule>
    <cfRule type="expression" dxfId="229" priority="31">
      <formula>AND($B34="Yes",$B35=0,$B37=0)</formula>
    </cfRule>
  </conditionalFormatting>
  <conditionalFormatting sqref="B41">
    <cfRule type="expression" dxfId="228" priority="28">
      <formula>AND(B40="Yes")</formula>
    </cfRule>
  </conditionalFormatting>
  <conditionalFormatting sqref="B40">
    <cfRule type="expression" dxfId="227" priority="25" stopIfTrue="1">
      <formula>AND(NOT(ISBLANK($B40)),(ISBLANK($B42)))</formula>
    </cfRule>
    <cfRule type="expression" dxfId="226" priority="26" stopIfTrue="1">
      <formula>AND(NOT(ISBLANK($B40)),NOT(ISBLANK($B42)))</formula>
    </cfRule>
    <cfRule type="expression" dxfId="225" priority="27">
      <formula>AND($B39="Yes",$B$45=0,$B42=0)</formula>
    </cfRule>
  </conditionalFormatting>
  <conditionalFormatting sqref="B42">
    <cfRule type="expression" dxfId="224" priority="22" stopIfTrue="1">
      <formula>AND(NOT(ISBLANK($B42)),(ISBLANK($B40)))</formula>
    </cfRule>
    <cfRule type="expression" dxfId="223" priority="23" stopIfTrue="1">
      <formula>AND(NOT(ISBLANK($B40)),NOT(ISBLANK($B42)))</formula>
    </cfRule>
    <cfRule type="expression" dxfId="222" priority="24">
      <formula>AND($B39="Yes",$B40=0,$B42=0)</formula>
    </cfRule>
  </conditionalFormatting>
  <conditionalFormatting sqref="A11">
    <cfRule type="expression" dxfId="221" priority="21">
      <formula>AND(NOT(ISBLANK($B9)),(ISBLANK($B11)))</formula>
    </cfRule>
  </conditionalFormatting>
  <conditionalFormatting sqref="A9">
    <cfRule type="expression" dxfId="220" priority="20">
      <formula>AND(NOT(ISBLANK($B11)),(ISBLANK($B9)))</formula>
    </cfRule>
  </conditionalFormatting>
  <conditionalFormatting sqref="A10">
    <cfRule type="expression" dxfId="219" priority="19">
      <formula>OR(NOT(ISBLANK($B11)),NOT(ISBLANK($B9)))</formula>
    </cfRule>
  </conditionalFormatting>
  <conditionalFormatting sqref="A16">
    <cfRule type="expression" dxfId="218" priority="18">
      <formula>AND(NOT(ISBLANK($B14)),(ISBLANK($B16)))</formula>
    </cfRule>
  </conditionalFormatting>
  <conditionalFormatting sqref="A14">
    <cfRule type="expression" dxfId="217" priority="17">
      <formula>AND(NOT(ISBLANK($B16)),(ISBLANK($B14)))</formula>
    </cfRule>
  </conditionalFormatting>
  <conditionalFormatting sqref="A15">
    <cfRule type="expression" dxfId="216" priority="16">
      <formula>OR(NOT(ISBLANK($B16)),NOT(ISBLANK($B14)))</formula>
    </cfRule>
  </conditionalFormatting>
  <conditionalFormatting sqref="A22">
    <cfRule type="expression" dxfId="215" priority="15">
      <formula>AND(NOT(ISBLANK($B20)),(ISBLANK($B22)))</formula>
    </cfRule>
  </conditionalFormatting>
  <conditionalFormatting sqref="A20">
    <cfRule type="expression" dxfId="214" priority="14">
      <formula>AND(NOT(ISBLANK($B22)),(ISBLANK($B20)))</formula>
    </cfRule>
  </conditionalFormatting>
  <conditionalFormatting sqref="A21">
    <cfRule type="expression" dxfId="213" priority="13">
      <formula>OR(NOT(ISBLANK($B22)),NOT(ISBLANK($B20)))</formula>
    </cfRule>
  </conditionalFormatting>
  <conditionalFormatting sqref="A27">
    <cfRule type="expression" dxfId="212" priority="12">
      <formula>AND(NOT(ISBLANK($B25)),(ISBLANK($B27)))</formula>
    </cfRule>
  </conditionalFormatting>
  <conditionalFormatting sqref="A25">
    <cfRule type="expression" dxfId="211" priority="11">
      <formula>AND(NOT(ISBLANK($B27)),(ISBLANK($B25)))</formula>
    </cfRule>
  </conditionalFormatting>
  <conditionalFormatting sqref="A26">
    <cfRule type="expression" dxfId="210" priority="10">
      <formula>OR(NOT(ISBLANK($B27)),NOT(ISBLANK($B25)))</formula>
    </cfRule>
  </conditionalFormatting>
  <conditionalFormatting sqref="A32">
    <cfRule type="expression" dxfId="209" priority="9">
      <formula>AND(NOT(ISBLANK($B30)),(ISBLANK($B32)))</formula>
    </cfRule>
  </conditionalFormatting>
  <conditionalFormatting sqref="A30">
    <cfRule type="expression" dxfId="208" priority="8">
      <formula>AND(NOT(ISBLANK($B32)),(ISBLANK($B30)))</formula>
    </cfRule>
  </conditionalFormatting>
  <conditionalFormatting sqref="A31">
    <cfRule type="expression" dxfId="207" priority="7">
      <formula>OR(NOT(ISBLANK($B32)),NOT(ISBLANK($B30)))</formula>
    </cfRule>
  </conditionalFormatting>
  <conditionalFormatting sqref="A37">
    <cfRule type="expression" dxfId="206" priority="6">
      <formula>AND(NOT(ISBLANK($B35)),(ISBLANK($B37)))</formula>
    </cfRule>
  </conditionalFormatting>
  <conditionalFormatting sqref="A35">
    <cfRule type="expression" dxfId="205" priority="5">
      <formula>AND(NOT(ISBLANK($B37)),(ISBLANK($B35)))</formula>
    </cfRule>
  </conditionalFormatting>
  <conditionalFormatting sqref="A36">
    <cfRule type="expression" dxfId="204" priority="4">
      <formula>OR(NOT(ISBLANK($B37)),NOT(ISBLANK($B35)))</formula>
    </cfRule>
  </conditionalFormatting>
  <conditionalFormatting sqref="A42">
    <cfRule type="expression" dxfId="203" priority="3">
      <formula>AND(NOT(ISBLANK($B40)),(ISBLANK($B42)))</formula>
    </cfRule>
  </conditionalFormatting>
  <conditionalFormatting sqref="A40">
    <cfRule type="expression" dxfId="202" priority="2">
      <formula>AND(NOT(ISBLANK($B42)),(ISBLANK($B40)))</formula>
    </cfRule>
  </conditionalFormatting>
  <conditionalFormatting sqref="A41">
    <cfRule type="expression" dxfId="201" priority="1">
      <formula>OR(NOT(ISBLANK($B42)),NOT(ISBLANK($B40)))</formula>
    </cfRule>
  </conditionalFormatting>
  <dataValidations count="10">
    <dataValidation type="list" allowBlank="1" showInputMessage="1" showErrorMessage="1" sqref="WVT68:WVT77 L68:L77 JD68:JD77 SZ68:SZ77 ACV68:ACV77 AMR68:AMR77 AWN68:AWN77 BGJ68:BGJ77 BQF68:BQF77 CAB68:CAB77 CJX68:CJX77 CTT68:CTT77 DDP68:DDP77 DNL68:DNL77 DXH68:DXH77 EHD68:EHD77 EQZ68:EQZ77 FAV68:FAV77 FKR68:FKR77 FUN68:FUN77 GEJ68:GEJ77 GOF68:GOF77 GYB68:GYB77 HHX68:HHX77 HRT68:HRT77 IBP68:IBP77 ILL68:ILL77 IVH68:IVH77 JFD68:JFD77 JOZ68:JOZ77 JYV68:JYV77 KIR68:KIR77 KSN68:KSN77 LCJ68:LCJ77 LMF68:LMF77 LWB68:LWB77 MFX68:MFX77 MPT68:MPT77 MZP68:MZP77 NJL68:NJL77 NTH68:NTH77 ODD68:ODD77 OMZ68:OMZ77 OWV68:OWV77 PGR68:PGR77 PQN68:PQN77 QAJ68:QAJ77 QKF68:QKF77 QUB68:QUB77 RDX68:RDX77 RNT68:RNT77 RXP68:RXP77 SHL68:SHL77 SRH68:SRH77 TBD68:TBD77 TKZ68:TKZ77 TUV68:TUV77 UER68:UER77 UON68:UON77 UYJ68:UYJ77 VIF68:VIF77 VSB68:VSB77 WBX68:WBX77 WLT68:WLT77 WVP68:WVP77 G68:H77 JH68:JH77 TD68:TD77 ACZ68:ACZ77 AMV68:AMV77 AWR68:AWR77 BGN68:BGN77 BQJ68:BQJ77 CAF68:CAF77 CKB68:CKB77 CTX68:CTX77 DDT68:DDT77 DNP68:DNP77 DXL68:DXL77 EHH68:EHH77 ERD68:ERD77 FAZ68:FAZ77 FKV68:FKV77 FUR68:FUR77 GEN68:GEN77 GOJ68:GOJ77 GYF68:GYF77 HIB68:HIB77 HRX68:HRX77 IBT68:IBT77 ILP68:ILP77 IVL68:IVL77 JFH68:JFH77 JPD68:JPD77 JYZ68:JYZ77 KIV68:KIV77 KSR68:KSR77 LCN68:LCN77 LMJ68:LMJ77 LWF68:LWF77 MGB68:MGB77 MPX68:MPX77 MZT68:MZT77 NJP68:NJP77 NTL68:NTL77 ODH68:ODH77 OND68:OND77 OWZ68:OWZ77 PGV68:PGV77 PQR68:PQR77 QAN68:QAN77 QKJ68:QKJ77 QUF68:QUF77 REB68:REB77 RNX68:RNX77 RXT68:RXT77 SHP68:SHP77 SRL68:SRL77 TBH68:TBH77 TLD68:TLD77 TUZ68:TUZ77 UEV68:UEV77 UOR68:UOR77 UYN68:UYN77 VIJ68:VIJ77 VSF68:VSF77 WCB68:WCB77 WLX68:WLX77" xr:uid="{0D8F7197-2D04-4EED-A6F0-1D9A3AEE4A49}">
      <formula1>$Q$4:$Q$6</formula1>
    </dataValidation>
    <dataValidation type="decimal" allowBlank="1" showInputMessage="1" showErrorMessage="1" error="Please enter a number greater than zero" sqref="B5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xr:uid="{36FA756B-4D6E-47FC-BE39-0EBFDF0038E4}">
      <formula1>0</formula1>
      <formula2>1000000</formula2>
    </dataValidation>
    <dataValidation type="list" allowBlank="1" showInputMessage="1" showErrorMessage="1" sqref="WVJ68:WVJ77 B68:B77 IX68:IX77 ST68:ST77 ACP68:ACP77 AML68:AML77 AWH68:AWH77 BGD68:BGD77 BPZ68:BPZ77 BZV68:BZV77 CJR68:CJR77 CTN68:CTN77 DDJ68:DDJ77 DNF68:DNF77 DXB68:DXB77 EGX68:EGX77 EQT68:EQT77 FAP68:FAP77 FKL68:FKL77 FUH68:FUH77 GED68:GED77 GNZ68:GNZ77 GXV68:GXV77 HHR68:HHR77 HRN68:HRN77 IBJ68:IBJ77 ILF68:ILF77 IVB68:IVB77 JEX68:JEX77 JOT68:JOT77 JYP68:JYP77 KIL68:KIL77 KSH68:KSH77 LCD68:LCD77 LLZ68:LLZ77 LVV68:LVV77 MFR68:MFR77 MPN68:MPN77 MZJ68:MZJ77 NJF68:NJF77 NTB68:NTB77 OCX68:OCX77 OMT68:OMT77 OWP68:OWP77 PGL68:PGL77 PQH68:PQH77 QAD68:QAD77 QJZ68:QJZ77 QTV68:QTV77 RDR68:RDR77 RNN68:RNN77 RXJ68:RXJ77 SHF68:SHF77 SRB68:SRB77 TAX68:TAX77 TKT68:TKT77 TUP68:TUP77 UEL68:UEL77 UOH68:UOH77 UYD68:UYD77 VHZ68:VHZ77 VRV68:VRV77 WBR68:WBR77 WLN68:WLN77" xr:uid="{DB3EFF04-96FA-469B-B257-D2BE4BACBF39}">
      <formula1>$Q$9:$Q$16</formula1>
    </dataValidation>
    <dataValidation type="list" allowBlank="1" showInputMessage="1" showErrorMessage="1" sqref="JB68:JB77 SX68:SX77 ACT68:ACT77 AMP68:AMP77 AWL68:AWL77 BGH68:BGH77 BQD68:BQD77 BZZ68:BZZ77 CJV68:CJV77 CTR68:CTR77 DDN68:DDN77 DNJ68:DNJ77 DXF68:DXF77 EHB68:EHB77 EQX68:EQX77 FAT68:FAT77 FKP68:FKP77 FUL68:FUL77 GEH68:GEH77 GOD68:GOD77 GXZ68:GXZ77 HHV68:HHV77 HRR68:HRR77 IBN68:IBN77 ILJ68:ILJ77 IVF68:IVF77 JFB68:JFB77 JOX68:JOX77 JYT68:JYT77 KIP68:KIP77 KSL68:KSL77 LCH68:LCH77 LMD68:LMD77 LVZ68:LVZ77 MFV68:MFV77 MPR68:MPR77 MZN68:MZN77 NJJ68:NJJ77 NTF68:NTF77 ODB68:ODB77 OMX68:OMX77 OWT68:OWT77 PGP68:PGP77 PQL68:PQL77 QAH68:QAH77 QKD68:QKD77 QTZ68:QTZ77 RDV68:RDV77 RNR68:RNR77 RXN68:RXN77 SHJ68:SHJ77 SRF68:SRF77 TBB68:TBB77 TKX68:TKX77 TUT68:TUT77 UEP68:UEP77 UOL68:UOL77 UYH68:UYH77 VID68:VID77 VRZ68:VRZ77 WBV68:WBV77 WLR68:WLR77 WVN68:WVN77 F68:F77" xr:uid="{45755DA4-CE9D-4238-8421-B021C57EC554}">
      <formula1>$Q$20:$Q$24</formula1>
    </dataValidation>
    <dataValidation type="whole" allowBlank="1" showInputMessage="1" showErrorMessage="1" sqref="WVJ65 IX65 ST65 ACP65 AML65 AWH65 BGD65 BPZ65 BZV65 CJR65 CTN65 DDJ65 DNF65 DXB65 EGX65 EQT65 FAP65 FKL65 FUH65 GED65 GNZ65 GXV65 HHR65 HRN65 IBJ65 ILF65 IVB65 JEX65 JOT65 JYP65 KIL65 KSH65 LCD65 LLZ65 LVV65 MFR65 MPN65 MZJ65 NJF65 NTB65 OCX65 OMT65 OWP65 PGL65 PQH65 QAD65 QJZ65 QTV65 RDR65 RNN65 RXJ65 SHF65 SRB65 TAX65 TKT65 TUP65 UEL65 UOH65 UYD65 VHZ65 VRV65 WBR65 WLN65" xr:uid="{7D66E761-E318-4D59-B302-BF31CACEC4A6}">
      <formula1>1</formula1>
      <formula2>100</formula2>
    </dataValidation>
    <dataValidation type="whole" allowBlank="1" showInputMessage="1" showErrorMessage="1" error="Data entered exceeds maximum of 10 or is not a number. Try again." sqref="B65" xr:uid="{0B974D94-B1DE-4702-BFA6-F3AF26F73D8C}">
      <formula1>1</formula1>
      <formula2>10</formula2>
    </dataValidation>
    <dataValidation type="decimal" operator="lessThan" allowBlank="1" showInputMessage="1" showErrorMessage="1" error="Please enter a value between 0.01 and 1.00." sqref="B11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B27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32 IX47 ST47 ACP47 AML47 AWH47 BGD47 BPZ47 BZV47 CJR47 CTN47 DDJ47 DNF47 DXB47 EGX47 EQT47 FAP47 FKL47 FUH47 GED47 GNZ47 GXV47 HHR47 HRN47 IBJ47 ILF47 IVB47 JEX47 JOT47 JYP47 KIL47 KSH47 LCD47 LLZ47 LVV47 MFR47 MPN47 MZJ47 NJF47 NTB47 OCX47 OMT47 OWP47 PGL47 PQH47 QAD47 QJZ47 QTV47 RDR47 RNN47 RXJ47 SHF47 SRB47 TAX47 TKT47 TUP47 UEL47 UOH47 UYD47 VHZ47 VRV47 WBR47 WLN47 WVJ47 B47 IX16:IX17 ST16:ST17 ACP16:ACP17 AML16:AML17 AWH16:AWH17 BGD16:BGD17 BPZ16:BPZ17 BZV16:BZV17 CJR16:CJR17 CTN16:CTN17 DDJ16:DDJ17 DNF16:DNF17 DXB16:DXB17 EGX16:EGX17 EQT16:EQT17 FAP16:FAP17 FKL16:FKL17 FUH16:FUH17 GED16:GED17 GNZ16:GNZ17 GXV16:GXV17 HHR16:HHR17 HRN16:HRN17 IBJ16:IBJ17 ILF16:ILF17 IVB16:IVB17 JEX16:JEX17 JOT16:JOT17 JYP16:JYP17 KIL16:KIL17 KSH16:KSH17 LCD16:LCD17 LLZ16:LLZ17 LVV16:LVV17 MFR16:MFR17 MPN16:MPN17 MZJ16:MZJ17 NJF16:NJF17 NTB16:NTB17 OCX16:OCX17 OMT16:OMT17 OWP16:OWP17 PGL16:PGL17 PQH16:PQH17 QAD16:QAD17 QJZ16:QJZ17 QTV16:QTV17 RDR16:RDR17 RNN16:RNN17 RXJ16:RXJ17 SHF16:SHF17 SRB16:SRB17 TAX16:TAX17 TKT16:TKT17 TUP16:TUP17 UEL16:UEL17 UOH16:UOH17 UYD16:UYD17 VHZ16:VHZ17 VRV16:VRV17 WBR16:WBR17 WLN16:WLN17 WVJ16:WVJ17 B22 IX22 ST22 ACP22 AML22 AWH22 BGD22 BPZ22 BZV22 CJR22 CTN22 DDJ22 DNF22 DXB22 EGX22 EQT22 FAP22 FKL22 FUH22 GED22 GNZ22 GXV22 HHR22 HRN22 IBJ22 ILF22 IVB22 JEX22 JOT22 JYP22 KIL22 KSH22 LCD22 LLZ22 LVV22 MFR22 MPN22 MZJ22 NJF22 NTB22 OCX22 OMT22 OWP22 PGL22 PQH22 QAD22 QJZ22 QTV22 RDR22 RNN22 RXJ22 SHF22 SRB22 TAX22 TKT22 TUP22 UEL22 UOH22 UYD22 VHZ22 VRV22 WBR22 WLN22 WVJ22 B16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42 IX42 ST42 ACP42 AML42 AWH42 BGD42 BPZ42 BZV42 CJR42 CTN42 DDJ42 DNF42 DXB42 EGX42 EQT42 FAP42 FKL42 FUH42 GED42 GNZ42 GXV42 HHR42 HRN42 IBJ42 ILF42 IVB42 JEX42 JOT42 JYP42 KIL42 KSH42 LCD42 LLZ42 LVV42 MFR42 MPN42 MZJ42 NJF42 NTB42 OCX42 OMT42 OWP42 PGL42 PQH42 QAD42 QJZ42 QTV42 RDR42 RNN42 RXJ42 SHF42 SRB42 TAX42 TKT42 TUP42 UEL42 UOH42 UYD42 VHZ42 VRV42 WBR42 WLN42 WVJ42 B37 IX37 ST37 ACP37 AML37 AWH37 BGD37 BPZ37 BZV37 CJR37 CTN37 DDJ37 DNF37 DXB37 EGX37 EQT37 FAP37 FKL37 FUH37 GED37 GNZ37 GXV37 HHR37 HRN37 IBJ37 ILF37 IVB37 JEX37 JOT37 JYP37 KIL37 KSH37 LCD37 LLZ37 LVV37 MFR37 MPN37 MZJ37 NJF37 NTB37 OCX37 OMT37 OWP37 PGL37 PQH37 QAD37 QJZ37 QTV37 RDR37 RNN37 RXJ37 SHF37 SRB37 TAX37 TKT37 TUP37 UEL37 UOH37 UYD37 VHZ37 VRV37 WBR37 WLN37 WVJ37" xr:uid="{824D4625-3928-45C1-A018-07C9BC9017A3}">
      <formula1>1.000001</formula1>
    </dataValidation>
    <dataValidation type="list" allowBlank="1" showInputMessage="1" showErrorMessage="1" sqref="B64 B17 CJR29 BZV29 BPZ29 BGD29 AWH29 AML29 ACP29 ST29 IX29 B29 BGD39 AWH39 AML39 WVJ34 WLN34 WBR34 VRV34 VHZ34 UYD34 UOH34 UEL34 TUP34 TKT34 TAX34 SRB34 SHF34 RXJ34 RNN34 RDR34 QTV34 QJZ34 QAD34 PQH34 PGL34 OWP34 OMT34 OCX34 NTB34 NJF34 MZJ34 MPN34 MFR34 LVV34 LLZ34 LCD34 KSH34 KIL34 JYP34 JOT34 JEX34 IVB34 ILF34 IBJ34 HRN34 HHR34 GXV34 GNZ34 GED34 FUH34 FKL34 FAP34 EQT34 EGX34 DXB34 DNF34 DDJ34 CTN34 CJR34 BZV34 WVJ19 WLN19 WBR19 VRV19 VHZ19 UYD19 UOH19 UEL19 TUP19 TKT19 TAX19 SRB19 SHF19 RXJ19 RNN19 RDR19 QTV19 QJZ19 QAD19 PQH19 PGL19 OWP19 OMT19 OCX19 NTB19 NJF19 MZJ19 MPN19 MFR19 LVV19 LLZ19 LCD19 KSH19 KIL19 JYP19 JOT19 JEX19 IVB19 ILF19 IBJ19 HRN19 HHR19 GXV19 GNZ19 GED19 FUH19 FKL19 FAP19 EQT19 EGX19 DXB19 DNF19 DDJ19 CTN19 CJR19 BZV19 BPZ19 BGD19 AWH19 AML19 ACP19 ST19 WVJ13 WLN13 WBR13 VRV13 VHZ13 UYD13 UOH13 UEL13 TUP13 TKT13 TAX13 SRB13 SHF13 RXJ13 RNN13 RDR13 QTV13 QJZ13 QAD13 PQH13 PGL13 OWP13 OMT13 OCX13 NTB13 NJF13 MZJ13 MPN13 MFR13 LVV13 LLZ13 LCD13 KSH13 KIL13 JYP13 JOT13 JEX13 IVB13 ILF13 IBJ13 HRN13 HHR13 GXV13 GNZ13 GED13 FUH13 FKL13 FAP13 EQT13 EGX13 DXB13 DNF13 DDJ13 CTN13 CJR13 BZV13 BPZ13 BGD13 AWH13 AML13 ACP13 ST13 IX13 B13 IX19 B19 BPZ34 BGD34 AWH34 AML34 ACP34 ST34 IX34 B34 ACP39 ST39 IX39 B39 DNF51:DNF61 DDJ51:DDJ61 CTN51:CTN61 CJR51:CJR61 BZV51:BZV61 WVJ44 WLN44 WBR44 VRV44 VHZ44 UYD44 UOH44 UEL44 TUP44 TKT44 TAX44 SRB44 SHF44 RXJ44 RNN44 RDR44 QTV44 QJZ44 QAD44 PQH44 PGL44 OWP44 OMT44 OCX44 NTB44 NJF44 MZJ44 MPN44 MFR44 LVV44 LLZ44 LCD44 KSH44 KIL44 JYP44 JOT44 JEX44 IVB44 ILF44 IBJ44 HRN44 HHR44 GXV44 GNZ44 GED44 FUH44 FKL44 FAP44 EQT44 WVJ24 WLN24 WBR24 VRV24 VHZ24 UYD24 UOH24 UEL24 TUP24 TKT24 TAX24 SRB24 SHF24 RXJ24 RNN24 RDR24 QTV24 QJZ24 QAD24 PQH24 PGL24 OWP24 OMT24 OCX24 NTB24 NJF24 MZJ24 MPN24 MFR24 LVV24 LLZ24 LCD24 KSH24 KIL24 JYP24 JOT24 JEX24 IVB24 ILF24 IBJ24 HRN24 HHR24 GXV24 GNZ24 GED24 FUH24 FKL24 FAP24 EQT24 EGX24 DXB24 DNF24 DDJ24 CTN24 CJR24 BZV24 BPZ24 BGD24 WVJ8 WLN8 WBR8 VRV8 VHZ8 UYD8 UOH8 UEL8 TUP8 TKT8 TAX8 SRB8 SHF8 RXJ8 RNN8 RDR8 QTV8 QJZ8 QAD8 PQH8 PGL8 OWP8 OMT8 OCX8 NTB8 NJF8 MZJ8 MPN8 MFR8 LVV8 LLZ8 LCD8 KSH8 KIL8 JYP8 JOT8 JEX8 IVB8 ILF8 IBJ8 HRN8 HHR8 GXV8 GNZ8 GED8 FUH8 FKL8 FAP8 EQT8 EGX8 DXB8 DNF8 DDJ8 CTN8 CJR8 BZV8 BPZ8 BGD8 AWH8 AML8 ACP8 ST8 IX8 B8 AWH24 AML24 ACP24 ST24 IX24 B24 EGX44 DXB44 DNF44 DDJ44 CTN44 CJR44 BZV44 BPZ44 BGD44 AWH44 AML44 ACP44 ST44 IX44 CTN29 BPZ51:BPZ61 BGD51:BGD61 AWH51:AWH61 AML51:AML61 ACP51:ACP61 ST51:ST61 IX51:IX61 IX64 EQT64 EGX64 DXB64 DNF64 DDJ64 CTN64 CJR64 BZV64 BPZ64 BGD64 AWH64 AML64 ACP64 ST64 B51:B61 WVJ64 WLN64 WBR64 VRV64 VHZ64 UYD64 UOH64 UEL64 TUP64 TKT64 TAX64 SRB64 SHF64 RXJ64 RNN64 RDR64 QTV64 QJZ64 QAD64 PQH64 PGL64 OWP64 OMT64 OCX64 NTB64 NJF64 MZJ64 MPN64 MFR64 LVV64 LLZ64 LCD64 KSH64 KIL64 JYP64 JOT64 JEX64 IVB64 ILF64 IBJ64 HRN64 HHR64 GXV64 GNZ64 GED64 FUH64 FKL64 FAP64 WVJ51:WVJ61 WLN51:WLN61 WBR51:WBR61 VRV51:VRV61 VHZ51:VHZ61 UYD51:UYD61 UOH51:UOH61 UEL51:UEL61 TUP51:TUP61 TKT51:TKT61 TAX51:TAX61 SRB51:SRB61 SHF51:SHF61 RXJ51:RXJ61 RNN51:RNN61 RDR51:RDR61 QTV51:QTV61 QJZ51:QJZ61 QAD51:QAD61 PQH51:PQH61 PGL51:PGL61 OWP51:OWP61 OMT51:OMT61 OCX51:OCX61 NTB51:NTB61 NJF51:NJF61 MZJ51:MZJ61 MPN51:MPN61 MFR51:MFR61 LVV51:LVV61 LLZ51:LLZ61 LCD51:LCD61 KSH51:KSH61 KIL51:KIL61 JYP51:JYP61 JOT51:JOT61 JEX51:JEX61 IVB51:IVB61 ILF51:ILF61 IBJ51:IBJ61 HRN51:HRN61 HHR51:HHR61 GXV51:GXV61 GNZ51:GNZ61 GED51:GED61 FUH51:FUH61 FKL51:FKL61 FAP51:FAP61 EQT51:EQT61 EGX51:EGX61 DXB51:DXB61 WVJ39 WLN39 WBR39 VRV39 VHZ39 UYD39 UOH39 UEL39 TUP39 TKT39 TAX39 SRB39 SHF39 RXJ39 RNN39 RDR39 QTV39 QJZ39 QAD39 PQH39 PGL39 OWP39 OMT39 OCX39 NTB39 NJF39 MZJ39 MPN39 MFR39 LVV39 LLZ39 LCD39 KSH39 KIL39 JYP39 JOT39 JEX39 IVB39 ILF39 IBJ39 HRN39 HHR39 GXV39 GNZ39 GED39 FUH39 FKL39 FAP39 EQT39 EGX39 DXB39 DNF39 DDJ39 CTN39 CJR39 BZV39 BPZ39 WVJ29 WLN29 WBR29 VRV29 VHZ29 UYD29 UOH29 UEL29 TUP29 TKT29 TAX29 SRB29 SHF29 RXJ29 RNN29 RDR29 QTV29 QJZ29 QAD29 PQH29 PGL29 OWP29 OMT29 OCX29 NTB29 NJF29 MZJ29 MPN29 MFR29 LVV29 LLZ29 LCD29 KSH29 KIL29 JYP29 JOT29 JEX29 IVB29 ILF29 IBJ29 HRN29 HHR29 GXV29 GNZ29 GED29 FUH29 FKL29 FAP29 EQT29 EGX29 DXB29 DNF29 DDJ29 B44" xr:uid="{F50FCF6A-395B-4404-A7E1-0B0DE3DBF074}">
      <formula1>$Q$4:$Q$5</formula1>
    </dataValidation>
    <dataValidation type="decimal" allowBlank="1" showInputMessage="1" showErrorMessage="1" error="Please enter a number greater than zero and less than the property's total acreage." sqref="FAP35:FAP36 IX14:IX15 ST14:ST15 ACP14:ACP15 AML14:AML15 AWH14:AWH15 BGD14:BGD15 BPZ14:BPZ15 BZV14:BZV15 CJR14:CJR15 CTN14:CTN15 DDJ14:DDJ15 DNF14:DNF15 DXB14:DXB15 EGX14:EGX15 EQT14:EQT15 FAP14:FAP15 FKL14:FKL15 FUH14:FUH15 GED14:GED15 GNZ14:GNZ15 GXV14:GXV15 HHR14:HHR15 HRN14:HRN15 IBJ14:IBJ15 ILF14:ILF15 IVB14:IVB15 JEX14:JEX15 JOT14:JOT15 JYP14:JYP15 KIL14:KIL15 KSH14:KSH15 LCD14:LCD15 LLZ14:LLZ15 LVV14:LVV15 MFR14:MFR15 MPN14:MPN15 MZJ14:MZJ15 NJF14:NJF15 NTB14:NTB15 OCX14:OCX15 OMT14:OMT15 OWP14:OWP15 PGL14:PGL15 PQH14:PQH15 QAD14:QAD15 QJZ14:QJZ15 QTV14:QTV15 RDR14:RDR15 RNN14:RNN15 RXJ14:RXJ15 SHF14:SHF15 SRB14:SRB15 TAX14:TAX15 TKT14:TKT15 TUP14:TUP15 UEL14:UEL15 UOH14:UOH15 UYD14:UYD15 VHZ14:VHZ15 VRV14:VRV15 WBR14:WBR15 WLN14:WLN15 WVJ14:WVJ15 FKL35:FKL36 FUH35:FUH36 GED35:GED36 GNZ35:GNZ36 GXV35:GXV36 HHR35:HHR36 HRN35:HRN36 IBJ35:IBJ36 ILF35:ILF36 IVB35:IVB36 JEX35:JEX36 JOT35:JOT36 JYP35:JYP36 KIL35:KIL36 KSH35:KSH36 LCD35:LCD36 LLZ35:LLZ36 LVV35:LVV36 MFR35:MFR36 MPN35:MPN36 MZJ35:MZJ36 NJF35:NJF36 NTB35:NTB36 OCX35:OCX36 OMT35:OMT36 OWP35:OWP36 PGL35:PGL36 PQH35:PQH36 QAD35:QAD36 QJZ35:QJZ36 QTV35:QTV36 RDR35:RDR36 RNN35:RNN36 RXJ35:RXJ36 SHF35:SHF36 SRB35:SRB36 TAX35:TAX36 TKT35:TKT36 TUP35:TUP36 UEL35:UEL36 UOH35:UOH36 UYD35:UYD36 VHZ35:VHZ36 VRV35:VRV36 WBR35:WBR36 WLN35:WLN36 WVJ35:WVJ36 HRN45:HRN46 IBJ45:IBJ46 ILF45:ILF46 IVB45:IVB46 JEX45:JEX46 JOT45:JOT46 JYP45:JYP46 KIL45:KIL46 KSH45:KSH46 LCD45:LCD46 LLZ45:LLZ46 LVV45:LVV46 MFR45:MFR46 MPN45:MPN46 MZJ45:MZJ46 B9:B10 IX9:IX10 ST9:ST10 ACP9:ACP10 AML9:AML10 AWH9:AWH10 BGD9:BGD10 BPZ9:BPZ10 BZV9:BZV10 CJR9:CJR10 CTN9:CTN10 DDJ9:DDJ10 DNF9:DNF10 DXB9:DXB10 EGX9:EGX10 EQT9:EQT10 FAP9:FAP10 FKL9:FKL10 FUH9:FUH10 GED9:GED10 GNZ9:GNZ10 GXV9:GXV10 HHR9:HHR10 HRN9:HRN10 IBJ9:IBJ10 ILF9:ILF10 IVB9:IVB10 JEX9:JEX10 JOT9:JOT10 JYP9:JYP10 KIL9:KIL10 KSH9:KSH10 LCD9:LCD10 LLZ9:LLZ10 LVV9:LVV10 MFR9:MFR10 MPN9:MPN10 MZJ9:MZJ10 NJF9:NJF10 NTB9:NTB10 OCX9:OCX10 OMT9:OMT10 OWP9:OWP10 PGL9:PGL10 PQH9:PQH10 QAD9:QAD10 QJZ9:QJZ10 QTV9:QTV10 RDR9:RDR10 RNN9:RNN10 RXJ9:RXJ10 SHF9:SHF10 SRB9:SRB10 TAX9:TAX10 TKT9:TKT10 TUP9:TUP10 UEL9:UEL10 UOH9:UOH10 UYD9:UYD10 VHZ9:VHZ10 VRV9:VRV10 WBR9:WBR10 WLN9:WLN10 WVJ9:WVJ10 NJF45:NJF46 NTB45:NTB46 OCX45:OCX46 OMT45:OMT46 OWP45:OWP46 PGL45:PGL46 PQH45:PQH46 QAD45:QAD46 QJZ45:QJZ46 QTV45:QTV46 RDR45:RDR46 RNN45:RNN46 RXJ45:RXJ46 SHF45:SHF46 SRB45:SRB46 TAX45:TAX46 TKT45:TKT46 TUP45:TUP46 UEL45:UEL46 UOH45:UOH46 UYD45:UYD46 VHZ45:VHZ46 VRV45:VRV46 WBR45:WBR46 WLN45:WLN46 WVJ45:WVJ46 B14:B15 EQT35:EQT36 IX45:IX46 ST45:ST46 ACP45:ACP46 AML45:AML46 AWH45:AWH46 BGD45:BGD46 BPZ45:BPZ46 BZV45:BZV46 CJR45:CJR46 CTN45:CTN46 DDJ45:DDJ46 DNF45:DNF46 DXB45:DXB46 EGX45:EGX46 B40:B41 IX40:IX41 ST40:ST41 ACP40:ACP41 AML40:AML41 AWH40:AWH41 BGD40:BGD41 BPZ40:BPZ41 BZV40:BZV41 CJR40:CJR41 CTN40:CTN41 DDJ40:DDJ41 DNF40:DNF41 DXB40:DXB41 EGX40:EGX41 EQT40:EQT41 FAP40:FAP41 FKL40:FKL41 FUH40:FUH41 GED40:GED41 GNZ40:GNZ41 GXV40:GXV41 HHR40:HHR41 HRN40:HRN41 IBJ40:IBJ41 ILF40:ILF41 IVB40:IVB41 JEX40:JEX41 JOT40:JOT41 JYP40:JYP41 KIL40:KIL41 KSH40:KSH41 LCD40:LCD41 LLZ40:LLZ41 LVV40:LVV41 MFR40:MFR41 MPN40:MPN41 MZJ40:MZJ41 NJF40:NJF41 NTB40:NTB41 OCX40:OCX41 OMT40:OMT41 OWP40:OWP41 PGL40:PGL41 PQH40:PQH41 QAD40:QAD41 QJZ40:QJZ41 QTV40:QTV41 RDR40:RDR41 RNN40:RNN41 RXJ40:RXJ41 SHF40:SHF41 SRB40:SRB41 TAX40:TAX41 TKT40:TKT41 TUP40:TUP41 UEL40:UEL41 UOH40:UOH41 UYD40:UYD41 VHZ40:VHZ41 VRV40:VRV41 WBR40:WBR41 WLN40:WLN41 WVJ40:WVJ41 EQT45:EQT46 FAP45:FAP46 FKL45:FKL46 FUH45:FUH46 GED45:GED46 GNZ45:GNZ46 GXV45:GXV46 HHR45:HHR46 B35:B36 IX35:IX36 ST35:ST36 ACP35:ACP36 AML35:AML36 B30:B31 IX30:IX31 ST30:ST31 ACP30:ACP31 AML30:AML31 AWH30:AWH31 BGD30:BGD31 BPZ30:BPZ31 BZV30:BZV31 CJR30:CJR31 CTN30:CTN31 DDJ30:DDJ31 DNF30:DNF31 DXB30:DXB31 EGX30:EGX31 EQT30:EQT31 FAP30:FAP31 FKL30:FKL31 FUH30:FUH31 GED30:GED31 GNZ30:GNZ31 GXV30:GXV31 HHR30:HHR31 HRN30:HRN31 IBJ30:IBJ31 ILF30:ILF31 IVB30:IVB31 JEX30:JEX31 JOT30:JOT31 JYP30:JYP31 KIL30:KIL31 KSH30:KSH31 LCD30:LCD31 LLZ30:LLZ31 LVV30:LVV31 MFR30:MFR31 MPN30:MPN31 MZJ30:MZJ31 NJF30:NJF31 NTB30:NTB31 OCX30:OCX31 OMT30:OMT31 OWP30:OWP31 PGL30:PGL31 PQH30:PQH31 QAD30:QAD31 QJZ30:QJZ31 QTV30:QTV31 RDR30:RDR31 RNN30:RNN31 RXJ30:RXJ31 SHF30:SHF31 SRB30:SRB31 TAX30:TAX31 TKT30:TKT31 TUP30:TUP31 UEL30:UEL31 UOH30:UOH31 UYD30:UYD31 VHZ30:VHZ31 VRV30:VRV31 WBR30:WBR31 WLN30:WLN31 WVJ30:WVJ31 AWH35:AWH36 BGD35:BGD36 BPZ35:BPZ36 BZV35:BZV36 B25:B26 IX25:IX26 ST25:ST26 B20:B21 IX20:IX21 ST20:ST21 ACP20:ACP21 AML20:AML21 AWH20:AWH21 BGD20:BGD21 BPZ20:BPZ21 BZV20:BZV21 CJR20:CJR21 CTN20:CTN21 DDJ20:DDJ21 DNF20:DNF21 DXB20:DXB21 EGX20:EGX21 EQT20:EQT21 FAP20:FAP21 FKL20:FKL21 FUH20:FUH21 GED20:GED21 GNZ20:GNZ21 GXV20:GXV21 HHR20:HHR21 HRN20:HRN21 IBJ20:IBJ21 ILF20:ILF21 IVB20:IVB21 JEX20:JEX21 JOT20:JOT21 JYP20:JYP21 KIL20:KIL21 KSH20:KSH21 LCD20:LCD21 LLZ20:LLZ21 LVV20:LVV21 MFR20:MFR21 MPN20:MPN21 MZJ20:MZJ21 NJF20:NJF21 NTB20:NTB21 OCX20:OCX21 OMT20:OMT21 OWP20:OWP21 PGL20:PGL21 PQH20:PQH21 QAD20:QAD21 QJZ20:QJZ21 QTV20:QTV21 RDR20:RDR21 RNN20:RNN21 RXJ20:RXJ21 SHF20:SHF21 SRB20:SRB21 TAX20:TAX21 TKT20:TKT21 TUP20:TUP21 UEL20:UEL21 UOH20:UOH21 UYD20:UYD21 VHZ20:VHZ21 VRV20:VRV21 WBR20:WBR21 WLN20:WLN21 WVJ20:WVJ21 ACP25:ACP26 AML25:AML26 AWH25:AWH26 BGD25:BGD26 BPZ25:BPZ26 BZV25:BZV26 CJR25:CJR26 CTN25:CTN26 DDJ25:DDJ26 DNF25:DNF26 DXB25:DXB26 EGX25:EGX26 EQT25:EQT26 FAP25:FAP26 FKL25:FKL26 FUH25:FUH26 GED25:GED26 GNZ25:GNZ26 GXV25:GXV26 HHR25:HHR26 HRN25:HRN26 IBJ25:IBJ26 ILF25:ILF26 IVB25:IVB26 JEX25:JEX26 JOT25:JOT26 JYP25:JYP26 KIL25:KIL26 KSH25:KSH26 LCD25:LCD26 LLZ25:LLZ26 LVV25:LVV26 MFR25:MFR26 MPN25:MPN26 MZJ25:MZJ26 NJF25:NJF26 NTB25:NTB26 OCX25:OCX26 OMT25:OMT26 OWP25:OWP26 PGL25:PGL26 PQH25:PQH26 QAD25:QAD26 QJZ25:QJZ26 QTV25:QTV26 RDR25:RDR26 RNN25:RNN26 RXJ25:RXJ26 SHF25:SHF26 SRB25:SRB26 TAX25:TAX26 TKT25:TKT26 TUP25:TUP26 UEL25:UEL26 UOH25:UOH26 UYD25:UYD26 VHZ25:VHZ26 VRV25:VRV26 WBR25:WBR26 WLN25:WLN26 WVJ25:WVJ26 CJR35:CJR36 CTN35:CTN36 DDJ35:DDJ36 DNF35:DNF36 DXB35:DXB36 EGX35:EGX36 B45:B46" xr:uid="{F87D3B74-7CDE-45B5-BA19-2C98337F6F86}">
      <formula1>0.000000001</formula1>
      <formula2>B$5</formula2>
    </dataValidation>
    <dataValidation type="custom" allowBlank="1" showInputMessage="1" showErrorMessage="1" error="This cell only accepts numbers. Please try again." sqref="C68:E77 J68:K77" xr:uid="{7E5C4C0D-495D-4150-9BDC-4098DD623E3C}">
      <formula1>ISNUMBER(C68)</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DC6FF-4C82-4F97-989B-0D580C1D2E44}">
  <sheetPr codeName="Sheet5"/>
  <dimension ref="A1:FZ179"/>
  <sheetViews>
    <sheetView zoomScaleNormal="100" workbookViewId="0">
      <selection activeCell="D59" sqref="D59"/>
    </sheetView>
  </sheetViews>
  <sheetFormatPr defaultRowHeight="14.4" outlineLevelCol="1" x14ac:dyDescent="0.3"/>
  <cols>
    <col min="1" max="1" width="57.88671875" customWidth="1"/>
    <col min="2" max="2" width="19.33203125" customWidth="1"/>
    <col min="3" max="3" width="12.88671875" customWidth="1"/>
    <col min="4" max="4" width="41.6640625" customWidth="1"/>
    <col min="5" max="5" width="23.44140625" style="1" hidden="1" customWidth="1" outlineLevel="1"/>
    <col min="6" max="6" width="5.88671875" style="1" customWidth="1" collapsed="1"/>
    <col min="7" max="7" width="9.109375" style="1" hidden="1" customWidth="1" outlineLevel="1"/>
    <col min="8" max="8" width="8.44140625" hidden="1" customWidth="1" outlineLevel="1"/>
    <col min="9" max="9" width="24.33203125" hidden="1" customWidth="1" outlineLevel="1"/>
    <col min="10" max="10" width="4.6640625" hidden="1" customWidth="1" outlineLevel="1"/>
    <col min="11" max="11" width="23.6640625" hidden="1" customWidth="1" outlineLevel="1"/>
    <col min="12" max="12" width="17.33203125" hidden="1" customWidth="1" outlineLevel="1"/>
    <col min="13" max="13" width="11.6640625" hidden="1" customWidth="1" outlineLevel="1"/>
    <col min="14" max="14" width="8.33203125" hidden="1" customWidth="1" outlineLevel="1"/>
    <col min="15" max="15" width="5.6640625" hidden="1" customWidth="1" outlineLevel="1"/>
    <col min="16" max="16" width="9.44140625" hidden="1" customWidth="1" outlineLevel="1"/>
    <col min="17" max="17" width="9.5546875" hidden="1" customWidth="1" outlineLevel="1"/>
    <col min="18" max="18" width="9.109375" collapsed="1"/>
    <col min="257" max="257" width="54.88671875" customWidth="1"/>
    <col min="258" max="258" width="19.33203125" customWidth="1"/>
    <col min="259" max="259" width="15" customWidth="1"/>
    <col min="260" max="260" width="41.6640625" customWidth="1"/>
    <col min="261" max="261" width="0" hidden="1" customWidth="1"/>
    <col min="262" max="262" width="5.88671875" customWidth="1"/>
    <col min="263" max="273" width="0" hidden="1" customWidth="1"/>
    <col min="513" max="513" width="54.88671875" customWidth="1"/>
    <col min="514" max="514" width="19.33203125" customWidth="1"/>
    <col min="515" max="515" width="15" customWidth="1"/>
    <col min="516" max="516" width="41.6640625" customWidth="1"/>
    <col min="517" max="517" width="0" hidden="1" customWidth="1"/>
    <col min="518" max="518" width="5.88671875" customWidth="1"/>
    <col min="519" max="529" width="0" hidden="1" customWidth="1"/>
    <col min="769" max="769" width="54.88671875" customWidth="1"/>
    <col min="770" max="770" width="19.33203125" customWidth="1"/>
    <col min="771" max="771" width="15" customWidth="1"/>
    <col min="772" max="772" width="41.6640625" customWidth="1"/>
    <col min="773" max="773" width="0" hidden="1" customWidth="1"/>
    <col min="774" max="774" width="5.88671875" customWidth="1"/>
    <col min="775" max="785" width="0" hidden="1" customWidth="1"/>
    <col min="1025" max="1025" width="54.88671875" customWidth="1"/>
    <col min="1026" max="1026" width="19.33203125" customWidth="1"/>
    <col min="1027" max="1027" width="15" customWidth="1"/>
    <col min="1028" max="1028" width="41.6640625" customWidth="1"/>
    <col min="1029" max="1029" width="0" hidden="1" customWidth="1"/>
    <col min="1030" max="1030" width="5.88671875" customWidth="1"/>
    <col min="1031" max="1041" width="0" hidden="1" customWidth="1"/>
    <col min="1281" max="1281" width="54.88671875" customWidth="1"/>
    <col min="1282" max="1282" width="19.33203125" customWidth="1"/>
    <col min="1283" max="1283" width="15" customWidth="1"/>
    <col min="1284" max="1284" width="41.6640625" customWidth="1"/>
    <col min="1285" max="1285" width="0" hidden="1" customWidth="1"/>
    <col min="1286" max="1286" width="5.88671875" customWidth="1"/>
    <col min="1287" max="1297" width="0" hidden="1" customWidth="1"/>
    <col min="1537" max="1537" width="54.88671875" customWidth="1"/>
    <col min="1538" max="1538" width="19.33203125" customWidth="1"/>
    <col min="1539" max="1539" width="15" customWidth="1"/>
    <col min="1540" max="1540" width="41.6640625" customWidth="1"/>
    <col min="1541" max="1541" width="0" hidden="1" customWidth="1"/>
    <col min="1542" max="1542" width="5.88671875" customWidth="1"/>
    <col min="1543" max="1553" width="0" hidden="1" customWidth="1"/>
    <col min="1793" max="1793" width="54.88671875" customWidth="1"/>
    <col min="1794" max="1794" width="19.33203125" customWidth="1"/>
    <col min="1795" max="1795" width="15" customWidth="1"/>
    <col min="1796" max="1796" width="41.6640625" customWidth="1"/>
    <col min="1797" max="1797" width="0" hidden="1" customWidth="1"/>
    <col min="1798" max="1798" width="5.88671875" customWidth="1"/>
    <col min="1799" max="1809" width="0" hidden="1" customWidth="1"/>
    <col min="2049" max="2049" width="54.88671875" customWidth="1"/>
    <col min="2050" max="2050" width="19.33203125" customWidth="1"/>
    <col min="2051" max="2051" width="15" customWidth="1"/>
    <col min="2052" max="2052" width="41.6640625" customWidth="1"/>
    <col min="2053" max="2053" width="0" hidden="1" customWidth="1"/>
    <col min="2054" max="2054" width="5.88671875" customWidth="1"/>
    <col min="2055" max="2065" width="0" hidden="1" customWidth="1"/>
    <col min="2305" max="2305" width="54.88671875" customWidth="1"/>
    <col min="2306" max="2306" width="19.33203125" customWidth="1"/>
    <col min="2307" max="2307" width="15" customWidth="1"/>
    <col min="2308" max="2308" width="41.6640625" customWidth="1"/>
    <col min="2309" max="2309" width="0" hidden="1" customWidth="1"/>
    <col min="2310" max="2310" width="5.88671875" customWidth="1"/>
    <col min="2311" max="2321" width="0" hidden="1" customWidth="1"/>
    <col min="2561" max="2561" width="54.88671875" customWidth="1"/>
    <col min="2562" max="2562" width="19.33203125" customWidth="1"/>
    <col min="2563" max="2563" width="15" customWidth="1"/>
    <col min="2564" max="2564" width="41.6640625" customWidth="1"/>
    <col min="2565" max="2565" width="0" hidden="1" customWidth="1"/>
    <col min="2566" max="2566" width="5.88671875" customWidth="1"/>
    <col min="2567" max="2577" width="0" hidden="1" customWidth="1"/>
    <col min="2817" max="2817" width="54.88671875" customWidth="1"/>
    <col min="2818" max="2818" width="19.33203125" customWidth="1"/>
    <col min="2819" max="2819" width="15" customWidth="1"/>
    <col min="2820" max="2820" width="41.6640625" customWidth="1"/>
    <col min="2821" max="2821" width="0" hidden="1" customWidth="1"/>
    <col min="2822" max="2822" width="5.88671875" customWidth="1"/>
    <col min="2823" max="2833" width="0" hidden="1" customWidth="1"/>
    <col min="3073" max="3073" width="54.88671875" customWidth="1"/>
    <col min="3074" max="3074" width="19.33203125" customWidth="1"/>
    <col min="3075" max="3075" width="15" customWidth="1"/>
    <col min="3076" max="3076" width="41.6640625" customWidth="1"/>
    <col min="3077" max="3077" width="0" hidden="1" customWidth="1"/>
    <col min="3078" max="3078" width="5.88671875" customWidth="1"/>
    <col min="3079" max="3089" width="0" hidden="1" customWidth="1"/>
    <col min="3329" max="3329" width="54.88671875" customWidth="1"/>
    <col min="3330" max="3330" width="19.33203125" customWidth="1"/>
    <col min="3331" max="3331" width="15" customWidth="1"/>
    <col min="3332" max="3332" width="41.6640625" customWidth="1"/>
    <col min="3333" max="3333" width="0" hidden="1" customWidth="1"/>
    <col min="3334" max="3334" width="5.88671875" customWidth="1"/>
    <col min="3335" max="3345" width="0" hidden="1" customWidth="1"/>
    <col min="3585" max="3585" width="54.88671875" customWidth="1"/>
    <col min="3586" max="3586" width="19.33203125" customWidth="1"/>
    <col min="3587" max="3587" width="15" customWidth="1"/>
    <col min="3588" max="3588" width="41.6640625" customWidth="1"/>
    <col min="3589" max="3589" width="0" hidden="1" customWidth="1"/>
    <col min="3590" max="3590" width="5.88671875" customWidth="1"/>
    <col min="3591" max="3601" width="0" hidden="1" customWidth="1"/>
    <col min="3841" max="3841" width="54.88671875" customWidth="1"/>
    <col min="3842" max="3842" width="19.33203125" customWidth="1"/>
    <col min="3843" max="3843" width="15" customWidth="1"/>
    <col min="3844" max="3844" width="41.6640625" customWidth="1"/>
    <col min="3845" max="3845" width="0" hidden="1" customWidth="1"/>
    <col min="3846" max="3846" width="5.88671875" customWidth="1"/>
    <col min="3847" max="3857" width="0" hidden="1" customWidth="1"/>
    <col min="4097" max="4097" width="54.88671875" customWidth="1"/>
    <col min="4098" max="4098" width="19.33203125" customWidth="1"/>
    <col min="4099" max="4099" width="15" customWidth="1"/>
    <col min="4100" max="4100" width="41.6640625" customWidth="1"/>
    <col min="4101" max="4101" width="0" hidden="1" customWidth="1"/>
    <col min="4102" max="4102" width="5.88671875" customWidth="1"/>
    <col min="4103" max="4113" width="0" hidden="1" customWidth="1"/>
    <col min="4353" max="4353" width="54.88671875" customWidth="1"/>
    <col min="4354" max="4354" width="19.33203125" customWidth="1"/>
    <col min="4355" max="4355" width="15" customWidth="1"/>
    <col min="4356" max="4356" width="41.6640625" customWidth="1"/>
    <col min="4357" max="4357" width="0" hidden="1" customWidth="1"/>
    <col min="4358" max="4358" width="5.88671875" customWidth="1"/>
    <col min="4359" max="4369" width="0" hidden="1" customWidth="1"/>
    <col min="4609" max="4609" width="54.88671875" customWidth="1"/>
    <col min="4610" max="4610" width="19.33203125" customWidth="1"/>
    <col min="4611" max="4611" width="15" customWidth="1"/>
    <col min="4612" max="4612" width="41.6640625" customWidth="1"/>
    <col min="4613" max="4613" width="0" hidden="1" customWidth="1"/>
    <col min="4614" max="4614" width="5.88671875" customWidth="1"/>
    <col min="4615" max="4625" width="0" hidden="1" customWidth="1"/>
    <col min="4865" max="4865" width="54.88671875" customWidth="1"/>
    <col min="4866" max="4866" width="19.33203125" customWidth="1"/>
    <col min="4867" max="4867" width="15" customWidth="1"/>
    <col min="4868" max="4868" width="41.6640625" customWidth="1"/>
    <col min="4869" max="4869" width="0" hidden="1" customWidth="1"/>
    <col min="4870" max="4870" width="5.88671875" customWidth="1"/>
    <col min="4871" max="4881" width="0" hidden="1" customWidth="1"/>
    <col min="5121" max="5121" width="54.88671875" customWidth="1"/>
    <col min="5122" max="5122" width="19.33203125" customWidth="1"/>
    <col min="5123" max="5123" width="15" customWidth="1"/>
    <col min="5124" max="5124" width="41.6640625" customWidth="1"/>
    <col min="5125" max="5125" width="0" hidden="1" customWidth="1"/>
    <col min="5126" max="5126" width="5.88671875" customWidth="1"/>
    <col min="5127" max="5137" width="0" hidden="1" customWidth="1"/>
    <col min="5377" max="5377" width="54.88671875" customWidth="1"/>
    <col min="5378" max="5378" width="19.33203125" customWidth="1"/>
    <col min="5379" max="5379" width="15" customWidth="1"/>
    <col min="5380" max="5380" width="41.6640625" customWidth="1"/>
    <col min="5381" max="5381" width="0" hidden="1" customWidth="1"/>
    <col min="5382" max="5382" width="5.88671875" customWidth="1"/>
    <col min="5383" max="5393" width="0" hidden="1" customWidth="1"/>
    <col min="5633" max="5633" width="54.88671875" customWidth="1"/>
    <col min="5634" max="5634" width="19.33203125" customWidth="1"/>
    <col min="5635" max="5635" width="15" customWidth="1"/>
    <col min="5636" max="5636" width="41.6640625" customWidth="1"/>
    <col min="5637" max="5637" width="0" hidden="1" customWidth="1"/>
    <col min="5638" max="5638" width="5.88671875" customWidth="1"/>
    <col min="5639" max="5649" width="0" hidden="1" customWidth="1"/>
    <col min="5889" max="5889" width="54.88671875" customWidth="1"/>
    <col min="5890" max="5890" width="19.33203125" customWidth="1"/>
    <col min="5891" max="5891" width="15" customWidth="1"/>
    <col min="5892" max="5892" width="41.6640625" customWidth="1"/>
    <col min="5893" max="5893" width="0" hidden="1" customWidth="1"/>
    <col min="5894" max="5894" width="5.88671875" customWidth="1"/>
    <col min="5895" max="5905" width="0" hidden="1" customWidth="1"/>
    <col min="6145" max="6145" width="54.88671875" customWidth="1"/>
    <col min="6146" max="6146" width="19.33203125" customWidth="1"/>
    <col min="6147" max="6147" width="15" customWidth="1"/>
    <col min="6148" max="6148" width="41.6640625" customWidth="1"/>
    <col min="6149" max="6149" width="0" hidden="1" customWidth="1"/>
    <col min="6150" max="6150" width="5.88671875" customWidth="1"/>
    <col min="6151" max="6161" width="0" hidden="1" customWidth="1"/>
    <col min="6401" max="6401" width="54.88671875" customWidth="1"/>
    <col min="6402" max="6402" width="19.33203125" customWidth="1"/>
    <col min="6403" max="6403" width="15" customWidth="1"/>
    <col min="6404" max="6404" width="41.6640625" customWidth="1"/>
    <col min="6405" max="6405" width="0" hidden="1" customWidth="1"/>
    <col min="6406" max="6406" width="5.88671875" customWidth="1"/>
    <col min="6407" max="6417" width="0" hidden="1" customWidth="1"/>
    <col min="6657" max="6657" width="54.88671875" customWidth="1"/>
    <col min="6658" max="6658" width="19.33203125" customWidth="1"/>
    <col min="6659" max="6659" width="15" customWidth="1"/>
    <col min="6660" max="6660" width="41.6640625" customWidth="1"/>
    <col min="6661" max="6661" width="0" hidden="1" customWidth="1"/>
    <col min="6662" max="6662" width="5.88671875" customWidth="1"/>
    <col min="6663" max="6673" width="0" hidden="1" customWidth="1"/>
    <col min="6913" max="6913" width="54.88671875" customWidth="1"/>
    <col min="6914" max="6914" width="19.33203125" customWidth="1"/>
    <col min="6915" max="6915" width="15" customWidth="1"/>
    <col min="6916" max="6916" width="41.6640625" customWidth="1"/>
    <col min="6917" max="6917" width="0" hidden="1" customWidth="1"/>
    <col min="6918" max="6918" width="5.88671875" customWidth="1"/>
    <col min="6919" max="6929" width="0" hidden="1" customWidth="1"/>
    <col min="7169" max="7169" width="54.88671875" customWidth="1"/>
    <col min="7170" max="7170" width="19.33203125" customWidth="1"/>
    <col min="7171" max="7171" width="15" customWidth="1"/>
    <col min="7172" max="7172" width="41.6640625" customWidth="1"/>
    <col min="7173" max="7173" width="0" hidden="1" customWidth="1"/>
    <col min="7174" max="7174" width="5.88671875" customWidth="1"/>
    <col min="7175" max="7185" width="0" hidden="1" customWidth="1"/>
    <col min="7425" max="7425" width="54.88671875" customWidth="1"/>
    <col min="7426" max="7426" width="19.33203125" customWidth="1"/>
    <col min="7427" max="7427" width="15" customWidth="1"/>
    <col min="7428" max="7428" width="41.6640625" customWidth="1"/>
    <col min="7429" max="7429" width="0" hidden="1" customWidth="1"/>
    <col min="7430" max="7430" width="5.88671875" customWidth="1"/>
    <col min="7431" max="7441" width="0" hidden="1" customWidth="1"/>
    <col min="7681" max="7681" width="54.88671875" customWidth="1"/>
    <col min="7682" max="7682" width="19.33203125" customWidth="1"/>
    <col min="7683" max="7683" width="15" customWidth="1"/>
    <col min="7684" max="7684" width="41.6640625" customWidth="1"/>
    <col min="7685" max="7685" width="0" hidden="1" customWidth="1"/>
    <col min="7686" max="7686" width="5.88671875" customWidth="1"/>
    <col min="7687" max="7697" width="0" hidden="1" customWidth="1"/>
    <col min="7937" max="7937" width="54.88671875" customWidth="1"/>
    <col min="7938" max="7938" width="19.33203125" customWidth="1"/>
    <col min="7939" max="7939" width="15" customWidth="1"/>
    <col min="7940" max="7940" width="41.6640625" customWidth="1"/>
    <col min="7941" max="7941" width="0" hidden="1" customWidth="1"/>
    <col min="7942" max="7942" width="5.88671875" customWidth="1"/>
    <col min="7943" max="7953" width="0" hidden="1" customWidth="1"/>
    <col min="8193" max="8193" width="54.88671875" customWidth="1"/>
    <col min="8194" max="8194" width="19.33203125" customWidth="1"/>
    <col min="8195" max="8195" width="15" customWidth="1"/>
    <col min="8196" max="8196" width="41.6640625" customWidth="1"/>
    <col min="8197" max="8197" width="0" hidden="1" customWidth="1"/>
    <col min="8198" max="8198" width="5.88671875" customWidth="1"/>
    <col min="8199" max="8209" width="0" hidden="1" customWidth="1"/>
    <col min="8449" max="8449" width="54.88671875" customWidth="1"/>
    <col min="8450" max="8450" width="19.33203125" customWidth="1"/>
    <col min="8451" max="8451" width="15" customWidth="1"/>
    <col min="8452" max="8452" width="41.6640625" customWidth="1"/>
    <col min="8453" max="8453" width="0" hidden="1" customWidth="1"/>
    <col min="8454" max="8454" width="5.88671875" customWidth="1"/>
    <col min="8455" max="8465" width="0" hidden="1" customWidth="1"/>
    <col min="8705" max="8705" width="54.88671875" customWidth="1"/>
    <col min="8706" max="8706" width="19.33203125" customWidth="1"/>
    <col min="8707" max="8707" width="15" customWidth="1"/>
    <col min="8708" max="8708" width="41.6640625" customWidth="1"/>
    <col min="8709" max="8709" width="0" hidden="1" customWidth="1"/>
    <col min="8710" max="8710" width="5.88671875" customWidth="1"/>
    <col min="8711" max="8721" width="0" hidden="1" customWidth="1"/>
    <col min="8961" max="8961" width="54.88671875" customWidth="1"/>
    <col min="8962" max="8962" width="19.33203125" customWidth="1"/>
    <col min="8963" max="8963" width="15" customWidth="1"/>
    <col min="8964" max="8964" width="41.6640625" customWidth="1"/>
    <col min="8965" max="8965" width="0" hidden="1" customWidth="1"/>
    <col min="8966" max="8966" width="5.88671875" customWidth="1"/>
    <col min="8967" max="8977" width="0" hidden="1" customWidth="1"/>
    <col min="9217" max="9217" width="54.88671875" customWidth="1"/>
    <col min="9218" max="9218" width="19.33203125" customWidth="1"/>
    <col min="9219" max="9219" width="15" customWidth="1"/>
    <col min="9220" max="9220" width="41.6640625" customWidth="1"/>
    <col min="9221" max="9221" width="0" hidden="1" customWidth="1"/>
    <col min="9222" max="9222" width="5.88671875" customWidth="1"/>
    <col min="9223" max="9233" width="0" hidden="1" customWidth="1"/>
    <col min="9473" max="9473" width="54.88671875" customWidth="1"/>
    <col min="9474" max="9474" width="19.33203125" customWidth="1"/>
    <col min="9475" max="9475" width="15" customWidth="1"/>
    <col min="9476" max="9476" width="41.6640625" customWidth="1"/>
    <col min="9477" max="9477" width="0" hidden="1" customWidth="1"/>
    <col min="9478" max="9478" width="5.88671875" customWidth="1"/>
    <col min="9479" max="9489" width="0" hidden="1" customWidth="1"/>
    <col min="9729" max="9729" width="54.88671875" customWidth="1"/>
    <col min="9730" max="9730" width="19.33203125" customWidth="1"/>
    <col min="9731" max="9731" width="15" customWidth="1"/>
    <col min="9732" max="9732" width="41.6640625" customWidth="1"/>
    <col min="9733" max="9733" width="0" hidden="1" customWidth="1"/>
    <col min="9734" max="9734" width="5.88671875" customWidth="1"/>
    <col min="9735" max="9745" width="0" hidden="1" customWidth="1"/>
    <col min="9985" max="9985" width="54.88671875" customWidth="1"/>
    <col min="9986" max="9986" width="19.33203125" customWidth="1"/>
    <col min="9987" max="9987" width="15" customWidth="1"/>
    <col min="9988" max="9988" width="41.6640625" customWidth="1"/>
    <col min="9989" max="9989" width="0" hidden="1" customWidth="1"/>
    <col min="9990" max="9990" width="5.88671875" customWidth="1"/>
    <col min="9991" max="10001" width="0" hidden="1" customWidth="1"/>
    <col min="10241" max="10241" width="54.88671875" customWidth="1"/>
    <col min="10242" max="10242" width="19.33203125" customWidth="1"/>
    <col min="10243" max="10243" width="15" customWidth="1"/>
    <col min="10244" max="10244" width="41.6640625" customWidth="1"/>
    <col min="10245" max="10245" width="0" hidden="1" customWidth="1"/>
    <col min="10246" max="10246" width="5.88671875" customWidth="1"/>
    <col min="10247" max="10257" width="0" hidden="1" customWidth="1"/>
    <col min="10497" max="10497" width="54.88671875" customWidth="1"/>
    <col min="10498" max="10498" width="19.33203125" customWidth="1"/>
    <col min="10499" max="10499" width="15" customWidth="1"/>
    <col min="10500" max="10500" width="41.6640625" customWidth="1"/>
    <col min="10501" max="10501" width="0" hidden="1" customWidth="1"/>
    <col min="10502" max="10502" width="5.88671875" customWidth="1"/>
    <col min="10503" max="10513" width="0" hidden="1" customWidth="1"/>
    <col min="10753" max="10753" width="54.88671875" customWidth="1"/>
    <col min="10754" max="10754" width="19.33203125" customWidth="1"/>
    <col min="10755" max="10755" width="15" customWidth="1"/>
    <col min="10756" max="10756" width="41.6640625" customWidth="1"/>
    <col min="10757" max="10757" width="0" hidden="1" customWidth="1"/>
    <col min="10758" max="10758" width="5.88671875" customWidth="1"/>
    <col min="10759" max="10769" width="0" hidden="1" customWidth="1"/>
    <col min="11009" max="11009" width="54.88671875" customWidth="1"/>
    <col min="11010" max="11010" width="19.33203125" customWidth="1"/>
    <col min="11011" max="11011" width="15" customWidth="1"/>
    <col min="11012" max="11012" width="41.6640625" customWidth="1"/>
    <col min="11013" max="11013" width="0" hidden="1" customWidth="1"/>
    <col min="11014" max="11014" width="5.88671875" customWidth="1"/>
    <col min="11015" max="11025" width="0" hidden="1" customWidth="1"/>
    <col min="11265" max="11265" width="54.88671875" customWidth="1"/>
    <col min="11266" max="11266" width="19.33203125" customWidth="1"/>
    <col min="11267" max="11267" width="15" customWidth="1"/>
    <col min="11268" max="11268" width="41.6640625" customWidth="1"/>
    <col min="11269" max="11269" width="0" hidden="1" customWidth="1"/>
    <col min="11270" max="11270" width="5.88671875" customWidth="1"/>
    <col min="11271" max="11281" width="0" hidden="1" customWidth="1"/>
    <col min="11521" max="11521" width="54.88671875" customWidth="1"/>
    <col min="11522" max="11522" width="19.33203125" customWidth="1"/>
    <col min="11523" max="11523" width="15" customWidth="1"/>
    <col min="11524" max="11524" width="41.6640625" customWidth="1"/>
    <col min="11525" max="11525" width="0" hidden="1" customWidth="1"/>
    <col min="11526" max="11526" width="5.88671875" customWidth="1"/>
    <col min="11527" max="11537" width="0" hidden="1" customWidth="1"/>
    <col min="11777" max="11777" width="54.88671875" customWidth="1"/>
    <col min="11778" max="11778" width="19.33203125" customWidth="1"/>
    <col min="11779" max="11779" width="15" customWidth="1"/>
    <col min="11780" max="11780" width="41.6640625" customWidth="1"/>
    <col min="11781" max="11781" width="0" hidden="1" customWidth="1"/>
    <col min="11782" max="11782" width="5.88671875" customWidth="1"/>
    <col min="11783" max="11793" width="0" hidden="1" customWidth="1"/>
    <col min="12033" max="12033" width="54.88671875" customWidth="1"/>
    <col min="12034" max="12034" width="19.33203125" customWidth="1"/>
    <col min="12035" max="12035" width="15" customWidth="1"/>
    <col min="12036" max="12036" width="41.6640625" customWidth="1"/>
    <col min="12037" max="12037" width="0" hidden="1" customWidth="1"/>
    <col min="12038" max="12038" width="5.88671875" customWidth="1"/>
    <col min="12039" max="12049" width="0" hidden="1" customWidth="1"/>
    <col min="12289" max="12289" width="54.88671875" customWidth="1"/>
    <col min="12290" max="12290" width="19.33203125" customWidth="1"/>
    <col min="12291" max="12291" width="15" customWidth="1"/>
    <col min="12292" max="12292" width="41.6640625" customWidth="1"/>
    <col min="12293" max="12293" width="0" hidden="1" customWidth="1"/>
    <col min="12294" max="12294" width="5.88671875" customWidth="1"/>
    <col min="12295" max="12305" width="0" hidden="1" customWidth="1"/>
    <col min="12545" max="12545" width="54.88671875" customWidth="1"/>
    <col min="12546" max="12546" width="19.33203125" customWidth="1"/>
    <col min="12547" max="12547" width="15" customWidth="1"/>
    <col min="12548" max="12548" width="41.6640625" customWidth="1"/>
    <col min="12549" max="12549" width="0" hidden="1" customWidth="1"/>
    <col min="12550" max="12550" width="5.88671875" customWidth="1"/>
    <col min="12551" max="12561" width="0" hidden="1" customWidth="1"/>
    <col min="12801" max="12801" width="54.88671875" customWidth="1"/>
    <col min="12802" max="12802" width="19.33203125" customWidth="1"/>
    <col min="12803" max="12803" width="15" customWidth="1"/>
    <col min="12804" max="12804" width="41.6640625" customWidth="1"/>
    <col min="12805" max="12805" width="0" hidden="1" customWidth="1"/>
    <col min="12806" max="12806" width="5.88671875" customWidth="1"/>
    <col min="12807" max="12817" width="0" hidden="1" customWidth="1"/>
    <col min="13057" max="13057" width="54.88671875" customWidth="1"/>
    <col min="13058" max="13058" width="19.33203125" customWidth="1"/>
    <col min="13059" max="13059" width="15" customWidth="1"/>
    <col min="13060" max="13060" width="41.6640625" customWidth="1"/>
    <col min="13061" max="13061" width="0" hidden="1" customWidth="1"/>
    <col min="13062" max="13062" width="5.88671875" customWidth="1"/>
    <col min="13063" max="13073" width="0" hidden="1" customWidth="1"/>
    <col min="13313" max="13313" width="54.88671875" customWidth="1"/>
    <col min="13314" max="13314" width="19.33203125" customWidth="1"/>
    <col min="13315" max="13315" width="15" customWidth="1"/>
    <col min="13316" max="13316" width="41.6640625" customWidth="1"/>
    <col min="13317" max="13317" width="0" hidden="1" customWidth="1"/>
    <col min="13318" max="13318" width="5.88671875" customWidth="1"/>
    <col min="13319" max="13329" width="0" hidden="1" customWidth="1"/>
    <col min="13569" max="13569" width="54.88671875" customWidth="1"/>
    <col min="13570" max="13570" width="19.33203125" customWidth="1"/>
    <col min="13571" max="13571" width="15" customWidth="1"/>
    <col min="13572" max="13572" width="41.6640625" customWidth="1"/>
    <col min="13573" max="13573" width="0" hidden="1" customWidth="1"/>
    <col min="13574" max="13574" width="5.88671875" customWidth="1"/>
    <col min="13575" max="13585" width="0" hidden="1" customWidth="1"/>
    <col min="13825" max="13825" width="54.88671875" customWidth="1"/>
    <col min="13826" max="13826" width="19.33203125" customWidth="1"/>
    <col min="13827" max="13827" width="15" customWidth="1"/>
    <col min="13828" max="13828" width="41.6640625" customWidth="1"/>
    <col min="13829" max="13829" width="0" hidden="1" customWidth="1"/>
    <col min="13830" max="13830" width="5.88671875" customWidth="1"/>
    <col min="13831" max="13841" width="0" hidden="1" customWidth="1"/>
    <col min="14081" max="14081" width="54.88671875" customWidth="1"/>
    <col min="14082" max="14082" width="19.33203125" customWidth="1"/>
    <col min="14083" max="14083" width="15" customWidth="1"/>
    <col min="14084" max="14084" width="41.6640625" customWidth="1"/>
    <col min="14085" max="14085" width="0" hidden="1" customWidth="1"/>
    <col min="14086" max="14086" width="5.88671875" customWidth="1"/>
    <col min="14087" max="14097" width="0" hidden="1" customWidth="1"/>
    <col min="14337" max="14337" width="54.88671875" customWidth="1"/>
    <col min="14338" max="14338" width="19.33203125" customWidth="1"/>
    <col min="14339" max="14339" width="15" customWidth="1"/>
    <col min="14340" max="14340" width="41.6640625" customWidth="1"/>
    <col min="14341" max="14341" width="0" hidden="1" customWidth="1"/>
    <col min="14342" max="14342" width="5.88671875" customWidth="1"/>
    <col min="14343" max="14353" width="0" hidden="1" customWidth="1"/>
    <col min="14593" max="14593" width="54.88671875" customWidth="1"/>
    <col min="14594" max="14594" width="19.33203125" customWidth="1"/>
    <col min="14595" max="14595" width="15" customWidth="1"/>
    <col min="14596" max="14596" width="41.6640625" customWidth="1"/>
    <col min="14597" max="14597" width="0" hidden="1" customWidth="1"/>
    <col min="14598" max="14598" width="5.88671875" customWidth="1"/>
    <col min="14599" max="14609" width="0" hidden="1" customWidth="1"/>
    <col min="14849" max="14849" width="54.88671875" customWidth="1"/>
    <col min="14850" max="14850" width="19.33203125" customWidth="1"/>
    <col min="14851" max="14851" width="15" customWidth="1"/>
    <col min="14852" max="14852" width="41.6640625" customWidth="1"/>
    <col min="14853" max="14853" width="0" hidden="1" customWidth="1"/>
    <col min="14854" max="14854" width="5.88671875" customWidth="1"/>
    <col min="14855" max="14865" width="0" hidden="1" customWidth="1"/>
    <col min="15105" max="15105" width="54.88671875" customWidth="1"/>
    <col min="15106" max="15106" width="19.33203125" customWidth="1"/>
    <col min="15107" max="15107" width="15" customWidth="1"/>
    <col min="15108" max="15108" width="41.6640625" customWidth="1"/>
    <col min="15109" max="15109" width="0" hidden="1" customWidth="1"/>
    <col min="15110" max="15110" width="5.88671875" customWidth="1"/>
    <col min="15111" max="15121" width="0" hidden="1" customWidth="1"/>
    <col min="15361" max="15361" width="54.88671875" customWidth="1"/>
    <col min="15362" max="15362" width="19.33203125" customWidth="1"/>
    <col min="15363" max="15363" width="15" customWidth="1"/>
    <col min="15364" max="15364" width="41.6640625" customWidth="1"/>
    <col min="15365" max="15365" width="0" hidden="1" customWidth="1"/>
    <col min="15366" max="15366" width="5.88671875" customWidth="1"/>
    <col min="15367" max="15377" width="0" hidden="1" customWidth="1"/>
    <col min="15617" max="15617" width="54.88671875" customWidth="1"/>
    <col min="15618" max="15618" width="19.33203125" customWidth="1"/>
    <col min="15619" max="15619" width="15" customWidth="1"/>
    <col min="15620" max="15620" width="41.6640625" customWidth="1"/>
    <col min="15621" max="15621" width="0" hidden="1" customWidth="1"/>
    <col min="15622" max="15622" width="5.88671875" customWidth="1"/>
    <col min="15623" max="15633" width="0" hidden="1" customWidth="1"/>
    <col min="15873" max="15873" width="54.88671875" customWidth="1"/>
    <col min="15874" max="15874" width="19.33203125" customWidth="1"/>
    <col min="15875" max="15875" width="15" customWidth="1"/>
    <col min="15876" max="15876" width="41.6640625" customWidth="1"/>
    <col min="15877" max="15877" width="0" hidden="1" customWidth="1"/>
    <col min="15878" max="15878" width="5.88671875" customWidth="1"/>
    <col min="15879" max="15889" width="0" hidden="1" customWidth="1"/>
    <col min="16129" max="16129" width="54.88671875" customWidth="1"/>
    <col min="16130" max="16130" width="19.33203125" customWidth="1"/>
    <col min="16131" max="16131" width="15" customWidth="1"/>
    <col min="16132" max="16132" width="41.6640625" customWidth="1"/>
    <col min="16133" max="16133" width="0" hidden="1" customWidth="1"/>
    <col min="16134" max="16134" width="5.88671875" customWidth="1"/>
    <col min="16135" max="16145" width="0" hidden="1" customWidth="1"/>
  </cols>
  <sheetData>
    <row r="1" spans="1:182" x14ac:dyDescent="0.3">
      <c r="A1" s="370" t="s">
        <v>650</v>
      </c>
      <c r="B1" s="371"/>
      <c r="C1" s="371"/>
      <c r="E1" s="221"/>
      <c r="F1" s="2"/>
      <c r="G1" s="2"/>
      <c r="H1" s="2"/>
      <c r="I1" s="2"/>
      <c r="J1" s="2"/>
      <c r="K1" s="2"/>
      <c r="L1" s="2"/>
      <c r="M1" s="2"/>
      <c r="N1" s="2"/>
      <c r="O1" s="2"/>
      <c r="P1" s="2"/>
      <c r="Q1" s="2"/>
      <c r="R1" s="2"/>
      <c r="S1" s="2"/>
      <c r="T1" s="2"/>
      <c r="U1" s="2"/>
      <c r="V1" s="2"/>
      <c r="W1" s="2"/>
      <c r="X1" s="2"/>
      <c r="Y1" s="2"/>
      <c r="Z1" s="2"/>
      <c r="AA1" s="2"/>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row>
    <row r="2" spans="1:182" x14ac:dyDescent="0.3">
      <c r="A2" s="4" t="str">
        <f>IF('1. Stakeholders'!B4="","",'1. Stakeholders'!B4)</f>
        <v/>
      </c>
      <c r="B2" s="5"/>
      <c r="C2" s="55"/>
      <c r="E2" s="222"/>
      <c r="F2" s="2"/>
      <c r="G2" s="2"/>
      <c r="H2" s="2"/>
      <c r="I2" s="2"/>
      <c r="J2" s="2"/>
      <c r="K2" s="2"/>
      <c r="L2" s="2"/>
      <c r="M2" s="2"/>
      <c r="N2" s="2"/>
      <c r="O2" s="2"/>
      <c r="P2" s="2"/>
      <c r="Q2" s="2"/>
      <c r="R2" s="2"/>
      <c r="S2" s="2"/>
      <c r="T2" s="2"/>
      <c r="U2" s="2"/>
      <c r="V2" s="2"/>
      <c r="W2" s="2"/>
      <c r="X2" s="2"/>
      <c r="Y2" s="2"/>
      <c r="Z2" s="2"/>
      <c r="AA2" s="2"/>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row>
    <row r="3" spans="1:182" x14ac:dyDescent="0.3">
      <c r="A3" s="56" t="s">
        <v>117</v>
      </c>
      <c r="B3" s="57"/>
      <c r="C3" s="9"/>
      <c r="D3" s="1"/>
      <c r="E3" s="13" t="s">
        <v>2</v>
      </c>
      <c r="F3" s="14"/>
      <c r="G3" s="14"/>
      <c r="H3" s="24" t="s">
        <v>15</v>
      </c>
      <c r="I3" s="24" t="s">
        <v>32</v>
      </c>
      <c r="J3" s="24" t="s">
        <v>19</v>
      </c>
      <c r="K3" s="24" t="s">
        <v>35</v>
      </c>
      <c r="L3" s="24" t="s">
        <v>36</v>
      </c>
      <c r="M3" s="24" t="s">
        <v>37</v>
      </c>
      <c r="N3" s="24" t="s">
        <v>21</v>
      </c>
      <c r="O3" s="24" t="s">
        <v>40</v>
      </c>
      <c r="P3" s="24" t="s">
        <v>41</v>
      </c>
      <c r="Q3" s="24" t="s">
        <v>42</v>
      </c>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row>
    <row r="4" spans="1:182" x14ac:dyDescent="0.3">
      <c r="A4" s="1" t="s">
        <v>118</v>
      </c>
      <c r="B4" s="28"/>
      <c r="C4" s="1"/>
      <c r="D4" s="1"/>
      <c r="E4" s="19" t="s">
        <v>5</v>
      </c>
      <c r="F4" s="24"/>
      <c r="G4" s="60" t="s">
        <v>63</v>
      </c>
      <c r="H4" s="61">
        <f>IF(MAX(H5:H119)=999,999,SUM(H5:H119))</f>
        <v>0</v>
      </c>
      <c r="I4" s="61">
        <f t="shared" ref="I4:Q4" si="0">IF(MAX(I5:I119)=999,999,SUM(I5:I119))</f>
        <v>0</v>
      </c>
      <c r="J4" s="61">
        <f t="shared" si="0"/>
        <v>0</v>
      </c>
      <c r="K4" s="61">
        <f t="shared" si="0"/>
        <v>0</v>
      </c>
      <c r="L4" s="61">
        <f t="shared" si="0"/>
        <v>0</v>
      </c>
      <c r="M4" s="61">
        <f t="shared" si="0"/>
        <v>0</v>
      </c>
      <c r="N4" s="61">
        <f t="shared" si="0"/>
        <v>0</v>
      </c>
      <c r="O4" s="61">
        <f t="shared" si="0"/>
        <v>0</v>
      </c>
      <c r="P4" s="61">
        <f t="shared" si="0"/>
        <v>0</v>
      </c>
      <c r="Q4" s="61">
        <f t="shared" si="0"/>
        <v>0</v>
      </c>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row>
    <row r="5" spans="1:182" x14ac:dyDescent="0.3">
      <c r="A5" s="10" t="str">
        <f>IF(B4="No","If not, how far away is the nearest electricity connection?","")</f>
        <v/>
      </c>
      <c r="B5" s="28"/>
      <c r="C5" s="1"/>
      <c r="D5" s="1"/>
      <c r="E5" s="19" t="s">
        <v>9</v>
      </c>
      <c r="F5" s="24"/>
      <c r="G5" s="24"/>
      <c r="H5" s="62">
        <f t="shared" ref="H5:Q5" si="1">IF($B4="Yes",1,0)</f>
        <v>0</v>
      </c>
      <c r="I5" s="62">
        <f t="shared" si="1"/>
        <v>0</v>
      </c>
      <c r="J5" s="62">
        <f t="shared" si="1"/>
        <v>0</v>
      </c>
      <c r="K5" s="62">
        <f t="shared" si="1"/>
        <v>0</v>
      </c>
      <c r="L5" s="62">
        <f t="shared" si="1"/>
        <v>0</v>
      </c>
      <c r="M5" s="62">
        <f t="shared" si="1"/>
        <v>0</v>
      </c>
      <c r="N5" s="62">
        <f t="shared" si="1"/>
        <v>0</v>
      </c>
      <c r="O5" s="62">
        <f t="shared" si="1"/>
        <v>0</v>
      </c>
      <c r="P5" s="62">
        <f t="shared" si="1"/>
        <v>0</v>
      </c>
      <c r="Q5" s="62">
        <f t="shared" si="1"/>
        <v>0</v>
      </c>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row>
    <row r="6" spans="1:182" x14ac:dyDescent="0.3">
      <c r="A6" s="10"/>
      <c r="B6" s="10"/>
      <c r="C6" s="1"/>
      <c r="D6" s="1"/>
      <c r="E6" s="19" t="s">
        <v>119</v>
      </c>
      <c r="F6" s="24"/>
      <c r="G6" s="24"/>
      <c r="H6" s="62">
        <f t="shared" ref="H6:Q6" si="2">IF($B5=$E$8,0,IF($B5=$E$9,-1,0))</f>
        <v>0</v>
      </c>
      <c r="I6" s="62">
        <f t="shared" si="2"/>
        <v>0</v>
      </c>
      <c r="J6" s="62">
        <f t="shared" si="2"/>
        <v>0</v>
      </c>
      <c r="K6" s="62">
        <f t="shared" si="2"/>
        <v>0</v>
      </c>
      <c r="L6" s="62">
        <f t="shared" si="2"/>
        <v>0</v>
      </c>
      <c r="M6" s="62">
        <f t="shared" si="2"/>
        <v>0</v>
      </c>
      <c r="N6" s="62">
        <f t="shared" si="2"/>
        <v>0</v>
      </c>
      <c r="O6" s="62">
        <f t="shared" si="2"/>
        <v>0</v>
      </c>
      <c r="P6" s="62">
        <f>IF($B5=$E$8,0,IF($B5=$E$9,0,0))</f>
        <v>0</v>
      </c>
      <c r="Q6" s="62">
        <f t="shared" si="2"/>
        <v>0</v>
      </c>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row>
    <row r="7" spans="1:182" ht="27.6" x14ac:dyDescent="0.3">
      <c r="A7" s="65" t="s">
        <v>120</v>
      </c>
      <c r="B7" s="28"/>
      <c r="C7" s="1"/>
      <c r="D7" s="1"/>
      <c r="E7" s="19"/>
      <c r="F7" s="24"/>
      <c r="G7" s="24"/>
      <c r="H7" s="62"/>
      <c r="I7" s="62"/>
      <c r="J7" s="62"/>
      <c r="K7" s="62">
        <f>IF($B$7="Yes",1,0)</f>
        <v>0</v>
      </c>
      <c r="L7" s="62"/>
      <c r="M7" s="62"/>
      <c r="N7" s="62"/>
      <c r="O7" s="62">
        <f>IF($B$7="Yes",1,0)</f>
        <v>0</v>
      </c>
      <c r="P7" s="62"/>
      <c r="Q7" s="62"/>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row>
    <row r="8" spans="1:182" x14ac:dyDescent="0.3">
      <c r="A8" s="1"/>
      <c r="B8" s="10"/>
      <c r="C8" s="1"/>
      <c r="D8" s="1"/>
      <c r="E8" s="19" t="s">
        <v>121</v>
      </c>
      <c r="F8" s="24"/>
      <c r="G8" s="24"/>
      <c r="H8" s="62"/>
      <c r="I8" s="62"/>
      <c r="J8" s="62"/>
      <c r="K8" s="62"/>
      <c r="L8" s="62"/>
      <c r="M8" s="62"/>
      <c r="N8" s="62"/>
      <c r="O8" s="62"/>
      <c r="P8" s="62"/>
      <c r="Q8" s="62"/>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row>
    <row r="9" spans="1:182" x14ac:dyDescent="0.3">
      <c r="A9" s="1" t="s">
        <v>526</v>
      </c>
      <c r="B9" s="28"/>
      <c r="C9" s="1"/>
      <c r="D9" s="1"/>
      <c r="E9" s="19" t="s">
        <v>122</v>
      </c>
      <c r="H9" s="62">
        <f>IF($B9="Yes",1,IF($B9="No",0,IF($B9=$E$6,-2,0)))</f>
        <v>0</v>
      </c>
      <c r="I9" s="62">
        <f t="shared" ref="I9:Q9" si="3">IF($B9="Yes",1,IF($B9="No",0,IF($B9=$E$6,-2,0)))</f>
        <v>0</v>
      </c>
      <c r="J9" s="62">
        <f t="shared" si="3"/>
        <v>0</v>
      </c>
      <c r="K9" s="62">
        <f t="shared" si="3"/>
        <v>0</v>
      </c>
      <c r="L9" s="62">
        <f t="shared" si="3"/>
        <v>0</v>
      </c>
      <c r="M9" s="62">
        <f t="shared" si="3"/>
        <v>0</v>
      </c>
      <c r="N9" s="62">
        <f t="shared" si="3"/>
        <v>0</v>
      </c>
      <c r="O9" s="62">
        <f t="shared" si="3"/>
        <v>0</v>
      </c>
      <c r="P9" s="62">
        <f>IF($B9="Yes",1,IF($B9="No",0,IF($B9=$E$6,-1,0)))</f>
        <v>0</v>
      </c>
      <c r="Q9" s="62">
        <f t="shared" si="3"/>
        <v>0</v>
      </c>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row>
    <row r="10" spans="1:182" x14ac:dyDescent="0.3">
      <c r="A10" s="66" t="str">
        <f>IF(B9="No","If not, how far away is the nearest public water access?","")</f>
        <v/>
      </c>
      <c r="B10" s="28"/>
      <c r="C10" s="1"/>
      <c r="D10" s="1"/>
      <c r="E10" s="26"/>
      <c r="F10" s="18"/>
      <c r="G10" s="18"/>
      <c r="H10" s="62">
        <f>IF($B10=$E$8,-1,IF($B10=$E$9,-2,0))</f>
        <v>0</v>
      </c>
      <c r="I10" s="62">
        <f t="shared" ref="I10:Q10" si="4">IF($B10=$E$8,-1,IF($B10=$E$9,-2,0))</f>
        <v>0</v>
      </c>
      <c r="J10" s="62">
        <f t="shared" si="4"/>
        <v>0</v>
      </c>
      <c r="K10" s="62">
        <f t="shared" si="4"/>
        <v>0</v>
      </c>
      <c r="L10" s="62">
        <f t="shared" si="4"/>
        <v>0</v>
      </c>
      <c r="M10" s="62">
        <f t="shared" si="4"/>
        <v>0</v>
      </c>
      <c r="N10" s="62">
        <f t="shared" si="4"/>
        <v>0</v>
      </c>
      <c r="O10" s="62">
        <f t="shared" si="4"/>
        <v>0</v>
      </c>
      <c r="P10" s="62">
        <f>IF($B10=$E$8,-1,IF($B10=$E$9,-1,0))</f>
        <v>0</v>
      </c>
      <c r="Q10" s="62">
        <f t="shared" si="4"/>
        <v>0</v>
      </c>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row>
    <row r="11" spans="1:182" x14ac:dyDescent="0.3">
      <c r="A11" s="66" t="str">
        <f>IF(OR(B9="Unavailable in Community",B9="No"),"Is there potable well water onsite?","")</f>
        <v/>
      </c>
      <c r="B11" s="28"/>
      <c r="C11" s="1"/>
      <c r="D11" s="1"/>
      <c r="E11" s="26" t="s">
        <v>123</v>
      </c>
      <c r="H11" s="62">
        <f>IF($B11="Yes",1,IF($B11="No",-1,0))</f>
        <v>0</v>
      </c>
      <c r="I11" s="62">
        <f>IF($B11="Yes",1,IF($B11="No",-1,0))</f>
        <v>0</v>
      </c>
      <c r="J11" s="62">
        <f>IF($B11="Yes",1,IF($B11="No",-1,0))</f>
        <v>0</v>
      </c>
      <c r="K11" s="62">
        <f>IF($B11="Yes",-1,IF($B11="no",-1,0))</f>
        <v>0</v>
      </c>
      <c r="L11" s="62">
        <f>IF($B11="Yes",-1,IF($B11="no",-1,0))</f>
        <v>0</v>
      </c>
      <c r="M11" s="62">
        <f>IF($B11="Yes",1,IF($B11="No",-1,0))</f>
        <v>0</v>
      </c>
      <c r="N11" s="62">
        <f>IF($B11="Yes",1,IF($B11="No",-1,0))</f>
        <v>0</v>
      </c>
      <c r="O11" s="62"/>
      <c r="P11" s="62"/>
      <c r="Q11" s="62">
        <f>IF($B11="Yes",1,IF($B11="No",-1,0))</f>
        <v>0</v>
      </c>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row>
    <row r="12" spans="1:182" x14ac:dyDescent="0.3">
      <c r="A12" s="66"/>
      <c r="C12" s="1"/>
      <c r="D12" s="1"/>
      <c r="E12" s="26" t="s">
        <v>124</v>
      </c>
      <c r="H12" s="62"/>
      <c r="I12" s="62"/>
      <c r="J12" s="62"/>
      <c r="K12" s="62"/>
      <c r="L12" s="62"/>
      <c r="M12" s="62"/>
      <c r="N12" s="62"/>
      <c r="O12" s="62"/>
      <c r="P12" s="62"/>
      <c r="Q12" s="62"/>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row>
    <row r="13" spans="1:182" x14ac:dyDescent="0.3">
      <c r="A13" s="1" t="s">
        <v>527</v>
      </c>
      <c r="B13" s="28"/>
      <c r="C13" s="1"/>
      <c r="D13" s="1"/>
      <c r="E13" s="26" t="s">
        <v>125</v>
      </c>
      <c r="H13" s="62"/>
      <c r="I13" s="62"/>
      <c r="J13" s="62"/>
      <c r="K13" s="62">
        <f t="shared" ref="K13" si="5">IF($B13="Yes",1,IF($B13="No",0,IF($B13=$E$6,-2,0)))</f>
        <v>0</v>
      </c>
      <c r="L13" s="62"/>
      <c r="M13" s="62"/>
      <c r="N13" s="62"/>
      <c r="O13" s="62"/>
      <c r="P13" s="62"/>
      <c r="Q13" s="62"/>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row>
    <row r="14" spans="1:182" x14ac:dyDescent="0.3">
      <c r="A14" s="66" t="str">
        <f>IF(B13="No","If not, how far away is the nearest water access?","")</f>
        <v/>
      </c>
      <c r="B14" s="28"/>
      <c r="C14" s="1"/>
      <c r="D14" s="1"/>
      <c r="E14" s="26"/>
      <c r="H14" s="62"/>
      <c r="I14" s="62"/>
      <c r="J14" s="62"/>
      <c r="K14" s="62">
        <f t="shared" ref="K14" si="6">IF($B14=$E$8,-1,IF($B14=$E$9,-2,0))</f>
        <v>0</v>
      </c>
      <c r="L14" s="62"/>
      <c r="M14" s="62"/>
      <c r="N14" s="62"/>
      <c r="O14" s="62"/>
      <c r="P14" s="62"/>
      <c r="Q14" s="62"/>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row>
    <row r="15" spans="1:182" x14ac:dyDescent="0.3">
      <c r="A15" s="66" t="str">
        <f>IF(OR(B13="Unavailable in Community",B13="No"),"Is there industrial well water onsite?","")</f>
        <v/>
      </c>
      <c r="B15" s="28"/>
      <c r="C15" s="1"/>
      <c r="D15" s="1"/>
      <c r="E15" s="26" t="s">
        <v>126</v>
      </c>
      <c r="H15" s="62"/>
      <c r="I15" s="62"/>
      <c r="J15" s="62"/>
      <c r="K15" s="62">
        <f>IF($B15="Yes",-1,IF($B15="no",-1,0))</f>
        <v>0</v>
      </c>
      <c r="L15" s="62"/>
      <c r="M15" s="62"/>
      <c r="N15" s="62"/>
      <c r="O15" s="62"/>
      <c r="P15" s="62"/>
      <c r="Q15" s="62"/>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row>
    <row r="16" spans="1:182" x14ac:dyDescent="0.3">
      <c r="C16" s="1"/>
      <c r="D16" s="1"/>
      <c r="E16" s="64" t="s">
        <v>127</v>
      </c>
      <c r="H16" s="62"/>
      <c r="I16" s="62"/>
      <c r="J16" s="62"/>
      <c r="K16" s="62"/>
      <c r="L16" s="62"/>
      <c r="M16" s="62"/>
      <c r="N16" s="62"/>
      <c r="O16" s="62"/>
      <c r="P16" s="62"/>
      <c r="Q16" s="62"/>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row>
    <row r="17" spans="1:182" x14ac:dyDescent="0.3">
      <c r="A17" s="1" t="s">
        <v>624</v>
      </c>
      <c r="B17" s="28"/>
      <c r="C17" s="1"/>
      <c r="D17" s="1"/>
      <c r="E17" s="33" t="s">
        <v>129</v>
      </c>
      <c r="H17" s="62">
        <f t="shared" ref="H17:Q17" si="7">IF($B17="Yes",1,IF($B17="No",0,IF($B17=$E$6,-2,0)))</f>
        <v>0</v>
      </c>
      <c r="I17" s="62">
        <f t="shared" si="7"/>
        <v>0</v>
      </c>
      <c r="J17" s="62">
        <f t="shared" si="7"/>
        <v>0</v>
      </c>
      <c r="K17" s="62">
        <f t="shared" si="7"/>
        <v>0</v>
      </c>
      <c r="L17" s="62">
        <f t="shared" si="7"/>
        <v>0</v>
      </c>
      <c r="M17" s="62">
        <f t="shared" si="7"/>
        <v>0</v>
      </c>
      <c r="N17" s="62">
        <f t="shared" si="7"/>
        <v>0</v>
      </c>
      <c r="O17" s="62">
        <f t="shared" si="7"/>
        <v>0</v>
      </c>
      <c r="P17" s="62">
        <f t="shared" si="7"/>
        <v>0</v>
      </c>
      <c r="Q17" s="62">
        <f t="shared" si="7"/>
        <v>0</v>
      </c>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row>
    <row r="18" spans="1:182" ht="26.25" customHeight="1" x14ac:dyDescent="0.3">
      <c r="A18" s="66" t="str">
        <f>IF(B17="No","If not, how far away is the nearest sanitary sewer capacity?","")</f>
        <v/>
      </c>
      <c r="B18" s="28"/>
      <c r="C18" s="1"/>
      <c r="D18" s="1"/>
      <c r="H18" s="62">
        <f>IF($B18=$E$8,-1,IF($B18=$E$9,-2,0))</f>
        <v>0</v>
      </c>
      <c r="I18" s="62">
        <f t="shared" ref="I18:Q18" si="8">IF($B18=$E$8,-1,IF($B18=$E$9,-2,0))</f>
        <v>0</v>
      </c>
      <c r="J18" s="62">
        <f t="shared" si="8"/>
        <v>0</v>
      </c>
      <c r="K18" s="62">
        <f t="shared" si="8"/>
        <v>0</v>
      </c>
      <c r="L18" s="62">
        <f t="shared" si="8"/>
        <v>0</v>
      </c>
      <c r="M18" s="62">
        <f t="shared" si="8"/>
        <v>0</v>
      </c>
      <c r="N18" s="62">
        <f t="shared" si="8"/>
        <v>0</v>
      </c>
      <c r="O18" s="62">
        <f t="shared" si="8"/>
        <v>0</v>
      </c>
      <c r="P18" s="62">
        <f t="shared" si="8"/>
        <v>0</v>
      </c>
      <c r="Q18" s="62">
        <f t="shared" si="8"/>
        <v>0</v>
      </c>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row>
    <row r="19" spans="1:182" x14ac:dyDescent="0.3">
      <c r="A19" s="65" t="str">
        <f>IF(B17="Unavailable in Community","If sanitary sewer is unavailable in the community, is there an existing sanitary septic system onsite?","")</f>
        <v/>
      </c>
      <c r="B19" s="28"/>
      <c r="C19" s="1"/>
      <c r="D19" s="1"/>
      <c r="H19" s="62">
        <f>IF($B19="Yes",1,IF($B19="No",-1,0))</f>
        <v>0</v>
      </c>
      <c r="I19" s="62">
        <f>IF($B19="Yes",1,IF($B19="No",-1,0))</f>
        <v>0</v>
      </c>
      <c r="J19" s="62">
        <f>IF($B19="Yes",1,IF($B19="No",-1,0))</f>
        <v>0</v>
      </c>
      <c r="K19" s="62">
        <f>IF($B19="Yes",-1,IF($B19="no",-1,0))</f>
        <v>0</v>
      </c>
      <c r="L19" s="62">
        <f>IF($B19="Yes",-1,IF($B19="no",-1,0))</f>
        <v>0</v>
      </c>
      <c r="M19" s="62">
        <f>IF($B19="Yes",1,IF($B19="No",-1,0))</f>
        <v>0</v>
      </c>
      <c r="N19" s="62">
        <f>IF($B19="Yes",1,IF($B19="No",-1,0))</f>
        <v>0</v>
      </c>
      <c r="O19" s="62"/>
      <c r="P19" s="62"/>
      <c r="Q19" s="62">
        <f>IF($B19="Yes",1,IF($B19="No",-1,0))</f>
        <v>0</v>
      </c>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row>
    <row r="20" spans="1:182" x14ac:dyDescent="0.3">
      <c r="C20" s="1"/>
      <c r="D20" s="1"/>
      <c r="H20" s="62"/>
      <c r="I20" s="62"/>
      <c r="J20" s="62"/>
      <c r="K20" s="62"/>
      <c r="L20" s="62"/>
      <c r="M20" s="62"/>
      <c r="N20" s="62"/>
      <c r="O20" s="62"/>
      <c r="P20" s="62"/>
      <c r="Q20" s="62"/>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row>
    <row r="21" spans="1:182" ht="14.25" customHeight="1" x14ac:dyDescent="0.3">
      <c r="A21" s="27" t="s">
        <v>128</v>
      </c>
      <c r="B21" s="28"/>
      <c r="C21" s="1"/>
      <c r="D21" s="1"/>
      <c r="H21" s="62">
        <f t="shared" ref="H21:Q21" si="9">IF($B21="Yes",1,0)</f>
        <v>0</v>
      </c>
      <c r="I21" s="62">
        <f t="shared" si="9"/>
        <v>0</v>
      </c>
      <c r="J21" s="62">
        <f t="shared" si="9"/>
        <v>0</v>
      </c>
      <c r="K21" s="62">
        <f t="shared" si="9"/>
        <v>0</v>
      </c>
      <c r="L21" s="62">
        <f t="shared" si="9"/>
        <v>0</v>
      </c>
      <c r="M21" s="62">
        <f t="shared" si="9"/>
        <v>0</v>
      </c>
      <c r="N21" s="62">
        <f t="shared" si="9"/>
        <v>0</v>
      </c>
      <c r="O21" s="62">
        <f t="shared" si="9"/>
        <v>0</v>
      </c>
      <c r="P21" s="62">
        <f t="shared" si="9"/>
        <v>0</v>
      </c>
      <c r="Q21" s="62">
        <f t="shared" si="9"/>
        <v>0</v>
      </c>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row>
    <row r="22" spans="1:182" x14ac:dyDescent="0.3">
      <c r="A22" s="66" t="str">
        <f>IF(B21="No","If not, how far away to nearest cable, fiber optics, T1 or other digital service connection?","")</f>
        <v/>
      </c>
      <c r="B22" s="28"/>
      <c r="C22" s="1"/>
      <c r="D22" s="1"/>
      <c r="H22" s="62">
        <f t="shared" ref="H22:Q22" si="10">IF($B22=$E$8,0,IF($B22=$E$9,-1,0))</f>
        <v>0</v>
      </c>
      <c r="I22" s="62">
        <f t="shared" si="10"/>
        <v>0</v>
      </c>
      <c r="J22" s="62">
        <f t="shared" si="10"/>
        <v>0</v>
      </c>
      <c r="K22" s="62">
        <f t="shared" si="10"/>
        <v>0</v>
      </c>
      <c r="L22" s="62">
        <f t="shared" si="10"/>
        <v>0</v>
      </c>
      <c r="M22" s="62">
        <f t="shared" si="10"/>
        <v>0</v>
      </c>
      <c r="N22" s="62">
        <f t="shared" si="10"/>
        <v>0</v>
      </c>
      <c r="O22" s="62">
        <f t="shared" si="10"/>
        <v>0</v>
      </c>
      <c r="P22" s="62">
        <f t="shared" si="10"/>
        <v>0</v>
      </c>
      <c r="Q22" s="62">
        <f t="shared" si="10"/>
        <v>0</v>
      </c>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row>
    <row r="23" spans="1:182" x14ac:dyDescent="0.3">
      <c r="A23" s="1"/>
      <c r="B23" s="10"/>
      <c r="C23" s="1"/>
      <c r="D23" s="1"/>
      <c r="H23" s="62"/>
      <c r="I23" s="62"/>
      <c r="J23" s="62"/>
      <c r="K23" s="62"/>
      <c r="L23" s="62"/>
      <c r="M23" s="62"/>
      <c r="N23" s="62"/>
      <c r="O23" s="62"/>
      <c r="P23" s="62"/>
      <c r="Q23" s="62"/>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row>
    <row r="24" spans="1:182" x14ac:dyDescent="0.3">
      <c r="A24" s="27" t="s">
        <v>130</v>
      </c>
      <c r="B24" s="30"/>
      <c r="C24" s="1" t="s">
        <v>131</v>
      </c>
      <c r="D24" s="1"/>
      <c r="F24" s="27"/>
      <c r="H24" s="62"/>
      <c r="I24" s="62">
        <f>IF($B24=0,0,IF($B24&lt;8.75,1,IF(AND($B24&gt;8.75,$B24&lt;10.75),0,IF($B24&gt;10.75,-1,0))))</f>
        <v>0</v>
      </c>
      <c r="J24" s="62"/>
      <c r="K24" s="62">
        <f>IF($B24=0,0,IF($B24&lt;8.75,1,IF(AND($B24&gt;8.75,$B24&lt;10.75),0,IF($B24&gt;10.75,-1,0))))</f>
        <v>0</v>
      </c>
      <c r="L24" s="62">
        <f>IF($B24=0,0,IF($B24&lt;8.75,1,IF(AND($B24&gt;8.75,$B24&lt;10.75),0,IF($B24&gt;10.75,-1,0))))</f>
        <v>0</v>
      </c>
      <c r="M24" s="62"/>
      <c r="N24" s="62"/>
      <c r="O24" s="62">
        <f>IF($B24&gt;10.75,1,0)</f>
        <v>0</v>
      </c>
      <c r="P24" s="62"/>
      <c r="Q24" s="62"/>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row>
    <row r="25" spans="1:182" x14ac:dyDescent="0.3">
      <c r="D25" s="1"/>
      <c r="H25" s="62"/>
      <c r="I25" s="62"/>
      <c r="J25" s="62"/>
      <c r="K25" s="62"/>
      <c r="L25" s="62"/>
      <c r="M25" s="62"/>
      <c r="N25" s="62"/>
      <c r="O25" s="62"/>
      <c r="P25" s="62"/>
      <c r="Q25" s="62"/>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row>
    <row r="26" spans="1:182" x14ac:dyDescent="0.3">
      <c r="A26" s="1"/>
      <c r="B26" s="10"/>
      <c r="C26" s="1"/>
      <c r="D26" s="1"/>
      <c r="H26" s="62"/>
      <c r="I26" s="62"/>
      <c r="J26" s="62"/>
      <c r="K26" s="62"/>
      <c r="L26" s="62"/>
      <c r="M26" s="62"/>
      <c r="N26" s="62"/>
      <c r="O26" s="62"/>
      <c r="P26" s="62"/>
      <c r="Q26" s="62"/>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row>
    <row r="27" spans="1:182" x14ac:dyDescent="0.3">
      <c r="A27" s="7" t="s">
        <v>132</v>
      </c>
      <c r="B27" s="8"/>
      <c r="C27" s="9"/>
      <c r="D27" s="1"/>
      <c r="H27" s="62"/>
      <c r="I27" s="62"/>
      <c r="J27" s="62"/>
      <c r="K27" s="62"/>
      <c r="L27" s="62"/>
      <c r="M27" s="62"/>
      <c r="N27" s="62"/>
      <c r="O27" s="62"/>
      <c r="P27" s="62"/>
      <c r="Q27" s="62"/>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row>
    <row r="28" spans="1:182" x14ac:dyDescent="0.3">
      <c r="A28" s="1" t="s">
        <v>133</v>
      </c>
      <c r="B28" s="310"/>
      <c r="C28" s="1"/>
      <c r="D28" s="1"/>
      <c r="H28" s="62"/>
      <c r="I28" s="62"/>
      <c r="J28" s="62"/>
      <c r="K28" s="62"/>
      <c r="L28" s="62"/>
      <c r="M28" s="62"/>
      <c r="N28" s="62"/>
      <c r="O28" s="62"/>
      <c r="P28" s="62"/>
      <c r="Q28" s="62"/>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row>
    <row r="29" spans="1:182" x14ac:dyDescent="0.3">
      <c r="A29" s="1"/>
      <c r="B29" s="10"/>
      <c r="C29" s="1"/>
      <c r="D29" s="1"/>
      <c r="H29" s="62"/>
      <c r="I29" s="62"/>
      <c r="J29" s="62"/>
      <c r="K29" s="62"/>
      <c r="L29" s="62"/>
      <c r="M29" s="62"/>
      <c r="N29" s="62"/>
      <c r="O29" s="62"/>
      <c r="P29" s="62"/>
      <c r="Q29" s="62"/>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row>
    <row r="30" spans="1:182" x14ac:dyDescent="0.3">
      <c r="A30" s="18" t="s">
        <v>604</v>
      </c>
      <c r="B30" s="10"/>
      <c r="C30" s="1"/>
      <c r="D30" s="1"/>
      <c r="H30" s="62"/>
      <c r="I30" s="62"/>
      <c r="J30" s="62"/>
      <c r="K30" s="62"/>
      <c r="L30" s="62"/>
      <c r="M30" s="62"/>
      <c r="N30" s="62"/>
      <c r="O30" s="62"/>
      <c r="P30" s="62"/>
      <c r="Q30" s="62"/>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row>
    <row r="31" spans="1:182" x14ac:dyDescent="0.3">
      <c r="A31" s="66" t="s">
        <v>15</v>
      </c>
      <c r="B31" s="28"/>
      <c r="C31" s="1"/>
      <c r="D31" s="1"/>
      <c r="H31" s="62">
        <f>IF($B31="Yes",1,IF($B31="No",-1,0))</f>
        <v>0</v>
      </c>
      <c r="I31" s="62"/>
      <c r="J31" s="62"/>
      <c r="K31" s="62"/>
      <c r="L31" s="62"/>
      <c r="M31" s="62"/>
      <c r="N31" s="62"/>
      <c r="O31" s="62"/>
      <c r="P31" s="62"/>
      <c r="Q31" s="62"/>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row>
    <row r="32" spans="1:182" x14ac:dyDescent="0.3">
      <c r="A32" s="66" t="s">
        <v>32</v>
      </c>
      <c r="B32" s="28"/>
      <c r="C32" s="1"/>
      <c r="D32" s="1"/>
      <c r="H32" s="62"/>
      <c r="I32" s="62">
        <f>IF($B32="Yes",1,IF($B32="No",-1,0))</f>
        <v>0</v>
      </c>
      <c r="J32" s="62"/>
      <c r="K32" s="62"/>
      <c r="L32" s="62"/>
      <c r="M32" s="62"/>
      <c r="N32" s="62"/>
      <c r="O32" s="62"/>
      <c r="P32" s="62"/>
      <c r="Q32" s="62"/>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row>
    <row r="33" spans="1:182" x14ac:dyDescent="0.3">
      <c r="A33" s="66" t="s">
        <v>19</v>
      </c>
      <c r="B33" s="28"/>
      <c r="C33" s="1"/>
      <c r="D33" s="1"/>
      <c r="H33" s="62"/>
      <c r="I33" s="62"/>
      <c r="J33" s="62">
        <f>IF($B33="Yes",1,IF($B33="No",-1,0))</f>
        <v>0</v>
      </c>
      <c r="K33" s="62"/>
      <c r="L33" s="62"/>
      <c r="M33" s="62"/>
      <c r="N33" s="62"/>
      <c r="O33" s="62"/>
      <c r="P33" s="62"/>
      <c r="Q33" s="62"/>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row>
    <row r="34" spans="1:182" x14ac:dyDescent="0.3">
      <c r="A34" s="66" t="s">
        <v>35</v>
      </c>
      <c r="B34" s="28"/>
      <c r="C34" s="1"/>
      <c r="D34" s="1"/>
      <c r="H34" s="62"/>
      <c r="I34" s="62"/>
      <c r="J34" s="62"/>
      <c r="K34" s="62">
        <f>IF($B34="Yes",1,IF($B34="No",-1,0))</f>
        <v>0</v>
      </c>
      <c r="L34" s="62"/>
      <c r="M34" s="62"/>
      <c r="N34" s="62"/>
      <c r="O34" s="62"/>
      <c r="P34" s="62"/>
      <c r="Q34" s="62"/>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row>
    <row r="35" spans="1:182" x14ac:dyDescent="0.3">
      <c r="A35" s="66" t="s">
        <v>36</v>
      </c>
      <c r="B35" s="28"/>
      <c r="C35" s="66"/>
      <c r="D35" s="1"/>
      <c r="H35" s="62"/>
      <c r="I35" s="62"/>
      <c r="J35" s="62"/>
      <c r="K35" s="62"/>
      <c r="L35" s="62">
        <f>IF($B35="Yes",1,IF($B35="No",-1,0))</f>
        <v>0</v>
      </c>
      <c r="O35" s="62"/>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row>
    <row r="36" spans="1:182" x14ac:dyDescent="0.3">
      <c r="A36" s="66" t="s">
        <v>37</v>
      </c>
      <c r="B36" s="28"/>
      <c r="C36" s="66"/>
      <c r="D36" s="1"/>
      <c r="H36" s="62"/>
      <c r="I36" s="62"/>
      <c r="J36" s="62"/>
      <c r="K36" s="62"/>
      <c r="L36" s="62"/>
      <c r="M36" s="62">
        <f>IF($B36="Yes",1,IF($B36="No",-1,0))</f>
        <v>0</v>
      </c>
      <c r="N36" s="62"/>
      <c r="O36" s="62"/>
      <c r="P36" s="62"/>
      <c r="Q36" s="62"/>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row>
    <row r="37" spans="1:182" x14ac:dyDescent="0.3">
      <c r="A37" s="66" t="s">
        <v>21</v>
      </c>
      <c r="B37" s="28"/>
      <c r="C37" s="66"/>
      <c r="D37" s="1"/>
      <c r="H37" s="62"/>
      <c r="I37" s="62"/>
      <c r="J37" s="62"/>
      <c r="K37" s="62"/>
      <c r="M37" s="62"/>
      <c r="N37" s="62">
        <f>IF($B37="Yes",1,IF($B37="No",-1,0))</f>
        <v>0</v>
      </c>
      <c r="O37" s="62"/>
      <c r="P37" s="62"/>
      <c r="Q37" s="62"/>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row>
    <row r="38" spans="1:182" x14ac:dyDescent="0.3">
      <c r="A38" s="66" t="s">
        <v>40</v>
      </c>
      <c r="B38" s="28"/>
      <c r="C38" s="66"/>
      <c r="D38" s="1"/>
      <c r="H38" s="62"/>
      <c r="I38" s="62"/>
      <c r="J38" s="62"/>
      <c r="K38" s="62"/>
      <c r="M38" s="62"/>
      <c r="N38" s="62"/>
      <c r="O38" s="62">
        <f>IF($B38="Yes",1,IF($B38="No",-1,0))</f>
        <v>0</v>
      </c>
      <c r="P38" s="62"/>
      <c r="Q38" s="62"/>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row>
    <row r="39" spans="1:182" x14ac:dyDescent="0.3">
      <c r="A39" s="66" t="s">
        <v>41</v>
      </c>
      <c r="B39" s="28"/>
      <c r="C39" s="66"/>
      <c r="D39" s="1"/>
      <c r="H39" s="62"/>
      <c r="I39" s="62"/>
      <c r="J39" s="62"/>
      <c r="K39" s="62"/>
      <c r="M39" s="62"/>
      <c r="N39" s="62"/>
      <c r="O39" s="62"/>
      <c r="P39" s="62">
        <f>IF($B39="Yes",1,IF($B39="No",-1,0))</f>
        <v>0</v>
      </c>
      <c r="Q39" s="62"/>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row>
    <row r="40" spans="1:182" x14ac:dyDescent="0.3">
      <c r="A40" s="66" t="s">
        <v>42</v>
      </c>
      <c r="B40" s="28"/>
      <c r="C40" s="66"/>
      <c r="D40" s="1"/>
      <c r="H40" s="62"/>
      <c r="I40" s="62"/>
      <c r="J40" s="62"/>
      <c r="K40" s="62"/>
      <c r="M40" s="62"/>
      <c r="N40" s="62"/>
      <c r="O40" s="62"/>
      <c r="P40" s="62"/>
      <c r="Q40" s="62">
        <f>IF($B40="Yes",1,IF($B40="No",-1,0))</f>
        <v>0</v>
      </c>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row>
    <row r="41" spans="1:182" x14ac:dyDescent="0.3">
      <c r="B41" s="10"/>
      <c r="C41" s="1"/>
      <c r="D41" s="1"/>
      <c r="H41" s="62"/>
      <c r="I41" s="62"/>
      <c r="J41" s="62"/>
      <c r="K41" s="62"/>
      <c r="L41" s="62"/>
      <c r="M41" s="62"/>
      <c r="N41" s="62"/>
      <c r="O41" s="62"/>
      <c r="P41" s="62"/>
      <c r="Q41" s="62"/>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row>
    <row r="42" spans="1:182" ht="27.6" x14ac:dyDescent="0.3">
      <c r="A42" s="79" t="s">
        <v>603</v>
      </c>
      <c r="B42" s="10"/>
      <c r="C42" s="1"/>
      <c r="D42" s="1"/>
      <c r="H42" s="62"/>
      <c r="I42" s="62"/>
      <c r="J42" s="62"/>
      <c r="K42" s="62"/>
      <c r="L42" s="62"/>
      <c r="M42" s="62"/>
      <c r="N42" s="62"/>
      <c r="O42" s="62"/>
      <c r="P42" s="62"/>
      <c r="Q42" s="62"/>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row>
    <row r="43" spans="1:182" x14ac:dyDescent="0.3">
      <c r="A43" s="66" t="s">
        <v>15</v>
      </c>
      <c r="B43" s="28"/>
      <c r="C43" s="1"/>
      <c r="D43" s="1"/>
      <c r="H43" s="62">
        <f>IF($B43="Yes",1,IF($B43="No",-1,0))</f>
        <v>0</v>
      </c>
      <c r="I43" s="62"/>
      <c r="J43" s="62"/>
      <c r="K43" s="62"/>
      <c r="L43" s="62"/>
      <c r="M43" s="62"/>
      <c r="N43" s="62"/>
      <c r="O43" s="62"/>
      <c r="P43" s="62"/>
      <c r="Q43" s="62"/>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row>
    <row r="44" spans="1:182" x14ac:dyDescent="0.3">
      <c r="A44" s="66" t="s">
        <v>32</v>
      </c>
      <c r="B44" s="28"/>
      <c r="C44" s="1"/>
      <c r="D44" s="1"/>
      <c r="H44" s="62"/>
      <c r="I44" s="62">
        <f>IF($B44="Yes",1,IF($B44="No",-1,0))</f>
        <v>0</v>
      </c>
      <c r="J44" s="62"/>
      <c r="K44" s="62"/>
      <c r="L44" s="62"/>
      <c r="M44" s="62"/>
      <c r="N44" s="62"/>
      <c r="O44" s="62"/>
      <c r="P44" s="62"/>
      <c r="Q44" s="62"/>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row>
    <row r="45" spans="1:182" x14ac:dyDescent="0.3">
      <c r="A45" s="66" t="s">
        <v>19</v>
      </c>
      <c r="B45" s="28"/>
      <c r="C45" s="1"/>
      <c r="D45" s="1"/>
      <c r="H45" s="62"/>
      <c r="I45" s="62"/>
      <c r="J45" s="62">
        <f>IF($B45="Yes",1,IF($B45="No",-1,0))</f>
        <v>0</v>
      </c>
      <c r="K45" s="62"/>
      <c r="L45" s="62"/>
      <c r="M45" s="62"/>
      <c r="N45" s="62"/>
      <c r="O45" s="62"/>
      <c r="P45" s="62"/>
      <c r="Q45" s="62"/>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row>
    <row r="46" spans="1:182" x14ac:dyDescent="0.3">
      <c r="A46" s="66" t="s">
        <v>35</v>
      </c>
      <c r="B46" s="28"/>
      <c r="C46" s="1"/>
      <c r="D46" s="1"/>
      <c r="H46" s="62"/>
      <c r="I46" s="62"/>
      <c r="J46" s="62"/>
      <c r="K46" s="62">
        <f>IF($B46="Yes",1,IF($B46="No",-1,0))</f>
        <v>0</v>
      </c>
      <c r="L46" s="62"/>
      <c r="M46" s="62"/>
      <c r="N46" s="62"/>
      <c r="O46" s="62"/>
      <c r="P46" s="62"/>
      <c r="Q46" s="62"/>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row>
    <row r="47" spans="1:182" x14ac:dyDescent="0.3">
      <c r="A47" s="66" t="s">
        <v>36</v>
      </c>
      <c r="B47" s="28"/>
      <c r="C47" s="1"/>
      <c r="D47" s="1"/>
      <c r="H47" s="62"/>
      <c r="I47" s="62"/>
      <c r="J47" s="62"/>
      <c r="K47" s="62"/>
      <c r="L47" s="62">
        <f>IF($B47="Yes",1,IF($B47="No",-1,0))</f>
        <v>0</v>
      </c>
      <c r="M47" s="62"/>
      <c r="N47" s="62"/>
      <c r="O47" s="62"/>
      <c r="P47" s="62"/>
      <c r="Q47" s="62"/>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row>
    <row r="48" spans="1:182" x14ac:dyDescent="0.3">
      <c r="A48" s="66" t="s">
        <v>37</v>
      </c>
      <c r="B48" s="28"/>
      <c r="C48" s="1"/>
      <c r="D48" s="1"/>
      <c r="H48" s="62"/>
      <c r="I48" s="62"/>
      <c r="J48" s="62"/>
      <c r="K48" s="62"/>
      <c r="L48" s="62"/>
      <c r="M48" s="62">
        <f>IF($B48="Yes",1,IF($B48="No",-1,0))</f>
        <v>0</v>
      </c>
      <c r="N48" s="62"/>
      <c r="O48" s="62"/>
      <c r="P48" s="62"/>
      <c r="Q48" s="62"/>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row>
    <row r="49" spans="1:182" x14ac:dyDescent="0.3">
      <c r="A49" s="66" t="s">
        <v>21</v>
      </c>
      <c r="B49" s="28"/>
      <c r="C49" s="1"/>
      <c r="D49" s="1"/>
      <c r="H49" s="62"/>
      <c r="I49" s="62"/>
      <c r="J49" s="62"/>
      <c r="K49" s="62"/>
      <c r="L49" s="62"/>
      <c r="M49" s="62"/>
      <c r="N49" s="62">
        <f>IF($B49="Yes",1,IF($B49="No",-1,0))</f>
        <v>0</v>
      </c>
      <c r="O49" s="62"/>
      <c r="P49" s="62"/>
      <c r="Q49" s="62"/>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row>
    <row r="50" spans="1:182" x14ac:dyDescent="0.3">
      <c r="A50" s="66" t="s">
        <v>40</v>
      </c>
      <c r="B50" s="28"/>
      <c r="C50" s="1"/>
      <c r="D50" s="1"/>
      <c r="H50" s="62"/>
      <c r="I50" s="62"/>
      <c r="J50" s="62"/>
      <c r="K50" s="62"/>
      <c r="L50" s="62"/>
      <c r="M50" s="62"/>
      <c r="N50" s="62"/>
      <c r="O50" s="62">
        <f>IF($B50="Yes",1,IF($B50="No",-1,0))</f>
        <v>0</v>
      </c>
      <c r="P50" s="62"/>
      <c r="Q50" s="62"/>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row>
    <row r="51" spans="1:182" x14ac:dyDescent="0.3">
      <c r="A51" s="66" t="s">
        <v>41</v>
      </c>
      <c r="B51" s="28"/>
      <c r="C51" s="1"/>
      <c r="D51" s="80"/>
      <c r="H51" s="62"/>
      <c r="I51" s="62"/>
      <c r="J51" s="62"/>
      <c r="K51" s="62"/>
      <c r="L51" s="62"/>
      <c r="M51" s="62"/>
      <c r="N51" s="62"/>
      <c r="O51" s="62"/>
      <c r="P51" s="62">
        <f>IF($B51="Yes",1,IF($B51="No",-1,0))</f>
        <v>0</v>
      </c>
      <c r="Q51" s="62"/>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row>
    <row r="52" spans="1:182" x14ac:dyDescent="0.3">
      <c r="A52" s="66" t="s">
        <v>42</v>
      </c>
      <c r="B52" s="28"/>
      <c r="C52" s="1"/>
      <c r="D52" s="80"/>
      <c r="H52" s="62"/>
      <c r="I52" s="62"/>
      <c r="J52" s="62"/>
      <c r="K52" s="62"/>
      <c r="L52" s="62"/>
      <c r="M52" s="62"/>
      <c r="N52" s="62"/>
      <c r="O52" s="62"/>
      <c r="P52" s="62"/>
      <c r="Q52" s="62">
        <f>IF($B52="Yes",1,IF($B52="No",-1,0))</f>
        <v>0</v>
      </c>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row>
    <row r="53" spans="1:182" x14ac:dyDescent="0.3">
      <c r="C53" s="1"/>
      <c r="D53" s="80"/>
      <c r="H53" s="62"/>
      <c r="I53" s="62"/>
      <c r="J53" s="62"/>
      <c r="K53" s="62"/>
      <c r="L53" s="62"/>
      <c r="M53" s="62"/>
      <c r="N53" s="62"/>
      <c r="O53" s="62"/>
      <c r="P53" s="62"/>
      <c r="Q53" s="62"/>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row>
    <row r="54" spans="1:182" ht="41.4" x14ac:dyDescent="0.3">
      <c r="A54" s="79" t="s">
        <v>602</v>
      </c>
      <c r="B54" s="10"/>
      <c r="C54" s="1"/>
      <c r="D54" s="80"/>
      <c r="H54" s="62"/>
      <c r="I54" s="62"/>
      <c r="J54" s="62"/>
      <c r="K54" s="62"/>
      <c r="L54" s="62"/>
      <c r="M54" s="62"/>
      <c r="N54" s="62"/>
      <c r="O54" s="62"/>
      <c r="P54" s="62"/>
      <c r="Q54" s="62"/>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row>
    <row r="55" spans="1:182" x14ac:dyDescent="0.3">
      <c r="A55" s="66" t="s">
        <v>15</v>
      </c>
      <c r="B55" s="28"/>
      <c r="C55" s="20" t="str">
        <f>IF(AND(B55="Yes",D55=0),"Rationale:",IF(AND(B55="yes",D55&lt;&gt;""),"Rationale:",""))</f>
        <v/>
      </c>
      <c r="D55" s="244"/>
      <c r="H55" s="62">
        <f>IF($B55="Yes",999,0)</f>
        <v>0</v>
      </c>
      <c r="I55" s="62"/>
      <c r="J55" s="62"/>
      <c r="K55" s="62"/>
      <c r="L55" s="62"/>
      <c r="M55" s="62"/>
      <c r="N55" s="62"/>
      <c r="O55" s="62"/>
      <c r="P55" s="62"/>
      <c r="Q55" s="62"/>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row>
    <row r="56" spans="1:182" x14ac:dyDescent="0.3">
      <c r="A56" s="66" t="s">
        <v>32</v>
      </c>
      <c r="B56" s="28"/>
      <c r="C56" s="20" t="str">
        <f t="shared" ref="C56:C64" si="11">IF(AND(B56="Yes",D56=0),"Rationale:",IF(AND(B56="yes",D56&lt;&gt;""),"Rationale:",""))</f>
        <v/>
      </c>
      <c r="D56" s="341"/>
      <c r="H56" s="62"/>
      <c r="I56" s="62">
        <f>IF($B56="Yes",999,0)</f>
        <v>0</v>
      </c>
      <c r="J56" s="62"/>
      <c r="K56" s="62"/>
      <c r="L56" s="62"/>
      <c r="M56" s="62"/>
      <c r="N56" s="62"/>
      <c r="O56" s="62"/>
      <c r="P56" s="62"/>
      <c r="Q56" s="62"/>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row>
    <row r="57" spans="1:182" x14ac:dyDescent="0.3">
      <c r="A57" s="66" t="s">
        <v>19</v>
      </c>
      <c r="B57" s="28"/>
      <c r="C57" s="20" t="str">
        <f t="shared" si="11"/>
        <v/>
      </c>
      <c r="D57" s="341"/>
      <c r="H57" s="62"/>
      <c r="I57" s="62"/>
      <c r="J57" s="62">
        <f>IF($B57="Yes",999,0)</f>
        <v>0</v>
      </c>
      <c r="K57" s="62"/>
      <c r="L57" s="62"/>
      <c r="M57" s="62"/>
      <c r="N57" s="62"/>
      <c r="O57" s="62"/>
      <c r="P57" s="62"/>
      <c r="Q57" s="62"/>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row>
    <row r="58" spans="1:182" x14ac:dyDescent="0.3">
      <c r="A58" s="66" t="s">
        <v>35</v>
      </c>
      <c r="B58" s="28"/>
      <c r="C58" s="20" t="str">
        <f t="shared" si="11"/>
        <v/>
      </c>
      <c r="D58" s="341"/>
      <c r="H58" s="62"/>
      <c r="I58" s="62"/>
      <c r="J58" s="62"/>
      <c r="K58" s="62">
        <f>IF($B58="Yes",999,0)</f>
        <v>0</v>
      </c>
      <c r="L58" s="62"/>
      <c r="M58" s="62"/>
      <c r="N58" s="62"/>
      <c r="O58" s="62"/>
      <c r="P58" s="62"/>
      <c r="Q58" s="62"/>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row>
    <row r="59" spans="1:182" x14ac:dyDescent="0.3">
      <c r="A59" s="66" t="s">
        <v>36</v>
      </c>
      <c r="B59" s="28"/>
      <c r="C59" s="20" t="str">
        <f t="shared" si="11"/>
        <v/>
      </c>
      <c r="D59" s="341"/>
      <c r="H59" s="62"/>
      <c r="I59" s="62"/>
      <c r="J59" s="62"/>
      <c r="K59" s="62"/>
      <c r="L59" s="62">
        <f>IF($B59="Yes",999,0)</f>
        <v>0</v>
      </c>
      <c r="M59" s="62"/>
      <c r="N59" s="62"/>
      <c r="O59" s="62"/>
      <c r="P59" s="62"/>
      <c r="Q59" s="62"/>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row>
    <row r="60" spans="1:182" x14ac:dyDescent="0.3">
      <c r="A60" s="66" t="s">
        <v>37</v>
      </c>
      <c r="B60" s="28"/>
      <c r="C60" s="20" t="str">
        <f t="shared" si="11"/>
        <v/>
      </c>
      <c r="D60" s="341"/>
      <c r="H60" s="62"/>
      <c r="I60" s="62"/>
      <c r="J60" s="62"/>
      <c r="K60" s="62"/>
      <c r="L60" s="62"/>
      <c r="M60" s="62">
        <f>IF($B60="Yes",999,0)</f>
        <v>0</v>
      </c>
      <c r="N60" s="62"/>
      <c r="O60" s="62"/>
      <c r="P60" s="62"/>
      <c r="Q60" s="62"/>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row>
    <row r="61" spans="1:182" x14ac:dyDescent="0.3">
      <c r="A61" s="66" t="s">
        <v>21</v>
      </c>
      <c r="B61" s="28"/>
      <c r="C61" s="20" t="str">
        <f t="shared" si="11"/>
        <v/>
      </c>
      <c r="D61" s="341"/>
      <c r="H61" s="62"/>
      <c r="I61" s="62"/>
      <c r="J61" s="62"/>
      <c r="K61" s="62"/>
      <c r="L61" s="62"/>
      <c r="M61" s="62"/>
      <c r="N61" s="62">
        <f>IF($B61="Yes",999,0)</f>
        <v>0</v>
      </c>
      <c r="O61" s="62"/>
      <c r="P61" s="62"/>
      <c r="Q61" s="62"/>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row>
    <row r="62" spans="1:182" x14ac:dyDescent="0.3">
      <c r="A62" s="66" t="s">
        <v>40</v>
      </c>
      <c r="B62" s="28"/>
      <c r="C62" s="20" t="str">
        <f t="shared" si="11"/>
        <v/>
      </c>
      <c r="D62" s="341"/>
      <c r="H62" s="62"/>
      <c r="I62" s="62"/>
      <c r="J62" s="62"/>
      <c r="K62" s="62"/>
      <c r="L62" s="62"/>
      <c r="M62" s="62"/>
      <c r="N62" s="62"/>
      <c r="O62" s="62">
        <f>IF($B62="Yes",999,0)</f>
        <v>0</v>
      </c>
      <c r="P62" s="62"/>
      <c r="Q62" s="62"/>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row>
    <row r="63" spans="1:182" x14ac:dyDescent="0.3">
      <c r="A63" s="66" t="s">
        <v>41</v>
      </c>
      <c r="B63" s="28"/>
      <c r="C63" s="20" t="str">
        <f t="shared" si="11"/>
        <v/>
      </c>
      <c r="D63" s="341"/>
      <c r="H63" s="62"/>
      <c r="I63" s="62"/>
      <c r="J63" s="62"/>
      <c r="K63" s="62"/>
      <c r="L63" s="62"/>
      <c r="M63" s="62"/>
      <c r="N63" s="62"/>
      <c r="O63" s="62"/>
      <c r="P63" s="62">
        <f>IF($B63="Yes",999,0)</f>
        <v>0</v>
      </c>
      <c r="Q63" s="62"/>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row>
    <row r="64" spans="1:182" x14ac:dyDescent="0.3">
      <c r="A64" s="66" t="s">
        <v>42</v>
      </c>
      <c r="B64" s="28"/>
      <c r="C64" s="20" t="str">
        <f t="shared" si="11"/>
        <v/>
      </c>
      <c r="D64" s="341"/>
      <c r="H64" s="62"/>
      <c r="I64" s="62"/>
      <c r="J64" s="62"/>
      <c r="K64" s="62"/>
      <c r="L64" s="62"/>
      <c r="M64" s="62"/>
      <c r="N64" s="62"/>
      <c r="O64" s="62"/>
      <c r="P64" s="62"/>
      <c r="Q64" s="62">
        <f>IF($B64="Yes",999,0)</f>
        <v>0</v>
      </c>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row>
    <row r="65" spans="1:182" x14ac:dyDescent="0.3">
      <c r="C65" s="1"/>
      <c r="D65" s="1"/>
      <c r="H65" s="62"/>
      <c r="I65" s="62"/>
      <c r="J65" s="62"/>
      <c r="K65" s="62"/>
      <c r="L65" s="62"/>
      <c r="M65" s="62"/>
      <c r="N65" s="62"/>
      <c r="O65" s="62"/>
      <c r="P65" s="62"/>
      <c r="Q65" s="62"/>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row>
    <row r="66" spans="1:182" x14ac:dyDescent="0.3">
      <c r="A66" s="27" t="s">
        <v>134</v>
      </c>
      <c r="B66" s="311"/>
      <c r="C66" s="1" t="str">
        <f>IF(B66=1,"Maximum allowable lot coverage of 100% is unusual. Recheck data entry.","")</f>
        <v/>
      </c>
      <c r="D66" s="1"/>
      <c r="H66" s="62"/>
      <c r="I66" s="70"/>
      <c r="J66" s="70"/>
      <c r="K66" s="62"/>
      <c r="L66" s="62"/>
      <c r="M66" s="62"/>
      <c r="N66" s="62"/>
      <c r="O66" s="62"/>
      <c r="P66" s="62"/>
      <c r="Q66" s="62"/>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row>
    <row r="67" spans="1:182" x14ac:dyDescent="0.3">
      <c r="A67" s="27"/>
      <c r="B67" s="81"/>
      <c r="C67" s="1"/>
      <c r="D67" s="1"/>
      <c r="H67" s="62"/>
      <c r="I67" s="70"/>
      <c r="J67" s="70"/>
      <c r="K67" s="62"/>
      <c r="L67" s="62"/>
      <c r="M67" s="62"/>
      <c r="N67" s="62"/>
      <c r="O67" s="62"/>
      <c r="P67" s="62"/>
      <c r="Q67" s="62"/>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row>
    <row r="68" spans="1:182" x14ac:dyDescent="0.3">
      <c r="A68" s="27" t="s">
        <v>135</v>
      </c>
      <c r="B68" s="311"/>
      <c r="C68" s="1"/>
      <c r="D68" s="1"/>
      <c r="H68" s="62"/>
      <c r="I68" s="70"/>
      <c r="J68" s="70"/>
      <c r="K68" s="62"/>
      <c r="L68" s="62"/>
      <c r="M68" s="62"/>
      <c r="N68" s="62"/>
      <c r="O68" s="62"/>
      <c r="P68" s="62"/>
      <c r="Q68" s="62"/>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row>
    <row r="69" spans="1:182" x14ac:dyDescent="0.3">
      <c r="A69" s="27" t="s">
        <v>136</v>
      </c>
      <c r="B69" s="82"/>
      <c r="C69" s="1" t="s">
        <v>625</v>
      </c>
      <c r="D69" s="1"/>
      <c r="H69" s="62"/>
      <c r="I69" s="70"/>
      <c r="J69" s="70"/>
      <c r="K69" s="62"/>
      <c r="L69" s="62"/>
      <c r="M69" s="62"/>
      <c r="N69" s="62"/>
      <c r="O69" s="62"/>
      <c r="P69" s="62"/>
      <c r="Q69" s="62"/>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row>
    <row r="70" spans="1:182" x14ac:dyDescent="0.3">
      <c r="A70" s="83"/>
      <c r="C70" s="1"/>
      <c r="D70" s="1"/>
      <c r="H70" s="62"/>
      <c r="I70" s="70"/>
      <c r="J70" s="70"/>
      <c r="K70" s="62"/>
      <c r="L70" s="62"/>
      <c r="M70" s="62"/>
      <c r="N70" s="62"/>
      <c r="O70" s="62"/>
      <c r="P70" s="62"/>
      <c r="Q70" s="62"/>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row>
    <row r="71" spans="1:182" ht="27.6" x14ac:dyDescent="0.3">
      <c r="A71" s="27" t="s">
        <v>137</v>
      </c>
      <c r="B71" s="82"/>
      <c r="C71" s="1"/>
      <c r="D71" s="1"/>
      <c r="H71" s="62"/>
      <c r="I71" s="70"/>
      <c r="J71" s="70"/>
      <c r="K71" s="62"/>
      <c r="L71" s="62"/>
      <c r="M71" s="62"/>
      <c r="N71" s="62"/>
      <c r="O71" s="62"/>
      <c r="P71" s="62"/>
      <c r="Q71" s="62"/>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row>
    <row r="72" spans="1:182" x14ac:dyDescent="0.3">
      <c r="A72" s="66"/>
      <c r="B72" s="10"/>
      <c r="C72" s="1"/>
      <c r="D72" s="1"/>
      <c r="H72" s="62"/>
      <c r="I72" s="62"/>
      <c r="J72" s="62"/>
      <c r="K72" s="62"/>
      <c r="L72" s="62"/>
      <c r="M72" s="62"/>
      <c r="N72" s="62"/>
      <c r="O72" s="62"/>
      <c r="P72" s="62"/>
      <c r="Q72" s="62"/>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row>
    <row r="73" spans="1:182" x14ac:dyDescent="0.3">
      <c r="A73" s="7" t="s">
        <v>138</v>
      </c>
      <c r="B73" s="8"/>
      <c r="C73" s="9"/>
      <c r="D73" s="1"/>
      <c r="H73" s="24" t="s">
        <v>15</v>
      </c>
      <c r="I73" s="24" t="s">
        <v>32</v>
      </c>
      <c r="J73" s="24" t="s">
        <v>19</v>
      </c>
      <c r="K73" s="24" t="s">
        <v>35</v>
      </c>
      <c r="L73" s="24" t="s">
        <v>36</v>
      </c>
      <c r="M73" s="24" t="s">
        <v>37</v>
      </c>
      <c r="N73" s="24" t="s">
        <v>21</v>
      </c>
      <c r="O73" s="24" t="s">
        <v>40</v>
      </c>
      <c r="P73" s="24" t="s">
        <v>41</v>
      </c>
      <c r="Q73" s="24" t="s">
        <v>42</v>
      </c>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row>
    <row r="74" spans="1:182" x14ac:dyDescent="0.3">
      <c r="A74" s="1" t="s">
        <v>139</v>
      </c>
      <c r="B74" s="28"/>
      <c r="C74" s="1"/>
      <c r="D74" s="1"/>
      <c r="H74" s="70"/>
      <c r="I74" s="62">
        <f>IF($B74="No",-1,0)</f>
        <v>0</v>
      </c>
      <c r="J74" s="62"/>
      <c r="K74" s="62">
        <f>IF($B74="No",-1,0)</f>
        <v>0</v>
      </c>
      <c r="L74" s="62">
        <f>IF($B74="No",-1,0)</f>
        <v>0</v>
      </c>
      <c r="M74" s="62">
        <f>IF($B74="No",-1,0)</f>
        <v>0</v>
      </c>
      <c r="N74" s="62"/>
      <c r="O74" s="62"/>
      <c r="P74" s="62"/>
      <c r="Q74" s="62"/>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row>
    <row r="75" spans="1:182" x14ac:dyDescent="0.3">
      <c r="A75" s="1"/>
      <c r="B75" s="10"/>
      <c r="C75" s="1"/>
      <c r="D75" s="1"/>
      <c r="H75" s="62"/>
      <c r="I75" s="62"/>
      <c r="J75" s="62"/>
      <c r="K75" s="62"/>
      <c r="L75" s="62"/>
      <c r="M75" s="62"/>
      <c r="N75" s="62"/>
      <c r="O75" s="62"/>
      <c r="P75" s="62"/>
      <c r="Q75" s="62"/>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row>
    <row r="76" spans="1:182" x14ac:dyDescent="0.3">
      <c r="A76" s="1" t="s">
        <v>140</v>
      </c>
      <c r="B76" s="84"/>
      <c r="C76" s="1"/>
      <c r="D76" s="1"/>
      <c r="H76" s="62">
        <f>IF($B76="Extremely high",-1,0)</f>
        <v>0</v>
      </c>
      <c r="I76" s="62">
        <f>IF($B76="Low",-1,IF($B76="Extremely high",1,0))</f>
        <v>0</v>
      </c>
      <c r="J76" s="62">
        <f>IF($B76="Low",-1,IF($B76="Extremely high",1,0))</f>
        <v>0</v>
      </c>
      <c r="K76" s="62">
        <f>IF($B76="Low",-1,IF($B76="Extremely high",1,0))</f>
        <v>0</v>
      </c>
      <c r="L76" s="62">
        <f>IF($B76="Low",999,IF($B76="Extremely high",1,0))</f>
        <v>0</v>
      </c>
      <c r="M76" s="62">
        <f>IF($B76="Low",-1,0)</f>
        <v>0</v>
      </c>
      <c r="N76" s="62">
        <f>IF($B76="Low",-1,IF($B76="Extremely high",1,0))</f>
        <v>0</v>
      </c>
      <c r="O76" s="62"/>
      <c r="P76" s="62"/>
      <c r="Q76" s="62"/>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row>
    <row r="77" spans="1:182" x14ac:dyDescent="0.3">
      <c r="A77" s="1"/>
      <c r="B77" s="10"/>
      <c r="C77" s="1"/>
      <c r="D77" s="1"/>
      <c r="H77" s="62"/>
      <c r="I77" s="62"/>
      <c r="J77" s="62"/>
      <c r="K77" s="62"/>
      <c r="L77" s="62"/>
      <c r="M77" s="62"/>
      <c r="N77" s="62"/>
      <c r="O77" s="62"/>
      <c r="P77" s="62"/>
      <c r="Q77" s="62"/>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row>
    <row r="78" spans="1:182" x14ac:dyDescent="0.3">
      <c r="A78" s="1" t="s">
        <v>141</v>
      </c>
      <c r="B78" s="82"/>
      <c r="C78" s="1"/>
      <c r="D78" s="1"/>
      <c r="H78" s="62">
        <f>IF($B78&gt;20000,-1,0)</f>
        <v>0</v>
      </c>
      <c r="I78" s="62"/>
      <c r="J78" s="62">
        <f>IF(AND($B78&lt;1000,$B78&gt;0),999,IF(AND($B78&lt;10000,$B78&gt;0),-1,0))</f>
        <v>0</v>
      </c>
      <c r="K78" s="62"/>
      <c r="L78" s="62"/>
      <c r="M78" s="62">
        <f>IF(AND($B78&lt;10000,$B78&gt;0),-1,0)</f>
        <v>0</v>
      </c>
      <c r="N78" s="62"/>
      <c r="O78" s="62"/>
      <c r="P78" s="62"/>
      <c r="Q78" s="62"/>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row>
    <row r="79" spans="1:182" x14ac:dyDescent="0.3">
      <c r="A79" s="1"/>
      <c r="B79" s="10"/>
      <c r="C79" s="1"/>
      <c r="D79" s="1"/>
      <c r="H79" s="62"/>
      <c r="I79" s="62"/>
      <c r="J79" s="62"/>
      <c r="K79" s="62"/>
      <c r="L79" s="62"/>
      <c r="M79" s="62"/>
      <c r="N79" s="62"/>
      <c r="O79" s="62"/>
      <c r="P79" s="62"/>
      <c r="Q79" s="62"/>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row>
    <row r="80" spans="1:182" x14ac:dyDescent="0.3">
      <c r="A80" s="1" t="s">
        <v>142</v>
      </c>
      <c r="B80" s="82"/>
      <c r="C80" s="1"/>
      <c r="D80" s="1"/>
      <c r="H80" s="62"/>
      <c r="I80" s="62"/>
      <c r="J80" s="62"/>
      <c r="K80" s="62"/>
      <c r="L80" s="62"/>
      <c r="M80" s="62"/>
      <c r="N80" s="62"/>
      <c r="O80" s="62"/>
      <c r="P80" s="62"/>
      <c r="Q80" s="62"/>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row>
    <row r="81" spans="1:182" x14ac:dyDescent="0.3">
      <c r="A81" s="1"/>
      <c r="B81" s="10"/>
      <c r="C81" s="1"/>
      <c r="D81" s="1"/>
      <c r="H81" s="62"/>
      <c r="I81" s="62"/>
      <c r="J81" s="62"/>
      <c r="K81" s="62"/>
      <c r="L81" s="62"/>
      <c r="M81" s="62"/>
      <c r="N81" s="62"/>
      <c r="O81" s="62"/>
      <c r="P81" s="62"/>
      <c r="Q81" s="62"/>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row>
    <row r="82" spans="1:182" x14ac:dyDescent="0.3">
      <c r="A82" s="1" t="s">
        <v>601</v>
      </c>
      <c r="B82" s="10"/>
      <c r="C82" s="1"/>
      <c r="D82" s="1"/>
      <c r="H82" s="62"/>
      <c r="I82" s="62"/>
      <c r="J82" s="62"/>
      <c r="K82" s="62"/>
      <c r="L82" s="62"/>
      <c r="M82" s="62"/>
      <c r="N82" s="62"/>
      <c r="O82" s="62"/>
      <c r="P82" s="62"/>
      <c r="Q82" s="62"/>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row>
    <row r="83" spans="1:182" x14ac:dyDescent="0.3">
      <c r="A83" s="66" t="s">
        <v>15</v>
      </c>
      <c r="B83" s="28"/>
      <c r="C83" s="1"/>
      <c r="D83" s="1"/>
      <c r="H83" s="62">
        <f>IF($B83="Yes",1,0)</f>
        <v>0</v>
      </c>
      <c r="I83" s="62">
        <f>IF($B83="Yes",-1,0)</f>
        <v>0</v>
      </c>
      <c r="J83" s="62"/>
      <c r="K83" s="62">
        <f>IF($B83="Yes",-1,0)</f>
        <v>0</v>
      </c>
      <c r="L83" s="62">
        <f>IF($B83="Yes",-1,0)</f>
        <v>0</v>
      </c>
      <c r="M83" s="62"/>
      <c r="N83" s="62"/>
      <c r="O83" s="62">
        <f>IF($B83="Yes",-1,0)</f>
        <v>0</v>
      </c>
      <c r="P83" s="62"/>
      <c r="Q83" s="62"/>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row>
    <row r="84" spans="1:182" x14ac:dyDescent="0.3">
      <c r="A84" s="66" t="s">
        <v>143</v>
      </c>
      <c r="B84" s="28"/>
      <c r="C84" s="1"/>
      <c r="D84" s="1"/>
      <c r="H84" s="62"/>
      <c r="I84" s="62"/>
      <c r="J84" s="62"/>
      <c r="K84" s="62"/>
      <c r="L84" s="62"/>
      <c r="M84" s="62"/>
      <c r="N84" s="62">
        <f>IF($B84="Yes",1,0)</f>
        <v>0</v>
      </c>
      <c r="O84" s="62"/>
      <c r="P84" s="62"/>
      <c r="Q84" s="62"/>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row>
    <row r="85" spans="1:182" x14ac:dyDescent="0.3">
      <c r="A85" s="66" t="s">
        <v>17</v>
      </c>
      <c r="B85" s="28"/>
      <c r="C85" s="1"/>
      <c r="D85" s="1"/>
      <c r="H85" s="62">
        <f>IF($B85="Yes",-1,0)</f>
        <v>0</v>
      </c>
      <c r="I85" s="62"/>
      <c r="J85" s="62"/>
      <c r="K85" s="62">
        <f>IF($B85="Yes",1,0)</f>
        <v>0</v>
      </c>
      <c r="L85" s="62">
        <f>IF($B85="Yes",1,0)</f>
        <v>0</v>
      </c>
      <c r="M85" s="62"/>
      <c r="N85" s="62">
        <f>IF($B85="Yes",-1,0)</f>
        <v>0</v>
      </c>
      <c r="O85" s="62">
        <f>IF($B85="Yes",1,0)</f>
        <v>0</v>
      </c>
      <c r="P85" s="62"/>
      <c r="Q85" s="62"/>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row>
    <row r="86" spans="1:182" x14ac:dyDescent="0.3">
      <c r="A86" s="66" t="s">
        <v>21</v>
      </c>
      <c r="B86" s="28"/>
      <c r="C86" s="1"/>
      <c r="H86" s="62"/>
      <c r="I86" s="62"/>
      <c r="J86" s="62"/>
      <c r="K86" s="62"/>
      <c r="L86" s="62"/>
      <c r="M86" s="62">
        <f>IF($B86="Yes",1,0)</f>
        <v>0</v>
      </c>
      <c r="N86" s="62"/>
      <c r="O86" s="62"/>
      <c r="P86" s="62"/>
      <c r="Q86" s="62"/>
    </row>
    <row r="87" spans="1:182" x14ac:dyDescent="0.3">
      <c r="A87" s="1"/>
      <c r="B87" s="10"/>
      <c r="C87" s="1"/>
      <c r="D87" s="1"/>
      <c r="H87" s="62"/>
      <c r="I87" s="62"/>
      <c r="J87" s="62"/>
      <c r="K87" s="62"/>
      <c r="L87" s="62"/>
      <c r="M87" s="62"/>
      <c r="N87" s="62"/>
      <c r="O87" s="62"/>
      <c r="P87" s="62"/>
      <c r="Q87" s="62"/>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row>
    <row r="88" spans="1:182" x14ac:dyDescent="0.3">
      <c r="A88" s="7" t="s">
        <v>144</v>
      </c>
      <c r="B88" s="8"/>
      <c r="C88" s="9"/>
      <c r="D88" s="1"/>
      <c r="H88" s="62"/>
      <c r="I88" s="62"/>
      <c r="J88" s="62"/>
      <c r="K88" s="62"/>
      <c r="L88" s="62"/>
      <c r="M88" s="62"/>
      <c r="N88" s="62"/>
      <c r="O88" s="62"/>
      <c r="P88" s="62"/>
      <c r="Q88" s="62"/>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row>
    <row r="89" spans="1:182" x14ac:dyDescent="0.3">
      <c r="A89" s="27" t="s">
        <v>145</v>
      </c>
      <c r="B89" s="28"/>
      <c r="C89" s="1"/>
      <c r="D89" s="1"/>
      <c r="H89" s="62"/>
      <c r="I89" s="62"/>
      <c r="J89" s="62">
        <f>IF($B89="No",-1,0)</f>
        <v>0</v>
      </c>
      <c r="K89" s="62">
        <f>IF($B89="Yes",-1,0)</f>
        <v>0</v>
      </c>
      <c r="L89" s="62">
        <f>IF($B89="Yes",-1,0)</f>
        <v>0</v>
      </c>
      <c r="M89" s="62">
        <f>IF($B89="No",-1,0)</f>
        <v>0</v>
      </c>
      <c r="N89" s="62">
        <f>IF($B89="No",-1,IF($B89="Yes",1,0))</f>
        <v>0</v>
      </c>
      <c r="O89" s="62">
        <f>IF($B89="Yes",-1,0)</f>
        <v>0</v>
      </c>
      <c r="P89" s="62"/>
      <c r="Q89" s="62"/>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row>
    <row r="90" spans="1:182" x14ac:dyDescent="0.3">
      <c r="A90" s="83"/>
      <c r="D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row>
    <row r="91" spans="1:182" x14ac:dyDescent="0.3">
      <c r="A91" s="27" t="s">
        <v>146</v>
      </c>
      <c r="B91" s="28"/>
      <c r="C91" s="1"/>
      <c r="H91" s="62">
        <f>IF($B91="Yes",-1,0)</f>
        <v>0</v>
      </c>
      <c r="I91" s="62">
        <f>IF($B91="Yes",1,0)</f>
        <v>0</v>
      </c>
      <c r="J91" s="62">
        <f>IF($B91="Yes",1,0)</f>
        <v>0</v>
      </c>
      <c r="K91" s="62"/>
      <c r="L91" s="62"/>
      <c r="M91" s="62"/>
      <c r="N91" s="62">
        <f>IF($B91="Yes",1,0)</f>
        <v>0</v>
      </c>
      <c r="O91" s="62"/>
      <c r="P91" s="62">
        <f>IF($B91="Yes",-1,0)</f>
        <v>0</v>
      </c>
      <c r="Q91" s="62"/>
    </row>
    <row r="92" spans="1:182" x14ac:dyDescent="0.3">
      <c r="A92" s="27" t="s">
        <v>147</v>
      </c>
      <c r="B92" s="28"/>
      <c r="C92" s="1"/>
      <c r="D92" s="1"/>
      <c r="H92" s="62">
        <f>IF($B92="Yes",-1,0)</f>
        <v>0</v>
      </c>
      <c r="I92" s="62">
        <f>IF($B92="Yes",1,0)</f>
        <v>0</v>
      </c>
      <c r="J92" s="62">
        <f>IF($B92="Yes",1,0)</f>
        <v>0</v>
      </c>
      <c r="K92" s="62"/>
      <c r="L92" s="62"/>
      <c r="M92" s="62"/>
      <c r="N92" s="62">
        <f>IF($B92="Yes",1,0)</f>
        <v>0</v>
      </c>
      <c r="O92" s="62"/>
      <c r="P92" s="62">
        <f>IF($B92="Yes",-1,0)</f>
        <v>0</v>
      </c>
      <c r="Q92" s="62"/>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row>
    <row r="93" spans="1:182" x14ac:dyDescent="0.3">
      <c r="A93" s="27" t="s">
        <v>148</v>
      </c>
      <c r="B93" s="28"/>
      <c r="C93" s="1"/>
      <c r="D93" s="1"/>
      <c r="H93" s="62">
        <f>IF($B93=$E$15,-1,0)</f>
        <v>0</v>
      </c>
      <c r="I93" s="62">
        <f>IF($B93=$E$16,1,0)</f>
        <v>0</v>
      </c>
      <c r="J93" s="62"/>
      <c r="K93" s="62"/>
      <c r="L93" s="62">
        <f>IF($B93=$E$17,999,0)</f>
        <v>0</v>
      </c>
      <c r="M93" s="62"/>
      <c r="N93" s="62"/>
      <c r="O93" s="62"/>
      <c r="P93" s="62"/>
      <c r="Q93" s="62"/>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row>
    <row r="94" spans="1:182" x14ac:dyDescent="0.3">
      <c r="A94" s="27" t="s">
        <v>149</v>
      </c>
      <c r="B94" s="28"/>
      <c r="C94" s="1"/>
      <c r="D94" s="1"/>
      <c r="H94" s="62"/>
      <c r="I94" s="62">
        <f>IF($B94="Yes",1,0)</f>
        <v>0</v>
      </c>
      <c r="J94" s="62">
        <f>IF($B94="Yes",1,IF($B94="No",-1,0))</f>
        <v>0</v>
      </c>
      <c r="K94" s="62"/>
      <c r="L94" s="62"/>
      <c r="M94" s="62"/>
      <c r="N94" s="62"/>
      <c r="O94" s="62"/>
      <c r="P94" s="62"/>
      <c r="Q94" s="62"/>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row>
    <row r="95" spans="1:182" x14ac:dyDescent="0.3">
      <c r="A95" s="83"/>
    </row>
    <row r="96" spans="1:182" x14ac:dyDescent="0.3">
      <c r="A96" s="27" t="s">
        <v>150</v>
      </c>
      <c r="B96" s="28"/>
      <c r="C96" s="1"/>
      <c r="D96" s="1"/>
      <c r="H96" s="62"/>
      <c r="I96" s="62">
        <f>IF($B96="Yes",1,0)</f>
        <v>0</v>
      </c>
      <c r="J96" s="62"/>
      <c r="K96" s="62"/>
      <c r="L96" s="62"/>
      <c r="M96" s="62"/>
      <c r="N96" s="62">
        <f>IF($B96="Yes",1,0)</f>
        <v>0</v>
      </c>
      <c r="O96" s="62"/>
      <c r="P96" s="62"/>
      <c r="Q96" s="62"/>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row>
    <row r="97" spans="1:182" x14ac:dyDescent="0.3">
      <c r="A97" s="27" t="s">
        <v>151</v>
      </c>
      <c r="B97" s="28"/>
      <c r="C97" s="1"/>
      <c r="D97" s="1"/>
      <c r="H97" s="62"/>
      <c r="I97" s="62"/>
      <c r="J97" s="62"/>
      <c r="K97" s="62">
        <f>IF($B97="Yes",1,0)</f>
        <v>0</v>
      </c>
      <c r="L97" s="62">
        <f>IF($B97="Yes",1,0)</f>
        <v>0</v>
      </c>
      <c r="M97" s="62"/>
      <c r="N97" s="62"/>
      <c r="O97" s="62">
        <f>IF($B97="Yes",1,0)</f>
        <v>0</v>
      </c>
      <c r="P97" s="62"/>
      <c r="Q97" s="62"/>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row>
    <row r="98" spans="1:182" x14ac:dyDescent="0.3">
      <c r="A98" s="27" t="s">
        <v>152</v>
      </c>
      <c r="B98" s="28"/>
      <c r="C98" s="1"/>
      <c r="H98" s="62"/>
      <c r="I98" s="62"/>
      <c r="J98" s="62"/>
      <c r="K98" s="62">
        <f>IF($B98="Yes",1,0)</f>
        <v>0</v>
      </c>
      <c r="L98" s="62">
        <f>IF($B98="Yes",1,0)</f>
        <v>0</v>
      </c>
      <c r="M98" s="62"/>
      <c r="N98" s="62"/>
      <c r="O98" s="62">
        <f>IF($B98="Yes",1,0)</f>
        <v>0</v>
      </c>
      <c r="P98" s="62"/>
      <c r="Q98" s="62"/>
    </row>
    <row r="99" spans="1:182" x14ac:dyDescent="0.3">
      <c r="A99" s="83"/>
      <c r="D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row>
    <row r="100" spans="1:182" x14ac:dyDescent="0.3">
      <c r="A100" s="27" t="s">
        <v>153</v>
      </c>
      <c r="B100" s="28"/>
      <c r="C100" s="1"/>
      <c r="D100" s="1"/>
      <c r="H100" s="62">
        <f>IF($B100="Yes",1,0)</f>
        <v>0</v>
      </c>
      <c r="I100" s="62">
        <f>IF($B100="Yes",1,0)</f>
        <v>0</v>
      </c>
      <c r="J100" s="62"/>
      <c r="K100" s="62"/>
      <c r="L100" s="62"/>
      <c r="M100" s="62"/>
      <c r="N100" s="62">
        <f>IF($B100="Yes",1,0)</f>
        <v>0</v>
      </c>
      <c r="O100" s="62"/>
      <c r="P100" s="62"/>
      <c r="Q100" s="62"/>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row>
    <row r="101" spans="1:182" x14ac:dyDescent="0.3">
      <c r="A101" s="27" t="s">
        <v>154</v>
      </c>
      <c r="B101" s="28"/>
      <c r="C101" s="1"/>
      <c r="D101" s="1"/>
      <c r="H101" s="62">
        <f>IF($B101="Yes",1,0)</f>
        <v>0</v>
      </c>
      <c r="I101" s="62"/>
      <c r="J101" s="62"/>
      <c r="K101" s="62"/>
      <c r="L101" s="62"/>
      <c r="M101" s="62">
        <f>IF($B101="Yes",1,0)</f>
        <v>0</v>
      </c>
      <c r="N101" s="62">
        <f>IF($B101="Yes",1,0)</f>
        <v>0</v>
      </c>
      <c r="O101" s="62"/>
      <c r="P101" s="62">
        <f>IF($B101="Yes",1,0)</f>
        <v>0</v>
      </c>
      <c r="Q101" s="62"/>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row>
    <row r="102" spans="1:182" x14ac:dyDescent="0.3">
      <c r="A102" s="83"/>
      <c r="D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row>
    <row r="103" spans="1:182" x14ac:dyDescent="0.3">
      <c r="A103" s="27" t="s">
        <v>155</v>
      </c>
      <c r="B103" s="28"/>
      <c r="C103" s="1"/>
      <c r="D103" s="1"/>
      <c r="H103" s="62">
        <f>IF($B103="Yes",1,0)</f>
        <v>0</v>
      </c>
      <c r="I103" s="62"/>
      <c r="J103" s="62"/>
      <c r="K103" s="62">
        <f>IF($B103="Yes",1,0)</f>
        <v>0</v>
      </c>
      <c r="L103" s="62"/>
      <c r="M103" s="62"/>
      <c r="N103" s="62">
        <f>IF($B103="Yes",1,0)</f>
        <v>0</v>
      </c>
      <c r="O103" s="62">
        <f>IF($B103="Yes",1,0)</f>
        <v>0</v>
      </c>
      <c r="P103" s="62">
        <f>IF($B103="Yes",1,0)</f>
        <v>0</v>
      </c>
      <c r="Q103" s="62"/>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row>
    <row r="104" spans="1:182" x14ac:dyDescent="0.3">
      <c r="A104" s="27" t="s">
        <v>156</v>
      </c>
      <c r="B104" s="28"/>
      <c r="C104" s="1"/>
      <c r="D104" s="1"/>
      <c r="H104" s="62">
        <f>IF($B104="Yes",1,0)</f>
        <v>0</v>
      </c>
      <c r="I104" s="62"/>
      <c r="J104" s="62"/>
      <c r="K104" s="62"/>
      <c r="L104" s="62"/>
      <c r="M104" s="62">
        <f>IF($B104="Yes",1,0)</f>
        <v>0</v>
      </c>
      <c r="N104" s="62">
        <f>IF($B104="Yes",1,0)</f>
        <v>0</v>
      </c>
      <c r="O104" s="62"/>
      <c r="P104" s="62">
        <f>IF($B104="Yes",1,0)</f>
        <v>0</v>
      </c>
      <c r="Q104" s="62"/>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row>
    <row r="105" spans="1:182" x14ac:dyDescent="0.3">
      <c r="A105" s="1"/>
      <c r="B105" s="10"/>
      <c r="C105" s="1"/>
      <c r="D105" s="1"/>
      <c r="H105" s="62"/>
      <c r="I105" s="62"/>
      <c r="J105" s="62"/>
      <c r="K105" s="62"/>
      <c r="L105" s="62"/>
      <c r="M105" s="62"/>
      <c r="N105" s="62"/>
      <c r="O105" s="62"/>
      <c r="P105" s="62"/>
      <c r="Q105" s="62"/>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row>
    <row r="106" spans="1:182" x14ac:dyDescent="0.3">
      <c r="A106" s="233" t="s">
        <v>605</v>
      </c>
      <c r="B106" s="28"/>
      <c r="C106" s="230"/>
      <c r="D106" s="230"/>
      <c r="E106" s="230"/>
      <c r="F106" s="230"/>
      <c r="G106" s="230"/>
      <c r="H106" s="229"/>
      <c r="I106" s="229">
        <f>IF($B106="Yes",1,0)</f>
        <v>0</v>
      </c>
      <c r="J106" s="229"/>
      <c r="K106" s="229">
        <f>IF($B106="Yes",1,0)</f>
        <v>0</v>
      </c>
      <c r="L106" s="229"/>
      <c r="M106" s="229">
        <f>IF($B106="Yes",1,0)</f>
        <v>0</v>
      </c>
      <c r="N106" s="229">
        <f>IF($B106="Yes",1,0)</f>
        <v>0</v>
      </c>
      <c r="O106" s="229"/>
      <c r="P106" s="229"/>
      <c r="Q106" s="62"/>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row>
    <row r="107" spans="1:182" x14ac:dyDescent="0.3">
      <c r="A107" s="1"/>
      <c r="B107" s="10"/>
      <c r="C107" s="1"/>
      <c r="D107" s="1"/>
      <c r="H107" s="62"/>
      <c r="I107" s="62"/>
      <c r="J107" s="62"/>
      <c r="K107" s="62"/>
      <c r="L107" s="62"/>
      <c r="M107" s="62"/>
      <c r="N107" s="62"/>
      <c r="O107" s="62"/>
      <c r="P107" s="62"/>
      <c r="Q107" s="62"/>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row>
    <row r="108" spans="1:182" x14ac:dyDescent="0.3">
      <c r="A108" s="1"/>
      <c r="B108" s="10"/>
      <c r="C108" s="1"/>
      <c r="D108" s="1"/>
      <c r="H108" s="62"/>
      <c r="I108" s="62"/>
      <c r="J108" s="62"/>
      <c r="K108" s="62"/>
      <c r="L108" s="62"/>
      <c r="M108" s="62"/>
      <c r="N108" s="62"/>
      <c r="O108" s="62"/>
      <c r="P108" s="62"/>
      <c r="Q108" s="62"/>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row>
    <row r="109" spans="1:182" x14ac:dyDescent="0.3">
      <c r="A109" s="1"/>
      <c r="B109" s="10"/>
      <c r="C109" s="1"/>
      <c r="D109" s="1"/>
      <c r="H109" s="24"/>
      <c r="I109" s="24"/>
      <c r="J109" s="24"/>
      <c r="K109" s="24"/>
      <c r="L109" s="24"/>
      <c r="M109" s="24"/>
      <c r="N109" s="24"/>
      <c r="O109" s="24"/>
      <c r="P109" s="24"/>
      <c r="Q109" s="24"/>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row>
    <row r="110" spans="1:182" x14ac:dyDescent="0.3">
      <c r="A110" s="1"/>
      <c r="B110" s="10"/>
      <c r="C110" s="1"/>
      <c r="D110" s="1"/>
      <c r="H110" s="24"/>
      <c r="I110" s="24"/>
      <c r="J110" s="24"/>
      <c r="K110" s="24"/>
      <c r="L110" s="24"/>
      <c r="M110" s="24"/>
      <c r="N110" s="24"/>
      <c r="O110" s="24"/>
      <c r="P110" s="24"/>
      <c r="Q110" s="24"/>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row>
    <row r="111" spans="1:182" x14ac:dyDescent="0.3">
      <c r="A111" s="1"/>
      <c r="B111" s="10"/>
      <c r="C111" s="1"/>
      <c r="D111" s="1"/>
      <c r="H111" s="24"/>
      <c r="I111" s="24"/>
      <c r="J111" s="24"/>
      <c r="K111" s="24"/>
      <c r="L111" s="24"/>
      <c r="M111" s="24"/>
      <c r="N111" s="24"/>
      <c r="O111" s="24"/>
      <c r="P111" s="24"/>
      <c r="Q111" s="24"/>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row>
    <row r="112" spans="1:182" x14ac:dyDescent="0.3">
      <c r="A112" s="1"/>
      <c r="B112" s="10"/>
      <c r="C112" s="1"/>
      <c r="D112" s="1"/>
      <c r="H112" s="24"/>
      <c r="I112" s="24"/>
      <c r="J112" s="24"/>
      <c r="K112" s="24"/>
      <c r="L112" s="24"/>
      <c r="M112" s="24"/>
      <c r="N112" s="24"/>
      <c r="O112" s="24"/>
      <c r="P112" s="24"/>
      <c r="Q112" s="24"/>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row>
    <row r="113" spans="1:182" x14ac:dyDescent="0.3">
      <c r="A113" s="1"/>
      <c r="B113" s="10"/>
      <c r="C113" s="1"/>
      <c r="D113" s="1"/>
      <c r="H113" s="24"/>
      <c r="I113" s="24"/>
      <c r="J113" s="24"/>
      <c r="K113" s="24"/>
      <c r="L113" s="24"/>
      <c r="M113" s="24"/>
      <c r="N113" s="24"/>
      <c r="O113" s="24"/>
      <c r="P113" s="24"/>
      <c r="Q113" s="24"/>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row>
    <row r="114" spans="1:182" x14ac:dyDescent="0.3">
      <c r="A114" s="1"/>
      <c r="B114" s="10"/>
      <c r="C114" s="1"/>
      <c r="D114" s="1"/>
      <c r="H114" s="24"/>
      <c r="I114" s="24"/>
      <c r="J114" s="24"/>
      <c r="K114" s="24"/>
      <c r="L114" s="24"/>
      <c r="M114" s="24"/>
      <c r="N114" s="24"/>
      <c r="O114" s="24"/>
      <c r="P114" s="24"/>
      <c r="Q114" s="24"/>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row>
    <row r="115" spans="1:182" x14ac:dyDescent="0.3">
      <c r="A115" s="1"/>
      <c r="B115" s="10"/>
      <c r="C115" s="1"/>
      <c r="D115" s="1"/>
      <c r="H115" s="24"/>
      <c r="I115" s="24"/>
      <c r="J115" s="24"/>
      <c r="K115" s="24"/>
      <c r="L115" s="24"/>
      <c r="M115" s="24"/>
      <c r="N115" s="24"/>
      <c r="O115" s="24"/>
      <c r="P115" s="24"/>
      <c r="Q115" s="24"/>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row>
    <row r="116" spans="1:182" x14ac:dyDescent="0.3">
      <c r="A116" s="1"/>
      <c r="B116" s="10"/>
      <c r="C116" s="1"/>
      <c r="D116" s="1"/>
      <c r="H116" s="24"/>
      <c r="I116" s="24"/>
      <c r="J116" s="24"/>
      <c r="K116" s="24"/>
      <c r="L116" s="24"/>
      <c r="M116" s="24"/>
      <c r="N116" s="24"/>
      <c r="O116" s="24"/>
      <c r="P116" s="24"/>
      <c r="Q116" s="24"/>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row>
    <row r="117" spans="1:182" x14ac:dyDescent="0.3">
      <c r="A117" s="1"/>
      <c r="B117" s="10"/>
      <c r="C117" s="1"/>
      <c r="D117" s="1"/>
      <c r="H117" s="24"/>
      <c r="I117" s="24"/>
      <c r="J117" s="24"/>
      <c r="K117" s="24"/>
      <c r="L117" s="24"/>
      <c r="M117" s="24"/>
      <c r="N117" s="24"/>
      <c r="O117" s="24"/>
      <c r="P117" s="24"/>
      <c r="Q117" s="24"/>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row>
    <row r="118" spans="1:182" x14ac:dyDescent="0.3">
      <c r="A118" s="1"/>
      <c r="B118" s="10"/>
      <c r="C118" s="1"/>
      <c r="D118" s="1"/>
      <c r="H118" s="24"/>
      <c r="I118" s="24"/>
      <c r="J118" s="24"/>
      <c r="K118" s="24"/>
      <c r="L118" s="24"/>
      <c r="M118" s="24"/>
      <c r="N118" s="24"/>
      <c r="O118" s="24"/>
      <c r="P118" s="24"/>
      <c r="Q118" s="24"/>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row>
    <row r="119" spans="1:182" x14ac:dyDescent="0.3">
      <c r="A119" s="1"/>
      <c r="B119" s="10"/>
      <c r="C119" s="1"/>
      <c r="D119" s="1"/>
      <c r="H119" s="24"/>
      <c r="I119" s="24"/>
      <c r="J119" s="24"/>
      <c r="K119" s="24"/>
      <c r="L119" s="24"/>
      <c r="M119" s="24"/>
      <c r="N119" s="24"/>
      <c r="O119" s="24"/>
      <c r="P119" s="24"/>
      <c r="Q119" s="24"/>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row>
    <row r="120" spans="1:182" x14ac:dyDescent="0.3">
      <c r="A120" s="1"/>
      <c r="B120" s="10"/>
      <c r="C120" s="1"/>
      <c r="D120" s="1"/>
      <c r="H120" s="24"/>
      <c r="I120" s="24"/>
      <c r="J120" s="24"/>
      <c r="K120" s="24"/>
      <c r="L120" s="24"/>
      <c r="M120" s="24"/>
      <c r="N120" s="24"/>
      <c r="O120" s="24"/>
      <c r="P120" s="24"/>
      <c r="Q120" s="24"/>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row>
    <row r="121" spans="1:182" x14ac:dyDescent="0.3">
      <c r="A121" s="1"/>
      <c r="B121" s="10"/>
      <c r="C121" s="1"/>
      <c r="D121" s="1"/>
      <c r="H121" s="24"/>
      <c r="I121" s="24"/>
      <c r="J121" s="24"/>
      <c r="K121" s="24"/>
      <c r="L121" s="24"/>
      <c r="M121" s="24"/>
      <c r="N121" s="24"/>
      <c r="O121" s="24"/>
      <c r="P121" s="24"/>
      <c r="Q121" s="24"/>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row>
    <row r="122" spans="1:182" x14ac:dyDescent="0.3">
      <c r="A122" s="1"/>
      <c r="B122" s="10"/>
      <c r="C122" s="1"/>
      <c r="D122" s="1"/>
      <c r="H122" s="24"/>
      <c r="I122" s="24"/>
      <c r="J122" s="24"/>
      <c r="K122" s="24"/>
      <c r="L122" s="24"/>
      <c r="M122" s="24"/>
      <c r="N122" s="24"/>
      <c r="O122" s="24"/>
      <c r="P122" s="24"/>
      <c r="Q122" s="24"/>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row>
    <row r="123" spans="1:182" x14ac:dyDescent="0.3">
      <c r="A123" s="1"/>
      <c r="B123" s="10"/>
      <c r="C123" s="1"/>
      <c r="D123" s="1"/>
      <c r="H123" s="24"/>
      <c r="I123" s="24"/>
      <c r="J123" s="24"/>
      <c r="K123" s="24"/>
      <c r="L123" s="24"/>
      <c r="M123" s="24"/>
      <c r="N123" s="24"/>
      <c r="O123" s="24"/>
      <c r="P123" s="24"/>
      <c r="Q123" s="24"/>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row>
    <row r="124" spans="1:182" x14ac:dyDescent="0.3">
      <c r="A124" s="1"/>
      <c r="B124" s="10"/>
      <c r="C124" s="1"/>
      <c r="D124" s="1"/>
      <c r="H124" s="24"/>
      <c r="I124" s="24"/>
      <c r="J124" s="24"/>
      <c r="K124" s="24"/>
      <c r="L124" s="24"/>
      <c r="M124" s="24"/>
      <c r="N124" s="24"/>
      <c r="O124" s="24"/>
      <c r="P124" s="24"/>
      <c r="Q124" s="24"/>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row>
    <row r="125" spans="1:182" x14ac:dyDescent="0.3">
      <c r="A125" s="1"/>
      <c r="B125" s="10"/>
      <c r="C125" s="1"/>
      <c r="D125" s="1"/>
      <c r="H125" s="24"/>
      <c r="I125" s="24"/>
      <c r="J125" s="24"/>
      <c r="K125" s="24"/>
      <c r="L125" s="24"/>
      <c r="M125" s="24"/>
      <c r="N125" s="24"/>
      <c r="O125" s="24"/>
      <c r="P125" s="24"/>
      <c r="Q125" s="24"/>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row>
    <row r="126" spans="1:182" x14ac:dyDescent="0.3">
      <c r="A126" s="1"/>
      <c r="B126" s="10"/>
      <c r="C126" s="1"/>
      <c r="D126" s="1"/>
      <c r="H126" s="24"/>
      <c r="I126" s="24"/>
      <c r="J126" s="24"/>
      <c r="K126" s="24"/>
      <c r="L126" s="24"/>
      <c r="M126" s="24"/>
      <c r="N126" s="24"/>
      <c r="O126" s="24"/>
      <c r="P126" s="24"/>
      <c r="Q126" s="24"/>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row>
    <row r="127" spans="1:182" x14ac:dyDescent="0.3">
      <c r="A127" s="1"/>
      <c r="B127" s="10"/>
      <c r="C127" s="1"/>
      <c r="D127" s="1"/>
      <c r="H127" s="24"/>
      <c r="I127" s="24"/>
      <c r="J127" s="24"/>
      <c r="K127" s="24"/>
      <c r="L127" s="24"/>
      <c r="M127" s="24"/>
      <c r="N127" s="24"/>
      <c r="O127" s="24"/>
      <c r="P127" s="24"/>
      <c r="Q127" s="24"/>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row>
    <row r="128" spans="1:182" x14ac:dyDescent="0.3">
      <c r="A128" s="1"/>
      <c r="B128" s="10"/>
      <c r="C128" s="1"/>
      <c r="D128" s="1"/>
      <c r="H128" s="24"/>
      <c r="I128" s="24"/>
      <c r="J128" s="24"/>
      <c r="K128" s="24"/>
      <c r="L128" s="24"/>
      <c r="M128" s="24"/>
      <c r="N128" s="24"/>
      <c r="O128" s="24"/>
      <c r="P128" s="24"/>
      <c r="Q128" s="24"/>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row>
    <row r="129" spans="1:182" x14ac:dyDescent="0.3">
      <c r="A129" s="1"/>
      <c r="B129" s="10"/>
      <c r="C129" s="1"/>
      <c r="D129" s="1"/>
      <c r="H129" s="24"/>
      <c r="I129" s="24"/>
      <c r="J129" s="24"/>
      <c r="K129" s="24"/>
      <c r="L129" s="24"/>
      <c r="M129" s="24"/>
      <c r="N129" s="24"/>
      <c r="O129" s="24"/>
      <c r="P129" s="24"/>
      <c r="Q129" s="24"/>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row>
    <row r="130" spans="1:182" x14ac:dyDescent="0.3">
      <c r="A130" s="1"/>
      <c r="B130" s="10"/>
      <c r="C130" s="1"/>
      <c r="D130" s="1"/>
      <c r="H130" s="24"/>
      <c r="I130" s="24"/>
      <c r="J130" s="24"/>
      <c r="K130" s="24"/>
      <c r="L130" s="24"/>
      <c r="M130" s="24"/>
      <c r="N130" s="24"/>
      <c r="O130" s="24"/>
      <c r="P130" s="24"/>
      <c r="Q130" s="24"/>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row>
    <row r="131" spans="1:182" x14ac:dyDescent="0.3">
      <c r="A131" s="1"/>
      <c r="B131" s="10"/>
      <c r="C131" s="1"/>
      <c r="D131" s="1"/>
      <c r="H131" s="24"/>
      <c r="I131" s="24"/>
      <c r="J131" s="24"/>
      <c r="K131" s="24"/>
      <c r="L131" s="24"/>
      <c r="M131" s="24"/>
      <c r="N131" s="24"/>
      <c r="O131" s="24"/>
      <c r="P131" s="24"/>
      <c r="Q131" s="24"/>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row>
    <row r="132" spans="1:182" x14ac:dyDescent="0.3">
      <c r="A132" s="1"/>
      <c r="B132" s="10"/>
      <c r="C132" s="1"/>
      <c r="D132" s="1"/>
      <c r="H132" s="24"/>
      <c r="I132" s="24"/>
      <c r="J132" s="24"/>
      <c r="K132" s="24"/>
      <c r="L132" s="24"/>
      <c r="M132" s="24"/>
      <c r="N132" s="24"/>
      <c r="O132" s="24"/>
      <c r="P132" s="24"/>
      <c r="Q132" s="24"/>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row>
    <row r="133" spans="1:182" x14ac:dyDescent="0.3">
      <c r="A133" s="1"/>
      <c r="B133" s="10"/>
      <c r="C133" s="1"/>
      <c r="D133" s="1"/>
      <c r="H133" s="24"/>
      <c r="I133" s="24"/>
      <c r="J133" s="24"/>
      <c r="K133" s="24"/>
      <c r="L133" s="24"/>
      <c r="M133" s="24"/>
      <c r="N133" s="24"/>
      <c r="O133" s="24"/>
      <c r="P133" s="24"/>
      <c r="Q133" s="24"/>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row>
    <row r="134" spans="1:182" x14ac:dyDescent="0.3">
      <c r="A134" s="1"/>
      <c r="B134" s="10"/>
      <c r="C134" s="1"/>
      <c r="D134" s="1"/>
      <c r="H134" s="24"/>
      <c r="I134" s="24"/>
      <c r="J134" s="24"/>
      <c r="K134" s="24"/>
      <c r="L134" s="24"/>
      <c r="M134" s="24"/>
      <c r="N134" s="24"/>
      <c r="O134" s="24"/>
      <c r="P134" s="24"/>
      <c r="Q134" s="24"/>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row>
    <row r="135" spans="1:182" x14ac:dyDescent="0.3">
      <c r="A135" s="1"/>
      <c r="B135" s="10"/>
      <c r="C135" s="1"/>
      <c r="D135" s="1"/>
      <c r="H135" s="24"/>
      <c r="I135" s="24"/>
      <c r="J135" s="24"/>
      <c r="K135" s="24"/>
      <c r="L135" s="24"/>
      <c r="M135" s="24"/>
      <c r="N135" s="24"/>
      <c r="O135" s="24"/>
      <c r="P135" s="24"/>
      <c r="Q135" s="24"/>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row>
    <row r="136" spans="1:182" x14ac:dyDescent="0.3">
      <c r="A136" s="1"/>
      <c r="B136" s="10"/>
      <c r="C136" s="1"/>
      <c r="D136" s="1"/>
      <c r="H136" s="24"/>
      <c r="I136" s="24"/>
      <c r="J136" s="24"/>
      <c r="K136" s="24"/>
      <c r="L136" s="24"/>
      <c r="M136" s="24"/>
      <c r="N136" s="24"/>
      <c r="O136" s="24"/>
      <c r="P136" s="24"/>
      <c r="Q136" s="24"/>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row>
    <row r="137" spans="1:182" x14ac:dyDescent="0.3">
      <c r="A137" s="1"/>
      <c r="B137" s="10"/>
      <c r="C137" s="1"/>
      <c r="D137" s="1"/>
      <c r="H137" s="24"/>
      <c r="I137" s="24"/>
      <c r="J137" s="24"/>
      <c r="K137" s="24"/>
      <c r="L137" s="24"/>
      <c r="M137" s="24"/>
      <c r="N137" s="24"/>
      <c r="O137" s="24"/>
      <c r="P137" s="24"/>
      <c r="Q137" s="24"/>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row>
    <row r="138" spans="1:182" x14ac:dyDescent="0.3">
      <c r="A138" s="1"/>
      <c r="B138" s="10"/>
      <c r="C138" s="1"/>
      <c r="D138" s="1"/>
      <c r="H138" s="24"/>
      <c r="I138" s="24"/>
      <c r="J138" s="24"/>
      <c r="K138" s="24"/>
      <c r="L138" s="24"/>
      <c r="M138" s="24"/>
      <c r="N138" s="24"/>
      <c r="O138" s="24"/>
      <c r="P138" s="24"/>
      <c r="Q138" s="24"/>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row>
    <row r="139" spans="1:182" x14ac:dyDescent="0.3">
      <c r="A139" s="1"/>
      <c r="B139" s="10"/>
      <c r="C139" s="1"/>
      <c r="D139" s="1"/>
      <c r="H139" s="24"/>
      <c r="I139" s="24"/>
      <c r="J139" s="24"/>
      <c r="K139" s="24"/>
      <c r="L139" s="24"/>
      <c r="M139" s="24"/>
      <c r="N139" s="24"/>
      <c r="O139" s="24"/>
      <c r="P139" s="24"/>
      <c r="Q139" s="24"/>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row>
    <row r="140" spans="1:182" x14ac:dyDescent="0.3">
      <c r="A140" s="1"/>
      <c r="B140" s="10"/>
      <c r="C140" s="1"/>
      <c r="D140" s="1"/>
      <c r="H140" s="24"/>
      <c r="I140" s="24"/>
      <c r="J140" s="24"/>
      <c r="K140" s="24"/>
      <c r="L140" s="24"/>
      <c r="M140" s="24"/>
      <c r="N140" s="24"/>
      <c r="O140" s="24"/>
      <c r="P140" s="24"/>
      <c r="Q140" s="24"/>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row>
    <row r="141" spans="1:182" x14ac:dyDescent="0.3">
      <c r="A141" s="1"/>
      <c r="B141" s="10"/>
      <c r="C141" s="1"/>
      <c r="D141" s="1"/>
      <c r="H141" s="24"/>
      <c r="I141" s="24"/>
      <c r="J141" s="24"/>
      <c r="K141" s="24"/>
      <c r="L141" s="24"/>
      <c r="M141" s="24"/>
      <c r="N141" s="24"/>
      <c r="O141" s="24"/>
      <c r="P141" s="24"/>
      <c r="Q141" s="24"/>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row>
    <row r="142" spans="1:182" x14ac:dyDescent="0.3">
      <c r="A142" s="1"/>
      <c r="B142" s="10"/>
      <c r="C142" s="1"/>
      <c r="D142" s="1"/>
      <c r="H142" s="24"/>
      <c r="I142" s="24"/>
      <c r="J142" s="24"/>
      <c r="K142" s="24"/>
      <c r="L142" s="24"/>
      <c r="M142" s="24"/>
      <c r="N142" s="24"/>
      <c r="O142" s="24"/>
      <c r="P142" s="24"/>
      <c r="Q142" s="24"/>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row>
    <row r="143" spans="1:182" x14ac:dyDescent="0.3">
      <c r="A143" s="1"/>
      <c r="B143" s="10"/>
      <c r="C143" s="1"/>
      <c r="D143" s="1"/>
      <c r="H143" s="24"/>
      <c r="I143" s="24"/>
      <c r="J143" s="24"/>
      <c r="K143" s="24"/>
      <c r="L143" s="24"/>
      <c r="M143" s="24"/>
      <c r="N143" s="24"/>
      <c r="O143" s="24"/>
      <c r="P143" s="24"/>
      <c r="Q143" s="24"/>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row>
    <row r="144" spans="1:182" x14ac:dyDescent="0.3">
      <c r="A144" s="1"/>
      <c r="B144" s="10"/>
      <c r="C144" s="1"/>
      <c r="D144" s="1"/>
      <c r="H144" s="24"/>
      <c r="I144" s="24"/>
      <c r="J144" s="24"/>
      <c r="K144" s="24"/>
      <c r="L144" s="24"/>
      <c r="M144" s="24"/>
      <c r="N144" s="24"/>
      <c r="O144" s="24"/>
      <c r="P144" s="24"/>
      <c r="Q144" s="24"/>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row>
    <row r="145" spans="1:182" x14ac:dyDescent="0.3">
      <c r="A145" s="1"/>
      <c r="B145" s="10"/>
      <c r="C145" s="1"/>
      <c r="D145" s="1"/>
      <c r="H145" s="24"/>
      <c r="I145" s="24"/>
      <c r="J145" s="24"/>
      <c r="K145" s="24"/>
      <c r="L145" s="24"/>
      <c r="M145" s="24"/>
      <c r="N145" s="24"/>
      <c r="O145" s="24"/>
      <c r="P145" s="24"/>
      <c r="Q145" s="24"/>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row>
    <row r="146" spans="1:182" x14ac:dyDescent="0.3">
      <c r="A146" s="1"/>
      <c r="B146" s="10"/>
      <c r="C146" s="1"/>
      <c r="D146" s="1"/>
      <c r="H146" s="24"/>
      <c r="I146" s="24"/>
      <c r="J146" s="24"/>
      <c r="K146" s="24"/>
      <c r="L146" s="24"/>
      <c r="M146" s="24"/>
      <c r="N146" s="24"/>
      <c r="O146" s="24"/>
      <c r="P146" s="24"/>
      <c r="Q146" s="24"/>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row>
    <row r="147" spans="1:182" x14ac:dyDescent="0.3">
      <c r="A147" s="1"/>
      <c r="B147" s="10"/>
      <c r="C147" s="1"/>
      <c r="D147" s="1"/>
      <c r="H147" s="24"/>
      <c r="I147" s="24"/>
      <c r="J147" s="24"/>
      <c r="K147" s="24"/>
      <c r="L147" s="24"/>
      <c r="M147" s="24"/>
      <c r="N147" s="24"/>
      <c r="O147" s="24"/>
      <c r="P147" s="24"/>
      <c r="Q147" s="24"/>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row>
    <row r="148" spans="1:182" x14ac:dyDescent="0.3">
      <c r="A148" s="1"/>
      <c r="B148" s="10"/>
      <c r="C148" s="1"/>
      <c r="D148" s="1"/>
      <c r="H148" s="24"/>
      <c r="I148" s="24"/>
      <c r="J148" s="24"/>
      <c r="K148" s="24"/>
      <c r="L148" s="24"/>
      <c r="M148" s="24"/>
      <c r="N148" s="24"/>
      <c r="O148" s="24"/>
      <c r="P148" s="24"/>
      <c r="Q148" s="24"/>
      <c r="R148" s="24"/>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row>
    <row r="149" spans="1:182" x14ac:dyDescent="0.3">
      <c r="A149" s="1"/>
      <c r="B149" s="10"/>
      <c r="C149" s="1"/>
      <c r="D149" s="1"/>
      <c r="H149" s="24"/>
      <c r="I149" s="24"/>
      <c r="J149" s="24"/>
      <c r="K149" s="24"/>
      <c r="L149" s="24"/>
      <c r="M149" s="24"/>
      <c r="N149" s="24"/>
      <c r="O149" s="24"/>
      <c r="P149" s="24"/>
      <c r="Q149" s="24"/>
      <c r="R149" s="24"/>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row>
    <row r="150" spans="1:182" x14ac:dyDescent="0.3">
      <c r="A150" s="1"/>
      <c r="B150" s="10"/>
      <c r="C150" s="1"/>
      <c r="D150" s="1"/>
      <c r="H150" s="24"/>
      <c r="I150" s="24"/>
      <c r="J150" s="24"/>
      <c r="K150" s="24"/>
      <c r="L150" s="24"/>
      <c r="M150" s="24"/>
      <c r="N150" s="24"/>
      <c r="O150" s="24"/>
      <c r="P150" s="24"/>
      <c r="Q150" s="24"/>
      <c r="R150" s="24"/>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row>
    <row r="151" spans="1:182" x14ac:dyDescent="0.3">
      <c r="A151" s="1"/>
      <c r="B151" s="10"/>
      <c r="C151" s="1"/>
      <c r="D151" s="1"/>
      <c r="H151" s="24"/>
      <c r="I151" s="24"/>
      <c r="J151" s="24"/>
      <c r="K151" s="24"/>
      <c r="L151" s="24"/>
      <c r="M151" s="24"/>
      <c r="N151" s="24"/>
      <c r="O151" s="24"/>
      <c r="P151" s="24"/>
      <c r="Q151" s="24"/>
      <c r="R151" s="24"/>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row>
    <row r="152" spans="1:182" x14ac:dyDescent="0.3">
      <c r="A152" s="1"/>
      <c r="B152" s="10"/>
      <c r="C152" s="1"/>
      <c r="D152" s="1"/>
      <c r="H152" s="24"/>
      <c r="I152" s="24"/>
      <c r="J152" s="24"/>
      <c r="K152" s="24"/>
      <c r="L152" s="24"/>
      <c r="M152" s="24"/>
      <c r="N152" s="24"/>
      <c r="O152" s="24"/>
      <c r="P152" s="24"/>
      <c r="Q152" s="24"/>
      <c r="R152" s="24"/>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row>
    <row r="153" spans="1:182" x14ac:dyDescent="0.3">
      <c r="A153" s="1"/>
      <c r="B153" s="10"/>
      <c r="C153" s="1"/>
      <c r="D153" s="1"/>
      <c r="H153" s="24"/>
      <c r="I153" s="24"/>
      <c r="J153" s="24"/>
      <c r="K153" s="24"/>
      <c r="L153" s="24"/>
      <c r="M153" s="24"/>
      <c r="N153" s="24"/>
      <c r="O153" s="24"/>
      <c r="P153" s="24"/>
      <c r="Q153" s="24"/>
      <c r="R153" s="24"/>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row>
    <row r="154" spans="1:182" x14ac:dyDescent="0.3">
      <c r="A154" s="1"/>
      <c r="B154" s="10"/>
      <c r="C154" s="1"/>
      <c r="D154" s="1"/>
      <c r="H154" s="24"/>
      <c r="I154" s="24"/>
      <c r="J154" s="24"/>
      <c r="K154" s="24"/>
      <c r="L154" s="24"/>
      <c r="M154" s="24"/>
      <c r="N154" s="24"/>
      <c r="O154" s="24"/>
      <c r="P154" s="24"/>
      <c r="Q154" s="24"/>
      <c r="R154" s="24"/>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row>
    <row r="155" spans="1:182" x14ac:dyDescent="0.3">
      <c r="A155" s="1"/>
      <c r="B155" s="10"/>
      <c r="C155" s="1"/>
      <c r="D155" s="1"/>
      <c r="H155" s="24"/>
      <c r="I155" s="24"/>
      <c r="J155" s="24"/>
      <c r="K155" s="24"/>
      <c r="L155" s="24"/>
      <c r="M155" s="24"/>
      <c r="N155" s="24"/>
      <c r="O155" s="24"/>
      <c r="P155" s="24"/>
      <c r="Q155" s="24"/>
      <c r="R155" s="24"/>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row>
    <row r="156" spans="1:182" x14ac:dyDescent="0.3">
      <c r="A156" s="1"/>
      <c r="B156" s="10"/>
      <c r="C156" s="1"/>
      <c r="D156" s="1"/>
      <c r="H156" s="24"/>
      <c r="I156" s="24"/>
      <c r="J156" s="24"/>
      <c r="K156" s="24"/>
      <c r="L156" s="24"/>
      <c r="M156" s="24"/>
      <c r="N156" s="24"/>
      <c r="O156" s="24"/>
      <c r="P156" s="24"/>
      <c r="Q156" s="24"/>
      <c r="R156" s="24"/>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row>
    <row r="157" spans="1:182" x14ac:dyDescent="0.3">
      <c r="A157" s="1"/>
      <c r="B157" s="10"/>
      <c r="C157" s="1"/>
      <c r="D157" s="1"/>
      <c r="H157" s="24"/>
      <c r="I157" s="24"/>
      <c r="J157" s="24"/>
      <c r="K157" s="24"/>
      <c r="L157" s="24"/>
      <c r="M157" s="24"/>
      <c r="N157" s="24"/>
      <c r="O157" s="24"/>
      <c r="P157" s="24"/>
      <c r="Q157" s="24"/>
      <c r="R157" s="24"/>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row>
    <row r="158" spans="1:182" x14ac:dyDescent="0.3">
      <c r="A158" s="1"/>
      <c r="B158" s="10"/>
      <c r="C158" s="1"/>
      <c r="D158" s="1"/>
      <c r="H158" s="24"/>
      <c r="I158" s="24"/>
      <c r="J158" s="24"/>
      <c r="K158" s="24"/>
      <c r="L158" s="24"/>
      <c r="M158" s="24"/>
      <c r="N158" s="24"/>
      <c r="O158" s="24"/>
      <c r="P158" s="24"/>
      <c r="Q158" s="24"/>
      <c r="R158" s="24"/>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row>
    <row r="159" spans="1:182" x14ac:dyDescent="0.3">
      <c r="A159" s="1"/>
      <c r="B159" s="10"/>
      <c r="C159" s="1"/>
      <c r="D159" s="1"/>
      <c r="H159" s="24"/>
      <c r="I159" s="24"/>
      <c r="J159" s="24"/>
      <c r="K159" s="24"/>
      <c r="L159" s="24"/>
      <c r="M159" s="24"/>
      <c r="N159" s="24"/>
      <c r="O159" s="24"/>
      <c r="P159" s="24"/>
      <c r="Q159" s="24"/>
      <c r="R159" s="24"/>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row>
    <row r="160" spans="1:182" x14ac:dyDescent="0.3">
      <c r="A160" s="1"/>
      <c r="B160" s="10"/>
      <c r="C160" s="1"/>
      <c r="D160" s="1"/>
      <c r="H160" s="24"/>
      <c r="I160" s="24"/>
      <c r="J160" s="24"/>
      <c r="K160" s="24"/>
      <c r="L160" s="24"/>
      <c r="M160" s="24"/>
      <c r="N160" s="24"/>
      <c r="O160" s="24"/>
      <c r="P160" s="24"/>
      <c r="Q160" s="24"/>
      <c r="R160" s="24"/>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row>
    <row r="161" spans="1:182" x14ac:dyDescent="0.3">
      <c r="A161" s="1"/>
      <c r="B161" s="10"/>
      <c r="C161" s="1"/>
      <c r="D161" s="1"/>
      <c r="H161" s="24"/>
      <c r="I161" s="24"/>
      <c r="J161" s="24"/>
      <c r="K161" s="24"/>
      <c r="L161" s="24"/>
      <c r="M161" s="24"/>
      <c r="N161" s="24"/>
      <c r="O161" s="24"/>
      <c r="P161" s="24"/>
      <c r="Q161" s="24"/>
      <c r="R161" s="24"/>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row>
    <row r="162" spans="1:182" x14ac:dyDescent="0.3">
      <c r="A162" s="1"/>
      <c r="B162" s="10"/>
      <c r="C162" s="1"/>
      <c r="D162" s="1"/>
      <c r="H162" s="24"/>
      <c r="I162" s="24"/>
      <c r="J162" s="24"/>
      <c r="K162" s="24"/>
      <c r="L162" s="24"/>
      <c r="M162" s="24"/>
      <c r="N162" s="24"/>
      <c r="O162" s="24"/>
      <c r="P162" s="24"/>
      <c r="Q162" s="24"/>
      <c r="R162" s="24"/>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row>
    <row r="163" spans="1:182" x14ac:dyDescent="0.3">
      <c r="A163" s="1"/>
      <c r="B163" s="10"/>
      <c r="C163" s="1"/>
      <c r="D163" s="1"/>
      <c r="H163" s="24"/>
      <c r="I163" s="24"/>
      <c r="J163" s="24"/>
      <c r="K163" s="24"/>
      <c r="L163" s="24"/>
      <c r="M163" s="24"/>
      <c r="N163" s="24"/>
      <c r="O163" s="24"/>
      <c r="P163" s="24"/>
      <c r="Q163" s="24"/>
      <c r="R163" s="24"/>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row>
    <row r="164" spans="1:182" x14ac:dyDescent="0.3">
      <c r="A164" s="1"/>
      <c r="B164" s="10"/>
      <c r="C164" s="1"/>
      <c r="D164" s="1"/>
      <c r="H164" s="24"/>
      <c r="I164" s="24"/>
      <c r="J164" s="24"/>
      <c r="K164" s="24"/>
      <c r="L164" s="24"/>
      <c r="M164" s="24"/>
      <c r="N164" s="24"/>
      <c r="O164" s="24"/>
      <c r="P164" s="24"/>
      <c r="Q164" s="24"/>
      <c r="R164" s="24"/>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row>
    <row r="165" spans="1:182" x14ac:dyDescent="0.3">
      <c r="A165" s="1"/>
      <c r="B165" s="10"/>
      <c r="C165" s="1"/>
      <c r="D165" s="1"/>
      <c r="H165" s="24"/>
      <c r="I165" s="24"/>
      <c r="J165" s="24"/>
      <c r="K165" s="24"/>
      <c r="L165" s="24"/>
      <c r="M165" s="24"/>
      <c r="N165" s="24"/>
      <c r="O165" s="24"/>
      <c r="P165" s="24"/>
      <c r="Q165" s="24"/>
      <c r="R165" s="24"/>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row>
    <row r="166" spans="1:182" x14ac:dyDescent="0.3">
      <c r="A166" s="1"/>
      <c r="B166" s="10"/>
      <c r="C166" s="1"/>
      <c r="H166" s="24"/>
      <c r="I166" s="24"/>
      <c r="J166" s="24"/>
      <c r="K166" s="24"/>
      <c r="L166" s="24"/>
      <c r="M166" s="24"/>
      <c r="N166" s="24"/>
      <c r="O166" s="24"/>
      <c r="P166" s="24"/>
      <c r="Q166" s="24"/>
      <c r="R166" s="24"/>
    </row>
    <row r="167" spans="1:182" x14ac:dyDescent="0.3">
      <c r="A167" s="1"/>
      <c r="B167" s="10"/>
      <c r="C167" s="1"/>
      <c r="H167" s="24"/>
      <c r="I167" s="24"/>
      <c r="J167" s="24"/>
      <c r="K167" s="24"/>
      <c r="L167" s="24"/>
      <c r="M167" s="24"/>
      <c r="N167" s="24"/>
      <c r="O167" s="24"/>
      <c r="P167" s="24"/>
      <c r="Q167" s="24"/>
      <c r="R167" s="24"/>
    </row>
    <row r="168" spans="1:182" x14ac:dyDescent="0.3">
      <c r="A168" s="1"/>
      <c r="B168" s="10"/>
      <c r="C168" s="1"/>
      <c r="H168" s="24"/>
      <c r="I168" s="24"/>
      <c r="J168" s="24"/>
      <c r="K168" s="24"/>
      <c r="L168" s="24"/>
      <c r="M168" s="24"/>
      <c r="N168" s="24"/>
      <c r="O168" s="24"/>
      <c r="P168" s="24"/>
      <c r="Q168" s="24"/>
      <c r="R168" s="24"/>
    </row>
    <row r="169" spans="1:182" x14ac:dyDescent="0.3">
      <c r="A169" s="1"/>
      <c r="B169" s="10"/>
      <c r="C169" s="1"/>
      <c r="H169" s="24"/>
      <c r="I169" s="24"/>
      <c r="J169" s="24"/>
      <c r="K169" s="24"/>
      <c r="L169" s="24"/>
      <c r="M169" s="24"/>
      <c r="N169" s="24"/>
      <c r="O169" s="24"/>
      <c r="P169" s="24"/>
      <c r="Q169" s="24"/>
      <c r="R169" s="24"/>
    </row>
    <row r="170" spans="1:182" x14ac:dyDescent="0.3">
      <c r="H170" s="70"/>
      <c r="I170" s="70"/>
      <c r="J170" s="70"/>
      <c r="K170" s="70"/>
      <c r="L170" s="70"/>
      <c r="M170" s="70"/>
      <c r="N170" s="70"/>
      <c r="O170" s="70"/>
      <c r="P170" s="70"/>
      <c r="Q170" s="70"/>
      <c r="R170" s="70"/>
    </row>
    <row r="171" spans="1:182" x14ac:dyDescent="0.3">
      <c r="H171" s="70"/>
      <c r="I171" s="70"/>
      <c r="J171" s="70"/>
      <c r="K171" s="70"/>
      <c r="L171" s="70"/>
      <c r="M171" s="70"/>
      <c r="N171" s="70"/>
      <c r="O171" s="70"/>
      <c r="P171" s="70"/>
      <c r="Q171" s="70"/>
      <c r="R171" s="70"/>
    </row>
    <row r="172" spans="1:182" x14ac:dyDescent="0.3">
      <c r="H172" s="70"/>
      <c r="I172" s="70"/>
      <c r="J172" s="70"/>
      <c r="K172" s="70"/>
      <c r="L172" s="70"/>
      <c r="M172" s="70"/>
      <c r="N172" s="70"/>
      <c r="O172" s="70"/>
      <c r="P172" s="70"/>
      <c r="Q172" s="70"/>
      <c r="R172" s="70"/>
    </row>
    <row r="173" spans="1:182" x14ac:dyDescent="0.3">
      <c r="H173" s="70"/>
      <c r="I173" s="70"/>
      <c r="J173" s="70"/>
      <c r="K173" s="70"/>
      <c r="L173" s="70"/>
      <c r="M173" s="70"/>
      <c r="N173" s="70"/>
      <c r="O173" s="70"/>
      <c r="P173" s="70"/>
      <c r="Q173" s="70"/>
      <c r="R173" s="70"/>
    </row>
    <row r="174" spans="1:182" x14ac:dyDescent="0.3">
      <c r="H174" s="70"/>
      <c r="I174" s="70"/>
      <c r="J174" s="70"/>
      <c r="K174" s="70"/>
      <c r="L174" s="70"/>
      <c r="M174" s="70"/>
      <c r="N174" s="70"/>
      <c r="O174" s="70"/>
      <c r="P174" s="70"/>
      <c r="Q174" s="70"/>
      <c r="R174" s="70"/>
    </row>
    <row r="175" spans="1:182" x14ac:dyDescent="0.3">
      <c r="H175" s="70"/>
      <c r="I175" s="70"/>
      <c r="J175" s="70"/>
      <c r="K175" s="70"/>
      <c r="L175" s="70"/>
      <c r="M175" s="70"/>
      <c r="N175" s="70"/>
      <c r="O175" s="70"/>
      <c r="P175" s="70"/>
      <c r="Q175" s="70"/>
      <c r="R175" s="70"/>
    </row>
    <row r="176" spans="1:182" x14ac:dyDescent="0.3">
      <c r="H176" s="70"/>
      <c r="I176" s="70"/>
      <c r="J176" s="70"/>
      <c r="K176" s="70"/>
      <c r="L176" s="70"/>
      <c r="M176" s="70"/>
      <c r="N176" s="70"/>
      <c r="O176" s="70"/>
      <c r="P176" s="70"/>
      <c r="Q176" s="70"/>
      <c r="R176" s="70"/>
    </row>
    <row r="177" spans="8:18" x14ac:dyDescent="0.3">
      <c r="H177" s="70"/>
      <c r="I177" s="70"/>
      <c r="J177" s="70"/>
      <c r="K177" s="70"/>
      <c r="L177" s="70"/>
      <c r="M177" s="70"/>
      <c r="N177" s="70"/>
      <c r="O177" s="70"/>
      <c r="P177" s="70"/>
      <c r="Q177" s="70"/>
      <c r="R177" s="70"/>
    </row>
    <row r="178" spans="8:18" x14ac:dyDescent="0.3">
      <c r="H178" s="70"/>
      <c r="I178" s="70"/>
      <c r="J178" s="70"/>
      <c r="K178" s="70"/>
      <c r="L178" s="70"/>
      <c r="M178" s="70"/>
      <c r="N178" s="70"/>
      <c r="O178" s="70"/>
      <c r="P178" s="70"/>
      <c r="Q178" s="70"/>
      <c r="R178" s="70"/>
    </row>
    <row r="179" spans="8:18" x14ac:dyDescent="0.3">
      <c r="H179" s="70"/>
      <c r="I179" s="70"/>
      <c r="J179" s="70"/>
      <c r="K179" s="70"/>
      <c r="L179" s="70"/>
      <c r="M179" s="70"/>
      <c r="N179" s="70"/>
      <c r="O179" s="70"/>
      <c r="P179" s="70"/>
      <c r="Q179" s="70"/>
      <c r="R179" s="70"/>
    </row>
  </sheetData>
  <sheetProtection sheet="1" selectLockedCells="1"/>
  <mergeCells count="1">
    <mergeCell ref="A1:C1"/>
  </mergeCells>
  <conditionalFormatting sqref="B67 I72:J72 H96:Q98 H91:Q94 H100:Q101 H75:H89 L41:L72 O20:O72 P36:Q72 L20:L36 I20:J65 H20:H72 K20:K72 P20:Q34 M20:N34 M36:N72 I74:Q89 H103:Q108 H4:Q19">
    <cfRule type="cellIs" dxfId="200" priority="10" stopIfTrue="1" operator="equal">
      <formula>999</formula>
    </cfRule>
  </conditionalFormatting>
  <conditionalFormatting sqref="B103:B104 B74 B83:B86 B89 B91:B94 B96:B98 B100:B101 B4 B7 B9 B17 B21 B31:B40 B43:B52">
    <cfRule type="cellIs" dxfId="199" priority="11" stopIfTrue="1" operator="equal">
      <formula>0</formula>
    </cfRule>
  </conditionalFormatting>
  <conditionalFormatting sqref="B5 B10 B18 B22">
    <cfRule type="expression" dxfId="198" priority="12" stopIfTrue="1">
      <formula>AND(B4="no",B5=0)</formula>
    </cfRule>
  </conditionalFormatting>
  <conditionalFormatting sqref="B6">
    <cfRule type="expression" dxfId="197" priority="13" stopIfTrue="1">
      <formula>B5="no"</formula>
    </cfRule>
  </conditionalFormatting>
  <conditionalFormatting sqref="B19">
    <cfRule type="expression" dxfId="196" priority="14" stopIfTrue="1">
      <formula>AND(B17="Unavailable in community",B19=0)</formula>
    </cfRule>
  </conditionalFormatting>
  <conditionalFormatting sqref="B76 B24 B28">
    <cfRule type="cellIs" dxfId="195" priority="15" stopIfTrue="1" operator="equal">
      <formula>""</formula>
    </cfRule>
  </conditionalFormatting>
  <conditionalFormatting sqref="B66 B71 B68:B69">
    <cfRule type="cellIs" dxfId="194" priority="16" stopIfTrue="1" operator="equal">
      <formula>0</formula>
    </cfRule>
  </conditionalFormatting>
  <conditionalFormatting sqref="B11">
    <cfRule type="expression" dxfId="193" priority="18" stopIfTrue="1">
      <formula>OR(AND(B9="no",B11=0),AND(B9="unavailable in community",B11=0))</formula>
    </cfRule>
  </conditionalFormatting>
  <conditionalFormatting sqref="B55:B64">
    <cfRule type="cellIs" dxfId="192" priority="81" stopIfTrue="1" operator="equal">
      <formula>0</formula>
    </cfRule>
    <cfRule type="expression" dxfId="191" priority="82" stopIfTrue="1">
      <formula>AND($B55="Yes")</formula>
    </cfRule>
    <cfRule type="cellIs" dxfId="190" priority="83" stopIfTrue="1" operator="equal">
      <formula>"yes"</formula>
    </cfRule>
  </conditionalFormatting>
  <conditionalFormatting sqref="D55:D64">
    <cfRule type="expression" dxfId="189" priority="84" stopIfTrue="1">
      <formula>AND($B55="Yes",$D55="")</formula>
    </cfRule>
  </conditionalFormatting>
  <conditionalFormatting sqref="B13">
    <cfRule type="cellIs" dxfId="188" priority="7" stopIfTrue="1" operator="equal">
      <formula>0</formula>
    </cfRule>
  </conditionalFormatting>
  <conditionalFormatting sqref="B14">
    <cfRule type="expression" dxfId="187" priority="8" stopIfTrue="1">
      <formula>AND(B13="no",B14=0)</formula>
    </cfRule>
  </conditionalFormatting>
  <conditionalFormatting sqref="B15">
    <cfRule type="expression" dxfId="186" priority="9" stopIfTrue="1">
      <formula>OR(AND(B13="no",B15=0),AND(B13="unavailable in community",B15=0))</formula>
    </cfRule>
  </conditionalFormatting>
  <conditionalFormatting sqref="B106">
    <cfRule type="cellIs" dxfId="185" priority="6" stopIfTrue="1" operator="equal">
      <formula>0</formula>
    </cfRule>
  </conditionalFormatting>
  <conditionalFormatting sqref="B78">
    <cfRule type="cellIs" dxfId="184" priority="2" stopIfTrue="1" operator="equal">
      <formula>0</formula>
    </cfRule>
  </conditionalFormatting>
  <conditionalFormatting sqref="B80">
    <cfRule type="cellIs" dxfId="183" priority="1" stopIfTrue="1" operator="equal">
      <formula>0</formula>
    </cfRule>
  </conditionalFormatting>
  <dataValidations count="6">
    <dataValidation type="list" allowBlank="1" showInputMessage="1" showErrorMessage="1" sqref="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9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5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21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7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93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9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5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301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7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73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9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5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81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7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53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17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B65553 IX65549 ST65549 ACP65549 AML65549 AWH65549 BGD65549 BPZ65549 BZV65549 CJR65549 CTN65549 DDJ65549 DNF65549 DXB65549 EGX65549 EQT65549 FAP65549 FKL65549 FUH65549 GED65549 GNZ65549 GXV65549 HHR65549 HRN65549 IBJ65549 ILF65549 IVB65549 JEX65549 JOT65549 JYP65549 KIL65549 KSH65549 LCD65549 LLZ65549 LVV65549 MFR65549 MPN65549 MZJ65549 NJF65549 NTB65549 OCX65549 OMT65549 OWP65549 PGL65549 PQH65549 QAD65549 QJZ65549 QTV65549 RDR65549 RNN65549 RXJ65549 SHF65549 SRB65549 TAX65549 TKT65549 TUP65549 UEL65549 UOH65549 UYD65549 VHZ65549 VRV65549 WBR65549 WLN65549 WVJ65549 B131089 IX131085 ST131085 ACP131085 AML131085 AWH131085 BGD131085 BPZ131085 BZV131085 CJR131085 CTN131085 DDJ131085 DNF131085 DXB131085 EGX131085 EQT131085 FAP131085 FKL131085 FUH131085 GED131085 GNZ131085 GXV131085 HHR131085 HRN131085 IBJ131085 ILF131085 IVB131085 JEX131085 JOT131085 JYP131085 KIL131085 KSH131085 LCD131085 LLZ131085 LVV131085 MFR131085 MPN131085 MZJ131085 NJF131085 NTB131085 OCX131085 OMT131085 OWP131085 PGL131085 PQH131085 QAD131085 QJZ131085 QTV131085 RDR131085 RNN131085 RXJ131085 SHF131085 SRB131085 TAX131085 TKT131085 TUP131085 UEL131085 UOH131085 UYD131085 VHZ131085 VRV131085 WBR131085 WLN131085 WVJ131085 B196625 IX196621 ST196621 ACP196621 AML196621 AWH196621 BGD196621 BPZ196621 BZV196621 CJR196621 CTN196621 DDJ196621 DNF196621 DXB196621 EGX196621 EQT196621 FAP196621 FKL196621 FUH196621 GED196621 GNZ196621 GXV196621 HHR196621 HRN196621 IBJ196621 ILF196621 IVB196621 JEX196621 JOT196621 JYP196621 KIL196621 KSH196621 LCD196621 LLZ196621 LVV196621 MFR196621 MPN196621 MZJ196621 NJF196621 NTB196621 OCX196621 OMT196621 OWP196621 PGL196621 PQH196621 QAD196621 QJZ196621 QTV196621 RDR196621 RNN196621 RXJ196621 SHF196621 SRB196621 TAX196621 TKT196621 TUP196621 UEL196621 UOH196621 UYD196621 VHZ196621 VRV196621 WBR196621 WLN196621 WVJ196621 B262161 IX262157 ST262157 ACP262157 AML262157 AWH262157 BGD262157 BPZ262157 BZV262157 CJR262157 CTN262157 DDJ262157 DNF262157 DXB262157 EGX262157 EQT262157 FAP262157 FKL262157 FUH262157 GED262157 GNZ262157 GXV262157 HHR262157 HRN262157 IBJ262157 ILF262157 IVB262157 JEX262157 JOT262157 JYP262157 KIL262157 KSH262157 LCD262157 LLZ262157 LVV262157 MFR262157 MPN262157 MZJ262157 NJF262157 NTB262157 OCX262157 OMT262157 OWP262157 PGL262157 PQH262157 QAD262157 QJZ262157 QTV262157 RDR262157 RNN262157 RXJ262157 SHF262157 SRB262157 TAX262157 TKT262157 TUP262157 UEL262157 UOH262157 UYD262157 VHZ262157 VRV262157 WBR262157 WLN262157 WVJ262157 B327697 IX327693 ST327693 ACP327693 AML327693 AWH327693 BGD327693 BPZ327693 BZV327693 CJR327693 CTN327693 DDJ327693 DNF327693 DXB327693 EGX327693 EQT327693 FAP327693 FKL327693 FUH327693 GED327693 GNZ327693 GXV327693 HHR327693 HRN327693 IBJ327693 ILF327693 IVB327693 JEX327693 JOT327693 JYP327693 KIL327693 KSH327693 LCD327693 LLZ327693 LVV327693 MFR327693 MPN327693 MZJ327693 NJF327693 NTB327693 OCX327693 OMT327693 OWP327693 PGL327693 PQH327693 QAD327693 QJZ327693 QTV327693 RDR327693 RNN327693 RXJ327693 SHF327693 SRB327693 TAX327693 TKT327693 TUP327693 UEL327693 UOH327693 UYD327693 VHZ327693 VRV327693 WBR327693 WLN327693 WVJ327693 B393233 IX393229 ST393229 ACP393229 AML393229 AWH393229 BGD393229 BPZ393229 BZV393229 CJR393229 CTN393229 DDJ393229 DNF393229 DXB393229 EGX393229 EQT393229 FAP393229 FKL393229 FUH393229 GED393229 GNZ393229 GXV393229 HHR393229 HRN393229 IBJ393229 ILF393229 IVB393229 JEX393229 JOT393229 JYP393229 KIL393229 KSH393229 LCD393229 LLZ393229 LVV393229 MFR393229 MPN393229 MZJ393229 NJF393229 NTB393229 OCX393229 OMT393229 OWP393229 PGL393229 PQH393229 QAD393229 QJZ393229 QTV393229 RDR393229 RNN393229 RXJ393229 SHF393229 SRB393229 TAX393229 TKT393229 TUP393229 UEL393229 UOH393229 UYD393229 VHZ393229 VRV393229 WBR393229 WLN393229 WVJ393229 B458769 IX458765 ST458765 ACP458765 AML458765 AWH458765 BGD458765 BPZ458765 BZV458765 CJR458765 CTN458765 DDJ458765 DNF458765 DXB458765 EGX458765 EQT458765 FAP458765 FKL458765 FUH458765 GED458765 GNZ458765 GXV458765 HHR458765 HRN458765 IBJ458765 ILF458765 IVB458765 JEX458765 JOT458765 JYP458765 KIL458765 KSH458765 LCD458765 LLZ458765 LVV458765 MFR458765 MPN458765 MZJ458765 NJF458765 NTB458765 OCX458765 OMT458765 OWP458765 PGL458765 PQH458765 QAD458765 QJZ458765 QTV458765 RDR458765 RNN458765 RXJ458765 SHF458765 SRB458765 TAX458765 TKT458765 TUP458765 UEL458765 UOH458765 UYD458765 VHZ458765 VRV458765 WBR458765 WLN458765 WVJ458765 B524305 IX524301 ST524301 ACP524301 AML524301 AWH524301 BGD524301 BPZ524301 BZV524301 CJR524301 CTN524301 DDJ524301 DNF524301 DXB524301 EGX524301 EQT524301 FAP524301 FKL524301 FUH524301 GED524301 GNZ524301 GXV524301 HHR524301 HRN524301 IBJ524301 ILF524301 IVB524301 JEX524301 JOT524301 JYP524301 KIL524301 KSH524301 LCD524301 LLZ524301 LVV524301 MFR524301 MPN524301 MZJ524301 NJF524301 NTB524301 OCX524301 OMT524301 OWP524301 PGL524301 PQH524301 QAD524301 QJZ524301 QTV524301 RDR524301 RNN524301 RXJ524301 SHF524301 SRB524301 TAX524301 TKT524301 TUP524301 UEL524301 UOH524301 UYD524301 VHZ524301 VRV524301 WBR524301 WLN524301 WVJ524301 B589841 IX589837 ST589837 ACP589837 AML589837 AWH589837 BGD589837 BPZ589837 BZV589837 CJR589837 CTN589837 DDJ589837 DNF589837 DXB589837 EGX589837 EQT589837 FAP589837 FKL589837 FUH589837 GED589837 GNZ589837 GXV589837 HHR589837 HRN589837 IBJ589837 ILF589837 IVB589837 JEX589837 JOT589837 JYP589837 KIL589837 KSH589837 LCD589837 LLZ589837 LVV589837 MFR589837 MPN589837 MZJ589837 NJF589837 NTB589837 OCX589837 OMT589837 OWP589837 PGL589837 PQH589837 QAD589837 QJZ589837 QTV589837 RDR589837 RNN589837 RXJ589837 SHF589837 SRB589837 TAX589837 TKT589837 TUP589837 UEL589837 UOH589837 UYD589837 VHZ589837 VRV589837 WBR589837 WLN589837 WVJ589837 B655377 IX655373 ST655373 ACP655373 AML655373 AWH655373 BGD655373 BPZ655373 BZV655373 CJR655373 CTN655373 DDJ655373 DNF655373 DXB655373 EGX655373 EQT655373 FAP655373 FKL655373 FUH655373 GED655373 GNZ655373 GXV655373 HHR655373 HRN655373 IBJ655373 ILF655373 IVB655373 JEX655373 JOT655373 JYP655373 KIL655373 KSH655373 LCD655373 LLZ655373 LVV655373 MFR655373 MPN655373 MZJ655373 NJF655373 NTB655373 OCX655373 OMT655373 OWP655373 PGL655373 PQH655373 QAD655373 QJZ655373 QTV655373 RDR655373 RNN655373 RXJ655373 SHF655373 SRB655373 TAX655373 TKT655373 TUP655373 UEL655373 UOH655373 UYD655373 VHZ655373 VRV655373 WBR655373 WLN655373 WVJ655373 B720913 IX720909 ST720909 ACP720909 AML720909 AWH720909 BGD720909 BPZ720909 BZV720909 CJR720909 CTN720909 DDJ720909 DNF720909 DXB720909 EGX720909 EQT720909 FAP720909 FKL720909 FUH720909 GED720909 GNZ720909 GXV720909 HHR720909 HRN720909 IBJ720909 ILF720909 IVB720909 JEX720909 JOT720909 JYP720909 KIL720909 KSH720909 LCD720909 LLZ720909 LVV720909 MFR720909 MPN720909 MZJ720909 NJF720909 NTB720909 OCX720909 OMT720909 OWP720909 PGL720909 PQH720909 QAD720909 QJZ720909 QTV720909 RDR720909 RNN720909 RXJ720909 SHF720909 SRB720909 TAX720909 TKT720909 TUP720909 UEL720909 UOH720909 UYD720909 VHZ720909 VRV720909 WBR720909 WLN720909 WVJ720909 B786449 IX786445 ST786445 ACP786445 AML786445 AWH786445 BGD786445 BPZ786445 BZV786445 CJR786445 CTN786445 DDJ786445 DNF786445 DXB786445 EGX786445 EQT786445 FAP786445 FKL786445 FUH786445 GED786445 GNZ786445 GXV786445 HHR786445 HRN786445 IBJ786445 ILF786445 IVB786445 JEX786445 JOT786445 JYP786445 KIL786445 KSH786445 LCD786445 LLZ786445 LVV786445 MFR786445 MPN786445 MZJ786445 NJF786445 NTB786445 OCX786445 OMT786445 OWP786445 PGL786445 PQH786445 QAD786445 QJZ786445 QTV786445 RDR786445 RNN786445 RXJ786445 SHF786445 SRB786445 TAX786445 TKT786445 TUP786445 UEL786445 UOH786445 UYD786445 VHZ786445 VRV786445 WBR786445 WLN786445 WVJ786445 B851985 IX851981 ST851981 ACP851981 AML851981 AWH851981 BGD851981 BPZ851981 BZV851981 CJR851981 CTN851981 DDJ851981 DNF851981 DXB851981 EGX851981 EQT851981 FAP851981 FKL851981 FUH851981 GED851981 GNZ851981 GXV851981 HHR851981 HRN851981 IBJ851981 ILF851981 IVB851981 JEX851981 JOT851981 JYP851981 KIL851981 KSH851981 LCD851981 LLZ851981 LVV851981 MFR851981 MPN851981 MZJ851981 NJF851981 NTB851981 OCX851981 OMT851981 OWP851981 PGL851981 PQH851981 QAD851981 QJZ851981 QTV851981 RDR851981 RNN851981 RXJ851981 SHF851981 SRB851981 TAX851981 TKT851981 TUP851981 UEL851981 UOH851981 UYD851981 VHZ851981 VRV851981 WBR851981 WLN851981 WVJ851981 B917521 IX917517 ST917517 ACP917517 AML917517 AWH917517 BGD917517 BPZ917517 BZV917517 CJR917517 CTN917517 DDJ917517 DNF917517 DXB917517 EGX917517 EQT917517 FAP917517 FKL917517 FUH917517 GED917517 GNZ917517 GXV917517 HHR917517 HRN917517 IBJ917517 ILF917517 IVB917517 JEX917517 JOT917517 JYP917517 KIL917517 KSH917517 LCD917517 LLZ917517 LVV917517 MFR917517 MPN917517 MZJ917517 NJF917517 NTB917517 OCX917517 OMT917517 OWP917517 PGL917517 PQH917517 QAD917517 QJZ917517 QTV917517 RDR917517 RNN917517 RXJ917517 SHF917517 SRB917517 TAX917517 TKT917517 TUP917517 UEL917517 UOH917517 UYD917517 VHZ917517 VRV917517 WBR917517 WLN917517 WVJ917517 B983057 IX983053 ST983053 ACP983053 AML983053 AWH983053 BGD983053 BPZ983053 BZV983053 CJR983053 CTN983053 DDJ983053 DNF983053 DXB983053 EGX983053 EQT983053 FAP983053 FKL983053 FUH983053 GED983053 GNZ983053 GXV983053 HHR983053 HRN983053 IBJ983053 ILF983053 IVB983053 JEX983053 JOT983053 JYP983053 KIL983053 KSH983053 LCD983053 LLZ983053 LVV983053 MFR983053 MPN983053 MZJ983053 NJF983053 NTB983053 OCX983053 OMT983053 OWP983053 PGL983053 PQH983053 QAD983053 QJZ983053 QTV983053 RDR983053 RNN983053 RXJ983053 SHF983053 SRB983053 TAX983053 TKT983053 TUP983053 UEL983053 UOH983053 UYD983053 VHZ983053 VRV983053 WBR983053 WLN983053 WVJ983053 B13" xr:uid="{E97C2BB5-1F1D-4770-83A4-C3278116CC1C}">
      <formula1>$E$4:$E$6</formula1>
    </dataValidation>
    <dataValidation type="list" allowBlank="1" showInputMessage="1" showErrorMessage="1" sqref="B22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B65558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4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30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6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702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8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4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10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6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82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8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4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90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6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62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B5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B65545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81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7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53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9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5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61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7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33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9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5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41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7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13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9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50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6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22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8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4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30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6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302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8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4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10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6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82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8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4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B18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4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90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6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62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8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4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70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6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42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8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4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50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6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22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8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B14" xr:uid="{A7D6514D-0C39-4805-B846-A3BFF28F1E4B}">
      <formula1>$E$8:$E$9</formula1>
    </dataValidation>
    <dataValidation type="list" allowBlank="1" showInputMessage="1" showErrorMessage="1" sqref="B76 IX72 ST72 ACP72 AML72 AWH72 BGD72 BPZ72 BZV72 CJR72 CTN72 DDJ72 DNF72 DXB72 EGX72 EQT72 FAP72 FKL72 FUH72 GED72 GNZ72 GXV72 HHR72 HRN72 IBJ72 ILF72 IVB72 JEX72 JOT72 JYP72 KIL72 KSH72 LCD72 LLZ72 LVV72 MFR72 MPN72 MZJ72 NJF72 NTB72 OCX72 OMT72 OWP72 PGL72 PQH72 QAD72 QJZ72 QTV72 RDR72 RNN72 RXJ72 SHF72 SRB72 TAX72 TKT72 TUP72 UEL72 UOH72 UYD72 VHZ72 VRV72 WBR72 WLN72 WVJ72 B65612 IX65608 ST65608 ACP65608 AML65608 AWH65608 BGD65608 BPZ65608 BZV65608 CJR65608 CTN65608 DDJ65608 DNF65608 DXB65608 EGX65608 EQT65608 FAP65608 FKL65608 FUH65608 GED65608 GNZ65608 GXV65608 HHR65608 HRN65608 IBJ65608 ILF65608 IVB65608 JEX65608 JOT65608 JYP65608 KIL65608 KSH65608 LCD65608 LLZ65608 LVV65608 MFR65608 MPN65608 MZJ65608 NJF65608 NTB65608 OCX65608 OMT65608 OWP65608 PGL65608 PQH65608 QAD65608 QJZ65608 QTV65608 RDR65608 RNN65608 RXJ65608 SHF65608 SRB65608 TAX65608 TKT65608 TUP65608 UEL65608 UOH65608 UYD65608 VHZ65608 VRV65608 WBR65608 WLN65608 WVJ65608 B131148 IX131144 ST131144 ACP131144 AML131144 AWH131144 BGD131144 BPZ131144 BZV131144 CJR131144 CTN131144 DDJ131144 DNF131144 DXB131144 EGX131144 EQT131144 FAP131144 FKL131144 FUH131144 GED131144 GNZ131144 GXV131144 HHR131144 HRN131144 IBJ131144 ILF131144 IVB131144 JEX131144 JOT131144 JYP131144 KIL131144 KSH131144 LCD131144 LLZ131144 LVV131144 MFR131144 MPN131144 MZJ131144 NJF131144 NTB131144 OCX131144 OMT131144 OWP131144 PGL131144 PQH131144 QAD131144 QJZ131144 QTV131144 RDR131144 RNN131144 RXJ131144 SHF131144 SRB131144 TAX131144 TKT131144 TUP131144 UEL131144 UOH131144 UYD131144 VHZ131144 VRV131144 WBR131144 WLN131144 WVJ131144 B196684 IX196680 ST196680 ACP196680 AML196680 AWH196680 BGD196680 BPZ196680 BZV196680 CJR196680 CTN196680 DDJ196680 DNF196680 DXB196680 EGX196680 EQT196680 FAP196680 FKL196680 FUH196680 GED196680 GNZ196680 GXV196680 HHR196680 HRN196680 IBJ196680 ILF196680 IVB196680 JEX196680 JOT196680 JYP196680 KIL196680 KSH196680 LCD196680 LLZ196680 LVV196680 MFR196680 MPN196680 MZJ196680 NJF196680 NTB196680 OCX196680 OMT196680 OWP196680 PGL196680 PQH196680 QAD196680 QJZ196680 QTV196680 RDR196680 RNN196680 RXJ196680 SHF196680 SRB196680 TAX196680 TKT196680 TUP196680 UEL196680 UOH196680 UYD196680 VHZ196680 VRV196680 WBR196680 WLN196680 WVJ196680 B262220 IX262216 ST262216 ACP262216 AML262216 AWH262216 BGD262216 BPZ262216 BZV262216 CJR262216 CTN262216 DDJ262216 DNF262216 DXB262216 EGX262216 EQT262216 FAP262216 FKL262216 FUH262216 GED262216 GNZ262216 GXV262216 HHR262216 HRN262216 IBJ262216 ILF262216 IVB262216 JEX262216 JOT262216 JYP262216 KIL262216 KSH262216 LCD262216 LLZ262216 LVV262216 MFR262216 MPN262216 MZJ262216 NJF262216 NTB262216 OCX262216 OMT262216 OWP262216 PGL262216 PQH262216 QAD262216 QJZ262216 QTV262216 RDR262216 RNN262216 RXJ262216 SHF262216 SRB262216 TAX262216 TKT262216 TUP262216 UEL262216 UOH262216 UYD262216 VHZ262216 VRV262216 WBR262216 WLN262216 WVJ262216 B327756 IX327752 ST327752 ACP327752 AML327752 AWH327752 BGD327752 BPZ327752 BZV327752 CJR327752 CTN327752 DDJ327752 DNF327752 DXB327752 EGX327752 EQT327752 FAP327752 FKL327752 FUH327752 GED327752 GNZ327752 GXV327752 HHR327752 HRN327752 IBJ327752 ILF327752 IVB327752 JEX327752 JOT327752 JYP327752 KIL327752 KSH327752 LCD327752 LLZ327752 LVV327752 MFR327752 MPN327752 MZJ327752 NJF327752 NTB327752 OCX327752 OMT327752 OWP327752 PGL327752 PQH327752 QAD327752 QJZ327752 QTV327752 RDR327752 RNN327752 RXJ327752 SHF327752 SRB327752 TAX327752 TKT327752 TUP327752 UEL327752 UOH327752 UYD327752 VHZ327752 VRV327752 WBR327752 WLN327752 WVJ327752 B393292 IX393288 ST393288 ACP393288 AML393288 AWH393288 BGD393288 BPZ393288 BZV393288 CJR393288 CTN393288 DDJ393288 DNF393288 DXB393288 EGX393288 EQT393288 FAP393288 FKL393288 FUH393288 GED393288 GNZ393288 GXV393288 HHR393288 HRN393288 IBJ393288 ILF393288 IVB393288 JEX393288 JOT393288 JYP393288 KIL393288 KSH393288 LCD393288 LLZ393288 LVV393288 MFR393288 MPN393288 MZJ393288 NJF393288 NTB393288 OCX393288 OMT393288 OWP393288 PGL393288 PQH393288 QAD393288 QJZ393288 QTV393288 RDR393288 RNN393288 RXJ393288 SHF393288 SRB393288 TAX393288 TKT393288 TUP393288 UEL393288 UOH393288 UYD393288 VHZ393288 VRV393288 WBR393288 WLN393288 WVJ393288 B458828 IX458824 ST458824 ACP458824 AML458824 AWH458824 BGD458824 BPZ458824 BZV458824 CJR458824 CTN458824 DDJ458824 DNF458824 DXB458824 EGX458824 EQT458824 FAP458824 FKL458824 FUH458824 GED458824 GNZ458824 GXV458824 HHR458824 HRN458824 IBJ458824 ILF458824 IVB458824 JEX458824 JOT458824 JYP458824 KIL458824 KSH458824 LCD458824 LLZ458824 LVV458824 MFR458824 MPN458824 MZJ458824 NJF458824 NTB458824 OCX458824 OMT458824 OWP458824 PGL458824 PQH458824 QAD458824 QJZ458824 QTV458824 RDR458824 RNN458824 RXJ458824 SHF458824 SRB458824 TAX458824 TKT458824 TUP458824 UEL458824 UOH458824 UYD458824 VHZ458824 VRV458824 WBR458824 WLN458824 WVJ458824 B524364 IX524360 ST524360 ACP524360 AML524360 AWH524360 BGD524360 BPZ524360 BZV524360 CJR524360 CTN524360 DDJ524360 DNF524360 DXB524360 EGX524360 EQT524360 FAP524360 FKL524360 FUH524360 GED524360 GNZ524360 GXV524360 HHR524360 HRN524360 IBJ524360 ILF524360 IVB524360 JEX524360 JOT524360 JYP524360 KIL524360 KSH524360 LCD524360 LLZ524360 LVV524360 MFR524360 MPN524360 MZJ524360 NJF524360 NTB524360 OCX524360 OMT524360 OWP524360 PGL524360 PQH524360 QAD524360 QJZ524360 QTV524360 RDR524360 RNN524360 RXJ524360 SHF524360 SRB524360 TAX524360 TKT524360 TUP524360 UEL524360 UOH524360 UYD524360 VHZ524360 VRV524360 WBR524360 WLN524360 WVJ524360 B589900 IX589896 ST589896 ACP589896 AML589896 AWH589896 BGD589896 BPZ589896 BZV589896 CJR589896 CTN589896 DDJ589896 DNF589896 DXB589896 EGX589896 EQT589896 FAP589896 FKL589896 FUH589896 GED589896 GNZ589896 GXV589896 HHR589896 HRN589896 IBJ589896 ILF589896 IVB589896 JEX589896 JOT589896 JYP589896 KIL589896 KSH589896 LCD589896 LLZ589896 LVV589896 MFR589896 MPN589896 MZJ589896 NJF589896 NTB589896 OCX589896 OMT589896 OWP589896 PGL589896 PQH589896 QAD589896 QJZ589896 QTV589896 RDR589896 RNN589896 RXJ589896 SHF589896 SRB589896 TAX589896 TKT589896 TUP589896 UEL589896 UOH589896 UYD589896 VHZ589896 VRV589896 WBR589896 WLN589896 WVJ589896 B655436 IX655432 ST655432 ACP655432 AML655432 AWH655432 BGD655432 BPZ655432 BZV655432 CJR655432 CTN655432 DDJ655432 DNF655432 DXB655432 EGX655432 EQT655432 FAP655432 FKL655432 FUH655432 GED655432 GNZ655432 GXV655432 HHR655432 HRN655432 IBJ655432 ILF655432 IVB655432 JEX655432 JOT655432 JYP655432 KIL655432 KSH655432 LCD655432 LLZ655432 LVV655432 MFR655432 MPN655432 MZJ655432 NJF655432 NTB655432 OCX655432 OMT655432 OWP655432 PGL655432 PQH655432 QAD655432 QJZ655432 QTV655432 RDR655432 RNN655432 RXJ655432 SHF655432 SRB655432 TAX655432 TKT655432 TUP655432 UEL655432 UOH655432 UYD655432 VHZ655432 VRV655432 WBR655432 WLN655432 WVJ655432 B720972 IX720968 ST720968 ACP720968 AML720968 AWH720968 BGD720968 BPZ720968 BZV720968 CJR720968 CTN720968 DDJ720968 DNF720968 DXB720968 EGX720968 EQT720968 FAP720968 FKL720968 FUH720968 GED720968 GNZ720968 GXV720968 HHR720968 HRN720968 IBJ720968 ILF720968 IVB720968 JEX720968 JOT720968 JYP720968 KIL720968 KSH720968 LCD720968 LLZ720968 LVV720968 MFR720968 MPN720968 MZJ720968 NJF720968 NTB720968 OCX720968 OMT720968 OWP720968 PGL720968 PQH720968 QAD720968 QJZ720968 QTV720968 RDR720968 RNN720968 RXJ720968 SHF720968 SRB720968 TAX720968 TKT720968 TUP720968 UEL720968 UOH720968 UYD720968 VHZ720968 VRV720968 WBR720968 WLN720968 WVJ720968 B786508 IX786504 ST786504 ACP786504 AML786504 AWH786504 BGD786504 BPZ786504 BZV786504 CJR786504 CTN786504 DDJ786504 DNF786504 DXB786504 EGX786504 EQT786504 FAP786504 FKL786504 FUH786504 GED786504 GNZ786504 GXV786504 HHR786504 HRN786504 IBJ786504 ILF786504 IVB786504 JEX786504 JOT786504 JYP786504 KIL786504 KSH786504 LCD786504 LLZ786504 LVV786504 MFR786504 MPN786504 MZJ786504 NJF786504 NTB786504 OCX786504 OMT786504 OWP786504 PGL786504 PQH786504 QAD786504 QJZ786504 QTV786504 RDR786504 RNN786504 RXJ786504 SHF786504 SRB786504 TAX786504 TKT786504 TUP786504 UEL786504 UOH786504 UYD786504 VHZ786504 VRV786504 WBR786504 WLN786504 WVJ786504 B852044 IX852040 ST852040 ACP852040 AML852040 AWH852040 BGD852040 BPZ852040 BZV852040 CJR852040 CTN852040 DDJ852040 DNF852040 DXB852040 EGX852040 EQT852040 FAP852040 FKL852040 FUH852040 GED852040 GNZ852040 GXV852040 HHR852040 HRN852040 IBJ852040 ILF852040 IVB852040 JEX852040 JOT852040 JYP852040 KIL852040 KSH852040 LCD852040 LLZ852040 LVV852040 MFR852040 MPN852040 MZJ852040 NJF852040 NTB852040 OCX852040 OMT852040 OWP852040 PGL852040 PQH852040 QAD852040 QJZ852040 QTV852040 RDR852040 RNN852040 RXJ852040 SHF852040 SRB852040 TAX852040 TKT852040 TUP852040 UEL852040 UOH852040 UYD852040 VHZ852040 VRV852040 WBR852040 WLN852040 WVJ852040 B917580 IX917576 ST917576 ACP917576 AML917576 AWH917576 BGD917576 BPZ917576 BZV917576 CJR917576 CTN917576 DDJ917576 DNF917576 DXB917576 EGX917576 EQT917576 FAP917576 FKL917576 FUH917576 GED917576 GNZ917576 GXV917576 HHR917576 HRN917576 IBJ917576 ILF917576 IVB917576 JEX917576 JOT917576 JYP917576 KIL917576 KSH917576 LCD917576 LLZ917576 LVV917576 MFR917576 MPN917576 MZJ917576 NJF917576 NTB917576 OCX917576 OMT917576 OWP917576 PGL917576 PQH917576 QAD917576 QJZ917576 QTV917576 RDR917576 RNN917576 RXJ917576 SHF917576 SRB917576 TAX917576 TKT917576 TUP917576 UEL917576 UOH917576 UYD917576 VHZ917576 VRV917576 WBR917576 WLN917576 WVJ917576 B983116 IX983112 ST983112 ACP983112 AML983112 AWH983112 BGD983112 BPZ983112 BZV983112 CJR983112 CTN983112 DDJ983112 DNF983112 DXB983112 EGX983112 EQT983112 FAP983112 FKL983112 FUH983112 GED983112 GNZ983112 GXV983112 HHR983112 HRN983112 IBJ983112 ILF983112 IVB983112 JEX983112 JOT983112 JYP983112 KIL983112 KSH983112 LCD983112 LLZ983112 LVV983112 MFR983112 MPN983112 MZJ983112 NJF983112 NTB983112 OCX983112 OMT983112 OWP983112 PGL983112 PQH983112 QAD983112 QJZ983112 QTV983112 RDR983112 RNN983112 RXJ983112 SHF983112 SRB983112 TAX983112 TKT983112 TUP983112 UEL983112 UOH983112 UYD983112 VHZ983112 VRV983112 WBR983112 WLN983112 WVJ983112" xr:uid="{92B2AD25-33BD-41E8-A47E-DEC3000D510C}">
      <formula1>$E$11:$E$13</formula1>
    </dataValidation>
    <dataValidation type="list" allowBlank="1" showInputMessage="1" showErrorMessage="1" sqref="B93 IX89 ST89 ACP89 AML89 AWH89 BGD89 BPZ89 BZV89 CJR89 CTN89 DDJ89 DNF89 DXB89 EGX89 EQT89 FAP89 FKL89 FUH89 GED89 GNZ89 GXV89 HHR89 HRN89 IBJ89 ILF89 IVB89 JEX89 JOT89 JYP89 KIL89 KSH89 LCD89 LLZ89 LVV89 MFR89 MPN89 MZJ89 NJF89 NTB89 OCX89 OMT89 OWP89 PGL89 PQH89 QAD89 QJZ89 QTV89 RDR89 RNN89 RXJ89 SHF89 SRB89 TAX89 TKT89 TUP89 UEL89 UOH89 UYD89 VHZ89 VRV89 WBR89 WLN89 WVJ89 B65629 IX65625 ST65625 ACP65625 AML65625 AWH65625 BGD65625 BPZ65625 BZV65625 CJR65625 CTN65625 DDJ65625 DNF65625 DXB65625 EGX65625 EQT65625 FAP65625 FKL65625 FUH65625 GED65625 GNZ65625 GXV65625 HHR65625 HRN65625 IBJ65625 ILF65625 IVB65625 JEX65625 JOT65625 JYP65625 KIL65625 KSH65625 LCD65625 LLZ65625 LVV65625 MFR65625 MPN65625 MZJ65625 NJF65625 NTB65625 OCX65625 OMT65625 OWP65625 PGL65625 PQH65625 QAD65625 QJZ65625 QTV65625 RDR65625 RNN65625 RXJ65625 SHF65625 SRB65625 TAX65625 TKT65625 TUP65625 UEL65625 UOH65625 UYD65625 VHZ65625 VRV65625 WBR65625 WLN65625 WVJ65625 B131165 IX131161 ST131161 ACP131161 AML131161 AWH131161 BGD131161 BPZ131161 BZV131161 CJR131161 CTN131161 DDJ131161 DNF131161 DXB131161 EGX131161 EQT131161 FAP131161 FKL131161 FUH131161 GED131161 GNZ131161 GXV131161 HHR131161 HRN131161 IBJ131161 ILF131161 IVB131161 JEX131161 JOT131161 JYP131161 KIL131161 KSH131161 LCD131161 LLZ131161 LVV131161 MFR131161 MPN131161 MZJ131161 NJF131161 NTB131161 OCX131161 OMT131161 OWP131161 PGL131161 PQH131161 QAD131161 QJZ131161 QTV131161 RDR131161 RNN131161 RXJ131161 SHF131161 SRB131161 TAX131161 TKT131161 TUP131161 UEL131161 UOH131161 UYD131161 VHZ131161 VRV131161 WBR131161 WLN131161 WVJ131161 B196701 IX196697 ST196697 ACP196697 AML196697 AWH196697 BGD196697 BPZ196697 BZV196697 CJR196697 CTN196697 DDJ196697 DNF196697 DXB196697 EGX196697 EQT196697 FAP196697 FKL196697 FUH196697 GED196697 GNZ196697 GXV196697 HHR196697 HRN196697 IBJ196697 ILF196697 IVB196697 JEX196697 JOT196697 JYP196697 KIL196697 KSH196697 LCD196697 LLZ196697 LVV196697 MFR196697 MPN196697 MZJ196697 NJF196697 NTB196697 OCX196697 OMT196697 OWP196697 PGL196697 PQH196697 QAD196697 QJZ196697 QTV196697 RDR196697 RNN196697 RXJ196697 SHF196697 SRB196697 TAX196697 TKT196697 TUP196697 UEL196697 UOH196697 UYD196697 VHZ196697 VRV196697 WBR196697 WLN196697 WVJ196697 B262237 IX262233 ST262233 ACP262233 AML262233 AWH262233 BGD262233 BPZ262233 BZV262233 CJR262233 CTN262233 DDJ262233 DNF262233 DXB262233 EGX262233 EQT262233 FAP262233 FKL262233 FUH262233 GED262233 GNZ262233 GXV262233 HHR262233 HRN262233 IBJ262233 ILF262233 IVB262233 JEX262233 JOT262233 JYP262233 KIL262233 KSH262233 LCD262233 LLZ262233 LVV262233 MFR262233 MPN262233 MZJ262233 NJF262233 NTB262233 OCX262233 OMT262233 OWP262233 PGL262233 PQH262233 QAD262233 QJZ262233 QTV262233 RDR262233 RNN262233 RXJ262233 SHF262233 SRB262233 TAX262233 TKT262233 TUP262233 UEL262233 UOH262233 UYD262233 VHZ262233 VRV262233 WBR262233 WLN262233 WVJ262233 B327773 IX327769 ST327769 ACP327769 AML327769 AWH327769 BGD327769 BPZ327769 BZV327769 CJR327769 CTN327769 DDJ327769 DNF327769 DXB327769 EGX327769 EQT327769 FAP327769 FKL327769 FUH327769 GED327769 GNZ327769 GXV327769 HHR327769 HRN327769 IBJ327769 ILF327769 IVB327769 JEX327769 JOT327769 JYP327769 KIL327769 KSH327769 LCD327769 LLZ327769 LVV327769 MFR327769 MPN327769 MZJ327769 NJF327769 NTB327769 OCX327769 OMT327769 OWP327769 PGL327769 PQH327769 QAD327769 QJZ327769 QTV327769 RDR327769 RNN327769 RXJ327769 SHF327769 SRB327769 TAX327769 TKT327769 TUP327769 UEL327769 UOH327769 UYD327769 VHZ327769 VRV327769 WBR327769 WLN327769 WVJ327769 B393309 IX393305 ST393305 ACP393305 AML393305 AWH393305 BGD393305 BPZ393305 BZV393305 CJR393305 CTN393305 DDJ393305 DNF393305 DXB393305 EGX393305 EQT393305 FAP393305 FKL393305 FUH393305 GED393305 GNZ393305 GXV393305 HHR393305 HRN393305 IBJ393305 ILF393305 IVB393305 JEX393305 JOT393305 JYP393305 KIL393305 KSH393305 LCD393305 LLZ393305 LVV393305 MFR393305 MPN393305 MZJ393305 NJF393305 NTB393305 OCX393305 OMT393305 OWP393305 PGL393305 PQH393305 QAD393305 QJZ393305 QTV393305 RDR393305 RNN393305 RXJ393305 SHF393305 SRB393305 TAX393305 TKT393305 TUP393305 UEL393305 UOH393305 UYD393305 VHZ393305 VRV393305 WBR393305 WLN393305 WVJ393305 B458845 IX458841 ST458841 ACP458841 AML458841 AWH458841 BGD458841 BPZ458841 BZV458841 CJR458841 CTN458841 DDJ458841 DNF458841 DXB458841 EGX458841 EQT458841 FAP458841 FKL458841 FUH458841 GED458841 GNZ458841 GXV458841 HHR458841 HRN458841 IBJ458841 ILF458841 IVB458841 JEX458841 JOT458841 JYP458841 KIL458841 KSH458841 LCD458841 LLZ458841 LVV458841 MFR458841 MPN458841 MZJ458841 NJF458841 NTB458841 OCX458841 OMT458841 OWP458841 PGL458841 PQH458841 QAD458841 QJZ458841 QTV458841 RDR458841 RNN458841 RXJ458841 SHF458841 SRB458841 TAX458841 TKT458841 TUP458841 UEL458841 UOH458841 UYD458841 VHZ458841 VRV458841 WBR458841 WLN458841 WVJ458841 B524381 IX524377 ST524377 ACP524377 AML524377 AWH524377 BGD524377 BPZ524377 BZV524377 CJR524377 CTN524377 DDJ524377 DNF524377 DXB524377 EGX524377 EQT524377 FAP524377 FKL524377 FUH524377 GED524377 GNZ524377 GXV524377 HHR524377 HRN524377 IBJ524377 ILF524377 IVB524377 JEX524377 JOT524377 JYP524377 KIL524377 KSH524377 LCD524377 LLZ524377 LVV524377 MFR524377 MPN524377 MZJ524377 NJF524377 NTB524377 OCX524377 OMT524377 OWP524377 PGL524377 PQH524377 QAD524377 QJZ524377 QTV524377 RDR524377 RNN524377 RXJ524377 SHF524377 SRB524377 TAX524377 TKT524377 TUP524377 UEL524377 UOH524377 UYD524377 VHZ524377 VRV524377 WBR524377 WLN524377 WVJ524377 B589917 IX589913 ST589913 ACP589913 AML589913 AWH589913 BGD589913 BPZ589913 BZV589913 CJR589913 CTN589913 DDJ589913 DNF589913 DXB589913 EGX589913 EQT589913 FAP589913 FKL589913 FUH589913 GED589913 GNZ589913 GXV589913 HHR589913 HRN589913 IBJ589913 ILF589913 IVB589913 JEX589913 JOT589913 JYP589913 KIL589913 KSH589913 LCD589913 LLZ589913 LVV589913 MFR589913 MPN589913 MZJ589913 NJF589913 NTB589913 OCX589913 OMT589913 OWP589913 PGL589913 PQH589913 QAD589913 QJZ589913 QTV589913 RDR589913 RNN589913 RXJ589913 SHF589913 SRB589913 TAX589913 TKT589913 TUP589913 UEL589913 UOH589913 UYD589913 VHZ589913 VRV589913 WBR589913 WLN589913 WVJ589913 B655453 IX655449 ST655449 ACP655449 AML655449 AWH655449 BGD655449 BPZ655449 BZV655449 CJR655449 CTN655449 DDJ655449 DNF655449 DXB655449 EGX655449 EQT655449 FAP655449 FKL655449 FUH655449 GED655449 GNZ655449 GXV655449 HHR655449 HRN655449 IBJ655449 ILF655449 IVB655449 JEX655449 JOT655449 JYP655449 KIL655449 KSH655449 LCD655449 LLZ655449 LVV655449 MFR655449 MPN655449 MZJ655449 NJF655449 NTB655449 OCX655449 OMT655449 OWP655449 PGL655449 PQH655449 QAD655449 QJZ655449 QTV655449 RDR655449 RNN655449 RXJ655449 SHF655449 SRB655449 TAX655449 TKT655449 TUP655449 UEL655449 UOH655449 UYD655449 VHZ655449 VRV655449 WBR655449 WLN655449 WVJ655449 B720989 IX720985 ST720985 ACP720985 AML720985 AWH720985 BGD720985 BPZ720985 BZV720985 CJR720985 CTN720985 DDJ720985 DNF720985 DXB720985 EGX720985 EQT720985 FAP720985 FKL720985 FUH720985 GED720985 GNZ720985 GXV720985 HHR720985 HRN720985 IBJ720985 ILF720985 IVB720985 JEX720985 JOT720985 JYP720985 KIL720985 KSH720985 LCD720985 LLZ720985 LVV720985 MFR720985 MPN720985 MZJ720985 NJF720985 NTB720985 OCX720985 OMT720985 OWP720985 PGL720985 PQH720985 QAD720985 QJZ720985 QTV720985 RDR720985 RNN720985 RXJ720985 SHF720985 SRB720985 TAX720985 TKT720985 TUP720985 UEL720985 UOH720985 UYD720985 VHZ720985 VRV720985 WBR720985 WLN720985 WVJ720985 B786525 IX786521 ST786521 ACP786521 AML786521 AWH786521 BGD786521 BPZ786521 BZV786521 CJR786521 CTN786521 DDJ786521 DNF786521 DXB786521 EGX786521 EQT786521 FAP786521 FKL786521 FUH786521 GED786521 GNZ786521 GXV786521 HHR786521 HRN786521 IBJ786521 ILF786521 IVB786521 JEX786521 JOT786521 JYP786521 KIL786521 KSH786521 LCD786521 LLZ786521 LVV786521 MFR786521 MPN786521 MZJ786521 NJF786521 NTB786521 OCX786521 OMT786521 OWP786521 PGL786521 PQH786521 QAD786521 QJZ786521 QTV786521 RDR786521 RNN786521 RXJ786521 SHF786521 SRB786521 TAX786521 TKT786521 TUP786521 UEL786521 UOH786521 UYD786521 VHZ786521 VRV786521 WBR786521 WLN786521 WVJ786521 B852061 IX852057 ST852057 ACP852057 AML852057 AWH852057 BGD852057 BPZ852057 BZV852057 CJR852057 CTN852057 DDJ852057 DNF852057 DXB852057 EGX852057 EQT852057 FAP852057 FKL852057 FUH852057 GED852057 GNZ852057 GXV852057 HHR852057 HRN852057 IBJ852057 ILF852057 IVB852057 JEX852057 JOT852057 JYP852057 KIL852057 KSH852057 LCD852057 LLZ852057 LVV852057 MFR852057 MPN852057 MZJ852057 NJF852057 NTB852057 OCX852057 OMT852057 OWP852057 PGL852057 PQH852057 QAD852057 QJZ852057 QTV852057 RDR852057 RNN852057 RXJ852057 SHF852057 SRB852057 TAX852057 TKT852057 TUP852057 UEL852057 UOH852057 UYD852057 VHZ852057 VRV852057 WBR852057 WLN852057 WVJ852057 B917597 IX917593 ST917593 ACP917593 AML917593 AWH917593 BGD917593 BPZ917593 BZV917593 CJR917593 CTN917593 DDJ917593 DNF917593 DXB917593 EGX917593 EQT917593 FAP917593 FKL917593 FUH917593 GED917593 GNZ917593 GXV917593 HHR917593 HRN917593 IBJ917593 ILF917593 IVB917593 JEX917593 JOT917593 JYP917593 KIL917593 KSH917593 LCD917593 LLZ917593 LVV917593 MFR917593 MPN917593 MZJ917593 NJF917593 NTB917593 OCX917593 OMT917593 OWP917593 PGL917593 PQH917593 QAD917593 QJZ917593 QTV917593 RDR917593 RNN917593 RXJ917593 SHF917593 SRB917593 TAX917593 TKT917593 TUP917593 UEL917593 UOH917593 UYD917593 VHZ917593 VRV917593 WBR917593 WLN917593 WVJ917593 B983133 IX983129 ST983129 ACP983129 AML983129 AWH983129 BGD983129 BPZ983129 BZV983129 CJR983129 CTN983129 DDJ983129 DNF983129 DXB983129 EGX983129 EQT983129 FAP983129 FKL983129 FUH983129 GED983129 GNZ983129 GXV983129 HHR983129 HRN983129 IBJ983129 ILF983129 IVB983129 JEX983129 JOT983129 JYP983129 KIL983129 KSH983129 LCD983129 LLZ983129 LVV983129 MFR983129 MPN983129 MZJ983129 NJF983129 NTB983129 OCX983129 OMT983129 OWP983129 PGL983129 PQH983129 QAD983129 QJZ983129 QTV983129 RDR983129 RNN983129 RXJ983129 SHF983129 SRB983129 TAX983129 TKT983129 TUP983129 UEL983129 UOH983129 UYD983129 VHZ983129 VRV983129 WBR983129 WLN983129 WVJ983129" xr:uid="{E7EFA340-2FFB-4D55-8A6F-322BBCE81A0E}">
      <formula1>$E$15:$E$17</formula1>
    </dataValidation>
    <dataValidation type="decimal" allowBlank="1" showInputMessage="1" showErrorMessage="1" error="Percentage cannot exceed 100. Please try again." sqref="B66 B68" xr:uid="{EE36683A-6CB1-4425-9F5B-447F4EBC47EF}">
      <formula1>0</formula1>
      <formula2>1</formula2>
    </dataValidation>
    <dataValidation type="custom" allowBlank="1" showInputMessage="1" showErrorMessage="1" error="Data entry must be a number. Please try again." sqref="B69 B71 B78 B80" xr:uid="{53081B98-A066-4424-A848-14AF03AAF6C2}">
      <formula1>ISNUMBER(B69)</formula1>
    </dataValidation>
  </dataValidations>
  <pageMargins left="0.7" right="0.7" top="0.75" bottom="0.75" header="0.3" footer="0.3"/>
  <pageSetup orientation="portrait" r:id="rId1"/>
  <ignoredErrors>
    <ignoredError sqref="I9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A73AB054-B8DF-47BE-84E3-EF43B9E77B27}">
          <x14:formula1>
            <xm:f>$E$4:$E$5</xm:f>
          </x14:formula1>
          <xm:sqref>B94 IX90 ST90 ACP90 AML90 AWH90 BGD90 BPZ90 BZV90 CJR90 CTN90 DDJ90 DNF90 DXB90 EGX90 EQT90 FAP90 FKL90 FUH90 GED90 GNZ90 GXV90 HHR90 HRN90 IBJ90 ILF90 IVB90 JEX90 JOT90 JYP90 KIL90 KSH90 LCD90 LLZ90 LVV90 MFR90 MPN90 MZJ90 NJF90 NTB90 OCX90 OMT90 OWP90 PGL90 PQH90 QAD90 QJZ90 QTV90 RDR90 RNN90 RXJ90 SHF90 SRB90 TAX90 TKT90 TUP90 UEL90 UOH90 UYD90 VHZ90 VRV90 WBR90 WLN90 WVJ90 B65630 IX65626 ST65626 ACP65626 AML65626 AWH65626 BGD65626 BPZ65626 BZV65626 CJR65626 CTN65626 DDJ65626 DNF65626 DXB65626 EGX65626 EQT65626 FAP65626 FKL65626 FUH65626 GED65626 GNZ65626 GXV65626 HHR65626 HRN65626 IBJ65626 ILF65626 IVB65626 JEX65626 JOT65626 JYP65626 KIL65626 KSH65626 LCD65626 LLZ65626 LVV65626 MFR65626 MPN65626 MZJ65626 NJF65626 NTB65626 OCX65626 OMT65626 OWP65626 PGL65626 PQH65626 QAD65626 QJZ65626 QTV65626 RDR65626 RNN65626 RXJ65626 SHF65626 SRB65626 TAX65626 TKT65626 TUP65626 UEL65626 UOH65626 UYD65626 VHZ65626 VRV65626 WBR65626 WLN65626 WVJ65626 B131166 IX131162 ST131162 ACP131162 AML131162 AWH131162 BGD131162 BPZ131162 BZV131162 CJR131162 CTN131162 DDJ131162 DNF131162 DXB131162 EGX131162 EQT131162 FAP131162 FKL131162 FUH131162 GED131162 GNZ131162 GXV131162 HHR131162 HRN131162 IBJ131162 ILF131162 IVB131162 JEX131162 JOT131162 JYP131162 KIL131162 KSH131162 LCD131162 LLZ131162 LVV131162 MFR131162 MPN131162 MZJ131162 NJF131162 NTB131162 OCX131162 OMT131162 OWP131162 PGL131162 PQH131162 QAD131162 QJZ131162 QTV131162 RDR131162 RNN131162 RXJ131162 SHF131162 SRB131162 TAX131162 TKT131162 TUP131162 UEL131162 UOH131162 UYD131162 VHZ131162 VRV131162 WBR131162 WLN131162 WVJ131162 B196702 IX196698 ST196698 ACP196698 AML196698 AWH196698 BGD196698 BPZ196698 BZV196698 CJR196698 CTN196698 DDJ196698 DNF196698 DXB196698 EGX196698 EQT196698 FAP196698 FKL196698 FUH196698 GED196698 GNZ196698 GXV196698 HHR196698 HRN196698 IBJ196698 ILF196698 IVB196698 JEX196698 JOT196698 JYP196698 KIL196698 KSH196698 LCD196698 LLZ196698 LVV196698 MFR196698 MPN196698 MZJ196698 NJF196698 NTB196698 OCX196698 OMT196698 OWP196698 PGL196698 PQH196698 QAD196698 QJZ196698 QTV196698 RDR196698 RNN196698 RXJ196698 SHF196698 SRB196698 TAX196698 TKT196698 TUP196698 UEL196698 UOH196698 UYD196698 VHZ196698 VRV196698 WBR196698 WLN196698 WVJ196698 B262238 IX262234 ST262234 ACP262234 AML262234 AWH262234 BGD262234 BPZ262234 BZV262234 CJR262234 CTN262234 DDJ262234 DNF262234 DXB262234 EGX262234 EQT262234 FAP262234 FKL262234 FUH262234 GED262234 GNZ262234 GXV262234 HHR262234 HRN262234 IBJ262234 ILF262234 IVB262234 JEX262234 JOT262234 JYP262234 KIL262234 KSH262234 LCD262234 LLZ262234 LVV262234 MFR262234 MPN262234 MZJ262234 NJF262234 NTB262234 OCX262234 OMT262234 OWP262234 PGL262234 PQH262234 QAD262234 QJZ262234 QTV262234 RDR262234 RNN262234 RXJ262234 SHF262234 SRB262234 TAX262234 TKT262234 TUP262234 UEL262234 UOH262234 UYD262234 VHZ262234 VRV262234 WBR262234 WLN262234 WVJ262234 B327774 IX327770 ST327770 ACP327770 AML327770 AWH327770 BGD327770 BPZ327770 BZV327770 CJR327770 CTN327770 DDJ327770 DNF327770 DXB327770 EGX327770 EQT327770 FAP327770 FKL327770 FUH327770 GED327770 GNZ327770 GXV327770 HHR327770 HRN327770 IBJ327770 ILF327770 IVB327770 JEX327770 JOT327770 JYP327770 KIL327770 KSH327770 LCD327770 LLZ327770 LVV327770 MFR327770 MPN327770 MZJ327770 NJF327770 NTB327770 OCX327770 OMT327770 OWP327770 PGL327770 PQH327770 QAD327770 QJZ327770 QTV327770 RDR327770 RNN327770 RXJ327770 SHF327770 SRB327770 TAX327770 TKT327770 TUP327770 UEL327770 UOH327770 UYD327770 VHZ327770 VRV327770 WBR327770 WLN327770 WVJ327770 B393310 IX393306 ST393306 ACP393306 AML393306 AWH393306 BGD393306 BPZ393306 BZV393306 CJR393306 CTN393306 DDJ393306 DNF393306 DXB393306 EGX393306 EQT393306 FAP393306 FKL393306 FUH393306 GED393306 GNZ393306 GXV393306 HHR393306 HRN393306 IBJ393306 ILF393306 IVB393306 JEX393306 JOT393306 JYP393306 KIL393306 KSH393306 LCD393306 LLZ393306 LVV393306 MFR393306 MPN393306 MZJ393306 NJF393306 NTB393306 OCX393306 OMT393306 OWP393306 PGL393306 PQH393306 QAD393306 QJZ393306 QTV393306 RDR393306 RNN393306 RXJ393306 SHF393306 SRB393306 TAX393306 TKT393306 TUP393306 UEL393306 UOH393306 UYD393306 VHZ393306 VRV393306 WBR393306 WLN393306 WVJ393306 B458846 IX458842 ST458842 ACP458842 AML458842 AWH458842 BGD458842 BPZ458842 BZV458842 CJR458842 CTN458842 DDJ458842 DNF458842 DXB458842 EGX458842 EQT458842 FAP458842 FKL458842 FUH458842 GED458842 GNZ458842 GXV458842 HHR458842 HRN458842 IBJ458842 ILF458842 IVB458842 JEX458842 JOT458842 JYP458842 KIL458842 KSH458842 LCD458842 LLZ458842 LVV458842 MFR458842 MPN458842 MZJ458842 NJF458842 NTB458842 OCX458842 OMT458842 OWP458842 PGL458842 PQH458842 QAD458842 QJZ458842 QTV458842 RDR458842 RNN458842 RXJ458842 SHF458842 SRB458842 TAX458842 TKT458842 TUP458842 UEL458842 UOH458842 UYD458842 VHZ458842 VRV458842 WBR458842 WLN458842 WVJ458842 B524382 IX524378 ST524378 ACP524378 AML524378 AWH524378 BGD524378 BPZ524378 BZV524378 CJR524378 CTN524378 DDJ524378 DNF524378 DXB524378 EGX524378 EQT524378 FAP524378 FKL524378 FUH524378 GED524378 GNZ524378 GXV524378 HHR524378 HRN524378 IBJ524378 ILF524378 IVB524378 JEX524378 JOT524378 JYP524378 KIL524378 KSH524378 LCD524378 LLZ524378 LVV524378 MFR524378 MPN524378 MZJ524378 NJF524378 NTB524378 OCX524378 OMT524378 OWP524378 PGL524378 PQH524378 QAD524378 QJZ524378 QTV524378 RDR524378 RNN524378 RXJ524378 SHF524378 SRB524378 TAX524378 TKT524378 TUP524378 UEL524378 UOH524378 UYD524378 VHZ524378 VRV524378 WBR524378 WLN524378 WVJ524378 B589918 IX589914 ST589914 ACP589914 AML589914 AWH589914 BGD589914 BPZ589914 BZV589914 CJR589914 CTN589914 DDJ589914 DNF589914 DXB589914 EGX589914 EQT589914 FAP589914 FKL589914 FUH589914 GED589914 GNZ589914 GXV589914 HHR589914 HRN589914 IBJ589914 ILF589914 IVB589914 JEX589914 JOT589914 JYP589914 KIL589914 KSH589914 LCD589914 LLZ589914 LVV589914 MFR589914 MPN589914 MZJ589914 NJF589914 NTB589914 OCX589914 OMT589914 OWP589914 PGL589914 PQH589914 QAD589914 QJZ589914 QTV589914 RDR589914 RNN589914 RXJ589914 SHF589914 SRB589914 TAX589914 TKT589914 TUP589914 UEL589914 UOH589914 UYD589914 VHZ589914 VRV589914 WBR589914 WLN589914 WVJ589914 B655454 IX655450 ST655450 ACP655450 AML655450 AWH655450 BGD655450 BPZ655450 BZV655450 CJR655450 CTN655450 DDJ655450 DNF655450 DXB655450 EGX655450 EQT655450 FAP655450 FKL655450 FUH655450 GED655450 GNZ655450 GXV655450 HHR655450 HRN655450 IBJ655450 ILF655450 IVB655450 JEX655450 JOT655450 JYP655450 KIL655450 KSH655450 LCD655450 LLZ655450 LVV655450 MFR655450 MPN655450 MZJ655450 NJF655450 NTB655450 OCX655450 OMT655450 OWP655450 PGL655450 PQH655450 QAD655450 QJZ655450 QTV655450 RDR655450 RNN655450 RXJ655450 SHF655450 SRB655450 TAX655450 TKT655450 TUP655450 UEL655450 UOH655450 UYD655450 VHZ655450 VRV655450 WBR655450 WLN655450 WVJ655450 B720990 IX720986 ST720986 ACP720986 AML720986 AWH720986 BGD720986 BPZ720986 BZV720986 CJR720986 CTN720986 DDJ720986 DNF720986 DXB720986 EGX720986 EQT720986 FAP720986 FKL720986 FUH720986 GED720986 GNZ720986 GXV720986 HHR720986 HRN720986 IBJ720986 ILF720986 IVB720986 JEX720986 JOT720986 JYP720986 KIL720986 KSH720986 LCD720986 LLZ720986 LVV720986 MFR720986 MPN720986 MZJ720986 NJF720986 NTB720986 OCX720986 OMT720986 OWP720986 PGL720986 PQH720986 QAD720986 QJZ720986 QTV720986 RDR720986 RNN720986 RXJ720986 SHF720986 SRB720986 TAX720986 TKT720986 TUP720986 UEL720986 UOH720986 UYD720986 VHZ720986 VRV720986 WBR720986 WLN720986 WVJ720986 B786526 IX786522 ST786522 ACP786522 AML786522 AWH786522 BGD786522 BPZ786522 BZV786522 CJR786522 CTN786522 DDJ786522 DNF786522 DXB786522 EGX786522 EQT786522 FAP786522 FKL786522 FUH786522 GED786522 GNZ786522 GXV786522 HHR786522 HRN786522 IBJ786522 ILF786522 IVB786522 JEX786522 JOT786522 JYP786522 KIL786522 KSH786522 LCD786522 LLZ786522 LVV786522 MFR786522 MPN786522 MZJ786522 NJF786522 NTB786522 OCX786522 OMT786522 OWP786522 PGL786522 PQH786522 QAD786522 QJZ786522 QTV786522 RDR786522 RNN786522 RXJ786522 SHF786522 SRB786522 TAX786522 TKT786522 TUP786522 UEL786522 UOH786522 UYD786522 VHZ786522 VRV786522 WBR786522 WLN786522 WVJ786522 B852062 IX852058 ST852058 ACP852058 AML852058 AWH852058 BGD852058 BPZ852058 BZV852058 CJR852058 CTN852058 DDJ852058 DNF852058 DXB852058 EGX852058 EQT852058 FAP852058 FKL852058 FUH852058 GED852058 GNZ852058 GXV852058 HHR852058 HRN852058 IBJ852058 ILF852058 IVB852058 JEX852058 JOT852058 JYP852058 KIL852058 KSH852058 LCD852058 LLZ852058 LVV852058 MFR852058 MPN852058 MZJ852058 NJF852058 NTB852058 OCX852058 OMT852058 OWP852058 PGL852058 PQH852058 QAD852058 QJZ852058 QTV852058 RDR852058 RNN852058 RXJ852058 SHF852058 SRB852058 TAX852058 TKT852058 TUP852058 UEL852058 UOH852058 UYD852058 VHZ852058 VRV852058 WBR852058 WLN852058 WVJ852058 B917598 IX917594 ST917594 ACP917594 AML917594 AWH917594 BGD917594 BPZ917594 BZV917594 CJR917594 CTN917594 DDJ917594 DNF917594 DXB917594 EGX917594 EQT917594 FAP917594 FKL917594 FUH917594 GED917594 GNZ917594 GXV917594 HHR917594 HRN917594 IBJ917594 ILF917594 IVB917594 JEX917594 JOT917594 JYP917594 KIL917594 KSH917594 LCD917594 LLZ917594 LVV917594 MFR917594 MPN917594 MZJ917594 NJF917594 NTB917594 OCX917594 OMT917594 OWP917594 PGL917594 PQH917594 QAD917594 QJZ917594 QTV917594 RDR917594 RNN917594 RXJ917594 SHF917594 SRB917594 TAX917594 TKT917594 TUP917594 UEL917594 UOH917594 UYD917594 VHZ917594 VRV917594 WBR917594 WLN917594 WVJ917594 B983134 IX983130 ST983130 ACP983130 AML983130 AWH983130 BGD983130 BPZ983130 BZV983130 CJR983130 CTN983130 DDJ983130 DNF983130 DXB983130 EGX983130 EQT983130 FAP983130 FKL983130 FUH983130 GED983130 GNZ983130 GXV983130 HHR983130 HRN983130 IBJ983130 ILF983130 IVB983130 JEX983130 JOT983130 JYP983130 KIL983130 KSH983130 LCD983130 LLZ983130 LVV983130 MFR983130 MPN983130 MZJ983130 NJF983130 NTB983130 OCX983130 OMT983130 OWP983130 PGL983130 PQH983130 QAD983130 QJZ983130 QTV983130 RDR983130 RNN983130 RXJ983130 SHF983130 SRB983130 TAX983130 TKT983130 TUP983130 UEL983130 UOH983130 UYD983130 VHZ983130 VRV983130 WBR983130 WLN983130 WVJ983130 B89 IX85 ST85 ACP85 AML85 AWH85 BGD85 BPZ85 BZV85 CJR85 CTN85 DDJ85 DNF85 DXB85 EGX85 EQT85 FAP85 FKL85 FUH85 GED85 GNZ85 GXV85 HHR85 HRN85 IBJ85 ILF85 IVB85 JEX85 JOT85 JYP85 KIL85 KSH85 LCD85 LLZ85 LVV85 MFR85 MPN85 MZJ85 NJF85 NTB85 OCX85 OMT85 OWP85 PGL85 PQH85 QAD85 QJZ85 QTV85 RDR85 RNN85 RXJ85 SHF85 SRB85 TAX85 TKT85 TUP85 UEL85 UOH85 UYD85 VHZ85 VRV85 WBR85 WLN85 WVJ85 B65625 IX65621 ST65621 ACP65621 AML65621 AWH65621 BGD65621 BPZ65621 BZV65621 CJR65621 CTN65621 DDJ65621 DNF65621 DXB65621 EGX65621 EQT65621 FAP65621 FKL65621 FUH65621 GED65621 GNZ65621 GXV65621 HHR65621 HRN65621 IBJ65621 ILF65621 IVB65621 JEX65621 JOT65621 JYP65621 KIL65621 KSH65621 LCD65621 LLZ65621 LVV65621 MFR65621 MPN65621 MZJ65621 NJF65621 NTB65621 OCX65621 OMT65621 OWP65621 PGL65621 PQH65621 QAD65621 QJZ65621 QTV65621 RDR65621 RNN65621 RXJ65621 SHF65621 SRB65621 TAX65621 TKT65621 TUP65621 UEL65621 UOH65621 UYD65621 VHZ65621 VRV65621 WBR65621 WLN65621 WVJ65621 B131161 IX131157 ST131157 ACP131157 AML131157 AWH131157 BGD131157 BPZ131157 BZV131157 CJR131157 CTN131157 DDJ131157 DNF131157 DXB131157 EGX131157 EQT131157 FAP131157 FKL131157 FUH131157 GED131157 GNZ131157 GXV131157 HHR131157 HRN131157 IBJ131157 ILF131157 IVB131157 JEX131157 JOT131157 JYP131157 KIL131157 KSH131157 LCD131157 LLZ131157 LVV131157 MFR131157 MPN131157 MZJ131157 NJF131157 NTB131157 OCX131157 OMT131157 OWP131157 PGL131157 PQH131157 QAD131157 QJZ131157 QTV131157 RDR131157 RNN131157 RXJ131157 SHF131157 SRB131157 TAX131157 TKT131157 TUP131157 UEL131157 UOH131157 UYD131157 VHZ131157 VRV131157 WBR131157 WLN131157 WVJ131157 B196697 IX196693 ST196693 ACP196693 AML196693 AWH196693 BGD196693 BPZ196693 BZV196693 CJR196693 CTN196693 DDJ196693 DNF196693 DXB196693 EGX196693 EQT196693 FAP196693 FKL196693 FUH196693 GED196693 GNZ196693 GXV196693 HHR196693 HRN196693 IBJ196693 ILF196693 IVB196693 JEX196693 JOT196693 JYP196693 KIL196693 KSH196693 LCD196693 LLZ196693 LVV196693 MFR196693 MPN196693 MZJ196693 NJF196693 NTB196693 OCX196693 OMT196693 OWP196693 PGL196693 PQH196693 QAD196693 QJZ196693 QTV196693 RDR196693 RNN196693 RXJ196693 SHF196693 SRB196693 TAX196693 TKT196693 TUP196693 UEL196693 UOH196693 UYD196693 VHZ196693 VRV196693 WBR196693 WLN196693 WVJ196693 B262233 IX262229 ST262229 ACP262229 AML262229 AWH262229 BGD262229 BPZ262229 BZV262229 CJR262229 CTN262229 DDJ262229 DNF262229 DXB262229 EGX262229 EQT262229 FAP262229 FKL262229 FUH262229 GED262229 GNZ262229 GXV262229 HHR262229 HRN262229 IBJ262229 ILF262229 IVB262229 JEX262229 JOT262229 JYP262229 KIL262229 KSH262229 LCD262229 LLZ262229 LVV262229 MFR262229 MPN262229 MZJ262229 NJF262229 NTB262229 OCX262229 OMT262229 OWP262229 PGL262229 PQH262229 QAD262229 QJZ262229 QTV262229 RDR262229 RNN262229 RXJ262229 SHF262229 SRB262229 TAX262229 TKT262229 TUP262229 UEL262229 UOH262229 UYD262229 VHZ262229 VRV262229 WBR262229 WLN262229 WVJ262229 B327769 IX327765 ST327765 ACP327765 AML327765 AWH327765 BGD327765 BPZ327765 BZV327765 CJR327765 CTN327765 DDJ327765 DNF327765 DXB327765 EGX327765 EQT327765 FAP327765 FKL327765 FUH327765 GED327765 GNZ327765 GXV327765 HHR327765 HRN327765 IBJ327765 ILF327765 IVB327765 JEX327765 JOT327765 JYP327765 KIL327765 KSH327765 LCD327765 LLZ327765 LVV327765 MFR327765 MPN327765 MZJ327765 NJF327765 NTB327765 OCX327765 OMT327765 OWP327765 PGL327765 PQH327765 QAD327765 QJZ327765 QTV327765 RDR327765 RNN327765 RXJ327765 SHF327765 SRB327765 TAX327765 TKT327765 TUP327765 UEL327765 UOH327765 UYD327765 VHZ327765 VRV327765 WBR327765 WLN327765 WVJ327765 B393305 IX393301 ST393301 ACP393301 AML393301 AWH393301 BGD393301 BPZ393301 BZV393301 CJR393301 CTN393301 DDJ393301 DNF393301 DXB393301 EGX393301 EQT393301 FAP393301 FKL393301 FUH393301 GED393301 GNZ393301 GXV393301 HHR393301 HRN393301 IBJ393301 ILF393301 IVB393301 JEX393301 JOT393301 JYP393301 KIL393301 KSH393301 LCD393301 LLZ393301 LVV393301 MFR393301 MPN393301 MZJ393301 NJF393301 NTB393301 OCX393301 OMT393301 OWP393301 PGL393301 PQH393301 QAD393301 QJZ393301 QTV393301 RDR393301 RNN393301 RXJ393301 SHF393301 SRB393301 TAX393301 TKT393301 TUP393301 UEL393301 UOH393301 UYD393301 VHZ393301 VRV393301 WBR393301 WLN393301 WVJ393301 B458841 IX458837 ST458837 ACP458837 AML458837 AWH458837 BGD458837 BPZ458837 BZV458837 CJR458837 CTN458837 DDJ458837 DNF458837 DXB458837 EGX458837 EQT458837 FAP458837 FKL458837 FUH458837 GED458837 GNZ458837 GXV458837 HHR458837 HRN458837 IBJ458837 ILF458837 IVB458837 JEX458837 JOT458837 JYP458837 KIL458837 KSH458837 LCD458837 LLZ458837 LVV458837 MFR458837 MPN458837 MZJ458837 NJF458837 NTB458837 OCX458837 OMT458837 OWP458837 PGL458837 PQH458837 QAD458837 QJZ458837 QTV458837 RDR458837 RNN458837 RXJ458837 SHF458837 SRB458837 TAX458837 TKT458837 TUP458837 UEL458837 UOH458837 UYD458837 VHZ458837 VRV458837 WBR458837 WLN458837 WVJ458837 B524377 IX524373 ST524373 ACP524373 AML524373 AWH524373 BGD524373 BPZ524373 BZV524373 CJR524373 CTN524373 DDJ524373 DNF524373 DXB524373 EGX524373 EQT524373 FAP524373 FKL524373 FUH524373 GED524373 GNZ524373 GXV524373 HHR524373 HRN524373 IBJ524373 ILF524373 IVB524373 JEX524373 JOT524373 JYP524373 KIL524373 KSH524373 LCD524373 LLZ524373 LVV524373 MFR524373 MPN524373 MZJ524373 NJF524373 NTB524373 OCX524373 OMT524373 OWP524373 PGL524373 PQH524373 QAD524373 QJZ524373 QTV524373 RDR524373 RNN524373 RXJ524373 SHF524373 SRB524373 TAX524373 TKT524373 TUP524373 UEL524373 UOH524373 UYD524373 VHZ524373 VRV524373 WBR524373 WLN524373 WVJ524373 B589913 IX589909 ST589909 ACP589909 AML589909 AWH589909 BGD589909 BPZ589909 BZV589909 CJR589909 CTN589909 DDJ589909 DNF589909 DXB589909 EGX589909 EQT589909 FAP589909 FKL589909 FUH589909 GED589909 GNZ589909 GXV589909 HHR589909 HRN589909 IBJ589909 ILF589909 IVB589909 JEX589909 JOT589909 JYP589909 KIL589909 KSH589909 LCD589909 LLZ589909 LVV589909 MFR589909 MPN589909 MZJ589909 NJF589909 NTB589909 OCX589909 OMT589909 OWP589909 PGL589909 PQH589909 QAD589909 QJZ589909 QTV589909 RDR589909 RNN589909 RXJ589909 SHF589909 SRB589909 TAX589909 TKT589909 TUP589909 UEL589909 UOH589909 UYD589909 VHZ589909 VRV589909 WBR589909 WLN589909 WVJ589909 B655449 IX655445 ST655445 ACP655445 AML655445 AWH655445 BGD655445 BPZ655445 BZV655445 CJR655445 CTN655445 DDJ655445 DNF655445 DXB655445 EGX655445 EQT655445 FAP655445 FKL655445 FUH655445 GED655445 GNZ655445 GXV655445 HHR655445 HRN655445 IBJ655445 ILF655445 IVB655445 JEX655445 JOT655445 JYP655445 KIL655445 KSH655445 LCD655445 LLZ655445 LVV655445 MFR655445 MPN655445 MZJ655445 NJF655445 NTB655445 OCX655445 OMT655445 OWP655445 PGL655445 PQH655445 QAD655445 QJZ655445 QTV655445 RDR655445 RNN655445 RXJ655445 SHF655445 SRB655445 TAX655445 TKT655445 TUP655445 UEL655445 UOH655445 UYD655445 VHZ655445 VRV655445 WBR655445 WLN655445 WVJ655445 B720985 IX720981 ST720981 ACP720981 AML720981 AWH720981 BGD720981 BPZ720981 BZV720981 CJR720981 CTN720981 DDJ720981 DNF720981 DXB720981 EGX720981 EQT720981 FAP720981 FKL720981 FUH720981 GED720981 GNZ720981 GXV720981 HHR720981 HRN720981 IBJ720981 ILF720981 IVB720981 JEX720981 JOT720981 JYP720981 KIL720981 KSH720981 LCD720981 LLZ720981 LVV720981 MFR720981 MPN720981 MZJ720981 NJF720981 NTB720981 OCX720981 OMT720981 OWP720981 PGL720981 PQH720981 QAD720981 QJZ720981 QTV720981 RDR720981 RNN720981 RXJ720981 SHF720981 SRB720981 TAX720981 TKT720981 TUP720981 UEL720981 UOH720981 UYD720981 VHZ720981 VRV720981 WBR720981 WLN720981 WVJ720981 B786521 IX786517 ST786517 ACP786517 AML786517 AWH786517 BGD786517 BPZ786517 BZV786517 CJR786517 CTN786517 DDJ786517 DNF786517 DXB786517 EGX786517 EQT786517 FAP786517 FKL786517 FUH786517 GED786517 GNZ786517 GXV786517 HHR786517 HRN786517 IBJ786517 ILF786517 IVB786517 JEX786517 JOT786517 JYP786517 KIL786517 KSH786517 LCD786517 LLZ786517 LVV786517 MFR786517 MPN786517 MZJ786517 NJF786517 NTB786517 OCX786517 OMT786517 OWP786517 PGL786517 PQH786517 QAD786517 QJZ786517 QTV786517 RDR786517 RNN786517 RXJ786517 SHF786517 SRB786517 TAX786517 TKT786517 TUP786517 UEL786517 UOH786517 UYD786517 VHZ786517 VRV786517 WBR786517 WLN786517 WVJ786517 B852057 IX852053 ST852053 ACP852053 AML852053 AWH852053 BGD852053 BPZ852053 BZV852053 CJR852053 CTN852053 DDJ852053 DNF852053 DXB852053 EGX852053 EQT852053 FAP852053 FKL852053 FUH852053 GED852053 GNZ852053 GXV852053 HHR852053 HRN852053 IBJ852053 ILF852053 IVB852053 JEX852053 JOT852053 JYP852053 KIL852053 KSH852053 LCD852053 LLZ852053 LVV852053 MFR852053 MPN852053 MZJ852053 NJF852053 NTB852053 OCX852053 OMT852053 OWP852053 PGL852053 PQH852053 QAD852053 QJZ852053 QTV852053 RDR852053 RNN852053 RXJ852053 SHF852053 SRB852053 TAX852053 TKT852053 TUP852053 UEL852053 UOH852053 UYD852053 VHZ852053 VRV852053 WBR852053 WLN852053 WVJ852053 B917593 IX917589 ST917589 ACP917589 AML917589 AWH917589 BGD917589 BPZ917589 BZV917589 CJR917589 CTN917589 DDJ917589 DNF917589 DXB917589 EGX917589 EQT917589 FAP917589 FKL917589 FUH917589 GED917589 GNZ917589 GXV917589 HHR917589 HRN917589 IBJ917589 ILF917589 IVB917589 JEX917589 JOT917589 JYP917589 KIL917589 KSH917589 LCD917589 LLZ917589 LVV917589 MFR917589 MPN917589 MZJ917589 NJF917589 NTB917589 OCX917589 OMT917589 OWP917589 PGL917589 PQH917589 QAD917589 QJZ917589 QTV917589 RDR917589 RNN917589 RXJ917589 SHF917589 SRB917589 TAX917589 TKT917589 TUP917589 UEL917589 UOH917589 UYD917589 VHZ917589 VRV917589 WBR917589 WLN917589 WVJ917589 B983129 IX983125 ST983125 ACP983125 AML983125 AWH983125 BGD983125 BPZ983125 BZV983125 CJR983125 CTN983125 DDJ983125 DNF983125 DXB983125 EGX983125 EQT983125 FAP983125 FKL983125 FUH983125 GED983125 GNZ983125 GXV983125 HHR983125 HRN983125 IBJ983125 ILF983125 IVB983125 JEX983125 JOT983125 JYP983125 KIL983125 KSH983125 LCD983125 LLZ983125 LVV983125 MFR983125 MPN983125 MZJ983125 NJF983125 NTB983125 OCX983125 OMT983125 OWP983125 PGL983125 PQH983125 QAD983125 QJZ983125 QTV983125 RDR983125 RNN983125 RXJ983125 SHF983125 SRB983125 TAX983125 TKT983125 TUP983125 UEL983125 UOH983125 UYD983125 VHZ983125 VRV983125 WBR983125 WLN983125 WVJ983125 B91:B92 IX87:IX88 ST87:ST88 ACP87:ACP88 AML87:AML88 AWH87:AWH88 BGD87:BGD88 BPZ87:BPZ88 BZV87:BZV88 CJR87:CJR88 CTN87:CTN88 DDJ87:DDJ88 DNF87:DNF88 DXB87:DXB88 EGX87:EGX88 EQT87:EQT88 FAP87:FAP88 FKL87:FKL88 FUH87:FUH88 GED87:GED88 GNZ87:GNZ88 GXV87:GXV88 HHR87:HHR88 HRN87:HRN88 IBJ87:IBJ88 ILF87:ILF88 IVB87:IVB88 JEX87:JEX88 JOT87:JOT88 JYP87:JYP88 KIL87:KIL88 KSH87:KSH88 LCD87:LCD88 LLZ87:LLZ88 LVV87:LVV88 MFR87:MFR88 MPN87:MPN88 MZJ87:MZJ88 NJF87:NJF88 NTB87:NTB88 OCX87:OCX88 OMT87:OMT88 OWP87:OWP88 PGL87:PGL88 PQH87:PQH88 QAD87:QAD88 QJZ87:QJZ88 QTV87:QTV88 RDR87:RDR88 RNN87:RNN88 RXJ87:RXJ88 SHF87:SHF88 SRB87:SRB88 TAX87:TAX88 TKT87:TKT88 TUP87:TUP88 UEL87:UEL88 UOH87:UOH88 UYD87:UYD88 VHZ87:VHZ88 VRV87:VRV88 WBR87:WBR88 WLN87:WLN88 WVJ87:WVJ88 B65627:B65628 IX65623:IX65624 ST65623:ST65624 ACP65623:ACP65624 AML65623:AML65624 AWH65623:AWH65624 BGD65623:BGD65624 BPZ65623:BPZ65624 BZV65623:BZV65624 CJR65623:CJR65624 CTN65623:CTN65624 DDJ65623:DDJ65624 DNF65623:DNF65624 DXB65623:DXB65624 EGX65623:EGX65624 EQT65623:EQT65624 FAP65623:FAP65624 FKL65623:FKL65624 FUH65623:FUH65624 GED65623:GED65624 GNZ65623:GNZ65624 GXV65623:GXV65624 HHR65623:HHR65624 HRN65623:HRN65624 IBJ65623:IBJ65624 ILF65623:ILF65624 IVB65623:IVB65624 JEX65623:JEX65624 JOT65623:JOT65624 JYP65623:JYP65624 KIL65623:KIL65624 KSH65623:KSH65624 LCD65623:LCD65624 LLZ65623:LLZ65624 LVV65623:LVV65624 MFR65623:MFR65624 MPN65623:MPN65624 MZJ65623:MZJ65624 NJF65623:NJF65624 NTB65623:NTB65624 OCX65623:OCX65624 OMT65623:OMT65624 OWP65623:OWP65624 PGL65623:PGL65624 PQH65623:PQH65624 QAD65623:QAD65624 QJZ65623:QJZ65624 QTV65623:QTV65624 RDR65623:RDR65624 RNN65623:RNN65624 RXJ65623:RXJ65624 SHF65623:SHF65624 SRB65623:SRB65624 TAX65623:TAX65624 TKT65623:TKT65624 TUP65623:TUP65624 UEL65623:UEL65624 UOH65623:UOH65624 UYD65623:UYD65624 VHZ65623:VHZ65624 VRV65623:VRV65624 WBR65623:WBR65624 WLN65623:WLN65624 WVJ65623:WVJ65624 B131163:B131164 IX131159:IX131160 ST131159:ST131160 ACP131159:ACP131160 AML131159:AML131160 AWH131159:AWH131160 BGD131159:BGD131160 BPZ131159:BPZ131160 BZV131159:BZV131160 CJR131159:CJR131160 CTN131159:CTN131160 DDJ131159:DDJ131160 DNF131159:DNF131160 DXB131159:DXB131160 EGX131159:EGX131160 EQT131159:EQT131160 FAP131159:FAP131160 FKL131159:FKL131160 FUH131159:FUH131160 GED131159:GED131160 GNZ131159:GNZ131160 GXV131159:GXV131160 HHR131159:HHR131160 HRN131159:HRN131160 IBJ131159:IBJ131160 ILF131159:ILF131160 IVB131159:IVB131160 JEX131159:JEX131160 JOT131159:JOT131160 JYP131159:JYP131160 KIL131159:KIL131160 KSH131159:KSH131160 LCD131159:LCD131160 LLZ131159:LLZ131160 LVV131159:LVV131160 MFR131159:MFR131160 MPN131159:MPN131160 MZJ131159:MZJ131160 NJF131159:NJF131160 NTB131159:NTB131160 OCX131159:OCX131160 OMT131159:OMT131160 OWP131159:OWP131160 PGL131159:PGL131160 PQH131159:PQH131160 QAD131159:QAD131160 QJZ131159:QJZ131160 QTV131159:QTV131160 RDR131159:RDR131160 RNN131159:RNN131160 RXJ131159:RXJ131160 SHF131159:SHF131160 SRB131159:SRB131160 TAX131159:TAX131160 TKT131159:TKT131160 TUP131159:TUP131160 UEL131159:UEL131160 UOH131159:UOH131160 UYD131159:UYD131160 VHZ131159:VHZ131160 VRV131159:VRV131160 WBR131159:WBR131160 WLN131159:WLN131160 WVJ131159:WVJ131160 B196699:B196700 IX196695:IX196696 ST196695:ST196696 ACP196695:ACP196696 AML196695:AML196696 AWH196695:AWH196696 BGD196695:BGD196696 BPZ196695:BPZ196696 BZV196695:BZV196696 CJR196695:CJR196696 CTN196695:CTN196696 DDJ196695:DDJ196696 DNF196695:DNF196696 DXB196695:DXB196696 EGX196695:EGX196696 EQT196695:EQT196696 FAP196695:FAP196696 FKL196695:FKL196696 FUH196695:FUH196696 GED196695:GED196696 GNZ196695:GNZ196696 GXV196695:GXV196696 HHR196695:HHR196696 HRN196695:HRN196696 IBJ196695:IBJ196696 ILF196695:ILF196696 IVB196695:IVB196696 JEX196695:JEX196696 JOT196695:JOT196696 JYP196695:JYP196696 KIL196695:KIL196696 KSH196695:KSH196696 LCD196695:LCD196696 LLZ196695:LLZ196696 LVV196695:LVV196696 MFR196695:MFR196696 MPN196695:MPN196696 MZJ196695:MZJ196696 NJF196695:NJF196696 NTB196695:NTB196696 OCX196695:OCX196696 OMT196695:OMT196696 OWP196695:OWP196696 PGL196695:PGL196696 PQH196695:PQH196696 QAD196695:QAD196696 QJZ196695:QJZ196696 QTV196695:QTV196696 RDR196695:RDR196696 RNN196695:RNN196696 RXJ196695:RXJ196696 SHF196695:SHF196696 SRB196695:SRB196696 TAX196695:TAX196696 TKT196695:TKT196696 TUP196695:TUP196696 UEL196695:UEL196696 UOH196695:UOH196696 UYD196695:UYD196696 VHZ196695:VHZ196696 VRV196695:VRV196696 WBR196695:WBR196696 WLN196695:WLN196696 WVJ196695:WVJ196696 B262235:B262236 IX262231:IX262232 ST262231:ST262232 ACP262231:ACP262232 AML262231:AML262232 AWH262231:AWH262232 BGD262231:BGD262232 BPZ262231:BPZ262232 BZV262231:BZV262232 CJR262231:CJR262232 CTN262231:CTN262232 DDJ262231:DDJ262232 DNF262231:DNF262232 DXB262231:DXB262232 EGX262231:EGX262232 EQT262231:EQT262232 FAP262231:FAP262232 FKL262231:FKL262232 FUH262231:FUH262232 GED262231:GED262232 GNZ262231:GNZ262232 GXV262231:GXV262232 HHR262231:HHR262232 HRN262231:HRN262232 IBJ262231:IBJ262232 ILF262231:ILF262232 IVB262231:IVB262232 JEX262231:JEX262232 JOT262231:JOT262232 JYP262231:JYP262232 KIL262231:KIL262232 KSH262231:KSH262232 LCD262231:LCD262232 LLZ262231:LLZ262232 LVV262231:LVV262232 MFR262231:MFR262232 MPN262231:MPN262232 MZJ262231:MZJ262232 NJF262231:NJF262232 NTB262231:NTB262232 OCX262231:OCX262232 OMT262231:OMT262232 OWP262231:OWP262232 PGL262231:PGL262232 PQH262231:PQH262232 QAD262231:QAD262232 QJZ262231:QJZ262232 QTV262231:QTV262232 RDR262231:RDR262232 RNN262231:RNN262232 RXJ262231:RXJ262232 SHF262231:SHF262232 SRB262231:SRB262232 TAX262231:TAX262232 TKT262231:TKT262232 TUP262231:TUP262232 UEL262231:UEL262232 UOH262231:UOH262232 UYD262231:UYD262232 VHZ262231:VHZ262232 VRV262231:VRV262232 WBR262231:WBR262232 WLN262231:WLN262232 WVJ262231:WVJ262232 B327771:B327772 IX327767:IX327768 ST327767:ST327768 ACP327767:ACP327768 AML327767:AML327768 AWH327767:AWH327768 BGD327767:BGD327768 BPZ327767:BPZ327768 BZV327767:BZV327768 CJR327767:CJR327768 CTN327767:CTN327768 DDJ327767:DDJ327768 DNF327767:DNF327768 DXB327767:DXB327768 EGX327767:EGX327768 EQT327767:EQT327768 FAP327767:FAP327768 FKL327767:FKL327768 FUH327767:FUH327768 GED327767:GED327768 GNZ327767:GNZ327768 GXV327767:GXV327768 HHR327767:HHR327768 HRN327767:HRN327768 IBJ327767:IBJ327768 ILF327767:ILF327768 IVB327767:IVB327768 JEX327767:JEX327768 JOT327767:JOT327768 JYP327767:JYP327768 KIL327767:KIL327768 KSH327767:KSH327768 LCD327767:LCD327768 LLZ327767:LLZ327768 LVV327767:LVV327768 MFR327767:MFR327768 MPN327767:MPN327768 MZJ327767:MZJ327768 NJF327767:NJF327768 NTB327767:NTB327768 OCX327767:OCX327768 OMT327767:OMT327768 OWP327767:OWP327768 PGL327767:PGL327768 PQH327767:PQH327768 QAD327767:QAD327768 QJZ327767:QJZ327768 QTV327767:QTV327768 RDR327767:RDR327768 RNN327767:RNN327768 RXJ327767:RXJ327768 SHF327767:SHF327768 SRB327767:SRB327768 TAX327767:TAX327768 TKT327767:TKT327768 TUP327767:TUP327768 UEL327767:UEL327768 UOH327767:UOH327768 UYD327767:UYD327768 VHZ327767:VHZ327768 VRV327767:VRV327768 WBR327767:WBR327768 WLN327767:WLN327768 WVJ327767:WVJ327768 B393307:B393308 IX393303:IX393304 ST393303:ST393304 ACP393303:ACP393304 AML393303:AML393304 AWH393303:AWH393304 BGD393303:BGD393304 BPZ393303:BPZ393304 BZV393303:BZV393304 CJR393303:CJR393304 CTN393303:CTN393304 DDJ393303:DDJ393304 DNF393303:DNF393304 DXB393303:DXB393304 EGX393303:EGX393304 EQT393303:EQT393304 FAP393303:FAP393304 FKL393303:FKL393304 FUH393303:FUH393304 GED393303:GED393304 GNZ393303:GNZ393304 GXV393303:GXV393304 HHR393303:HHR393304 HRN393303:HRN393304 IBJ393303:IBJ393304 ILF393303:ILF393304 IVB393303:IVB393304 JEX393303:JEX393304 JOT393303:JOT393304 JYP393303:JYP393304 KIL393303:KIL393304 KSH393303:KSH393304 LCD393303:LCD393304 LLZ393303:LLZ393304 LVV393303:LVV393304 MFR393303:MFR393304 MPN393303:MPN393304 MZJ393303:MZJ393304 NJF393303:NJF393304 NTB393303:NTB393304 OCX393303:OCX393304 OMT393303:OMT393304 OWP393303:OWP393304 PGL393303:PGL393304 PQH393303:PQH393304 QAD393303:QAD393304 QJZ393303:QJZ393304 QTV393303:QTV393304 RDR393303:RDR393304 RNN393303:RNN393304 RXJ393303:RXJ393304 SHF393303:SHF393304 SRB393303:SRB393304 TAX393303:TAX393304 TKT393303:TKT393304 TUP393303:TUP393304 UEL393303:UEL393304 UOH393303:UOH393304 UYD393303:UYD393304 VHZ393303:VHZ393304 VRV393303:VRV393304 WBR393303:WBR393304 WLN393303:WLN393304 WVJ393303:WVJ393304 B458843:B458844 IX458839:IX458840 ST458839:ST458840 ACP458839:ACP458840 AML458839:AML458840 AWH458839:AWH458840 BGD458839:BGD458840 BPZ458839:BPZ458840 BZV458839:BZV458840 CJR458839:CJR458840 CTN458839:CTN458840 DDJ458839:DDJ458840 DNF458839:DNF458840 DXB458839:DXB458840 EGX458839:EGX458840 EQT458839:EQT458840 FAP458839:FAP458840 FKL458839:FKL458840 FUH458839:FUH458840 GED458839:GED458840 GNZ458839:GNZ458840 GXV458839:GXV458840 HHR458839:HHR458840 HRN458839:HRN458840 IBJ458839:IBJ458840 ILF458839:ILF458840 IVB458839:IVB458840 JEX458839:JEX458840 JOT458839:JOT458840 JYP458839:JYP458840 KIL458839:KIL458840 KSH458839:KSH458840 LCD458839:LCD458840 LLZ458839:LLZ458840 LVV458839:LVV458840 MFR458839:MFR458840 MPN458839:MPN458840 MZJ458839:MZJ458840 NJF458839:NJF458840 NTB458839:NTB458840 OCX458839:OCX458840 OMT458839:OMT458840 OWP458839:OWP458840 PGL458839:PGL458840 PQH458839:PQH458840 QAD458839:QAD458840 QJZ458839:QJZ458840 QTV458839:QTV458840 RDR458839:RDR458840 RNN458839:RNN458840 RXJ458839:RXJ458840 SHF458839:SHF458840 SRB458839:SRB458840 TAX458839:TAX458840 TKT458839:TKT458840 TUP458839:TUP458840 UEL458839:UEL458840 UOH458839:UOH458840 UYD458839:UYD458840 VHZ458839:VHZ458840 VRV458839:VRV458840 WBR458839:WBR458840 WLN458839:WLN458840 WVJ458839:WVJ458840 B524379:B524380 IX524375:IX524376 ST524375:ST524376 ACP524375:ACP524376 AML524375:AML524376 AWH524375:AWH524376 BGD524375:BGD524376 BPZ524375:BPZ524376 BZV524375:BZV524376 CJR524375:CJR524376 CTN524375:CTN524376 DDJ524375:DDJ524376 DNF524375:DNF524376 DXB524375:DXB524376 EGX524375:EGX524376 EQT524375:EQT524376 FAP524375:FAP524376 FKL524375:FKL524376 FUH524375:FUH524376 GED524375:GED524376 GNZ524375:GNZ524376 GXV524375:GXV524376 HHR524375:HHR524376 HRN524375:HRN524376 IBJ524375:IBJ524376 ILF524375:ILF524376 IVB524375:IVB524376 JEX524375:JEX524376 JOT524375:JOT524376 JYP524375:JYP524376 KIL524375:KIL524376 KSH524375:KSH524376 LCD524375:LCD524376 LLZ524375:LLZ524376 LVV524375:LVV524376 MFR524375:MFR524376 MPN524375:MPN524376 MZJ524375:MZJ524376 NJF524375:NJF524376 NTB524375:NTB524376 OCX524375:OCX524376 OMT524375:OMT524376 OWP524375:OWP524376 PGL524375:PGL524376 PQH524375:PQH524376 QAD524375:QAD524376 QJZ524375:QJZ524376 QTV524375:QTV524376 RDR524375:RDR524376 RNN524375:RNN524376 RXJ524375:RXJ524376 SHF524375:SHF524376 SRB524375:SRB524376 TAX524375:TAX524376 TKT524375:TKT524376 TUP524375:TUP524376 UEL524375:UEL524376 UOH524375:UOH524376 UYD524375:UYD524376 VHZ524375:VHZ524376 VRV524375:VRV524376 WBR524375:WBR524376 WLN524375:WLN524376 WVJ524375:WVJ524376 B589915:B589916 IX589911:IX589912 ST589911:ST589912 ACP589911:ACP589912 AML589911:AML589912 AWH589911:AWH589912 BGD589911:BGD589912 BPZ589911:BPZ589912 BZV589911:BZV589912 CJR589911:CJR589912 CTN589911:CTN589912 DDJ589911:DDJ589912 DNF589911:DNF589912 DXB589911:DXB589912 EGX589911:EGX589912 EQT589911:EQT589912 FAP589911:FAP589912 FKL589911:FKL589912 FUH589911:FUH589912 GED589911:GED589912 GNZ589911:GNZ589912 GXV589911:GXV589912 HHR589911:HHR589912 HRN589911:HRN589912 IBJ589911:IBJ589912 ILF589911:ILF589912 IVB589911:IVB589912 JEX589911:JEX589912 JOT589911:JOT589912 JYP589911:JYP589912 KIL589911:KIL589912 KSH589911:KSH589912 LCD589911:LCD589912 LLZ589911:LLZ589912 LVV589911:LVV589912 MFR589911:MFR589912 MPN589911:MPN589912 MZJ589911:MZJ589912 NJF589911:NJF589912 NTB589911:NTB589912 OCX589911:OCX589912 OMT589911:OMT589912 OWP589911:OWP589912 PGL589911:PGL589912 PQH589911:PQH589912 QAD589911:QAD589912 QJZ589911:QJZ589912 QTV589911:QTV589912 RDR589911:RDR589912 RNN589911:RNN589912 RXJ589911:RXJ589912 SHF589911:SHF589912 SRB589911:SRB589912 TAX589911:TAX589912 TKT589911:TKT589912 TUP589911:TUP589912 UEL589911:UEL589912 UOH589911:UOH589912 UYD589911:UYD589912 VHZ589911:VHZ589912 VRV589911:VRV589912 WBR589911:WBR589912 WLN589911:WLN589912 WVJ589911:WVJ589912 B655451:B655452 IX655447:IX655448 ST655447:ST655448 ACP655447:ACP655448 AML655447:AML655448 AWH655447:AWH655448 BGD655447:BGD655448 BPZ655447:BPZ655448 BZV655447:BZV655448 CJR655447:CJR655448 CTN655447:CTN655448 DDJ655447:DDJ655448 DNF655447:DNF655448 DXB655447:DXB655448 EGX655447:EGX655448 EQT655447:EQT655448 FAP655447:FAP655448 FKL655447:FKL655448 FUH655447:FUH655448 GED655447:GED655448 GNZ655447:GNZ655448 GXV655447:GXV655448 HHR655447:HHR655448 HRN655447:HRN655448 IBJ655447:IBJ655448 ILF655447:ILF655448 IVB655447:IVB655448 JEX655447:JEX655448 JOT655447:JOT655448 JYP655447:JYP655448 KIL655447:KIL655448 KSH655447:KSH655448 LCD655447:LCD655448 LLZ655447:LLZ655448 LVV655447:LVV655448 MFR655447:MFR655448 MPN655447:MPN655448 MZJ655447:MZJ655448 NJF655447:NJF655448 NTB655447:NTB655448 OCX655447:OCX655448 OMT655447:OMT655448 OWP655447:OWP655448 PGL655447:PGL655448 PQH655447:PQH655448 QAD655447:QAD655448 QJZ655447:QJZ655448 QTV655447:QTV655448 RDR655447:RDR655448 RNN655447:RNN655448 RXJ655447:RXJ655448 SHF655447:SHF655448 SRB655447:SRB655448 TAX655447:TAX655448 TKT655447:TKT655448 TUP655447:TUP655448 UEL655447:UEL655448 UOH655447:UOH655448 UYD655447:UYD655448 VHZ655447:VHZ655448 VRV655447:VRV655448 WBR655447:WBR655448 WLN655447:WLN655448 WVJ655447:WVJ655448 B720987:B720988 IX720983:IX720984 ST720983:ST720984 ACP720983:ACP720984 AML720983:AML720984 AWH720983:AWH720984 BGD720983:BGD720984 BPZ720983:BPZ720984 BZV720983:BZV720984 CJR720983:CJR720984 CTN720983:CTN720984 DDJ720983:DDJ720984 DNF720983:DNF720984 DXB720983:DXB720984 EGX720983:EGX720984 EQT720983:EQT720984 FAP720983:FAP720984 FKL720983:FKL720984 FUH720983:FUH720984 GED720983:GED720984 GNZ720983:GNZ720984 GXV720983:GXV720984 HHR720983:HHR720984 HRN720983:HRN720984 IBJ720983:IBJ720984 ILF720983:ILF720984 IVB720983:IVB720984 JEX720983:JEX720984 JOT720983:JOT720984 JYP720983:JYP720984 KIL720983:KIL720984 KSH720983:KSH720984 LCD720983:LCD720984 LLZ720983:LLZ720984 LVV720983:LVV720984 MFR720983:MFR720984 MPN720983:MPN720984 MZJ720983:MZJ720984 NJF720983:NJF720984 NTB720983:NTB720984 OCX720983:OCX720984 OMT720983:OMT720984 OWP720983:OWP720984 PGL720983:PGL720984 PQH720983:PQH720984 QAD720983:QAD720984 QJZ720983:QJZ720984 QTV720983:QTV720984 RDR720983:RDR720984 RNN720983:RNN720984 RXJ720983:RXJ720984 SHF720983:SHF720984 SRB720983:SRB720984 TAX720983:TAX720984 TKT720983:TKT720984 TUP720983:TUP720984 UEL720983:UEL720984 UOH720983:UOH720984 UYD720983:UYD720984 VHZ720983:VHZ720984 VRV720983:VRV720984 WBR720983:WBR720984 WLN720983:WLN720984 WVJ720983:WVJ720984 B786523:B786524 IX786519:IX786520 ST786519:ST786520 ACP786519:ACP786520 AML786519:AML786520 AWH786519:AWH786520 BGD786519:BGD786520 BPZ786519:BPZ786520 BZV786519:BZV786520 CJR786519:CJR786520 CTN786519:CTN786520 DDJ786519:DDJ786520 DNF786519:DNF786520 DXB786519:DXB786520 EGX786519:EGX786520 EQT786519:EQT786520 FAP786519:FAP786520 FKL786519:FKL786520 FUH786519:FUH786520 GED786519:GED786520 GNZ786519:GNZ786520 GXV786519:GXV786520 HHR786519:HHR786520 HRN786519:HRN786520 IBJ786519:IBJ786520 ILF786519:ILF786520 IVB786519:IVB786520 JEX786519:JEX786520 JOT786519:JOT786520 JYP786519:JYP786520 KIL786519:KIL786520 KSH786519:KSH786520 LCD786519:LCD786520 LLZ786519:LLZ786520 LVV786519:LVV786520 MFR786519:MFR786520 MPN786519:MPN786520 MZJ786519:MZJ786520 NJF786519:NJF786520 NTB786519:NTB786520 OCX786519:OCX786520 OMT786519:OMT786520 OWP786519:OWP786520 PGL786519:PGL786520 PQH786519:PQH786520 QAD786519:QAD786520 QJZ786519:QJZ786520 QTV786519:QTV786520 RDR786519:RDR786520 RNN786519:RNN786520 RXJ786519:RXJ786520 SHF786519:SHF786520 SRB786519:SRB786520 TAX786519:TAX786520 TKT786519:TKT786520 TUP786519:TUP786520 UEL786519:UEL786520 UOH786519:UOH786520 UYD786519:UYD786520 VHZ786519:VHZ786520 VRV786519:VRV786520 WBR786519:WBR786520 WLN786519:WLN786520 WVJ786519:WVJ786520 B852059:B852060 IX852055:IX852056 ST852055:ST852056 ACP852055:ACP852056 AML852055:AML852056 AWH852055:AWH852056 BGD852055:BGD852056 BPZ852055:BPZ852056 BZV852055:BZV852056 CJR852055:CJR852056 CTN852055:CTN852056 DDJ852055:DDJ852056 DNF852055:DNF852056 DXB852055:DXB852056 EGX852055:EGX852056 EQT852055:EQT852056 FAP852055:FAP852056 FKL852055:FKL852056 FUH852055:FUH852056 GED852055:GED852056 GNZ852055:GNZ852056 GXV852055:GXV852056 HHR852055:HHR852056 HRN852055:HRN852056 IBJ852055:IBJ852056 ILF852055:ILF852056 IVB852055:IVB852056 JEX852055:JEX852056 JOT852055:JOT852056 JYP852055:JYP852056 KIL852055:KIL852056 KSH852055:KSH852056 LCD852055:LCD852056 LLZ852055:LLZ852056 LVV852055:LVV852056 MFR852055:MFR852056 MPN852055:MPN852056 MZJ852055:MZJ852056 NJF852055:NJF852056 NTB852055:NTB852056 OCX852055:OCX852056 OMT852055:OMT852056 OWP852055:OWP852056 PGL852055:PGL852056 PQH852055:PQH852056 QAD852055:QAD852056 QJZ852055:QJZ852056 QTV852055:QTV852056 RDR852055:RDR852056 RNN852055:RNN852056 RXJ852055:RXJ852056 SHF852055:SHF852056 SRB852055:SRB852056 TAX852055:TAX852056 TKT852055:TKT852056 TUP852055:TUP852056 UEL852055:UEL852056 UOH852055:UOH852056 UYD852055:UYD852056 VHZ852055:VHZ852056 VRV852055:VRV852056 WBR852055:WBR852056 WLN852055:WLN852056 WVJ852055:WVJ852056 B917595:B917596 IX917591:IX917592 ST917591:ST917592 ACP917591:ACP917592 AML917591:AML917592 AWH917591:AWH917592 BGD917591:BGD917592 BPZ917591:BPZ917592 BZV917591:BZV917592 CJR917591:CJR917592 CTN917591:CTN917592 DDJ917591:DDJ917592 DNF917591:DNF917592 DXB917591:DXB917592 EGX917591:EGX917592 EQT917591:EQT917592 FAP917591:FAP917592 FKL917591:FKL917592 FUH917591:FUH917592 GED917591:GED917592 GNZ917591:GNZ917592 GXV917591:GXV917592 HHR917591:HHR917592 HRN917591:HRN917592 IBJ917591:IBJ917592 ILF917591:ILF917592 IVB917591:IVB917592 JEX917591:JEX917592 JOT917591:JOT917592 JYP917591:JYP917592 KIL917591:KIL917592 KSH917591:KSH917592 LCD917591:LCD917592 LLZ917591:LLZ917592 LVV917591:LVV917592 MFR917591:MFR917592 MPN917591:MPN917592 MZJ917591:MZJ917592 NJF917591:NJF917592 NTB917591:NTB917592 OCX917591:OCX917592 OMT917591:OMT917592 OWP917591:OWP917592 PGL917591:PGL917592 PQH917591:PQH917592 QAD917591:QAD917592 QJZ917591:QJZ917592 QTV917591:QTV917592 RDR917591:RDR917592 RNN917591:RNN917592 RXJ917591:RXJ917592 SHF917591:SHF917592 SRB917591:SRB917592 TAX917591:TAX917592 TKT917591:TKT917592 TUP917591:TUP917592 UEL917591:UEL917592 UOH917591:UOH917592 UYD917591:UYD917592 VHZ917591:VHZ917592 VRV917591:VRV917592 WBR917591:WBR917592 WLN917591:WLN917592 WVJ917591:WVJ917592 B983131:B983132 IX983127:IX983128 ST983127:ST983128 ACP983127:ACP983128 AML983127:AML983128 AWH983127:AWH983128 BGD983127:BGD983128 BPZ983127:BPZ983128 BZV983127:BZV983128 CJR983127:CJR983128 CTN983127:CTN983128 DDJ983127:DDJ983128 DNF983127:DNF983128 DXB983127:DXB983128 EGX983127:EGX983128 EQT983127:EQT983128 FAP983127:FAP983128 FKL983127:FKL983128 FUH983127:FUH983128 GED983127:GED983128 GNZ983127:GNZ983128 GXV983127:GXV983128 HHR983127:HHR983128 HRN983127:HRN983128 IBJ983127:IBJ983128 ILF983127:ILF983128 IVB983127:IVB983128 JEX983127:JEX983128 JOT983127:JOT983128 JYP983127:JYP983128 KIL983127:KIL983128 KSH983127:KSH983128 LCD983127:LCD983128 LLZ983127:LLZ983128 LVV983127:LVV983128 MFR983127:MFR983128 MPN983127:MPN983128 MZJ983127:MZJ983128 NJF983127:NJF983128 NTB983127:NTB983128 OCX983127:OCX983128 OMT983127:OMT983128 OWP983127:OWP983128 PGL983127:PGL983128 PQH983127:PQH983128 QAD983127:QAD983128 QJZ983127:QJZ983128 QTV983127:QTV983128 RDR983127:RDR983128 RNN983127:RNN983128 RXJ983127:RXJ983128 SHF983127:SHF983128 SRB983127:SRB983128 TAX983127:TAX983128 TKT983127:TKT983128 TUP983127:TUP983128 UEL983127:UEL983128 UOH983127:UOH983128 UYD983127:UYD983128 VHZ983127:VHZ983128 VRV983127:VRV983128 WBR983127:WBR983128 WLN983127:WLN983128 WVJ983127:WVJ983128 B74 IX70 ST70 ACP70 AML70 AWH70 BGD70 BPZ70 BZV70 CJR70 CTN70 DDJ70 DNF70 DXB70 EGX70 EQT70 FAP70 FKL70 FUH70 GED70 GNZ70 GXV70 HHR70 HRN70 IBJ70 ILF70 IVB70 JEX70 JOT70 JYP70 KIL70 KSH70 LCD70 LLZ70 LVV70 MFR70 MPN70 MZJ70 NJF70 NTB70 OCX70 OMT70 OWP70 PGL70 PQH70 QAD70 QJZ70 QTV70 RDR70 RNN70 RXJ70 SHF70 SRB70 TAX70 TKT70 TUP70 UEL70 UOH70 UYD70 VHZ70 VRV70 WBR70 WLN70 WVJ70 B65610 IX65606 ST65606 ACP65606 AML65606 AWH65606 BGD65606 BPZ65606 BZV65606 CJR65606 CTN65606 DDJ65606 DNF65606 DXB65606 EGX65606 EQT65606 FAP65606 FKL65606 FUH65606 GED65606 GNZ65606 GXV65606 HHR65606 HRN65606 IBJ65606 ILF65606 IVB65606 JEX65606 JOT65606 JYP65606 KIL65606 KSH65606 LCD65606 LLZ65606 LVV65606 MFR65606 MPN65606 MZJ65606 NJF65606 NTB65606 OCX65606 OMT65606 OWP65606 PGL65606 PQH65606 QAD65606 QJZ65606 QTV65606 RDR65606 RNN65606 RXJ65606 SHF65606 SRB65606 TAX65606 TKT65606 TUP65606 UEL65606 UOH65606 UYD65606 VHZ65606 VRV65606 WBR65606 WLN65606 WVJ65606 B131146 IX131142 ST131142 ACP131142 AML131142 AWH131142 BGD131142 BPZ131142 BZV131142 CJR131142 CTN131142 DDJ131142 DNF131142 DXB131142 EGX131142 EQT131142 FAP131142 FKL131142 FUH131142 GED131142 GNZ131142 GXV131142 HHR131142 HRN131142 IBJ131142 ILF131142 IVB131142 JEX131142 JOT131142 JYP131142 KIL131142 KSH131142 LCD131142 LLZ131142 LVV131142 MFR131142 MPN131142 MZJ131142 NJF131142 NTB131142 OCX131142 OMT131142 OWP131142 PGL131142 PQH131142 QAD131142 QJZ131142 QTV131142 RDR131142 RNN131142 RXJ131142 SHF131142 SRB131142 TAX131142 TKT131142 TUP131142 UEL131142 UOH131142 UYD131142 VHZ131142 VRV131142 WBR131142 WLN131142 WVJ131142 B196682 IX196678 ST196678 ACP196678 AML196678 AWH196678 BGD196678 BPZ196678 BZV196678 CJR196678 CTN196678 DDJ196678 DNF196678 DXB196678 EGX196678 EQT196678 FAP196678 FKL196678 FUH196678 GED196678 GNZ196678 GXV196678 HHR196678 HRN196678 IBJ196678 ILF196678 IVB196678 JEX196678 JOT196678 JYP196678 KIL196678 KSH196678 LCD196678 LLZ196678 LVV196678 MFR196678 MPN196678 MZJ196678 NJF196678 NTB196678 OCX196678 OMT196678 OWP196678 PGL196678 PQH196678 QAD196678 QJZ196678 QTV196678 RDR196678 RNN196678 RXJ196678 SHF196678 SRB196678 TAX196678 TKT196678 TUP196678 UEL196678 UOH196678 UYD196678 VHZ196678 VRV196678 WBR196678 WLN196678 WVJ196678 B262218 IX262214 ST262214 ACP262214 AML262214 AWH262214 BGD262214 BPZ262214 BZV262214 CJR262214 CTN262214 DDJ262214 DNF262214 DXB262214 EGX262214 EQT262214 FAP262214 FKL262214 FUH262214 GED262214 GNZ262214 GXV262214 HHR262214 HRN262214 IBJ262214 ILF262214 IVB262214 JEX262214 JOT262214 JYP262214 KIL262214 KSH262214 LCD262214 LLZ262214 LVV262214 MFR262214 MPN262214 MZJ262214 NJF262214 NTB262214 OCX262214 OMT262214 OWP262214 PGL262214 PQH262214 QAD262214 QJZ262214 QTV262214 RDR262214 RNN262214 RXJ262214 SHF262214 SRB262214 TAX262214 TKT262214 TUP262214 UEL262214 UOH262214 UYD262214 VHZ262214 VRV262214 WBR262214 WLN262214 WVJ262214 B327754 IX327750 ST327750 ACP327750 AML327750 AWH327750 BGD327750 BPZ327750 BZV327750 CJR327750 CTN327750 DDJ327750 DNF327750 DXB327750 EGX327750 EQT327750 FAP327750 FKL327750 FUH327750 GED327750 GNZ327750 GXV327750 HHR327750 HRN327750 IBJ327750 ILF327750 IVB327750 JEX327750 JOT327750 JYP327750 KIL327750 KSH327750 LCD327750 LLZ327750 LVV327750 MFR327750 MPN327750 MZJ327750 NJF327750 NTB327750 OCX327750 OMT327750 OWP327750 PGL327750 PQH327750 QAD327750 QJZ327750 QTV327750 RDR327750 RNN327750 RXJ327750 SHF327750 SRB327750 TAX327750 TKT327750 TUP327750 UEL327750 UOH327750 UYD327750 VHZ327750 VRV327750 WBR327750 WLN327750 WVJ327750 B393290 IX393286 ST393286 ACP393286 AML393286 AWH393286 BGD393286 BPZ393286 BZV393286 CJR393286 CTN393286 DDJ393286 DNF393286 DXB393286 EGX393286 EQT393286 FAP393286 FKL393286 FUH393286 GED393286 GNZ393286 GXV393286 HHR393286 HRN393286 IBJ393286 ILF393286 IVB393286 JEX393286 JOT393286 JYP393286 KIL393286 KSH393286 LCD393286 LLZ393286 LVV393286 MFR393286 MPN393286 MZJ393286 NJF393286 NTB393286 OCX393286 OMT393286 OWP393286 PGL393286 PQH393286 QAD393286 QJZ393286 QTV393286 RDR393286 RNN393286 RXJ393286 SHF393286 SRB393286 TAX393286 TKT393286 TUP393286 UEL393286 UOH393286 UYD393286 VHZ393286 VRV393286 WBR393286 WLN393286 WVJ393286 B458826 IX458822 ST458822 ACP458822 AML458822 AWH458822 BGD458822 BPZ458822 BZV458822 CJR458822 CTN458822 DDJ458822 DNF458822 DXB458822 EGX458822 EQT458822 FAP458822 FKL458822 FUH458822 GED458822 GNZ458822 GXV458822 HHR458822 HRN458822 IBJ458822 ILF458822 IVB458822 JEX458822 JOT458822 JYP458822 KIL458822 KSH458822 LCD458822 LLZ458822 LVV458822 MFR458822 MPN458822 MZJ458822 NJF458822 NTB458822 OCX458822 OMT458822 OWP458822 PGL458822 PQH458822 QAD458822 QJZ458822 QTV458822 RDR458822 RNN458822 RXJ458822 SHF458822 SRB458822 TAX458822 TKT458822 TUP458822 UEL458822 UOH458822 UYD458822 VHZ458822 VRV458822 WBR458822 WLN458822 WVJ458822 B524362 IX524358 ST524358 ACP524358 AML524358 AWH524358 BGD524358 BPZ524358 BZV524358 CJR524358 CTN524358 DDJ524358 DNF524358 DXB524358 EGX524358 EQT524358 FAP524358 FKL524358 FUH524358 GED524358 GNZ524358 GXV524358 HHR524358 HRN524358 IBJ524358 ILF524358 IVB524358 JEX524358 JOT524358 JYP524358 KIL524358 KSH524358 LCD524358 LLZ524358 LVV524358 MFR524358 MPN524358 MZJ524358 NJF524358 NTB524358 OCX524358 OMT524358 OWP524358 PGL524358 PQH524358 QAD524358 QJZ524358 QTV524358 RDR524358 RNN524358 RXJ524358 SHF524358 SRB524358 TAX524358 TKT524358 TUP524358 UEL524358 UOH524358 UYD524358 VHZ524358 VRV524358 WBR524358 WLN524358 WVJ524358 B589898 IX589894 ST589894 ACP589894 AML589894 AWH589894 BGD589894 BPZ589894 BZV589894 CJR589894 CTN589894 DDJ589894 DNF589894 DXB589894 EGX589894 EQT589894 FAP589894 FKL589894 FUH589894 GED589894 GNZ589894 GXV589894 HHR589894 HRN589894 IBJ589894 ILF589894 IVB589894 JEX589894 JOT589894 JYP589894 KIL589894 KSH589894 LCD589894 LLZ589894 LVV589894 MFR589894 MPN589894 MZJ589894 NJF589894 NTB589894 OCX589894 OMT589894 OWP589894 PGL589894 PQH589894 QAD589894 QJZ589894 QTV589894 RDR589894 RNN589894 RXJ589894 SHF589894 SRB589894 TAX589894 TKT589894 TUP589894 UEL589894 UOH589894 UYD589894 VHZ589894 VRV589894 WBR589894 WLN589894 WVJ589894 B655434 IX655430 ST655430 ACP655430 AML655430 AWH655430 BGD655430 BPZ655430 BZV655430 CJR655430 CTN655430 DDJ655430 DNF655430 DXB655430 EGX655430 EQT655430 FAP655430 FKL655430 FUH655430 GED655430 GNZ655430 GXV655430 HHR655430 HRN655430 IBJ655430 ILF655430 IVB655430 JEX655430 JOT655430 JYP655430 KIL655430 KSH655430 LCD655430 LLZ655430 LVV655430 MFR655430 MPN655430 MZJ655430 NJF655430 NTB655430 OCX655430 OMT655430 OWP655430 PGL655430 PQH655430 QAD655430 QJZ655430 QTV655430 RDR655430 RNN655430 RXJ655430 SHF655430 SRB655430 TAX655430 TKT655430 TUP655430 UEL655430 UOH655430 UYD655430 VHZ655430 VRV655430 WBR655430 WLN655430 WVJ655430 B720970 IX720966 ST720966 ACP720966 AML720966 AWH720966 BGD720966 BPZ720966 BZV720966 CJR720966 CTN720966 DDJ720966 DNF720966 DXB720966 EGX720966 EQT720966 FAP720966 FKL720966 FUH720966 GED720966 GNZ720966 GXV720966 HHR720966 HRN720966 IBJ720966 ILF720966 IVB720966 JEX720966 JOT720966 JYP720966 KIL720966 KSH720966 LCD720966 LLZ720966 LVV720966 MFR720966 MPN720966 MZJ720966 NJF720966 NTB720966 OCX720966 OMT720966 OWP720966 PGL720966 PQH720966 QAD720966 QJZ720966 QTV720966 RDR720966 RNN720966 RXJ720966 SHF720966 SRB720966 TAX720966 TKT720966 TUP720966 UEL720966 UOH720966 UYD720966 VHZ720966 VRV720966 WBR720966 WLN720966 WVJ720966 B786506 IX786502 ST786502 ACP786502 AML786502 AWH786502 BGD786502 BPZ786502 BZV786502 CJR786502 CTN786502 DDJ786502 DNF786502 DXB786502 EGX786502 EQT786502 FAP786502 FKL786502 FUH786502 GED786502 GNZ786502 GXV786502 HHR786502 HRN786502 IBJ786502 ILF786502 IVB786502 JEX786502 JOT786502 JYP786502 KIL786502 KSH786502 LCD786502 LLZ786502 LVV786502 MFR786502 MPN786502 MZJ786502 NJF786502 NTB786502 OCX786502 OMT786502 OWP786502 PGL786502 PQH786502 QAD786502 QJZ786502 QTV786502 RDR786502 RNN786502 RXJ786502 SHF786502 SRB786502 TAX786502 TKT786502 TUP786502 UEL786502 UOH786502 UYD786502 VHZ786502 VRV786502 WBR786502 WLN786502 WVJ786502 B852042 IX852038 ST852038 ACP852038 AML852038 AWH852038 BGD852038 BPZ852038 BZV852038 CJR852038 CTN852038 DDJ852038 DNF852038 DXB852038 EGX852038 EQT852038 FAP852038 FKL852038 FUH852038 GED852038 GNZ852038 GXV852038 HHR852038 HRN852038 IBJ852038 ILF852038 IVB852038 JEX852038 JOT852038 JYP852038 KIL852038 KSH852038 LCD852038 LLZ852038 LVV852038 MFR852038 MPN852038 MZJ852038 NJF852038 NTB852038 OCX852038 OMT852038 OWP852038 PGL852038 PQH852038 QAD852038 QJZ852038 QTV852038 RDR852038 RNN852038 RXJ852038 SHF852038 SRB852038 TAX852038 TKT852038 TUP852038 UEL852038 UOH852038 UYD852038 VHZ852038 VRV852038 WBR852038 WLN852038 WVJ852038 B917578 IX917574 ST917574 ACP917574 AML917574 AWH917574 BGD917574 BPZ917574 BZV917574 CJR917574 CTN917574 DDJ917574 DNF917574 DXB917574 EGX917574 EQT917574 FAP917574 FKL917574 FUH917574 GED917574 GNZ917574 GXV917574 HHR917574 HRN917574 IBJ917574 ILF917574 IVB917574 JEX917574 JOT917574 JYP917574 KIL917574 KSH917574 LCD917574 LLZ917574 LVV917574 MFR917574 MPN917574 MZJ917574 NJF917574 NTB917574 OCX917574 OMT917574 OWP917574 PGL917574 PQH917574 QAD917574 QJZ917574 QTV917574 RDR917574 RNN917574 RXJ917574 SHF917574 SRB917574 TAX917574 TKT917574 TUP917574 UEL917574 UOH917574 UYD917574 VHZ917574 VRV917574 WBR917574 WLN917574 WVJ917574 B983114 IX983110 ST983110 ACP983110 AML983110 AWH983110 BGD983110 BPZ983110 BZV983110 CJR983110 CTN983110 DDJ983110 DNF983110 DXB983110 EGX983110 EQT983110 FAP983110 FKL983110 FUH983110 GED983110 GNZ983110 GXV983110 HHR983110 HRN983110 IBJ983110 ILF983110 IVB983110 JEX983110 JOT983110 JYP983110 KIL983110 KSH983110 LCD983110 LLZ983110 LVV983110 MFR983110 MPN983110 MZJ983110 NJF983110 NTB983110 OCX983110 OMT983110 OWP983110 PGL983110 PQH983110 QAD983110 QJZ983110 QTV983110 RDR983110 RNN983110 RXJ983110 SHF983110 SRB983110 TAX983110 TKT983110 TUP983110 UEL983110 UOH983110 UYD983110 VHZ983110 VRV983110 WBR983110 WLN983110 WVJ983110 B83:B86 IX79:IX82 ST79:ST82 ACP79:ACP82 AML79:AML82 AWH79:AWH82 BGD79:BGD82 BPZ79:BPZ82 BZV79:BZV82 CJR79:CJR82 CTN79:CTN82 DDJ79:DDJ82 DNF79:DNF82 DXB79:DXB82 EGX79:EGX82 EQT79:EQT82 FAP79:FAP82 FKL79:FKL82 FUH79:FUH82 GED79:GED82 GNZ79:GNZ82 GXV79:GXV82 HHR79:HHR82 HRN79:HRN82 IBJ79:IBJ82 ILF79:ILF82 IVB79:IVB82 JEX79:JEX82 JOT79:JOT82 JYP79:JYP82 KIL79:KIL82 KSH79:KSH82 LCD79:LCD82 LLZ79:LLZ82 LVV79:LVV82 MFR79:MFR82 MPN79:MPN82 MZJ79:MZJ82 NJF79:NJF82 NTB79:NTB82 OCX79:OCX82 OMT79:OMT82 OWP79:OWP82 PGL79:PGL82 PQH79:PQH82 QAD79:QAD82 QJZ79:QJZ82 QTV79:QTV82 RDR79:RDR82 RNN79:RNN82 RXJ79:RXJ82 SHF79:SHF82 SRB79:SRB82 TAX79:TAX82 TKT79:TKT82 TUP79:TUP82 UEL79:UEL82 UOH79:UOH82 UYD79:UYD82 VHZ79:VHZ82 VRV79:VRV82 WBR79:WBR82 WLN79:WLN82 WVJ79:WVJ82 B65619:B65622 IX65615:IX65618 ST65615:ST65618 ACP65615:ACP65618 AML65615:AML65618 AWH65615:AWH65618 BGD65615:BGD65618 BPZ65615:BPZ65618 BZV65615:BZV65618 CJR65615:CJR65618 CTN65615:CTN65618 DDJ65615:DDJ65618 DNF65615:DNF65618 DXB65615:DXB65618 EGX65615:EGX65618 EQT65615:EQT65618 FAP65615:FAP65618 FKL65615:FKL65618 FUH65615:FUH65618 GED65615:GED65618 GNZ65615:GNZ65618 GXV65615:GXV65618 HHR65615:HHR65618 HRN65615:HRN65618 IBJ65615:IBJ65618 ILF65615:ILF65618 IVB65615:IVB65618 JEX65615:JEX65618 JOT65615:JOT65618 JYP65615:JYP65618 KIL65615:KIL65618 KSH65615:KSH65618 LCD65615:LCD65618 LLZ65615:LLZ65618 LVV65615:LVV65618 MFR65615:MFR65618 MPN65615:MPN65618 MZJ65615:MZJ65618 NJF65615:NJF65618 NTB65615:NTB65618 OCX65615:OCX65618 OMT65615:OMT65618 OWP65615:OWP65618 PGL65615:PGL65618 PQH65615:PQH65618 QAD65615:QAD65618 QJZ65615:QJZ65618 QTV65615:QTV65618 RDR65615:RDR65618 RNN65615:RNN65618 RXJ65615:RXJ65618 SHF65615:SHF65618 SRB65615:SRB65618 TAX65615:TAX65618 TKT65615:TKT65618 TUP65615:TUP65618 UEL65615:UEL65618 UOH65615:UOH65618 UYD65615:UYD65618 VHZ65615:VHZ65618 VRV65615:VRV65618 WBR65615:WBR65618 WLN65615:WLN65618 WVJ65615:WVJ65618 B131155:B131158 IX131151:IX131154 ST131151:ST131154 ACP131151:ACP131154 AML131151:AML131154 AWH131151:AWH131154 BGD131151:BGD131154 BPZ131151:BPZ131154 BZV131151:BZV131154 CJR131151:CJR131154 CTN131151:CTN131154 DDJ131151:DDJ131154 DNF131151:DNF131154 DXB131151:DXB131154 EGX131151:EGX131154 EQT131151:EQT131154 FAP131151:FAP131154 FKL131151:FKL131154 FUH131151:FUH131154 GED131151:GED131154 GNZ131151:GNZ131154 GXV131151:GXV131154 HHR131151:HHR131154 HRN131151:HRN131154 IBJ131151:IBJ131154 ILF131151:ILF131154 IVB131151:IVB131154 JEX131151:JEX131154 JOT131151:JOT131154 JYP131151:JYP131154 KIL131151:KIL131154 KSH131151:KSH131154 LCD131151:LCD131154 LLZ131151:LLZ131154 LVV131151:LVV131154 MFR131151:MFR131154 MPN131151:MPN131154 MZJ131151:MZJ131154 NJF131151:NJF131154 NTB131151:NTB131154 OCX131151:OCX131154 OMT131151:OMT131154 OWP131151:OWP131154 PGL131151:PGL131154 PQH131151:PQH131154 QAD131151:QAD131154 QJZ131151:QJZ131154 QTV131151:QTV131154 RDR131151:RDR131154 RNN131151:RNN131154 RXJ131151:RXJ131154 SHF131151:SHF131154 SRB131151:SRB131154 TAX131151:TAX131154 TKT131151:TKT131154 TUP131151:TUP131154 UEL131151:UEL131154 UOH131151:UOH131154 UYD131151:UYD131154 VHZ131151:VHZ131154 VRV131151:VRV131154 WBR131151:WBR131154 WLN131151:WLN131154 WVJ131151:WVJ131154 B196691:B196694 IX196687:IX196690 ST196687:ST196690 ACP196687:ACP196690 AML196687:AML196690 AWH196687:AWH196690 BGD196687:BGD196690 BPZ196687:BPZ196690 BZV196687:BZV196690 CJR196687:CJR196690 CTN196687:CTN196690 DDJ196687:DDJ196690 DNF196687:DNF196690 DXB196687:DXB196690 EGX196687:EGX196690 EQT196687:EQT196690 FAP196687:FAP196690 FKL196687:FKL196690 FUH196687:FUH196690 GED196687:GED196690 GNZ196687:GNZ196690 GXV196687:GXV196690 HHR196687:HHR196690 HRN196687:HRN196690 IBJ196687:IBJ196690 ILF196687:ILF196690 IVB196687:IVB196690 JEX196687:JEX196690 JOT196687:JOT196690 JYP196687:JYP196690 KIL196687:KIL196690 KSH196687:KSH196690 LCD196687:LCD196690 LLZ196687:LLZ196690 LVV196687:LVV196690 MFR196687:MFR196690 MPN196687:MPN196690 MZJ196687:MZJ196690 NJF196687:NJF196690 NTB196687:NTB196690 OCX196687:OCX196690 OMT196687:OMT196690 OWP196687:OWP196690 PGL196687:PGL196690 PQH196687:PQH196690 QAD196687:QAD196690 QJZ196687:QJZ196690 QTV196687:QTV196690 RDR196687:RDR196690 RNN196687:RNN196690 RXJ196687:RXJ196690 SHF196687:SHF196690 SRB196687:SRB196690 TAX196687:TAX196690 TKT196687:TKT196690 TUP196687:TUP196690 UEL196687:UEL196690 UOH196687:UOH196690 UYD196687:UYD196690 VHZ196687:VHZ196690 VRV196687:VRV196690 WBR196687:WBR196690 WLN196687:WLN196690 WVJ196687:WVJ196690 B262227:B262230 IX262223:IX262226 ST262223:ST262226 ACP262223:ACP262226 AML262223:AML262226 AWH262223:AWH262226 BGD262223:BGD262226 BPZ262223:BPZ262226 BZV262223:BZV262226 CJR262223:CJR262226 CTN262223:CTN262226 DDJ262223:DDJ262226 DNF262223:DNF262226 DXB262223:DXB262226 EGX262223:EGX262226 EQT262223:EQT262226 FAP262223:FAP262226 FKL262223:FKL262226 FUH262223:FUH262226 GED262223:GED262226 GNZ262223:GNZ262226 GXV262223:GXV262226 HHR262223:HHR262226 HRN262223:HRN262226 IBJ262223:IBJ262226 ILF262223:ILF262226 IVB262223:IVB262226 JEX262223:JEX262226 JOT262223:JOT262226 JYP262223:JYP262226 KIL262223:KIL262226 KSH262223:KSH262226 LCD262223:LCD262226 LLZ262223:LLZ262226 LVV262223:LVV262226 MFR262223:MFR262226 MPN262223:MPN262226 MZJ262223:MZJ262226 NJF262223:NJF262226 NTB262223:NTB262226 OCX262223:OCX262226 OMT262223:OMT262226 OWP262223:OWP262226 PGL262223:PGL262226 PQH262223:PQH262226 QAD262223:QAD262226 QJZ262223:QJZ262226 QTV262223:QTV262226 RDR262223:RDR262226 RNN262223:RNN262226 RXJ262223:RXJ262226 SHF262223:SHF262226 SRB262223:SRB262226 TAX262223:TAX262226 TKT262223:TKT262226 TUP262223:TUP262226 UEL262223:UEL262226 UOH262223:UOH262226 UYD262223:UYD262226 VHZ262223:VHZ262226 VRV262223:VRV262226 WBR262223:WBR262226 WLN262223:WLN262226 WVJ262223:WVJ262226 B327763:B327766 IX327759:IX327762 ST327759:ST327762 ACP327759:ACP327762 AML327759:AML327762 AWH327759:AWH327762 BGD327759:BGD327762 BPZ327759:BPZ327762 BZV327759:BZV327762 CJR327759:CJR327762 CTN327759:CTN327762 DDJ327759:DDJ327762 DNF327759:DNF327762 DXB327759:DXB327762 EGX327759:EGX327762 EQT327759:EQT327762 FAP327759:FAP327762 FKL327759:FKL327762 FUH327759:FUH327762 GED327759:GED327762 GNZ327759:GNZ327762 GXV327759:GXV327762 HHR327759:HHR327762 HRN327759:HRN327762 IBJ327759:IBJ327762 ILF327759:ILF327762 IVB327759:IVB327762 JEX327759:JEX327762 JOT327759:JOT327762 JYP327759:JYP327762 KIL327759:KIL327762 KSH327759:KSH327762 LCD327759:LCD327762 LLZ327759:LLZ327762 LVV327759:LVV327762 MFR327759:MFR327762 MPN327759:MPN327762 MZJ327759:MZJ327762 NJF327759:NJF327762 NTB327759:NTB327762 OCX327759:OCX327762 OMT327759:OMT327762 OWP327759:OWP327762 PGL327759:PGL327762 PQH327759:PQH327762 QAD327759:QAD327762 QJZ327759:QJZ327762 QTV327759:QTV327762 RDR327759:RDR327762 RNN327759:RNN327762 RXJ327759:RXJ327762 SHF327759:SHF327762 SRB327759:SRB327762 TAX327759:TAX327762 TKT327759:TKT327762 TUP327759:TUP327762 UEL327759:UEL327762 UOH327759:UOH327762 UYD327759:UYD327762 VHZ327759:VHZ327762 VRV327759:VRV327762 WBR327759:WBR327762 WLN327759:WLN327762 WVJ327759:WVJ327762 B393299:B393302 IX393295:IX393298 ST393295:ST393298 ACP393295:ACP393298 AML393295:AML393298 AWH393295:AWH393298 BGD393295:BGD393298 BPZ393295:BPZ393298 BZV393295:BZV393298 CJR393295:CJR393298 CTN393295:CTN393298 DDJ393295:DDJ393298 DNF393295:DNF393298 DXB393295:DXB393298 EGX393295:EGX393298 EQT393295:EQT393298 FAP393295:FAP393298 FKL393295:FKL393298 FUH393295:FUH393298 GED393295:GED393298 GNZ393295:GNZ393298 GXV393295:GXV393298 HHR393295:HHR393298 HRN393295:HRN393298 IBJ393295:IBJ393298 ILF393295:ILF393298 IVB393295:IVB393298 JEX393295:JEX393298 JOT393295:JOT393298 JYP393295:JYP393298 KIL393295:KIL393298 KSH393295:KSH393298 LCD393295:LCD393298 LLZ393295:LLZ393298 LVV393295:LVV393298 MFR393295:MFR393298 MPN393295:MPN393298 MZJ393295:MZJ393298 NJF393295:NJF393298 NTB393295:NTB393298 OCX393295:OCX393298 OMT393295:OMT393298 OWP393295:OWP393298 PGL393295:PGL393298 PQH393295:PQH393298 QAD393295:QAD393298 QJZ393295:QJZ393298 QTV393295:QTV393298 RDR393295:RDR393298 RNN393295:RNN393298 RXJ393295:RXJ393298 SHF393295:SHF393298 SRB393295:SRB393298 TAX393295:TAX393298 TKT393295:TKT393298 TUP393295:TUP393298 UEL393295:UEL393298 UOH393295:UOH393298 UYD393295:UYD393298 VHZ393295:VHZ393298 VRV393295:VRV393298 WBR393295:WBR393298 WLN393295:WLN393298 WVJ393295:WVJ393298 B458835:B458838 IX458831:IX458834 ST458831:ST458834 ACP458831:ACP458834 AML458831:AML458834 AWH458831:AWH458834 BGD458831:BGD458834 BPZ458831:BPZ458834 BZV458831:BZV458834 CJR458831:CJR458834 CTN458831:CTN458834 DDJ458831:DDJ458834 DNF458831:DNF458834 DXB458831:DXB458834 EGX458831:EGX458834 EQT458831:EQT458834 FAP458831:FAP458834 FKL458831:FKL458834 FUH458831:FUH458834 GED458831:GED458834 GNZ458831:GNZ458834 GXV458831:GXV458834 HHR458831:HHR458834 HRN458831:HRN458834 IBJ458831:IBJ458834 ILF458831:ILF458834 IVB458831:IVB458834 JEX458831:JEX458834 JOT458831:JOT458834 JYP458831:JYP458834 KIL458831:KIL458834 KSH458831:KSH458834 LCD458831:LCD458834 LLZ458831:LLZ458834 LVV458831:LVV458834 MFR458831:MFR458834 MPN458831:MPN458834 MZJ458831:MZJ458834 NJF458831:NJF458834 NTB458831:NTB458834 OCX458831:OCX458834 OMT458831:OMT458834 OWP458831:OWP458834 PGL458831:PGL458834 PQH458831:PQH458834 QAD458831:QAD458834 QJZ458831:QJZ458834 QTV458831:QTV458834 RDR458831:RDR458834 RNN458831:RNN458834 RXJ458831:RXJ458834 SHF458831:SHF458834 SRB458831:SRB458834 TAX458831:TAX458834 TKT458831:TKT458834 TUP458831:TUP458834 UEL458831:UEL458834 UOH458831:UOH458834 UYD458831:UYD458834 VHZ458831:VHZ458834 VRV458831:VRV458834 WBR458831:WBR458834 WLN458831:WLN458834 WVJ458831:WVJ458834 B524371:B524374 IX524367:IX524370 ST524367:ST524370 ACP524367:ACP524370 AML524367:AML524370 AWH524367:AWH524370 BGD524367:BGD524370 BPZ524367:BPZ524370 BZV524367:BZV524370 CJR524367:CJR524370 CTN524367:CTN524370 DDJ524367:DDJ524370 DNF524367:DNF524370 DXB524367:DXB524370 EGX524367:EGX524370 EQT524367:EQT524370 FAP524367:FAP524370 FKL524367:FKL524370 FUH524367:FUH524370 GED524367:GED524370 GNZ524367:GNZ524370 GXV524367:GXV524370 HHR524367:HHR524370 HRN524367:HRN524370 IBJ524367:IBJ524370 ILF524367:ILF524370 IVB524367:IVB524370 JEX524367:JEX524370 JOT524367:JOT524370 JYP524367:JYP524370 KIL524367:KIL524370 KSH524367:KSH524370 LCD524367:LCD524370 LLZ524367:LLZ524370 LVV524367:LVV524370 MFR524367:MFR524370 MPN524367:MPN524370 MZJ524367:MZJ524370 NJF524367:NJF524370 NTB524367:NTB524370 OCX524367:OCX524370 OMT524367:OMT524370 OWP524367:OWP524370 PGL524367:PGL524370 PQH524367:PQH524370 QAD524367:QAD524370 QJZ524367:QJZ524370 QTV524367:QTV524370 RDR524367:RDR524370 RNN524367:RNN524370 RXJ524367:RXJ524370 SHF524367:SHF524370 SRB524367:SRB524370 TAX524367:TAX524370 TKT524367:TKT524370 TUP524367:TUP524370 UEL524367:UEL524370 UOH524367:UOH524370 UYD524367:UYD524370 VHZ524367:VHZ524370 VRV524367:VRV524370 WBR524367:WBR524370 WLN524367:WLN524370 WVJ524367:WVJ524370 B589907:B589910 IX589903:IX589906 ST589903:ST589906 ACP589903:ACP589906 AML589903:AML589906 AWH589903:AWH589906 BGD589903:BGD589906 BPZ589903:BPZ589906 BZV589903:BZV589906 CJR589903:CJR589906 CTN589903:CTN589906 DDJ589903:DDJ589906 DNF589903:DNF589906 DXB589903:DXB589906 EGX589903:EGX589906 EQT589903:EQT589906 FAP589903:FAP589906 FKL589903:FKL589906 FUH589903:FUH589906 GED589903:GED589906 GNZ589903:GNZ589906 GXV589903:GXV589906 HHR589903:HHR589906 HRN589903:HRN589906 IBJ589903:IBJ589906 ILF589903:ILF589906 IVB589903:IVB589906 JEX589903:JEX589906 JOT589903:JOT589906 JYP589903:JYP589906 KIL589903:KIL589906 KSH589903:KSH589906 LCD589903:LCD589906 LLZ589903:LLZ589906 LVV589903:LVV589906 MFR589903:MFR589906 MPN589903:MPN589906 MZJ589903:MZJ589906 NJF589903:NJF589906 NTB589903:NTB589906 OCX589903:OCX589906 OMT589903:OMT589906 OWP589903:OWP589906 PGL589903:PGL589906 PQH589903:PQH589906 QAD589903:QAD589906 QJZ589903:QJZ589906 QTV589903:QTV589906 RDR589903:RDR589906 RNN589903:RNN589906 RXJ589903:RXJ589906 SHF589903:SHF589906 SRB589903:SRB589906 TAX589903:TAX589906 TKT589903:TKT589906 TUP589903:TUP589906 UEL589903:UEL589906 UOH589903:UOH589906 UYD589903:UYD589906 VHZ589903:VHZ589906 VRV589903:VRV589906 WBR589903:WBR589906 WLN589903:WLN589906 WVJ589903:WVJ589906 B655443:B655446 IX655439:IX655442 ST655439:ST655442 ACP655439:ACP655442 AML655439:AML655442 AWH655439:AWH655442 BGD655439:BGD655442 BPZ655439:BPZ655442 BZV655439:BZV655442 CJR655439:CJR655442 CTN655439:CTN655442 DDJ655439:DDJ655442 DNF655439:DNF655442 DXB655439:DXB655442 EGX655439:EGX655442 EQT655439:EQT655442 FAP655439:FAP655442 FKL655439:FKL655442 FUH655439:FUH655442 GED655439:GED655442 GNZ655439:GNZ655442 GXV655439:GXV655442 HHR655439:HHR655442 HRN655439:HRN655442 IBJ655439:IBJ655442 ILF655439:ILF655442 IVB655439:IVB655442 JEX655439:JEX655442 JOT655439:JOT655442 JYP655439:JYP655442 KIL655439:KIL655442 KSH655439:KSH655442 LCD655439:LCD655442 LLZ655439:LLZ655442 LVV655439:LVV655442 MFR655439:MFR655442 MPN655439:MPN655442 MZJ655439:MZJ655442 NJF655439:NJF655442 NTB655439:NTB655442 OCX655439:OCX655442 OMT655439:OMT655442 OWP655439:OWP655442 PGL655439:PGL655442 PQH655439:PQH655442 QAD655439:QAD655442 QJZ655439:QJZ655442 QTV655439:QTV655442 RDR655439:RDR655442 RNN655439:RNN655442 RXJ655439:RXJ655442 SHF655439:SHF655442 SRB655439:SRB655442 TAX655439:TAX655442 TKT655439:TKT655442 TUP655439:TUP655442 UEL655439:UEL655442 UOH655439:UOH655442 UYD655439:UYD655442 VHZ655439:VHZ655442 VRV655439:VRV655442 WBR655439:WBR655442 WLN655439:WLN655442 WVJ655439:WVJ655442 B720979:B720982 IX720975:IX720978 ST720975:ST720978 ACP720975:ACP720978 AML720975:AML720978 AWH720975:AWH720978 BGD720975:BGD720978 BPZ720975:BPZ720978 BZV720975:BZV720978 CJR720975:CJR720978 CTN720975:CTN720978 DDJ720975:DDJ720978 DNF720975:DNF720978 DXB720975:DXB720978 EGX720975:EGX720978 EQT720975:EQT720978 FAP720975:FAP720978 FKL720975:FKL720978 FUH720975:FUH720978 GED720975:GED720978 GNZ720975:GNZ720978 GXV720975:GXV720978 HHR720975:HHR720978 HRN720975:HRN720978 IBJ720975:IBJ720978 ILF720975:ILF720978 IVB720975:IVB720978 JEX720975:JEX720978 JOT720975:JOT720978 JYP720975:JYP720978 KIL720975:KIL720978 KSH720975:KSH720978 LCD720975:LCD720978 LLZ720975:LLZ720978 LVV720975:LVV720978 MFR720975:MFR720978 MPN720975:MPN720978 MZJ720975:MZJ720978 NJF720975:NJF720978 NTB720975:NTB720978 OCX720975:OCX720978 OMT720975:OMT720978 OWP720975:OWP720978 PGL720975:PGL720978 PQH720975:PQH720978 QAD720975:QAD720978 QJZ720975:QJZ720978 QTV720975:QTV720978 RDR720975:RDR720978 RNN720975:RNN720978 RXJ720975:RXJ720978 SHF720975:SHF720978 SRB720975:SRB720978 TAX720975:TAX720978 TKT720975:TKT720978 TUP720975:TUP720978 UEL720975:UEL720978 UOH720975:UOH720978 UYD720975:UYD720978 VHZ720975:VHZ720978 VRV720975:VRV720978 WBR720975:WBR720978 WLN720975:WLN720978 WVJ720975:WVJ720978 B786515:B786518 IX786511:IX786514 ST786511:ST786514 ACP786511:ACP786514 AML786511:AML786514 AWH786511:AWH786514 BGD786511:BGD786514 BPZ786511:BPZ786514 BZV786511:BZV786514 CJR786511:CJR786514 CTN786511:CTN786514 DDJ786511:DDJ786514 DNF786511:DNF786514 DXB786511:DXB786514 EGX786511:EGX786514 EQT786511:EQT786514 FAP786511:FAP786514 FKL786511:FKL786514 FUH786511:FUH786514 GED786511:GED786514 GNZ786511:GNZ786514 GXV786511:GXV786514 HHR786511:HHR786514 HRN786511:HRN786514 IBJ786511:IBJ786514 ILF786511:ILF786514 IVB786511:IVB786514 JEX786511:JEX786514 JOT786511:JOT786514 JYP786511:JYP786514 KIL786511:KIL786514 KSH786511:KSH786514 LCD786511:LCD786514 LLZ786511:LLZ786514 LVV786511:LVV786514 MFR786511:MFR786514 MPN786511:MPN786514 MZJ786511:MZJ786514 NJF786511:NJF786514 NTB786511:NTB786514 OCX786511:OCX786514 OMT786511:OMT786514 OWP786511:OWP786514 PGL786511:PGL786514 PQH786511:PQH786514 QAD786511:QAD786514 QJZ786511:QJZ786514 QTV786511:QTV786514 RDR786511:RDR786514 RNN786511:RNN786514 RXJ786511:RXJ786514 SHF786511:SHF786514 SRB786511:SRB786514 TAX786511:TAX786514 TKT786511:TKT786514 TUP786511:TUP786514 UEL786511:UEL786514 UOH786511:UOH786514 UYD786511:UYD786514 VHZ786511:VHZ786514 VRV786511:VRV786514 WBR786511:WBR786514 WLN786511:WLN786514 WVJ786511:WVJ786514 B852051:B852054 IX852047:IX852050 ST852047:ST852050 ACP852047:ACP852050 AML852047:AML852050 AWH852047:AWH852050 BGD852047:BGD852050 BPZ852047:BPZ852050 BZV852047:BZV852050 CJR852047:CJR852050 CTN852047:CTN852050 DDJ852047:DDJ852050 DNF852047:DNF852050 DXB852047:DXB852050 EGX852047:EGX852050 EQT852047:EQT852050 FAP852047:FAP852050 FKL852047:FKL852050 FUH852047:FUH852050 GED852047:GED852050 GNZ852047:GNZ852050 GXV852047:GXV852050 HHR852047:HHR852050 HRN852047:HRN852050 IBJ852047:IBJ852050 ILF852047:ILF852050 IVB852047:IVB852050 JEX852047:JEX852050 JOT852047:JOT852050 JYP852047:JYP852050 KIL852047:KIL852050 KSH852047:KSH852050 LCD852047:LCD852050 LLZ852047:LLZ852050 LVV852047:LVV852050 MFR852047:MFR852050 MPN852047:MPN852050 MZJ852047:MZJ852050 NJF852047:NJF852050 NTB852047:NTB852050 OCX852047:OCX852050 OMT852047:OMT852050 OWP852047:OWP852050 PGL852047:PGL852050 PQH852047:PQH852050 QAD852047:QAD852050 QJZ852047:QJZ852050 QTV852047:QTV852050 RDR852047:RDR852050 RNN852047:RNN852050 RXJ852047:RXJ852050 SHF852047:SHF852050 SRB852047:SRB852050 TAX852047:TAX852050 TKT852047:TKT852050 TUP852047:TUP852050 UEL852047:UEL852050 UOH852047:UOH852050 UYD852047:UYD852050 VHZ852047:VHZ852050 VRV852047:VRV852050 WBR852047:WBR852050 WLN852047:WLN852050 WVJ852047:WVJ852050 B917587:B917590 IX917583:IX917586 ST917583:ST917586 ACP917583:ACP917586 AML917583:AML917586 AWH917583:AWH917586 BGD917583:BGD917586 BPZ917583:BPZ917586 BZV917583:BZV917586 CJR917583:CJR917586 CTN917583:CTN917586 DDJ917583:DDJ917586 DNF917583:DNF917586 DXB917583:DXB917586 EGX917583:EGX917586 EQT917583:EQT917586 FAP917583:FAP917586 FKL917583:FKL917586 FUH917583:FUH917586 GED917583:GED917586 GNZ917583:GNZ917586 GXV917583:GXV917586 HHR917583:HHR917586 HRN917583:HRN917586 IBJ917583:IBJ917586 ILF917583:ILF917586 IVB917583:IVB917586 JEX917583:JEX917586 JOT917583:JOT917586 JYP917583:JYP917586 KIL917583:KIL917586 KSH917583:KSH917586 LCD917583:LCD917586 LLZ917583:LLZ917586 LVV917583:LVV917586 MFR917583:MFR917586 MPN917583:MPN917586 MZJ917583:MZJ917586 NJF917583:NJF917586 NTB917583:NTB917586 OCX917583:OCX917586 OMT917583:OMT917586 OWP917583:OWP917586 PGL917583:PGL917586 PQH917583:PQH917586 QAD917583:QAD917586 QJZ917583:QJZ917586 QTV917583:QTV917586 RDR917583:RDR917586 RNN917583:RNN917586 RXJ917583:RXJ917586 SHF917583:SHF917586 SRB917583:SRB917586 TAX917583:TAX917586 TKT917583:TKT917586 TUP917583:TUP917586 UEL917583:UEL917586 UOH917583:UOH917586 UYD917583:UYD917586 VHZ917583:VHZ917586 VRV917583:VRV917586 WBR917583:WBR917586 WLN917583:WLN917586 WVJ917583:WVJ917586 B983123:B983126 IX983119:IX983122 ST983119:ST983122 ACP983119:ACP983122 AML983119:AML983122 AWH983119:AWH983122 BGD983119:BGD983122 BPZ983119:BPZ983122 BZV983119:BZV983122 CJR983119:CJR983122 CTN983119:CTN983122 DDJ983119:DDJ983122 DNF983119:DNF983122 DXB983119:DXB983122 EGX983119:EGX983122 EQT983119:EQT983122 FAP983119:FAP983122 FKL983119:FKL983122 FUH983119:FUH983122 GED983119:GED983122 GNZ983119:GNZ983122 GXV983119:GXV983122 HHR983119:HHR983122 HRN983119:HRN983122 IBJ983119:IBJ983122 ILF983119:ILF983122 IVB983119:IVB983122 JEX983119:JEX983122 JOT983119:JOT983122 JYP983119:JYP983122 KIL983119:KIL983122 KSH983119:KSH983122 LCD983119:LCD983122 LLZ983119:LLZ983122 LVV983119:LVV983122 MFR983119:MFR983122 MPN983119:MPN983122 MZJ983119:MZJ983122 NJF983119:NJF983122 NTB983119:NTB983122 OCX983119:OCX983122 OMT983119:OMT983122 OWP983119:OWP983122 PGL983119:PGL983122 PQH983119:PQH983122 QAD983119:QAD983122 QJZ983119:QJZ983122 QTV983119:QTV983122 RDR983119:RDR983122 RNN983119:RNN983122 RXJ983119:RXJ983122 SHF983119:SHF983122 SRB983119:SRB983122 TAX983119:TAX983122 TKT983119:TKT983122 TUP983119:TUP983122 UEL983119:UEL983122 UOH983119:UOH983122 UYD983119:UYD983122 VHZ983119:VHZ983122 VRV983119:VRV983122 WBR983119:WBR983122 WLN983119:WLN983122 WVJ983119:WVJ983122 B96:B98 IX92:IX94 ST92:ST94 ACP92:ACP94 AML92:AML94 AWH92:AWH94 BGD92:BGD94 BPZ92:BPZ94 BZV92:BZV94 CJR92:CJR94 CTN92:CTN94 DDJ92:DDJ94 DNF92:DNF94 DXB92:DXB94 EGX92:EGX94 EQT92:EQT94 FAP92:FAP94 FKL92:FKL94 FUH92:FUH94 GED92:GED94 GNZ92:GNZ94 GXV92:GXV94 HHR92:HHR94 HRN92:HRN94 IBJ92:IBJ94 ILF92:ILF94 IVB92:IVB94 JEX92:JEX94 JOT92:JOT94 JYP92:JYP94 KIL92:KIL94 KSH92:KSH94 LCD92:LCD94 LLZ92:LLZ94 LVV92:LVV94 MFR92:MFR94 MPN92:MPN94 MZJ92:MZJ94 NJF92:NJF94 NTB92:NTB94 OCX92:OCX94 OMT92:OMT94 OWP92:OWP94 PGL92:PGL94 PQH92:PQH94 QAD92:QAD94 QJZ92:QJZ94 QTV92:QTV94 RDR92:RDR94 RNN92:RNN94 RXJ92:RXJ94 SHF92:SHF94 SRB92:SRB94 TAX92:TAX94 TKT92:TKT94 TUP92:TUP94 UEL92:UEL94 UOH92:UOH94 UYD92:UYD94 VHZ92:VHZ94 VRV92:VRV94 WBR92:WBR94 WLN92:WLN94 WVJ92:WVJ94 B65632:B65634 IX65628:IX65630 ST65628:ST65630 ACP65628:ACP65630 AML65628:AML65630 AWH65628:AWH65630 BGD65628:BGD65630 BPZ65628:BPZ65630 BZV65628:BZV65630 CJR65628:CJR65630 CTN65628:CTN65630 DDJ65628:DDJ65630 DNF65628:DNF65630 DXB65628:DXB65630 EGX65628:EGX65630 EQT65628:EQT65630 FAP65628:FAP65630 FKL65628:FKL65630 FUH65628:FUH65630 GED65628:GED65630 GNZ65628:GNZ65630 GXV65628:GXV65630 HHR65628:HHR65630 HRN65628:HRN65630 IBJ65628:IBJ65630 ILF65628:ILF65630 IVB65628:IVB65630 JEX65628:JEX65630 JOT65628:JOT65630 JYP65628:JYP65630 KIL65628:KIL65630 KSH65628:KSH65630 LCD65628:LCD65630 LLZ65628:LLZ65630 LVV65628:LVV65630 MFR65628:MFR65630 MPN65628:MPN65630 MZJ65628:MZJ65630 NJF65628:NJF65630 NTB65628:NTB65630 OCX65628:OCX65630 OMT65628:OMT65630 OWP65628:OWP65630 PGL65628:PGL65630 PQH65628:PQH65630 QAD65628:QAD65630 QJZ65628:QJZ65630 QTV65628:QTV65630 RDR65628:RDR65630 RNN65628:RNN65630 RXJ65628:RXJ65630 SHF65628:SHF65630 SRB65628:SRB65630 TAX65628:TAX65630 TKT65628:TKT65630 TUP65628:TUP65630 UEL65628:UEL65630 UOH65628:UOH65630 UYD65628:UYD65630 VHZ65628:VHZ65630 VRV65628:VRV65630 WBR65628:WBR65630 WLN65628:WLN65630 WVJ65628:WVJ65630 B131168:B131170 IX131164:IX131166 ST131164:ST131166 ACP131164:ACP131166 AML131164:AML131166 AWH131164:AWH131166 BGD131164:BGD131166 BPZ131164:BPZ131166 BZV131164:BZV131166 CJR131164:CJR131166 CTN131164:CTN131166 DDJ131164:DDJ131166 DNF131164:DNF131166 DXB131164:DXB131166 EGX131164:EGX131166 EQT131164:EQT131166 FAP131164:FAP131166 FKL131164:FKL131166 FUH131164:FUH131166 GED131164:GED131166 GNZ131164:GNZ131166 GXV131164:GXV131166 HHR131164:HHR131166 HRN131164:HRN131166 IBJ131164:IBJ131166 ILF131164:ILF131166 IVB131164:IVB131166 JEX131164:JEX131166 JOT131164:JOT131166 JYP131164:JYP131166 KIL131164:KIL131166 KSH131164:KSH131166 LCD131164:LCD131166 LLZ131164:LLZ131166 LVV131164:LVV131166 MFR131164:MFR131166 MPN131164:MPN131166 MZJ131164:MZJ131166 NJF131164:NJF131166 NTB131164:NTB131166 OCX131164:OCX131166 OMT131164:OMT131166 OWP131164:OWP131166 PGL131164:PGL131166 PQH131164:PQH131166 QAD131164:QAD131166 QJZ131164:QJZ131166 QTV131164:QTV131166 RDR131164:RDR131166 RNN131164:RNN131166 RXJ131164:RXJ131166 SHF131164:SHF131166 SRB131164:SRB131166 TAX131164:TAX131166 TKT131164:TKT131166 TUP131164:TUP131166 UEL131164:UEL131166 UOH131164:UOH131166 UYD131164:UYD131166 VHZ131164:VHZ131166 VRV131164:VRV131166 WBR131164:WBR131166 WLN131164:WLN131166 WVJ131164:WVJ131166 B196704:B196706 IX196700:IX196702 ST196700:ST196702 ACP196700:ACP196702 AML196700:AML196702 AWH196700:AWH196702 BGD196700:BGD196702 BPZ196700:BPZ196702 BZV196700:BZV196702 CJR196700:CJR196702 CTN196700:CTN196702 DDJ196700:DDJ196702 DNF196700:DNF196702 DXB196700:DXB196702 EGX196700:EGX196702 EQT196700:EQT196702 FAP196700:FAP196702 FKL196700:FKL196702 FUH196700:FUH196702 GED196700:GED196702 GNZ196700:GNZ196702 GXV196700:GXV196702 HHR196700:HHR196702 HRN196700:HRN196702 IBJ196700:IBJ196702 ILF196700:ILF196702 IVB196700:IVB196702 JEX196700:JEX196702 JOT196700:JOT196702 JYP196700:JYP196702 KIL196700:KIL196702 KSH196700:KSH196702 LCD196700:LCD196702 LLZ196700:LLZ196702 LVV196700:LVV196702 MFR196700:MFR196702 MPN196700:MPN196702 MZJ196700:MZJ196702 NJF196700:NJF196702 NTB196700:NTB196702 OCX196700:OCX196702 OMT196700:OMT196702 OWP196700:OWP196702 PGL196700:PGL196702 PQH196700:PQH196702 QAD196700:QAD196702 QJZ196700:QJZ196702 QTV196700:QTV196702 RDR196700:RDR196702 RNN196700:RNN196702 RXJ196700:RXJ196702 SHF196700:SHF196702 SRB196700:SRB196702 TAX196700:TAX196702 TKT196700:TKT196702 TUP196700:TUP196702 UEL196700:UEL196702 UOH196700:UOH196702 UYD196700:UYD196702 VHZ196700:VHZ196702 VRV196700:VRV196702 WBR196700:WBR196702 WLN196700:WLN196702 WVJ196700:WVJ196702 B262240:B262242 IX262236:IX262238 ST262236:ST262238 ACP262236:ACP262238 AML262236:AML262238 AWH262236:AWH262238 BGD262236:BGD262238 BPZ262236:BPZ262238 BZV262236:BZV262238 CJR262236:CJR262238 CTN262236:CTN262238 DDJ262236:DDJ262238 DNF262236:DNF262238 DXB262236:DXB262238 EGX262236:EGX262238 EQT262236:EQT262238 FAP262236:FAP262238 FKL262236:FKL262238 FUH262236:FUH262238 GED262236:GED262238 GNZ262236:GNZ262238 GXV262236:GXV262238 HHR262236:HHR262238 HRN262236:HRN262238 IBJ262236:IBJ262238 ILF262236:ILF262238 IVB262236:IVB262238 JEX262236:JEX262238 JOT262236:JOT262238 JYP262236:JYP262238 KIL262236:KIL262238 KSH262236:KSH262238 LCD262236:LCD262238 LLZ262236:LLZ262238 LVV262236:LVV262238 MFR262236:MFR262238 MPN262236:MPN262238 MZJ262236:MZJ262238 NJF262236:NJF262238 NTB262236:NTB262238 OCX262236:OCX262238 OMT262236:OMT262238 OWP262236:OWP262238 PGL262236:PGL262238 PQH262236:PQH262238 QAD262236:QAD262238 QJZ262236:QJZ262238 QTV262236:QTV262238 RDR262236:RDR262238 RNN262236:RNN262238 RXJ262236:RXJ262238 SHF262236:SHF262238 SRB262236:SRB262238 TAX262236:TAX262238 TKT262236:TKT262238 TUP262236:TUP262238 UEL262236:UEL262238 UOH262236:UOH262238 UYD262236:UYD262238 VHZ262236:VHZ262238 VRV262236:VRV262238 WBR262236:WBR262238 WLN262236:WLN262238 WVJ262236:WVJ262238 B327776:B327778 IX327772:IX327774 ST327772:ST327774 ACP327772:ACP327774 AML327772:AML327774 AWH327772:AWH327774 BGD327772:BGD327774 BPZ327772:BPZ327774 BZV327772:BZV327774 CJR327772:CJR327774 CTN327772:CTN327774 DDJ327772:DDJ327774 DNF327772:DNF327774 DXB327772:DXB327774 EGX327772:EGX327774 EQT327772:EQT327774 FAP327772:FAP327774 FKL327772:FKL327774 FUH327772:FUH327774 GED327772:GED327774 GNZ327772:GNZ327774 GXV327772:GXV327774 HHR327772:HHR327774 HRN327772:HRN327774 IBJ327772:IBJ327774 ILF327772:ILF327774 IVB327772:IVB327774 JEX327772:JEX327774 JOT327772:JOT327774 JYP327772:JYP327774 KIL327772:KIL327774 KSH327772:KSH327774 LCD327772:LCD327774 LLZ327772:LLZ327774 LVV327772:LVV327774 MFR327772:MFR327774 MPN327772:MPN327774 MZJ327772:MZJ327774 NJF327772:NJF327774 NTB327772:NTB327774 OCX327772:OCX327774 OMT327772:OMT327774 OWP327772:OWP327774 PGL327772:PGL327774 PQH327772:PQH327774 QAD327772:QAD327774 QJZ327772:QJZ327774 QTV327772:QTV327774 RDR327772:RDR327774 RNN327772:RNN327774 RXJ327772:RXJ327774 SHF327772:SHF327774 SRB327772:SRB327774 TAX327772:TAX327774 TKT327772:TKT327774 TUP327772:TUP327774 UEL327772:UEL327774 UOH327772:UOH327774 UYD327772:UYD327774 VHZ327772:VHZ327774 VRV327772:VRV327774 WBR327772:WBR327774 WLN327772:WLN327774 WVJ327772:WVJ327774 B393312:B393314 IX393308:IX393310 ST393308:ST393310 ACP393308:ACP393310 AML393308:AML393310 AWH393308:AWH393310 BGD393308:BGD393310 BPZ393308:BPZ393310 BZV393308:BZV393310 CJR393308:CJR393310 CTN393308:CTN393310 DDJ393308:DDJ393310 DNF393308:DNF393310 DXB393308:DXB393310 EGX393308:EGX393310 EQT393308:EQT393310 FAP393308:FAP393310 FKL393308:FKL393310 FUH393308:FUH393310 GED393308:GED393310 GNZ393308:GNZ393310 GXV393308:GXV393310 HHR393308:HHR393310 HRN393308:HRN393310 IBJ393308:IBJ393310 ILF393308:ILF393310 IVB393308:IVB393310 JEX393308:JEX393310 JOT393308:JOT393310 JYP393308:JYP393310 KIL393308:KIL393310 KSH393308:KSH393310 LCD393308:LCD393310 LLZ393308:LLZ393310 LVV393308:LVV393310 MFR393308:MFR393310 MPN393308:MPN393310 MZJ393308:MZJ393310 NJF393308:NJF393310 NTB393308:NTB393310 OCX393308:OCX393310 OMT393308:OMT393310 OWP393308:OWP393310 PGL393308:PGL393310 PQH393308:PQH393310 QAD393308:QAD393310 QJZ393308:QJZ393310 QTV393308:QTV393310 RDR393308:RDR393310 RNN393308:RNN393310 RXJ393308:RXJ393310 SHF393308:SHF393310 SRB393308:SRB393310 TAX393308:TAX393310 TKT393308:TKT393310 TUP393308:TUP393310 UEL393308:UEL393310 UOH393308:UOH393310 UYD393308:UYD393310 VHZ393308:VHZ393310 VRV393308:VRV393310 WBR393308:WBR393310 WLN393308:WLN393310 WVJ393308:WVJ393310 B458848:B458850 IX458844:IX458846 ST458844:ST458846 ACP458844:ACP458846 AML458844:AML458846 AWH458844:AWH458846 BGD458844:BGD458846 BPZ458844:BPZ458846 BZV458844:BZV458846 CJR458844:CJR458846 CTN458844:CTN458846 DDJ458844:DDJ458846 DNF458844:DNF458846 DXB458844:DXB458846 EGX458844:EGX458846 EQT458844:EQT458846 FAP458844:FAP458846 FKL458844:FKL458846 FUH458844:FUH458846 GED458844:GED458846 GNZ458844:GNZ458846 GXV458844:GXV458846 HHR458844:HHR458846 HRN458844:HRN458846 IBJ458844:IBJ458846 ILF458844:ILF458846 IVB458844:IVB458846 JEX458844:JEX458846 JOT458844:JOT458846 JYP458844:JYP458846 KIL458844:KIL458846 KSH458844:KSH458846 LCD458844:LCD458846 LLZ458844:LLZ458846 LVV458844:LVV458846 MFR458844:MFR458846 MPN458844:MPN458846 MZJ458844:MZJ458846 NJF458844:NJF458846 NTB458844:NTB458846 OCX458844:OCX458846 OMT458844:OMT458846 OWP458844:OWP458846 PGL458844:PGL458846 PQH458844:PQH458846 QAD458844:QAD458846 QJZ458844:QJZ458846 QTV458844:QTV458846 RDR458844:RDR458846 RNN458844:RNN458846 RXJ458844:RXJ458846 SHF458844:SHF458846 SRB458844:SRB458846 TAX458844:TAX458846 TKT458844:TKT458846 TUP458844:TUP458846 UEL458844:UEL458846 UOH458844:UOH458846 UYD458844:UYD458846 VHZ458844:VHZ458846 VRV458844:VRV458846 WBR458844:WBR458846 WLN458844:WLN458846 WVJ458844:WVJ458846 B524384:B524386 IX524380:IX524382 ST524380:ST524382 ACP524380:ACP524382 AML524380:AML524382 AWH524380:AWH524382 BGD524380:BGD524382 BPZ524380:BPZ524382 BZV524380:BZV524382 CJR524380:CJR524382 CTN524380:CTN524382 DDJ524380:DDJ524382 DNF524380:DNF524382 DXB524380:DXB524382 EGX524380:EGX524382 EQT524380:EQT524382 FAP524380:FAP524382 FKL524380:FKL524382 FUH524380:FUH524382 GED524380:GED524382 GNZ524380:GNZ524382 GXV524380:GXV524382 HHR524380:HHR524382 HRN524380:HRN524382 IBJ524380:IBJ524382 ILF524380:ILF524382 IVB524380:IVB524382 JEX524380:JEX524382 JOT524380:JOT524382 JYP524380:JYP524382 KIL524380:KIL524382 KSH524380:KSH524382 LCD524380:LCD524382 LLZ524380:LLZ524382 LVV524380:LVV524382 MFR524380:MFR524382 MPN524380:MPN524382 MZJ524380:MZJ524382 NJF524380:NJF524382 NTB524380:NTB524382 OCX524380:OCX524382 OMT524380:OMT524382 OWP524380:OWP524382 PGL524380:PGL524382 PQH524380:PQH524382 QAD524380:QAD524382 QJZ524380:QJZ524382 QTV524380:QTV524382 RDR524380:RDR524382 RNN524380:RNN524382 RXJ524380:RXJ524382 SHF524380:SHF524382 SRB524380:SRB524382 TAX524380:TAX524382 TKT524380:TKT524382 TUP524380:TUP524382 UEL524380:UEL524382 UOH524380:UOH524382 UYD524380:UYD524382 VHZ524380:VHZ524382 VRV524380:VRV524382 WBR524380:WBR524382 WLN524380:WLN524382 WVJ524380:WVJ524382 B589920:B589922 IX589916:IX589918 ST589916:ST589918 ACP589916:ACP589918 AML589916:AML589918 AWH589916:AWH589918 BGD589916:BGD589918 BPZ589916:BPZ589918 BZV589916:BZV589918 CJR589916:CJR589918 CTN589916:CTN589918 DDJ589916:DDJ589918 DNF589916:DNF589918 DXB589916:DXB589918 EGX589916:EGX589918 EQT589916:EQT589918 FAP589916:FAP589918 FKL589916:FKL589918 FUH589916:FUH589918 GED589916:GED589918 GNZ589916:GNZ589918 GXV589916:GXV589918 HHR589916:HHR589918 HRN589916:HRN589918 IBJ589916:IBJ589918 ILF589916:ILF589918 IVB589916:IVB589918 JEX589916:JEX589918 JOT589916:JOT589918 JYP589916:JYP589918 KIL589916:KIL589918 KSH589916:KSH589918 LCD589916:LCD589918 LLZ589916:LLZ589918 LVV589916:LVV589918 MFR589916:MFR589918 MPN589916:MPN589918 MZJ589916:MZJ589918 NJF589916:NJF589918 NTB589916:NTB589918 OCX589916:OCX589918 OMT589916:OMT589918 OWP589916:OWP589918 PGL589916:PGL589918 PQH589916:PQH589918 QAD589916:QAD589918 QJZ589916:QJZ589918 QTV589916:QTV589918 RDR589916:RDR589918 RNN589916:RNN589918 RXJ589916:RXJ589918 SHF589916:SHF589918 SRB589916:SRB589918 TAX589916:TAX589918 TKT589916:TKT589918 TUP589916:TUP589918 UEL589916:UEL589918 UOH589916:UOH589918 UYD589916:UYD589918 VHZ589916:VHZ589918 VRV589916:VRV589918 WBR589916:WBR589918 WLN589916:WLN589918 WVJ589916:WVJ589918 B655456:B655458 IX655452:IX655454 ST655452:ST655454 ACP655452:ACP655454 AML655452:AML655454 AWH655452:AWH655454 BGD655452:BGD655454 BPZ655452:BPZ655454 BZV655452:BZV655454 CJR655452:CJR655454 CTN655452:CTN655454 DDJ655452:DDJ655454 DNF655452:DNF655454 DXB655452:DXB655454 EGX655452:EGX655454 EQT655452:EQT655454 FAP655452:FAP655454 FKL655452:FKL655454 FUH655452:FUH655454 GED655452:GED655454 GNZ655452:GNZ655454 GXV655452:GXV655454 HHR655452:HHR655454 HRN655452:HRN655454 IBJ655452:IBJ655454 ILF655452:ILF655454 IVB655452:IVB655454 JEX655452:JEX655454 JOT655452:JOT655454 JYP655452:JYP655454 KIL655452:KIL655454 KSH655452:KSH655454 LCD655452:LCD655454 LLZ655452:LLZ655454 LVV655452:LVV655454 MFR655452:MFR655454 MPN655452:MPN655454 MZJ655452:MZJ655454 NJF655452:NJF655454 NTB655452:NTB655454 OCX655452:OCX655454 OMT655452:OMT655454 OWP655452:OWP655454 PGL655452:PGL655454 PQH655452:PQH655454 QAD655452:QAD655454 QJZ655452:QJZ655454 QTV655452:QTV655454 RDR655452:RDR655454 RNN655452:RNN655454 RXJ655452:RXJ655454 SHF655452:SHF655454 SRB655452:SRB655454 TAX655452:TAX655454 TKT655452:TKT655454 TUP655452:TUP655454 UEL655452:UEL655454 UOH655452:UOH655454 UYD655452:UYD655454 VHZ655452:VHZ655454 VRV655452:VRV655454 WBR655452:WBR655454 WLN655452:WLN655454 WVJ655452:WVJ655454 B720992:B720994 IX720988:IX720990 ST720988:ST720990 ACP720988:ACP720990 AML720988:AML720990 AWH720988:AWH720990 BGD720988:BGD720990 BPZ720988:BPZ720990 BZV720988:BZV720990 CJR720988:CJR720990 CTN720988:CTN720990 DDJ720988:DDJ720990 DNF720988:DNF720990 DXB720988:DXB720990 EGX720988:EGX720990 EQT720988:EQT720990 FAP720988:FAP720990 FKL720988:FKL720990 FUH720988:FUH720990 GED720988:GED720990 GNZ720988:GNZ720990 GXV720988:GXV720990 HHR720988:HHR720990 HRN720988:HRN720990 IBJ720988:IBJ720990 ILF720988:ILF720990 IVB720988:IVB720990 JEX720988:JEX720990 JOT720988:JOT720990 JYP720988:JYP720990 KIL720988:KIL720990 KSH720988:KSH720990 LCD720988:LCD720990 LLZ720988:LLZ720990 LVV720988:LVV720990 MFR720988:MFR720990 MPN720988:MPN720990 MZJ720988:MZJ720990 NJF720988:NJF720990 NTB720988:NTB720990 OCX720988:OCX720990 OMT720988:OMT720990 OWP720988:OWP720990 PGL720988:PGL720990 PQH720988:PQH720990 QAD720988:QAD720990 QJZ720988:QJZ720990 QTV720988:QTV720990 RDR720988:RDR720990 RNN720988:RNN720990 RXJ720988:RXJ720990 SHF720988:SHF720990 SRB720988:SRB720990 TAX720988:TAX720990 TKT720988:TKT720990 TUP720988:TUP720990 UEL720988:UEL720990 UOH720988:UOH720990 UYD720988:UYD720990 VHZ720988:VHZ720990 VRV720988:VRV720990 WBR720988:WBR720990 WLN720988:WLN720990 WVJ720988:WVJ720990 B786528:B786530 IX786524:IX786526 ST786524:ST786526 ACP786524:ACP786526 AML786524:AML786526 AWH786524:AWH786526 BGD786524:BGD786526 BPZ786524:BPZ786526 BZV786524:BZV786526 CJR786524:CJR786526 CTN786524:CTN786526 DDJ786524:DDJ786526 DNF786524:DNF786526 DXB786524:DXB786526 EGX786524:EGX786526 EQT786524:EQT786526 FAP786524:FAP786526 FKL786524:FKL786526 FUH786524:FUH786526 GED786524:GED786526 GNZ786524:GNZ786526 GXV786524:GXV786526 HHR786524:HHR786526 HRN786524:HRN786526 IBJ786524:IBJ786526 ILF786524:ILF786526 IVB786524:IVB786526 JEX786524:JEX786526 JOT786524:JOT786526 JYP786524:JYP786526 KIL786524:KIL786526 KSH786524:KSH786526 LCD786524:LCD786526 LLZ786524:LLZ786526 LVV786524:LVV786526 MFR786524:MFR786526 MPN786524:MPN786526 MZJ786524:MZJ786526 NJF786524:NJF786526 NTB786524:NTB786526 OCX786524:OCX786526 OMT786524:OMT786526 OWP786524:OWP786526 PGL786524:PGL786526 PQH786524:PQH786526 QAD786524:QAD786526 QJZ786524:QJZ786526 QTV786524:QTV786526 RDR786524:RDR786526 RNN786524:RNN786526 RXJ786524:RXJ786526 SHF786524:SHF786526 SRB786524:SRB786526 TAX786524:TAX786526 TKT786524:TKT786526 TUP786524:TUP786526 UEL786524:UEL786526 UOH786524:UOH786526 UYD786524:UYD786526 VHZ786524:VHZ786526 VRV786524:VRV786526 WBR786524:WBR786526 WLN786524:WLN786526 WVJ786524:WVJ786526 B852064:B852066 IX852060:IX852062 ST852060:ST852062 ACP852060:ACP852062 AML852060:AML852062 AWH852060:AWH852062 BGD852060:BGD852062 BPZ852060:BPZ852062 BZV852060:BZV852062 CJR852060:CJR852062 CTN852060:CTN852062 DDJ852060:DDJ852062 DNF852060:DNF852062 DXB852060:DXB852062 EGX852060:EGX852062 EQT852060:EQT852062 FAP852060:FAP852062 FKL852060:FKL852062 FUH852060:FUH852062 GED852060:GED852062 GNZ852060:GNZ852062 GXV852060:GXV852062 HHR852060:HHR852062 HRN852060:HRN852062 IBJ852060:IBJ852062 ILF852060:ILF852062 IVB852060:IVB852062 JEX852060:JEX852062 JOT852060:JOT852062 JYP852060:JYP852062 KIL852060:KIL852062 KSH852060:KSH852062 LCD852060:LCD852062 LLZ852060:LLZ852062 LVV852060:LVV852062 MFR852060:MFR852062 MPN852060:MPN852062 MZJ852060:MZJ852062 NJF852060:NJF852062 NTB852060:NTB852062 OCX852060:OCX852062 OMT852060:OMT852062 OWP852060:OWP852062 PGL852060:PGL852062 PQH852060:PQH852062 QAD852060:QAD852062 QJZ852060:QJZ852062 QTV852060:QTV852062 RDR852060:RDR852062 RNN852060:RNN852062 RXJ852060:RXJ852062 SHF852060:SHF852062 SRB852060:SRB852062 TAX852060:TAX852062 TKT852060:TKT852062 TUP852060:TUP852062 UEL852060:UEL852062 UOH852060:UOH852062 UYD852060:UYD852062 VHZ852060:VHZ852062 VRV852060:VRV852062 WBR852060:WBR852062 WLN852060:WLN852062 WVJ852060:WVJ852062 B917600:B917602 IX917596:IX917598 ST917596:ST917598 ACP917596:ACP917598 AML917596:AML917598 AWH917596:AWH917598 BGD917596:BGD917598 BPZ917596:BPZ917598 BZV917596:BZV917598 CJR917596:CJR917598 CTN917596:CTN917598 DDJ917596:DDJ917598 DNF917596:DNF917598 DXB917596:DXB917598 EGX917596:EGX917598 EQT917596:EQT917598 FAP917596:FAP917598 FKL917596:FKL917598 FUH917596:FUH917598 GED917596:GED917598 GNZ917596:GNZ917598 GXV917596:GXV917598 HHR917596:HHR917598 HRN917596:HRN917598 IBJ917596:IBJ917598 ILF917596:ILF917598 IVB917596:IVB917598 JEX917596:JEX917598 JOT917596:JOT917598 JYP917596:JYP917598 KIL917596:KIL917598 KSH917596:KSH917598 LCD917596:LCD917598 LLZ917596:LLZ917598 LVV917596:LVV917598 MFR917596:MFR917598 MPN917596:MPN917598 MZJ917596:MZJ917598 NJF917596:NJF917598 NTB917596:NTB917598 OCX917596:OCX917598 OMT917596:OMT917598 OWP917596:OWP917598 PGL917596:PGL917598 PQH917596:PQH917598 QAD917596:QAD917598 QJZ917596:QJZ917598 QTV917596:QTV917598 RDR917596:RDR917598 RNN917596:RNN917598 RXJ917596:RXJ917598 SHF917596:SHF917598 SRB917596:SRB917598 TAX917596:TAX917598 TKT917596:TKT917598 TUP917596:TUP917598 UEL917596:UEL917598 UOH917596:UOH917598 UYD917596:UYD917598 VHZ917596:VHZ917598 VRV917596:VRV917598 WBR917596:WBR917598 WLN917596:WLN917598 WVJ917596:WVJ917598 B983136:B983138 IX983132:IX983134 ST983132:ST983134 ACP983132:ACP983134 AML983132:AML983134 AWH983132:AWH983134 BGD983132:BGD983134 BPZ983132:BPZ983134 BZV983132:BZV983134 CJR983132:CJR983134 CTN983132:CTN983134 DDJ983132:DDJ983134 DNF983132:DNF983134 DXB983132:DXB983134 EGX983132:EGX983134 EQT983132:EQT983134 FAP983132:FAP983134 FKL983132:FKL983134 FUH983132:FUH983134 GED983132:GED983134 GNZ983132:GNZ983134 GXV983132:GXV983134 HHR983132:HHR983134 HRN983132:HRN983134 IBJ983132:IBJ983134 ILF983132:ILF983134 IVB983132:IVB983134 JEX983132:JEX983134 JOT983132:JOT983134 JYP983132:JYP983134 KIL983132:KIL983134 KSH983132:KSH983134 LCD983132:LCD983134 LLZ983132:LLZ983134 LVV983132:LVV983134 MFR983132:MFR983134 MPN983132:MPN983134 MZJ983132:MZJ983134 NJF983132:NJF983134 NTB983132:NTB983134 OCX983132:OCX983134 OMT983132:OMT983134 OWP983132:OWP983134 PGL983132:PGL983134 PQH983132:PQH983134 QAD983132:QAD983134 QJZ983132:QJZ983134 QTV983132:QTV983134 RDR983132:RDR983134 RNN983132:RNN983134 RXJ983132:RXJ983134 SHF983132:SHF983134 SRB983132:SRB983134 TAX983132:TAX983134 TKT983132:TKT983134 TUP983132:TUP983134 UEL983132:UEL983134 UOH983132:UOH983134 UYD983132:UYD983134 VHZ983132:VHZ983134 VRV983132:VRV983134 WBR983132:WBR983134 WLN983132:WLN983134 WVJ983132:WVJ983134 B103:B104 IX99:IX100 ST99:ST100 ACP99:ACP100 AML99:AML100 AWH99:AWH100 BGD99:BGD100 BPZ99:BPZ100 BZV99:BZV100 CJR99:CJR100 CTN99:CTN100 DDJ99:DDJ100 DNF99:DNF100 DXB99:DXB100 EGX99:EGX100 EQT99:EQT100 FAP99:FAP100 FKL99:FKL100 FUH99:FUH100 GED99:GED100 GNZ99:GNZ100 GXV99:GXV100 HHR99:HHR100 HRN99:HRN100 IBJ99:IBJ100 ILF99:ILF100 IVB99:IVB100 JEX99:JEX100 JOT99:JOT100 JYP99:JYP100 KIL99:KIL100 KSH99:KSH100 LCD99:LCD100 LLZ99:LLZ100 LVV99:LVV100 MFR99:MFR100 MPN99:MPN100 MZJ99:MZJ100 NJF99:NJF100 NTB99:NTB100 OCX99:OCX100 OMT99:OMT100 OWP99:OWP100 PGL99:PGL100 PQH99:PQH100 QAD99:QAD100 QJZ99:QJZ100 QTV99:QTV100 RDR99:RDR100 RNN99:RNN100 RXJ99:RXJ100 SHF99:SHF100 SRB99:SRB100 TAX99:TAX100 TKT99:TKT100 TUP99:TUP100 UEL99:UEL100 UOH99:UOH100 UYD99:UYD100 VHZ99:VHZ100 VRV99:VRV100 WBR99:WBR100 WLN99:WLN100 WVJ99:WVJ100 B65639:B65640 IX65635:IX65636 ST65635:ST65636 ACP65635:ACP65636 AML65635:AML65636 AWH65635:AWH65636 BGD65635:BGD65636 BPZ65635:BPZ65636 BZV65635:BZV65636 CJR65635:CJR65636 CTN65635:CTN65636 DDJ65635:DDJ65636 DNF65635:DNF65636 DXB65635:DXB65636 EGX65635:EGX65636 EQT65635:EQT65636 FAP65635:FAP65636 FKL65635:FKL65636 FUH65635:FUH65636 GED65635:GED65636 GNZ65635:GNZ65636 GXV65635:GXV65636 HHR65635:HHR65636 HRN65635:HRN65636 IBJ65635:IBJ65636 ILF65635:ILF65636 IVB65635:IVB65636 JEX65635:JEX65636 JOT65635:JOT65636 JYP65635:JYP65636 KIL65635:KIL65636 KSH65635:KSH65636 LCD65635:LCD65636 LLZ65635:LLZ65636 LVV65635:LVV65636 MFR65635:MFR65636 MPN65635:MPN65636 MZJ65635:MZJ65636 NJF65635:NJF65636 NTB65635:NTB65636 OCX65635:OCX65636 OMT65635:OMT65636 OWP65635:OWP65636 PGL65635:PGL65636 PQH65635:PQH65636 QAD65635:QAD65636 QJZ65635:QJZ65636 QTV65635:QTV65636 RDR65635:RDR65636 RNN65635:RNN65636 RXJ65635:RXJ65636 SHF65635:SHF65636 SRB65635:SRB65636 TAX65635:TAX65636 TKT65635:TKT65636 TUP65635:TUP65636 UEL65635:UEL65636 UOH65635:UOH65636 UYD65635:UYD65636 VHZ65635:VHZ65636 VRV65635:VRV65636 WBR65635:WBR65636 WLN65635:WLN65636 WVJ65635:WVJ65636 B131175:B131176 IX131171:IX131172 ST131171:ST131172 ACP131171:ACP131172 AML131171:AML131172 AWH131171:AWH131172 BGD131171:BGD131172 BPZ131171:BPZ131172 BZV131171:BZV131172 CJR131171:CJR131172 CTN131171:CTN131172 DDJ131171:DDJ131172 DNF131171:DNF131172 DXB131171:DXB131172 EGX131171:EGX131172 EQT131171:EQT131172 FAP131171:FAP131172 FKL131171:FKL131172 FUH131171:FUH131172 GED131171:GED131172 GNZ131171:GNZ131172 GXV131171:GXV131172 HHR131171:HHR131172 HRN131171:HRN131172 IBJ131171:IBJ131172 ILF131171:ILF131172 IVB131171:IVB131172 JEX131171:JEX131172 JOT131171:JOT131172 JYP131171:JYP131172 KIL131171:KIL131172 KSH131171:KSH131172 LCD131171:LCD131172 LLZ131171:LLZ131172 LVV131171:LVV131172 MFR131171:MFR131172 MPN131171:MPN131172 MZJ131171:MZJ131172 NJF131171:NJF131172 NTB131171:NTB131172 OCX131171:OCX131172 OMT131171:OMT131172 OWP131171:OWP131172 PGL131171:PGL131172 PQH131171:PQH131172 QAD131171:QAD131172 QJZ131171:QJZ131172 QTV131171:QTV131172 RDR131171:RDR131172 RNN131171:RNN131172 RXJ131171:RXJ131172 SHF131171:SHF131172 SRB131171:SRB131172 TAX131171:TAX131172 TKT131171:TKT131172 TUP131171:TUP131172 UEL131171:UEL131172 UOH131171:UOH131172 UYD131171:UYD131172 VHZ131171:VHZ131172 VRV131171:VRV131172 WBR131171:WBR131172 WLN131171:WLN131172 WVJ131171:WVJ131172 B196711:B196712 IX196707:IX196708 ST196707:ST196708 ACP196707:ACP196708 AML196707:AML196708 AWH196707:AWH196708 BGD196707:BGD196708 BPZ196707:BPZ196708 BZV196707:BZV196708 CJR196707:CJR196708 CTN196707:CTN196708 DDJ196707:DDJ196708 DNF196707:DNF196708 DXB196707:DXB196708 EGX196707:EGX196708 EQT196707:EQT196708 FAP196707:FAP196708 FKL196707:FKL196708 FUH196707:FUH196708 GED196707:GED196708 GNZ196707:GNZ196708 GXV196707:GXV196708 HHR196707:HHR196708 HRN196707:HRN196708 IBJ196707:IBJ196708 ILF196707:ILF196708 IVB196707:IVB196708 JEX196707:JEX196708 JOT196707:JOT196708 JYP196707:JYP196708 KIL196707:KIL196708 KSH196707:KSH196708 LCD196707:LCD196708 LLZ196707:LLZ196708 LVV196707:LVV196708 MFR196707:MFR196708 MPN196707:MPN196708 MZJ196707:MZJ196708 NJF196707:NJF196708 NTB196707:NTB196708 OCX196707:OCX196708 OMT196707:OMT196708 OWP196707:OWP196708 PGL196707:PGL196708 PQH196707:PQH196708 QAD196707:QAD196708 QJZ196707:QJZ196708 QTV196707:QTV196708 RDR196707:RDR196708 RNN196707:RNN196708 RXJ196707:RXJ196708 SHF196707:SHF196708 SRB196707:SRB196708 TAX196707:TAX196708 TKT196707:TKT196708 TUP196707:TUP196708 UEL196707:UEL196708 UOH196707:UOH196708 UYD196707:UYD196708 VHZ196707:VHZ196708 VRV196707:VRV196708 WBR196707:WBR196708 WLN196707:WLN196708 WVJ196707:WVJ196708 B262247:B262248 IX262243:IX262244 ST262243:ST262244 ACP262243:ACP262244 AML262243:AML262244 AWH262243:AWH262244 BGD262243:BGD262244 BPZ262243:BPZ262244 BZV262243:BZV262244 CJR262243:CJR262244 CTN262243:CTN262244 DDJ262243:DDJ262244 DNF262243:DNF262244 DXB262243:DXB262244 EGX262243:EGX262244 EQT262243:EQT262244 FAP262243:FAP262244 FKL262243:FKL262244 FUH262243:FUH262244 GED262243:GED262244 GNZ262243:GNZ262244 GXV262243:GXV262244 HHR262243:HHR262244 HRN262243:HRN262244 IBJ262243:IBJ262244 ILF262243:ILF262244 IVB262243:IVB262244 JEX262243:JEX262244 JOT262243:JOT262244 JYP262243:JYP262244 KIL262243:KIL262244 KSH262243:KSH262244 LCD262243:LCD262244 LLZ262243:LLZ262244 LVV262243:LVV262244 MFR262243:MFR262244 MPN262243:MPN262244 MZJ262243:MZJ262244 NJF262243:NJF262244 NTB262243:NTB262244 OCX262243:OCX262244 OMT262243:OMT262244 OWP262243:OWP262244 PGL262243:PGL262244 PQH262243:PQH262244 QAD262243:QAD262244 QJZ262243:QJZ262244 QTV262243:QTV262244 RDR262243:RDR262244 RNN262243:RNN262244 RXJ262243:RXJ262244 SHF262243:SHF262244 SRB262243:SRB262244 TAX262243:TAX262244 TKT262243:TKT262244 TUP262243:TUP262244 UEL262243:UEL262244 UOH262243:UOH262244 UYD262243:UYD262244 VHZ262243:VHZ262244 VRV262243:VRV262244 WBR262243:WBR262244 WLN262243:WLN262244 WVJ262243:WVJ262244 B327783:B327784 IX327779:IX327780 ST327779:ST327780 ACP327779:ACP327780 AML327779:AML327780 AWH327779:AWH327780 BGD327779:BGD327780 BPZ327779:BPZ327780 BZV327779:BZV327780 CJR327779:CJR327780 CTN327779:CTN327780 DDJ327779:DDJ327780 DNF327779:DNF327780 DXB327779:DXB327780 EGX327779:EGX327780 EQT327779:EQT327780 FAP327779:FAP327780 FKL327779:FKL327780 FUH327779:FUH327780 GED327779:GED327780 GNZ327779:GNZ327780 GXV327779:GXV327780 HHR327779:HHR327780 HRN327779:HRN327780 IBJ327779:IBJ327780 ILF327779:ILF327780 IVB327779:IVB327780 JEX327779:JEX327780 JOT327779:JOT327780 JYP327779:JYP327780 KIL327779:KIL327780 KSH327779:KSH327780 LCD327779:LCD327780 LLZ327779:LLZ327780 LVV327779:LVV327780 MFR327779:MFR327780 MPN327779:MPN327780 MZJ327779:MZJ327780 NJF327779:NJF327780 NTB327779:NTB327780 OCX327779:OCX327780 OMT327779:OMT327780 OWP327779:OWP327780 PGL327779:PGL327780 PQH327779:PQH327780 QAD327779:QAD327780 QJZ327779:QJZ327780 QTV327779:QTV327780 RDR327779:RDR327780 RNN327779:RNN327780 RXJ327779:RXJ327780 SHF327779:SHF327780 SRB327779:SRB327780 TAX327779:TAX327780 TKT327779:TKT327780 TUP327779:TUP327780 UEL327779:UEL327780 UOH327779:UOH327780 UYD327779:UYD327780 VHZ327779:VHZ327780 VRV327779:VRV327780 WBR327779:WBR327780 WLN327779:WLN327780 WVJ327779:WVJ327780 B393319:B393320 IX393315:IX393316 ST393315:ST393316 ACP393315:ACP393316 AML393315:AML393316 AWH393315:AWH393316 BGD393315:BGD393316 BPZ393315:BPZ393316 BZV393315:BZV393316 CJR393315:CJR393316 CTN393315:CTN393316 DDJ393315:DDJ393316 DNF393315:DNF393316 DXB393315:DXB393316 EGX393315:EGX393316 EQT393315:EQT393316 FAP393315:FAP393316 FKL393315:FKL393316 FUH393315:FUH393316 GED393315:GED393316 GNZ393315:GNZ393316 GXV393315:GXV393316 HHR393315:HHR393316 HRN393315:HRN393316 IBJ393315:IBJ393316 ILF393315:ILF393316 IVB393315:IVB393316 JEX393315:JEX393316 JOT393315:JOT393316 JYP393315:JYP393316 KIL393315:KIL393316 KSH393315:KSH393316 LCD393315:LCD393316 LLZ393315:LLZ393316 LVV393315:LVV393316 MFR393315:MFR393316 MPN393315:MPN393316 MZJ393315:MZJ393316 NJF393315:NJF393316 NTB393315:NTB393316 OCX393315:OCX393316 OMT393315:OMT393316 OWP393315:OWP393316 PGL393315:PGL393316 PQH393315:PQH393316 QAD393315:QAD393316 QJZ393315:QJZ393316 QTV393315:QTV393316 RDR393315:RDR393316 RNN393315:RNN393316 RXJ393315:RXJ393316 SHF393315:SHF393316 SRB393315:SRB393316 TAX393315:TAX393316 TKT393315:TKT393316 TUP393315:TUP393316 UEL393315:UEL393316 UOH393315:UOH393316 UYD393315:UYD393316 VHZ393315:VHZ393316 VRV393315:VRV393316 WBR393315:WBR393316 WLN393315:WLN393316 WVJ393315:WVJ393316 B458855:B458856 IX458851:IX458852 ST458851:ST458852 ACP458851:ACP458852 AML458851:AML458852 AWH458851:AWH458852 BGD458851:BGD458852 BPZ458851:BPZ458852 BZV458851:BZV458852 CJR458851:CJR458852 CTN458851:CTN458852 DDJ458851:DDJ458852 DNF458851:DNF458852 DXB458851:DXB458852 EGX458851:EGX458852 EQT458851:EQT458852 FAP458851:FAP458852 FKL458851:FKL458852 FUH458851:FUH458852 GED458851:GED458852 GNZ458851:GNZ458852 GXV458851:GXV458852 HHR458851:HHR458852 HRN458851:HRN458852 IBJ458851:IBJ458852 ILF458851:ILF458852 IVB458851:IVB458852 JEX458851:JEX458852 JOT458851:JOT458852 JYP458851:JYP458852 KIL458851:KIL458852 KSH458851:KSH458852 LCD458851:LCD458852 LLZ458851:LLZ458852 LVV458851:LVV458852 MFR458851:MFR458852 MPN458851:MPN458852 MZJ458851:MZJ458852 NJF458851:NJF458852 NTB458851:NTB458852 OCX458851:OCX458852 OMT458851:OMT458852 OWP458851:OWP458852 PGL458851:PGL458852 PQH458851:PQH458852 QAD458851:QAD458852 QJZ458851:QJZ458852 QTV458851:QTV458852 RDR458851:RDR458852 RNN458851:RNN458852 RXJ458851:RXJ458852 SHF458851:SHF458852 SRB458851:SRB458852 TAX458851:TAX458852 TKT458851:TKT458852 TUP458851:TUP458852 UEL458851:UEL458852 UOH458851:UOH458852 UYD458851:UYD458852 VHZ458851:VHZ458852 VRV458851:VRV458852 WBR458851:WBR458852 WLN458851:WLN458852 WVJ458851:WVJ458852 B524391:B524392 IX524387:IX524388 ST524387:ST524388 ACP524387:ACP524388 AML524387:AML524388 AWH524387:AWH524388 BGD524387:BGD524388 BPZ524387:BPZ524388 BZV524387:BZV524388 CJR524387:CJR524388 CTN524387:CTN524388 DDJ524387:DDJ524388 DNF524387:DNF524388 DXB524387:DXB524388 EGX524387:EGX524388 EQT524387:EQT524388 FAP524387:FAP524388 FKL524387:FKL524388 FUH524387:FUH524388 GED524387:GED524388 GNZ524387:GNZ524388 GXV524387:GXV524388 HHR524387:HHR524388 HRN524387:HRN524388 IBJ524387:IBJ524388 ILF524387:ILF524388 IVB524387:IVB524388 JEX524387:JEX524388 JOT524387:JOT524388 JYP524387:JYP524388 KIL524387:KIL524388 KSH524387:KSH524388 LCD524387:LCD524388 LLZ524387:LLZ524388 LVV524387:LVV524388 MFR524387:MFR524388 MPN524387:MPN524388 MZJ524387:MZJ524388 NJF524387:NJF524388 NTB524387:NTB524388 OCX524387:OCX524388 OMT524387:OMT524388 OWP524387:OWP524388 PGL524387:PGL524388 PQH524387:PQH524388 QAD524387:QAD524388 QJZ524387:QJZ524388 QTV524387:QTV524388 RDR524387:RDR524388 RNN524387:RNN524388 RXJ524387:RXJ524388 SHF524387:SHF524388 SRB524387:SRB524388 TAX524387:TAX524388 TKT524387:TKT524388 TUP524387:TUP524388 UEL524387:UEL524388 UOH524387:UOH524388 UYD524387:UYD524388 VHZ524387:VHZ524388 VRV524387:VRV524388 WBR524387:WBR524388 WLN524387:WLN524388 WVJ524387:WVJ524388 B589927:B589928 IX589923:IX589924 ST589923:ST589924 ACP589923:ACP589924 AML589923:AML589924 AWH589923:AWH589924 BGD589923:BGD589924 BPZ589923:BPZ589924 BZV589923:BZV589924 CJR589923:CJR589924 CTN589923:CTN589924 DDJ589923:DDJ589924 DNF589923:DNF589924 DXB589923:DXB589924 EGX589923:EGX589924 EQT589923:EQT589924 FAP589923:FAP589924 FKL589923:FKL589924 FUH589923:FUH589924 GED589923:GED589924 GNZ589923:GNZ589924 GXV589923:GXV589924 HHR589923:HHR589924 HRN589923:HRN589924 IBJ589923:IBJ589924 ILF589923:ILF589924 IVB589923:IVB589924 JEX589923:JEX589924 JOT589923:JOT589924 JYP589923:JYP589924 KIL589923:KIL589924 KSH589923:KSH589924 LCD589923:LCD589924 LLZ589923:LLZ589924 LVV589923:LVV589924 MFR589923:MFR589924 MPN589923:MPN589924 MZJ589923:MZJ589924 NJF589923:NJF589924 NTB589923:NTB589924 OCX589923:OCX589924 OMT589923:OMT589924 OWP589923:OWP589924 PGL589923:PGL589924 PQH589923:PQH589924 QAD589923:QAD589924 QJZ589923:QJZ589924 QTV589923:QTV589924 RDR589923:RDR589924 RNN589923:RNN589924 RXJ589923:RXJ589924 SHF589923:SHF589924 SRB589923:SRB589924 TAX589923:TAX589924 TKT589923:TKT589924 TUP589923:TUP589924 UEL589923:UEL589924 UOH589923:UOH589924 UYD589923:UYD589924 VHZ589923:VHZ589924 VRV589923:VRV589924 WBR589923:WBR589924 WLN589923:WLN589924 WVJ589923:WVJ589924 B655463:B655464 IX655459:IX655460 ST655459:ST655460 ACP655459:ACP655460 AML655459:AML655460 AWH655459:AWH655460 BGD655459:BGD655460 BPZ655459:BPZ655460 BZV655459:BZV655460 CJR655459:CJR655460 CTN655459:CTN655460 DDJ655459:DDJ655460 DNF655459:DNF655460 DXB655459:DXB655460 EGX655459:EGX655460 EQT655459:EQT655460 FAP655459:FAP655460 FKL655459:FKL655460 FUH655459:FUH655460 GED655459:GED655460 GNZ655459:GNZ655460 GXV655459:GXV655460 HHR655459:HHR655460 HRN655459:HRN655460 IBJ655459:IBJ655460 ILF655459:ILF655460 IVB655459:IVB655460 JEX655459:JEX655460 JOT655459:JOT655460 JYP655459:JYP655460 KIL655459:KIL655460 KSH655459:KSH655460 LCD655459:LCD655460 LLZ655459:LLZ655460 LVV655459:LVV655460 MFR655459:MFR655460 MPN655459:MPN655460 MZJ655459:MZJ655460 NJF655459:NJF655460 NTB655459:NTB655460 OCX655459:OCX655460 OMT655459:OMT655460 OWP655459:OWP655460 PGL655459:PGL655460 PQH655459:PQH655460 QAD655459:QAD655460 QJZ655459:QJZ655460 QTV655459:QTV655460 RDR655459:RDR655460 RNN655459:RNN655460 RXJ655459:RXJ655460 SHF655459:SHF655460 SRB655459:SRB655460 TAX655459:TAX655460 TKT655459:TKT655460 TUP655459:TUP655460 UEL655459:UEL655460 UOH655459:UOH655460 UYD655459:UYD655460 VHZ655459:VHZ655460 VRV655459:VRV655460 WBR655459:WBR655460 WLN655459:WLN655460 WVJ655459:WVJ655460 B720999:B721000 IX720995:IX720996 ST720995:ST720996 ACP720995:ACP720996 AML720995:AML720996 AWH720995:AWH720996 BGD720995:BGD720996 BPZ720995:BPZ720996 BZV720995:BZV720996 CJR720995:CJR720996 CTN720995:CTN720996 DDJ720995:DDJ720996 DNF720995:DNF720996 DXB720995:DXB720996 EGX720995:EGX720996 EQT720995:EQT720996 FAP720995:FAP720996 FKL720995:FKL720996 FUH720995:FUH720996 GED720995:GED720996 GNZ720995:GNZ720996 GXV720995:GXV720996 HHR720995:HHR720996 HRN720995:HRN720996 IBJ720995:IBJ720996 ILF720995:ILF720996 IVB720995:IVB720996 JEX720995:JEX720996 JOT720995:JOT720996 JYP720995:JYP720996 KIL720995:KIL720996 KSH720995:KSH720996 LCD720995:LCD720996 LLZ720995:LLZ720996 LVV720995:LVV720996 MFR720995:MFR720996 MPN720995:MPN720996 MZJ720995:MZJ720996 NJF720995:NJF720996 NTB720995:NTB720996 OCX720995:OCX720996 OMT720995:OMT720996 OWP720995:OWP720996 PGL720995:PGL720996 PQH720995:PQH720996 QAD720995:QAD720996 QJZ720995:QJZ720996 QTV720995:QTV720996 RDR720995:RDR720996 RNN720995:RNN720996 RXJ720995:RXJ720996 SHF720995:SHF720996 SRB720995:SRB720996 TAX720995:TAX720996 TKT720995:TKT720996 TUP720995:TUP720996 UEL720995:UEL720996 UOH720995:UOH720996 UYD720995:UYD720996 VHZ720995:VHZ720996 VRV720995:VRV720996 WBR720995:WBR720996 WLN720995:WLN720996 WVJ720995:WVJ720996 B786535:B786536 IX786531:IX786532 ST786531:ST786532 ACP786531:ACP786532 AML786531:AML786532 AWH786531:AWH786532 BGD786531:BGD786532 BPZ786531:BPZ786532 BZV786531:BZV786532 CJR786531:CJR786532 CTN786531:CTN786532 DDJ786531:DDJ786532 DNF786531:DNF786532 DXB786531:DXB786532 EGX786531:EGX786532 EQT786531:EQT786532 FAP786531:FAP786532 FKL786531:FKL786532 FUH786531:FUH786532 GED786531:GED786532 GNZ786531:GNZ786532 GXV786531:GXV786532 HHR786531:HHR786532 HRN786531:HRN786532 IBJ786531:IBJ786532 ILF786531:ILF786532 IVB786531:IVB786532 JEX786531:JEX786532 JOT786531:JOT786532 JYP786531:JYP786532 KIL786531:KIL786532 KSH786531:KSH786532 LCD786531:LCD786532 LLZ786531:LLZ786532 LVV786531:LVV786532 MFR786531:MFR786532 MPN786531:MPN786532 MZJ786531:MZJ786532 NJF786531:NJF786532 NTB786531:NTB786532 OCX786531:OCX786532 OMT786531:OMT786532 OWP786531:OWP786532 PGL786531:PGL786532 PQH786531:PQH786532 QAD786531:QAD786532 QJZ786531:QJZ786532 QTV786531:QTV786532 RDR786531:RDR786532 RNN786531:RNN786532 RXJ786531:RXJ786532 SHF786531:SHF786532 SRB786531:SRB786532 TAX786531:TAX786532 TKT786531:TKT786532 TUP786531:TUP786532 UEL786531:UEL786532 UOH786531:UOH786532 UYD786531:UYD786532 VHZ786531:VHZ786532 VRV786531:VRV786532 WBR786531:WBR786532 WLN786531:WLN786532 WVJ786531:WVJ786532 B852071:B852072 IX852067:IX852068 ST852067:ST852068 ACP852067:ACP852068 AML852067:AML852068 AWH852067:AWH852068 BGD852067:BGD852068 BPZ852067:BPZ852068 BZV852067:BZV852068 CJR852067:CJR852068 CTN852067:CTN852068 DDJ852067:DDJ852068 DNF852067:DNF852068 DXB852067:DXB852068 EGX852067:EGX852068 EQT852067:EQT852068 FAP852067:FAP852068 FKL852067:FKL852068 FUH852067:FUH852068 GED852067:GED852068 GNZ852067:GNZ852068 GXV852067:GXV852068 HHR852067:HHR852068 HRN852067:HRN852068 IBJ852067:IBJ852068 ILF852067:ILF852068 IVB852067:IVB852068 JEX852067:JEX852068 JOT852067:JOT852068 JYP852067:JYP852068 KIL852067:KIL852068 KSH852067:KSH852068 LCD852067:LCD852068 LLZ852067:LLZ852068 LVV852067:LVV852068 MFR852067:MFR852068 MPN852067:MPN852068 MZJ852067:MZJ852068 NJF852067:NJF852068 NTB852067:NTB852068 OCX852067:OCX852068 OMT852067:OMT852068 OWP852067:OWP852068 PGL852067:PGL852068 PQH852067:PQH852068 QAD852067:QAD852068 QJZ852067:QJZ852068 QTV852067:QTV852068 RDR852067:RDR852068 RNN852067:RNN852068 RXJ852067:RXJ852068 SHF852067:SHF852068 SRB852067:SRB852068 TAX852067:TAX852068 TKT852067:TKT852068 TUP852067:TUP852068 UEL852067:UEL852068 UOH852067:UOH852068 UYD852067:UYD852068 VHZ852067:VHZ852068 VRV852067:VRV852068 WBR852067:WBR852068 WLN852067:WLN852068 WVJ852067:WVJ852068 B917607:B917608 IX917603:IX917604 ST917603:ST917604 ACP917603:ACP917604 AML917603:AML917604 AWH917603:AWH917604 BGD917603:BGD917604 BPZ917603:BPZ917604 BZV917603:BZV917604 CJR917603:CJR917604 CTN917603:CTN917604 DDJ917603:DDJ917604 DNF917603:DNF917604 DXB917603:DXB917604 EGX917603:EGX917604 EQT917603:EQT917604 FAP917603:FAP917604 FKL917603:FKL917604 FUH917603:FUH917604 GED917603:GED917604 GNZ917603:GNZ917604 GXV917603:GXV917604 HHR917603:HHR917604 HRN917603:HRN917604 IBJ917603:IBJ917604 ILF917603:ILF917604 IVB917603:IVB917604 JEX917603:JEX917604 JOT917603:JOT917604 JYP917603:JYP917604 KIL917603:KIL917604 KSH917603:KSH917604 LCD917603:LCD917604 LLZ917603:LLZ917604 LVV917603:LVV917604 MFR917603:MFR917604 MPN917603:MPN917604 MZJ917603:MZJ917604 NJF917603:NJF917604 NTB917603:NTB917604 OCX917603:OCX917604 OMT917603:OMT917604 OWP917603:OWP917604 PGL917603:PGL917604 PQH917603:PQH917604 QAD917603:QAD917604 QJZ917603:QJZ917604 QTV917603:QTV917604 RDR917603:RDR917604 RNN917603:RNN917604 RXJ917603:RXJ917604 SHF917603:SHF917604 SRB917603:SRB917604 TAX917603:TAX917604 TKT917603:TKT917604 TUP917603:TUP917604 UEL917603:UEL917604 UOH917603:UOH917604 UYD917603:UYD917604 VHZ917603:VHZ917604 VRV917603:VRV917604 WBR917603:WBR917604 WLN917603:WLN917604 WVJ917603:WVJ917604 B983143:B983144 IX983139:IX983140 ST983139:ST983140 ACP983139:ACP983140 AML983139:AML983140 AWH983139:AWH983140 BGD983139:BGD983140 BPZ983139:BPZ983140 BZV983139:BZV983140 CJR983139:CJR983140 CTN983139:CTN983140 DDJ983139:DDJ983140 DNF983139:DNF983140 DXB983139:DXB983140 EGX983139:EGX983140 EQT983139:EQT983140 FAP983139:FAP983140 FKL983139:FKL983140 FUH983139:FUH983140 GED983139:GED983140 GNZ983139:GNZ983140 GXV983139:GXV983140 HHR983139:HHR983140 HRN983139:HRN983140 IBJ983139:IBJ983140 ILF983139:ILF983140 IVB983139:IVB983140 JEX983139:JEX983140 JOT983139:JOT983140 JYP983139:JYP983140 KIL983139:KIL983140 KSH983139:KSH983140 LCD983139:LCD983140 LLZ983139:LLZ983140 LVV983139:LVV983140 MFR983139:MFR983140 MPN983139:MPN983140 MZJ983139:MZJ983140 NJF983139:NJF983140 NTB983139:NTB983140 OCX983139:OCX983140 OMT983139:OMT983140 OWP983139:OWP983140 PGL983139:PGL983140 PQH983139:PQH983140 QAD983139:QAD983140 QJZ983139:QJZ983140 QTV983139:QTV983140 RDR983139:RDR983140 RNN983139:RNN983140 RXJ983139:RXJ983140 SHF983139:SHF983140 SRB983139:SRB983140 TAX983139:TAX983140 TKT983139:TKT983140 TUP983139:TUP983140 UEL983139:UEL983140 UOH983139:UOH983140 UYD983139:UYD983140 VHZ983139:VHZ983140 VRV983139:VRV983140 WBR983139:WBR983140 WLN983139:WLN983140 WVJ983139:WVJ983140 B100:B101 IX96:IX97 ST96:ST97 ACP96:ACP97 AML96:AML97 AWH96:AWH97 BGD96:BGD97 BPZ96:BPZ97 BZV96:BZV97 CJR96:CJR97 CTN96:CTN97 DDJ96:DDJ97 DNF96:DNF97 DXB96:DXB97 EGX96:EGX97 EQT96:EQT97 FAP96:FAP97 FKL96:FKL97 FUH96:FUH97 GED96:GED97 GNZ96:GNZ97 GXV96:GXV97 HHR96:HHR97 HRN96:HRN97 IBJ96:IBJ97 ILF96:ILF97 IVB96:IVB97 JEX96:JEX97 JOT96:JOT97 JYP96:JYP97 KIL96:KIL97 KSH96:KSH97 LCD96:LCD97 LLZ96:LLZ97 LVV96:LVV97 MFR96:MFR97 MPN96:MPN97 MZJ96:MZJ97 NJF96:NJF97 NTB96:NTB97 OCX96:OCX97 OMT96:OMT97 OWP96:OWP97 PGL96:PGL97 PQH96:PQH97 QAD96:QAD97 QJZ96:QJZ97 QTV96:QTV97 RDR96:RDR97 RNN96:RNN97 RXJ96:RXJ97 SHF96:SHF97 SRB96:SRB97 TAX96:TAX97 TKT96:TKT97 TUP96:TUP97 UEL96:UEL97 UOH96:UOH97 UYD96:UYD97 VHZ96:VHZ97 VRV96:VRV97 WBR96:WBR97 WLN96:WLN97 WVJ96:WVJ97 B65636:B65637 IX65632:IX65633 ST65632:ST65633 ACP65632:ACP65633 AML65632:AML65633 AWH65632:AWH65633 BGD65632:BGD65633 BPZ65632:BPZ65633 BZV65632:BZV65633 CJR65632:CJR65633 CTN65632:CTN65633 DDJ65632:DDJ65633 DNF65632:DNF65633 DXB65632:DXB65633 EGX65632:EGX65633 EQT65632:EQT65633 FAP65632:FAP65633 FKL65632:FKL65633 FUH65632:FUH65633 GED65632:GED65633 GNZ65632:GNZ65633 GXV65632:GXV65633 HHR65632:HHR65633 HRN65632:HRN65633 IBJ65632:IBJ65633 ILF65632:ILF65633 IVB65632:IVB65633 JEX65632:JEX65633 JOT65632:JOT65633 JYP65632:JYP65633 KIL65632:KIL65633 KSH65632:KSH65633 LCD65632:LCD65633 LLZ65632:LLZ65633 LVV65632:LVV65633 MFR65632:MFR65633 MPN65632:MPN65633 MZJ65632:MZJ65633 NJF65632:NJF65633 NTB65632:NTB65633 OCX65632:OCX65633 OMT65632:OMT65633 OWP65632:OWP65633 PGL65632:PGL65633 PQH65632:PQH65633 QAD65632:QAD65633 QJZ65632:QJZ65633 QTV65632:QTV65633 RDR65632:RDR65633 RNN65632:RNN65633 RXJ65632:RXJ65633 SHF65632:SHF65633 SRB65632:SRB65633 TAX65632:TAX65633 TKT65632:TKT65633 TUP65632:TUP65633 UEL65632:UEL65633 UOH65632:UOH65633 UYD65632:UYD65633 VHZ65632:VHZ65633 VRV65632:VRV65633 WBR65632:WBR65633 WLN65632:WLN65633 WVJ65632:WVJ65633 B131172:B131173 IX131168:IX131169 ST131168:ST131169 ACP131168:ACP131169 AML131168:AML131169 AWH131168:AWH131169 BGD131168:BGD131169 BPZ131168:BPZ131169 BZV131168:BZV131169 CJR131168:CJR131169 CTN131168:CTN131169 DDJ131168:DDJ131169 DNF131168:DNF131169 DXB131168:DXB131169 EGX131168:EGX131169 EQT131168:EQT131169 FAP131168:FAP131169 FKL131168:FKL131169 FUH131168:FUH131169 GED131168:GED131169 GNZ131168:GNZ131169 GXV131168:GXV131169 HHR131168:HHR131169 HRN131168:HRN131169 IBJ131168:IBJ131169 ILF131168:ILF131169 IVB131168:IVB131169 JEX131168:JEX131169 JOT131168:JOT131169 JYP131168:JYP131169 KIL131168:KIL131169 KSH131168:KSH131169 LCD131168:LCD131169 LLZ131168:LLZ131169 LVV131168:LVV131169 MFR131168:MFR131169 MPN131168:MPN131169 MZJ131168:MZJ131169 NJF131168:NJF131169 NTB131168:NTB131169 OCX131168:OCX131169 OMT131168:OMT131169 OWP131168:OWP131169 PGL131168:PGL131169 PQH131168:PQH131169 QAD131168:QAD131169 QJZ131168:QJZ131169 QTV131168:QTV131169 RDR131168:RDR131169 RNN131168:RNN131169 RXJ131168:RXJ131169 SHF131168:SHF131169 SRB131168:SRB131169 TAX131168:TAX131169 TKT131168:TKT131169 TUP131168:TUP131169 UEL131168:UEL131169 UOH131168:UOH131169 UYD131168:UYD131169 VHZ131168:VHZ131169 VRV131168:VRV131169 WBR131168:WBR131169 WLN131168:WLN131169 WVJ131168:WVJ131169 B196708:B196709 IX196704:IX196705 ST196704:ST196705 ACP196704:ACP196705 AML196704:AML196705 AWH196704:AWH196705 BGD196704:BGD196705 BPZ196704:BPZ196705 BZV196704:BZV196705 CJR196704:CJR196705 CTN196704:CTN196705 DDJ196704:DDJ196705 DNF196704:DNF196705 DXB196704:DXB196705 EGX196704:EGX196705 EQT196704:EQT196705 FAP196704:FAP196705 FKL196704:FKL196705 FUH196704:FUH196705 GED196704:GED196705 GNZ196704:GNZ196705 GXV196704:GXV196705 HHR196704:HHR196705 HRN196704:HRN196705 IBJ196704:IBJ196705 ILF196704:ILF196705 IVB196704:IVB196705 JEX196704:JEX196705 JOT196704:JOT196705 JYP196704:JYP196705 KIL196704:KIL196705 KSH196704:KSH196705 LCD196704:LCD196705 LLZ196704:LLZ196705 LVV196704:LVV196705 MFR196704:MFR196705 MPN196704:MPN196705 MZJ196704:MZJ196705 NJF196704:NJF196705 NTB196704:NTB196705 OCX196704:OCX196705 OMT196704:OMT196705 OWP196704:OWP196705 PGL196704:PGL196705 PQH196704:PQH196705 QAD196704:QAD196705 QJZ196704:QJZ196705 QTV196704:QTV196705 RDR196704:RDR196705 RNN196704:RNN196705 RXJ196704:RXJ196705 SHF196704:SHF196705 SRB196704:SRB196705 TAX196704:TAX196705 TKT196704:TKT196705 TUP196704:TUP196705 UEL196704:UEL196705 UOH196704:UOH196705 UYD196704:UYD196705 VHZ196704:VHZ196705 VRV196704:VRV196705 WBR196704:WBR196705 WLN196704:WLN196705 WVJ196704:WVJ196705 B262244:B262245 IX262240:IX262241 ST262240:ST262241 ACP262240:ACP262241 AML262240:AML262241 AWH262240:AWH262241 BGD262240:BGD262241 BPZ262240:BPZ262241 BZV262240:BZV262241 CJR262240:CJR262241 CTN262240:CTN262241 DDJ262240:DDJ262241 DNF262240:DNF262241 DXB262240:DXB262241 EGX262240:EGX262241 EQT262240:EQT262241 FAP262240:FAP262241 FKL262240:FKL262241 FUH262240:FUH262241 GED262240:GED262241 GNZ262240:GNZ262241 GXV262240:GXV262241 HHR262240:HHR262241 HRN262240:HRN262241 IBJ262240:IBJ262241 ILF262240:ILF262241 IVB262240:IVB262241 JEX262240:JEX262241 JOT262240:JOT262241 JYP262240:JYP262241 KIL262240:KIL262241 KSH262240:KSH262241 LCD262240:LCD262241 LLZ262240:LLZ262241 LVV262240:LVV262241 MFR262240:MFR262241 MPN262240:MPN262241 MZJ262240:MZJ262241 NJF262240:NJF262241 NTB262240:NTB262241 OCX262240:OCX262241 OMT262240:OMT262241 OWP262240:OWP262241 PGL262240:PGL262241 PQH262240:PQH262241 QAD262240:QAD262241 QJZ262240:QJZ262241 QTV262240:QTV262241 RDR262240:RDR262241 RNN262240:RNN262241 RXJ262240:RXJ262241 SHF262240:SHF262241 SRB262240:SRB262241 TAX262240:TAX262241 TKT262240:TKT262241 TUP262240:TUP262241 UEL262240:UEL262241 UOH262240:UOH262241 UYD262240:UYD262241 VHZ262240:VHZ262241 VRV262240:VRV262241 WBR262240:WBR262241 WLN262240:WLN262241 WVJ262240:WVJ262241 B327780:B327781 IX327776:IX327777 ST327776:ST327777 ACP327776:ACP327777 AML327776:AML327777 AWH327776:AWH327777 BGD327776:BGD327777 BPZ327776:BPZ327777 BZV327776:BZV327777 CJR327776:CJR327777 CTN327776:CTN327777 DDJ327776:DDJ327777 DNF327776:DNF327777 DXB327776:DXB327777 EGX327776:EGX327777 EQT327776:EQT327777 FAP327776:FAP327777 FKL327776:FKL327777 FUH327776:FUH327777 GED327776:GED327777 GNZ327776:GNZ327777 GXV327776:GXV327777 HHR327776:HHR327777 HRN327776:HRN327777 IBJ327776:IBJ327777 ILF327776:ILF327777 IVB327776:IVB327777 JEX327776:JEX327777 JOT327776:JOT327777 JYP327776:JYP327777 KIL327776:KIL327777 KSH327776:KSH327777 LCD327776:LCD327777 LLZ327776:LLZ327777 LVV327776:LVV327777 MFR327776:MFR327777 MPN327776:MPN327777 MZJ327776:MZJ327777 NJF327776:NJF327777 NTB327776:NTB327777 OCX327776:OCX327777 OMT327776:OMT327777 OWP327776:OWP327777 PGL327776:PGL327777 PQH327776:PQH327777 QAD327776:QAD327777 QJZ327776:QJZ327777 QTV327776:QTV327777 RDR327776:RDR327777 RNN327776:RNN327777 RXJ327776:RXJ327777 SHF327776:SHF327777 SRB327776:SRB327777 TAX327776:TAX327777 TKT327776:TKT327777 TUP327776:TUP327777 UEL327776:UEL327777 UOH327776:UOH327777 UYD327776:UYD327777 VHZ327776:VHZ327777 VRV327776:VRV327777 WBR327776:WBR327777 WLN327776:WLN327777 WVJ327776:WVJ327777 B393316:B393317 IX393312:IX393313 ST393312:ST393313 ACP393312:ACP393313 AML393312:AML393313 AWH393312:AWH393313 BGD393312:BGD393313 BPZ393312:BPZ393313 BZV393312:BZV393313 CJR393312:CJR393313 CTN393312:CTN393313 DDJ393312:DDJ393313 DNF393312:DNF393313 DXB393312:DXB393313 EGX393312:EGX393313 EQT393312:EQT393313 FAP393312:FAP393313 FKL393312:FKL393313 FUH393312:FUH393313 GED393312:GED393313 GNZ393312:GNZ393313 GXV393312:GXV393313 HHR393312:HHR393313 HRN393312:HRN393313 IBJ393312:IBJ393313 ILF393312:ILF393313 IVB393312:IVB393313 JEX393312:JEX393313 JOT393312:JOT393313 JYP393312:JYP393313 KIL393312:KIL393313 KSH393312:KSH393313 LCD393312:LCD393313 LLZ393312:LLZ393313 LVV393312:LVV393313 MFR393312:MFR393313 MPN393312:MPN393313 MZJ393312:MZJ393313 NJF393312:NJF393313 NTB393312:NTB393313 OCX393312:OCX393313 OMT393312:OMT393313 OWP393312:OWP393313 PGL393312:PGL393313 PQH393312:PQH393313 QAD393312:QAD393313 QJZ393312:QJZ393313 QTV393312:QTV393313 RDR393312:RDR393313 RNN393312:RNN393313 RXJ393312:RXJ393313 SHF393312:SHF393313 SRB393312:SRB393313 TAX393312:TAX393313 TKT393312:TKT393313 TUP393312:TUP393313 UEL393312:UEL393313 UOH393312:UOH393313 UYD393312:UYD393313 VHZ393312:VHZ393313 VRV393312:VRV393313 WBR393312:WBR393313 WLN393312:WLN393313 WVJ393312:WVJ393313 B458852:B458853 IX458848:IX458849 ST458848:ST458849 ACP458848:ACP458849 AML458848:AML458849 AWH458848:AWH458849 BGD458848:BGD458849 BPZ458848:BPZ458849 BZV458848:BZV458849 CJR458848:CJR458849 CTN458848:CTN458849 DDJ458848:DDJ458849 DNF458848:DNF458849 DXB458848:DXB458849 EGX458848:EGX458849 EQT458848:EQT458849 FAP458848:FAP458849 FKL458848:FKL458849 FUH458848:FUH458849 GED458848:GED458849 GNZ458848:GNZ458849 GXV458848:GXV458849 HHR458848:HHR458849 HRN458848:HRN458849 IBJ458848:IBJ458849 ILF458848:ILF458849 IVB458848:IVB458849 JEX458848:JEX458849 JOT458848:JOT458849 JYP458848:JYP458849 KIL458848:KIL458849 KSH458848:KSH458849 LCD458848:LCD458849 LLZ458848:LLZ458849 LVV458848:LVV458849 MFR458848:MFR458849 MPN458848:MPN458849 MZJ458848:MZJ458849 NJF458848:NJF458849 NTB458848:NTB458849 OCX458848:OCX458849 OMT458848:OMT458849 OWP458848:OWP458849 PGL458848:PGL458849 PQH458848:PQH458849 QAD458848:QAD458849 QJZ458848:QJZ458849 QTV458848:QTV458849 RDR458848:RDR458849 RNN458848:RNN458849 RXJ458848:RXJ458849 SHF458848:SHF458849 SRB458848:SRB458849 TAX458848:TAX458849 TKT458848:TKT458849 TUP458848:TUP458849 UEL458848:UEL458849 UOH458848:UOH458849 UYD458848:UYD458849 VHZ458848:VHZ458849 VRV458848:VRV458849 WBR458848:WBR458849 WLN458848:WLN458849 WVJ458848:WVJ458849 B524388:B524389 IX524384:IX524385 ST524384:ST524385 ACP524384:ACP524385 AML524384:AML524385 AWH524384:AWH524385 BGD524384:BGD524385 BPZ524384:BPZ524385 BZV524384:BZV524385 CJR524384:CJR524385 CTN524384:CTN524385 DDJ524384:DDJ524385 DNF524384:DNF524385 DXB524384:DXB524385 EGX524384:EGX524385 EQT524384:EQT524385 FAP524384:FAP524385 FKL524384:FKL524385 FUH524384:FUH524385 GED524384:GED524385 GNZ524384:GNZ524385 GXV524384:GXV524385 HHR524384:HHR524385 HRN524384:HRN524385 IBJ524384:IBJ524385 ILF524384:ILF524385 IVB524384:IVB524385 JEX524384:JEX524385 JOT524384:JOT524385 JYP524384:JYP524385 KIL524384:KIL524385 KSH524384:KSH524385 LCD524384:LCD524385 LLZ524384:LLZ524385 LVV524384:LVV524385 MFR524384:MFR524385 MPN524384:MPN524385 MZJ524384:MZJ524385 NJF524384:NJF524385 NTB524384:NTB524385 OCX524384:OCX524385 OMT524384:OMT524385 OWP524384:OWP524385 PGL524384:PGL524385 PQH524384:PQH524385 QAD524384:QAD524385 QJZ524384:QJZ524385 QTV524384:QTV524385 RDR524384:RDR524385 RNN524384:RNN524385 RXJ524384:RXJ524385 SHF524384:SHF524385 SRB524384:SRB524385 TAX524384:TAX524385 TKT524384:TKT524385 TUP524384:TUP524385 UEL524384:UEL524385 UOH524384:UOH524385 UYD524384:UYD524385 VHZ524384:VHZ524385 VRV524384:VRV524385 WBR524384:WBR524385 WLN524384:WLN524385 WVJ524384:WVJ524385 B589924:B589925 IX589920:IX589921 ST589920:ST589921 ACP589920:ACP589921 AML589920:AML589921 AWH589920:AWH589921 BGD589920:BGD589921 BPZ589920:BPZ589921 BZV589920:BZV589921 CJR589920:CJR589921 CTN589920:CTN589921 DDJ589920:DDJ589921 DNF589920:DNF589921 DXB589920:DXB589921 EGX589920:EGX589921 EQT589920:EQT589921 FAP589920:FAP589921 FKL589920:FKL589921 FUH589920:FUH589921 GED589920:GED589921 GNZ589920:GNZ589921 GXV589920:GXV589921 HHR589920:HHR589921 HRN589920:HRN589921 IBJ589920:IBJ589921 ILF589920:ILF589921 IVB589920:IVB589921 JEX589920:JEX589921 JOT589920:JOT589921 JYP589920:JYP589921 KIL589920:KIL589921 KSH589920:KSH589921 LCD589920:LCD589921 LLZ589920:LLZ589921 LVV589920:LVV589921 MFR589920:MFR589921 MPN589920:MPN589921 MZJ589920:MZJ589921 NJF589920:NJF589921 NTB589920:NTB589921 OCX589920:OCX589921 OMT589920:OMT589921 OWP589920:OWP589921 PGL589920:PGL589921 PQH589920:PQH589921 QAD589920:QAD589921 QJZ589920:QJZ589921 QTV589920:QTV589921 RDR589920:RDR589921 RNN589920:RNN589921 RXJ589920:RXJ589921 SHF589920:SHF589921 SRB589920:SRB589921 TAX589920:TAX589921 TKT589920:TKT589921 TUP589920:TUP589921 UEL589920:UEL589921 UOH589920:UOH589921 UYD589920:UYD589921 VHZ589920:VHZ589921 VRV589920:VRV589921 WBR589920:WBR589921 WLN589920:WLN589921 WVJ589920:WVJ589921 B655460:B655461 IX655456:IX655457 ST655456:ST655457 ACP655456:ACP655457 AML655456:AML655457 AWH655456:AWH655457 BGD655456:BGD655457 BPZ655456:BPZ655457 BZV655456:BZV655457 CJR655456:CJR655457 CTN655456:CTN655457 DDJ655456:DDJ655457 DNF655456:DNF655457 DXB655456:DXB655457 EGX655456:EGX655457 EQT655456:EQT655457 FAP655456:FAP655457 FKL655456:FKL655457 FUH655456:FUH655457 GED655456:GED655457 GNZ655456:GNZ655457 GXV655456:GXV655457 HHR655456:HHR655457 HRN655456:HRN655457 IBJ655456:IBJ655457 ILF655456:ILF655457 IVB655456:IVB655457 JEX655456:JEX655457 JOT655456:JOT655457 JYP655456:JYP655457 KIL655456:KIL655457 KSH655456:KSH655457 LCD655456:LCD655457 LLZ655456:LLZ655457 LVV655456:LVV655457 MFR655456:MFR655457 MPN655456:MPN655457 MZJ655456:MZJ655457 NJF655456:NJF655457 NTB655456:NTB655457 OCX655456:OCX655457 OMT655456:OMT655457 OWP655456:OWP655457 PGL655456:PGL655457 PQH655456:PQH655457 QAD655456:QAD655457 QJZ655456:QJZ655457 QTV655456:QTV655457 RDR655456:RDR655457 RNN655456:RNN655457 RXJ655456:RXJ655457 SHF655456:SHF655457 SRB655456:SRB655457 TAX655456:TAX655457 TKT655456:TKT655457 TUP655456:TUP655457 UEL655456:UEL655457 UOH655456:UOH655457 UYD655456:UYD655457 VHZ655456:VHZ655457 VRV655456:VRV655457 WBR655456:WBR655457 WLN655456:WLN655457 WVJ655456:WVJ655457 B720996:B720997 IX720992:IX720993 ST720992:ST720993 ACP720992:ACP720993 AML720992:AML720993 AWH720992:AWH720993 BGD720992:BGD720993 BPZ720992:BPZ720993 BZV720992:BZV720993 CJR720992:CJR720993 CTN720992:CTN720993 DDJ720992:DDJ720993 DNF720992:DNF720993 DXB720992:DXB720993 EGX720992:EGX720993 EQT720992:EQT720993 FAP720992:FAP720993 FKL720992:FKL720993 FUH720992:FUH720993 GED720992:GED720993 GNZ720992:GNZ720993 GXV720992:GXV720993 HHR720992:HHR720993 HRN720992:HRN720993 IBJ720992:IBJ720993 ILF720992:ILF720993 IVB720992:IVB720993 JEX720992:JEX720993 JOT720992:JOT720993 JYP720992:JYP720993 KIL720992:KIL720993 KSH720992:KSH720993 LCD720992:LCD720993 LLZ720992:LLZ720993 LVV720992:LVV720993 MFR720992:MFR720993 MPN720992:MPN720993 MZJ720992:MZJ720993 NJF720992:NJF720993 NTB720992:NTB720993 OCX720992:OCX720993 OMT720992:OMT720993 OWP720992:OWP720993 PGL720992:PGL720993 PQH720992:PQH720993 QAD720992:QAD720993 QJZ720992:QJZ720993 QTV720992:QTV720993 RDR720992:RDR720993 RNN720992:RNN720993 RXJ720992:RXJ720993 SHF720992:SHF720993 SRB720992:SRB720993 TAX720992:TAX720993 TKT720992:TKT720993 TUP720992:TUP720993 UEL720992:UEL720993 UOH720992:UOH720993 UYD720992:UYD720993 VHZ720992:VHZ720993 VRV720992:VRV720993 WBR720992:WBR720993 WLN720992:WLN720993 WVJ720992:WVJ720993 B786532:B786533 IX786528:IX786529 ST786528:ST786529 ACP786528:ACP786529 AML786528:AML786529 AWH786528:AWH786529 BGD786528:BGD786529 BPZ786528:BPZ786529 BZV786528:BZV786529 CJR786528:CJR786529 CTN786528:CTN786529 DDJ786528:DDJ786529 DNF786528:DNF786529 DXB786528:DXB786529 EGX786528:EGX786529 EQT786528:EQT786529 FAP786528:FAP786529 FKL786528:FKL786529 FUH786528:FUH786529 GED786528:GED786529 GNZ786528:GNZ786529 GXV786528:GXV786529 HHR786528:HHR786529 HRN786528:HRN786529 IBJ786528:IBJ786529 ILF786528:ILF786529 IVB786528:IVB786529 JEX786528:JEX786529 JOT786528:JOT786529 JYP786528:JYP786529 KIL786528:KIL786529 KSH786528:KSH786529 LCD786528:LCD786529 LLZ786528:LLZ786529 LVV786528:LVV786529 MFR786528:MFR786529 MPN786528:MPN786529 MZJ786528:MZJ786529 NJF786528:NJF786529 NTB786528:NTB786529 OCX786528:OCX786529 OMT786528:OMT786529 OWP786528:OWP786529 PGL786528:PGL786529 PQH786528:PQH786529 QAD786528:QAD786529 QJZ786528:QJZ786529 QTV786528:QTV786529 RDR786528:RDR786529 RNN786528:RNN786529 RXJ786528:RXJ786529 SHF786528:SHF786529 SRB786528:SRB786529 TAX786528:TAX786529 TKT786528:TKT786529 TUP786528:TUP786529 UEL786528:UEL786529 UOH786528:UOH786529 UYD786528:UYD786529 VHZ786528:VHZ786529 VRV786528:VRV786529 WBR786528:WBR786529 WLN786528:WLN786529 WVJ786528:WVJ786529 B852068:B852069 IX852064:IX852065 ST852064:ST852065 ACP852064:ACP852065 AML852064:AML852065 AWH852064:AWH852065 BGD852064:BGD852065 BPZ852064:BPZ852065 BZV852064:BZV852065 CJR852064:CJR852065 CTN852064:CTN852065 DDJ852064:DDJ852065 DNF852064:DNF852065 DXB852064:DXB852065 EGX852064:EGX852065 EQT852064:EQT852065 FAP852064:FAP852065 FKL852064:FKL852065 FUH852064:FUH852065 GED852064:GED852065 GNZ852064:GNZ852065 GXV852064:GXV852065 HHR852064:HHR852065 HRN852064:HRN852065 IBJ852064:IBJ852065 ILF852064:ILF852065 IVB852064:IVB852065 JEX852064:JEX852065 JOT852064:JOT852065 JYP852064:JYP852065 KIL852064:KIL852065 KSH852064:KSH852065 LCD852064:LCD852065 LLZ852064:LLZ852065 LVV852064:LVV852065 MFR852064:MFR852065 MPN852064:MPN852065 MZJ852064:MZJ852065 NJF852064:NJF852065 NTB852064:NTB852065 OCX852064:OCX852065 OMT852064:OMT852065 OWP852064:OWP852065 PGL852064:PGL852065 PQH852064:PQH852065 QAD852064:QAD852065 QJZ852064:QJZ852065 QTV852064:QTV852065 RDR852064:RDR852065 RNN852064:RNN852065 RXJ852064:RXJ852065 SHF852064:SHF852065 SRB852064:SRB852065 TAX852064:TAX852065 TKT852064:TKT852065 TUP852064:TUP852065 UEL852064:UEL852065 UOH852064:UOH852065 UYD852064:UYD852065 VHZ852064:VHZ852065 VRV852064:VRV852065 WBR852064:WBR852065 WLN852064:WLN852065 WVJ852064:WVJ852065 B917604:B917605 IX917600:IX917601 ST917600:ST917601 ACP917600:ACP917601 AML917600:AML917601 AWH917600:AWH917601 BGD917600:BGD917601 BPZ917600:BPZ917601 BZV917600:BZV917601 CJR917600:CJR917601 CTN917600:CTN917601 DDJ917600:DDJ917601 DNF917600:DNF917601 DXB917600:DXB917601 EGX917600:EGX917601 EQT917600:EQT917601 FAP917600:FAP917601 FKL917600:FKL917601 FUH917600:FUH917601 GED917600:GED917601 GNZ917600:GNZ917601 GXV917600:GXV917601 HHR917600:HHR917601 HRN917600:HRN917601 IBJ917600:IBJ917601 ILF917600:ILF917601 IVB917600:IVB917601 JEX917600:JEX917601 JOT917600:JOT917601 JYP917600:JYP917601 KIL917600:KIL917601 KSH917600:KSH917601 LCD917600:LCD917601 LLZ917600:LLZ917601 LVV917600:LVV917601 MFR917600:MFR917601 MPN917600:MPN917601 MZJ917600:MZJ917601 NJF917600:NJF917601 NTB917600:NTB917601 OCX917600:OCX917601 OMT917600:OMT917601 OWP917600:OWP917601 PGL917600:PGL917601 PQH917600:PQH917601 QAD917600:QAD917601 QJZ917600:QJZ917601 QTV917600:QTV917601 RDR917600:RDR917601 RNN917600:RNN917601 RXJ917600:RXJ917601 SHF917600:SHF917601 SRB917600:SRB917601 TAX917600:TAX917601 TKT917600:TKT917601 TUP917600:TUP917601 UEL917600:UEL917601 UOH917600:UOH917601 UYD917600:UYD917601 VHZ917600:VHZ917601 VRV917600:VRV917601 WBR917600:WBR917601 WLN917600:WLN917601 WVJ917600:WVJ917601 B983140:B983141 IX983136:IX983137 ST983136:ST983137 ACP983136:ACP983137 AML983136:AML983137 AWH983136:AWH983137 BGD983136:BGD983137 BPZ983136:BPZ983137 BZV983136:BZV983137 CJR983136:CJR983137 CTN983136:CTN983137 DDJ983136:DDJ983137 DNF983136:DNF983137 DXB983136:DXB983137 EGX983136:EGX983137 EQT983136:EQT983137 FAP983136:FAP983137 FKL983136:FKL983137 FUH983136:FUH983137 GED983136:GED983137 GNZ983136:GNZ983137 GXV983136:GXV983137 HHR983136:HHR983137 HRN983136:HRN983137 IBJ983136:IBJ983137 ILF983136:ILF983137 IVB983136:IVB983137 JEX983136:JEX983137 JOT983136:JOT983137 JYP983136:JYP983137 KIL983136:KIL983137 KSH983136:KSH983137 LCD983136:LCD983137 LLZ983136:LLZ983137 LVV983136:LVV983137 MFR983136:MFR983137 MPN983136:MPN983137 MZJ983136:MZJ983137 NJF983136:NJF983137 NTB983136:NTB983137 OCX983136:OCX983137 OMT983136:OMT983137 OWP983136:OWP983137 PGL983136:PGL983137 PQH983136:PQH983137 QAD983136:QAD983137 QJZ983136:QJZ983137 QTV983136:QTV983137 RDR983136:RDR983137 RNN983136:RNN983137 RXJ983136:RXJ983137 SHF983136:SHF983137 SRB983136:SRB983137 TAX983136:TAX983137 TKT983136:TKT983137 TUP983136:TUP983137 UEL983136:UEL983137 UOH983136:UOH983137 UYD983136:UYD983137 VHZ983136:VHZ983137 VRV983136:VRV983137 WBR983136:WBR983137 WLN983136:WLN983137 WVJ983136:WVJ983137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B65551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B131087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B196623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B262159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B327695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B393231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B458767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B524303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B589839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B655375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B720911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B786447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B851983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B917519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B983055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B65544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B131080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B196616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B262152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B327688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B393224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B458760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B524296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B589832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B655368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B720904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B786440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B851976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B917512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B983048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B21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B65557 IX65553 ST65553 ACP65553 AML65553 AWH65553 BGD65553 BPZ65553 BZV65553 CJR65553 CTN65553 DDJ65553 DNF65553 DXB65553 EGX65553 EQT65553 FAP65553 FKL65553 FUH65553 GED65553 GNZ65553 GXV65553 HHR65553 HRN65553 IBJ65553 ILF65553 IVB65553 JEX65553 JOT65553 JYP65553 KIL65553 KSH65553 LCD65553 LLZ65553 LVV65553 MFR65553 MPN65553 MZJ65553 NJF65553 NTB65553 OCX65553 OMT65553 OWP65553 PGL65553 PQH65553 QAD65553 QJZ65553 QTV65553 RDR65553 RNN65553 RXJ65553 SHF65553 SRB65553 TAX65553 TKT65553 TUP65553 UEL65553 UOH65553 UYD65553 VHZ65553 VRV65553 WBR65553 WLN65553 WVJ65553 B131093 IX131089 ST131089 ACP131089 AML131089 AWH131089 BGD131089 BPZ131089 BZV131089 CJR131089 CTN131089 DDJ131089 DNF131089 DXB131089 EGX131089 EQT131089 FAP131089 FKL131089 FUH131089 GED131089 GNZ131089 GXV131089 HHR131089 HRN131089 IBJ131089 ILF131089 IVB131089 JEX131089 JOT131089 JYP131089 KIL131089 KSH131089 LCD131089 LLZ131089 LVV131089 MFR131089 MPN131089 MZJ131089 NJF131089 NTB131089 OCX131089 OMT131089 OWP131089 PGL131089 PQH131089 QAD131089 QJZ131089 QTV131089 RDR131089 RNN131089 RXJ131089 SHF131089 SRB131089 TAX131089 TKT131089 TUP131089 UEL131089 UOH131089 UYD131089 VHZ131089 VRV131089 WBR131089 WLN131089 WVJ131089 B196629 IX196625 ST196625 ACP196625 AML196625 AWH196625 BGD196625 BPZ196625 BZV196625 CJR196625 CTN196625 DDJ196625 DNF196625 DXB196625 EGX196625 EQT196625 FAP196625 FKL196625 FUH196625 GED196625 GNZ196625 GXV196625 HHR196625 HRN196625 IBJ196625 ILF196625 IVB196625 JEX196625 JOT196625 JYP196625 KIL196625 KSH196625 LCD196625 LLZ196625 LVV196625 MFR196625 MPN196625 MZJ196625 NJF196625 NTB196625 OCX196625 OMT196625 OWP196625 PGL196625 PQH196625 QAD196625 QJZ196625 QTV196625 RDR196625 RNN196625 RXJ196625 SHF196625 SRB196625 TAX196625 TKT196625 TUP196625 UEL196625 UOH196625 UYD196625 VHZ196625 VRV196625 WBR196625 WLN196625 WVJ196625 B262165 IX262161 ST262161 ACP262161 AML262161 AWH262161 BGD262161 BPZ262161 BZV262161 CJR262161 CTN262161 DDJ262161 DNF262161 DXB262161 EGX262161 EQT262161 FAP262161 FKL262161 FUH262161 GED262161 GNZ262161 GXV262161 HHR262161 HRN262161 IBJ262161 ILF262161 IVB262161 JEX262161 JOT262161 JYP262161 KIL262161 KSH262161 LCD262161 LLZ262161 LVV262161 MFR262161 MPN262161 MZJ262161 NJF262161 NTB262161 OCX262161 OMT262161 OWP262161 PGL262161 PQH262161 QAD262161 QJZ262161 QTV262161 RDR262161 RNN262161 RXJ262161 SHF262161 SRB262161 TAX262161 TKT262161 TUP262161 UEL262161 UOH262161 UYD262161 VHZ262161 VRV262161 WBR262161 WLN262161 WVJ262161 B327701 IX327697 ST327697 ACP327697 AML327697 AWH327697 BGD327697 BPZ327697 BZV327697 CJR327697 CTN327697 DDJ327697 DNF327697 DXB327697 EGX327697 EQT327697 FAP327697 FKL327697 FUH327697 GED327697 GNZ327697 GXV327697 HHR327697 HRN327697 IBJ327697 ILF327697 IVB327697 JEX327697 JOT327697 JYP327697 KIL327697 KSH327697 LCD327697 LLZ327697 LVV327697 MFR327697 MPN327697 MZJ327697 NJF327697 NTB327697 OCX327697 OMT327697 OWP327697 PGL327697 PQH327697 QAD327697 QJZ327697 QTV327697 RDR327697 RNN327697 RXJ327697 SHF327697 SRB327697 TAX327697 TKT327697 TUP327697 UEL327697 UOH327697 UYD327697 VHZ327697 VRV327697 WBR327697 WLN327697 WVJ327697 B393237 IX393233 ST393233 ACP393233 AML393233 AWH393233 BGD393233 BPZ393233 BZV393233 CJR393233 CTN393233 DDJ393233 DNF393233 DXB393233 EGX393233 EQT393233 FAP393233 FKL393233 FUH393233 GED393233 GNZ393233 GXV393233 HHR393233 HRN393233 IBJ393233 ILF393233 IVB393233 JEX393233 JOT393233 JYP393233 KIL393233 KSH393233 LCD393233 LLZ393233 LVV393233 MFR393233 MPN393233 MZJ393233 NJF393233 NTB393233 OCX393233 OMT393233 OWP393233 PGL393233 PQH393233 QAD393233 QJZ393233 QTV393233 RDR393233 RNN393233 RXJ393233 SHF393233 SRB393233 TAX393233 TKT393233 TUP393233 UEL393233 UOH393233 UYD393233 VHZ393233 VRV393233 WBR393233 WLN393233 WVJ393233 B458773 IX458769 ST458769 ACP458769 AML458769 AWH458769 BGD458769 BPZ458769 BZV458769 CJR458769 CTN458769 DDJ458769 DNF458769 DXB458769 EGX458769 EQT458769 FAP458769 FKL458769 FUH458769 GED458769 GNZ458769 GXV458769 HHR458769 HRN458769 IBJ458769 ILF458769 IVB458769 JEX458769 JOT458769 JYP458769 KIL458769 KSH458769 LCD458769 LLZ458769 LVV458769 MFR458769 MPN458769 MZJ458769 NJF458769 NTB458769 OCX458769 OMT458769 OWP458769 PGL458769 PQH458769 QAD458769 QJZ458769 QTV458769 RDR458769 RNN458769 RXJ458769 SHF458769 SRB458769 TAX458769 TKT458769 TUP458769 UEL458769 UOH458769 UYD458769 VHZ458769 VRV458769 WBR458769 WLN458769 WVJ458769 B524309 IX524305 ST524305 ACP524305 AML524305 AWH524305 BGD524305 BPZ524305 BZV524305 CJR524305 CTN524305 DDJ524305 DNF524305 DXB524305 EGX524305 EQT524305 FAP524305 FKL524305 FUH524305 GED524305 GNZ524305 GXV524305 HHR524305 HRN524305 IBJ524305 ILF524305 IVB524305 JEX524305 JOT524305 JYP524305 KIL524305 KSH524305 LCD524305 LLZ524305 LVV524305 MFR524305 MPN524305 MZJ524305 NJF524305 NTB524305 OCX524305 OMT524305 OWP524305 PGL524305 PQH524305 QAD524305 QJZ524305 QTV524305 RDR524305 RNN524305 RXJ524305 SHF524305 SRB524305 TAX524305 TKT524305 TUP524305 UEL524305 UOH524305 UYD524305 VHZ524305 VRV524305 WBR524305 WLN524305 WVJ524305 B589845 IX589841 ST589841 ACP589841 AML589841 AWH589841 BGD589841 BPZ589841 BZV589841 CJR589841 CTN589841 DDJ589841 DNF589841 DXB589841 EGX589841 EQT589841 FAP589841 FKL589841 FUH589841 GED589841 GNZ589841 GXV589841 HHR589841 HRN589841 IBJ589841 ILF589841 IVB589841 JEX589841 JOT589841 JYP589841 KIL589841 KSH589841 LCD589841 LLZ589841 LVV589841 MFR589841 MPN589841 MZJ589841 NJF589841 NTB589841 OCX589841 OMT589841 OWP589841 PGL589841 PQH589841 QAD589841 QJZ589841 QTV589841 RDR589841 RNN589841 RXJ589841 SHF589841 SRB589841 TAX589841 TKT589841 TUP589841 UEL589841 UOH589841 UYD589841 VHZ589841 VRV589841 WBR589841 WLN589841 WVJ589841 B655381 IX655377 ST655377 ACP655377 AML655377 AWH655377 BGD655377 BPZ655377 BZV655377 CJR655377 CTN655377 DDJ655377 DNF655377 DXB655377 EGX655377 EQT655377 FAP655377 FKL655377 FUH655377 GED655377 GNZ655377 GXV655377 HHR655377 HRN655377 IBJ655377 ILF655377 IVB655377 JEX655377 JOT655377 JYP655377 KIL655377 KSH655377 LCD655377 LLZ655377 LVV655377 MFR655377 MPN655377 MZJ655377 NJF655377 NTB655377 OCX655377 OMT655377 OWP655377 PGL655377 PQH655377 QAD655377 QJZ655377 QTV655377 RDR655377 RNN655377 RXJ655377 SHF655377 SRB655377 TAX655377 TKT655377 TUP655377 UEL655377 UOH655377 UYD655377 VHZ655377 VRV655377 WBR655377 WLN655377 WVJ655377 B720917 IX720913 ST720913 ACP720913 AML720913 AWH720913 BGD720913 BPZ720913 BZV720913 CJR720913 CTN720913 DDJ720913 DNF720913 DXB720913 EGX720913 EQT720913 FAP720913 FKL720913 FUH720913 GED720913 GNZ720913 GXV720913 HHR720913 HRN720913 IBJ720913 ILF720913 IVB720913 JEX720913 JOT720913 JYP720913 KIL720913 KSH720913 LCD720913 LLZ720913 LVV720913 MFR720913 MPN720913 MZJ720913 NJF720913 NTB720913 OCX720913 OMT720913 OWP720913 PGL720913 PQH720913 QAD720913 QJZ720913 QTV720913 RDR720913 RNN720913 RXJ720913 SHF720913 SRB720913 TAX720913 TKT720913 TUP720913 UEL720913 UOH720913 UYD720913 VHZ720913 VRV720913 WBR720913 WLN720913 WVJ720913 B786453 IX786449 ST786449 ACP786449 AML786449 AWH786449 BGD786449 BPZ786449 BZV786449 CJR786449 CTN786449 DDJ786449 DNF786449 DXB786449 EGX786449 EQT786449 FAP786449 FKL786449 FUH786449 GED786449 GNZ786449 GXV786449 HHR786449 HRN786449 IBJ786449 ILF786449 IVB786449 JEX786449 JOT786449 JYP786449 KIL786449 KSH786449 LCD786449 LLZ786449 LVV786449 MFR786449 MPN786449 MZJ786449 NJF786449 NTB786449 OCX786449 OMT786449 OWP786449 PGL786449 PQH786449 QAD786449 QJZ786449 QTV786449 RDR786449 RNN786449 RXJ786449 SHF786449 SRB786449 TAX786449 TKT786449 TUP786449 UEL786449 UOH786449 UYD786449 VHZ786449 VRV786449 WBR786449 WLN786449 WVJ786449 B851989 IX851985 ST851985 ACP851985 AML851985 AWH851985 BGD851985 BPZ851985 BZV851985 CJR851985 CTN851985 DDJ851985 DNF851985 DXB851985 EGX851985 EQT851985 FAP851985 FKL851985 FUH851985 GED851985 GNZ851985 GXV851985 HHR851985 HRN851985 IBJ851985 ILF851985 IVB851985 JEX851985 JOT851985 JYP851985 KIL851985 KSH851985 LCD851985 LLZ851985 LVV851985 MFR851985 MPN851985 MZJ851985 NJF851985 NTB851985 OCX851985 OMT851985 OWP851985 PGL851985 PQH851985 QAD851985 QJZ851985 QTV851985 RDR851985 RNN851985 RXJ851985 SHF851985 SRB851985 TAX851985 TKT851985 TUP851985 UEL851985 UOH851985 UYD851985 VHZ851985 VRV851985 WBR851985 WLN851985 WVJ851985 B917525 IX917521 ST917521 ACP917521 AML917521 AWH917521 BGD917521 BPZ917521 BZV917521 CJR917521 CTN917521 DDJ917521 DNF917521 DXB917521 EGX917521 EQT917521 FAP917521 FKL917521 FUH917521 GED917521 GNZ917521 GXV917521 HHR917521 HRN917521 IBJ917521 ILF917521 IVB917521 JEX917521 JOT917521 JYP917521 KIL917521 KSH917521 LCD917521 LLZ917521 LVV917521 MFR917521 MPN917521 MZJ917521 NJF917521 NTB917521 OCX917521 OMT917521 OWP917521 PGL917521 PQH917521 QAD917521 QJZ917521 QTV917521 RDR917521 RNN917521 RXJ917521 SHF917521 SRB917521 TAX917521 TKT917521 TUP917521 UEL917521 UOH917521 UYD917521 VHZ917521 VRV917521 WBR917521 WLN917521 WVJ917521 B983061 IX983057 ST983057 ACP983057 AML983057 AWH983057 BGD983057 BPZ983057 BZV983057 CJR983057 CTN983057 DDJ983057 DNF983057 DXB983057 EGX983057 EQT983057 FAP983057 FKL983057 FUH983057 GED983057 GNZ983057 GXV983057 HHR983057 HRN983057 IBJ983057 ILF983057 IVB983057 JEX983057 JOT983057 JYP983057 KIL983057 KSH983057 LCD983057 LLZ983057 LVV983057 MFR983057 MPN983057 MZJ983057 NJF983057 NTB983057 OCX983057 OMT983057 OWP983057 PGL983057 PQH983057 QAD983057 QJZ983057 QTV983057 RDR983057 RNN983057 RXJ983057 SHF983057 SRB983057 TAX983057 TKT983057 TUP983057 UEL983057 UOH983057 UYD983057 VHZ983057 VRV983057 WBR983057 WLN983057 WVJ983057 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B65547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B131083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B196619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B262155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B327691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B393227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B458763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B524299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B589835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B655371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B720907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B786443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B851979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B917515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B983051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B31:B40 IX27:IX36 ST27:ST36 ACP27:ACP36 AML27:AML36 AWH27:AWH36 BGD27:BGD36 BPZ27:BPZ36 BZV27:BZV36 CJR27:CJR36 CTN27:CTN36 DDJ27:DDJ36 DNF27:DNF36 DXB27:DXB36 EGX27:EGX36 EQT27:EQT36 FAP27:FAP36 FKL27:FKL36 FUH27:FUH36 GED27:GED36 GNZ27:GNZ36 GXV27:GXV36 HHR27:HHR36 HRN27:HRN36 IBJ27:IBJ36 ILF27:ILF36 IVB27:IVB36 JEX27:JEX36 JOT27:JOT36 JYP27:JYP36 KIL27:KIL36 KSH27:KSH36 LCD27:LCD36 LLZ27:LLZ36 LVV27:LVV36 MFR27:MFR36 MPN27:MPN36 MZJ27:MZJ36 NJF27:NJF36 NTB27:NTB36 OCX27:OCX36 OMT27:OMT36 OWP27:OWP36 PGL27:PGL36 PQH27:PQH36 QAD27:QAD36 QJZ27:QJZ36 QTV27:QTV36 RDR27:RDR36 RNN27:RNN36 RXJ27:RXJ36 SHF27:SHF36 SRB27:SRB36 TAX27:TAX36 TKT27:TKT36 TUP27:TUP36 UEL27:UEL36 UOH27:UOH36 UYD27:UYD36 VHZ27:VHZ36 VRV27:VRV36 WBR27:WBR36 WLN27:WLN36 WVJ27:WVJ36 B65567:B65576 IX65563:IX65572 ST65563:ST65572 ACP65563:ACP65572 AML65563:AML65572 AWH65563:AWH65572 BGD65563:BGD65572 BPZ65563:BPZ65572 BZV65563:BZV65572 CJR65563:CJR65572 CTN65563:CTN65572 DDJ65563:DDJ65572 DNF65563:DNF65572 DXB65563:DXB65572 EGX65563:EGX65572 EQT65563:EQT65572 FAP65563:FAP65572 FKL65563:FKL65572 FUH65563:FUH65572 GED65563:GED65572 GNZ65563:GNZ65572 GXV65563:GXV65572 HHR65563:HHR65572 HRN65563:HRN65572 IBJ65563:IBJ65572 ILF65563:ILF65572 IVB65563:IVB65572 JEX65563:JEX65572 JOT65563:JOT65572 JYP65563:JYP65572 KIL65563:KIL65572 KSH65563:KSH65572 LCD65563:LCD65572 LLZ65563:LLZ65572 LVV65563:LVV65572 MFR65563:MFR65572 MPN65563:MPN65572 MZJ65563:MZJ65572 NJF65563:NJF65572 NTB65563:NTB65572 OCX65563:OCX65572 OMT65563:OMT65572 OWP65563:OWP65572 PGL65563:PGL65572 PQH65563:PQH65572 QAD65563:QAD65572 QJZ65563:QJZ65572 QTV65563:QTV65572 RDR65563:RDR65572 RNN65563:RNN65572 RXJ65563:RXJ65572 SHF65563:SHF65572 SRB65563:SRB65572 TAX65563:TAX65572 TKT65563:TKT65572 TUP65563:TUP65572 UEL65563:UEL65572 UOH65563:UOH65572 UYD65563:UYD65572 VHZ65563:VHZ65572 VRV65563:VRV65572 WBR65563:WBR65572 WLN65563:WLN65572 WVJ65563:WVJ65572 B131103:B131112 IX131099:IX131108 ST131099:ST131108 ACP131099:ACP131108 AML131099:AML131108 AWH131099:AWH131108 BGD131099:BGD131108 BPZ131099:BPZ131108 BZV131099:BZV131108 CJR131099:CJR131108 CTN131099:CTN131108 DDJ131099:DDJ131108 DNF131099:DNF131108 DXB131099:DXB131108 EGX131099:EGX131108 EQT131099:EQT131108 FAP131099:FAP131108 FKL131099:FKL131108 FUH131099:FUH131108 GED131099:GED131108 GNZ131099:GNZ131108 GXV131099:GXV131108 HHR131099:HHR131108 HRN131099:HRN131108 IBJ131099:IBJ131108 ILF131099:ILF131108 IVB131099:IVB131108 JEX131099:JEX131108 JOT131099:JOT131108 JYP131099:JYP131108 KIL131099:KIL131108 KSH131099:KSH131108 LCD131099:LCD131108 LLZ131099:LLZ131108 LVV131099:LVV131108 MFR131099:MFR131108 MPN131099:MPN131108 MZJ131099:MZJ131108 NJF131099:NJF131108 NTB131099:NTB131108 OCX131099:OCX131108 OMT131099:OMT131108 OWP131099:OWP131108 PGL131099:PGL131108 PQH131099:PQH131108 QAD131099:QAD131108 QJZ131099:QJZ131108 QTV131099:QTV131108 RDR131099:RDR131108 RNN131099:RNN131108 RXJ131099:RXJ131108 SHF131099:SHF131108 SRB131099:SRB131108 TAX131099:TAX131108 TKT131099:TKT131108 TUP131099:TUP131108 UEL131099:UEL131108 UOH131099:UOH131108 UYD131099:UYD131108 VHZ131099:VHZ131108 VRV131099:VRV131108 WBR131099:WBR131108 WLN131099:WLN131108 WVJ131099:WVJ131108 B196639:B196648 IX196635:IX196644 ST196635:ST196644 ACP196635:ACP196644 AML196635:AML196644 AWH196635:AWH196644 BGD196635:BGD196644 BPZ196635:BPZ196644 BZV196635:BZV196644 CJR196635:CJR196644 CTN196635:CTN196644 DDJ196635:DDJ196644 DNF196635:DNF196644 DXB196635:DXB196644 EGX196635:EGX196644 EQT196635:EQT196644 FAP196635:FAP196644 FKL196635:FKL196644 FUH196635:FUH196644 GED196635:GED196644 GNZ196635:GNZ196644 GXV196635:GXV196644 HHR196635:HHR196644 HRN196635:HRN196644 IBJ196635:IBJ196644 ILF196635:ILF196644 IVB196635:IVB196644 JEX196635:JEX196644 JOT196635:JOT196644 JYP196635:JYP196644 KIL196635:KIL196644 KSH196635:KSH196644 LCD196635:LCD196644 LLZ196635:LLZ196644 LVV196635:LVV196644 MFR196635:MFR196644 MPN196635:MPN196644 MZJ196635:MZJ196644 NJF196635:NJF196644 NTB196635:NTB196644 OCX196635:OCX196644 OMT196635:OMT196644 OWP196635:OWP196644 PGL196635:PGL196644 PQH196635:PQH196644 QAD196635:QAD196644 QJZ196635:QJZ196644 QTV196635:QTV196644 RDR196635:RDR196644 RNN196635:RNN196644 RXJ196635:RXJ196644 SHF196635:SHF196644 SRB196635:SRB196644 TAX196635:TAX196644 TKT196635:TKT196644 TUP196635:TUP196644 UEL196635:UEL196644 UOH196635:UOH196644 UYD196635:UYD196644 VHZ196635:VHZ196644 VRV196635:VRV196644 WBR196635:WBR196644 WLN196635:WLN196644 WVJ196635:WVJ196644 B262175:B262184 IX262171:IX262180 ST262171:ST262180 ACP262171:ACP262180 AML262171:AML262180 AWH262171:AWH262180 BGD262171:BGD262180 BPZ262171:BPZ262180 BZV262171:BZV262180 CJR262171:CJR262180 CTN262171:CTN262180 DDJ262171:DDJ262180 DNF262171:DNF262180 DXB262171:DXB262180 EGX262171:EGX262180 EQT262171:EQT262180 FAP262171:FAP262180 FKL262171:FKL262180 FUH262171:FUH262180 GED262171:GED262180 GNZ262171:GNZ262180 GXV262171:GXV262180 HHR262171:HHR262180 HRN262171:HRN262180 IBJ262171:IBJ262180 ILF262171:ILF262180 IVB262171:IVB262180 JEX262171:JEX262180 JOT262171:JOT262180 JYP262171:JYP262180 KIL262171:KIL262180 KSH262171:KSH262180 LCD262171:LCD262180 LLZ262171:LLZ262180 LVV262171:LVV262180 MFR262171:MFR262180 MPN262171:MPN262180 MZJ262171:MZJ262180 NJF262171:NJF262180 NTB262171:NTB262180 OCX262171:OCX262180 OMT262171:OMT262180 OWP262171:OWP262180 PGL262171:PGL262180 PQH262171:PQH262180 QAD262171:QAD262180 QJZ262171:QJZ262180 QTV262171:QTV262180 RDR262171:RDR262180 RNN262171:RNN262180 RXJ262171:RXJ262180 SHF262171:SHF262180 SRB262171:SRB262180 TAX262171:TAX262180 TKT262171:TKT262180 TUP262171:TUP262180 UEL262171:UEL262180 UOH262171:UOH262180 UYD262171:UYD262180 VHZ262171:VHZ262180 VRV262171:VRV262180 WBR262171:WBR262180 WLN262171:WLN262180 WVJ262171:WVJ262180 B327711:B327720 IX327707:IX327716 ST327707:ST327716 ACP327707:ACP327716 AML327707:AML327716 AWH327707:AWH327716 BGD327707:BGD327716 BPZ327707:BPZ327716 BZV327707:BZV327716 CJR327707:CJR327716 CTN327707:CTN327716 DDJ327707:DDJ327716 DNF327707:DNF327716 DXB327707:DXB327716 EGX327707:EGX327716 EQT327707:EQT327716 FAP327707:FAP327716 FKL327707:FKL327716 FUH327707:FUH327716 GED327707:GED327716 GNZ327707:GNZ327716 GXV327707:GXV327716 HHR327707:HHR327716 HRN327707:HRN327716 IBJ327707:IBJ327716 ILF327707:ILF327716 IVB327707:IVB327716 JEX327707:JEX327716 JOT327707:JOT327716 JYP327707:JYP327716 KIL327707:KIL327716 KSH327707:KSH327716 LCD327707:LCD327716 LLZ327707:LLZ327716 LVV327707:LVV327716 MFR327707:MFR327716 MPN327707:MPN327716 MZJ327707:MZJ327716 NJF327707:NJF327716 NTB327707:NTB327716 OCX327707:OCX327716 OMT327707:OMT327716 OWP327707:OWP327716 PGL327707:PGL327716 PQH327707:PQH327716 QAD327707:QAD327716 QJZ327707:QJZ327716 QTV327707:QTV327716 RDR327707:RDR327716 RNN327707:RNN327716 RXJ327707:RXJ327716 SHF327707:SHF327716 SRB327707:SRB327716 TAX327707:TAX327716 TKT327707:TKT327716 TUP327707:TUP327716 UEL327707:UEL327716 UOH327707:UOH327716 UYD327707:UYD327716 VHZ327707:VHZ327716 VRV327707:VRV327716 WBR327707:WBR327716 WLN327707:WLN327716 WVJ327707:WVJ327716 B393247:B393256 IX393243:IX393252 ST393243:ST393252 ACP393243:ACP393252 AML393243:AML393252 AWH393243:AWH393252 BGD393243:BGD393252 BPZ393243:BPZ393252 BZV393243:BZV393252 CJR393243:CJR393252 CTN393243:CTN393252 DDJ393243:DDJ393252 DNF393243:DNF393252 DXB393243:DXB393252 EGX393243:EGX393252 EQT393243:EQT393252 FAP393243:FAP393252 FKL393243:FKL393252 FUH393243:FUH393252 GED393243:GED393252 GNZ393243:GNZ393252 GXV393243:GXV393252 HHR393243:HHR393252 HRN393243:HRN393252 IBJ393243:IBJ393252 ILF393243:ILF393252 IVB393243:IVB393252 JEX393243:JEX393252 JOT393243:JOT393252 JYP393243:JYP393252 KIL393243:KIL393252 KSH393243:KSH393252 LCD393243:LCD393252 LLZ393243:LLZ393252 LVV393243:LVV393252 MFR393243:MFR393252 MPN393243:MPN393252 MZJ393243:MZJ393252 NJF393243:NJF393252 NTB393243:NTB393252 OCX393243:OCX393252 OMT393243:OMT393252 OWP393243:OWP393252 PGL393243:PGL393252 PQH393243:PQH393252 QAD393243:QAD393252 QJZ393243:QJZ393252 QTV393243:QTV393252 RDR393243:RDR393252 RNN393243:RNN393252 RXJ393243:RXJ393252 SHF393243:SHF393252 SRB393243:SRB393252 TAX393243:TAX393252 TKT393243:TKT393252 TUP393243:TUP393252 UEL393243:UEL393252 UOH393243:UOH393252 UYD393243:UYD393252 VHZ393243:VHZ393252 VRV393243:VRV393252 WBR393243:WBR393252 WLN393243:WLN393252 WVJ393243:WVJ393252 B458783:B458792 IX458779:IX458788 ST458779:ST458788 ACP458779:ACP458788 AML458779:AML458788 AWH458779:AWH458788 BGD458779:BGD458788 BPZ458779:BPZ458788 BZV458779:BZV458788 CJR458779:CJR458788 CTN458779:CTN458788 DDJ458779:DDJ458788 DNF458779:DNF458788 DXB458779:DXB458788 EGX458779:EGX458788 EQT458779:EQT458788 FAP458779:FAP458788 FKL458779:FKL458788 FUH458779:FUH458788 GED458779:GED458788 GNZ458779:GNZ458788 GXV458779:GXV458788 HHR458779:HHR458788 HRN458779:HRN458788 IBJ458779:IBJ458788 ILF458779:ILF458788 IVB458779:IVB458788 JEX458779:JEX458788 JOT458779:JOT458788 JYP458779:JYP458788 KIL458779:KIL458788 KSH458779:KSH458788 LCD458779:LCD458788 LLZ458779:LLZ458788 LVV458779:LVV458788 MFR458779:MFR458788 MPN458779:MPN458788 MZJ458779:MZJ458788 NJF458779:NJF458788 NTB458779:NTB458788 OCX458779:OCX458788 OMT458779:OMT458788 OWP458779:OWP458788 PGL458779:PGL458788 PQH458779:PQH458788 QAD458779:QAD458788 QJZ458779:QJZ458788 QTV458779:QTV458788 RDR458779:RDR458788 RNN458779:RNN458788 RXJ458779:RXJ458788 SHF458779:SHF458788 SRB458779:SRB458788 TAX458779:TAX458788 TKT458779:TKT458788 TUP458779:TUP458788 UEL458779:UEL458788 UOH458779:UOH458788 UYD458779:UYD458788 VHZ458779:VHZ458788 VRV458779:VRV458788 WBR458779:WBR458788 WLN458779:WLN458788 WVJ458779:WVJ458788 B524319:B524328 IX524315:IX524324 ST524315:ST524324 ACP524315:ACP524324 AML524315:AML524324 AWH524315:AWH524324 BGD524315:BGD524324 BPZ524315:BPZ524324 BZV524315:BZV524324 CJR524315:CJR524324 CTN524315:CTN524324 DDJ524315:DDJ524324 DNF524315:DNF524324 DXB524315:DXB524324 EGX524315:EGX524324 EQT524315:EQT524324 FAP524315:FAP524324 FKL524315:FKL524324 FUH524315:FUH524324 GED524315:GED524324 GNZ524315:GNZ524324 GXV524315:GXV524324 HHR524315:HHR524324 HRN524315:HRN524324 IBJ524315:IBJ524324 ILF524315:ILF524324 IVB524315:IVB524324 JEX524315:JEX524324 JOT524315:JOT524324 JYP524315:JYP524324 KIL524315:KIL524324 KSH524315:KSH524324 LCD524315:LCD524324 LLZ524315:LLZ524324 LVV524315:LVV524324 MFR524315:MFR524324 MPN524315:MPN524324 MZJ524315:MZJ524324 NJF524315:NJF524324 NTB524315:NTB524324 OCX524315:OCX524324 OMT524315:OMT524324 OWP524315:OWP524324 PGL524315:PGL524324 PQH524315:PQH524324 QAD524315:QAD524324 QJZ524315:QJZ524324 QTV524315:QTV524324 RDR524315:RDR524324 RNN524315:RNN524324 RXJ524315:RXJ524324 SHF524315:SHF524324 SRB524315:SRB524324 TAX524315:TAX524324 TKT524315:TKT524324 TUP524315:TUP524324 UEL524315:UEL524324 UOH524315:UOH524324 UYD524315:UYD524324 VHZ524315:VHZ524324 VRV524315:VRV524324 WBR524315:WBR524324 WLN524315:WLN524324 WVJ524315:WVJ524324 B589855:B589864 IX589851:IX589860 ST589851:ST589860 ACP589851:ACP589860 AML589851:AML589860 AWH589851:AWH589860 BGD589851:BGD589860 BPZ589851:BPZ589860 BZV589851:BZV589860 CJR589851:CJR589860 CTN589851:CTN589860 DDJ589851:DDJ589860 DNF589851:DNF589860 DXB589851:DXB589860 EGX589851:EGX589860 EQT589851:EQT589860 FAP589851:FAP589860 FKL589851:FKL589860 FUH589851:FUH589860 GED589851:GED589860 GNZ589851:GNZ589860 GXV589851:GXV589860 HHR589851:HHR589860 HRN589851:HRN589860 IBJ589851:IBJ589860 ILF589851:ILF589860 IVB589851:IVB589860 JEX589851:JEX589860 JOT589851:JOT589860 JYP589851:JYP589860 KIL589851:KIL589860 KSH589851:KSH589860 LCD589851:LCD589860 LLZ589851:LLZ589860 LVV589851:LVV589860 MFR589851:MFR589860 MPN589851:MPN589860 MZJ589851:MZJ589860 NJF589851:NJF589860 NTB589851:NTB589860 OCX589851:OCX589860 OMT589851:OMT589860 OWP589851:OWP589860 PGL589851:PGL589860 PQH589851:PQH589860 QAD589851:QAD589860 QJZ589851:QJZ589860 QTV589851:QTV589860 RDR589851:RDR589860 RNN589851:RNN589860 RXJ589851:RXJ589860 SHF589851:SHF589860 SRB589851:SRB589860 TAX589851:TAX589860 TKT589851:TKT589860 TUP589851:TUP589860 UEL589851:UEL589860 UOH589851:UOH589860 UYD589851:UYD589860 VHZ589851:VHZ589860 VRV589851:VRV589860 WBR589851:WBR589860 WLN589851:WLN589860 WVJ589851:WVJ589860 B655391:B655400 IX655387:IX655396 ST655387:ST655396 ACP655387:ACP655396 AML655387:AML655396 AWH655387:AWH655396 BGD655387:BGD655396 BPZ655387:BPZ655396 BZV655387:BZV655396 CJR655387:CJR655396 CTN655387:CTN655396 DDJ655387:DDJ655396 DNF655387:DNF655396 DXB655387:DXB655396 EGX655387:EGX655396 EQT655387:EQT655396 FAP655387:FAP655396 FKL655387:FKL655396 FUH655387:FUH655396 GED655387:GED655396 GNZ655387:GNZ655396 GXV655387:GXV655396 HHR655387:HHR655396 HRN655387:HRN655396 IBJ655387:IBJ655396 ILF655387:ILF655396 IVB655387:IVB655396 JEX655387:JEX655396 JOT655387:JOT655396 JYP655387:JYP655396 KIL655387:KIL655396 KSH655387:KSH655396 LCD655387:LCD655396 LLZ655387:LLZ655396 LVV655387:LVV655396 MFR655387:MFR655396 MPN655387:MPN655396 MZJ655387:MZJ655396 NJF655387:NJF655396 NTB655387:NTB655396 OCX655387:OCX655396 OMT655387:OMT655396 OWP655387:OWP655396 PGL655387:PGL655396 PQH655387:PQH655396 QAD655387:QAD655396 QJZ655387:QJZ655396 QTV655387:QTV655396 RDR655387:RDR655396 RNN655387:RNN655396 RXJ655387:RXJ655396 SHF655387:SHF655396 SRB655387:SRB655396 TAX655387:TAX655396 TKT655387:TKT655396 TUP655387:TUP655396 UEL655387:UEL655396 UOH655387:UOH655396 UYD655387:UYD655396 VHZ655387:VHZ655396 VRV655387:VRV655396 WBR655387:WBR655396 WLN655387:WLN655396 WVJ655387:WVJ655396 B720927:B720936 IX720923:IX720932 ST720923:ST720932 ACP720923:ACP720932 AML720923:AML720932 AWH720923:AWH720932 BGD720923:BGD720932 BPZ720923:BPZ720932 BZV720923:BZV720932 CJR720923:CJR720932 CTN720923:CTN720932 DDJ720923:DDJ720932 DNF720923:DNF720932 DXB720923:DXB720932 EGX720923:EGX720932 EQT720923:EQT720932 FAP720923:FAP720932 FKL720923:FKL720932 FUH720923:FUH720932 GED720923:GED720932 GNZ720923:GNZ720932 GXV720923:GXV720932 HHR720923:HHR720932 HRN720923:HRN720932 IBJ720923:IBJ720932 ILF720923:ILF720932 IVB720923:IVB720932 JEX720923:JEX720932 JOT720923:JOT720932 JYP720923:JYP720932 KIL720923:KIL720932 KSH720923:KSH720932 LCD720923:LCD720932 LLZ720923:LLZ720932 LVV720923:LVV720932 MFR720923:MFR720932 MPN720923:MPN720932 MZJ720923:MZJ720932 NJF720923:NJF720932 NTB720923:NTB720932 OCX720923:OCX720932 OMT720923:OMT720932 OWP720923:OWP720932 PGL720923:PGL720932 PQH720923:PQH720932 QAD720923:QAD720932 QJZ720923:QJZ720932 QTV720923:QTV720932 RDR720923:RDR720932 RNN720923:RNN720932 RXJ720923:RXJ720932 SHF720923:SHF720932 SRB720923:SRB720932 TAX720923:TAX720932 TKT720923:TKT720932 TUP720923:TUP720932 UEL720923:UEL720932 UOH720923:UOH720932 UYD720923:UYD720932 VHZ720923:VHZ720932 VRV720923:VRV720932 WBR720923:WBR720932 WLN720923:WLN720932 WVJ720923:WVJ720932 B786463:B786472 IX786459:IX786468 ST786459:ST786468 ACP786459:ACP786468 AML786459:AML786468 AWH786459:AWH786468 BGD786459:BGD786468 BPZ786459:BPZ786468 BZV786459:BZV786468 CJR786459:CJR786468 CTN786459:CTN786468 DDJ786459:DDJ786468 DNF786459:DNF786468 DXB786459:DXB786468 EGX786459:EGX786468 EQT786459:EQT786468 FAP786459:FAP786468 FKL786459:FKL786468 FUH786459:FUH786468 GED786459:GED786468 GNZ786459:GNZ786468 GXV786459:GXV786468 HHR786459:HHR786468 HRN786459:HRN786468 IBJ786459:IBJ786468 ILF786459:ILF786468 IVB786459:IVB786468 JEX786459:JEX786468 JOT786459:JOT786468 JYP786459:JYP786468 KIL786459:KIL786468 KSH786459:KSH786468 LCD786459:LCD786468 LLZ786459:LLZ786468 LVV786459:LVV786468 MFR786459:MFR786468 MPN786459:MPN786468 MZJ786459:MZJ786468 NJF786459:NJF786468 NTB786459:NTB786468 OCX786459:OCX786468 OMT786459:OMT786468 OWP786459:OWP786468 PGL786459:PGL786468 PQH786459:PQH786468 QAD786459:QAD786468 QJZ786459:QJZ786468 QTV786459:QTV786468 RDR786459:RDR786468 RNN786459:RNN786468 RXJ786459:RXJ786468 SHF786459:SHF786468 SRB786459:SRB786468 TAX786459:TAX786468 TKT786459:TKT786468 TUP786459:TUP786468 UEL786459:UEL786468 UOH786459:UOH786468 UYD786459:UYD786468 VHZ786459:VHZ786468 VRV786459:VRV786468 WBR786459:WBR786468 WLN786459:WLN786468 WVJ786459:WVJ786468 B851999:B852008 IX851995:IX852004 ST851995:ST852004 ACP851995:ACP852004 AML851995:AML852004 AWH851995:AWH852004 BGD851995:BGD852004 BPZ851995:BPZ852004 BZV851995:BZV852004 CJR851995:CJR852004 CTN851995:CTN852004 DDJ851995:DDJ852004 DNF851995:DNF852004 DXB851995:DXB852004 EGX851995:EGX852004 EQT851995:EQT852004 FAP851995:FAP852004 FKL851995:FKL852004 FUH851995:FUH852004 GED851995:GED852004 GNZ851995:GNZ852004 GXV851995:GXV852004 HHR851995:HHR852004 HRN851995:HRN852004 IBJ851995:IBJ852004 ILF851995:ILF852004 IVB851995:IVB852004 JEX851995:JEX852004 JOT851995:JOT852004 JYP851995:JYP852004 KIL851995:KIL852004 KSH851995:KSH852004 LCD851995:LCD852004 LLZ851995:LLZ852004 LVV851995:LVV852004 MFR851995:MFR852004 MPN851995:MPN852004 MZJ851995:MZJ852004 NJF851995:NJF852004 NTB851995:NTB852004 OCX851995:OCX852004 OMT851995:OMT852004 OWP851995:OWP852004 PGL851995:PGL852004 PQH851995:PQH852004 QAD851995:QAD852004 QJZ851995:QJZ852004 QTV851995:QTV852004 RDR851995:RDR852004 RNN851995:RNN852004 RXJ851995:RXJ852004 SHF851995:SHF852004 SRB851995:SRB852004 TAX851995:TAX852004 TKT851995:TKT852004 TUP851995:TUP852004 UEL851995:UEL852004 UOH851995:UOH852004 UYD851995:UYD852004 VHZ851995:VHZ852004 VRV851995:VRV852004 WBR851995:WBR852004 WLN851995:WLN852004 WVJ851995:WVJ852004 B917535:B917544 IX917531:IX917540 ST917531:ST917540 ACP917531:ACP917540 AML917531:AML917540 AWH917531:AWH917540 BGD917531:BGD917540 BPZ917531:BPZ917540 BZV917531:BZV917540 CJR917531:CJR917540 CTN917531:CTN917540 DDJ917531:DDJ917540 DNF917531:DNF917540 DXB917531:DXB917540 EGX917531:EGX917540 EQT917531:EQT917540 FAP917531:FAP917540 FKL917531:FKL917540 FUH917531:FUH917540 GED917531:GED917540 GNZ917531:GNZ917540 GXV917531:GXV917540 HHR917531:HHR917540 HRN917531:HRN917540 IBJ917531:IBJ917540 ILF917531:ILF917540 IVB917531:IVB917540 JEX917531:JEX917540 JOT917531:JOT917540 JYP917531:JYP917540 KIL917531:KIL917540 KSH917531:KSH917540 LCD917531:LCD917540 LLZ917531:LLZ917540 LVV917531:LVV917540 MFR917531:MFR917540 MPN917531:MPN917540 MZJ917531:MZJ917540 NJF917531:NJF917540 NTB917531:NTB917540 OCX917531:OCX917540 OMT917531:OMT917540 OWP917531:OWP917540 PGL917531:PGL917540 PQH917531:PQH917540 QAD917531:QAD917540 QJZ917531:QJZ917540 QTV917531:QTV917540 RDR917531:RDR917540 RNN917531:RNN917540 RXJ917531:RXJ917540 SHF917531:SHF917540 SRB917531:SRB917540 TAX917531:TAX917540 TKT917531:TKT917540 TUP917531:TUP917540 UEL917531:UEL917540 UOH917531:UOH917540 UYD917531:UYD917540 VHZ917531:VHZ917540 VRV917531:VRV917540 WBR917531:WBR917540 WLN917531:WLN917540 WVJ917531:WVJ917540 B983071:B983080 IX983067:IX983076 ST983067:ST983076 ACP983067:ACP983076 AML983067:AML983076 AWH983067:AWH983076 BGD983067:BGD983076 BPZ983067:BPZ983076 BZV983067:BZV983076 CJR983067:CJR983076 CTN983067:CTN983076 DDJ983067:DDJ983076 DNF983067:DNF983076 DXB983067:DXB983076 EGX983067:EGX983076 EQT983067:EQT983076 FAP983067:FAP983076 FKL983067:FKL983076 FUH983067:FUH983076 GED983067:GED983076 GNZ983067:GNZ983076 GXV983067:GXV983076 HHR983067:HHR983076 HRN983067:HRN983076 IBJ983067:IBJ983076 ILF983067:ILF983076 IVB983067:IVB983076 JEX983067:JEX983076 JOT983067:JOT983076 JYP983067:JYP983076 KIL983067:KIL983076 KSH983067:KSH983076 LCD983067:LCD983076 LLZ983067:LLZ983076 LVV983067:LVV983076 MFR983067:MFR983076 MPN983067:MPN983076 MZJ983067:MZJ983076 NJF983067:NJF983076 NTB983067:NTB983076 OCX983067:OCX983076 OMT983067:OMT983076 OWP983067:OWP983076 PGL983067:PGL983076 PQH983067:PQH983076 QAD983067:QAD983076 QJZ983067:QJZ983076 QTV983067:QTV983076 RDR983067:RDR983076 RNN983067:RNN983076 RXJ983067:RXJ983076 SHF983067:SHF983076 SRB983067:SRB983076 TAX983067:TAX983076 TKT983067:TKT983076 TUP983067:TUP983076 UEL983067:UEL983076 UOH983067:UOH983076 UYD983067:UYD983076 VHZ983067:VHZ983076 VRV983067:VRV983076 WBR983067:WBR983076 WLN983067:WLN983076 WVJ983067:WVJ983076 B19 IX15 ST15 ACP15 AML15 AWH15 BGD15 BPZ15 BZV15 CJR15 CTN15 DDJ15 DNF15 DXB15 EGX15 EQT15 FAP15 FKL15 FUH15 GED15 GNZ15 GXV15 HHR15 HRN15 IBJ15 ILF15 IVB15 JEX15 JOT15 JYP15 KIL15 KSH15 LCD15 LLZ15 LVV15 MFR15 MPN15 MZJ15 NJF15 NTB15 OCX15 OMT15 OWP15 PGL15 PQH15 QAD15 QJZ15 QTV15 RDR15 RNN15 RXJ15 SHF15 SRB15 TAX15 TKT15 TUP15 UEL15 UOH15 UYD15 VHZ15 VRV15 WBR15 WLN15 WVJ15 B65555 IX65551 ST65551 ACP65551 AML65551 AWH65551 BGD65551 BPZ65551 BZV65551 CJR65551 CTN65551 DDJ65551 DNF65551 DXB65551 EGX65551 EQT65551 FAP65551 FKL65551 FUH65551 GED65551 GNZ65551 GXV65551 HHR65551 HRN65551 IBJ65551 ILF65551 IVB65551 JEX65551 JOT65551 JYP65551 KIL65551 KSH65551 LCD65551 LLZ65551 LVV65551 MFR65551 MPN65551 MZJ65551 NJF65551 NTB65551 OCX65551 OMT65551 OWP65551 PGL65551 PQH65551 QAD65551 QJZ65551 QTV65551 RDR65551 RNN65551 RXJ65551 SHF65551 SRB65551 TAX65551 TKT65551 TUP65551 UEL65551 UOH65551 UYD65551 VHZ65551 VRV65551 WBR65551 WLN65551 WVJ65551 B131091 IX131087 ST131087 ACP131087 AML131087 AWH131087 BGD131087 BPZ131087 BZV131087 CJR131087 CTN131087 DDJ131087 DNF131087 DXB131087 EGX131087 EQT131087 FAP131087 FKL131087 FUH131087 GED131087 GNZ131087 GXV131087 HHR131087 HRN131087 IBJ131087 ILF131087 IVB131087 JEX131087 JOT131087 JYP131087 KIL131087 KSH131087 LCD131087 LLZ131087 LVV131087 MFR131087 MPN131087 MZJ131087 NJF131087 NTB131087 OCX131087 OMT131087 OWP131087 PGL131087 PQH131087 QAD131087 QJZ131087 QTV131087 RDR131087 RNN131087 RXJ131087 SHF131087 SRB131087 TAX131087 TKT131087 TUP131087 UEL131087 UOH131087 UYD131087 VHZ131087 VRV131087 WBR131087 WLN131087 WVJ131087 B196627 IX196623 ST196623 ACP196623 AML196623 AWH196623 BGD196623 BPZ196623 BZV196623 CJR196623 CTN196623 DDJ196623 DNF196623 DXB196623 EGX196623 EQT196623 FAP196623 FKL196623 FUH196623 GED196623 GNZ196623 GXV196623 HHR196623 HRN196623 IBJ196623 ILF196623 IVB196623 JEX196623 JOT196623 JYP196623 KIL196623 KSH196623 LCD196623 LLZ196623 LVV196623 MFR196623 MPN196623 MZJ196623 NJF196623 NTB196623 OCX196623 OMT196623 OWP196623 PGL196623 PQH196623 QAD196623 QJZ196623 QTV196623 RDR196623 RNN196623 RXJ196623 SHF196623 SRB196623 TAX196623 TKT196623 TUP196623 UEL196623 UOH196623 UYD196623 VHZ196623 VRV196623 WBR196623 WLN196623 WVJ196623 B262163 IX262159 ST262159 ACP262159 AML262159 AWH262159 BGD262159 BPZ262159 BZV262159 CJR262159 CTN262159 DDJ262159 DNF262159 DXB262159 EGX262159 EQT262159 FAP262159 FKL262159 FUH262159 GED262159 GNZ262159 GXV262159 HHR262159 HRN262159 IBJ262159 ILF262159 IVB262159 JEX262159 JOT262159 JYP262159 KIL262159 KSH262159 LCD262159 LLZ262159 LVV262159 MFR262159 MPN262159 MZJ262159 NJF262159 NTB262159 OCX262159 OMT262159 OWP262159 PGL262159 PQH262159 QAD262159 QJZ262159 QTV262159 RDR262159 RNN262159 RXJ262159 SHF262159 SRB262159 TAX262159 TKT262159 TUP262159 UEL262159 UOH262159 UYD262159 VHZ262159 VRV262159 WBR262159 WLN262159 WVJ262159 B327699 IX327695 ST327695 ACP327695 AML327695 AWH327695 BGD327695 BPZ327695 BZV327695 CJR327695 CTN327695 DDJ327695 DNF327695 DXB327695 EGX327695 EQT327695 FAP327695 FKL327695 FUH327695 GED327695 GNZ327695 GXV327695 HHR327695 HRN327695 IBJ327695 ILF327695 IVB327695 JEX327695 JOT327695 JYP327695 KIL327695 KSH327695 LCD327695 LLZ327695 LVV327695 MFR327695 MPN327695 MZJ327695 NJF327695 NTB327695 OCX327695 OMT327695 OWP327695 PGL327695 PQH327695 QAD327695 QJZ327695 QTV327695 RDR327695 RNN327695 RXJ327695 SHF327695 SRB327695 TAX327695 TKT327695 TUP327695 UEL327695 UOH327695 UYD327695 VHZ327695 VRV327695 WBR327695 WLN327695 WVJ327695 B393235 IX393231 ST393231 ACP393231 AML393231 AWH393231 BGD393231 BPZ393231 BZV393231 CJR393231 CTN393231 DDJ393231 DNF393231 DXB393231 EGX393231 EQT393231 FAP393231 FKL393231 FUH393231 GED393231 GNZ393231 GXV393231 HHR393231 HRN393231 IBJ393231 ILF393231 IVB393231 JEX393231 JOT393231 JYP393231 KIL393231 KSH393231 LCD393231 LLZ393231 LVV393231 MFR393231 MPN393231 MZJ393231 NJF393231 NTB393231 OCX393231 OMT393231 OWP393231 PGL393231 PQH393231 QAD393231 QJZ393231 QTV393231 RDR393231 RNN393231 RXJ393231 SHF393231 SRB393231 TAX393231 TKT393231 TUP393231 UEL393231 UOH393231 UYD393231 VHZ393231 VRV393231 WBR393231 WLN393231 WVJ393231 B458771 IX458767 ST458767 ACP458767 AML458767 AWH458767 BGD458767 BPZ458767 BZV458767 CJR458767 CTN458767 DDJ458767 DNF458767 DXB458767 EGX458767 EQT458767 FAP458767 FKL458767 FUH458767 GED458767 GNZ458767 GXV458767 HHR458767 HRN458767 IBJ458767 ILF458767 IVB458767 JEX458767 JOT458767 JYP458767 KIL458767 KSH458767 LCD458767 LLZ458767 LVV458767 MFR458767 MPN458767 MZJ458767 NJF458767 NTB458767 OCX458767 OMT458767 OWP458767 PGL458767 PQH458767 QAD458767 QJZ458767 QTV458767 RDR458767 RNN458767 RXJ458767 SHF458767 SRB458767 TAX458767 TKT458767 TUP458767 UEL458767 UOH458767 UYD458767 VHZ458767 VRV458767 WBR458767 WLN458767 WVJ458767 B524307 IX524303 ST524303 ACP524303 AML524303 AWH524303 BGD524303 BPZ524303 BZV524303 CJR524303 CTN524303 DDJ524303 DNF524303 DXB524303 EGX524303 EQT524303 FAP524303 FKL524303 FUH524303 GED524303 GNZ524303 GXV524303 HHR524303 HRN524303 IBJ524303 ILF524303 IVB524303 JEX524303 JOT524303 JYP524303 KIL524303 KSH524303 LCD524303 LLZ524303 LVV524303 MFR524303 MPN524303 MZJ524303 NJF524303 NTB524303 OCX524303 OMT524303 OWP524303 PGL524303 PQH524303 QAD524303 QJZ524303 QTV524303 RDR524303 RNN524303 RXJ524303 SHF524303 SRB524303 TAX524303 TKT524303 TUP524303 UEL524303 UOH524303 UYD524303 VHZ524303 VRV524303 WBR524303 WLN524303 WVJ524303 B589843 IX589839 ST589839 ACP589839 AML589839 AWH589839 BGD589839 BPZ589839 BZV589839 CJR589839 CTN589839 DDJ589839 DNF589839 DXB589839 EGX589839 EQT589839 FAP589839 FKL589839 FUH589839 GED589839 GNZ589839 GXV589839 HHR589839 HRN589839 IBJ589839 ILF589839 IVB589839 JEX589839 JOT589839 JYP589839 KIL589839 KSH589839 LCD589839 LLZ589839 LVV589839 MFR589839 MPN589839 MZJ589839 NJF589839 NTB589839 OCX589839 OMT589839 OWP589839 PGL589839 PQH589839 QAD589839 QJZ589839 QTV589839 RDR589839 RNN589839 RXJ589839 SHF589839 SRB589839 TAX589839 TKT589839 TUP589839 UEL589839 UOH589839 UYD589839 VHZ589839 VRV589839 WBR589839 WLN589839 WVJ589839 B655379 IX655375 ST655375 ACP655375 AML655375 AWH655375 BGD655375 BPZ655375 BZV655375 CJR655375 CTN655375 DDJ655375 DNF655375 DXB655375 EGX655375 EQT655375 FAP655375 FKL655375 FUH655375 GED655375 GNZ655375 GXV655375 HHR655375 HRN655375 IBJ655375 ILF655375 IVB655375 JEX655375 JOT655375 JYP655375 KIL655375 KSH655375 LCD655375 LLZ655375 LVV655375 MFR655375 MPN655375 MZJ655375 NJF655375 NTB655375 OCX655375 OMT655375 OWP655375 PGL655375 PQH655375 QAD655375 QJZ655375 QTV655375 RDR655375 RNN655375 RXJ655375 SHF655375 SRB655375 TAX655375 TKT655375 TUP655375 UEL655375 UOH655375 UYD655375 VHZ655375 VRV655375 WBR655375 WLN655375 WVJ655375 B720915 IX720911 ST720911 ACP720911 AML720911 AWH720911 BGD720911 BPZ720911 BZV720911 CJR720911 CTN720911 DDJ720911 DNF720911 DXB720911 EGX720911 EQT720911 FAP720911 FKL720911 FUH720911 GED720911 GNZ720911 GXV720911 HHR720911 HRN720911 IBJ720911 ILF720911 IVB720911 JEX720911 JOT720911 JYP720911 KIL720911 KSH720911 LCD720911 LLZ720911 LVV720911 MFR720911 MPN720911 MZJ720911 NJF720911 NTB720911 OCX720911 OMT720911 OWP720911 PGL720911 PQH720911 QAD720911 QJZ720911 QTV720911 RDR720911 RNN720911 RXJ720911 SHF720911 SRB720911 TAX720911 TKT720911 TUP720911 UEL720911 UOH720911 UYD720911 VHZ720911 VRV720911 WBR720911 WLN720911 WVJ720911 B786451 IX786447 ST786447 ACP786447 AML786447 AWH786447 BGD786447 BPZ786447 BZV786447 CJR786447 CTN786447 DDJ786447 DNF786447 DXB786447 EGX786447 EQT786447 FAP786447 FKL786447 FUH786447 GED786447 GNZ786447 GXV786447 HHR786447 HRN786447 IBJ786447 ILF786447 IVB786447 JEX786447 JOT786447 JYP786447 KIL786447 KSH786447 LCD786447 LLZ786447 LVV786447 MFR786447 MPN786447 MZJ786447 NJF786447 NTB786447 OCX786447 OMT786447 OWP786447 PGL786447 PQH786447 QAD786447 QJZ786447 QTV786447 RDR786447 RNN786447 RXJ786447 SHF786447 SRB786447 TAX786447 TKT786447 TUP786447 UEL786447 UOH786447 UYD786447 VHZ786447 VRV786447 WBR786447 WLN786447 WVJ786447 B851987 IX851983 ST851983 ACP851983 AML851983 AWH851983 BGD851983 BPZ851983 BZV851983 CJR851983 CTN851983 DDJ851983 DNF851983 DXB851983 EGX851983 EQT851983 FAP851983 FKL851983 FUH851983 GED851983 GNZ851983 GXV851983 HHR851983 HRN851983 IBJ851983 ILF851983 IVB851983 JEX851983 JOT851983 JYP851983 KIL851983 KSH851983 LCD851983 LLZ851983 LVV851983 MFR851983 MPN851983 MZJ851983 NJF851983 NTB851983 OCX851983 OMT851983 OWP851983 PGL851983 PQH851983 QAD851983 QJZ851983 QTV851983 RDR851983 RNN851983 RXJ851983 SHF851983 SRB851983 TAX851983 TKT851983 TUP851983 UEL851983 UOH851983 UYD851983 VHZ851983 VRV851983 WBR851983 WLN851983 WVJ851983 B917523 IX917519 ST917519 ACP917519 AML917519 AWH917519 BGD917519 BPZ917519 BZV917519 CJR917519 CTN917519 DDJ917519 DNF917519 DXB917519 EGX917519 EQT917519 FAP917519 FKL917519 FUH917519 GED917519 GNZ917519 GXV917519 HHR917519 HRN917519 IBJ917519 ILF917519 IVB917519 JEX917519 JOT917519 JYP917519 KIL917519 KSH917519 LCD917519 LLZ917519 LVV917519 MFR917519 MPN917519 MZJ917519 NJF917519 NTB917519 OCX917519 OMT917519 OWP917519 PGL917519 PQH917519 QAD917519 QJZ917519 QTV917519 RDR917519 RNN917519 RXJ917519 SHF917519 SRB917519 TAX917519 TKT917519 TUP917519 UEL917519 UOH917519 UYD917519 VHZ917519 VRV917519 WBR917519 WLN917519 WVJ917519 B983059 IX983055 ST983055 ACP983055 AML983055 AWH983055 BGD983055 BPZ983055 BZV983055 CJR983055 CTN983055 DDJ983055 DNF983055 DXB983055 EGX983055 EQT983055 FAP983055 FKL983055 FUH983055 GED983055 GNZ983055 GXV983055 HHR983055 HRN983055 IBJ983055 ILF983055 IVB983055 JEX983055 JOT983055 JYP983055 KIL983055 KSH983055 LCD983055 LLZ983055 LVV983055 MFR983055 MPN983055 MZJ983055 NJF983055 NTB983055 OCX983055 OMT983055 OWP983055 PGL983055 PQH983055 QAD983055 QJZ983055 QTV983055 RDR983055 RNN983055 RXJ983055 SHF983055 SRB983055 TAX983055 TKT983055 TUP983055 UEL983055 UOH983055 UYD983055 VHZ983055 VRV983055 WBR983055 WLN983055 WVJ983055 B43:B52 IX39:IX48 ST39:ST48 ACP39:ACP48 AML39:AML48 AWH39:AWH48 BGD39:BGD48 BPZ39:BPZ48 BZV39:BZV48 CJR39:CJR48 CTN39:CTN48 DDJ39:DDJ48 DNF39:DNF48 DXB39:DXB48 EGX39:EGX48 EQT39:EQT48 FAP39:FAP48 FKL39:FKL48 FUH39:FUH48 GED39:GED48 GNZ39:GNZ48 GXV39:GXV48 HHR39:HHR48 HRN39:HRN48 IBJ39:IBJ48 ILF39:ILF48 IVB39:IVB48 JEX39:JEX48 JOT39:JOT48 JYP39:JYP48 KIL39:KIL48 KSH39:KSH48 LCD39:LCD48 LLZ39:LLZ48 LVV39:LVV48 MFR39:MFR48 MPN39:MPN48 MZJ39:MZJ48 NJF39:NJF48 NTB39:NTB48 OCX39:OCX48 OMT39:OMT48 OWP39:OWP48 PGL39:PGL48 PQH39:PQH48 QAD39:QAD48 QJZ39:QJZ48 QTV39:QTV48 RDR39:RDR48 RNN39:RNN48 RXJ39:RXJ48 SHF39:SHF48 SRB39:SRB48 TAX39:TAX48 TKT39:TKT48 TUP39:TUP48 UEL39:UEL48 UOH39:UOH48 UYD39:UYD48 VHZ39:VHZ48 VRV39:VRV48 WBR39:WBR48 WLN39:WLN48 WVJ39:WVJ48 B65579:B65588 IX65575:IX65584 ST65575:ST65584 ACP65575:ACP65584 AML65575:AML65584 AWH65575:AWH65584 BGD65575:BGD65584 BPZ65575:BPZ65584 BZV65575:BZV65584 CJR65575:CJR65584 CTN65575:CTN65584 DDJ65575:DDJ65584 DNF65575:DNF65584 DXB65575:DXB65584 EGX65575:EGX65584 EQT65575:EQT65584 FAP65575:FAP65584 FKL65575:FKL65584 FUH65575:FUH65584 GED65575:GED65584 GNZ65575:GNZ65584 GXV65575:GXV65584 HHR65575:HHR65584 HRN65575:HRN65584 IBJ65575:IBJ65584 ILF65575:ILF65584 IVB65575:IVB65584 JEX65575:JEX65584 JOT65575:JOT65584 JYP65575:JYP65584 KIL65575:KIL65584 KSH65575:KSH65584 LCD65575:LCD65584 LLZ65575:LLZ65584 LVV65575:LVV65584 MFR65575:MFR65584 MPN65575:MPN65584 MZJ65575:MZJ65584 NJF65575:NJF65584 NTB65575:NTB65584 OCX65575:OCX65584 OMT65575:OMT65584 OWP65575:OWP65584 PGL65575:PGL65584 PQH65575:PQH65584 QAD65575:QAD65584 QJZ65575:QJZ65584 QTV65575:QTV65584 RDR65575:RDR65584 RNN65575:RNN65584 RXJ65575:RXJ65584 SHF65575:SHF65584 SRB65575:SRB65584 TAX65575:TAX65584 TKT65575:TKT65584 TUP65575:TUP65584 UEL65575:UEL65584 UOH65575:UOH65584 UYD65575:UYD65584 VHZ65575:VHZ65584 VRV65575:VRV65584 WBR65575:WBR65584 WLN65575:WLN65584 WVJ65575:WVJ65584 B131115:B131124 IX131111:IX131120 ST131111:ST131120 ACP131111:ACP131120 AML131111:AML131120 AWH131111:AWH131120 BGD131111:BGD131120 BPZ131111:BPZ131120 BZV131111:BZV131120 CJR131111:CJR131120 CTN131111:CTN131120 DDJ131111:DDJ131120 DNF131111:DNF131120 DXB131111:DXB131120 EGX131111:EGX131120 EQT131111:EQT131120 FAP131111:FAP131120 FKL131111:FKL131120 FUH131111:FUH131120 GED131111:GED131120 GNZ131111:GNZ131120 GXV131111:GXV131120 HHR131111:HHR131120 HRN131111:HRN131120 IBJ131111:IBJ131120 ILF131111:ILF131120 IVB131111:IVB131120 JEX131111:JEX131120 JOT131111:JOT131120 JYP131111:JYP131120 KIL131111:KIL131120 KSH131111:KSH131120 LCD131111:LCD131120 LLZ131111:LLZ131120 LVV131111:LVV131120 MFR131111:MFR131120 MPN131111:MPN131120 MZJ131111:MZJ131120 NJF131111:NJF131120 NTB131111:NTB131120 OCX131111:OCX131120 OMT131111:OMT131120 OWP131111:OWP131120 PGL131111:PGL131120 PQH131111:PQH131120 QAD131111:QAD131120 QJZ131111:QJZ131120 QTV131111:QTV131120 RDR131111:RDR131120 RNN131111:RNN131120 RXJ131111:RXJ131120 SHF131111:SHF131120 SRB131111:SRB131120 TAX131111:TAX131120 TKT131111:TKT131120 TUP131111:TUP131120 UEL131111:UEL131120 UOH131111:UOH131120 UYD131111:UYD131120 VHZ131111:VHZ131120 VRV131111:VRV131120 WBR131111:WBR131120 WLN131111:WLN131120 WVJ131111:WVJ131120 B196651:B196660 IX196647:IX196656 ST196647:ST196656 ACP196647:ACP196656 AML196647:AML196656 AWH196647:AWH196656 BGD196647:BGD196656 BPZ196647:BPZ196656 BZV196647:BZV196656 CJR196647:CJR196656 CTN196647:CTN196656 DDJ196647:DDJ196656 DNF196647:DNF196656 DXB196647:DXB196656 EGX196647:EGX196656 EQT196647:EQT196656 FAP196647:FAP196656 FKL196647:FKL196656 FUH196647:FUH196656 GED196647:GED196656 GNZ196647:GNZ196656 GXV196647:GXV196656 HHR196647:HHR196656 HRN196647:HRN196656 IBJ196647:IBJ196656 ILF196647:ILF196656 IVB196647:IVB196656 JEX196647:JEX196656 JOT196647:JOT196656 JYP196647:JYP196656 KIL196647:KIL196656 KSH196647:KSH196656 LCD196647:LCD196656 LLZ196647:LLZ196656 LVV196647:LVV196656 MFR196647:MFR196656 MPN196647:MPN196656 MZJ196647:MZJ196656 NJF196647:NJF196656 NTB196647:NTB196656 OCX196647:OCX196656 OMT196647:OMT196656 OWP196647:OWP196656 PGL196647:PGL196656 PQH196647:PQH196656 QAD196647:QAD196656 QJZ196647:QJZ196656 QTV196647:QTV196656 RDR196647:RDR196656 RNN196647:RNN196656 RXJ196647:RXJ196656 SHF196647:SHF196656 SRB196647:SRB196656 TAX196647:TAX196656 TKT196647:TKT196656 TUP196647:TUP196656 UEL196647:UEL196656 UOH196647:UOH196656 UYD196647:UYD196656 VHZ196647:VHZ196656 VRV196647:VRV196656 WBR196647:WBR196656 WLN196647:WLN196656 WVJ196647:WVJ196656 B262187:B262196 IX262183:IX262192 ST262183:ST262192 ACP262183:ACP262192 AML262183:AML262192 AWH262183:AWH262192 BGD262183:BGD262192 BPZ262183:BPZ262192 BZV262183:BZV262192 CJR262183:CJR262192 CTN262183:CTN262192 DDJ262183:DDJ262192 DNF262183:DNF262192 DXB262183:DXB262192 EGX262183:EGX262192 EQT262183:EQT262192 FAP262183:FAP262192 FKL262183:FKL262192 FUH262183:FUH262192 GED262183:GED262192 GNZ262183:GNZ262192 GXV262183:GXV262192 HHR262183:HHR262192 HRN262183:HRN262192 IBJ262183:IBJ262192 ILF262183:ILF262192 IVB262183:IVB262192 JEX262183:JEX262192 JOT262183:JOT262192 JYP262183:JYP262192 KIL262183:KIL262192 KSH262183:KSH262192 LCD262183:LCD262192 LLZ262183:LLZ262192 LVV262183:LVV262192 MFR262183:MFR262192 MPN262183:MPN262192 MZJ262183:MZJ262192 NJF262183:NJF262192 NTB262183:NTB262192 OCX262183:OCX262192 OMT262183:OMT262192 OWP262183:OWP262192 PGL262183:PGL262192 PQH262183:PQH262192 QAD262183:QAD262192 QJZ262183:QJZ262192 QTV262183:QTV262192 RDR262183:RDR262192 RNN262183:RNN262192 RXJ262183:RXJ262192 SHF262183:SHF262192 SRB262183:SRB262192 TAX262183:TAX262192 TKT262183:TKT262192 TUP262183:TUP262192 UEL262183:UEL262192 UOH262183:UOH262192 UYD262183:UYD262192 VHZ262183:VHZ262192 VRV262183:VRV262192 WBR262183:WBR262192 WLN262183:WLN262192 WVJ262183:WVJ262192 B327723:B327732 IX327719:IX327728 ST327719:ST327728 ACP327719:ACP327728 AML327719:AML327728 AWH327719:AWH327728 BGD327719:BGD327728 BPZ327719:BPZ327728 BZV327719:BZV327728 CJR327719:CJR327728 CTN327719:CTN327728 DDJ327719:DDJ327728 DNF327719:DNF327728 DXB327719:DXB327728 EGX327719:EGX327728 EQT327719:EQT327728 FAP327719:FAP327728 FKL327719:FKL327728 FUH327719:FUH327728 GED327719:GED327728 GNZ327719:GNZ327728 GXV327719:GXV327728 HHR327719:HHR327728 HRN327719:HRN327728 IBJ327719:IBJ327728 ILF327719:ILF327728 IVB327719:IVB327728 JEX327719:JEX327728 JOT327719:JOT327728 JYP327719:JYP327728 KIL327719:KIL327728 KSH327719:KSH327728 LCD327719:LCD327728 LLZ327719:LLZ327728 LVV327719:LVV327728 MFR327719:MFR327728 MPN327719:MPN327728 MZJ327719:MZJ327728 NJF327719:NJF327728 NTB327719:NTB327728 OCX327719:OCX327728 OMT327719:OMT327728 OWP327719:OWP327728 PGL327719:PGL327728 PQH327719:PQH327728 QAD327719:QAD327728 QJZ327719:QJZ327728 QTV327719:QTV327728 RDR327719:RDR327728 RNN327719:RNN327728 RXJ327719:RXJ327728 SHF327719:SHF327728 SRB327719:SRB327728 TAX327719:TAX327728 TKT327719:TKT327728 TUP327719:TUP327728 UEL327719:UEL327728 UOH327719:UOH327728 UYD327719:UYD327728 VHZ327719:VHZ327728 VRV327719:VRV327728 WBR327719:WBR327728 WLN327719:WLN327728 WVJ327719:WVJ327728 B393259:B393268 IX393255:IX393264 ST393255:ST393264 ACP393255:ACP393264 AML393255:AML393264 AWH393255:AWH393264 BGD393255:BGD393264 BPZ393255:BPZ393264 BZV393255:BZV393264 CJR393255:CJR393264 CTN393255:CTN393264 DDJ393255:DDJ393264 DNF393255:DNF393264 DXB393255:DXB393264 EGX393255:EGX393264 EQT393255:EQT393264 FAP393255:FAP393264 FKL393255:FKL393264 FUH393255:FUH393264 GED393255:GED393264 GNZ393255:GNZ393264 GXV393255:GXV393264 HHR393255:HHR393264 HRN393255:HRN393264 IBJ393255:IBJ393264 ILF393255:ILF393264 IVB393255:IVB393264 JEX393255:JEX393264 JOT393255:JOT393264 JYP393255:JYP393264 KIL393255:KIL393264 KSH393255:KSH393264 LCD393255:LCD393264 LLZ393255:LLZ393264 LVV393255:LVV393264 MFR393255:MFR393264 MPN393255:MPN393264 MZJ393255:MZJ393264 NJF393255:NJF393264 NTB393255:NTB393264 OCX393255:OCX393264 OMT393255:OMT393264 OWP393255:OWP393264 PGL393255:PGL393264 PQH393255:PQH393264 QAD393255:QAD393264 QJZ393255:QJZ393264 QTV393255:QTV393264 RDR393255:RDR393264 RNN393255:RNN393264 RXJ393255:RXJ393264 SHF393255:SHF393264 SRB393255:SRB393264 TAX393255:TAX393264 TKT393255:TKT393264 TUP393255:TUP393264 UEL393255:UEL393264 UOH393255:UOH393264 UYD393255:UYD393264 VHZ393255:VHZ393264 VRV393255:VRV393264 WBR393255:WBR393264 WLN393255:WLN393264 WVJ393255:WVJ393264 B458795:B458804 IX458791:IX458800 ST458791:ST458800 ACP458791:ACP458800 AML458791:AML458800 AWH458791:AWH458800 BGD458791:BGD458800 BPZ458791:BPZ458800 BZV458791:BZV458800 CJR458791:CJR458800 CTN458791:CTN458800 DDJ458791:DDJ458800 DNF458791:DNF458800 DXB458791:DXB458800 EGX458791:EGX458800 EQT458791:EQT458800 FAP458791:FAP458800 FKL458791:FKL458800 FUH458791:FUH458800 GED458791:GED458800 GNZ458791:GNZ458800 GXV458791:GXV458800 HHR458791:HHR458800 HRN458791:HRN458800 IBJ458791:IBJ458800 ILF458791:ILF458800 IVB458791:IVB458800 JEX458791:JEX458800 JOT458791:JOT458800 JYP458791:JYP458800 KIL458791:KIL458800 KSH458791:KSH458800 LCD458791:LCD458800 LLZ458791:LLZ458800 LVV458791:LVV458800 MFR458791:MFR458800 MPN458791:MPN458800 MZJ458791:MZJ458800 NJF458791:NJF458800 NTB458791:NTB458800 OCX458791:OCX458800 OMT458791:OMT458800 OWP458791:OWP458800 PGL458791:PGL458800 PQH458791:PQH458800 QAD458791:QAD458800 QJZ458791:QJZ458800 QTV458791:QTV458800 RDR458791:RDR458800 RNN458791:RNN458800 RXJ458791:RXJ458800 SHF458791:SHF458800 SRB458791:SRB458800 TAX458791:TAX458800 TKT458791:TKT458800 TUP458791:TUP458800 UEL458791:UEL458800 UOH458791:UOH458800 UYD458791:UYD458800 VHZ458791:VHZ458800 VRV458791:VRV458800 WBR458791:WBR458800 WLN458791:WLN458800 WVJ458791:WVJ458800 B524331:B524340 IX524327:IX524336 ST524327:ST524336 ACP524327:ACP524336 AML524327:AML524336 AWH524327:AWH524336 BGD524327:BGD524336 BPZ524327:BPZ524336 BZV524327:BZV524336 CJR524327:CJR524336 CTN524327:CTN524336 DDJ524327:DDJ524336 DNF524327:DNF524336 DXB524327:DXB524336 EGX524327:EGX524336 EQT524327:EQT524336 FAP524327:FAP524336 FKL524327:FKL524336 FUH524327:FUH524336 GED524327:GED524336 GNZ524327:GNZ524336 GXV524327:GXV524336 HHR524327:HHR524336 HRN524327:HRN524336 IBJ524327:IBJ524336 ILF524327:ILF524336 IVB524327:IVB524336 JEX524327:JEX524336 JOT524327:JOT524336 JYP524327:JYP524336 KIL524327:KIL524336 KSH524327:KSH524336 LCD524327:LCD524336 LLZ524327:LLZ524336 LVV524327:LVV524336 MFR524327:MFR524336 MPN524327:MPN524336 MZJ524327:MZJ524336 NJF524327:NJF524336 NTB524327:NTB524336 OCX524327:OCX524336 OMT524327:OMT524336 OWP524327:OWP524336 PGL524327:PGL524336 PQH524327:PQH524336 QAD524327:QAD524336 QJZ524327:QJZ524336 QTV524327:QTV524336 RDR524327:RDR524336 RNN524327:RNN524336 RXJ524327:RXJ524336 SHF524327:SHF524336 SRB524327:SRB524336 TAX524327:TAX524336 TKT524327:TKT524336 TUP524327:TUP524336 UEL524327:UEL524336 UOH524327:UOH524336 UYD524327:UYD524336 VHZ524327:VHZ524336 VRV524327:VRV524336 WBR524327:WBR524336 WLN524327:WLN524336 WVJ524327:WVJ524336 B589867:B589876 IX589863:IX589872 ST589863:ST589872 ACP589863:ACP589872 AML589863:AML589872 AWH589863:AWH589872 BGD589863:BGD589872 BPZ589863:BPZ589872 BZV589863:BZV589872 CJR589863:CJR589872 CTN589863:CTN589872 DDJ589863:DDJ589872 DNF589863:DNF589872 DXB589863:DXB589872 EGX589863:EGX589872 EQT589863:EQT589872 FAP589863:FAP589872 FKL589863:FKL589872 FUH589863:FUH589872 GED589863:GED589872 GNZ589863:GNZ589872 GXV589863:GXV589872 HHR589863:HHR589872 HRN589863:HRN589872 IBJ589863:IBJ589872 ILF589863:ILF589872 IVB589863:IVB589872 JEX589863:JEX589872 JOT589863:JOT589872 JYP589863:JYP589872 KIL589863:KIL589872 KSH589863:KSH589872 LCD589863:LCD589872 LLZ589863:LLZ589872 LVV589863:LVV589872 MFR589863:MFR589872 MPN589863:MPN589872 MZJ589863:MZJ589872 NJF589863:NJF589872 NTB589863:NTB589872 OCX589863:OCX589872 OMT589863:OMT589872 OWP589863:OWP589872 PGL589863:PGL589872 PQH589863:PQH589872 QAD589863:QAD589872 QJZ589863:QJZ589872 QTV589863:QTV589872 RDR589863:RDR589872 RNN589863:RNN589872 RXJ589863:RXJ589872 SHF589863:SHF589872 SRB589863:SRB589872 TAX589863:TAX589872 TKT589863:TKT589872 TUP589863:TUP589872 UEL589863:UEL589872 UOH589863:UOH589872 UYD589863:UYD589872 VHZ589863:VHZ589872 VRV589863:VRV589872 WBR589863:WBR589872 WLN589863:WLN589872 WVJ589863:WVJ589872 B655403:B655412 IX655399:IX655408 ST655399:ST655408 ACP655399:ACP655408 AML655399:AML655408 AWH655399:AWH655408 BGD655399:BGD655408 BPZ655399:BPZ655408 BZV655399:BZV655408 CJR655399:CJR655408 CTN655399:CTN655408 DDJ655399:DDJ655408 DNF655399:DNF655408 DXB655399:DXB655408 EGX655399:EGX655408 EQT655399:EQT655408 FAP655399:FAP655408 FKL655399:FKL655408 FUH655399:FUH655408 GED655399:GED655408 GNZ655399:GNZ655408 GXV655399:GXV655408 HHR655399:HHR655408 HRN655399:HRN655408 IBJ655399:IBJ655408 ILF655399:ILF655408 IVB655399:IVB655408 JEX655399:JEX655408 JOT655399:JOT655408 JYP655399:JYP655408 KIL655399:KIL655408 KSH655399:KSH655408 LCD655399:LCD655408 LLZ655399:LLZ655408 LVV655399:LVV655408 MFR655399:MFR655408 MPN655399:MPN655408 MZJ655399:MZJ655408 NJF655399:NJF655408 NTB655399:NTB655408 OCX655399:OCX655408 OMT655399:OMT655408 OWP655399:OWP655408 PGL655399:PGL655408 PQH655399:PQH655408 QAD655399:QAD655408 QJZ655399:QJZ655408 QTV655399:QTV655408 RDR655399:RDR655408 RNN655399:RNN655408 RXJ655399:RXJ655408 SHF655399:SHF655408 SRB655399:SRB655408 TAX655399:TAX655408 TKT655399:TKT655408 TUP655399:TUP655408 UEL655399:UEL655408 UOH655399:UOH655408 UYD655399:UYD655408 VHZ655399:VHZ655408 VRV655399:VRV655408 WBR655399:WBR655408 WLN655399:WLN655408 WVJ655399:WVJ655408 B720939:B720948 IX720935:IX720944 ST720935:ST720944 ACP720935:ACP720944 AML720935:AML720944 AWH720935:AWH720944 BGD720935:BGD720944 BPZ720935:BPZ720944 BZV720935:BZV720944 CJR720935:CJR720944 CTN720935:CTN720944 DDJ720935:DDJ720944 DNF720935:DNF720944 DXB720935:DXB720944 EGX720935:EGX720944 EQT720935:EQT720944 FAP720935:FAP720944 FKL720935:FKL720944 FUH720935:FUH720944 GED720935:GED720944 GNZ720935:GNZ720944 GXV720935:GXV720944 HHR720935:HHR720944 HRN720935:HRN720944 IBJ720935:IBJ720944 ILF720935:ILF720944 IVB720935:IVB720944 JEX720935:JEX720944 JOT720935:JOT720944 JYP720935:JYP720944 KIL720935:KIL720944 KSH720935:KSH720944 LCD720935:LCD720944 LLZ720935:LLZ720944 LVV720935:LVV720944 MFR720935:MFR720944 MPN720935:MPN720944 MZJ720935:MZJ720944 NJF720935:NJF720944 NTB720935:NTB720944 OCX720935:OCX720944 OMT720935:OMT720944 OWP720935:OWP720944 PGL720935:PGL720944 PQH720935:PQH720944 QAD720935:QAD720944 QJZ720935:QJZ720944 QTV720935:QTV720944 RDR720935:RDR720944 RNN720935:RNN720944 RXJ720935:RXJ720944 SHF720935:SHF720944 SRB720935:SRB720944 TAX720935:TAX720944 TKT720935:TKT720944 TUP720935:TUP720944 UEL720935:UEL720944 UOH720935:UOH720944 UYD720935:UYD720944 VHZ720935:VHZ720944 VRV720935:VRV720944 WBR720935:WBR720944 WLN720935:WLN720944 WVJ720935:WVJ720944 B786475:B786484 IX786471:IX786480 ST786471:ST786480 ACP786471:ACP786480 AML786471:AML786480 AWH786471:AWH786480 BGD786471:BGD786480 BPZ786471:BPZ786480 BZV786471:BZV786480 CJR786471:CJR786480 CTN786471:CTN786480 DDJ786471:DDJ786480 DNF786471:DNF786480 DXB786471:DXB786480 EGX786471:EGX786480 EQT786471:EQT786480 FAP786471:FAP786480 FKL786471:FKL786480 FUH786471:FUH786480 GED786471:GED786480 GNZ786471:GNZ786480 GXV786471:GXV786480 HHR786471:HHR786480 HRN786471:HRN786480 IBJ786471:IBJ786480 ILF786471:ILF786480 IVB786471:IVB786480 JEX786471:JEX786480 JOT786471:JOT786480 JYP786471:JYP786480 KIL786471:KIL786480 KSH786471:KSH786480 LCD786471:LCD786480 LLZ786471:LLZ786480 LVV786471:LVV786480 MFR786471:MFR786480 MPN786471:MPN786480 MZJ786471:MZJ786480 NJF786471:NJF786480 NTB786471:NTB786480 OCX786471:OCX786480 OMT786471:OMT786480 OWP786471:OWP786480 PGL786471:PGL786480 PQH786471:PQH786480 QAD786471:QAD786480 QJZ786471:QJZ786480 QTV786471:QTV786480 RDR786471:RDR786480 RNN786471:RNN786480 RXJ786471:RXJ786480 SHF786471:SHF786480 SRB786471:SRB786480 TAX786471:TAX786480 TKT786471:TKT786480 TUP786471:TUP786480 UEL786471:UEL786480 UOH786471:UOH786480 UYD786471:UYD786480 VHZ786471:VHZ786480 VRV786471:VRV786480 WBR786471:WBR786480 WLN786471:WLN786480 WVJ786471:WVJ786480 B852011:B852020 IX852007:IX852016 ST852007:ST852016 ACP852007:ACP852016 AML852007:AML852016 AWH852007:AWH852016 BGD852007:BGD852016 BPZ852007:BPZ852016 BZV852007:BZV852016 CJR852007:CJR852016 CTN852007:CTN852016 DDJ852007:DDJ852016 DNF852007:DNF852016 DXB852007:DXB852016 EGX852007:EGX852016 EQT852007:EQT852016 FAP852007:FAP852016 FKL852007:FKL852016 FUH852007:FUH852016 GED852007:GED852016 GNZ852007:GNZ852016 GXV852007:GXV852016 HHR852007:HHR852016 HRN852007:HRN852016 IBJ852007:IBJ852016 ILF852007:ILF852016 IVB852007:IVB852016 JEX852007:JEX852016 JOT852007:JOT852016 JYP852007:JYP852016 KIL852007:KIL852016 KSH852007:KSH852016 LCD852007:LCD852016 LLZ852007:LLZ852016 LVV852007:LVV852016 MFR852007:MFR852016 MPN852007:MPN852016 MZJ852007:MZJ852016 NJF852007:NJF852016 NTB852007:NTB852016 OCX852007:OCX852016 OMT852007:OMT852016 OWP852007:OWP852016 PGL852007:PGL852016 PQH852007:PQH852016 QAD852007:QAD852016 QJZ852007:QJZ852016 QTV852007:QTV852016 RDR852007:RDR852016 RNN852007:RNN852016 RXJ852007:RXJ852016 SHF852007:SHF852016 SRB852007:SRB852016 TAX852007:TAX852016 TKT852007:TKT852016 TUP852007:TUP852016 UEL852007:UEL852016 UOH852007:UOH852016 UYD852007:UYD852016 VHZ852007:VHZ852016 VRV852007:VRV852016 WBR852007:WBR852016 WLN852007:WLN852016 WVJ852007:WVJ852016 B917547:B917556 IX917543:IX917552 ST917543:ST917552 ACP917543:ACP917552 AML917543:AML917552 AWH917543:AWH917552 BGD917543:BGD917552 BPZ917543:BPZ917552 BZV917543:BZV917552 CJR917543:CJR917552 CTN917543:CTN917552 DDJ917543:DDJ917552 DNF917543:DNF917552 DXB917543:DXB917552 EGX917543:EGX917552 EQT917543:EQT917552 FAP917543:FAP917552 FKL917543:FKL917552 FUH917543:FUH917552 GED917543:GED917552 GNZ917543:GNZ917552 GXV917543:GXV917552 HHR917543:HHR917552 HRN917543:HRN917552 IBJ917543:IBJ917552 ILF917543:ILF917552 IVB917543:IVB917552 JEX917543:JEX917552 JOT917543:JOT917552 JYP917543:JYP917552 KIL917543:KIL917552 KSH917543:KSH917552 LCD917543:LCD917552 LLZ917543:LLZ917552 LVV917543:LVV917552 MFR917543:MFR917552 MPN917543:MPN917552 MZJ917543:MZJ917552 NJF917543:NJF917552 NTB917543:NTB917552 OCX917543:OCX917552 OMT917543:OMT917552 OWP917543:OWP917552 PGL917543:PGL917552 PQH917543:PQH917552 QAD917543:QAD917552 QJZ917543:QJZ917552 QTV917543:QTV917552 RDR917543:RDR917552 RNN917543:RNN917552 RXJ917543:RXJ917552 SHF917543:SHF917552 SRB917543:SRB917552 TAX917543:TAX917552 TKT917543:TKT917552 TUP917543:TUP917552 UEL917543:UEL917552 UOH917543:UOH917552 UYD917543:UYD917552 VHZ917543:VHZ917552 VRV917543:VRV917552 WBR917543:WBR917552 WLN917543:WLN917552 WVJ917543:WVJ917552 B983083:B983092 IX983079:IX983088 ST983079:ST983088 ACP983079:ACP983088 AML983079:AML983088 AWH983079:AWH983088 BGD983079:BGD983088 BPZ983079:BPZ983088 BZV983079:BZV983088 CJR983079:CJR983088 CTN983079:CTN983088 DDJ983079:DDJ983088 DNF983079:DNF983088 DXB983079:DXB983088 EGX983079:EGX983088 EQT983079:EQT983088 FAP983079:FAP983088 FKL983079:FKL983088 FUH983079:FUH983088 GED983079:GED983088 GNZ983079:GNZ983088 GXV983079:GXV983088 HHR983079:HHR983088 HRN983079:HRN983088 IBJ983079:IBJ983088 ILF983079:ILF983088 IVB983079:IVB983088 JEX983079:JEX983088 JOT983079:JOT983088 JYP983079:JYP983088 KIL983079:KIL983088 KSH983079:KSH983088 LCD983079:LCD983088 LLZ983079:LLZ983088 LVV983079:LVV983088 MFR983079:MFR983088 MPN983079:MPN983088 MZJ983079:MZJ983088 NJF983079:NJF983088 NTB983079:NTB983088 OCX983079:OCX983088 OMT983079:OMT983088 OWP983079:OWP983088 PGL983079:PGL983088 PQH983079:PQH983088 QAD983079:QAD983088 QJZ983079:QJZ983088 QTV983079:QTV983088 RDR983079:RDR983088 RNN983079:RNN983088 RXJ983079:RXJ983088 SHF983079:SHF983088 SRB983079:SRB983088 TAX983079:TAX983088 TKT983079:TKT983088 TUP983079:TUP983088 UEL983079:UEL983088 UOH983079:UOH983088 UYD983079:UYD983088 VHZ983079:VHZ983088 VRV983079:VRV983088 WBR983079:WBR983088 WLN983079:WLN983088 WVJ983079:WVJ983088 B106 IX51:IX60 ST51:ST60 ACP51:ACP60 AML51:AML60 AWH51:AWH60 BGD51:BGD60 BPZ51:BPZ60 BZV51:BZV60 CJR51:CJR60 CTN51:CTN60 DDJ51:DDJ60 DNF51:DNF60 DXB51:DXB60 EGX51:EGX60 EQT51:EQT60 FAP51:FAP60 FKL51:FKL60 FUH51:FUH60 GED51:GED60 GNZ51:GNZ60 GXV51:GXV60 HHR51:HHR60 HRN51:HRN60 IBJ51:IBJ60 ILF51:ILF60 IVB51:IVB60 JEX51:JEX60 JOT51:JOT60 JYP51:JYP60 KIL51:KIL60 KSH51:KSH60 LCD51:LCD60 LLZ51:LLZ60 LVV51:LVV60 MFR51:MFR60 MPN51:MPN60 MZJ51:MZJ60 NJF51:NJF60 NTB51:NTB60 OCX51:OCX60 OMT51:OMT60 OWP51:OWP60 PGL51:PGL60 PQH51:PQH60 QAD51:QAD60 QJZ51:QJZ60 QTV51:QTV60 RDR51:RDR60 RNN51:RNN60 RXJ51:RXJ60 SHF51:SHF60 SRB51:SRB60 TAX51:TAX60 TKT51:TKT60 TUP51:TUP60 UEL51:UEL60 UOH51:UOH60 UYD51:UYD60 VHZ51:VHZ60 VRV51:VRV60 WBR51:WBR60 WLN51:WLN60 WVJ51:WVJ60 B65591:B65600 IX65587:IX65596 ST65587:ST65596 ACP65587:ACP65596 AML65587:AML65596 AWH65587:AWH65596 BGD65587:BGD65596 BPZ65587:BPZ65596 BZV65587:BZV65596 CJR65587:CJR65596 CTN65587:CTN65596 DDJ65587:DDJ65596 DNF65587:DNF65596 DXB65587:DXB65596 EGX65587:EGX65596 EQT65587:EQT65596 FAP65587:FAP65596 FKL65587:FKL65596 FUH65587:FUH65596 GED65587:GED65596 GNZ65587:GNZ65596 GXV65587:GXV65596 HHR65587:HHR65596 HRN65587:HRN65596 IBJ65587:IBJ65596 ILF65587:ILF65596 IVB65587:IVB65596 JEX65587:JEX65596 JOT65587:JOT65596 JYP65587:JYP65596 KIL65587:KIL65596 KSH65587:KSH65596 LCD65587:LCD65596 LLZ65587:LLZ65596 LVV65587:LVV65596 MFR65587:MFR65596 MPN65587:MPN65596 MZJ65587:MZJ65596 NJF65587:NJF65596 NTB65587:NTB65596 OCX65587:OCX65596 OMT65587:OMT65596 OWP65587:OWP65596 PGL65587:PGL65596 PQH65587:PQH65596 QAD65587:QAD65596 QJZ65587:QJZ65596 QTV65587:QTV65596 RDR65587:RDR65596 RNN65587:RNN65596 RXJ65587:RXJ65596 SHF65587:SHF65596 SRB65587:SRB65596 TAX65587:TAX65596 TKT65587:TKT65596 TUP65587:TUP65596 UEL65587:UEL65596 UOH65587:UOH65596 UYD65587:UYD65596 VHZ65587:VHZ65596 VRV65587:VRV65596 WBR65587:WBR65596 WLN65587:WLN65596 WVJ65587:WVJ65596 B131127:B131136 IX131123:IX131132 ST131123:ST131132 ACP131123:ACP131132 AML131123:AML131132 AWH131123:AWH131132 BGD131123:BGD131132 BPZ131123:BPZ131132 BZV131123:BZV131132 CJR131123:CJR131132 CTN131123:CTN131132 DDJ131123:DDJ131132 DNF131123:DNF131132 DXB131123:DXB131132 EGX131123:EGX131132 EQT131123:EQT131132 FAP131123:FAP131132 FKL131123:FKL131132 FUH131123:FUH131132 GED131123:GED131132 GNZ131123:GNZ131132 GXV131123:GXV131132 HHR131123:HHR131132 HRN131123:HRN131132 IBJ131123:IBJ131132 ILF131123:ILF131132 IVB131123:IVB131132 JEX131123:JEX131132 JOT131123:JOT131132 JYP131123:JYP131132 KIL131123:KIL131132 KSH131123:KSH131132 LCD131123:LCD131132 LLZ131123:LLZ131132 LVV131123:LVV131132 MFR131123:MFR131132 MPN131123:MPN131132 MZJ131123:MZJ131132 NJF131123:NJF131132 NTB131123:NTB131132 OCX131123:OCX131132 OMT131123:OMT131132 OWP131123:OWP131132 PGL131123:PGL131132 PQH131123:PQH131132 QAD131123:QAD131132 QJZ131123:QJZ131132 QTV131123:QTV131132 RDR131123:RDR131132 RNN131123:RNN131132 RXJ131123:RXJ131132 SHF131123:SHF131132 SRB131123:SRB131132 TAX131123:TAX131132 TKT131123:TKT131132 TUP131123:TUP131132 UEL131123:UEL131132 UOH131123:UOH131132 UYD131123:UYD131132 VHZ131123:VHZ131132 VRV131123:VRV131132 WBR131123:WBR131132 WLN131123:WLN131132 WVJ131123:WVJ131132 B196663:B196672 IX196659:IX196668 ST196659:ST196668 ACP196659:ACP196668 AML196659:AML196668 AWH196659:AWH196668 BGD196659:BGD196668 BPZ196659:BPZ196668 BZV196659:BZV196668 CJR196659:CJR196668 CTN196659:CTN196668 DDJ196659:DDJ196668 DNF196659:DNF196668 DXB196659:DXB196668 EGX196659:EGX196668 EQT196659:EQT196668 FAP196659:FAP196668 FKL196659:FKL196668 FUH196659:FUH196668 GED196659:GED196668 GNZ196659:GNZ196668 GXV196659:GXV196668 HHR196659:HHR196668 HRN196659:HRN196668 IBJ196659:IBJ196668 ILF196659:ILF196668 IVB196659:IVB196668 JEX196659:JEX196668 JOT196659:JOT196668 JYP196659:JYP196668 KIL196659:KIL196668 KSH196659:KSH196668 LCD196659:LCD196668 LLZ196659:LLZ196668 LVV196659:LVV196668 MFR196659:MFR196668 MPN196659:MPN196668 MZJ196659:MZJ196668 NJF196659:NJF196668 NTB196659:NTB196668 OCX196659:OCX196668 OMT196659:OMT196668 OWP196659:OWP196668 PGL196659:PGL196668 PQH196659:PQH196668 QAD196659:QAD196668 QJZ196659:QJZ196668 QTV196659:QTV196668 RDR196659:RDR196668 RNN196659:RNN196668 RXJ196659:RXJ196668 SHF196659:SHF196668 SRB196659:SRB196668 TAX196659:TAX196668 TKT196659:TKT196668 TUP196659:TUP196668 UEL196659:UEL196668 UOH196659:UOH196668 UYD196659:UYD196668 VHZ196659:VHZ196668 VRV196659:VRV196668 WBR196659:WBR196668 WLN196659:WLN196668 WVJ196659:WVJ196668 B262199:B262208 IX262195:IX262204 ST262195:ST262204 ACP262195:ACP262204 AML262195:AML262204 AWH262195:AWH262204 BGD262195:BGD262204 BPZ262195:BPZ262204 BZV262195:BZV262204 CJR262195:CJR262204 CTN262195:CTN262204 DDJ262195:DDJ262204 DNF262195:DNF262204 DXB262195:DXB262204 EGX262195:EGX262204 EQT262195:EQT262204 FAP262195:FAP262204 FKL262195:FKL262204 FUH262195:FUH262204 GED262195:GED262204 GNZ262195:GNZ262204 GXV262195:GXV262204 HHR262195:HHR262204 HRN262195:HRN262204 IBJ262195:IBJ262204 ILF262195:ILF262204 IVB262195:IVB262204 JEX262195:JEX262204 JOT262195:JOT262204 JYP262195:JYP262204 KIL262195:KIL262204 KSH262195:KSH262204 LCD262195:LCD262204 LLZ262195:LLZ262204 LVV262195:LVV262204 MFR262195:MFR262204 MPN262195:MPN262204 MZJ262195:MZJ262204 NJF262195:NJF262204 NTB262195:NTB262204 OCX262195:OCX262204 OMT262195:OMT262204 OWP262195:OWP262204 PGL262195:PGL262204 PQH262195:PQH262204 QAD262195:QAD262204 QJZ262195:QJZ262204 QTV262195:QTV262204 RDR262195:RDR262204 RNN262195:RNN262204 RXJ262195:RXJ262204 SHF262195:SHF262204 SRB262195:SRB262204 TAX262195:TAX262204 TKT262195:TKT262204 TUP262195:TUP262204 UEL262195:UEL262204 UOH262195:UOH262204 UYD262195:UYD262204 VHZ262195:VHZ262204 VRV262195:VRV262204 WBR262195:WBR262204 WLN262195:WLN262204 WVJ262195:WVJ262204 B327735:B327744 IX327731:IX327740 ST327731:ST327740 ACP327731:ACP327740 AML327731:AML327740 AWH327731:AWH327740 BGD327731:BGD327740 BPZ327731:BPZ327740 BZV327731:BZV327740 CJR327731:CJR327740 CTN327731:CTN327740 DDJ327731:DDJ327740 DNF327731:DNF327740 DXB327731:DXB327740 EGX327731:EGX327740 EQT327731:EQT327740 FAP327731:FAP327740 FKL327731:FKL327740 FUH327731:FUH327740 GED327731:GED327740 GNZ327731:GNZ327740 GXV327731:GXV327740 HHR327731:HHR327740 HRN327731:HRN327740 IBJ327731:IBJ327740 ILF327731:ILF327740 IVB327731:IVB327740 JEX327731:JEX327740 JOT327731:JOT327740 JYP327731:JYP327740 KIL327731:KIL327740 KSH327731:KSH327740 LCD327731:LCD327740 LLZ327731:LLZ327740 LVV327731:LVV327740 MFR327731:MFR327740 MPN327731:MPN327740 MZJ327731:MZJ327740 NJF327731:NJF327740 NTB327731:NTB327740 OCX327731:OCX327740 OMT327731:OMT327740 OWP327731:OWP327740 PGL327731:PGL327740 PQH327731:PQH327740 QAD327731:QAD327740 QJZ327731:QJZ327740 QTV327731:QTV327740 RDR327731:RDR327740 RNN327731:RNN327740 RXJ327731:RXJ327740 SHF327731:SHF327740 SRB327731:SRB327740 TAX327731:TAX327740 TKT327731:TKT327740 TUP327731:TUP327740 UEL327731:UEL327740 UOH327731:UOH327740 UYD327731:UYD327740 VHZ327731:VHZ327740 VRV327731:VRV327740 WBR327731:WBR327740 WLN327731:WLN327740 WVJ327731:WVJ327740 B393271:B393280 IX393267:IX393276 ST393267:ST393276 ACP393267:ACP393276 AML393267:AML393276 AWH393267:AWH393276 BGD393267:BGD393276 BPZ393267:BPZ393276 BZV393267:BZV393276 CJR393267:CJR393276 CTN393267:CTN393276 DDJ393267:DDJ393276 DNF393267:DNF393276 DXB393267:DXB393276 EGX393267:EGX393276 EQT393267:EQT393276 FAP393267:FAP393276 FKL393267:FKL393276 FUH393267:FUH393276 GED393267:GED393276 GNZ393267:GNZ393276 GXV393267:GXV393276 HHR393267:HHR393276 HRN393267:HRN393276 IBJ393267:IBJ393276 ILF393267:ILF393276 IVB393267:IVB393276 JEX393267:JEX393276 JOT393267:JOT393276 JYP393267:JYP393276 KIL393267:KIL393276 KSH393267:KSH393276 LCD393267:LCD393276 LLZ393267:LLZ393276 LVV393267:LVV393276 MFR393267:MFR393276 MPN393267:MPN393276 MZJ393267:MZJ393276 NJF393267:NJF393276 NTB393267:NTB393276 OCX393267:OCX393276 OMT393267:OMT393276 OWP393267:OWP393276 PGL393267:PGL393276 PQH393267:PQH393276 QAD393267:QAD393276 QJZ393267:QJZ393276 QTV393267:QTV393276 RDR393267:RDR393276 RNN393267:RNN393276 RXJ393267:RXJ393276 SHF393267:SHF393276 SRB393267:SRB393276 TAX393267:TAX393276 TKT393267:TKT393276 TUP393267:TUP393276 UEL393267:UEL393276 UOH393267:UOH393276 UYD393267:UYD393276 VHZ393267:VHZ393276 VRV393267:VRV393276 WBR393267:WBR393276 WLN393267:WLN393276 WVJ393267:WVJ393276 B458807:B458816 IX458803:IX458812 ST458803:ST458812 ACP458803:ACP458812 AML458803:AML458812 AWH458803:AWH458812 BGD458803:BGD458812 BPZ458803:BPZ458812 BZV458803:BZV458812 CJR458803:CJR458812 CTN458803:CTN458812 DDJ458803:DDJ458812 DNF458803:DNF458812 DXB458803:DXB458812 EGX458803:EGX458812 EQT458803:EQT458812 FAP458803:FAP458812 FKL458803:FKL458812 FUH458803:FUH458812 GED458803:GED458812 GNZ458803:GNZ458812 GXV458803:GXV458812 HHR458803:HHR458812 HRN458803:HRN458812 IBJ458803:IBJ458812 ILF458803:ILF458812 IVB458803:IVB458812 JEX458803:JEX458812 JOT458803:JOT458812 JYP458803:JYP458812 KIL458803:KIL458812 KSH458803:KSH458812 LCD458803:LCD458812 LLZ458803:LLZ458812 LVV458803:LVV458812 MFR458803:MFR458812 MPN458803:MPN458812 MZJ458803:MZJ458812 NJF458803:NJF458812 NTB458803:NTB458812 OCX458803:OCX458812 OMT458803:OMT458812 OWP458803:OWP458812 PGL458803:PGL458812 PQH458803:PQH458812 QAD458803:QAD458812 QJZ458803:QJZ458812 QTV458803:QTV458812 RDR458803:RDR458812 RNN458803:RNN458812 RXJ458803:RXJ458812 SHF458803:SHF458812 SRB458803:SRB458812 TAX458803:TAX458812 TKT458803:TKT458812 TUP458803:TUP458812 UEL458803:UEL458812 UOH458803:UOH458812 UYD458803:UYD458812 VHZ458803:VHZ458812 VRV458803:VRV458812 WBR458803:WBR458812 WLN458803:WLN458812 WVJ458803:WVJ458812 B524343:B524352 IX524339:IX524348 ST524339:ST524348 ACP524339:ACP524348 AML524339:AML524348 AWH524339:AWH524348 BGD524339:BGD524348 BPZ524339:BPZ524348 BZV524339:BZV524348 CJR524339:CJR524348 CTN524339:CTN524348 DDJ524339:DDJ524348 DNF524339:DNF524348 DXB524339:DXB524348 EGX524339:EGX524348 EQT524339:EQT524348 FAP524339:FAP524348 FKL524339:FKL524348 FUH524339:FUH524348 GED524339:GED524348 GNZ524339:GNZ524348 GXV524339:GXV524348 HHR524339:HHR524348 HRN524339:HRN524348 IBJ524339:IBJ524348 ILF524339:ILF524348 IVB524339:IVB524348 JEX524339:JEX524348 JOT524339:JOT524348 JYP524339:JYP524348 KIL524339:KIL524348 KSH524339:KSH524348 LCD524339:LCD524348 LLZ524339:LLZ524348 LVV524339:LVV524348 MFR524339:MFR524348 MPN524339:MPN524348 MZJ524339:MZJ524348 NJF524339:NJF524348 NTB524339:NTB524348 OCX524339:OCX524348 OMT524339:OMT524348 OWP524339:OWP524348 PGL524339:PGL524348 PQH524339:PQH524348 QAD524339:QAD524348 QJZ524339:QJZ524348 QTV524339:QTV524348 RDR524339:RDR524348 RNN524339:RNN524348 RXJ524339:RXJ524348 SHF524339:SHF524348 SRB524339:SRB524348 TAX524339:TAX524348 TKT524339:TKT524348 TUP524339:TUP524348 UEL524339:UEL524348 UOH524339:UOH524348 UYD524339:UYD524348 VHZ524339:VHZ524348 VRV524339:VRV524348 WBR524339:WBR524348 WLN524339:WLN524348 WVJ524339:WVJ524348 B589879:B589888 IX589875:IX589884 ST589875:ST589884 ACP589875:ACP589884 AML589875:AML589884 AWH589875:AWH589884 BGD589875:BGD589884 BPZ589875:BPZ589884 BZV589875:BZV589884 CJR589875:CJR589884 CTN589875:CTN589884 DDJ589875:DDJ589884 DNF589875:DNF589884 DXB589875:DXB589884 EGX589875:EGX589884 EQT589875:EQT589884 FAP589875:FAP589884 FKL589875:FKL589884 FUH589875:FUH589884 GED589875:GED589884 GNZ589875:GNZ589884 GXV589875:GXV589884 HHR589875:HHR589884 HRN589875:HRN589884 IBJ589875:IBJ589884 ILF589875:ILF589884 IVB589875:IVB589884 JEX589875:JEX589884 JOT589875:JOT589884 JYP589875:JYP589884 KIL589875:KIL589884 KSH589875:KSH589884 LCD589875:LCD589884 LLZ589875:LLZ589884 LVV589875:LVV589884 MFR589875:MFR589884 MPN589875:MPN589884 MZJ589875:MZJ589884 NJF589875:NJF589884 NTB589875:NTB589884 OCX589875:OCX589884 OMT589875:OMT589884 OWP589875:OWP589884 PGL589875:PGL589884 PQH589875:PQH589884 QAD589875:QAD589884 QJZ589875:QJZ589884 QTV589875:QTV589884 RDR589875:RDR589884 RNN589875:RNN589884 RXJ589875:RXJ589884 SHF589875:SHF589884 SRB589875:SRB589884 TAX589875:TAX589884 TKT589875:TKT589884 TUP589875:TUP589884 UEL589875:UEL589884 UOH589875:UOH589884 UYD589875:UYD589884 VHZ589875:VHZ589884 VRV589875:VRV589884 WBR589875:WBR589884 WLN589875:WLN589884 WVJ589875:WVJ589884 B655415:B655424 IX655411:IX655420 ST655411:ST655420 ACP655411:ACP655420 AML655411:AML655420 AWH655411:AWH655420 BGD655411:BGD655420 BPZ655411:BPZ655420 BZV655411:BZV655420 CJR655411:CJR655420 CTN655411:CTN655420 DDJ655411:DDJ655420 DNF655411:DNF655420 DXB655411:DXB655420 EGX655411:EGX655420 EQT655411:EQT655420 FAP655411:FAP655420 FKL655411:FKL655420 FUH655411:FUH655420 GED655411:GED655420 GNZ655411:GNZ655420 GXV655411:GXV655420 HHR655411:HHR655420 HRN655411:HRN655420 IBJ655411:IBJ655420 ILF655411:ILF655420 IVB655411:IVB655420 JEX655411:JEX655420 JOT655411:JOT655420 JYP655411:JYP655420 KIL655411:KIL655420 KSH655411:KSH655420 LCD655411:LCD655420 LLZ655411:LLZ655420 LVV655411:LVV655420 MFR655411:MFR655420 MPN655411:MPN655420 MZJ655411:MZJ655420 NJF655411:NJF655420 NTB655411:NTB655420 OCX655411:OCX655420 OMT655411:OMT655420 OWP655411:OWP655420 PGL655411:PGL655420 PQH655411:PQH655420 QAD655411:QAD655420 QJZ655411:QJZ655420 QTV655411:QTV655420 RDR655411:RDR655420 RNN655411:RNN655420 RXJ655411:RXJ655420 SHF655411:SHF655420 SRB655411:SRB655420 TAX655411:TAX655420 TKT655411:TKT655420 TUP655411:TUP655420 UEL655411:UEL655420 UOH655411:UOH655420 UYD655411:UYD655420 VHZ655411:VHZ655420 VRV655411:VRV655420 WBR655411:WBR655420 WLN655411:WLN655420 WVJ655411:WVJ655420 B720951:B720960 IX720947:IX720956 ST720947:ST720956 ACP720947:ACP720956 AML720947:AML720956 AWH720947:AWH720956 BGD720947:BGD720956 BPZ720947:BPZ720956 BZV720947:BZV720956 CJR720947:CJR720956 CTN720947:CTN720956 DDJ720947:DDJ720956 DNF720947:DNF720956 DXB720947:DXB720956 EGX720947:EGX720956 EQT720947:EQT720956 FAP720947:FAP720956 FKL720947:FKL720956 FUH720947:FUH720956 GED720947:GED720956 GNZ720947:GNZ720956 GXV720947:GXV720956 HHR720947:HHR720956 HRN720947:HRN720956 IBJ720947:IBJ720956 ILF720947:ILF720956 IVB720947:IVB720956 JEX720947:JEX720956 JOT720947:JOT720956 JYP720947:JYP720956 KIL720947:KIL720956 KSH720947:KSH720956 LCD720947:LCD720956 LLZ720947:LLZ720956 LVV720947:LVV720956 MFR720947:MFR720956 MPN720947:MPN720956 MZJ720947:MZJ720956 NJF720947:NJF720956 NTB720947:NTB720956 OCX720947:OCX720956 OMT720947:OMT720956 OWP720947:OWP720956 PGL720947:PGL720956 PQH720947:PQH720956 QAD720947:QAD720956 QJZ720947:QJZ720956 QTV720947:QTV720956 RDR720947:RDR720956 RNN720947:RNN720956 RXJ720947:RXJ720956 SHF720947:SHF720956 SRB720947:SRB720956 TAX720947:TAX720956 TKT720947:TKT720956 TUP720947:TUP720956 UEL720947:UEL720956 UOH720947:UOH720956 UYD720947:UYD720956 VHZ720947:VHZ720956 VRV720947:VRV720956 WBR720947:WBR720956 WLN720947:WLN720956 WVJ720947:WVJ720956 B786487:B786496 IX786483:IX786492 ST786483:ST786492 ACP786483:ACP786492 AML786483:AML786492 AWH786483:AWH786492 BGD786483:BGD786492 BPZ786483:BPZ786492 BZV786483:BZV786492 CJR786483:CJR786492 CTN786483:CTN786492 DDJ786483:DDJ786492 DNF786483:DNF786492 DXB786483:DXB786492 EGX786483:EGX786492 EQT786483:EQT786492 FAP786483:FAP786492 FKL786483:FKL786492 FUH786483:FUH786492 GED786483:GED786492 GNZ786483:GNZ786492 GXV786483:GXV786492 HHR786483:HHR786492 HRN786483:HRN786492 IBJ786483:IBJ786492 ILF786483:ILF786492 IVB786483:IVB786492 JEX786483:JEX786492 JOT786483:JOT786492 JYP786483:JYP786492 KIL786483:KIL786492 KSH786483:KSH786492 LCD786483:LCD786492 LLZ786483:LLZ786492 LVV786483:LVV786492 MFR786483:MFR786492 MPN786483:MPN786492 MZJ786483:MZJ786492 NJF786483:NJF786492 NTB786483:NTB786492 OCX786483:OCX786492 OMT786483:OMT786492 OWP786483:OWP786492 PGL786483:PGL786492 PQH786483:PQH786492 QAD786483:QAD786492 QJZ786483:QJZ786492 QTV786483:QTV786492 RDR786483:RDR786492 RNN786483:RNN786492 RXJ786483:RXJ786492 SHF786483:SHF786492 SRB786483:SRB786492 TAX786483:TAX786492 TKT786483:TKT786492 TUP786483:TUP786492 UEL786483:UEL786492 UOH786483:UOH786492 UYD786483:UYD786492 VHZ786483:VHZ786492 VRV786483:VRV786492 WBR786483:WBR786492 WLN786483:WLN786492 WVJ786483:WVJ786492 B852023:B852032 IX852019:IX852028 ST852019:ST852028 ACP852019:ACP852028 AML852019:AML852028 AWH852019:AWH852028 BGD852019:BGD852028 BPZ852019:BPZ852028 BZV852019:BZV852028 CJR852019:CJR852028 CTN852019:CTN852028 DDJ852019:DDJ852028 DNF852019:DNF852028 DXB852019:DXB852028 EGX852019:EGX852028 EQT852019:EQT852028 FAP852019:FAP852028 FKL852019:FKL852028 FUH852019:FUH852028 GED852019:GED852028 GNZ852019:GNZ852028 GXV852019:GXV852028 HHR852019:HHR852028 HRN852019:HRN852028 IBJ852019:IBJ852028 ILF852019:ILF852028 IVB852019:IVB852028 JEX852019:JEX852028 JOT852019:JOT852028 JYP852019:JYP852028 KIL852019:KIL852028 KSH852019:KSH852028 LCD852019:LCD852028 LLZ852019:LLZ852028 LVV852019:LVV852028 MFR852019:MFR852028 MPN852019:MPN852028 MZJ852019:MZJ852028 NJF852019:NJF852028 NTB852019:NTB852028 OCX852019:OCX852028 OMT852019:OMT852028 OWP852019:OWP852028 PGL852019:PGL852028 PQH852019:PQH852028 QAD852019:QAD852028 QJZ852019:QJZ852028 QTV852019:QTV852028 RDR852019:RDR852028 RNN852019:RNN852028 RXJ852019:RXJ852028 SHF852019:SHF852028 SRB852019:SRB852028 TAX852019:TAX852028 TKT852019:TKT852028 TUP852019:TUP852028 UEL852019:UEL852028 UOH852019:UOH852028 UYD852019:UYD852028 VHZ852019:VHZ852028 VRV852019:VRV852028 WBR852019:WBR852028 WLN852019:WLN852028 WVJ852019:WVJ852028 B917559:B917568 IX917555:IX917564 ST917555:ST917564 ACP917555:ACP917564 AML917555:AML917564 AWH917555:AWH917564 BGD917555:BGD917564 BPZ917555:BPZ917564 BZV917555:BZV917564 CJR917555:CJR917564 CTN917555:CTN917564 DDJ917555:DDJ917564 DNF917555:DNF917564 DXB917555:DXB917564 EGX917555:EGX917564 EQT917555:EQT917564 FAP917555:FAP917564 FKL917555:FKL917564 FUH917555:FUH917564 GED917555:GED917564 GNZ917555:GNZ917564 GXV917555:GXV917564 HHR917555:HHR917564 HRN917555:HRN917564 IBJ917555:IBJ917564 ILF917555:ILF917564 IVB917555:IVB917564 JEX917555:JEX917564 JOT917555:JOT917564 JYP917555:JYP917564 KIL917555:KIL917564 KSH917555:KSH917564 LCD917555:LCD917564 LLZ917555:LLZ917564 LVV917555:LVV917564 MFR917555:MFR917564 MPN917555:MPN917564 MZJ917555:MZJ917564 NJF917555:NJF917564 NTB917555:NTB917564 OCX917555:OCX917564 OMT917555:OMT917564 OWP917555:OWP917564 PGL917555:PGL917564 PQH917555:PQH917564 QAD917555:QAD917564 QJZ917555:QJZ917564 QTV917555:QTV917564 RDR917555:RDR917564 RNN917555:RNN917564 RXJ917555:RXJ917564 SHF917555:SHF917564 SRB917555:SRB917564 TAX917555:TAX917564 TKT917555:TKT917564 TUP917555:TUP917564 UEL917555:UEL917564 UOH917555:UOH917564 UYD917555:UYD917564 VHZ917555:VHZ917564 VRV917555:VRV917564 WBR917555:WBR917564 WLN917555:WLN917564 WVJ917555:WVJ917564 B983095:B983104 IX983091:IX983100 ST983091:ST983100 ACP983091:ACP983100 AML983091:AML983100 AWH983091:AWH983100 BGD983091:BGD983100 BPZ983091:BPZ983100 BZV983091:BZV983100 CJR983091:CJR983100 CTN983091:CTN983100 DDJ983091:DDJ983100 DNF983091:DNF983100 DXB983091:DXB983100 EGX983091:EGX983100 EQT983091:EQT983100 FAP983091:FAP983100 FKL983091:FKL983100 FUH983091:FUH983100 GED983091:GED983100 GNZ983091:GNZ983100 GXV983091:GXV983100 HHR983091:HHR983100 HRN983091:HRN983100 IBJ983091:IBJ983100 ILF983091:ILF983100 IVB983091:IVB983100 JEX983091:JEX983100 JOT983091:JOT983100 JYP983091:JYP983100 KIL983091:KIL983100 KSH983091:KSH983100 LCD983091:LCD983100 LLZ983091:LLZ983100 LVV983091:LVV983100 MFR983091:MFR983100 MPN983091:MPN983100 MZJ983091:MZJ983100 NJF983091:NJF983100 NTB983091:NTB983100 OCX983091:OCX983100 OMT983091:OMT983100 OWP983091:OWP983100 PGL983091:PGL983100 PQH983091:PQH983100 QAD983091:QAD983100 QJZ983091:QJZ983100 QTV983091:QTV983100 RDR983091:RDR983100 RNN983091:RNN983100 RXJ983091:RXJ983100 SHF983091:SHF983100 SRB983091:SRB983100 TAX983091:TAX983100 TKT983091:TKT983100 TUP983091:TUP983100 UEL983091:UEL983100 UOH983091:UOH983100 UYD983091:UYD983100 VHZ983091:VHZ983100 VRV983091:VRV983100 WBR983091:WBR983100 WLN983091:WLN983100 WVJ983091:WVJ983100 B55:B64 B15 B11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883BC-C2E7-4800-B000-7C4DCA00BA96}">
  <sheetPr codeName="Sheet7"/>
  <dimension ref="A1:X85"/>
  <sheetViews>
    <sheetView workbookViewId="0">
      <selection activeCell="B17" sqref="B17"/>
    </sheetView>
  </sheetViews>
  <sheetFormatPr defaultColWidth="8.88671875" defaultRowHeight="14.4" outlineLevelCol="1" x14ac:dyDescent="0.3"/>
  <cols>
    <col min="1" max="1" width="63.109375" customWidth="1"/>
    <col min="2" max="2" width="27.44140625" customWidth="1"/>
    <col min="3" max="3" width="11.109375" customWidth="1"/>
    <col min="4" max="4" width="35.5546875" bestFit="1" customWidth="1"/>
    <col min="5" max="5" width="24.109375" style="1" hidden="1" customWidth="1" outlineLevel="1"/>
    <col min="6" max="6" width="17.44140625" style="1" hidden="1" customWidth="1" collapsed="1"/>
    <col min="7" max="17" width="9.109375" hidden="1" customWidth="1" outlineLevel="1"/>
    <col min="18" max="18" width="9.109375" customWidth="1" collapsed="1"/>
    <col min="257" max="257" width="51.109375" customWidth="1"/>
    <col min="258" max="258" width="27.44140625" customWidth="1"/>
    <col min="259" max="259" width="11.109375" customWidth="1"/>
    <col min="260" max="260" width="30" customWidth="1"/>
    <col min="261" max="261" width="0" hidden="1" customWidth="1"/>
    <col min="262" max="262" width="17.44140625" customWidth="1"/>
    <col min="263" max="273" width="0" hidden="1" customWidth="1"/>
    <col min="274" max="274" width="9.109375" customWidth="1"/>
    <col min="513" max="513" width="51.109375" customWidth="1"/>
    <col min="514" max="514" width="27.44140625" customWidth="1"/>
    <col min="515" max="515" width="11.109375" customWidth="1"/>
    <col min="516" max="516" width="30" customWidth="1"/>
    <col min="517" max="517" width="0" hidden="1" customWidth="1"/>
    <col min="518" max="518" width="17.44140625" customWidth="1"/>
    <col min="519" max="529" width="0" hidden="1" customWidth="1"/>
    <col min="530" max="530" width="9.109375" customWidth="1"/>
    <col min="769" max="769" width="51.109375" customWidth="1"/>
    <col min="770" max="770" width="27.44140625" customWidth="1"/>
    <col min="771" max="771" width="11.109375" customWidth="1"/>
    <col min="772" max="772" width="30" customWidth="1"/>
    <col min="773" max="773" width="0" hidden="1" customWidth="1"/>
    <col min="774" max="774" width="17.44140625" customWidth="1"/>
    <col min="775" max="785" width="0" hidden="1" customWidth="1"/>
    <col min="786" max="786" width="9.109375" customWidth="1"/>
    <col min="1025" max="1025" width="51.109375" customWidth="1"/>
    <col min="1026" max="1026" width="27.44140625" customWidth="1"/>
    <col min="1027" max="1027" width="11.109375" customWidth="1"/>
    <col min="1028" max="1028" width="30" customWidth="1"/>
    <col min="1029" max="1029" width="0" hidden="1" customWidth="1"/>
    <col min="1030" max="1030" width="17.44140625" customWidth="1"/>
    <col min="1031" max="1041" width="0" hidden="1" customWidth="1"/>
    <col min="1042" max="1042" width="9.109375" customWidth="1"/>
    <col min="1281" max="1281" width="51.109375" customWidth="1"/>
    <col min="1282" max="1282" width="27.44140625" customWidth="1"/>
    <col min="1283" max="1283" width="11.109375" customWidth="1"/>
    <col min="1284" max="1284" width="30" customWidth="1"/>
    <col min="1285" max="1285" width="0" hidden="1" customWidth="1"/>
    <col min="1286" max="1286" width="17.44140625" customWidth="1"/>
    <col min="1287" max="1297" width="0" hidden="1" customWidth="1"/>
    <col min="1298" max="1298" width="9.109375" customWidth="1"/>
    <col min="1537" max="1537" width="51.109375" customWidth="1"/>
    <col min="1538" max="1538" width="27.44140625" customWidth="1"/>
    <col min="1539" max="1539" width="11.109375" customWidth="1"/>
    <col min="1540" max="1540" width="30" customWidth="1"/>
    <col min="1541" max="1541" width="0" hidden="1" customWidth="1"/>
    <col min="1542" max="1542" width="17.44140625" customWidth="1"/>
    <col min="1543" max="1553" width="0" hidden="1" customWidth="1"/>
    <col min="1554" max="1554" width="9.109375" customWidth="1"/>
    <col min="1793" max="1793" width="51.109375" customWidth="1"/>
    <col min="1794" max="1794" width="27.44140625" customWidth="1"/>
    <col min="1795" max="1795" width="11.109375" customWidth="1"/>
    <col min="1796" max="1796" width="30" customWidth="1"/>
    <col min="1797" max="1797" width="0" hidden="1" customWidth="1"/>
    <col min="1798" max="1798" width="17.44140625" customWidth="1"/>
    <col min="1799" max="1809" width="0" hidden="1" customWidth="1"/>
    <col min="1810" max="1810" width="9.109375" customWidth="1"/>
    <col min="2049" max="2049" width="51.109375" customWidth="1"/>
    <col min="2050" max="2050" width="27.44140625" customWidth="1"/>
    <col min="2051" max="2051" width="11.109375" customWidth="1"/>
    <col min="2052" max="2052" width="30" customWidth="1"/>
    <col min="2053" max="2053" width="0" hidden="1" customWidth="1"/>
    <col min="2054" max="2054" width="17.44140625" customWidth="1"/>
    <col min="2055" max="2065" width="0" hidden="1" customWidth="1"/>
    <col min="2066" max="2066" width="9.109375" customWidth="1"/>
    <col min="2305" max="2305" width="51.109375" customWidth="1"/>
    <col min="2306" max="2306" width="27.44140625" customWidth="1"/>
    <col min="2307" max="2307" width="11.109375" customWidth="1"/>
    <col min="2308" max="2308" width="30" customWidth="1"/>
    <col min="2309" max="2309" width="0" hidden="1" customWidth="1"/>
    <col min="2310" max="2310" width="17.44140625" customWidth="1"/>
    <col min="2311" max="2321" width="0" hidden="1" customWidth="1"/>
    <col min="2322" max="2322" width="9.109375" customWidth="1"/>
    <col min="2561" max="2561" width="51.109375" customWidth="1"/>
    <col min="2562" max="2562" width="27.44140625" customWidth="1"/>
    <col min="2563" max="2563" width="11.109375" customWidth="1"/>
    <col min="2564" max="2564" width="30" customWidth="1"/>
    <col min="2565" max="2565" width="0" hidden="1" customWidth="1"/>
    <col min="2566" max="2566" width="17.44140625" customWidth="1"/>
    <col min="2567" max="2577" width="0" hidden="1" customWidth="1"/>
    <col min="2578" max="2578" width="9.109375" customWidth="1"/>
    <col min="2817" max="2817" width="51.109375" customWidth="1"/>
    <col min="2818" max="2818" width="27.44140625" customWidth="1"/>
    <col min="2819" max="2819" width="11.109375" customWidth="1"/>
    <col min="2820" max="2820" width="30" customWidth="1"/>
    <col min="2821" max="2821" width="0" hidden="1" customWidth="1"/>
    <col min="2822" max="2822" width="17.44140625" customWidth="1"/>
    <col min="2823" max="2833" width="0" hidden="1" customWidth="1"/>
    <col min="2834" max="2834" width="9.109375" customWidth="1"/>
    <col min="3073" max="3073" width="51.109375" customWidth="1"/>
    <col min="3074" max="3074" width="27.44140625" customWidth="1"/>
    <col min="3075" max="3075" width="11.109375" customWidth="1"/>
    <col min="3076" max="3076" width="30" customWidth="1"/>
    <col min="3077" max="3077" width="0" hidden="1" customWidth="1"/>
    <col min="3078" max="3078" width="17.44140625" customWidth="1"/>
    <col min="3079" max="3089" width="0" hidden="1" customWidth="1"/>
    <col min="3090" max="3090" width="9.109375" customWidth="1"/>
    <col min="3329" max="3329" width="51.109375" customWidth="1"/>
    <col min="3330" max="3330" width="27.44140625" customWidth="1"/>
    <col min="3331" max="3331" width="11.109375" customWidth="1"/>
    <col min="3332" max="3332" width="30" customWidth="1"/>
    <col min="3333" max="3333" width="0" hidden="1" customWidth="1"/>
    <col min="3334" max="3334" width="17.44140625" customWidth="1"/>
    <col min="3335" max="3345" width="0" hidden="1" customWidth="1"/>
    <col min="3346" max="3346" width="9.109375" customWidth="1"/>
    <col min="3585" max="3585" width="51.109375" customWidth="1"/>
    <col min="3586" max="3586" width="27.44140625" customWidth="1"/>
    <col min="3587" max="3587" width="11.109375" customWidth="1"/>
    <col min="3588" max="3588" width="30" customWidth="1"/>
    <col min="3589" max="3589" width="0" hidden="1" customWidth="1"/>
    <col min="3590" max="3590" width="17.44140625" customWidth="1"/>
    <col min="3591" max="3601" width="0" hidden="1" customWidth="1"/>
    <col min="3602" max="3602" width="9.109375" customWidth="1"/>
    <col min="3841" max="3841" width="51.109375" customWidth="1"/>
    <col min="3842" max="3842" width="27.44140625" customWidth="1"/>
    <col min="3843" max="3843" width="11.109375" customWidth="1"/>
    <col min="3844" max="3844" width="30" customWidth="1"/>
    <col min="3845" max="3845" width="0" hidden="1" customWidth="1"/>
    <col min="3846" max="3846" width="17.44140625" customWidth="1"/>
    <col min="3847" max="3857" width="0" hidden="1" customWidth="1"/>
    <col min="3858" max="3858" width="9.109375" customWidth="1"/>
    <col min="4097" max="4097" width="51.109375" customWidth="1"/>
    <col min="4098" max="4098" width="27.44140625" customWidth="1"/>
    <col min="4099" max="4099" width="11.109375" customWidth="1"/>
    <col min="4100" max="4100" width="30" customWidth="1"/>
    <col min="4101" max="4101" width="0" hidden="1" customWidth="1"/>
    <col min="4102" max="4102" width="17.44140625" customWidth="1"/>
    <col min="4103" max="4113" width="0" hidden="1" customWidth="1"/>
    <col min="4114" max="4114" width="9.109375" customWidth="1"/>
    <col min="4353" max="4353" width="51.109375" customWidth="1"/>
    <col min="4354" max="4354" width="27.44140625" customWidth="1"/>
    <col min="4355" max="4355" width="11.109375" customWidth="1"/>
    <col min="4356" max="4356" width="30" customWidth="1"/>
    <col min="4357" max="4357" width="0" hidden="1" customWidth="1"/>
    <col min="4358" max="4358" width="17.44140625" customWidth="1"/>
    <col min="4359" max="4369" width="0" hidden="1" customWidth="1"/>
    <col min="4370" max="4370" width="9.109375" customWidth="1"/>
    <col min="4609" max="4609" width="51.109375" customWidth="1"/>
    <col min="4610" max="4610" width="27.44140625" customWidth="1"/>
    <col min="4611" max="4611" width="11.109375" customWidth="1"/>
    <col min="4612" max="4612" width="30" customWidth="1"/>
    <col min="4613" max="4613" width="0" hidden="1" customWidth="1"/>
    <col min="4614" max="4614" width="17.44140625" customWidth="1"/>
    <col min="4615" max="4625" width="0" hidden="1" customWidth="1"/>
    <col min="4626" max="4626" width="9.109375" customWidth="1"/>
    <col min="4865" max="4865" width="51.109375" customWidth="1"/>
    <col min="4866" max="4866" width="27.44140625" customWidth="1"/>
    <col min="4867" max="4867" width="11.109375" customWidth="1"/>
    <col min="4868" max="4868" width="30" customWidth="1"/>
    <col min="4869" max="4869" width="0" hidden="1" customWidth="1"/>
    <col min="4870" max="4870" width="17.44140625" customWidth="1"/>
    <col min="4871" max="4881" width="0" hidden="1" customWidth="1"/>
    <col min="4882" max="4882" width="9.109375" customWidth="1"/>
    <col min="5121" max="5121" width="51.109375" customWidth="1"/>
    <col min="5122" max="5122" width="27.44140625" customWidth="1"/>
    <col min="5123" max="5123" width="11.109375" customWidth="1"/>
    <col min="5124" max="5124" width="30" customWidth="1"/>
    <col min="5125" max="5125" width="0" hidden="1" customWidth="1"/>
    <col min="5126" max="5126" width="17.44140625" customWidth="1"/>
    <col min="5127" max="5137" width="0" hidden="1" customWidth="1"/>
    <col min="5138" max="5138" width="9.109375" customWidth="1"/>
    <col min="5377" max="5377" width="51.109375" customWidth="1"/>
    <col min="5378" max="5378" width="27.44140625" customWidth="1"/>
    <col min="5379" max="5379" width="11.109375" customWidth="1"/>
    <col min="5380" max="5380" width="30" customWidth="1"/>
    <col min="5381" max="5381" width="0" hidden="1" customWidth="1"/>
    <col min="5382" max="5382" width="17.44140625" customWidth="1"/>
    <col min="5383" max="5393" width="0" hidden="1" customWidth="1"/>
    <col min="5394" max="5394" width="9.109375" customWidth="1"/>
    <col min="5633" max="5633" width="51.109375" customWidth="1"/>
    <col min="5634" max="5634" width="27.44140625" customWidth="1"/>
    <col min="5635" max="5635" width="11.109375" customWidth="1"/>
    <col min="5636" max="5636" width="30" customWidth="1"/>
    <col min="5637" max="5637" width="0" hidden="1" customWidth="1"/>
    <col min="5638" max="5638" width="17.44140625" customWidth="1"/>
    <col min="5639" max="5649" width="0" hidden="1" customWidth="1"/>
    <col min="5650" max="5650" width="9.109375" customWidth="1"/>
    <col min="5889" max="5889" width="51.109375" customWidth="1"/>
    <col min="5890" max="5890" width="27.44140625" customWidth="1"/>
    <col min="5891" max="5891" width="11.109375" customWidth="1"/>
    <col min="5892" max="5892" width="30" customWidth="1"/>
    <col min="5893" max="5893" width="0" hidden="1" customWidth="1"/>
    <col min="5894" max="5894" width="17.44140625" customWidth="1"/>
    <col min="5895" max="5905" width="0" hidden="1" customWidth="1"/>
    <col min="5906" max="5906" width="9.109375" customWidth="1"/>
    <col min="6145" max="6145" width="51.109375" customWidth="1"/>
    <col min="6146" max="6146" width="27.44140625" customWidth="1"/>
    <col min="6147" max="6147" width="11.109375" customWidth="1"/>
    <col min="6148" max="6148" width="30" customWidth="1"/>
    <col min="6149" max="6149" width="0" hidden="1" customWidth="1"/>
    <col min="6150" max="6150" width="17.44140625" customWidth="1"/>
    <col min="6151" max="6161" width="0" hidden="1" customWidth="1"/>
    <col min="6162" max="6162" width="9.109375" customWidth="1"/>
    <col min="6401" max="6401" width="51.109375" customWidth="1"/>
    <col min="6402" max="6402" width="27.44140625" customWidth="1"/>
    <col min="6403" max="6403" width="11.109375" customWidth="1"/>
    <col min="6404" max="6404" width="30" customWidth="1"/>
    <col min="6405" max="6405" width="0" hidden="1" customWidth="1"/>
    <col min="6406" max="6406" width="17.44140625" customWidth="1"/>
    <col min="6407" max="6417" width="0" hidden="1" customWidth="1"/>
    <col min="6418" max="6418" width="9.109375" customWidth="1"/>
    <col min="6657" max="6657" width="51.109375" customWidth="1"/>
    <col min="6658" max="6658" width="27.44140625" customWidth="1"/>
    <col min="6659" max="6659" width="11.109375" customWidth="1"/>
    <col min="6660" max="6660" width="30" customWidth="1"/>
    <col min="6661" max="6661" width="0" hidden="1" customWidth="1"/>
    <col min="6662" max="6662" width="17.44140625" customWidth="1"/>
    <col min="6663" max="6673" width="0" hidden="1" customWidth="1"/>
    <col min="6674" max="6674" width="9.109375" customWidth="1"/>
    <col min="6913" max="6913" width="51.109375" customWidth="1"/>
    <col min="6914" max="6914" width="27.44140625" customWidth="1"/>
    <col min="6915" max="6915" width="11.109375" customWidth="1"/>
    <col min="6916" max="6916" width="30" customWidth="1"/>
    <col min="6917" max="6917" width="0" hidden="1" customWidth="1"/>
    <col min="6918" max="6918" width="17.44140625" customWidth="1"/>
    <col min="6919" max="6929" width="0" hidden="1" customWidth="1"/>
    <col min="6930" max="6930" width="9.109375" customWidth="1"/>
    <col min="7169" max="7169" width="51.109375" customWidth="1"/>
    <col min="7170" max="7170" width="27.44140625" customWidth="1"/>
    <col min="7171" max="7171" width="11.109375" customWidth="1"/>
    <col min="7172" max="7172" width="30" customWidth="1"/>
    <col min="7173" max="7173" width="0" hidden="1" customWidth="1"/>
    <col min="7174" max="7174" width="17.44140625" customWidth="1"/>
    <col min="7175" max="7185" width="0" hidden="1" customWidth="1"/>
    <col min="7186" max="7186" width="9.109375" customWidth="1"/>
    <col min="7425" max="7425" width="51.109375" customWidth="1"/>
    <col min="7426" max="7426" width="27.44140625" customWidth="1"/>
    <col min="7427" max="7427" width="11.109375" customWidth="1"/>
    <col min="7428" max="7428" width="30" customWidth="1"/>
    <col min="7429" max="7429" width="0" hidden="1" customWidth="1"/>
    <col min="7430" max="7430" width="17.44140625" customWidth="1"/>
    <col min="7431" max="7441" width="0" hidden="1" customWidth="1"/>
    <col min="7442" max="7442" width="9.109375" customWidth="1"/>
    <col min="7681" max="7681" width="51.109375" customWidth="1"/>
    <col min="7682" max="7682" width="27.44140625" customWidth="1"/>
    <col min="7683" max="7683" width="11.109375" customWidth="1"/>
    <col min="7684" max="7684" width="30" customWidth="1"/>
    <col min="7685" max="7685" width="0" hidden="1" customWidth="1"/>
    <col min="7686" max="7686" width="17.44140625" customWidth="1"/>
    <col min="7687" max="7697" width="0" hidden="1" customWidth="1"/>
    <col min="7698" max="7698" width="9.109375" customWidth="1"/>
    <col min="7937" max="7937" width="51.109375" customWidth="1"/>
    <col min="7938" max="7938" width="27.44140625" customWidth="1"/>
    <col min="7939" max="7939" width="11.109375" customWidth="1"/>
    <col min="7940" max="7940" width="30" customWidth="1"/>
    <col min="7941" max="7941" width="0" hidden="1" customWidth="1"/>
    <col min="7942" max="7942" width="17.44140625" customWidth="1"/>
    <col min="7943" max="7953" width="0" hidden="1" customWidth="1"/>
    <col min="7954" max="7954" width="9.109375" customWidth="1"/>
    <col min="8193" max="8193" width="51.109375" customWidth="1"/>
    <col min="8194" max="8194" width="27.44140625" customWidth="1"/>
    <col min="8195" max="8195" width="11.109375" customWidth="1"/>
    <col min="8196" max="8196" width="30" customWidth="1"/>
    <col min="8197" max="8197" width="0" hidden="1" customWidth="1"/>
    <col min="8198" max="8198" width="17.44140625" customWidth="1"/>
    <col min="8199" max="8209" width="0" hidden="1" customWidth="1"/>
    <col min="8210" max="8210" width="9.109375" customWidth="1"/>
    <col min="8449" max="8449" width="51.109375" customWidth="1"/>
    <col min="8450" max="8450" width="27.44140625" customWidth="1"/>
    <col min="8451" max="8451" width="11.109375" customWidth="1"/>
    <col min="8452" max="8452" width="30" customWidth="1"/>
    <col min="8453" max="8453" width="0" hidden="1" customWidth="1"/>
    <col min="8454" max="8454" width="17.44140625" customWidth="1"/>
    <col min="8455" max="8465" width="0" hidden="1" customWidth="1"/>
    <col min="8466" max="8466" width="9.109375" customWidth="1"/>
    <col min="8705" max="8705" width="51.109375" customWidth="1"/>
    <col min="8706" max="8706" width="27.44140625" customWidth="1"/>
    <col min="8707" max="8707" width="11.109375" customWidth="1"/>
    <col min="8708" max="8708" width="30" customWidth="1"/>
    <col min="8709" max="8709" width="0" hidden="1" customWidth="1"/>
    <col min="8710" max="8710" width="17.44140625" customWidth="1"/>
    <col min="8711" max="8721" width="0" hidden="1" customWidth="1"/>
    <col min="8722" max="8722" width="9.109375" customWidth="1"/>
    <col min="8961" max="8961" width="51.109375" customWidth="1"/>
    <col min="8962" max="8962" width="27.44140625" customWidth="1"/>
    <col min="8963" max="8963" width="11.109375" customWidth="1"/>
    <col min="8964" max="8964" width="30" customWidth="1"/>
    <col min="8965" max="8965" width="0" hidden="1" customWidth="1"/>
    <col min="8966" max="8966" width="17.44140625" customWidth="1"/>
    <col min="8967" max="8977" width="0" hidden="1" customWidth="1"/>
    <col min="8978" max="8978" width="9.109375" customWidth="1"/>
    <col min="9217" max="9217" width="51.109375" customWidth="1"/>
    <col min="9218" max="9218" width="27.44140625" customWidth="1"/>
    <col min="9219" max="9219" width="11.109375" customWidth="1"/>
    <col min="9220" max="9220" width="30" customWidth="1"/>
    <col min="9221" max="9221" width="0" hidden="1" customWidth="1"/>
    <col min="9222" max="9222" width="17.44140625" customWidth="1"/>
    <col min="9223" max="9233" width="0" hidden="1" customWidth="1"/>
    <col min="9234" max="9234" width="9.109375" customWidth="1"/>
    <col min="9473" max="9473" width="51.109375" customWidth="1"/>
    <col min="9474" max="9474" width="27.44140625" customWidth="1"/>
    <col min="9475" max="9475" width="11.109375" customWidth="1"/>
    <col min="9476" max="9476" width="30" customWidth="1"/>
    <col min="9477" max="9477" width="0" hidden="1" customWidth="1"/>
    <col min="9478" max="9478" width="17.44140625" customWidth="1"/>
    <col min="9479" max="9489" width="0" hidden="1" customWidth="1"/>
    <col min="9490" max="9490" width="9.109375" customWidth="1"/>
    <col min="9729" max="9729" width="51.109375" customWidth="1"/>
    <col min="9730" max="9730" width="27.44140625" customWidth="1"/>
    <col min="9731" max="9731" width="11.109375" customWidth="1"/>
    <col min="9732" max="9732" width="30" customWidth="1"/>
    <col min="9733" max="9733" width="0" hidden="1" customWidth="1"/>
    <col min="9734" max="9734" width="17.44140625" customWidth="1"/>
    <col min="9735" max="9745" width="0" hidden="1" customWidth="1"/>
    <col min="9746" max="9746" width="9.109375" customWidth="1"/>
    <col min="9985" max="9985" width="51.109375" customWidth="1"/>
    <col min="9986" max="9986" width="27.44140625" customWidth="1"/>
    <col min="9987" max="9987" width="11.109375" customWidth="1"/>
    <col min="9988" max="9988" width="30" customWidth="1"/>
    <col min="9989" max="9989" width="0" hidden="1" customWidth="1"/>
    <col min="9990" max="9990" width="17.44140625" customWidth="1"/>
    <col min="9991" max="10001" width="0" hidden="1" customWidth="1"/>
    <col min="10002" max="10002" width="9.109375" customWidth="1"/>
    <col min="10241" max="10241" width="51.109375" customWidth="1"/>
    <col min="10242" max="10242" width="27.44140625" customWidth="1"/>
    <col min="10243" max="10243" width="11.109375" customWidth="1"/>
    <col min="10244" max="10244" width="30" customWidth="1"/>
    <col min="10245" max="10245" width="0" hidden="1" customWidth="1"/>
    <col min="10246" max="10246" width="17.44140625" customWidth="1"/>
    <col min="10247" max="10257" width="0" hidden="1" customWidth="1"/>
    <col min="10258" max="10258" width="9.109375" customWidth="1"/>
    <col min="10497" max="10497" width="51.109375" customWidth="1"/>
    <col min="10498" max="10498" width="27.44140625" customWidth="1"/>
    <col min="10499" max="10499" width="11.109375" customWidth="1"/>
    <col min="10500" max="10500" width="30" customWidth="1"/>
    <col min="10501" max="10501" width="0" hidden="1" customWidth="1"/>
    <col min="10502" max="10502" width="17.44140625" customWidth="1"/>
    <col min="10503" max="10513" width="0" hidden="1" customWidth="1"/>
    <col min="10514" max="10514" width="9.109375" customWidth="1"/>
    <col min="10753" max="10753" width="51.109375" customWidth="1"/>
    <col min="10754" max="10754" width="27.44140625" customWidth="1"/>
    <col min="10755" max="10755" width="11.109375" customWidth="1"/>
    <col min="10756" max="10756" width="30" customWidth="1"/>
    <col min="10757" max="10757" width="0" hidden="1" customWidth="1"/>
    <col min="10758" max="10758" width="17.44140625" customWidth="1"/>
    <col min="10759" max="10769" width="0" hidden="1" customWidth="1"/>
    <col min="10770" max="10770" width="9.109375" customWidth="1"/>
    <col min="11009" max="11009" width="51.109375" customWidth="1"/>
    <col min="11010" max="11010" width="27.44140625" customWidth="1"/>
    <col min="11011" max="11011" width="11.109375" customWidth="1"/>
    <col min="11012" max="11012" width="30" customWidth="1"/>
    <col min="11013" max="11013" width="0" hidden="1" customWidth="1"/>
    <col min="11014" max="11014" width="17.44140625" customWidth="1"/>
    <col min="11015" max="11025" width="0" hidden="1" customWidth="1"/>
    <col min="11026" max="11026" width="9.109375" customWidth="1"/>
    <col min="11265" max="11265" width="51.109375" customWidth="1"/>
    <col min="11266" max="11266" width="27.44140625" customWidth="1"/>
    <col min="11267" max="11267" width="11.109375" customWidth="1"/>
    <col min="11268" max="11268" width="30" customWidth="1"/>
    <col min="11269" max="11269" width="0" hidden="1" customWidth="1"/>
    <col min="11270" max="11270" width="17.44140625" customWidth="1"/>
    <col min="11271" max="11281" width="0" hidden="1" customWidth="1"/>
    <col min="11282" max="11282" width="9.109375" customWidth="1"/>
    <col min="11521" max="11521" width="51.109375" customWidth="1"/>
    <col min="11522" max="11522" width="27.44140625" customWidth="1"/>
    <col min="11523" max="11523" width="11.109375" customWidth="1"/>
    <col min="11524" max="11524" width="30" customWidth="1"/>
    <col min="11525" max="11525" width="0" hidden="1" customWidth="1"/>
    <col min="11526" max="11526" width="17.44140625" customWidth="1"/>
    <col min="11527" max="11537" width="0" hidden="1" customWidth="1"/>
    <col min="11538" max="11538" width="9.109375" customWidth="1"/>
    <col min="11777" max="11777" width="51.109375" customWidth="1"/>
    <col min="11778" max="11778" width="27.44140625" customWidth="1"/>
    <col min="11779" max="11779" width="11.109375" customWidth="1"/>
    <col min="11780" max="11780" width="30" customWidth="1"/>
    <col min="11781" max="11781" width="0" hidden="1" customWidth="1"/>
    <col min="11782" max="11782" width="17.44140625" customWidth="1"/>
    <col min="11783" max="11793" width="0" hidden="1" customWidth="1"/>
    <col min="11794" max="11794" width="9.109375" customWidth="1"/>
    <col min="12033" max="12033" width="51.109375" customWidth="1"/>
    <col min="12034" max="12034" width="27.44140625" customWidth="1"/>
    <col min="12035" max="12035" width="11.109375" customWidth="1"/>
    <col min="12036" max="12036" width="30" customWidth="1"/>
    <col min="12037" max="12037" width="0" hidden="1" customWidth="1"/>
    <col min="12038" max="12038" width="17.44140625" customWidth="1"/>
    <col min="12039" max="12049" width="0" hidden="1" customWidth="1"/>
    <col min="12050" max="12050" width="9.109375" customWidth="1"/>
    <col min="12289" max="12289" width="51.109375" customWidth="1"/>
    <col min="12290" max="12290" width="27.44140625" customWidth="1"/>
    <col min="12291" max="12291" width="11.109375" customWidth="1"/>
    <col min="12292" max="12292" width="30" customWidth="1"/>
    <col min="12293" max="12293" width="0" hidden="1" customWidth="1"/>
    <col min="12294" max="12294" width="17.44140625" customWidth="1"/>
    <col min="12295" max="12305" width="0" hidden="1" customWidth="1"/>
    <col min="12306" max="12306" width="9.109375" customWidth="1"/>
    <col min="12545" max="12545" width="51.109375" customWidth="1"/>
    <col min="12546" max="12546" width="27.44140625" customWidth="1"/>
    <col min="12547" max="12547" width="11.109375" customWidth="1"/>
    <col min="12548" max="12548" width="30" customWidth="1"/>
    <col min="12549" max="12549" width="0" hidden="1" customWidth="1"/>
    <col min="12550" max="12550" width="17.44140625" customWidth="1"/>
    <col min="12551" max="12561" width="0" hidden="1" customWidth="1"/>
    <col min="12562" max="12562" width="9.109375" customWidth="1"/>
    <col min="12801" max="12801" width="51.109375" customWidth="1"/>
    <col min="12802" max="12802" width="27.44140625" customWidth="1"/>
    <col min="12803" max="12803" width="11.109375" customWidth="1"/>
    <col min="12804" max="12804" width="30" customWidth="1"/>
    <col min="12805" max="12805" width="0" hidden="1" customWidth="1"/>
    <col min="12806" max="12806" width="17.44140625" customWidth="1"/>
    <col min="12807" max="12817" width="0" hidden="1" customWidth="1"/>
    <col min="12818" max="12818" width="9.109375" customWidth="1"/>
    <col min="13057" max="13057" width="51.109375" customWidth="1"/>
    <col min="13058" max="13058" width="27.44140625" customWidth="1"/>
    <col min="13059" max="13059" width="11.109375" customWidth="1"/>
    <col min="13060" max="13060" width="30" customWidth="1"/>
    <col min="13061" max="13061" width="0" hidden="1" customWidth="1"/>
    <col min="13062" max="13062" width="17.44140625" customWidth="1"/>
    <col min="13063" max="13073" width="0" hidden="1" customWidth="1"/>
    <col min="13074" max="13074" width="9.109375" customWidth="1"/>
    <col min="13313" max="13313" width="51.109375" customWidth="1"/>
    <col min="13314" max="13314" width="27.44140625" customWidth="1"/>
    <col min="13315" max="13315" width="11.109375" customWidth="1"/>
    <col min="13316" max="13316" width="30" customWidth="1"/>
    <col min="13317" max="13317" width="0" hidden="1" customWidth="1"/>
    <col min="13318" max="13318" width="17.44140625" customWidth="1"/>
    <col min="13319" max="13329" width="0" hidden="1" customWidth="1"/>
    <col min="13330" max="13330" width="9.109375" customWidth="1"/>
    <col min="13569" max="13569" width="51.109375" customWidth="1"/>
    <col min="13570" max="13570" width="27.44140625" customWidth="1"/>
    <col min="13571" max="13571" width="11.109375" customWidth="1"/>
    <col min="13572" max="13572" width="30" customWidth="1"/>
    <col min="13573" max="13573" width="0" hidden="1" customWidth="1"/>
    <col min="13574" max="13574" width="17.44140625" customWidth="1"/>
    <col min="13575" max="13585" width="0" hidden="1" customWidth="1"/>
    <col min="13586" max="13586" width="9.109375" customWidth="1"/>
    <col min="13825" max="13825" width="51.109375" customWidth="1"/>
    <col min="13826" max="13826" width="27.44140625" customWidth="1"/>
    <col min="13827" max="13827" width="11.109375" customWidth="1"/>
    <col min="13828" max="13828" width="30" customWidth="1"/>
    <col min="13829" max="13829" width="0" hidden="1" customWidth="1"/>
    <col min="13830" max="13830" width="17.44140625" customWidth="1"/>
    <col min="13831" max="13841" width="0" hidden="1" customWidth="1"/>
    <col min="13842" max="13842" width="9.109375" customWidth="1"/>
    <col min="14081" max="14081" width="51.109375" customWidth="1"/>
    <col min="14082" max="14082" width="27.44140625" customWidth="1"/>
    <col min="14083" max="14083" width="11.109375" customWidth="1"/>
    <col min="14084" max="14084" width="30" customWidth="1"/>
    <col min="14085" max="14085" width="0" hidden="1" customWidth="1"/>
    <col min="14086" max="14086" width="17.44140625" customWidth="1"/>
    <col min="14087" max="14097" width="0" hidden="1" customWidth="1"/>
    <col min="14098" max="14098" width="9.109375" customWidth="1"/>
    <col min="14337" max="14337" width="51.109375" customWidth="1"/>
    <col min="14338" max="14338" width="27.44140625" customWidth="1"/>
    <col min="14339" max="14339" width="11.109375" customWidth="1"/>
    <col min="14340" max="14340" width="30" customWidth="1"/>
    <col min="14341" max="14341" width="0" hidden="1" customWidth="1"/>
    <col min="14342" max="14342" width="17.44140625" customWidth="1"/>
    <col min="14343" max="14353" width="0" hidden="1" customWidth="1"/>
    <col min="14354" max="14354" width="9.109375" customWidth="1"/>
    <col min="14593" max="14593" width="51.109375" customWidth="1"/>
    <col min="14594" max="14594" width="27.44140625" customWidth="1"/>
    <col min="14595" max="14595" width="11.109375" customWidth="1"/>
    <col min="14596" max="14596" width="30" customWidth="1"/>
    <col min="14597" max="14597" width="0" hidden="1" customWidth="1"/>
    <col min="14598" max="14598" width="17.44140625" customWidth="1"/>
    <col min="14599" max="14609" width="0" hidden="1" customWidth="1"/>
    <col min="14610" max="14610" width="9.109375" customWidth="1"/>
    <col min="14849" max="14849" width="51.109375" customWidth="1"/>
    <col min="14850" max="14850" width="27.44140625" customWidth="1"/>
    <col min="14851" max="14851" width="11.109375" customWidth="1"/>
    <col min="14852" max="14852" width="30" customWidth="1"/>
    <col min="14853" max="14853" width="0" hidden="1" customWidth="1"/>
    <col min="14854" max="14854" width="17.44140625" customWidth="1"/>
    <col min="14855" max="14865" width="0" hidden="1" customWidth="1"/>
    <col min="14866" max="14866" width="9.109375" customWidth="1"/>
    <col min="15105" max="15105" width="51.109375" customWidth="1"/>
    <col min="15106" max="15106" width="27.44140625" customWidth="1"/>
    <col min="15107" max="15107" width="11.109375" customWidth="1"/>
    <col min="15108" max="15108" width="30" customWidth="1"/>
    <col min="15109" max="15109" width="0" hidden="1" customWidth="1"/>
    <col min="15110" max="15110" width="17.44140625" customWidth="1"/>
    <col min="15111" max="15121" width="0" hidden="1" customWidth="1"/>
    <col min="15122" max="15122" width="9.109375" customWidth="1"/>
    <col min="15361" max="15361" width="51.109375" customWidth="1"/>
    <col min="15362" max="15362" width="27.44140625" customWidth="1"/>
    <col min="15363" max="15363" width="11.109375" customWidth="1"/>
    <col min="15364" max="15364" width="30" customWidth="1"/>
    <col min="15365" max="15365" width="0" hidden="1" customWidth="1"/>
    <col min="15366" max="15366" width="17.44140625" customWidth="1"/>
    <col min="15367" max="15377" width="0" hidden="1" customWidth="1"/>
    <col min="15378" max="15378" width="9.109375" customWidth="1"/>
    <col min="15617" max="15617" width="51.109375" customWidth="1"/>
    <col min="15618" max="15618" width="27.44140625" customWidth="1"/>
    <col min="15619" max="15619" width="11.109375" customWidth="1"/>
    <col min="15620" max="15620" width="30" customWidth="1"/>
    <col min="15621" max="15621" width="0" hidden="1" customWidth="1"/>
    <col min="15622" max="15622" width="17.44140625" customWidth="1"/>
    <col min="15623" max="15633" width="0" hidden="1" customWidth="1"/>
    <col min="15634" max="15634" width="9.109375" customWidth="1"/>
    <col min="15873" max="15873" width="51.109375" customWidth="1"/>
    <col min="15874" max="15874" width="27.44140625" customWidth="1"/>
    <col min="15875" max="15875" width="11.109375" customWidth="1"/>
    <col min="15876" max="15876" width="30" customWidth="1"/>
    <col min="15877" max="15877" width="0" hidden="1" customWidth="1"/>
    <col min="15878" max="15878" width="17.44140625" customWidth="1"/>
    <col min="15879" max="15889" width="0" hidden="1" customWidth="1"/>
    <col min="15890" max="15890" width="9.109375" customWidth="1"/>
    <col min="16129" max="16129" width="51.109375" customWidth="1"/>
    <col min="16130" max="16130" width="27.44140625" customWidth="1"/>
    <col min="16131" max="16131" width="11.109375" customWidth="1"/>
    <col min="16132" max="16132" width="30" customWidth="1"/>
    <col min="16133" max="16133" width="0" hidden="1" customWidth="1"/>
    <col min="16134" max="16134" width="17.44140625" customWidth="1"/>
    <col min="16135" max="16145" width="0" hidden="1" customWidth="1"/>
    <col min="16146" max="16146" width="9.109375" customWidth="1"/>
  </cols>
  <sheetData>
    <row r="1" spans="1:24" x14ac:dyDescent="0.3">
      <c r="A1" s="367" t="s">
        <v>651</v>
      </c>
      <c r="B1" s="368"/>
      <c r="C1" s="369"/>
    </row>
    <row r="2" spans="1:24" x14ac:dyDescent="0.3">
      <c r="A2" s="312" t="str">
        <f>IF('1. Stakeholders'!B4="","",'1. Stakeholders'!B4)</f>
        <v/>
      </c>
      <c r="B2" s="313"/>
      <c r="C2" s="314"/>
      <c r="E2" s="2"/>
      <c r="F2" s="2"/>
      <c r="G2" s="10"/>
      <c r="H2" s="24" t="s">
        <v>15</v>
      </c>
      <c r="I2" s="24" t="s">
        <v>32</v>
      </c>
      <c r="J2" s="24" t="s">
        <v>19</v>
      </c>
      <c r="K2" s="24" t="s">
        <v>35</v>
      </c>
      <c r="L2" s="24" t="s">
        <v>36</v>
      </c>
      <c r="M2" s="24" t="s">
        <v>37</v>
      </c>
      <c r="N2" s="24" t="s">
        <v>21</v>
      </c>
      <c r="O2" s="24" t="s">
        <v>40</v>
      </c>
      <c r="P2" s="24" t="s">
        <v>41</v>
      </c>
      <c r="Q2" s="24" t="s">
        <v>42</v>
      </c>
      <c r="R2" s="2"/>
      <c r="S2" s="2"/>
      <c r="T2" s="2"/>
      <c r="U2" s="2"/>
      <c r="V2" s="2"/>
      <c r="W2" s="2"/>
      <c r="X2" s="2"/>
    </row>
    <row r="3" spans="1:24" x14ac:dyDescent="0.3">
      <c r="A3" s="56" t="s">
        <v>61</v>
      </c>
      <c r="B3" s="57"/>
      <c r="C3" s="58"/>
      <c r="E3" s="13" t="s">
        <v>2</v>
      </c>
      <c r="F3" s="14"/>
      <c r="G3" s="60" t="s">
        <v>63</v>
      </c>
      <c r="H3" s="61">
        <f>IF(MAX(H5:H46)=999,999,SUM(H5:H46))</f>
        <v>0</v>
      </c>
      <c r="I3" s="61">
        <f t="shared" ref="I3:Q3" si="0">IF(MAX(I5:I46)=999,999,SUM(I5:I46))</f>
        <v>0</v>
      </c>
      <c r="J3" s="61">
        <f t="shared" si="0"/>
        <v>0</v>
      </c>
      <c r="K3" s="61">
        <f t="shared" si="0"/>
        <v>0</v>
      </c>
      <c r="L3" s="61">
        <f>IF(MAX(L5:L46)=999,999,SUM(L5:L46))</f>
        <v>0</v>
      </c>
      <c r="M3" s="61">
        <f t="shared" si="0"/>
        <v>0</v>
      </c>
      <c r="N3" s="61">
        <f t="shared" si="0"/>
        <v>0</v>
      </c>
      <c r="O3" s="61">
        <f t="shared" si="0"/>
        <v>0</v>
      </c>
      <c r="P3" s="61">
        <f t="shared" si="0"/>
        <v>0</v>
      </c>
      <c r="Q3" s="61">
        <f t="shared" si="0"/>
        <v>0</v>
      </c>
    </row>
    <row r="4" spans="1:24" x14ac:dyDescent="0.3">
      <c r="A4" s="218" t="s">
        <v>535</v>
      </c>
      <c r="B4" s="59"/>
      <c r="C4" s="215"/>
      <c r="E4" s="19" t="s">
        <v>5</v>
      </c>
      <c r="F4" s="14"/>
    </row>
    <row r="5" spans="1:24" x14ac:dyDescent="0.3">
      <c r="A5" s="218" t="str">
        <f>IF(OR(B4="No",B4=""),"","Does the Phase I ESA meet All Appropriate Inquiry Requirements?")</f>
        <v/>
      </c>
      <c r="B5" s="59"/>
      <c r="C5" s="215"/>
      <c r="E5" s="19" t="s">
        <v>9</v>
      </c>
      <c r="F5" s="14"/>
      <c r="H5" s="24"/>
      <c r="I5" s="24"/>
      <c r="J5" s="24"/>
      <c r="K5" s="24"/>
      <c r="L5" s="24"/>
      <c r="M5" s="24"/>
      <c r="N5" s="24"/>
      <c r="O5" s="24"/>
      <c r="P5" s="24"/>
      <c r="Q5" s="24"/>
    </row>
    <row r="6" spans="1:24" ht="30.75" customHeight="1" x14ac:dyDescent="0.3">
      <c r="A6" s="214" t="str">
        <f>IF(OR(B4="No", B5="No"),"If the property is to be purchased or sold, a Phase I ESA meeting All Appropriate Inquiry requirements is needed to take advantage of potential liability protection for a buyer.","")</f>
        <v/>
      </c>
      <c r="B6" s="347"/>
      <c r="C6" s="215"/>
      <c r="E6" s="19"/>
      <c r="F6" s="14"/>
      <c r="G6" s="10"/>
      <c r="H6" s="24"/>
      <c r="I6" s="24"/>
      <c r="J6" s="24"/>
      <c r="K6" s="24"/>
      <c r="L6" s="24"/>
      <c r="M6" s="24"/>
      <c r="N6" s="24"/>
      <c r="O6" s="24"/>
      <c r="P6" s="24"/>
      <c r="Q6" s="24"/>
    </row>
    <row r="7" spans="1:24" x14ac:dyDescent="0.3">
      <c r="A7" s="214"/>
      <c r="B7" s="59"/>
      <c r="C7" s="215"/>
      <c r="E7" s="19" t="s">
        <v>10</v>
      </c>
      <c r="F7" s="14"/>
    </row>
    <row r="8" spans="1:24" x14ac:dyDescent="0.3">
      <c r="A8" s="1" t="s">
        <v>671</v>
      </c>
      <c r="B8" s="59"/>
      <c r="C8" s="1"/>
      <c r="D8" s="1"/>
      <c r="E8" s="19" t="s">
        <v>606</v>
      </c>
      <c r="F8" s="24"/>
    </row>
    <row r="9" spans="1:24" ht="30" customHeight="1" x14ac:dyDescent="0.3">
      <c r="A9" s="213" t="str">
        <f>IF(B8="No","A brownfield property that has not been assessed is a deterrent to potential developers.",IF(B8="Yes","To what extent has the property been assessed?",""))</f>
        <v/>
      </c>
      <c r="B9" s="243"/>
      <c r="C9" s="1"/>
      <c r="D9" s="1"/>
      <c r="E9" s="19" t="s">
        <v>581</v>
      </c>
      <c r="F9" s="24"/>
      <c r="G9" s="1"/>
      <c r="H9" s="62"/>
      <c r="I9" s="62"/>
      <c r="J9" s="62"/>
      <c r="K9" s="62"/>
      <c r="L9" s="62"/>
      <c r="M9" s="62"/>
      <c r="N9" s="62"/>
      <c r="O9" s="62"/>
      <c r="P9" s="62"/>
      <c r="Q9" s="62"/>
      <c r="R9" s="62"/>
    </row>
    <row r="10" spans="1:24" ht="30" customHeight="1" x14ac:dyDescent="0.3">
      <c r="A10" s="214" t="str">
        <f>IF(B8="No","An undefined risk exists that cannot be quantified by interested parties.","")</f>
        <v/>
      </c>
      <c r="B10" s="42"/>
      <c r="C10" s="1"/>
      <c r="D10" s="1"/>
      <c r="E10" s="64" t="s">
        <v>64</v>
      </c>
      <c r="F10" s="24"/>
      <c r="G10" s="1"/>
      <c r="H10" s="62"/>
      <c r="I10" s="62"/>
      <c r="J10" s="62"/>
      <c r="K10" s="62"/>
      <c r="L10" s="62"/>
      <c r="M10" s="62"/>
      <c r="N10" s="62"/>
      <c r="O10" s="62"/>
      <c r="P10" s="62"/>
      <c r="Q10" s="62"/>
    </row>
    <row r="11" spans="1:24" x14ac:dyDescent="0.3">
      <c r="A11" s="1" t="str">
        <f>IF($B$8="Yes","Is there known environmental contamination?","")</f>
        <v/>
      </c>
      <c r="B11" s="59"/>
      <c r="C11" s="1"/>
      <c r="D11" s="1"/>
      <c r="E11" s="26"/>
      <c r="F11" s="24"/>
      <c r="G11" s="1"/>
      <c r="H11" s="62"/>
      <c r="I11" s="62"/>
      <c r="J11" s="62"/>
      <c r="K11" s="62"/>
      <c r="L11" s="62"/>
      <c r="M11" s="62"/>
      <c r="N11" s="62"/>
      <c r="O11" s="62"/>
      <c r="P11" s="62"/>
      <c r="Q11" s="62"/>
    </row>
    <row r="12" spans="1:24" x14ac:dyDescent="0.3">
      <c r="A12" s="24" t="str">
        <f>IF(OR(B8="No",B11="No"),"Continue data entry on next spreadsheet tab.","")</f>
        <v/>
      </c>
      <c r="B12" s="63"/>
      <c r="C12" s="1"/>
      <c r="D12" s="1"/>
      <c r="E12" s="19" t="s">
        <v>9</v>
      </c>
      <c r="F12" s="24"/>
      <c r="G12" s="1"/>
      <c r="H12" s="62"/>
      <c r="I12" s="62"/>
      <c r="J12" s="62"/>
      <c r="K12" s="62"/>
      <c r="L12" s="62"/>
      <c r="M12" s="62"/>
      <c r="N12" s="62"/>
      <c r="O12" s="62"/>
      <c r="P12" s="62"/>
      <c r="Q12" s="62"/>
    </row>
    <row r="13" spans="1:24" ht="12" customHeight="1" x14ac:dyDescent="0.3">
      <c r="A13" s="17" t="str">
        <f>IF(AND($B$8="Yes",OR($B$11="No",$B$11="")),"",IF($B$8="Yes","Has the contamination been addressed (remedial action implemented)?",""))</f>
        <v/>
      </c>
      <c r="B13" s="59"/>
      <c r="C13" s="1"/>
      <c r="D13" s="1"/>
      <c r="E13" s="19" t="s">
        <v>531</v>
      </c>
      <c r="F13" s="24"/>
      <c r="G13" s="1"/>
      <c r="H13" s="62"/>
      <c r="I13" s="62"/>
      <c r="J13" s="62"/>
      <c r="K13" s="62"/>
      <c r="L13" s="62"/>
      <c r="M13" s="62"/>
      <c r="N13" s="62"/>
      <c r="O13" s="62"/>
      <c r="P13" s="62"/>
      <c r="Q13" s="62"/>
    </row>
    <row r="14" spans="1:24" ht="25.5" customHeight="1" x14ac:dyDescent="0.3">
      <c r="A14" s="17"/>
      <c r="B14" s="59"/>
      <c r="C14" s="1"/>
      <c r="D14" s="1"/>
      <c r="E14" s="19" t="s">
        <v>532</v>
      </c>
      <c r="G14" s="1"/>
      <c r="H14" s="62"/>
      <c r="I14" s="62"/>
      <c r="J14" s="62"/>
      <c r="K14" s="62"/>
      <c r="L14" s="62"/>
      <c r="M14" s="62"/>
      <c r="N14" s="62"/>
      <c r="O14" s="62"/>
      <c r="P14" s="62"/>
      <c r="Q14" s="62"/>
    </row>
    <row r="15" spans="1:24" ht="28.95" customHeight="1" x14ac:dyDescent="0.3">
      <c r="A15" s="65" t="str">
        <f>IF(AND($B$8="Yes",OR($B$11="No",$B$11="")),"",IF($B$8="Yes","Have land use restrictions resulted from this environmental condition or will land use restrictions likely result in the future?",""))</f>
        <v/>
      </c>
      <c r="B15" s="59"/>
      <c r="C15" s="1"/>
      <c r="D15" s="1" t="str">
        <f>IF(B15="No","&lt;=You selected No, so jump to questions in row 28.","")</f>
        <v/>
      </c>
      <c r="E15" s="67" t="s">
        <v>533</v>
      </c>
      <c r="G15" s="1"/>
      <c r="H15" s="62"/>
      <c r="I15" s="62"/>
      <c r="J15" s="62"/>
      <c r="K15" s="62"/>
      <c r="L15" s="62"/>
      <c r="M15" s="62"/>
      <c r="N15" s="62"/>
      <c r="O15" s="62"/>
      <c r="P15" s="62"/>
      <c r="Q15" s="62"/>
    </row>
    <row r="16" spans="1:24" ht="27" customHeight="1" x14ac:dyDescent="0.3">
      <c r="A16" s="65" t="str">
        <f>IF(AND($B$8="Yes",OR($B$11="No",$B$11="")),"",IF(AND($B$8="Yes",B15="yes"),"What uses are likely to be restricted on the useable acreage of the site? (check all that apply)",""))</f>
        <v/>
      </c>
      <c r="B16" s="287"/>
      <c r="C16" s="17"/>
      <c r="D16" s="1"/>
      <c r="F16" s="18"/>
      <c r="G16" s="1"/>
      <c r="H16" s="62"/>
      <c r="I16" s="62"/>
      <c r="J16" s="62"/>
      <c r="K16" s="62"/>
      <c r="L16" s="62"/>
      <c r="M16" s="62"/>
      <c r="N16" s="62"/>
      <c r="O16" s="62"/>
      <c r="P16" s="62"/>
      <c r="Q16" s="62"/>
    </row>
    <row r="17" spans="1:17" x14ac:dyDescent="0.3">
      <c r="A17" s="66" t="str">
        <f>IF(AND($B$8="Yes",OR($B$11="No",$B$11="")),"",IF(AND($B$8="Yes",$B$15="yes"),H2,""))</f>
        <v/>
      </c>
      <c r="B17" s="28"/>
      <c r="C17" s="17"/>
      <c r="D17" s="1" t="str">
        <f t="shared" ref="D17:D26" si="1">IF(B17="Yes","Use not viable unless restriction removed","")</f>
        <v/>
      </c>
      <c r="G17" s="1"/>
      <c r="H17" s="62">
        <f>IF($B17="Yes",999,0)</f>
        <v>0</v>
      </c>
      <c r="I17" s="62"/>
      <c r="J17" s="62"/>
      <c r="K17" s="62"/>
      <c r="L17" s="62"/>
      <c r="M17" s="62"/>
      <c r="N17" s="62"/>
      <c r="O17" s="62"/>
      <c r="P17" s="62"/>
      <c r="Q17" s="62"/>
    </row>
    <row r="18" spans="1:17" x14ac:dyDescent="0.3">
      <c r="A18" s="66" t="str">
        <f>IF(AND($B$8="Yes",OR($B$11="No",$B$11="")),"",IF(AND($B$8="Yes",$B$15="yes"),I2,""))</f>
        <v/>
      </c>
      <c r="B18" s="28"/>
      <c r="C18" s="17"/>
      <c r="D18" s="1" t="str">
        <f t="shared" si="1"/>
        <v/>
      </c>
      <c r="G18" s="1"/>
      <c r="H18" s="62"/>
      <c r="I18" s="62">
        <f>IF($B18="Yes",999,0)</f>
        <v>0</v>
      </c>
      <c r="J18" s="62"/>
      <c r="K18" s="62"/>
      <c r="L18" s="62"/>
      <c r="M18" s="62"/>
      <c r="N18" s="62"/>
      <c r="O18" s="62"/>
      <c r="P18" s="62"/>
      <c r="Q18" s="62"/>
    </row>
    <row r="19" spans="1:17" x14ac:dyDescent="0.3">
      <c r="A19" s="66" t="str">
        <f>IF(AND($B$8="Yes",OR($B$11="No",$B$11="")),"",IF(AND($B$8="Yes",$B$15="yes"),J2,""))</f>
        <v/>
      </c>
      <c r="B19" s="28"/>
      <c r="C19" s="17"/>
      <c r="D19" s="1" t="str">
        <f t="shared" si="1"/>
        <v/>
      </c>
      <c r="G19" s="1"/>
      <c r="H19" s="62"/>
      <c r="I19" s="62"/>
      <c r="J19" s="62">
        <f>IF($B19="Yes",999,0)</f>
        <v>0</v>
      </c>
      <c r="K19" s="62"/>
      <c r="L19" s="62"/>
      <c r="M19" s="62"/>
      <c r="N19" s="62"/>
      <c r="O19" s="62"/>
      <c r="P19" s="62"/>
      <c r="Q19" s="62"/>
    </row>
    <row r="20" spans="1:17" x14ac:dyDescent="0.3">
      <c r="A20" s="66" t="str">
        <f>IF(AND($B$8="Yes",OR($B$11="No",$B$11="")),"",IF(AND($B$8="Yes",$B$15="yes"),K2,""))</f>
        <v/>
      </c>
      <c r="B20" s="28"/>
      <c r="C20" s="17"/>
      <c r="D20" s="1" t="str">
        <f t="shared" si="1"/>
        <v/>
      </c>
      <c r="G20" s="1"/>
      <c r="H20" s="62"/>
      <c r="I20" s="62"/>
      <c r="J20" s="62"/>
      <c r="K20" s="62">
        <f>IF($B20="Yes",999,0)</f>
        <v>0</v>
      </c>
      <c r="L20" s="62"/>
      <c r="M20" s="62"/>
      <c r="N20" s="62"/>
      <c r="O20" s="62"/>
      <c r="P20" s="62"/>
      <c r="Q20" s="62"/>
    </row>
    <row r="21" spans="1:17" x14ac:dyDescent="0.3">
      <c r="A21" s="66" t="str">
        <f>IF(AND($B$8="Yes",OR($B$11="No",$B$11="")),"",IF(AND($B$8="Yes",$B$15="yes"),L2,""))</f>
        <v/>
      </c>
      <c r="B21" s="28"/>
      <c r="C21" s="17"/>
      <c r="D21" s="1" t="str">
        <f t="shared" si="1"/>
        <v/>
      </c>
      <c r="G21" s="1"/>
      <c r="H21" s="62"/>
      <c r="I21" s="62"/>
      <c r="J21" s="62"/>
      <c r="K21" s="62"/>
      <c r="L21" s="62">
        <f>IF($B21="Yes",999,0)</f>
        <v>0</v>
      </c>
      <c r="M21" s="62"/>
      <c r="N21" s="62"/>
      <c r="O21" s="62"/>
      <c r="P21" s="62"/>
      <c r="Q21" s="62"/>
    </row>
    <row r="22" spans="1:17" x14ac:dyDescent="0.3">
      <c r="A22" s="66" t="str">
        <f>IF(AND($B$8="Yes",OR($B$11="No",$B$11="")),"",IF(AND($B$8="Yes",$B$15="yes"),M2,""))</f>
        <v/>
      </c>
      <c r="B22" s="28"/>
      <c r="C22" s="17"/>
      <c r="D22" s="1" t="str">
        <f t="shared" si="1"/>
        <v/>
      </c>
      <c r="G22" s="1"/>
      <c r="H22" s="62"/>
      <c r="I22" s="62"/>
      <c r="J22" s="62"/>
      <c r="K22" s="62"/>
      <c r="L22" s="62"/>
      <c r="M22" s="62">
        <f>IF($B22="Yes",999,0)</f>
        <v>0</v>
      </c>
      <c r="N22" s="62"/>
      <c r="O22" s="62"/>
      <c r="P22" s="62"/>
      <c r="Q22" s="62"/>
    </row>
    <row r="23" spans="1:17" x14ac:dyDescent="0.3">
      <c r="A23" s="66" t="str">
        <f>IF(AND($B$8="Yes",OR($B$11="No",$B$11="")),"",IF(AND($B$8="Yes",$B$15="yes"),N2,""))</f>
        <v/>
      </c>
      <c r="B23" s="28"/>
      <c r="C23" s="17"/>
      <c r="D23" s="1" t="str">
        <f t="shared" si="1"/>
        <v/>
      </c>
      <c r="G23" s="1"/>
      <c r="H23" s="62"/>
      <c r="I23" s="62"/>
      <c r="J23" s="62"/>
      <c r="K23" s="62"/>
      <c r="L23" s="62"/>
      <c r="M23" s="62"/>
      <c r="N23" s="62">
        <f>IF($B23="Yes",999,0)</f>
        <v>0</v>
      </c>
      <c r="O23" s="62"/>
      <c r="P23" s="62"/>
      <c r="Q23" s="62"/>
    </row>
    <row r="24" spans="1:17" x14ac:dyDescent="0.3">
      <c r="A24" s="66" t="str">
        <f>IF(AND($B$8="Yes",OR($B$11="No",$B$11="")),"",IF(AND($B$8="Yes",$B$15="yes"),O2,""))</f>
        <v/>
      </c>
      <c r="B24" s="28"/>
      <c r="C24" s="17"/>
      <c r="D24" s="1" t="str">
        <f t="shared" si="1"/>
        <v/>
      </c>
      <c r="G24" s="1"/>
      <c r="H24" s="62"/>
      <c r="I24" s="62"/>
      <c r="J24" s="62"/>
      <c r="K24" s="62"/>
      <c r="L24" s="62"/>
      <c r="M24" s="62"/>
      <c r="N24" s="62"/>
      <c r="O24" s="62">
        <f>IF($B24="Yes",999,0)</f>
        <v>0</v>
      </c>
      <c r="P24" s="62"/>
      <c r="Q24" s="62"/>
    </row>
    <row r="25" spans="1:17" ht="14.25" customHeight="1" x14ac:dyDescent="0.3">
      <c r="A25" s="66" t="str">
        <f>IF(AND($B$8="Yes",OR($B$11="No",$B$11="")),"",IF(AND($B$8="Yes",$B$15="yes"),P2,""))</f>
        <v/>
      </c>
      <c r="B25" s="28"/>
      <c r="C25" s="17"/>
      <c r="D25" s="1" t="str">
        <f t="shared" si="1"/>
        <v/>
      </c>
      <c r="G25" s="1"/>
      <c r="H25" s="62"/>
      <c r="I25" s="62"/>
      <c r="J25" s="62"/>
      <c r="K25" s="62"/>
      <c r="L25" s="62"/>
      <c r="M25" s="62"/>
      <c r="N25" s="62"/>
      <c r="O25" s="62"/>
      <c r="P25" s="62">
        <f>IF($B25="Yes",999,0)</f>
        <v>0</v>
      </c>
      <c r="Q25" s="62"/>
    </row>
    <row r="26" spans="1:17" ht="14.25" customHeight="1" x14ac:dyDescent="0.3">
      <c r="A26" s="66" t="str">
        <f>IF(AND($B$8="Yes",OR($B$11="No",$B$11="")),"",IF(AND($B$8="Yes",$B$15="yes"),Q2,""))</f>
        <v/>
      </c>
      <c r="B26" s="28"/>
      <c r="C26" s="17"/>
      <c r="D26" s="1" t="str">
        <f t="shared" si="1"/>
        <v/>
      </c>
      <c r="G26" s="1"/>
      <c r="H26" s="62"/>
      <c r="I26" s="62"/>
      <c r="J26" s="62"/>
      <c r="K26" s="62"/>
      <c r="L26" s="62"/>
      <c r="M26" s="62"/>
      <c r="N26" s="62"/>
      <c r="O26" s="62"/>
      <c r="P26" s="62"/>
      <c r="Q26" s="62">
        <f>IF($B26="Yes",999,0)</f>
        <v>0</v>
      </c>
    </row>
    <row r="27" spans="1:17" x14ac:dyDescent="0.3">
      <c r="C27" s="1"/>
      <c r="G27" s="1"/>
      <c r="H27" s="62"/>
      <c r="I27" s="62"/>
      <c r="J27" s="62"/>
      <c r="K27" s="62"/>
      <c r="L27" s="62"/>
      <c r="M27" s="62"/>
      <c r="N27" s="62"/>
      <c r="O27" s="62"/>
      <c r="P27" s="62"/>
      <c r="Q27" s="62"/>
    </row>
    <row r="28" spans="1:17" ht="25.5" customHeight="1" x14ac:dyDescent="0.3">
      <c r="A28" s="65" t="str">
        <f>IF(AND($B$8="Yes",OR($B$11="No",$B$11="")),"",IF($B$8="Yes","Have groundwater restrictions resulted from this environmental condition or will groundwater restrictions likely result in the future?",""))</f>
        <v/>
      </c>
      <c r="B28" s="59"/>
      <c r="C28" s="1"/>
      <c r="D28" s="1"/>
      <c r="G28" s="1"/>
      <c r="H28" s="62">
        <f>IF($B28="Yes",-1,0)</f>
        <v>0</v>
      </c>
      <c r="I28" s="62"/>
      <c r="J28" s="62"/>
      <c r="K28" s="62"/>
      <c r="L28" s="62"/>
      <c r="M28" s="62">
        <f>IF($B28="Yes",-1,0)</f>
        <v>0</v>
      </c>
      <c r="O28" s="62"/>
      <c r="P28" s="62"/>
      <c r="Q28" s="62"/>
    </row>
    <row r="29" spans="1:17" x14ac:dyDescent="0.3">
      <c r="A29" s="1"/>
      <c r="B29" s="1"/>
      <c r="C29" s="1"/>
      <c r="D29" s="1"/>
      <c r="G29" s="1"/>
      <c r="H29" s="62"/>
      <c r="I29" s="62"/>
      <c r="J29" s="62"/>
      <c r="K29" s="62"/>
      <c r="L29" s="62"/>
      <c r="M29" s="62"/>
      <c r="N29" s="62"/>
      <c r="O29" s="62"/>
      <c r="P29" s="62"/>
      <c r="Q29" s="62"/>
    </row>
    <row r="30" spans="1:17" x14ac:dyDescent="0.3">
      <c r="A30" s="1" t="str">
        <f>IF(AND($B$8="Yes",OR($B$11="No",$B$11="")),"",IF($B$8="Yes","Is indoor air likely to be an issue for new construction?",""))</f>
        <v/>
      </c>
      <c r="B30" s="59"/>
      <c r="C30" s="1"/>
      <c r="D30" s="1"/>
      <c r="G30" s="1"/>
      <c r="H30" s="62">
        <f>IF($B30="Yes",-1,0)</f>
        <v>0</v>
      </c>
      <c r="I30" s="62">
        <f>IF($B30="Yes",-1,0)</f>
        <v>0</v>
      </c>
      <c r="J30" s="62">
        <f>IF($B30="Yes",-1,0)</f>
        <v>0</v>
      </c>
      <c r="K30" s="62"/>
      <c r="L30" s="62"/>
      <c r="M30" s="62">
        <f>IF($B30="Yes",-1,0)</f>
        <v>0</v>
      </c>
      <c r="N30" s="62">
        <f>IF($B30="Yes",-1,0)</f>
        <v>0</v>
      </c>
      <c r="O30" s="62"/>
      <c r="P30" s="62"/>
      <c r="Q30" s="62">
        <f>IF($B30="Yes",-1,0)</f>
        <v>0</v>
      </c>
    </row>
    <row r="31" spans="1:17" x14ac:dyDescent="0.3">
      <c r="A31" s="1"/>
      <c r="B31" s="59"/>
      <c r="C31" s="1"/>
      <c r="D31" s="1"/>
      <c r="G31" s="1"/>
      <c r="H31" s="62"/>
      <c r="I31" s="62"/>
      <c r="J31" s="62"/>
      <c r="K31" s="62"/>
      <c r="L31" s="62"/>
      <c r="M31" s="62"/>
      <c r="N31" s="62"/>
      <c r="O31" s="62"/>
      <c r="P31" s="62"/>
      <c r="Q31" s="62"/>
    </row>
    <row r="32" spans="1:17" x14ac:dyDescent="0.3">
      <c r="A32" s="230" t="str">
        <f>IF(AND($B$8="Yes",OR($B$11="No",$B$11="")),"",IF($B$8="Yes","Will remediation be completed prior to development or property transfer?",""))</f>
        <v/>
      </c>
      <c r="B32" s="59"/>
      <c r="C32" s="1"/>
      <c r="D32" s="1"/>
      <c r="G32" s="1"/>
      <c r="H32" s="62">
        <f>IF($B$32="",0,IF($B$32="Yes",0,-1))</f>
        <v>0</v>
      </c>
      <c r="I32" s="62"/>
      <c r="J32" s="62"/>
      <c r="K32" s="62"/>
      <c r="L32" s="62"/>
      <c r="M32" s="62"/>
      <c r="N32" s="62"/>
      <c r="O32" s="62"/>
      <c r="P32" s="62"/>
      <c r="Q32" s="62"/>
    </row>
    <row r="33" spans="1:18" x14ac:dyDescent="0.3">
      <c r="A33" s="258" t="str">
        <f>IF(AND($B$8="Yes",OR($B$11="No",$B$11="")),"",IF(AND($B$8="Yes",$B$32="No"),"Will operation, maintenance or monitoring be required after development or property transfer?",""))</f>
        <v/>
      </c>
      <c r="B33" s="59"/>
      <c r="C33" s="1"/>
      <c r="D33" s="1"/>
      <c r="G33" s="1"/>
      <c r="H33" s="62"/>
      <c r="I33" s="62"/>
      <c r="J33" s="62"/>
      <c r="K33" s="62"/>
      <c r="L33" s="62"/>
      <c r="M33" s="62"/>
      <c r="N33" s="62"/>
      <c r="O33" s="62"/>
      <c r="P33" s="62"/>
      <c r="Q33" s="62"/>
    </row>
    <row r="34" spans="1:18" x14ac:dyDescent="0.3">
      <c r="A34" s="17" t="str">
        <f>IF(AND($B$8="Yes",OR($B$11="No",$B$11="")),"",IF(AND($B$8="Yes",$B$32="No"),"Is post-closure monitoring required (i.e., closed impoundment)?",""))</f>
        <v/>
      </c>
      <c r="B34" s="59"/>
      <c r="C34" s="1"/>
      <c r="D34" s="1"/>
      <c r="G34" s="1"/>
      <c r="H34" s="62"/>
      <c r="I34" s="62"/>
      <c r="J34" s="62"/>
      <c r="K34" s="62"/>
      <c r="L34" s="62"/>
      <c r="M34" s="62"/>
      <c r="N34" s="62"/>
      <c r="O34" s="62"/>
      <c r="P34" s="62"/>
      <c r="Q34" s="62"/>
    </row>
    <row r="35" spans="1:18" x14ac:dyDescent="0.3">
      <c r="A35" s="1"/>
      <c r="B35" s="10"/>
      <c r="C35" s="1"/>
      <c r="D35" s="1"/>
      <c r="G35" s="1"/>
      <c r="H35" s="62"/>
      <c r="I35" s="62"/>
      <c r="J35" s="62"/>
      <c r="K35" s="62"/>
      <c r="L35" s="62"/>
      <c r="M35" s="62"/>
      <c r="N35" s="62"/>
      <c r="O35" s="62"/>
      <c r="P35" s="62"/>
      <c r="Q35" s="62"/>
    </row>
    <row r="36" spans="1:18" x14ac:dyDescent="0.3">
      <c r="A36" s="1"/>
      <c r="B36" s="10"/>
      <c r="C36" s="1"/>
      <c r="D36" s="1"/>
      <c r="G36" s="1"/>
      <c r="H36" s="62"/>
      <c r="I36" s="62"/>
      <c r="J36" s="62"/>
      <c r="K36" s="62"/>
      <c r="L36" s="62"/>
      <c r="M36" s="62"/>
      <c r="N36" s="62"/>
      <c r="O36" s="62"/>
      <c r="P36" s="62"/>
      <c r="Q36" s="62"/>
    </row>
    <row r="37" spans="1:18" x14ac:dyDescent="0.3">
      <c r="A37" s="18" t="str">
        <f>IF(OR($B$32="Yes",$B$32=""),"","Environmental Cost Estimates")</f>
        <v/>
      </c>
      <c r="B37" s="10"/>
      <c r="C37" s="1"/>
      <c r="D37" s="1"/>
      <c r="G37" s="1"/>
      <c r="H37" s="62"/>
      <c r="I37" s="62"/>
      <c r="J37" s="62"/>
      <c r="K37" s="62"/>
      <c r="L37" s="62"/>
      <c r="M37" s="62"/>
      <c r="N37" s="62"/>
      <c r="O37" s="62"/>
      <c r="P37" s="62"/>
      <c r="Q37" s="62"/>
    </row>
    <row r="38" spans="1:18" x14ac:dyDescent="0.3">
      <c r="A38" s="1" t="str">
        <f>IF(OR($B$32="Yes",$B$32=""),"","Soil Remediation")</f>
        <v/>
      </c>
      <c r="B38" s="98"/>
      <c r="C38" s="1"/>
      <c r="D38" s="269"/>
      <c r="G38" s="1"/>
      <c r="H38" s="62"/>
      <c r="I38" s="62"/>
      <c r="J38" s="62"/>
      <c r="K38" s="62"/>
      <c r="L38" s="62"/>
      <c r="M38" s="62"/>
      <c r="N38" s="62"/>
      <c r="O38" s="62"/>
      <c r="P38" s="62"/>
      <c r="Q38" s="62"/>
      <c r="R38" s="62"/>
    </row>
    <row r="39" spans="1:18" x14ac:dyDescent="0.3">
      <c r="A39" s="1" t="str">
        <f>IF(OR($B$32="Yes",$B$32=""),"","Groundwater Remediation")</f>
        <v/>
      </c>
      <c r="B39" s="98"/>
      <c r="C39" s="1"/>
      <c r="D39" s="270"/>
      <c r="G39" s="1"/>
      <c r="H39" s="62"/>
      <c r="I39" s="62"/>
      <c r="J39" s="62"/>
      <c r="K39" s="62"/>
      <c r="L39" s="62"/>
      <c r="M39" s="62"/>
      <c r="N39" s="62"/>
      <c r="O39" s="62"/>
      <c r="P39" s="62"/>
      <c r="Q39" s="62"/>
      <c r="R39" s="62"/>
    </row>
    <row r="40" spans="1:18" x14ac:dyDescent="0.3">
      <c r="A40" s="1" t="str">
        <f>IF(OR($B$32="Yes",$B$32=""),"","Other Remediation")</f>
        <v/>
      </c>
      <c r="B40" s="98"/>
      <c r="C40" s="1"/>
      <c r="D40" s="270"/>
      <c r="G40" s="1"/>
      <c r="H40" s="62"/>
      <c r="I40" s="62"/>
      <c r="J40" s="62"/>
      <c r="K40" s="62"/>
      <c r="L40" s="62"/>
      <c r="M40" s="62"/>
      <c r="N40" s="62"/>
      <c r="O40" s="62"/>
      <c r="P40" s="62"/>
      <c r="Q40" s="62"/>
      <c r="R40" s="62"/>
    </row>
    <row r="41" spans="1:18" x14ac:dyDescent="0.3">
      <c r="A41" s="1" t="str">
        <f>IF(OR($B$33="No",$B$33=""),"","Ongoing operation, maintenance, or monitoring")</f>
        <v/>
      </c>
      <c r="B41" s="288"/>
      <c r="C41" s="1"/>
      <c r="D41" s="270"/>
      <c r="G41" s="1"/>
      <c r="H41" s="62"/>
      <c r="I41" s="62"/>
      <c r="J41" s="62"/>
      <c r="K41" s="62"/>
      <c r="L41" s="62"/>
      <c r="M41" s="62"/>
      <c r="N41" s="62"/>
      <c r="O41" s="62"/>
      <c r="P41" s="62"/>
      <c r="Q41" s="62"/>
      <c r="R41" s="62"/>
    </row>
    <row r="42" spans="1:18" x14ac:dyDescent="0.3">
      <c r="A42" s="1" t="str">
        <f>IF(OR($B$34="No",$B$34=""),"","Impoundment or other solid waste management unit closure")</f>
        <v/>
      </c>
      <c r="B42" s="98"/>
      <c r="C42" s="1"/>
      <c r="D42" s="269"/>
      <c r="G42" s="1"/>
      <c r="H42" s="62"/>
      <c r="I42" s="62"/>
      <c r="J42" s="62"/>
      <c r="K42" s="62"/>
      <c r="L42" s="62"/>
      <c r="M42" s="62"/>
      <c r="N42" s="62"/>
      <c r="O42" s="62"/>
      <c r="P42" s="62"/>
      <c r="Q42" s="62"/>
    </row>
    <row r="43" spans="1:18" x14ac:dyDescent="0.3">
      <c r="C43" s="1"/>
      <c r="D43" s="1"/>
      <c r="G43" s="1"/>
      <c r="H43" s="62"/>
      <c r="I43" s="62"/>
      <c r="J43" s="62"/>
      <c r="K43" s="62"/>
      <c r="L43" s="62"/>
      <c r="M43" s="62"/>
      <c r="N43" s="62"/>
      <c r="O43" s="62"/>
      <c r="P43" s="62"/>
      <c r="Q43" s="62"/>
      <c r="R43" s="62"/>
    </row>
    <row r="44" spans="1:18" x14ac:dyDescent="0.3">
      <c r="A44" s="1"/>
      <c r="C44" s="1"/>
      <c r="D44" s="1"/>
      <c r="G44" s="1"/>
      <c r="H44" s="62"/>
      <c r="I44" s="62"/>
      <c r="J44" s="62"/>
      <c r="K44" s="62"/>
      <c r="L44" s="62"/>
      <c r="M44" s="62"/>
      <c r="N44" s="62"/>
      <c r="O44" s="62"/>
      <c r="P44" s="62"/>
      <c r="Q44" s="62"/>
      <c r="R44" s="62"/>
    </row>
    <row r="45" spans="1:18" x14ac:dyDescent="0.3">
      <c r="C45" s="1"/>
      <c r="D45" s="1"/>
      <c r="G45" s="1"/>
      <c r="H45" s="62"/>
      <c r="I45" s="62"/>
      <c r="J45" s="62"/>
      <c r="K45" s="62"/>
      <c r="L45" s="62"/>
      <c r="M45" s="62"/>
      <c r="N45" s="62"/>
      <c r="O45" s="62"/>
      <c r="P45" s="62"/>
      <c r="Q45" s="62"/>
      <c r="R45" s="62"/>
    </row>
    <row r="46" spans="1:18" x14ac:dyDescent="0.3">
      <c r="A46" s="10"/>
      <c r="B46" s="68"/>
      <c r="C46" s="1"/>
      <c r="D46" s="1"/>
      <c r="G46" s="1"/>
      <c r="H46" s="62"/>
      <c r="I46" s="62"/>
      <c r="J46" s="62"/>
      <c r="K46" s="62"/>
      <c r="L46" s="62"/>
      <c r="M46" s="62"/>
      <c r="N46" s="62"/>
      <c r="O46" s="62"/>
      <c r="P46" s="62"/>
      <c r="Q46" s="62"/>
      <c r="R46" s="62"/>
    </row>
    <row r="47" spans="1:18" x14ac:dyDescent="0.3">
      <c r="A47" s="1"/>
      <c r="B47" s="10"/>
      <c r="C47" s="1"/>
      <c r="D47" s="1"/>
      <c r="G47" s="1"/>
      <c r="H47" s="62"/>
      <c r="I47" s="62"/>
      <c r="J47" s="62"/>
      <c r="K47" s="62"/>
      <c r="L47" s="62"/>
      <c r="M47" s="62"/>
      <c r="N47" s="62"/>
      <c r="O47" s="62"/>
      <c r="P47" s="62"/>
      <c r="Q47" s="62"/>
      <c r="R47" s="62"/>
    </row>
    <row r="48" spans="1:18" x14ac:dyDescent="0.3">
      <c r="H48" s="62"/>
      <c r="I48" s="62"/>
      <c r="J48" s="62"/>
      <c r="K48" s="62"/>
      <c r="L48" s="62"/>
      <c r="M48" s="62"/>
      <c r="N48" s="62"/>
      <c r="O48" s="62"/>
      <c r="P48" s="62"/>
      <c r="Q48" s="62"/>
      <c r="R48" s="62"/>
    </row>
    <row r="49" spans="8:18" x14ac:dyDescent="0.3">
      <c r="H49" s="62"/>
      <c r="I49" s="62"/>
      <c r="J49" s="62"/>
      <c r="K49" s="62"/>
      <c r="L49" s="62"/>
      <c r="M49" s="62"/>
      <c r="N49" s="62"/>
      <c r="O49" s="62"/>
      <c r="P49" s="62"/>
      <c r="Q49" s="62"/>
      <c r="R49" s="62"/>
    </row>
    <row r="50" spans="8:18" x14ac:dyDescent="0.3">
      <c r="H50" s="69"/>
      <c r="I50" s="69"/>
      <c r="J50" s="69"/>
      <c r="K50" s="69"/>
      <c r="L50" s="69"/>
      <c r="M50" s="69"/>
      <c r="N50" s="69"/>
      <c r="O50" s="69"/>
      <c r="P50" s="69"/>
      <c r="Q50" s="69"/>
      <c r="R50" s="69"/>
    </row>
    <row r="51" spans="8:18" x14ac:dyDescent="0.3">
      <c r="H51" s="70"/>
      <c r="I51" s="70"/>
      <c r="J51" s="70"/>
      <c r="K51" s="70"/>
      <c r="L51" s="70"/>
      <c r="M51" s="70"/>
      <c r="N51" s="70"/>
      <c r="O51" s="70"/>
      <c r="P51" s="70"/>
      <c r="Q51" s="70"/>
      <c r="R51" s="70"/>
    </row>
    <row r="52" spans="8:18" x14ac:dyDescent="0.3">
      <c r="H52" s="70"/>
      <c r="I52" s="70"/>
      <c r="J52" s="70"/>
      <c r="K52" s="70"/>
      <c r="L52" s="70"/>
      <c r="M52" s="70"/>
      <c r="N52" s="70"/>
      <c r="O52" s="70"/>
      <c r="P52" s="70"/>
      <c r="Q52" s="70"/>
      <c r="R52" s="70"/>
    </row>
    <row r="53" spans="8:18" x14ac:dyDescent="0.3">
      <c r="H53" s="70"/>
      <c r="I53" s="70"/>
      <c r="J53" s="70"/>
      <c r="K53" s="70"/>
      <c r="L53" s="70"/>
      <c r="M53" s="70"/>
      <c r="N53" s="70"/>
      <c r="O53" s="70"/>
      <c r="P53" s="70"/>
      <c r="Q53" s="70"/>
      <c r="R53" s="70"/>
    </row>
    <row r="54" spans="8:18" x14ac:dyDescent="0.3">
      <c r="H54" s="70"/>
      <c r="I54" s="70"/>
      <c r="J54" s="70"/>
      <c r="K54" s="70"/>
      <c r="L54" s="70"/>
      <c r="M54" s="70"/>
      <c r="N54" s="70"/>
      <c r="O54" s="70"/>
      <c r="P54" s="70"/>
      <c r="Q54" s="70"/>
      <c r="R54" s="70"/>
    </row>
    <row r="55" spans="8:18" x14ac:dyDescent="0.3">
      <c r="H55" s="70"/>
      <c r="I55" s="70"/>
      <c r="J55" s="70"/>
      <c r="K55" s="70"/>
      <c r="L55" s="70"/>
      <c r="M55" s="70"/>
      <c r="N55" s="70"/>
      <c r="O55" s="70"/>
      <c r="P55" s="70"/>
      <c r="Q55" s="70"/>
      <c r="R55" s="70"/>
    </row>
    <row r="56" spans="8:18" x14ac:dyDescent="0.3">
      <c r="H56" s="70"/>
      <c r="I56" s="70"/>
      <c r="J56" s="70"/>
      <c r="K56" s="70"/>
      <c r="L56" s="70"/>
      <c r="M56" s="70"/>
      <c r="N56" s="70"/>
      <c r="O56" s="70"/>
      <c r="P56" s="70"/>
      <c r="Q56" s="70"/>
      <c r="R56" s="70"/>
    </row>
    <row r="57" spans="8:18" x14ac:dyDescent="0.3">
      <c r="H57" s="70"/>
      <c r="I57" s="70"/>
      <c r="J57" s="70"/>
      <c r="K57" s="70"/>
      <c r="L57" s="70"/>
      <c r="M57" s="70"/>
      <c r="N57" s="70"/>
      <c r="O57" s="70"/>
      <c r="P57" s="70"/>
      <c r="Q57" s="70"/>
      <c r="R57" s="70"/>
    </row>
    <row r="58" spans="8:18" x14ac:dyDescent="0.3">
      <c r="H58" s="70"/>
      <c r="I58" s="70"/>
      <c r="J58" s="70"/>
      <c r="K58" s="70"/>
      <c r="L58" s="70"/>
      <c r="M58" s="70"/>
      <c r="N58" s="70"/>
      <c r="O58" s="70"/>
      <c r="P58" s="70"/>
      <c r="Q58" s="70"/>
      <c r="R58" s="70"/>
    </row>
    <row r="59" spans="8:18" x14ac:dyDescent="0.3">
      <c r="H59" s="70"/>
      <c r="I59" s="70"/>
      <c r="J59" s="70"/>
      <c r="K59" s="70"/>
      <c r="L59" s="70"/>
      <c r="M59" s="70"/>
      <c r="N59" s="70"/>
      <c r="O59" s="70"/>
      <c r="P59" s="70"/>
      <c r="Q59" s="70"/>
      <c r="R59" s="70"/>
    </row>
    <row r="60" spans="8:18" x14ac:dyDescent="0.3">
      <c r="H60" s="70"/>
      <c r="I60" s="70"/>
      <c r="J60" s="70"/>
      <c r="K60" s="70"/>
      <c r="L60" s="70"/>
      <c r="M60" s="70"/>
      <c r="N60" s="70"/>
      <c r="O60" s="70"/>
      <c r="P60" s="70"/>
      <c r="Q60" s="70"/>
      <c r="R60" s="70"/>
    </row>
    <row r="61" spans="8:18" x14ac:dyDescent="0.3">
      <c r="H61" s="70"/>
      <c r="I61" s="70"/>
      <c r="J61" s="70"/>
      <c r="K61" s="70"/>
      <c r="L61" s="70"/>
      <c r="M61" s="70"/>
      <c r="N61" s="70"/>
      <c r="O61" s="70"/>
      <c r="P61" s="70"/>
      <c r="Q61" s="70"/>
      <c r="R61" s="70"/>
    </row>
    <row r="62" spans="8:18" x14ac:dyDescent="0.3">
      <c r="H62" s="70"/>
      <c r="I62" s="70"/>
      <c r="J62" s="70"/>
      <c r="K62" s="70"/>
      <c r="L62" s="70"/>
      <c r="M62" s="70"/>
      <c r="N62" s="70"/>
      <c r="O62" s="70"/>
      <c r="P62" s="70"/>
      <c r="Q62" s="70"/>
      <c r="R62" s="70"/>
    </row>
    <row r="63" spans="8:18" x14ac:dyDescent="0.3">
      <c r="H63" s="70"/>
      <c r="I63" s="70"/>
      <c r="J63" s="70"/>
      <c r="K63" s="70"/>
      <c r="L63" s="70"/>
      <c r="M63" s="70"/>
      <c r="N63" s="70"/>
      <c r="O63" s="70"/>
      <c r="P63" s="70"/>
      <c r="Q63" s="70"/>
      <c r="R63" s="70"/>
    </row>
    <row r="64" spans="8:18" x14ac:dyDescent="0.3">
      <c r="H64" s="70"/>
      <c r="I64" s="70"/>
      <c r="J64" s="70"/>
      <c r="K64" s="70"/>
      <c r="L64" s="70"/>
      <c r="M64" s="70"/>
      <c r="N64" s="70"/>
      <c r="O64" s="70"/>
      <c r="P64" s="70"/>
      <c r="Q64" s="70"/>
      <c r="R64" s="70"/>
    </row>
    <row r="65" spans="8:18" x14ac:dyDescent="0.3">
      <c r="H65" s="70"/>
      <c r="I65" s="70"/>
      <c r="J65" s="70"/>
      <c r="K65" s="70"/>
      <c r="L65" s="70"/>
      <c r="M65" s="70"/>
      <c r="N65" s="70"/>
      <c r="O65" s="70"/>
      <c r="P65" s="70"/>
      <c r="Q65" s="70"/>
      <c r="R65" s="70"/>
    </row>
    <row r="66" spans="8:18" x14ac:dyDescent="0.3">
      <c r="H66" s="70"/>
      <c r="I66" s="70"/>
      <c r="J66" s="70"/>
      <c r="K66" s="70"/>
      <c r="L66" s="70"/>
      <c r="M66" s="70"/>
      <c r="N66" s="70"/>
      <c r="O66" s="70"/>
      <c r="P66" s="70"/>
      <c r="Q66" s="70"/>
      <c r="R66" s="70"/>
    </row>
    <row r="67" spans="8:18" x14ac:dyDescent="0.3">
      <c r="H67" s="70"/>
      <c r="I67" s="70"/>
      <c r="J67" s="70"/>
      <c r="K67" s="70"/>
      <c r="L67" s="70"/>
      <c r="M67" s="70"/>
      <c r="N67" s="70"/>
      <c r="O67" s="70"/>
      <c r="P67" s="70"/>
      <c r="Q67" s="70"/>
      <c r="R67" s="70"/>
    </row>
    <row r="68" spans="8:18" x14ac:dyDescent="0.3">
      <c r="H68" s="70"/>
      <c r="I68" s="70"/>
      <c r="J68" s="70"/>
      <c r="K68" s="70"/>
      <c r="L68" s="70"/>
      <c r="M68" s="70"/>
      <c r="N68" s="70"/>
      <c r="O68" s="70"/>
      <c r="P68" s="70"/>
      <c r="Q68" s="70"/>
      <c r="R68" s="70"/>
    </row>
    <row r="69" spans="8:18" x14ac:dyDescent="0.3">
      <c r="H69" s="70"/>
      <c r="I69" s="70"/>
      <c r="J69" s="70"/>
      <c r="K69" s="70"/>
      <c r="L69" s="70"/>
      <c r="M69" s="70"/>
      <c r="N69" s="70"/>
      <c r="O69" s="70"/>
      <c r="P69" s="70"/>
      <c r="Q69" s="70"/>
      <c r="R69" s="70"/>
    </row>
    <row r="70" spans="8:18" x14ac:dyDescent="0.3">
      <c r="H70" s="70"/>
      <c r="I70" s="70"/>
      <c r="J70" s="70"/>
      <c r="K70" s="70"/>
      <c r="L70" s="70"/>
      <c r="M70" s="70"/>
      <c r="N70" s="70"/>
      <c r="O70" s="70"/>
      <c r="P70" s="70"/>
      <c r="Q70" s="70"/>
      <c r="R70" s="70"/>
    </row>
    <row r="71" spans="8:18" x14ac:dyDescent="0.3">
      <c r="H71" s="70"/>
      <c r="I71" s="70"/>
      <c r="J71" s="70"/>
      <c r="K71" s="70"/>
      <c r="L71" s="70"/>
      <c r="M71" s="70"/>
      <c r="N71" s="70"/>
      <c r="O71" s="70"/>
      <c r="P71" s="70"/>
      <c r="Q71" s="70"/>
      <c r="R71" s="70"/>
    </row>
    <row r="72" spans="8:18" x14ac:dyDescent="0.3">
      <c r="H72" s="70"/>
      <c r="I72" s="70"/>
      <c r="J72" s="70"/>
      <c r="K72" s="70"/>
      <c r="L72" s="70"/>
      <c r="M72" s="70"/>
      <c r="N72" s="70"/>
      <c r="O72" s="70"/>
      <c r="P72" s="70"/>
      <c r="Q72" s="70"/>
      <c r="R72" s="70"/>
    </row>
    <row r="73" spans="8:18" x14ac:dyDescent="0.3">
      <c r="H73" s="70"/>
      <c r="I73" s="70"/>
      <c r="J73" s="70"/>
      <c r="K73" s="70"/>
      <c r="L73" s="70"/>
      <c r="M73" s="70"/>
      <c r="N73" s="70"/>
      <c r="O73" s="70"/>
      <c r="P73" s="70"/>
      <c r="Q73" s="70"/>
      <c r="R73" s="70"/>
    </row>
    <row r="74" spans="8:18" x14ac:dyDescent="0.3">
      <c r="H74" s="70"/>
      <c r="I74" s="70"/>
      <c r="J74" s="70"/>
      <c r="K74" s="70"/>
      <c r="L74" s="70"/>
      <c r="M74" s="70"/>
      <c r="N74" s="70"/>
      <c r="O74" s="70"/>
      <c r="P74" s="70"/>
      <c r="Q74" s="70"/>
      <c r="R74" s="70"/>
    </row>
    <row r="75" spans="8:18" x14ac:dyDescent="0.3">
      <c r="H75" s="70"/>
      <c r="I75" s="70"/>
      <c r="J75" s="70"/>
      <c r="K75" s="70"/>
      <c r="L75" s="70"/>
      <c r="M75" s="70"/>
      <c r="N75" s="70"/>
      <c r="O75" s="70"/>
      <c r="P75" s="70"/>
      <c r="Q75" s="70"/>
      <c r="R75" s="70"/>
    </row>
    <row r="76" spans="8:18" x14ac:dyDescent="0.3">
      <c r="H76" s="70"/>
      <c r="I76" s="70"/>
      <c r="J76" s="70"/>
      <c r="K76" s="70"/>
      <c r="L76" s="70"/>
      <c r="M76" s="70"/>
      <c r="N76" s="70"/>
      <c r="O76" s="70"/>
      <c r="P76" s="70"/>
      <c r="Q76" s="70"/>
      <c r="R76" s="70"/>
    </row>
    <row r="77" spans="8:18" x14ac:dyDescent="0.3">
      <c r="H77" s="70"/>
      <c r="I77" s="70"/>
      <c r="J77" s="70"/>
      <c r="K77" s="70"/>
      <c r="L77" s="70"/>
      <c r="M77" s="70"/>
      <c r="N77" s="70"/>
      <c r="O77" s="70"/>
      <c r="P77" s="70"/>
      <c r="Q77" s="70"/>
      <c r="R77" s="70"/>
    </row>
    <row r="78" spans="8:18" x14ac:dyDescent="0.3">
      <c r="H78" s="70"/>
      <c r="I78" s="70"/>
      <c r="J78" s="70"/>
      <c r="K78" s="70"/>
      <c r="L78" s="70"/>
      <c r="M78" s="70"/>
      <c r="N78" s="70"/>
      <c r="O78" s="70"/>
      <c r="P78" s="70"/>
      <c r="Q78" s="70"/>
      <c r="R78" s="70"/>
    </row>
    <row r="79" spans="8:18" x14ac:dyDescent="0.3">
      <c r="H79" s="70"/>
      <c r="I79" s="70"/>
      <c r="J79" s="70"/>
      <c r="K79" s="70"/>
      <c r="L79" s="70"/>
      <c r="M79" s="70"/>
      <c r="N79" s="70"/>
      <c r="O79" s="70"/>
      <c r="P79" s="70"/>
      <c r="Q79" s="70"/>
      <c r="R79" s="70"/>
    </row>
    <row r="80" spans="8:18" x14ac:dyDescent="0.3">
      <c r="H80" s="70"/>
      <c r="I80" s="70"/>
      <c r="J80" s="70"/>
      <c r="K80" s="70"/>
      <c r="L80" s="70"/>
      <c r="M80" s="70"/>
      <c r="N80" s="70"/>
      <c r="O80" s="70"/>
      <c r="P80" s="70"/>
      <c r="Q80" s="70"/>
      <c r="R80" s="70"/>
    </row>
    <row r="81" spans="8:18" x14ac:dyDescent="0.3">
      <c r="H81" s="70"/>
      <c r="I81" s="70"/>
      <c r="J81" s="70"/>
      <c r="K81" s="70"/>
      <c r="L81" s="70"/>
      <c r="M81" s="70"/>
      <c r="N81" s="70"/>
      <c r="O81" s="70"/>
      <c r="P81" s="70"/>
      <c r="Q81" s="70"/>
      <c r="R81" s="70"/>
    </row>
    <row r="82" spans="8:18" x14ac:dyDescent="0.3">
      <c r="H82" s="70"/>
      <c r="I82" s="70"/>
      <c r="J82" s="70"/>
      <c r="K82" s="70"/>
      <c r="L82" s="70"/>
      <c r="M82" s="70"/>
      <c r="N82" s="70"/>
      <c r="O82" s="70"/>
      <c r="P82" s="70"/>
      <c r="Q82" s="70"/>
      <c r="R82" s="70"/>
    </row>
    <row r="83" spans="8:18" x14ac:dyDescent="0.3">
      <c r="H83" s="70"/>
      <c r="I83" s="70"/>
      <c r="J83" s="70"/>
      <c r="K83" s="70"/>
      <c r="L83" s="70"/>
      <c r="M83" s="70"/>
      <c r="N83" s="70"/>
      <c r="O83" s="70"/>
      <c r="P83" s="70"/>
      <c r="Q83" s="70"/>
      <c r="R83" s="70"/>
    </row>
    <row r="84" spans="8:18" x14ac:dyDescent="0.3">
      <c r="H84" s="70"/>
      <c r="I84" s="70"/>
      <c r="J84" s="70"/>
      <c r="K84" s="70"/>
      <c r="L84" s="70"/>
      <c r="M84" s="70"/>
      <c r="N84" s="70"/>
      <c r="O84" s="70"/>
      <c r="P84" s="70"/>
      <c r="Q84" s="70"/>
      <c r="R84" s="70"/>
    </row>
    <row r="85" spans="8:18" x14ac:dyDescent="0.3">
      <c r="H85" s="70"/>
      <c r="I85" s="70"/>
      <c r="J85" s="70"/>
      <c r="K85" s="70"/>
      <c r="L85" s="70"/>
      <c r="M85" s="70"/>
      <c r="N85" s="70"/>
      <c r="O85" s="70"/>
      <c r="P85" s="70"/>
      <c r="Q85" s="70"/>
      <c r="R85" s="70"/>
    </row>
  </sheetData>
  <sheetProtection sheet="1" selectLockedCells="1"/>
  <mergeCells count="1">
    <mergeCell ref="A1:C1"/>
  </mergeCells>
  <conditionalFormatting sqref="B9">
    <cfRule type="expression" dxfId="182" priority="32" stopIfTrue="1">
      <formula>AND(B8="yes",B9=0)</formula>
    </cfRule>
  </conditionalFormatting>
  <conditionalFormatting sqref="B46">
    <cfRule type="expression" dxfId="181" priority="23" stopIfTrue="1">
      <formula>AND(#REF!="Yes",B46=0)</formula>
    </cfRule>
  </conditionalFormatting>
  <conditionalFormatting sqref="A9:A10">
    <cfRule type="expression" dxfId="180" priority="27" stopIfTrue="1">
      <formula>$B$8="No"</formula>
    </cfRule>
  </conditionalFormatting>
  <conditionalFormatting sqref="R9 N29 O30:P31 H38:R49 O9:Q29 N9:N27 H13:Q13 H3:Q3 H32:I34 I32:Q33 H34:Q37 H9:M31">
    <cfRule type="cellIs" dxfId="179" priority="28" stopIfTrue="1" operator="equal">
      <formula>999</formula>
    </cfRule>
  </conditionalFormatting>
  <conditionalFormatting sqref="A12">
    <cfRule type="expression" dxfId="178" priority="29" stopIfTrue="1">
      <formula>$B$8="No"</formula>
    </cfRule>
    <cfRule type="expression" dxfId="177" priority="30" stopIfTrue="1">
      <formula>$B$11="No"</formula>
    </cfRule>
  </conditionalFormatting>
  <conditionalFormatting sqref="B8">
    <cfRule type="cellIs" dxfId="176" priority="31" stopIfTrue="1" operator="equal">
      <formula>0</formula>
    </cfRule>
  </conditionalFormatting>
  <conditionalFormatting sqref="B11">
    <cfRule type="expression" dxfId="175" priority="33" stopIfTrue="1">
      <formula>AND($B$8="Yes",B11=0)</formula>
    </cfRule>
  </conditionalFormatting>
  <conditionalFormatting sqref="B28 B30 B13 B15">
    <cfRule type="expression" dxfId="174" priority="34" stopIfTrue="1">
      <formula>AND($B$8="Yes",$B$11="Yes",B13=0)</formula>
    </cfRule>
  </conditionalFormatting>
  <conditionalFormatting sqref="B5">
    <cfRule type="expression" dxfId="173" priority="22" stopIfTrue="1">
      <formula>IF($B4="Yes",B5=0)</formula>
    </cfRule>
  </conditionalFormatting>
  <conditionalFormatting sqref="B4">
    <cfRule type="cellIs" dxfId="172" priority="21" operator="equal">
      <formula>0</formula>
    </cfRule>
  </conditionalFormatting>
  <conditionalFormatting sqref="A6">
    <cfRule type="expression" dxfId="171" priority="20" stopIfTrue="1">
      <formula>OR($B$4="No",$B$5="No")</formula>
    </cfRule>
  </conditionalFormatting>
  <conditionalFormatting sqref="N30:N31">
    <cfRule type="cellIs" dxfId="170" priority="19" stopIfTrue="1" operator="equal">
      <formula>999</formula>
    </cfRule>
  </conditionalFormatting>
  <conditionalFormatting sqref="D17:D26">
    <cfRule type="expression" dxfId="169" priority="18">
      <formula>B17="Yes"</formula>
    </cfRule>
  </conditionalFormatting>
  <conditionalFormatting sqref="Q30:Q31">
    <cfRule type="cellIs" dxfId="168" priority="16" stopIfTrue="1" operator="equal">
      <formula>999</formula>
    </cfRule>
  </conditionalFormatting>
  <conditionalFormatting sqref="B17:B26">
    <cfRule type="expression" dxfId="167" priority="35" stopIfTrue="1">
      <formula>AND($B$15="Yes",B17=0)</formula>
    </cfRule>
  </conditionalFormatting>
  <conditionalFormatting sqref="B33:B34">
    <cfRule type="expression" dxfId="166" priority="12" stopIfTrue="1">
      <formula>AND($B$8="Yes",$B$11="Yes",$B$32="No",B33=0)</formula>
    </cfRule>
  </conditionalFormatting>
  <conditionalFormatting sqref="B41">
    <cfRule type="expression" dxfId="165" priority="10">
      <formula>AND($B$41="",$B$33="Yes")</formula>
    </cfRule>
  </conditionalFormatting>
  <conditionalFormatting sqref="B38:B40">
    <cfRule type="expression" dxfId="164" priority="9">
      <formula>AND($B38="",$B$32="No")</formula>
    </cfRule>
  </conditionalFormatting>
  <conditionalFormatting sqref="B42">
    <cfRule type="expression" dxfId="163" priority="8">
      <formula>AND($B$42="",$B$34="Yes")</formula>
    </cfRule>
  </conditionalFormatting>
  <conditionalFormatting sqref="J32:Q34">
    <cfRule type="cellIs" dxfId="162" priority="2" stopIfTrue="1" operator="equal">
      <formula>999</formula>
    </cfRule>
  </conditionalFormatting>
  <conditionalFormatting sqref="B32">
    <cfRule type="expression" dxfId="161" priority="1" stopIfTrue="1">
      <formula>AND($B$8="Yes",$B$11="Yes",B32=0)</formula>
    </cfRule>
  </conditionalFormatting>
  <dataValidations count="6">
    <dataValidation type="list" allowBlank="1" showInputMessage="1" showErrorMessage="1" sqref="WVJ983053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B65549 IX65549 ST65549 ACP65549 AML65549 AWH65549 BGD65549 BPZ65549 BZV65549 CJR65549 CTN65549 DDJ65549 DNF65549 DXB65549 EGX65549 EQT65549 FAP65549 FKL65549 FUH65549 GED65549 GNZ65549 GXV65549 HHR65549 HRN65549 IBJ65549 ILF65549 IVB65549 JEX65549 JOT65549 JYP65549 KIL65549 KSH65549 LCD65549 LLZ65549 LVV65549 MFR65549 MPN65549 MZJ65549 NJF65549 NTB65549 OCX65549 OMT65549 OWP65549 PGL65549 PQH65549 QAD65549 QJZ65549 QTV65549 RDR65549 RNN65549 RXJ65549 SHF65549 SRB65549 TAX65549 TKT65549 TUP65549 UEL65549 UOH65549 UYD65549 VHZ65549 VRV65549 WBR65549 WLN65549 WVJ65549 B131085 IX131085 ST131085 ACP131085 AML131085 AWH131085 BGD131085 BPZ131085 BZV131085 CJR131085 CTN131085 DDJ131085 DNF131085 DXB131085 EGX131085 EQT131085 FAP131085 FKL131085 FUH131085 GED131085 GNZ131085 GXV131085 HHR131085 HRN131085 IBJ131085 ILF131085 IVB131085 JEX131085 JOT131085 JYP131085 KIL131085 KSH131085 LCD131085 LLZ131085 LVV131085 MFR131085 MPN131085 MZJ131085 NJF131085 NTB131085 OCX131085 OMT131085 OWP131085 PGL131085 PQH131085 QAD131085 QJZ131085 QTV131085 RDR131085 RNN131085 RXJ131085 SHF131085 SRB131085 TAX131085 TKT131085 TUP131085 UEL131085 UOH131085 UYD131085 VHZ131085 VRV131085 WBR131085 WLN131085 WVJ131085 B196621 IX196621 ST196621 ACP196621 AML196621 AWH196621 BGD196621 BPZ196621 BZV196621 CJR196621 CTN196621 DDJ196621 DNF196621 DXB196621 EGX196621 EQT196621 FAP196621 FKL196621 FUH196621 GED196621 GNZ196621 GXV196621 HHR196621 HRN196621 IBJ196621 ILF196621 IVB196621 JEX196621 JOT196621 JYP196621 KIL196621 KSH196621 LCD196621 LLZ196621 LVV196621 MFR196621 MPN196621 MZJ196621 NJF196621 NTB196621 OCX196621 OMT196621 OWP196621 PGL196621 PQH196621 QAD196621 QJZ196621 QTV196621 RDR196621 RNN196621 RXJ196621 SHF196621 SRB196621 TAX196621 TKT196621 TUP196621 UEL196621 UOH196621 UYD196621 VHZ196621 VRV196621 WBR196621 WLN196621 WVJ196621 B262157 IX262157 ST262157 ACP262157 AML262157 AWH262157 BGD262157 BPZ262157 BZV262157 CJR262157 CTN262157 DDJ262157 DNF262157 DXB262157 EGX262157 EQT262157 FAP262157 FKL262157 FUH262157 GED262157 GNZ262157 GXV262157 HHR262157 HRN262157 IBJ262157 ILF262157 IVB262157 JEX262157 JOT262157 JYP262157 KIL262157 KSH262157 LCD262157 LLZ262157 LVV262157 MFR262157 MPN262157 MZJ262157 NJF262157 NTB262157 OCX262157 OMT262157 OWP262157 PGL262157 PQH262157 QAD262157 QJZ262157 QTV262157 RDR262157 RNN262157 RXJ262157 SHF262157 SRB262157 TAX262157 TKT262157 TUP262157 UEL262157 UOH262157 UYD262157 VHZ262157 VRV262157 WBR262157 WLN262157 WVJ262157 B327693 IX327693 ST327693 ACP327693 AML327693 AWH327693 BGD327693 BPZ327693 BZV327693 CJR327693 CTN327693 DDJ327693 DNF327693 DXB327693 EGX327693 EQT327693 FAP327693 FKL327693 FUH327693 GED327693 GNZ327693 GXV327693 HHR327693 HRN327693 IBJ327693 ILF327693 IVB327693 JEX327693 JOT327693 JYP327693 KIL327693 KSH327693 LCD327693 LLZ327693 LVV327693 MFR327693 MPN327693 MZJ327693 NJF327693 NTB327693 OCX327693 OMT327693 OWP327693 PGL327693 PQH327693 QAD327693 QJZ327693 QTV327693 RDR327693 RNN327693 RXJ327693 SHF327693 SRB327693 TAX327693 TKT327693 TUP327693 UEL327693 UOH327693 UYD327693 VHZ327693 VRV327693 WBR327693 WLN327693 WVJ327693 B393229 IX393229 ST393229 ACP393229 AML393229 AWH393229 BGD393229 BPZ393229 BZV393229 CJR393229 CTN393229 DDJ393229 DNF393229 DXB393229 EGX393229 EQT393229 FAP393229 FKL393229 FUH393229 GED393229 GNZ393229 GXV393229 HHR393229 HRN393229 IBJ393229 ILF393229 IVB393229 JEX393229 JOT393229 JYP393229 KIL393229 KSH393229 LCD393229 LLZ393229 LVV393229 MFR393229 MPN393229 MZJ393229 NJF393229 NTB393229 OCX393229 OMT393229 OWP393229 PGL393229 PQH393229 QAD393229 QJZ393229 QTV393229 RDR393229 RNN393229 RXJ393229 SHF393229 SRB393229 TAX393229 TKT393229 TUP393229 UEL393229 UOH393229 UYD393229 VHZ393229 VRV393229 WBR393229 WLN393229 WVJ393229 B458765 IX458765 ST458765 ACP458765 AML458765 AWH458765 BGD458765 BPZ458765 BZV458765 CJR458765 CTN458765 DDJ458765 DNF458765 DXB458765 EGX458765 EQT458765 FAP458765 FKL458765 FUH458765 GED458765 GNZ458765 GXV458765 HHR458765 HRN458765 IBJ458765 ILF458765 IVB458765 JEX458765 JOT458765 JYP458765 KIL458765 KSH458765 LCD458765 LLZ458765 LVV458765 MFR458765 MPN458765 MZJ458765 NJF458765 NTB458765 OCX458765 OMT458765 OWP458765 PGL458765 PQH458765 QAD458765 QJZ458765 QTV458765 RDR458765 RNN458765 RXJ458765 SHF458765 SRB458765 TAX458765 TKT458765 TUP458765 UEL458765 UOH458765 UYD458765 VHZ458765 VRV458765 WBR458765 WLN458765 WVJ458765 B524301 IX524301 ST524301 ACP524301 AML524301 AWH524301 BGD524301 BPZ524301 BZV524301 CJR524301 CTN524301 DDJ524301 DNF524301 DXB524301 EGX524301 EQT524301 FAP524301 FKL524301 FUH524301 GED524301 GNZ524301 GXV524301 HHR524301 HRN524301 IBJ524301 ILF524301 IVB524301 JEX524301 JOT524301 JYP524301 KIL524301 KSH524301 LCD524301 LLZ524301 LVV524301 MFR524301 MPN524301 MZJ524301 NJF524301 NTB524301 OCX524301 OMT524301 OWP524301 PGL524301 PQH524301 QAD524301 QJZ524301 QTV524301 RDR524301 RNN524301 RXJ524301 SHF524301 SRB524301 TAX524301 TKT524301 TUP524301 UEL524301 UOH524301 UYD524301 VHZ524301 VRV524301 WBR524301 WLN524301 WVJ524301 B589837 IX589837 ST589837 ACP589837 AML589837 AWH589837 BGD589837 BPZ589837 BZV589837 CJR589837 CTN589837 DDJ589837 DNF589837 DXB589837 EGX589837 EQT589837 FAP589837 FKL589837 FUH589837 GED589837 GNZ589837 GXV589837 HHR589837 HRN589837 IBJ589837 ILF589837 IVB589837 JEX589837 JOT589837 JYP589837 KIL589837 KSH589837 LCD589837 LLZ589837 LVV589837 MFR589837 MPN589837 MZJ589837 NJF589837 NTB589837 OCX589837 OMT589837 OWP589837 PGL589837 PQH589837 QAD589837 QJZ589837 QTV589837 RDR589837 RNN589837 RXJ589837 SHF589837 SRB589837 TAX589837 TKT589837 TUP589837 UEL589837 UOH589837 UYD589837 VHZ589837 VRV589837 WBR589837 WLN589837 WVJ589837 B655373 IX655373 ST655373 ACP655373 AML655373 AWH655373 BGD655373 BPZ655373 BZV655373 CJR655373 CTN655373 DDJ655373 DNF655373 DXB655373 EGX655373 EQT655373 FAP655373 FKL655373 FUH655373 GED655373 GNZ655373 GXV655373 HHR655373 HRN655373 IBJ655373 ILF655373 IVB655373 JEX655373 JOT655373 JYP655373 KIL655373 KSH655373 LCD655373 LLZ655373 LVV655373 MFR655373 MPN655373 MZJ655373 NJF655373 NTB655373 OCX655373 OMT655373 OWP655373 PGL655373 PQH655373 QAD655373 QJZ655373 QTV655373 RDR655373 RNN655373 RXJ655373 SHF655373 SRB655373 TAX655373 TKT655373 TUP655373 UEL655373 UOH655373 UYD655373 VHZ655373 VRV655373 WBR655373 WLN655373 WVJ655373 B720909 IX720909 ST720909 ACP720909 AML720909 AWH720909 BGD720909 BPZ720909 BZV720909 CJR720909 CTN720909 DDJ720909 DNF720909 DXB720909 EGX720909 EQT720909 FAP720909 FKL720909 FUH720909 GED720909 GNZ720909 GXV720909 HHR720909 HRN720909 IBJ720909 ILF720909 IVB720909 JEX720909 JOT720909 JYP720909 KIL720909 KSH720909 LCD720909 LLZ720909 LVV720909 MFR720909 MPN720909 MZJ720909 NJF720909 NTB720909 OCX720909 OMT720909 OWP720909 PGL720909 PQH720909 QAD720909 QJZ720909 QTV720909 RDR720909 RNN720909 RXJ720909 SHF720909 SRB720909 TAX720909 TKT720909 TUP720909 UEL720909 UOH720909 UYD720909 VHZ720909 VRV720909 WBR720909 WLN720909 WVJ720909 B786445 IX786445 ST786445 ACP786445 AML786445 AWH786445 BGD786445 BPZ786445 BZV786445 CJR786445 CTN786445 DDJ786445 DNF786445 DXB786445 EGX786445 EQT786445 FAP786445 FKL786445 FUH786445 GED786445 GNZ786445 GXV786445 HHR786445 HRN786445 IBJ786445 ILF786445 IVB786445 JEX786445 JOT786445 JYP786445 KIL786445 KSH786445 LCD786445 LLZ786445 LVV786445 MFR786445 MPN786445 MZJ786445 NJF786445 NTB786445 OCX786445 OMT786445 OWP786445 PGL786445 PQH786445 QAD786445 QJZ786445 QTV786445 RDR786445 RNN786445 RXJ786445 SHF786445 SRB786445 TAX786445 TKT786445 TUP786445 UEL786445 UOH786445 UYD786445 VHZ786445 VRV786445 WBR786445 WLN786445 WVJ786445 B851981 IX851981 ST851981 ACP851981 AML851981 AWH851981 BGD851981 BPZ851981 BZV851981 CJR851981 CTN851981 DDJ851981 DNF851981 DXB851981 EGX851981 EQT851981 FAP851981 FKL851981 FUH851981 GED851981 GNZ851981 GXV851981 HHR851981 HRN851981 IBJ851981 ILF851981 IVB851981 JEX851981 JOT851981 JYP851981 KIL851981 KSH851981 LCD851981 LLZ851981 LVV851981 MFR851981 MPN851981 MZJ851981 NJF851981 NTB851981 OCX851981 OMT851981 OWP851981 PGL851981 PQH851981 QAD851981 QJZ851981 QTV851981 RDR851981 RNN851981 RXJ851981 SHF851981 SRB851981 TAX851981 TKT851981 TUP851981 UEL851981 UOH851981 UYD851981 VHZ851981 VRV851981 WBR851981 WLN851981 WVJ851981 B917517 IX917517 ST917517 ACP917517 AML917517 AWH917517 BGD917517 BPZ917517 BZV917517 CJR917517 CTN917517 DDJ917517 DNF917517 DXB917517 EGX917517 EQT917517 FAP917517 FKL917517 FUH917517 GED917517 GNZ917517 GXV917517 HHR917517 HRN917517 IBJ917517 ILF917517 IVB917517 JEX917517 JOT917517 JYP917517 KIL917517 KSH917517 LCD917517 LLZ917517 LVV917517 MFR917517 MPN917517 MZJ917517 NJF917517 NTB917517 OCX917517 OMT917517 OWP917517 PGL917517 PQH917517 QAD917517 QJZ917517 QTV917517 RDR917517 RNN917517 RXJ917517 SHF917517 SRB917517 TAX917517 TKT917517 TUP917517 UEL917517 UOH917517 UYD917517 VHZ917517 VRV917517 WBR917517 WLN917517 WVJ917517 B983053 IX983053 ST983053 ACP983053 AML983053 AWH983053 BGD983053 BPZ983053 BZV983053 CJR983053 CTN983053 DDJ983053 DNF983053 DXB983053 EGX983053 EQT983053 FAP983053 FKL983053 FUH983053 GED983053 GNZ983053 GXV983053 HHR983053 HRN983053 IBJ983053 ILF983053 IVB983053 JEX983053 JOT983053 JYP983053 KIL983053 KSH983053 LCD983053 LLZ983053 LVV983053 MFR983053 MPN983053 MZJ983053 NJF983053 NTB983053 OCX983053 OMT983053 OWP983053 PGL983053 PQH983053 QAD983053 QJZ983053 QTV983053 RDR983053 RNN983053 RXJ983053 SHF983053 SRB983053 TAX983053 TKT983053 TUP983053 UEL983053 UOH983053 UYD983053 VHZ983053 VRV983053 WBR983053 WLN983053" xr:uid="{73838AD9-42E5-494B-A5A1-863378A034D8}">
      <formula1>$E$12:$E$14</formula1>
    </dataValidation>
    <dataValidation type="list" allowBlank="1" showInputMessage="1" showErrorMessage="1" sqref="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65548:C65549 IY65548:IY65549 SU65548:SU65549 ACQ65548:ACQ65549 AMM65548:AMM65549 AWI65548:AWI65549 BGE65548:BGE65549 BQA65548:BQA65549 BZW65548:BZW65549 CJS65548:CJS65549 CTO65548:CTO65549 DDK65548:DDK65549 DNG65548:DNG65549 DXC65548:DXC65549 EGY65548:EGY65549 EQU65548:EQU65549 FAQ65548:FAQ65549 FKM65548:FKM65549 FUI65548:FUI65549 GEE65548:GEE65549 GOA65548:GOA65549 GXW65548:GXW65549 HHS65548:HHS65549 HRO65548:HRO65549 IBK65548:IBK65549 ILG65548:ILG65549 IVC65548:IVC65549 JEY65548:JEY65549 JOU65548:JOU65549 JYQ65548:JYQ65549 KIM65548:KIM65549 KSI65548:KSI65549 LCE65548:LCE65549 LMA65548:LMA65549 LVW65548:LVW65549 MFS65548:MFS65549 MPO65548:MPO65549 MZK65548:MZK65549 NJG65548:NJG65549 NTC65548:NTC65549 OCY65548:OCY65549 OMU65548:OMU65549 OWQ65548:OWQ65549 PGM65548:PGM65549 PQI65548:PQI65549 QAE65548:QAE65549 QKA65548:QKA65549 QTW65548:QTW65549 RDS65548:RDS65549 RNO65548:RNO65549 RXK65548:RXK65549 SHG65548:SHG65549 SRC65548:SRC65549 TAY65548:TAY65549 TKU65548:TKU65549 TUQ65548:TUQ65549 UEM65548:UEM65549 UOI65548:UOI65549 UYE65548:UYE65549 VIA65548:VIA65549 VRW65548:VRW65549 WBS65548:WBS65549 WLO65548:WLO65549 WVK65548:WVK65549 C131084:C131085 IY131084:IY131085 SU131084:SU131085 ACQ131084:ACQ131085 AMM131084:AMM131085 AWI131084:AWI131085 BGE131084:BGE131085 BQA131084:BQA131085 BZW131084:BZW131085 CJS131084:CJS131085 CTO131084:CTO131085 DDK131084:DDK131085 DNG131084:DNG131085 DXC131084:DXC131085 EGY131084:EGY131085 EQU131084:EQU131085 FAQ131084:FAQ131085 FKM131084:FKM131085 FUI131084:FUI131085 GEE131084:GEE131085 GOA131084:GOA131085 GXW131084:GXW131085 HHS131084:HHS131085 HRO131084:HRO131085 IBK131084:IBK131085 ILG131084:ILG131085 IVC131084:IVC131085 JEY131084:JEY131085 JOU131084:JOU131085 JYQ131084:JYQ131085 KIM131084:KIM131085 KSI131084:KSI131085 LCE131084:LCE131085 LMA131084:LMA131085 LVW131084:LVW131085 MFS131084:MFS131085 MPO131084:MPO131085 MZK131084:MZK131085 NJG131084:NJG131085 NTC131084:NTC131085 OCY131084:OCY131085 OMU131084:OMU131085 OWQ131084:OWQ131085 PGM131084:PGM131085 PQI131084:PQI131085 QAE131084:QAE131085 QKA131084:QKA131085 QTW131084:QTW131085 RDS131084:RDS131085 RNO131084:RNO131085 RXK131084:RXK131085 SHG131084:SHG131085 SRC131084:SRC131085 TAY131084:TAY131085 TKU131084:TKU131085 TUQ131084:TUQ131085 UEM131084:UEM131085 UOI131084:UOI131085 UYE131084:UYE131085 VIA131084:VIA131085 VRW131084:VRW131085 WBS131084:WBS131085 WLO131084:WLO131085 WVK131084:WVK131085 C196620:C196621 IY196620:IY196621 SU196620:SU196621 ACQ196620:ACQ196621 AMM196620:AMM196621 AWI196620:AWI196621 BGE196620:BGE196621 BQA196620:BQA196621 BZW196620:BZW196621 CJS196620:CJS196621 CTO196620:CTO196621 DDK196620:DDK196621 DNG196620:DNG196621 DXC196620:DXC196621 EGY196620:EGY196621 EQU196620:EQU196621 FAQ196620:FAQ196621 FKM196620:FKM196621 FUI196620:FUI196621 GEE196620:GEE196621 GOA196620:GOA196621 GXW196620:GXW196621 HHS196620:HHS196621 HRO196620:HRO196621 IBK196620:IBK196621 ILG196620:ILG196621 IVC196620:IVC196621 JEY196620:JEY196621 JOU196620:JOU196621 JYQ196620:JYQ196621 KIM196620:KIM196621 KSI196620:KSI196621 LCE196620:LCE196621 LMA196620:LMA196621 LVW196620:LVW196621 MFS196620:MFS196621 MPO196620:MPO196621 MZK196620:MZK196621 NJG196620:NJG196621 NTC196620:NTC196621 OCY196620:OCY196621 OMU196620:OMU196621 OWQ196620:OWQ196621 PGM196620:PGM196621 PQI196620:PQI196621 QAE196620:QAE196621 QKA196620:QKA196621 QTW196620:QTW196621 RDS196620:RDS196621 RNO196620:RNO196621 RXK196620:RXK196621 SHG196620:SHG196621 SRC196620:SRC196621 TAY196620:TAY196621 TKU196620:TKU196621 TUQ196620:TUQ196621 UEM196620:UEM196621 UOI196620:UOI196621 UYE196620:UYE196621 VIA196620:VIA196621 VRW196620:VRW196621 WBS196620:WBS196621 WLO196620:WLO196621 WVK196620:WVK196621 C262156:C262157 IY262156:IY262157 SU262156:SU262157 ACQ262156:ACQ262157 AMM262156:AMM262157 AWI262156:AWI262157 BGE262156:BGE262157 BQA262156:BQA262157 BZW262156:BZW262157 CJS262156:CJS262157 CTO262156:CTO262157 DDK262156:DDK262157 DNG262156:DNG262157 DXC262156:DXC262157 EGY262156:EGY262157 EQU262156:EQU262157 FAQ262156:FAQ262157 FKM262156:FKM262157 FUI262156:FUI262157 GEE262156:GEE262157 GOA262156:GOA262157 GXW262156:GXW262157 HHS262156:HHS262157 HRO262156:HRO262157 IBK262156:IBK262157 ILG262156:ILG262157 IVC262156:IVC262157 JEY262156:JEY262157 JOU262156:JOU262157 JYQ262156:JYQ262157 KIM262156:KIM262157 KSI262156:KSI262157 LCE262156:LCE262157 LMA262156:LMA262157 LVW262156:LVW262157 MFS262156:MFS262157 MPO262156:MPO262157 MZK262156:MZK262157 NJG262156:NJG262157 NTC262156:NTC262157 OCY262156:OCY262157 OMU262156:OMU262157 OWQ262156:OWQ262157 PGM262156:PGM262157 PQI262156:PQI262157 QAE262156:QAE262157 QKA262156:QKA262157 QTW262156:QTW262157 RDS262156:RDS262157 RNO262156:RNO262157 RXK262156:RXK262157 SHG262156:SHG262157 SRC262156:SRC262157 TAY262156:TAY262157 TKU262156:TKU262157 TUQ262156:TUQ262157 UEM262156:UEM262157 UOI262156:UOI262157 UYE262156:UYE262157 VIA262156:VIA262157 VRW262156:VRW262157 WBS262156:WBS262157 WLO262156:WLO262157 WVK262156:WVK262157 C327692:C327693 IY327692:IY327693 SU327692:SU327693 ACQ327692:ACQ327693 AMM327692:AMM327693 AWI327692:AWI327693 BGE327692:BGE327693 BQA327692:BQA327693 BZW327692:BZW327693 CJS327692:CJS327693 CTO327692:CTO327693 DDK327692:DDK327693 DNG327692:DNG327693 DXC327692:DXC327693 EGY327692:EGY327693 EQU327692:EQU327693 FAQ327692:FAQ327693 FKM327692:FKM327693 FUI327692:FUI327693 GEE327692:GEE327693 GOA327692:GOA327693 GXW327692:GXW327693 HHS327692:HHS327693 HRO327692:HRO327693 IBK327692:IBK327693 ILG327692:ILG327693 IVC327692:IVC327693 JEY327692:JEY327693 JOU327692:JOU327693 JYQ327692:JYQ327693 KIM327692:KIM327693 KSI327692:KSI327693 LCE327692:LCE327693 LMA327692:LMA327693 LVW327692:LVW327693 MFS327692:MFS327693 MPO327692:MPO327693 MZK327692:MZK327693 NJG327692:NJG327693 NTC327692:NTC327693 OCY327692:OCY327693 OMU327692:OMU327693 OWQ327692:OWQ327693 PGM327692:PGM327693 PQI327692:PQI327693 QAE327692:QAE327693 QKA327692:QKA327693 QTW327692:QTW327693 RDS327692:RDS327693 RNO327692:RNO327693 RXK327692:RXK327693 SHG327692:SHG327693 SRC327692:SRC327693 TAY327692:TAY327693 TKU327692:TKU327693 TUQ327692:TUQ327693 UEM327692:UEM327693 UOI327692:UOI327693 UYE327692:UYE327693 VIA327692:VIA327693 VRW327692:VRW327693 WBS327692:WBS327693 WLO327692:WLO327693 WVK327692:WVK327693 C393228:C393229 IY393228:IY393229 SU393228:SU393229 ACQ393228:ACQ393229 AMM393228:AMM393229 AWI393228:AWI393229 BGE393228:BGE393229 BQA393228:BQA393229 BZW393228:BZW393229 CJS393228:CJS393229 CTO393228:CTO393229 DDK393228:DDK393229 DNG393228:DNG393229 DXC393228:DXC393229 EGY393228:EGY393229 EQU393228:EQU393229 FAQ393228:FAQ393229 FKM393228:FKM393229 FUI393228:FUI393229 GEE393228:GEE393229 GOA393228:GOA393229 GXW393228:GXW393229 HHS393228:HHS393229 HRO393228:HRO393229 IBK393228:IBK393229 ILG393228:ILG393229 IVC393228:IVC393229 JEY393228:JEY393229 JOU393228:JOU393229 JYQ393228:JYQ393229 KIM393228:KIM393229 KSI393228:KSI393229 LCE393228:LCE393229 LMA393228:LMA393229 LVW393228:LVW393229 MFS393228:MFS393229 MPO393228:MPO393229 MZK393228:MZK393229 NJG393228:NJG393229 NTC393228:NTC393229 OCY393228:OCY393229 OMU393228:OMU393229 OWQ393228:OWQ393229 PGM393228:PGM393229 PQI393228:PQI393229 QAE393228:QAE393229 QKA393228:QKA393229 QTW393228:QTW393229 RDS393228:RDS393229 RNO393228:RNO393229 RXK393228:RXK393229 SHG393228:SHG393229 SRC393228:SRC393229 TAY393228:TAY393229 TKU393228:TKU393229 TUQ393228:TUQ393229 UEM393228:UEM393229 UOI393228:UOI393229 UYE393228:UYE393229 VIA393228:VIA393229 VRW393228:VRW393229 WBS393228:WBS393229 WLO393228:WLO393229 WVK393228:WVK393229 C458764:C458765 IY458764:IY458765 SU458764:SU458765 ACQ458764:ACQ458765 AMM458764:AMM458765 AWI458764:AWI458765 BGE458764:BGE458765 BQA458764:BQA458765 BZW458764:BZW458765 CJS458764:CJS458765 CTO458764:CTO458765 DDK458764:DDK458765 DNG458764:DNG458765 DXC458764:DXC458765 EGY458764:EGY458765 EQU458764:EQU458765 FAQ458764:FAQ458765 FKM458764:FKM458765 FUI458764:FUI458765 GEE458764:GEE458765 GOA458764:GOA458765 GXW458764:GXW458765 HHS458764:HHS458765 HRO458764:HRO458765 IBK458764:IBK458765 ILG458764:ILG458765 IVC458764:IVC458765 JEY458764:JEY458765 JOU458764:JOU458765 JYQ458764:JYQ458765 KIM458764:KIM458765 KSI458764:KSI458765 LCE458764:LCE458765 LMA458764:LMA458765 LVW458764:LVW458765 MFS458764:MFS458765 MPO458764:MPO458765 MZK458764:MZK458765 NJG458764:NJG458765 NTC458764:NTC458765 OCY458764:OCY458765 OMU458764:OMU458765 OWQ458764:OWQ458765 PGM458764:PGM458765 PQI458764:PQI458765 QAE458764:QAE458765 QKA458764:QKA458765 QTW458764:QTW458765 RDS458764:RDS458765 RNO458764:RNO458765 RXK458764:RXK458765 SHG458764:SHG458765 SRC458764:SRC458765 TAY458764:TAY458765 TKU458764:TKU458765 TUQ458764:TUQ458765 UEM458764:UEM458765 UOI458764:UOI458765 UYE458764:UYE458765 VIA458764:VIA458765 VRW458764:VRW458765 WBS458764:WBS458765 WLO458764:WLO458765 WVK458764:WVK458765 C524300:C524301 IY524300:IY524301 SU524300:SU524301 ACQ524300:ACQ524301 AMM524300:AMM524301 AWI524300:AWI524301 BGE524300:BGE524301 BQA524300:BQA524301 BZW524300:BZW524301 CJS524300:CJS524301 CTO524300:CTO524301 DDK524300:DDK524301 DNG524300:DNG524301 DXC524300:DXC524301 EGY524300:EGY524301 EQU524300:EQU524301 FAQ524300:FAQ524301 FKM524300:FKM524301 FUI524300:FUI524301 GEE524300:GEE524301 GOA524300:GOA524301 GXW524300:GXW524301 HHS524300:HHS524301 HRO524300:HRO524301 IBK524300:IBK524301 ILG524300:ILG524301 IVC524300:IVC524301 JEY524300:JEY524301 JOU524300:JOU524301 JYQ524300:JYQ524301 KIM524300:KIM524301 KSI524300:KSI524301 LCE524300:LCE524301 LMA524300:LMA524301 LVW524300:LVW524301 MFS524300:MFS524301 MPO524300:MPO524301 MZK524300:MZK524301 NJG524300:NJG524301 NTC524300:NTC524301 OCY524300:OCY524301 OMU524300:OMU524301 OWQ524300:OWQ524301 PGM524300:PGM524301 PQI524300:PQI524301 QAE524300:QAE524301 QKA524300:QKA524301 QTW524300:QTW524301 RDS524300:RDS524301 RNO524300:RNO524301 RXK524300:RXK524301 SHG524300:SHG524301 SRC524300:SRC524301 TAY524300:TAY524301 TKU524300:TKU524301 TUQ524300:TUQ524301 UEM524300:UEM524301 UOI524300:UOI524301 UYE524300:UYE524301 VIA524300:VIA524301 VRW524300:VRW524301 WBS524300:WBS524301 WLO524300:WLO524301 WVK524300:WVK524301 C589836:C589837 IY589836:IY589837 SU589836:SU589837 ACQ589836:ACQ589837 AMM589836:AMM589837 AWI589836:AWI589837 BGE589836:BGE589837 BQA589836:BQA589837 BZW589836:BZW589837 CJS589836:CJS589837 CTO589836:CTO589837 DDK589836:DDK589837 DNG589836:DNG589837 DXC589836:DXC589837 EGY589836:EGY589837 EQU589836:EQU589837 FAQ589836:FAQ589837 FKM589836:FKM589837 FUI589836:FUI589837 GEE589836:GEE589837 GOA589836:GOA589837 GXW589836:GXW589837 HHS589836:HHS589837 HRO589836:HRO589837 IBK589836:IBK589837 ILG589836:ILG589837 IVC589836:IVC589837 JEY589836:JEY589837 JOU589836:JOU589837 JYQ589836:JYQ589837 KIM589836:KIM589837 KSI589836:KSI589837 LCE589836:LCE589837 LMA589836:LMA589837 LVW589836:LVW589837 MFS589836:MFS589837 MPO589836:MPO589837 MZK589836:MZK589837 NJG589836:NJG589837 NTC589836:NTC589837 OCY589836:OCY589837 OMU589836:OMU589837 OWQ589836:OWQ589837 PGM589836:PGM589837 PQI589836:PQI589837 QAE589836:QAE589837 QKA589836:QKA589837 QTW589836:QTW589837 RDS589836:RDS589837 RNO589836:RNO589837 RXK589836:RXK589837 SHG589836:SHG589837 SRC589836:SRC589837 TAY589836:TAY589837 TKU589836:TKU589837 TUQ589836:TUQ589837 UEM589836:UEM589837 UOI589836:UOI589837 UYE589836:UYE589837 VIA589836:VIA589837 VRW589836:VRW589837 WBS589836:WBS589837 WLO589836:WLO589837 WVK589836:WVK589837 C655372:C655373 IY655372:IY655373 SU655372:SU655373 ACQ655372:ACQ655373 AMM655372:AMM655373 AWI655372:AWI655373 BGE655372:BGE655373 BQA655372:BQA655373 BZW655372:BZW655373 CJS655372:CJS655373 CTO655372:CTO655373 DDK655372:DDK655373 DNG655372:DNG655373 DXC655372:DXC655373 EGY655372:EGY655373 EQU655372:EQU655373 FAQ655372:FAQ655373 FKM655372:FKM655373 FUI655372:FUI655373 GEE655372:GEE655373 GOA655372:GOA655373 GXW655372:GXW655373 HHS655372:HHS655373 HRO655372:HRO655373 IBK655372:IBK655373 ILG655372:ILG655373 IVC655372:IVC655373 JEY655372:JEY655373 JOU655372:JOU655373 JYQ655372:JYQ655373 KIM655372:KIM655373 KSI655372:KSI655373 LCE655372:LCE655373 LMA655372:LMA655373 LVW655372:LVW655373 MFS655372:MFS655373 MPO655372:MPO655373 MZK655372:MZK655373 NJG655372:NJG655373 NTC655372:NTC655373 OCY655372:OCY655373 OMU655372:OMU655373 OWQ655372:OWQ655373 PGM655372:PGM655373 PQI655372:PQI655373 QAE655372:QAE655373 QKA655372:QKA655373 QTW655372:QTW655373 RDS655372:RDS655373 RNO655372:RNO655373 RXK655372:RXK655373 SHG655372:SHG655373 SRC655372:SRC655373 TAY655372:TAY655373 TKU655372:TKU655373 TUQ655372:TUQ655373 UEM655372:UEM655373 UOI655372:UOI655373 UYE655372:UYE655373 VIA655372:VIA655373 VRW655372:VRW655373 WBS655372:WBS655373 WLO655372:WLO655373 WVK655372:WVK655373 C720908:C720909 IY720908:IY720909 SU720908:SU720909 ACQ720908:ACQ720909 AMM720908:AMM720909 AWI720908:AWI720909 BGE720908:BGE720909 BQA720908:BQA720909 BZW720908:BZW720909 CJS720908:CJS720909 CTO720908:CTO720909 DDK720908:DDK720909 DNG720908:DNG720909 DXC720908:DXC720909 EGY720908:EGY720909 EQU720908:EQU720909 FAQ720908:FAQ720909 FKM720908:FKM720909 FUI720908:FUI720909 GEE720908:GEE720909 GOA720908:GOA720909 GXW720908:GXW720909 HHS720908:HHS720909 HRO720908:HRO720909 IBK720908:IBK720909 ILG720908:ILG720909 IVC720908:IVC720909 JEY720908:JEY720909 JOU720908:JOU720909 JYQ720908:JYQ720909 KIM720908:KIM720909 KSI720908:KSI720909 LCE720908:LCE720909 LMA720908:LMA720909 LVW720908:LVW720909 MFS720908:MFS720909 MPO720908:MPO720909 MZK720908:MZK720909 NJG720908:NJG720909 NTC720908:NTC720909 OCY720908:OCY720909 OMU720908:OMU720909 OWQ720908:OWQ720909 PGM720908:PGM720909 PQI720908:PQI720909 QAE720908:QAE720909 QKA720908:QKA720909 QTW720908:QTW720909 RDS720908:RDS720909 RNO720908:RNO720909 RXK720908:RXK720909 SHG720908:SHG720909 SRC720908:SRC720909 TAY720908:TAY720909 TKU720908:TKU720909 TUQ720908:TUQ720909 UEM720908:UEM720909 UOI720908:UOI720909 UYE720908:UYE720909 VIA720908:VIA720909 VRW720908:VRW720909 WBS720908:WBS720909 WLO720908:WLO720909 WVK720908:WVK720909 C786444:C786445 IY786444:IY786445 SU786444:SU786445 ACQ786444:ACQ786445 AMM786444:AMM786445 AWI786444:AWI786445 BGE786444:BGE786445 BQA786444:BQA786445 BZW786444:BZW786445 CJS786444:CJS786445 CTO786444:CTO786445 DDK786444:DDK786445 DNG786444:DNG786445 DXC786444:DXC786445 EGY786444:EGY786445 EQU786444:EQU786445 FAQ786444:FAQ786445 FKM786444:FKM786445 FUI786444:FUI786445 GEE786444:GEE786445 GOA786444:GOA786445 GXW786444:GXW786445 HHS786444:HHS786445 HRO786444:HRO786445 IBK786444:IBK786445 ILG786444:ILG786445 IVC786444:IVC786445 JEY786444:JEY786445 JOU786444:JOU786445 JYQ786444:JYQ786445 KIM786444:KIM786445 KSI786444:KSI786445 LCE786444:LCE786445 LMA786444:LMA786445 LVW786444:LVW786445 MFS786444:MFS786445 MPO786444:MPO786445 MZK786444:MZK786445 NJG786444:NJG786445 NTC786444:NTC786445 OCY786444:OCY786445 OMU786444:OMU786445 OWQ786444:OWQ786445 PGM786444:PGM786445 PQI786444:PQI786445 QAE786444:QAE786445 QKA786444:QKA786445 QTW786444:QTW786445 RDS786444:RDS786445 RNO786444:RNO786445 RXK786444:RXK786445 SHG786444:SHG786445 SRC786444:SRC786445 TAY786444:TAY786445 TKU786444:TKU786445 TUQ786444:TUQ786445 UEM786444:UEM786445 UOI786444:UOI786445 UYE786444:UYE786445 VIA786444:VIA786445 VRW786444:VRW786445 WBS786444:WBS786445 WLO786444:WLO786445 WVK786444:WVK786445 C851980:C851981 IY851980:IY851981 SU851980:SU851981 ACQ851980:ACQ851981 AMM851980:AMM851981 AWI851980:AWI851981 BGE851980:BGE851981 BQA851980:BQA851981 BZW851980:BZW851981 CJS851980:CJS851981 CTO851980:CTO851981 DDK851980:DDK851981 DNG851980:DNG851981 DXC851980:DXC851981 EGY851980:EGY851981 EQU851980:EQU851981 FAQ851980:FAQ851981 FKM851980:FKM851981 FUI851980:FUI851981 GEE851980:GEE851981 GOA851980:GOA851981 GXW851980:GXW851981 HHS851980:HHS851981 HRO851980:HRO851981 IBK851980:IBK851981 ILG851980:ILG851981 IVC851980:IVC851981 JEY851980:JEY851981 JOU851980:JOU851981 JYQ851980:JYQ851981 KIM851980:KIM851981 KSI851980:KSI851981 LCE851980:LCE851981 LMA851980:LMA851981 LVW851980:LVW851981 MFS851980:MFS851981 MPO851980:MPO851981 MZK851980:MZK851981 NJG851980:NJG851981 NTC851980:NTC851981 OCY851980:OCY851981 OMU851980:OMU851981 OWQ851980:OWQ851981 PGM851980:PGM851981 PQI851980:PQI851981 QAE851980:QAE851981 QKA851980:QKA851981 QTW851980:QTW851981 RDS851980:RDS851981 RNO851980:RNO851981 RXK851980:RXK851981 SHG851980:SHG851981 SRC851980:SRC851981 TAY851980:TAY851981 TKU851980:TKU851981 TUQ851980:TUQ851981 UEM851980:UEM851981 UOI851980:UOI851981 UYE851980:UYE851981 VIA851980:VIA851981 VRW851980:VRW851981 WBS851980:WBS851981 WLO851980:WLO851981 WVK851980:WVK851981 C917516:C917517 IY917516:IY917517 SU917516:SU917517 ACQ917516:ACQ917517 AMM917516:AMM917517 AWI917516:AWI917517 BGE917516:BGE917517 BQA917516:BQA917517 BZW917516:BZW917517 CJS917516:CJS917517 CTO917516:CTO917517 DDK917516:DDK917517 DNG917516:DNG917517 DXC917516:DXC917517 EGY917516:EGY917517 EQU917516:EQU917517 FAQ917516:FAQ917517 FKM917516:FKM917517 FUI917516:FUI917517 GEE917516:GEE917517 GOA917516:GOA917517 GXW917516:GXW917517 HHS917516:HHS917517 HRO917516:HRO917517 IBK917516:IBK917517 ILG917516:ILG917517 IVC917516:IVC917517 JEY917516:JEY917517 JOU917516:JOU917517 JYQ917516:JYQ917517 KIM917516:KIM917517 KSI917516:KSI917517 LCE917516:LCE917517 LMA917516:LMA917517 LVW917516:LVW917517 MFS917516:MFS917517 MPO917516:MPO917517 MZK917516:MZK917517 NJG917516:NJG917517 NTC917516:NTC917517 OCY917516:OCY917517 OMU917516:OMU917517 OWQ917516:OWQ917517 PGM917516:PGM917517 PQI917516:PQI917517 QAE917516:QAE917517 QKA917516:QKA917517 QTW917516:QTW917517 RDS917516:RDS917517 RNO917516:RNO917517 RXK917516:RXK917517 SHG917516:SHG917517 SRC917516:SRC917517 TAY917516:TAY917517 TKU917516:TKU917517 TUQ917516:TUQ917517 UEM917516:UEM917517 UOI917516:UOI917517 UYE917516:UYE917517 VIA917516:VIA917517 VRW917516:VRW917517 WBS917516:WBS917517 WLO917516:WLO917517 WVK917516:WVK917517 C983052:C983053 IY983052:IY983053 SU983052:SU983053 ACQ983052:ACQ983053 AMM983052:AMM983053 AWI983052:AWI983053 BGE983052:BGE983053 BQA983052:BQA983053 BZW983052:BZW983053 CJS983052:CJS983053 CTO983052:CTO983053 DDK983052:DDK983053 DNG983052:DNG983053 DXC983052:DXC983053 EGY983052:EGY983053 EQU983052:EQU983053 FAQ983052:FAQ983053 FKM983052:FKM983053 FUI983052:FUI983053 GEE983052:GEE983053 GOA983052:GOA983053 GXW983052:GXW983053 HHS983052:HHS983053 HRO983052:HRO983053 IBK983052:IBK983053 ILG983052:ILG983053 IVC983052:IVC983053 JEY983052:JEY983053 JOU983052:JOU983053 JYQ983052:JYQ983053 KIM983052:KIM983053 KSI983052:KSI983053 LCE983052:LCE983053 LMA983052:LMA983053 LVW983052:LVW983053 MFS983052:MFS983053 MPO983052:MPO983053 MZK983052:MZK983053 NJG983052:NJG983053 NTC983052:NTC983053 OCY983052:OCY983053 OMU983052:OMU983053 OWQ983052:OWQ983053 PGM983052:PGM983053 PQI983052:PQI983053 QAE983052:QAE983053 QKA983052:QKA983053 QTW983052:QTW983053 RDS983052:RDS983053 RNO983052:RNO983053 RXK983052:RXK983053 SHG983052:SHG983053 SRC983052:SRC983053 TAY983052:TAY983053 TKU983052:TKU983053 TUQ983052:TUQ983053 UEM983052:UEM983053 UOI983052:UOI983053 UYE983052:UYE983053 VIA983052:VIA983053 VRW983052:VRW983053 WBS983052:WBS983053 WLO983052:WLO983053 WVK983052:WVK983053" xr:uid="{F9A3B906-7C91-4360-8144-17F844874D5C}">
      <formula1>$E$16:$E$25</formula1>
    </dataValidation>
    <dataValidation type="list" allowBlank="1" showInputMessage="1" showErrorMessage="1" sqref="B28 B7:B8 B4:B5 WLN983048 WBR983048 VRV983048 VHZ983048 UYD983048 UOH983048 UEL983048 TUP983048 TKT983048 TAX983048 SRB983048 SHF983048 RXJ983048 RNN983048 RDR983048 QTV983048 QJZ983048 QAD983048 PQH983048 PGL983048 OWP983048 OMT983048 OCX983048 NTB983048 NJF983048 MZJ983048 MPN983048 MFR983048 LVV983048 LLZ983048 LCD983048 KSH983048 KIL983048 JYP983048 JOT983048 JEX983048 IVB983048 ILF983048 IBJ983048 HRN983048 HHR983048 GXV983048 GNZ983048 GED983048 FUH983048 FKL983048 FAP983048 EQT983048 EGX983048 DXB983048 DNF983048 DDJ983048 CTN983048 CJR983048 BZV983048 BPZ983048 BGD983048 AWH983048 AML983048 ACP983048 ST983048 IX983048 B983048 WVJ917512 WLN917512 WBR917512 VRV917512 VHZ917512 UYD917512 UOH917512 UEL917512 TUP917512 TKT917512 TAX917512 SRB917512 SHF917512 RXJ917512 RNN917512 RDR917512 QTV917512 QJZ917512 QAD917512 PQH917512 PGL917512 OWP917512 OMT917512 OCX917512 NTB917512 NJF917512 MZJ917512 MPN917512 MFR917512 LVV917512 LLZ917512 LCD917512 KSH917512 KIL917512 JYP917512 JOT917512 JEX917512 IVB917512 ILF917512 IBJ917512 HRN917512 HHR917512 GXV917512 GNZ917512 GED917512 FUH917512 FKL917512 FAP917512 EQT917512 EGX917512 DXB917512 DNF917512 DDJ917512 CTN917512 CJR917512 BZV917512 BPZ917512 BGD917512 AWH917512 AML917512 ACP917512 ST917512 IX917512 B917512 WVJ851976 WLN851976 WBR851976 VRV851976 VHZ851976 UYD851976 UOH851976 UEL851976 TUP851976 TKT851976 TAX851976 SRB851976 SHF851976 RXJ851976 RNN851976 RDR851976 QTV851976 QJZ851976 QAD851976 PQH851976 PGL851976 OWP851976 OMT851976 OCX851976 NTB851976 NJF851976 MZJ851976 MPN851976 MFR851976 LVV851976 LLZ851976 LCD851976 KSH851976 KIL851976 JYP851976 JOT851976 JEX851976 IVB851976 ILF851976 IBJ851976 HRN851976 HHR851976 GXV851976 GNZ851976 GED851976 FUH851976 FKL851976 FAP851976 EQT851976 EGX851976 DXB851976 DNF851976 DDJ851976 CTN851976 CJR851976 BZV851976 BPZ851976 BGD851976 AWH851976 AML851976 ACP851976 ST851976 IX851976 B851976 WVJ786440 WLN786440 WBR786440 VRV786440 VHZ786440 UYD786440 UOH786440 UEL786440 TUP786440 TKT786440 TAX786440 SRB786440 SHF786440 RXJ786440 RNN786440 RDR786440 QTV786440 QJZ786440 QAD786440 PQH786440 PGL786440 OWP786440 OMT786440 OCX786440 NTB786440 NJF786440 MZJ786440 MPN786440 MFR786440 LVV786440 LLZ786440 LCD786440 KSH786440 KIL786440 JYP786440 JOT786440 JEX786440 IVB786440 ILF786440 IBJ786440 HRN786440 HHR786440 GXV786440 GNZ786440 GED786440 FUH786440 FKL786440 FAP786440 EQT786440 EGX786440 DXB786440 DNF786440 DDJ786440 CTN786440 CJR786440 BZV786440 BPZ786440 BGD786440 AWH786440 AML786440 ACP786440 ST786440 IX786440 B786440 WVJ720904 WLN720904 WBR720904 VRV720904 VHZ720904 UYD720904 UOH720904 UEL720904 TUP720904 TKT720904 TAX720904 SRB720904 SHF720904 RXJ720904 RNN720904 RDR720904 QTV720904 QJZ720904 QAD720904 PQH720904 PGL720904 OWP720904 OMT720904 OCX720904 NTB720904 NJF720904 MZJ720904 MPN720904 MFR720904 LVV720904 LLZ720904 LCD720904 KSH720904 KIL720904 JYP720904 JOT720904 JEX720904 IVB720904 ILF720904 IBJ720904 HRN720904 HHR720904 GXV720904 GNZ720904 GED720904 FUH720904 FKL720904 FAP720904 EQT720904 EGX720904 DXB720904 DNF720904 DDJ720904 CTN720904 CJR720904 BZV720904 BPZ720904 BGD720904 AWH720904 AML720904 ACP720904 ST720904 IX720904 B720904 WVJ655368 WLN655368 WBR655368 VRV655368 VHZ655368 UYD655368 UOH655368 UEL655368 TUP655368 TKT655368 TAX655368 SRB655368 SHF655368 RXJ655368 RNN655368 RDR655368 QTV655368 QJZ655368 QAD655368 PQH655368 PGL655368 OWP655368 OMT655368 OCX655368 NTB655368 NJF655368 MZJ655368 MPN655368 MFR655368 LVV655368 LLZ655368 LCD655368 KSH655368 KIL655368 JYP655368 JOT655368 JEX655368 IVB655368 ILF655368 IBJ655368 HRN655368 HHR655368 GXV655368 GNZ655368 GED655368 FUH655368 FKL655368 FAP655368 EQT655368 EGX655368 DXB655368 DNF655368 DDJ655368 CTN655368 CJR655368 BZV655368 BPZ655368 BGD655368 AWH655368 AML655368 ACP655368 ST655368 IX655368 B655368 WVJ589832 WLN589832 WBR589832 VRV589832 VHZ589832 UYD589832 UOH589832 UEL589832 TUP589832 TKT589832 TAX589832 SRB589832 SHF589832 RXJ589832 RNN589832 RDR589832 QTV589832 QJZ589832 QAD589832 PQH589832 PGL589832 OWP589832 OMT589832 OCX589832 NTB589832 NJF589832 MZJ589832 MPN589832 MFR589832 LVV589832 LLZ589832 LCD589832 KSH589832 KIL589832 JYP589832 JOT589832 JEX589832 IVB589832 ILF589832 IBJ589832 HRN589832 HHR589832 GXV589832 GNZ589832 GED589832 FUH589832 FKL589832 FAP589832 EQT589832 EGX589832 DXB589832 DNF589832 DDJ589832 CTN589832 CJR589832 BZV589832 BPZ589832 BGD589832 AWH589832 AML589832 ACP589832 ST589832 IX589832 B589832 WVJ524296 WLN524296 WBR524296 VRV524296 VHZ524296 UYD524296 UOH524296 UEL524296 TUP524296 TKT524296 TAX524296 SRB524296 SHF524296 RXJ524296 RNN524296 RDR524296 QTV524296 QJZ524296 QAD524296 PQH524296 PGL524296 OWP524296 OMT524296 OCX524296 NTB524296 NJF524296 MZJ524296 MPN524296 MFR524296 LVV524296 LLZ524296 LCD524296 KSH524296 KIL524296 JYP524296 JOT524296 JEX524296 IVB524296 ILF524296 IBJ524296 HRN524296 HHR524296 GXV524296 GNZ524296 GED524296 FUH524296 FKL524296 FAP524296 EQT524296 EGX524296 DXB524296 DNF524296 DDJ524296 CTN524296 CJR524296 BZV524296 BPZ524296 BGD524296 AWH524296 AML524296 ACP524296 ST524296 IX524296 B524296 WVJ458760 WLN458760 WBR458760 VRV458760 VHZ458760 UYD458760 UOH458760 UEL458760 TUP458760 TKT458760 TAX458760 SRB458760 SHF458760 RXJ458760 RNN458760 RDR458760 QTV458760 QJZ458760 QAD458760 PQH458760 PGL458760 OWP458760 OMT458760 OCX458760 NTB458760 NJF458760 MZJ458760 MPN458760 MFR458760 LVV458760 LLZ458760 LCD458760 KSH458760 KIL458760 JYP458760 JOT458760 JEX458760 IVB458760 ILF458760 IBJ458760 HRN458760 HHR458760 GXV458760 GNZ458760 GED458760 FUH458760 FKL458760 FAP458760 EQT458760 EGX458760 DXB458760 DNF458760 DDJ458760 CTN458760 CJR458760 BZV458760 BPZ458760 BGD458760 AWH458760 AML458760 ACP458760 ST458760 IX458760 B458760 WVJ393224 WLN393224 WBR393224 VRV393224 VHZ393224 UYD393224 UOH393224 UEL393224 TUP393224 TKT393224 TAX393224 SRB393224 SHF393224 RXJ393224 RNN393224 RDR393224 QTV393224 QJZ393224 QAD393224 PQH393224 PGL393224 OWP393224 OMT393224 OCX393224 NTB393224 NJF393224 MZJ393224 MPN393224 MFR393224 LVV393224 LLZ393224 LCD393224 KSH393224 KIL393224 JYP393224 JOT393224 JEX393224 IVB393224 ILF393224 IBJ393224 HRN393224 HHR393224 GXV393224 GNZ393224 GED393224 FUH393224 FKL393224 FAP393224 EQT393224 EGX393224 DXB393224 DNF393224 DDJ393224 CTN393224 CJR393224 BZV393224 BPZ393224 BGD393224 AWH393224 AML393224 ACP393224 ST393224 IX393224 B393224 WVJ327688 WLN327688 WBR327688 VRV327688 VHZ327688 UYD327688 UOH327688 UEL327688 TUP327688 TKT327688 TAX327688 SRB327688 SHF327688 RXJ327688 RNN327688 RDR327688 QTV327688 QJZ327688 QAD327688 PQH327688 PGL327688 OWP327688 OMT327688 OCX327688 NTB327688 NJF327688 MZJ327688 MPN327688 MFR327688 LVV327688 LLZ327688 LCD327688 KSH327688 KIL327688 JYP327688 JOT327688 JEX327688 IVB327688 ILF327688 IBJ327688 HRN327688 HHR327688 GXV327688 GNZ327688 GED327688 FUH327688 FKL327688 FAP327688 EQT327688 EGX327688 DXB327688 DNF327688 DDJ327688 CTN327688 CJR327688 BZV327688 BPZ327688 BGD327688 AWH327688 AML327688 ACP327688 ST327688 IX327688 B327688 WVJ262152 WLN262152 WBR262152 VRV262152 VHZ262152 UYD262152 UOH262152 UEL262152 TUP262152 TKT262152 TAX262152 SRB262152 SHF262152 RXJ262152 RNN262152 RDR262152 QTV262152 QJZ262152 QAD262152 PQH262152 PGL262152 OWP262152 OMT262152 OCX262152 NTB262152 NJF262152 MZJ262152 MPN262152 MFR262152 LVV262152 LLZ262152 LCD262152 KSH262152 KIL262152 JYP262152 JOT262152 JEX262152 IVB262152 ILF262152 IBJ262152 HRN262152 HHR262152 GXV262152 GNZ262152 GED262152 FUH262152 FKL262152 FAP262152 EQT262152 EGX262152 DXB262152 DNF262152 DDJ262152 CTN262152 CJR262152 BZV262152 BPZ262152 BGD262152 AWH262152 AML262152 ACP262152 ST262152 IX262152 B262152 WVJ196616 WLN196616 WBR196616 VRV196616 VHZ196616 UYD196616 UOH196616 UEL196616 TUP196616 TKT196616 TAX196616 SRB196616 SHF196616 RXJ196616 RNN196616 RDR196616 QTV196616 QJZ196616 QAD196616 PQH196616 PGL196616 OWP196616 OMT196616 OCX196616 NTB196616 NJF196616 MZJ196616 MPN196616 MFR196616 LVV196616 LLZ196616 LCD196616 KSH196616 KIL196616 JYP196616 JOT196616 JEX196616 IVB196616 ILF196616 IBJ196616 HRN196616 HHR196616 GXV196616 GNZ196616 GED196616 FUH196616 FKL196616 FAP196616 EQT196616 EGX196616 DXB196616 DNF196616 DDJ196616 CTN196616 CJR196616 BZV196616 BPZ196616 BGD196616 AWH196616 AML196616 ACP196616 ST196616 IX196616 B196616 WVJ131080 WLN131080 WBR131080 VRV131080 VHZ131080 UYD131080 UOH131080 UEL131080 TUP131080 TKT131080 TAX131080 SRB131080 SHF131080 RXJ131080 RNN131080 RDR131080 QTV131080 QJZ131080 QAD131080 PQH131080 PGL131080 OWP131080 OMT131080 OCX131080 NTB131080 NJF131080 MZJ131080 MPN131080 MFR131080 LVV131080 LLZ131080 LCD131080 KSH131080 KIL131080 JYP131080 JOT131080 JEX131080 IVB131080 ILF131080 IBJ131080 HRN131080 HHR131080 GXV131080 GNZ131080 GED131080 FUH131080 FKL131080 FAP131080 EQT131080 EGX131080 DXB131080 DNF131080 DDJ131080 CTN131080 CJR131080 BZV131080 BPZ131080 BGD131080 AWH131080 AML131080 ACP131080 ST131080 IX131080 B131080 WVJ65544 WLN65544 WBR65544 VRV65544 VHZ65544 UYD65544 UOH65544 UEL65544 TUP65544 TKT65544 TAX65544 SRB65544 SHF65544 RXJ65544 RNN65544 RDR65544 QTV65544 QJZ65544 QAD65544 PQH65544 PGL65544 OWP65544 OMT65544 OCX65544 NTB65544 NJF65544 MZJ65544 MPN65544 MFR65544 LVV65544 LLZ65544 LCD65544 KSH65544 KIL65544 JYP65544 JOT65544 JEX65544 IVB65544 ILF65544 IBJ65544 HRN65544 HHR65544 GXV65544 GNZ65544 GED65544 FUH65544 FKL65544 FAP65544 EQT65544 EGX65544 DXB65544 DNF65544 DDJ65544 CTN65544 CJR65544 BZV65544 BPZ65544 BGD65544 AWH65544 AML65544 ACP65544 ST65544 IX65544 B65544 WVJ8 WLN8 WBR8 VRV8 VHZ8 UYD8 UOH8 UEL8 TUP8 TKT8 TAX8 SRB8 SHF8 RXJ8 RNN8 RDR8 QTV8 QJZ8 QAD8 PQH8 PGL8 OWP8 OMT8 OCX8 NTB8 NJF8 MZJ8 MPN8 MFR8 LVV8 LLZ8 LCD8 KSH8 KIL8 JYP8 JOT8 JEX8 IVB8 ILF8 IBJ8 HRN8 HHR8 GXV8 GNZ8 GED8 FUH8 FKL8 FAP8 EQT8 EGX8 DXB8 DNF8 DDJ8 CTN8 CJR8 BZV8 BPZ8 BGD8 AWH8 AML8 ACP8 ST8 IX8 WVJ983048 WVJ983072 WLN983072 WBR983072 VRV983072 VHZ983072 UYD983072 UOH983072 UEL983072 TUP983072 TKT983072 TAX983072 SRB983072 SHF983072 RXJ983072 RNN983072 RDR983072 QTV983072 QJZ983072 QAD983072 PQH983072 PGL983072 OWP983072 OMT983072 OCX983072 NTB983072 NJF983072 MZJ983072 MPN983072 MFR983072 LVV983072 LLZ983072 LCD983072 KSH983072 KIL983072 JYP983072 JOT983072 JEX983072 IVB983072 ILF983072 IBJ983072 HRN983072 HHR983072 GXV983072 GNZ983072 GED983072 FUH983072 FKL983072 FAP983072 EQT983072 EGX983072 DXB983072 DNF983072 DDJ983072 CTN983072 CJR983072 BZV983072 BPZ983072 BGD983072 AWH983072 AML983072 ACP983072 ST983072 IX983072 B983072 WVJ917536 WLN917536 WBR917536 VRV917536 VHZ917536 UYD917536 UOH917536 UEL917536 TUP917536 TKT917536 TAX917536 SRB917536 SHF917536 RXJ917536 RNN917536 RDR917536 QTV917536 QJZ917536 QAD917536 PQH917536 PGL917536 OWP917536 OMT917536 OCX917536 NTB917536 NJF917536 MZJ917536 MPN917536 MFR917536 LVV917536 LLZ917536 LCD917536 KSH917536 KIL917536 JYP917536 JOT917536 JEX917536 IVB917536 ILF917536 IBJ917536 HRN917536 HHR917536 GXV917536 GNZ917536 GED917536 FUH917536 FKL917536 FAP917536 EQT917536 EGX917536 DXB917536 DNF917536 DDJ917536 CTN917536 CJR917536 BZV917536 BPZ917536 BGD917536 AWH917536 AML917536 ACP917536 ST917536 IX917536 B917536 WVJ852000 WLN852000 WBR852000 VRV852000 VHZ852000 UYD852000 UOH852000 UEL852000 TUP852000 TKT852000 TAX852000 SRB852000 SHF852000 RXJ852000 RNN852000 RDR852000 QTV852000 QJZ852000 QAD852000 PQH852000 PGL852000 OWP852000 OMT852000 OCX852000 NTB852000 NJF852000 MZJ852000 MPN852000 MFR852000 LVV852000 LLZ852000 LCD852000 KSH852000 KIL852000 JYP852000 JOT852000 JEX852000 IVB852000 ILF852000 IBJ852000 HRN852000 HHR852000 GXV852000 GNZ852000 GED852000 FUH852000 FKL852000 FAP852000 EQT852000 EGX852000 DXB852000 DNF852000 DDJ852000 CTN852000 CJR852000 BZV852000 BPZ852000 BGD852000 AWH852000 AML852000 ACP852000 ST852000 IX852000 B852000 WVJ786464 WLN786464 WBR786464 VRV786464 VHZ786464 UYD786464 UOH786464 UEL786464 TUP786464 TKT786464 TAX786464 SRB786464 SHF786464 RXJ786464 RNN786464 RDR786464 QTV786464 QJZ786464 QAD786464 PQH786464 PGL786464 OWP786464 OMT786464 OCX786464 NTB786464 NJF786464 MZJ786464 MPN786464 MFR786464 LVV786464 LLZ786464 LCD786464 KSH786464 KIL786464 JYP786464 JOT786464 JEX786464 IVB786464 ILF786464 IBJ786464 HRN786464 HHR786464 GXV786464 GNZ786464 GED786464 FUH786464 FKL786464 FAP786464 EQT786464 EGX786464 DXB786464 DNF786464 DDJ786464 CTN786464 CJR786464 BZV786464 BPZ786464 BGD786464 AWH786464 AML786464 ACP786464 ST786464 IX786464 B786464 WVJ720928 WLN720928 WBR720928 VRV720928 VHZ720928 UYD720928 UOH720928 UEL720928 TUP720928 TKT720928 TAX720928 SRB720928 SHF720928 RXJ720928 RNN720928 RDR720928 QTV720928 QJZ720928 QAD720928 PQH720928 PGL720928 OWP720928 OMT720928 OCX720928 NTB720928 NJF720928 MZJ720928 MPN720928 MFR720928 LVV720928 LLZ720928 LCD720928 KSH720928 KIL720928 JYP720928 JOT720928 JEX720928 IVB720928 ILF720928 IBJ720928 HRN720928 HHR720928 GXV720928 GNZ720928 GED720928 FUH720928 FKL720928 FAP720928 EQT720928 EGX720928 DXB720928 DNF720928 DDJ720928 CTN720928 CJR720928 BZV720928 BPZ720928 BGD720928 AWH720928 AML720928 ACP720928 ST720928 IX720928 B720928 WVJ655392 WLN655392 WBR655392 VRV655392 VHZ655392 UYD655392 UOH655392 UEL655392 TUP655392 TKT655392 TAX655392 SRB655392 SHF655392 RXJ655392 RNN655392 RDR655392 QTV655392 QJZ655392 QAD655392 PQH655392 PGL655392 OWP655392 OMT655392 OCX655392 NTB655392 NJF655392 MZJ655392 MPN655392 MFR655392 LVV655392 LLZ655392 LCD655392 KSH655392 KIL655392 JYP655392 JOT655392 JEX655392 IVB655392 ILF655392 IBJ655392 HRN655392 HHR655392 GXV655392 GNZ655392 GED655392 FUH655392 FKL655392 FAP655392 EQT655392 EGX655392 DXB655392 DNF655392 DDJ655392 CTN655392 CJR655392 BZV655392 BPZ655392 BGD655392 AWH655392 AML655392 ACP655392 ST655392 IX655392 B655392 WVJ589856 WLN589856 WBR589856 VRV589856 VHZ589856 UYD589856 UOH589856 UEL589856 TUP589856 TKT589856 TAX589856 SRB589856 SHF589856 RXJ589856 RNN589856 RDR589856 QTV589856 QJZ589856 QAD589856 PQH589856 PGL589856 OWP589856 OMT589856 OCX589856 NTB589856 NJF589856 MZJ589856 MPN589856 MFR589856 LVV589856 LLZ589856 LCD589856 KSH589856 KIL589856 JYP589856 JOT589856 JEX589856 IVB589856 ILF589856 IBJ589856 HRN589856 HHR589856 GXV589856 GNZ589856 GED589856 FUH589856 FKL589856 FAP589856 EQT589856 EGX589856 DXB589856 DNF589856 DDJ589856 CTN589856 CJR589856 BZV589856 BPZ589856 BGD589856 AWH589856 AML589856 ACP589856 ST589856 IX589856 B589856 WVJ524320 WLN524320 WBR524320 VRV524320 VHZ524320 UYD524320 UOH524320 UEL524320 TUP524320 TKT524320 TAX524320 SRB524320 SHF524320 RXJ524320 RNN524320 RDR524320 QTV524320 QJZ524320 QAD524320 PQH524320 PGL524320 OWP524320 OMT524320 OCX524320 NTB524320 NJF524320 MZJ524320 MPN524320 MFR524320 LVV524320 LLZ524320 LCD524320 KSH524320 KIL524320 JYP524320 JOT524320 JEX524320 IVB524320 ILF524320 IBJ524320 HRN524320 HHR524320 GXV524320 GNZ524320 GED524320 FUH524320 FKL524320 FAP524320 EQT524320 EGX524320 DXB524320 DNF524320 DDJ524320 CTN524320 CJR524320 BZV524320 BPZ524320 BGD524320 AWH524320 AML524320 ACP524320 ST524320 IX524320 B524320 WVJ458784 WLN458784 WBR458784 VRV458784 VHZ458784 UYD458784 UOH458784 UEL458784 TUP458784 TKT458784 TAX458784 SRB458784 SHF458784 RXJ458784 RNN458784 RDR458784 QTV458784 QJZ458784 QAD458784 PQH458784 PGL458784 OWP458784 OMT458784 OCX458784 NTB458784 NJF458784 MZJ458784 MPN458784 MFR458784 LVV458784 LLZ458784 LCD458784 KSH458784 KIL458784 JYP458784 JOT458784 JEX458784 IVB458784 ILF458784 IBJ458784 HRN458784 HHR458784 GXV458784 GNZ458784 GED458784 FUH458784 FKL458784 FAP458784 EQT458784 EGX458784 DXB458784 DNF458784 DDJ458784 CTN458784 CJR458784 BZV458784 BPZ458784 BGD458784 AWH458784 AML458784 ACP458784 ST458784 IX458784 B458784 WVJ393248 WLN393248 WBR393248 VRV393248 VHZ393248 UYD393248 UOH393248 UEL393248 TUP393248 TKT393248 TAX393248 SRB393248 SHF393248 RXJ393248 RNN393248 RDR393248 QTV393248 QJZ393248 QAD393248 PQH393248 PGL393248 OWP393248 OMT393248 OCX393248 NTB393248 NJF393248 MZJ393248 MPN393248 MFR393248 LVV393248 LLZ393248 LCD393248 KSH393248 KIL393248 JYP393248 JOT393248 JEX393248 IVB393248 ILF393248 IBJ393248 HRN393248 HHR393248 GXV393248 GNZ393248 GED393248 FUH393248 FKL393248 FAP393248 EQT393248 EGX393248 DXB393248 DNF393248 DDJ393248 CTN393248 CJR393248 BZV393248 BPZ393248 BGD393248 AWH393248 AML393248 ACP393248 ST393248 IX393248 B393248 WVJ327712 WLN327712 WBR327712 VRV327712 VHZ327712 UYD327712 UOH327712 UEL327712 TUP327712 TKT327712 TAX327712 SRB327712 SHF327712 RXJ327712 RNN327712 RDR327712 QTV327712 QJZ327712 QAD327712 PQH327712 PGL327712 OWP327712 OMT327712 OCX327712 NTB327712 NJF327712 MZJ327712 MPN327712 MFR327712 LVV327712 LLZ327712 LCD327712 KSH327712 KIL327712 JYP327712 JOT327712 JEX327712 IVB327712 ILF327712 IBJ327712 HRN327712 HHR327712 GXV327712 GNZ327712 GED327712 FUH327712 FKL327712 FAP327712 EQT327712 EGX327712 DXB327712 DNF327712 DDJ327712 CTN327712 CJR327712 BZV327712 BPZ327712 BGD327712 AWH327712 AML327712 ACP327712 ST327712 IX327712 B327712 WVJ262176 WLN262176 WBR262176 VRV262176 VHZ262176 UYD262176 UOH262176 UEL262176 TUP262176 TKT262176 TAX262176 SRB262176 SHF262176 RXJ262176 RNN262176 RDR262176 QTV262176 QJZ262176 QAD262176 PQH262176 PGL262176 OWP262176 OMT262176 OCX262176 NTB262176 NJF262176 MZJ262176 MPN262176 MFR262176 LVV262176 LLZ262176 LCD262176 KSH262176 KIL262176 JYP262176 JOT262176 JEX262176 IVB262176 ILF262176 IBJ262176 HRN262176 HHR262176 GXV262176 GNZ262176 GED262176 FUH262176 FKL262176 FAP262176 EQT262176 EGX262176 DXB262176 DNF262176 DDJ262176 CTN262176 CJR262176 BZV262176 BPZ262176 BGD262176 AWH262176 AML262176 ACP262176 ST262176 IX262176 B262176 WVJ196640 WLN196640 WBR196640 VRV196640 VHZ196640 UYD196640 UOH196640 UEL196640 TUP196640 TKT196640 TAX196640 SRB196640 SHF196640 RXJ196640 RNN196640 RDR196640 QTV196640 QJZ196640 QAD196640 PQH196640 PGL196640 OWP196640 OMT196640 OCX196640 NTB196640 NJF196640 MZJ196640 MPN196640 MFR196640 LVV196640 LLZ196640 LCD196640 KSH196640 KIL196640 JYP196640 JOT196640 JEX196640 IVB196640 ILF196640 IBJ196640 HRN196640 HHR196640 GXV196640 GNZ196640 GED196640 FUH196640 FKL196640 FAP196640 EQT196640 EGX196640 DXB196640 DNF196640 DDJ196640 CTN196640 CJR196640 BZV196640 BPZ196640 BGD196640 AWH196640 AML196640 ACP196640 ST196640 IX196640 B196640 WVJ131104 WLN131104 WBR131104 VRV131104 VHZ131104 UYD131104 UOH131104 UEL131104 TUP131104 TKT131104 TAX131104 SRB131104 SHF131104 RXJ131104 RNN131104 RDR131104 QTV131104 QJZ131104 QAD131104 PQH131104 PGL131104 OWP131104 OMT131104 OCX131104 NTB131104 NJF131104 MZJ131104 MPN131104 MFR131104 LVV131104 LLZ131104 LCD131104 KSH131104 KIL131104 JYP131104 JOT131104 JEX131104 IVB131104 ILF131104 IBJ131104 HRN131104 HHR131104 GXV131104 GNZ131104 GED131104 FUH131104 FKL131104 FAP131104 EQT131104 EGX131104 DXB131104 DNF131104 DDJ131104 CTN131104 CJR131104 BZV131104 BPZ131104 BGD131104 AWH131104 AML131104 ACP131104 ST131104 IX131104 B131104 WVJ65568 WLN65568 WBR65568 VRV65568 VHZ65568 UYD65568 UOH65568 UEL65568 TUP65568 TKT65568 TAX65568 SRB65568 SHF65568 RXJ65568 RNN65568 RDR65568 QTV65568 QJZ65568 QAD65568 PQH65568 PGL65568 OWP65568 OMT65568 OCX65568 NTB65568 NJF65568 MZJ65568 MPN65568 MFR65568 LVV65568 LLZ65568 LCD65568 KSH65568 KIL65568 JYP65568 JOT65568 JEX65568 IVB65568 ILF65568 IBJ65568 HRN65568 HHR65568 GXV65568 GNZ65568 GED65568 FUH65568 FKL65568 FAP65568 EQT65568 EGX65568 DXB65568 DNF65568 DDJ65568 CTN65568 CJR65568 BZV65568 BPZ65568 BGD65568 AWH65568 AML65568 ACP65568 ST65568 IX65568 B65568 B32:B34 WVJ983057:WVJ983066 WLN983057:WLN983066 WBR983057:WBR983066 VRV983057:VRV983066 VHZ983057:VHZ983066 UYD983057:UYD983066 UOH983057:UOH983066 UEL983057:UEL983066 TUP983057:TUP983066 TKT983057:TKT983066 TAX983057:TAX983066 SRB983057:SRB983066 SHF983057:SHF983066 RXJ983057:RXJ983066 RNN983057:RNN983066 RDR983057:RDR983066 QTV983057:QTV983066 QJZ983057:QJZ983066 QAD983057:QAD983066 PQH983057:PQH983066 PGL983057:PGL983066 OWP983057:OWP983066 OMT983057:OMT983066 OCX983057:OCX983066 NTB983057:NTB983066 NJF983057:NJF983066 MZJ983057:MZJ983066 MPN983057:MPN983066 MFR983057:MFR983066 LVV983057:LVV983066 LLZ983057:LLZ983066 LCD983057:LCD983066 KSH983057:KSH983066 KIL983057:KIL983066 JYP983057:JYP983066 JOT983057:JOT983066 JEX983057:JEX983066 IVB983057:IVB983066 ILF983057:ILF983066 IBJ983057:IBJ983066 HRN983057:HRN983066 HHR983057:HHR983066 GXV983057:GXV983066 GNZ983057:GNZ983066 GED983057:GED983066 FUH983057:FUH983066 FKL983057:FKL983066 FAP983057:FAP983066 EQT983057:EQT983066 EGX983057:EGX983066 DXB983057:DXB983066 DNF983057:DNF983066 DDJ983057:DDJ983066 CTN983057:CTN983066 CJR983057:CJR983066 BZV983057:BZV983066 BPZ983057:BPZ983066 BGD983057:BGD983066 AWH983057:AWH983066 AML983057:AML983066 ACP983057:ACP983066 ST983057:ST983066 IX983057:IX983066 B983057:B983066 WVJ917521:WVJ917530 WLN917521:WLN917530 WBR917521:WBR917530 VRV917521:VRV917530 VHZ917521:VHZ917530 UYD917521:UYD917530 UOH917521:UOH917530 UEL917521:UEL917530 TUP917521:TUP917530 TKT917521:TKT917530 TAX917521:TAX917530 SRB917521:SRB917530 SHF917521:SHF917530 RXJ917521:RXJ917530 RNN917521:RNN917530 RDR917521:RDR917530 QTV917521:QTV917530 QJZ917521:QJZ917530 QAD917521:QAD917530 PQH917521:PQH917530 PGL917521:PGL917530 OWP917521:OWP917530 OMT917521:OMT917530 OCX917521:OCX917530 NTB917521:NTB917530 NJF917521:NJF917530 MZJ917521:MZJ917530 MPN917521:MPN917530 MFR917521:MFR917530 LVV917521:LVV917530 LLZ917521:LLZ917530 LCD917521:LCD917530 KSH917521:KSH917530 KIL917521:KIL917530 JYP917521:JYP917530 JOT917521:JOT917530 JEX917521:JEX917530 IVB917521:IVB917530 ILF917521:ILF917530 IBJ917521:IBJ917530 HRN917521:HRN917530 HHR917521:HHR917530 GXV917521:GXV917530 GNZ917521:GNZ917530 GED917521:GED917530 FUH917521:FUH917530 FKL917521:FKL917530 FAP917521:FAP917530 EQT917521:EQT917530 EGX917521:EGX917530 DXB917521:DXB917530 DNF917521:DNF917530 DDJ917521:DDJ917530 CTN917521:CTN917530 CJR917521:CJR917530 BZV917521:BZV917530 BPZ917521:BPZ917530 BGD917521:BGD917530 AWH917521:AWH917530 AML917521:AML917530 ACP917521:ACP917530 ST917521:ST917530 IX917521:IX917530 B917521:B917530 WVJ851985:WVJ851994 WLN851985:WLN851994 WBR851985:WBR851994 VRV851985:VRV851994 VHZ851985:VHZ851994 UYD851985:UYD851994 UOH851985:UOH851994 UEL851985:UEL851994 TUP851985:TUP851994 TKT851985:TKT851994 TAX851985:TAX851994 SRB851985:SRB851994 SHF851985:SHF851994 RXJ851985:RXJ851994 RNN851985:RNN851994 RDR851985:RDR851994 QTV851985:QTV851994 QJZ851985:QJZ851994 QAD851985:QAD851994 PQH851985:PQH851994 PGL851985:PGL851994 OWP851985:OWP851994 OMT851985:OMT851994 OCX851985:OCX851994 NTB851985:NTB851994 NJF851985:NJF851994 MZJ851985:MZJ851994 MPN851985:MPN851994 MFR851985:MFR851994 LVV851985:LVV851994 LLZ851985:LLZ851994 LCD851985:LCD851994 KSH851985:KSH851994 KIL851985:KIL851994 JYP851985:JYP851994 JOT851985:JOT851994 JEX851985:JEX851994 IVB851985:IVB851994 ILF851985:ILF851994 IBJ851985:IBJ851994 HRN851985:HRN851994 HHR851985:HHR851994 GXV851985:GXV851994 GNZ851985:GNZ851994 GED851985:GED851994 FUH851985:FUH851994 FKL851985:FKL851994 FAP851985:FAP851994 EQT851985:EQT851994 EGX851985:EGX851994 DXB851985:DXB851994 DNF851985:DNF851994 DDJ851985:DDJ851994 CTN851985:CTN851994 CJR851985:CJR851994 BZV851985:BZV851994 BPZ851985:BPZ851994 BGD851985:BGD851994 AWH851985:AWH851994 AML851985:AML851994 ACP851985:ACP851994 ST851985:ST851994 IX851985:IX851994 B851985:B851994 WVJ786449:WVJ786458 WLN786449:WLN786458 WBR786449:WBR786458 VRV786449:VRV786458 VHZ786449:VHZ786458 UYD786449:UYD786458 UOH786449:UOH786458 UEL786449:UEL786458 TUP786449:TUP786458 TKT786449:TKT786458 TAX786449:TAX786458 SRB786449:SRB786458 SHF786449:SHF786458 RXJ786449:RXJ786458 RNN786449:RNN786458 RDR786449:RDR786458 QTV786449:QTV786458 QJZ786449:QJZ786458 QAD786449:QAD786458 PQH786449:PQH786458 PGL786449:PGL786458 OWP786449:OWP786458 OMT786449:OMT786458 OCX786449:OCX786458 NTB786449:NTB786458 NJF786449:NJF786458 MZJ786449:MZJ786458 MPN786449:MPN786458 MFR786449:MFR786458 LVV786449:LVV786458 LLZ786449:LLZ786458 LCD786449:LCD786458 KSH786449:KSH786458 KIL786449:KIL786458 JYP786449:JYP786458 JOT786449:JOT786458 JEX786449:JEX786458 IVB786449:IVB786458 ILF786449:ILF786458 IBJ786449:IBJ786458 HRN786449:HRN786458 HHR786449:HHR786458 GXV786449:GXV786458 GNZ786449:GNZ786458 GED786449:GED786458 FUH786449:FUH786458 FKL786449:FKL786458 FAP786449:FAP786458 EQT786449:EQT786458 EGX786449:EGX786458 DXB786449:DXB786458 DNF786449:DNF786458 DDJ786449:DDJ786458 CTN786449:CTN786458 CJR786449:CJR786458 BZV786449:BZV786458 BPZ786449:BPZ786458 BGD786449:BGD786458 AWH786449:AWH786458 AML786449:AML786458 ACP786449:ACP786458 ST786449:ST786458 IX786449:IX786458 B786449:B786458 WVJ720913:WVJ720922 WLN720913:WLN720922 WBR720913:WBR720922 VRV720913:VRV720922 VHZ720913:VHZ720922 UYD720913:UYD720922 UOH720913:UOH720922 UEL720913:UEL720922 TUP720913:TUP720922 TKT720913:TKT720922 TAX720913:TAX720922 SRB720913:SRB720922 SHF720913:SHF720922 RXJ720913:RXJ720922 RNN720913:RNN720922 RDR720913:RDR720922 QTV720913:QTV720922 QJZ720913:QJZ720922 QAD720913:QAD720922 PQH720913:PQH720922 PGL720913:PGL720922 OWP720913:OWP720922 OMT720913:OMT720922 OCX720913:OCX720922 NTB720913:NTB720922 NJF720913:NJF720922 MZJ720913:MZJ720922 MPN720913:MPN720922 MFR720913:MFR720922 LVV720913:LVV720922 LLZ720913:LLZ720922 LCD720913:LCD720922 KSH720913:KSH720922 KIL720913:KIL720922 JYP720913:JYP720922 JOT720913:JOT720922 JEX720913:JEX720922 IVB720913:IVB720922 ILF720913:ILF720922 IBJ720913:IBJ720922 HRN720913:HRN720922 HHR720913:HHR720922 GXV720913:GXV720922 GNZ720913:GNZ720922 GED720913:GED720922 FUH720913:FUH720922 FKL720913:FKL720922 FAP720913:FAP720922 EQT720913:EQT720922 EGX720913:EGX720922 DXB720913:DXB720922 DNF720913:DNF720922 DDJ720913:DDJ720922 CTN720913:CTN720922 CJR720913:CJR720922 BZV720913:BZV720922 BPZ720913:BPZ720922 BGD720913:BGD720922 AWH720913:AWH720922 AML720913:AML720922 ACP720913:ACP720922 ST720913:ST720922 IX720913:IX720922 B720913:B720922 WVJ655377:WVJ655386 WLN655377:WLN655386 WBR655377:WBR655386 VRV655377:VRV655386 VHZ655377:VHZ655386 UYD655377:UYD655386 UOH655377:UOH655386 UEL655377:UEL655386 TUP655377:TUP655386 TKT655377:TKT655386 TAX655377:TAX655386 SRB655377:SRB655386 SHF655377:SHF655386 RXJ655377:RXJ655386 RNN655377:RNN655386 RDR655377:RDR655386 QTV655377:QTV655386 QJZ655377:QJZ655386 QAD655377:QAD655386 PQH655377:PQH655386 PGL655377:PGL655386 OWP655377:OWP655386 OMT655377:OMT655386 OCX655377:OCX655386 NTB655377:NTB655386 NJF655377:NJF655386 MZJ655377:MZJ655386 MPN655377:MPN655386 MFR655377:MFR655386 LVV655377:LVV655386 LLZ655377:LLZ655386 LCD655377:LCD655386 KSH655377:KSH655386 KIL655377:KIL655386 JYP655377:JYP655386 JOT655377:JOT655386 JEX655377:JEX655386 IVB655377:IVB655386 ILF655377:ILF655386 IBJ655377:IBJ655386 HRN655377:HRN655386 HHR655377:HHR655386 GXV655377:GXV655386 GNZ655377:GNZ655386 GED655377:GED655386 FUH655377:FUH655386 FKL655377:FKL655386 FAP655377:FAP655386 EQT655377:EQT655386 EGX655377:EGX655386 DXB655377:DXB655386 DNF655377:DNF655386 DDJ655377:DDJ655386 CTN655377:CTN655386 CJR655377:CJR655386 BZV655377:BZV655386 BPZ655377:BPZ655386 BGD655377:BGD655386 AWH655377:AWH655386 AML655377:AML655386 ACP655377:ACP655386 ST655377:ST655386 IX655377:IX655386 B655377:B655386 WVJ589841:WVJ589850 WLN589841:WLN589850 WBR589841:WBR589850 VRV589841:VRV589850 VHZ589841:VHZ589850 UYD589841:UYD589850 UOH589841:UOH589850 UEL589841:UEL589850 TUP589841:TUP589850 TKT589841:TKT589850 TAX589841:TAX589850 SRB589841:SRB589850 SHF589841:SHF589850 RXJ589841:RXJ589850 RNN589841:RNN589850 RDR589841:RDR589850 QTV589841:QTV589850 QJZ589841:QJZ589850 QAD589841:QAD589850 PQH589841:PQH589850 PGL589841:PGL589850 OWP589841:OWP589850 OMT589841:OMT589850 OCX589841:OCX589850 NTB589841:NTB589850 NJF589841:NJF589850 MZJ589841:MZJ589850 MPN589841:MPN589850 MFR589841:MFR589850 LVV589841:LVV589850 LLZ589841:LLZ589850 LCD589841:LCD589850 KSH589841:KSH589850 KIL589841:KIL589850 JYP589841:JYP589850 JOT589841:JOT589850 JEX589841:JEX589850 IVB589841:IVB589850 ILF589841:ILF589850 IBJ589841:IBJ589850 HRN589841:HRN589850 HHR589841:HHR589850 GXV589841:GXV589850 GNZ589841:GNZ589850 GED589841:GED589850 FUH589841:FUH589850 FKL589841:FKL589850 FAP589841:FAP589850 EQT589841:EQT589850 EGX589841:EGX589850 DXB589841:DXB589850 DNF589841:DNF589850 DDJ589841:DDJ589850 CTN589841:CTN589850 CJR589841:CJR589850 BZV589841:BZV589850 BPZ589841:BPZ589850 BGD589841:BGD589850 AWH589841:AWH589850 AML589841:AML589850 ACP589841:ACP589850 ST589841:ST589850 IX589841:IX589850 B589841:B589850 WVJ524305:WVJ524314 WLN524305:WLN524314 WBR524305:WBR524314 VRV524305:VRV524314 VHZ524305:VHZ524314 UYD524305:UYD524314 UOH524305:UOH524314 UEL524305:UEL524314 TUP524305:TUP524314 TKT524305:TKT524314 TAX524305:TAX524314 SRB524305:SRB524314 SHF524305:SHF524314 RXJ524305:RXJ524314 RNN524305:RNN524314 RDR524305:RDR524314 QTV524305:QTV524314 QJZ524305:QJZ524314 QAD524305:QAD524314 PQH524305:PQH524314 PGL524305:PGL524314 OWP524305:OWP524314 OMT524305:OMT524314 OCX524305:OCX524314 NTB524305:NTB524314 NJF524305:NJF524314 MZJ524305:MZJ524314 MPN524305:MPN524314 MFR524305:MFR524314 LVV524305:LVV524314 LLZ524305:LLZ524314 LCD524305:LCD524314 KSH524305:KSH524314 KIL524305:KIL524314 JYP524305:JYP524314 JOT524305:JOT524314 JEX524305:JEX524314 IVB524305:IVB524314 ILF524305:ILF524314 IBJ524305:IBJ524314 HRN524305:HRN524314 HHR524305:HHR524314 GXV524305:GXV524314 GNZ524305:GNZ524314 GED524305:GED524314 FUH524305:FUH524314 FKL524305:FKL524314 FAP524305:FAP524314 EQT524305:EQT524314 EGX524305:EGX524314 DXB524305:DXB524314 DNF524305:DNF524314 DDJ524305:DDJ524314 CTN524305:CTN524314 CJR524305:CJR524314 BZV524305:BZV524314 BPZ524305:BPZ524314 BGD524305:BGD524314 AWH524305:AWH524314 AML524305:AML524314 ACP524305:ACP524314 ST524305:ST524314 IX524305:IX524314 B524305:B524314 WVJ458769:WVJ458778 WLN458769:WLN458778 WBR458769:WBR458778 VRV458769:VRV458778 VHZ458769:VHZ458778 UYD458769:UYD458778 UOH458769:UOH458778 UEL458769:UEL458778 TUP458769:TUP458778 TKT458769:TKT458778 TAX458769:TAX458778 SRB458769:SRB458778 SHF458769:SHF458778 RXJ458769:RXJ458778 RNN458769:RNN458778 RDR458769:RDR458778 QTV458769:QTV458778 QJZ458769:QJZ458778 QAD458769:QAD458778 PQH458769:PQH458778 PGL458769:PGL458778 OWP458769:OWP458778 OMT458769:OMT458778 OCX458769:OCX458778 NTB458769:NTB458778 NJF458769:NJF458778 MZJ458769:MZJ458778 MPN458769:MPN458778 MFR458769:MFR458778 LVV458769:LVV458778 LLZ458769:LLZ458778 LCD458769:LCD458778 KSH458769:KSH458778 KIL458769:KIL458778 JYP458769:JYP458778 JOT458769:JOT458778 JEX458769:JEX458778 IVB458769:IVB458778 ILF458769:ILF458778 IBJ458769:IBJ458778 HRN458769:HRN458778 HHR458769:HHR458778 GXV458769:GXV458778 GNZ458769:GNZ458778 GED458769:GED458778 FUH458769:FUH458778 FKL458769:FKL458778 FAP458769:FAP458778 EQT458769:EQT458778 EGX458769:EGX458778 DXB458769:DXB458778 DNF458769:DNF458778 DDJ458769:DDJ458778 CTN458769:CTN458778 CJR458769:CJR458778 BZV458769:BZV458778 BPZ458769:BPZ458778 BGD458769:BGD458778 AWH458769:AWH458778 AML458769:AML458778 ACP458769:ACP458778 ST458769:ST458778 IX458769:IX458778 B458769:B458778 WVJ393233:WVJ393242 WLN393233:WLN393242 WBR393233:WBR393242 VRV393233:VRV393242 VHZ393233:VHZ393242 UYD393233:UYD393242 UOH393233:UOH393242 UEL393233:UEL393242 TUP393233:TUP393242 TKT393233:TKT393242 TAX393233:TAX393242 SRB393233:SRB393242 SHF393233:SHF393242 RXJ393233:RXJ393242 RNN393233:RNN393242 RDR393233:RDR393242 QTV393233:QTV393242 QJZ393233:QJZ393242 QAD393233:QAD393242 PQH393233:PQH393242 PGL393233:PGL393242 OWP393233:OWP393242 OMT393233:OMT393242 OCX393233:OCX393242 NTB393233:NTB393242 NJF393233:NJF393242 MZJ393233:MZJ393242 MPN393233:MPN393242 MFR393233:MFR393242 LVV393233:LVV393242 LLZ393233:LLZ393242 LCD393233:LCD393242 KSH393233:KSH393242 KIL393233:KIL393242 JYP393233:JYP393242 JOT393233:JOT393242 JEX393233:JEX393242 IVB393233:IVB393242 ILF393233:ILF393242 IBJ393233:IBJ393242 HRN393233:HRN393242 HHR393233:HHR393242 GXV393233:GXV393242 GNZ393233:GNZ393242 GED393233:GED393242 FUH393233:FUH393242 FKL393233:FKL393242 FAP393233:FAP393242 EQT393233:EQT393242 EGX393233:EGX393242 DXB393233:DXB393242 DNF393233:DNF393242 DDJ393233:DDJ393242 CTN393233:CTN393242 CJR393233:CJR393242 BZV393233:BZV393242 BPZ393233:BPZ393242 BGD393233:BGD393242 AWH393233:AWH393242 AML393233:AML393242 ACP393233:ACP393242 ST393233:ST393242 IX393233:IX393242 B393233:B393242 WVJ327697:WVJ327706 WLN327697:WLN327706 WBR327697:WBR327706 VRV327697:VRV327706 VHZ327697:VHZ327706 UYD327697:UYD327706 UOH327697:UOH327706 UEL327697:UEL327706 TUP327697:TUP327706 TKT327697:TKT327706 TAX327697:TAX327706 SRB327697:SRB327706 SHF327697:SHF327706 RXJ327697:RXJ327706 RNN327697:RNN327706 RDR327697:RDR327706 QTV327697:QTV327706 QJZ327697:QJZ327706 QAD327697:QAD327706 PQH327697:PQH327706 PGL327697:PGL327706 OWP327697:OWP327706 OMT327697:OMT327706 OCX327697:OCX327706 NTB327697:NTB327706 NJF327697:NJF327706 MZJ327697:MZJ327706 MPN327697:MPN327706 MFR327697:MFR327706 LVV327697:LVV327706 LLZ327697:LLZ327706 LCD327697:LCD327706 KSH327697:KSH327706 KIL327697:KIL327706 JYP327697:JYP327706 JOT327697:JOT327706 JEX327697:JEX327706 IVB327697:IVB327706 ILF327697:ILF327706 IBJ327697:IBJ327706 HRN327697:HRN327706 HHR327697:HHR327706 GXV327697:GXV327706 GNZ327697:GNZ327706 GED327697:GED327706 FUH327697:FUH327706 FKL327697:FKL327706 FAP327697:FAP327706 EQT327697:EQT327706 EGX327697:EGX327706 DXB327697:DXB327706 DNF327697:DNF327706 DDJ327697:DDJ327706 CTN327697:CTN327706 CJR327697:CJR327706 BZV327697:BZV327706 BPZ327697:BPZ327706 BGD327697:BGD327706 AWH327697:AWH327706 AML327697:AML327706 ACP327697:ACP327706 ST327697:ST327706 IX327697:IX327706 B327697:B327706 WVJ262161:WVJ262170 WLN262161:WLN262170 WBR262161:WBR262170 VRV262161:VRV262170 VHZ262161:VHZ262170 UYD262161:UYD262170 UOH262161:UOH262170 UEL262161:UEL262170 TUP262161:TUP262170 TKT262161:TKT262170 TAX262161:TAX262170 SRB262161:SRB262170 SHF262161:SHF262170 RXJ262161:RXJ262170 RNN262161:RNN262170 RDR262161:RDR262170 QTV262161:QTV262170 QJZ262161:QJZ262170 QAD262161:QAD262170 PQH262161:PQH262170 PGL262161:PGL262170 OWP262161:OWP262170 OMT262161:OMT262170 OCX262161:OCX262170 NTB262161:NTB262170 NJF262161:NJF262170 MZJ262161:MZJ262170 MPN262161:MPN262170 MFR262161:MFR262170 LVV262161:LVV262170 LLZ262161:LLZ262170 LCD262161:LCD262170 KSH262161:KSH262170 KIL262161:KIL262170 JYP262161:JYP262170 JOT262161:JOT262170 JEX262161:JEX262170 IVB262161:IVB262170 ILF262161:ILF262170 IBJ262161:IBJ262170 HRN262161:HRN262170 HHR262161:HHR262170 GXV262161:GXV262170 GNZ262161:GNZ262170 GED262161:GED262170 FUH262161:FUH262170 FKL262161:FKL262170 FAP262161:FAP262170 EQT262161:EQT262170 EGX262161:EGX262170 DXB262161:DXB262170 DNF262161:DNF262170 DDJ262161:DDJ262170 CTN262161:CTN262170 CJR262161:CJR262170 BZV262161:BZV262170 BPZ262161:BPZ262170 BGD262161:BGD262170 AWH262161:AWH262170 AML262161:AML262170 ACP262161:ACP262170 ST262161:ST262170 IX262161:IX262170 B262161:B262170 WVJ196625:WVJ196634 WLN196625:WLN196634 WBR196625:WBR196634 VRV196625:VRV196634 VHZ196625:VHZ196634 UYD196625:UYD196634 UOH196625:UOH196634 UEL196625:UEL196634 TUP196625:TUP196634 TKT196625:TKT196634 TAX196625:TAX196634 SRB196625:SRB196634 SHF196625:SHF196634 RXJ196625:RXJ196634 RNN196625:RNN196634 RDR196625:RDR196634 QTV196625:QTV196634 QJZ196625:QJZ196634 QAD196625:QAD196634 PQH196625:PQH196634 PGL196625:PGL196634 OWP196625:OWP196634 OMT196625:OMT196634 OCX196625:OCX196634 NTB196625:NTB196634 NJF196625:NJF196634 MZJ196625:MZJ196634 MPN196625:MPN196634 MFR196625:MFR196634 LVV196625:LVV196634 LLZ196625:LLZ196634 LCD196625:LCD196634 KSH196625:KSH196634 KIL196625:KIL196634 JYP196625:JYP196634 JOT196625:JOT196634 JEX196625:JEX196634 IVB196625:IVB196634 ILF196625:ILF196634 IBJ196625:IBJ196634 HRN196625:HRN196634 HHR196625:HHR196634 GXV196625:GXV196634 GNZ196625:GNZ196634 GED196625:GED196634 FUH196625:FUH196634 FKL196625:FKL196634 FAP196625:FAP196634 EQT196625:EQT196634 EGX196625:EGX196634 DXB196625:DXB196634 DNF196625:DNF196634 DDJ196625:DDJ196634 CTN196625:CTN196634 CJR196625:CJR196634 BZV196625:BZV196634 BPZ196625:BPZ196634 BGD196625:BGD196634 AWH196625:AWH196634 AML196625:AML196634 ACP196625:ACP196634 ST196625:ST196634 IX196625:IX196634 B196625:B196634 WVJ131089:WVJ131098 WLN131089:WLN131098 WBR131089:WBR131098 VRV131089:VRV131098 VHZ131089:VHZ131098 UYD131089:UYD131098 UOH131089:UOH131098 UEL131089:UEL131098 TUP131089:TUP131098 TKT131089:TKT131098 TAX131089:TAX131098 SRB131089:SRB131098 SHF131089:SHF131098 RXJ131089:RXJ131098 RNN131089:RNN131098 RDR131089:RDR131098 QTV131089:QTV131098 QJZ131089:QJZ131098 QAD131089:QAD131098 PQH131089:PQH131098 PGL131089:PGL131098 OWP131089:OWP131098 OMT131089:OMT131098 OCX131089:OCX131098 NTB131089:NTB131098 NJF131089:NJF131098 MZJ131089:MZJ131098 MPN131089:MPN131098 MFR131089:MFR131098 LVV131089:LVV131098 LLZ131089:LLZ131098 LCD131089:LCD131098 KSH131089:KSH131098 KIL131089:KIL131098 JYP131089:JYP131098 JOT131089:JOT131098 JEX131089:JEX131098 IVB131089:IVB131098 ILF131089:ILF131098 IBJ131089:IBJ131098 HRN131089:HRN131098 HHR131089:HHR131098 GXV131089:GXV131098 GNZ131089:GNZ131098 GED131089:GED131098 FUH131089:FUH131098 FKL131089:FKL131098 FAP131089:FAP131098 EQT131089:EQT131098 EGX131089:EGX131098 DXB131089:DXB131098 DNF131089:DNF131098 DDJ131089:DDJ131098 CTN131089:CTN131098 CJR131089:CJR131098 BZV131089:BZV131098 BPZ131089:BPZ131098 BGD131089:BGD131098 AWH131089:AWH131098 AML131089:AML131098 ACP131089:ACP131098 ST131089:ST131098 IX131089:IX131098 B131089:B131098 WVJ65553:WVJ65562 WLN65553:WLN65562 WBR65553:WBR65562 VRV65553:VRV65562 VHZ65553:VHZ65562 UYD65553:UYD65562 UOH65553:UOH65562 UEL65553:UEL65562 TUP65553:TUP65562 TKT65553:TKT65562 TAX65553:TAX65562 SRB65553:SRB65562 SHF65553:SHF65562 RXJ65553:RXJ65562 RNN65553:RNN65562 RDR65553:RDR65562 QTV65553:QTV65562 QJZ65553:QJZ65562 QAD65553:QAD65562 PQH65553:PQH65562 PGL65553:PGL65562 OWP65553:OWP65562 OMT65553:OMT65562 OCX65553:OCX65562 NTB65553:NTB65562 NJF65553:NJF65562 MZJ65553:MZJ65562 MPN65553:MPN65562 MFR65553:MFR65562 LVV65553:LVV65562 LLZ65553:LLZ65562 LCD65553:LCD65562 KSH65553:KSH65562 KIL65553:KIL65562 JYP65553:JYP65562 JOT65553:JOT65562 JEX65553:JEX65562 IVB65553:IVB65562 ILF65553:ILF65562 IBJ65553:IBJ65562 HRN65553:HRN65562 HHR65553:HHR65562 GXV65553:GXV65562 GNZ65553:GNZ65562 GED65553:GED65562 FUH65553:FUH65562 FKL65553:FKL65562 FAP65553:FAP65562 EQT65553:EQT65562 EGX65553:EGX65562 DXB65553:DXB65562 DNF65553:DNF65562 DDJ65553:DDJ65562 CTN65553:CTN65562 CJR65553:CJR65562 BZV65553:BZV65562 BPZ65553:BPZ65562 BGD65553:BGD65562 AWH65553:AWH65562 AML65553:AML65562 ACP65553:ACP65562 ST65553:ST65562 IX65553:IX65562 B65553:B65562 WVJ17:WVJ26 WLN17:WLN26 WBR17:WBR26 VRV17:VRV26 VHZ17:VHZ26 UYD17:UYD26 UOH17:UOH26 UEL17:UEL26 TUP17:TUP26 TKT17:TKT26 TAX17:TAX26 SRB17:SRB26 SHF17:SHF26 RXJ17:RXJ26 RNN17:RNN26 RDR17:RDR26 QTV17:QTV26 QJZ17:QJZ26 QAD17:QAD26 PQH17:PQH26 PGL17:PGL26 OWP17:OWP26 OMT17:OMT26 OCX17:OCX26 NTB17:NTB26 NJF17:NJF26 MZJ17:MZJ26 MPN17:MPN26 MFR17:MFR26 LVV17:LVV26 LLZ17:LLZ26 LCD17:LCD26 KSH17:KSH26 KIL17:KIL26 JYP17:JYP26 JOT17:JOT26 JEX17:JEX26 IVB17:IVB26 ILF17:ILF26 IBJ17:IBJ26 HRN17:HRN26 HHR17:HHR26 GXV17:GXV26 GNZ17:GNZ26 GED17:GED26 FUH17:FUH26 FKL17:FKL26 FAP17:FAP26 EQT17:EQT26 EGX17:EGX26 DXB17:DXB26 DNF17:DNF26 DDJ17:DDJ26 CTN17:CTN26 CJR17:CJR26 BZV17:BZV26 BPZ17:BPZ26 BGD17:BGD26 AWH17:AWH26 AML17:AML26 ACP17:ACP26 ST17:ST26 IX17:IX26 IX28 WVJ983070 WLN983070 WBR983070 VRV983070 VHZ983070 UYD983070 UOH983070 UEL983070 TUP983070 TKT983070 TAX983070 SRB983070 SHF983070 RXJ983070 RNN983070 RDR983070 QTV983070 QJZ983070 QAD983070 PQH983070 PGL983070 OWP983070 OMT983070 OCX983070 NTB983070 NJF983070 MZJ983070 MPN983070 MFR983070 LVV983070 LLZ983070 LCD983070 KSH983070 KIL983070 JYP983070 JOT983070 JEX983070 IVB983070 ILF983070 IBJ983070 HRN983070 HHR983070 GXV983070 GNZ983070 GED983070 FUH983070 FKL983070 FAP983070 EQT983070 EGX983070 DXB983070 DNF983070 DDJ983070 CTN983070 CJR983070 BZV983070 BPZ983070 BGD983070 AWH983070 AML983070 ACP983070 ST983070 IX983070 B983070 WVJ917534 WLN917534 WBR917534 VRV917534 VHZ917534 UYD917534 UOH917534 UEL917534 TUP917534 TKT917534 TAX917534 SRB917534 SHF917534 RXJ917534 RNN917534 RDR917534 QTV917534 QJZ917534 QAD917534 PQH917534 PGL917534 OWP917534 OMT917534 OCX917534 NTB917534 NJF917534 MZJ917534 MPN917534 MFR917534 LVV917534 LLZ917534 LCD917534 KSH917534 KIL917534 JYP917534 JOT917534 JEX917534 IVB917534 ILF917534 IBJ917534 HRN917534 HHR917534 GXV917534 GNZ917534 GED917534 FUH917534 FKL917534 FAP917534 EQT917534 EGX917534 DXB917534 DNF917534 DDJ917534 CTN917534 CJR917534 BZV917534 BPZ917534 BGD917534 AWH917534 AML917534 ACP917534 ST917534 IX917534 B917534 WVJ851998 WLN851998 WBR851998 VRV851998 VHZ851998 UYD851998 UOH851998 UEL851998 TUP851998 TKT851998 TAX851998 SRB851998 SHF851998 RXJ851998 RNN851998 RDR851998 QTV851998 QJZ851998 QAD851998 PQH851998 PGL851998 OWP851998 OMT851998 OCX851998 NTB851998 NJF851998 MZJ851998 MPN851998 MFR851998 LVV851998 LLZ851998 LCD851998 KSH851998 KIL851998 JYP851998 JOT851998 JEX851998 IVB851998 ILF851998 IBJ851998 HRN851998 HHR851998 GXV851998 GNZ851998 GED851998 FUH851998 FKL851998 FAP851998 EQT851998 EGX851998 DXB851998 DNF851998 DDJ851998 CTN851998 CJR851998 BZV851998 BPZ851998 BGD851998 AWH851998 AML851998 ACP851998 ST851998 IX851998 B851998 WVJ786462 WLN786462 WBR786462 VRV786462 VHZ786462 UYD786462 UOH786462 UEL786462 TUP786462 TKT786462 TAX786462 SRB786462 SHF786462 RXJ786462 RNN786462 RDR786462 QTV786462 QJZ786462 QAD786462 PQH786462 PGL786462 OWP786462 OMT786462 OCX786462 NTB786462 NJF786462 MZJ786462 MPN786462 MFR786462 LVV786462 LLZ786462 LCD786462 KSH786462 KIL786462 JYP786462 JOT786462 JEX786462 IVB786462 ILF786462 IBJ786462 HRN786462 HHR786462 GXV786462 GNZ786462 GED786462 FUH786462 FKL786462 FAP786462 EQT786462 EGX786462 DXB786462 DNF786462 DDJ786462 CTN786462 CJR786462 BZV786462 BPZ786462 BGD786462 AWH786462 AML786462 ACP786462 ST786462 IX786462 B786462 WVJ720926 WLN720926 WBR720926 VRV720926 VHZ720926 UYD720926 UOH720926 UEL720926 TUP720926 TKT720926 TAX720926 SRB720926 SHF720926 RXJ720926 RNN720926 RDR720926 QTV720926 QJZ720926 QAD720926 PQH720926 PGL720926 OWP720926 OMT720926 OCX720926 NTB720926 NJF720926 MZJ720926 MPN720926 MFR720926 LVV720926 LLZ720926 LCD720926 KSH720926 KIL720926 JYP720926 JOT720926 JEX720926 IVB720926 ILF720926 IBJ720926 HRN720926 HHR720926 GXV720926 GNZ720926 GED720926 FUH720926 FKL720926 FAP720926 EQT720926 EGX720926 DXB720926 DNF720926 DDJ720926 CTN720926 CJR720926 BZV720926 BPZ720926 BGD720926 AWH720926 AML720926 ACP720926 ST720926 IX720926 B720926 WVJ655390 WLN655390 WBR655390 VRV655390 VHZ655390 UYD655390 UOH655390 UEL655390 TUP655390 TKT655390 TAX655390 SRB655390 SHF655390 RXJ655390 RNN655390 RDR655390 QTV655390 QJZ655390 QAD655390 PQH655390 PGL655390 OWP655390 OMT655390 OCX655390 NTB655390 NJF655390 MZJ655390 MPN655390 MFR655390 LVV655390 LLZ655390 LCD655390 KSH655390 KIL655390 JYP655390 JOT655390 JEX655390 IVB655390 ILF655390 IBJ655390 HRN655390 HHR655390 GXV655390 GNZ655390 GED655390 FUH655390 FKL655390 FAP655390 EQT655390 EGX655390 DXB655390 DNF655390 DDJ655390 CTN655390 CJR655390 BZV655390 BPZ655390 BGD655390 AWH655390 AML655390 ACP655390 ST655390 IX655390 B655390 WVJ589854 WLN589854 WBR589854 VRV589854 VHZ589854 UYD589854 UOH589854 UEL589854 TUP589854 TKT589854 TAX589854 SRB589854 SHF589854 RXJ589854 RNN589854 RDR589854 QTV589854 QJZ589854 QAD589854 PQH589854 PGL589854 OWP589854 OMT589854 OCX589854 NTB589854 NJF589854 MZJ589854 MPN589854 MFR589854 LVV589854 LLZ589854 LCD589854 KSH589854 KIL589854 JYP589854 JOT589854 JEX589854 IVB589854 ILF589854 IBJ589854 HRN589854 HHR589854 GXV589854 GNZ589854 GED589854 FUH589854 FKL589854 FAP589854 EQT589854 EGX589854 DXB589854 DNF589854 DDJ589854 CTN589854 CJR589854 BZV589854 BPZ589854 BGD589854 AWH589854 AML589854 ACP589854 ST589854 IX589854 B589854 WVJ524318 WLN524318 WBR524318 VRV524318 VHZ524318 UYD524318 UOH524318 UEL524318 TUP524318 TKT524318 TAX524318 SRB524318 SHF524318 RXJ524318 RNN524318 RDR524318 QTV524318 QJZ524318 QAD524318 PQH524318 PGL524318 OWP524318 OMT524318 OCX524318 NTB524318 NJF524318 MZJ524318 MPN524318 MFR524318 LVV524318 LLZ524318 LCD524318 KSH524318 KIL524318 JYP524318 JOT524318 JEX524318 IVB524318 ILF524318 IBJ524318 HRN524318 HHR524318 GXV524318 GNZ524318 GED524318 FUH524318 FKL524318 FAP524318 EQT524318 EGX524318 DXB524318 DNF524318 DDJ524318 CTN524318 CJR524318 BZV524318 BPZ524318 BGD524318 AWH524318 AML524318 ACP524318 ST524318 IX524318 B524318 WVJ458782 WLN458782 WBR458782 VRV458782 VHZ458782 UYD458782 UOH458782 UEL458782 TUP458782 TKT458782 TAX458782 SRB458782 SHF458782 RXJ458782 RNN458782 RDR458782 QTV458782 QJZ458782 QAD458782 PQH458782 PGL458782 OWP458782 OMT458782 OCX458782 NTB458782 NJF458782 MZJ458782 MPN458782 MFR458782 LVV458782 LLZ458782 LCD458782 KSH458782 KIL458782 JYP458782 JOT458782 JEX458782 IVB458782 ILF458782 IBJ458782 HRN458782 HHR458782 GXV458782 GNZ458782 GED458782 FUH458782 FKL458782 FAP458782 EQT458782 EGX458782 DXB458782 DNF458782 DDJ458782 CTN458782 CJR458782 BZV458782 BPZ458782 BGD458782 AWH458782 AML458782 ACP458782 ST458782 IX458782 B458782 WVJ393246 WLN393246 WBR393246 VRV393246 VHZ393246 UYD393246 UOH393246 UEL393246 TUP393246 TKT393246 TAX393246 SRB393246 SHF393246 RXJ393246 RNN393246 RDR393246 QTV393246 QJZ393246 QAD393246 PQH393246 PGL393246 OWP393246 OMT393246 OCX393246 NTB393246 NJF393246 MZJ393246 MPN393246 MFR393246 LVV393246 LLZ393246 LCD393246 KSH393246 KIL393246 JYP393246 JOT393246 JEX393246 IVB393246 ILF393246 IBJ393246 HRN393246 HHR393246 GXV393246 GNZ393246 GED393246 FUH393246 FKL393246 FAP393246 EQT393246 EGX393246 DXB393246 DNF393246 DDJ393246 CTN393246 CJR393246 BZV393246 BPZ393246 BGD393246 AWH393246 AML393246 ACP393246 ST393246 IX393246 B393246 WVJ327710 WLN327710 WBR327710 VRV327710 VHZ327710 UYD327710 UOH327710 UEL327710 TUP327710 TKT327710 TAX327710 SRB327710 SHF327710 RXJ327710 RNN327710 RDR327710 QTV327710 QJZ327710 QAD327710 PQH327710 PGL327710 OWP327710 OMT327710 OCX327710 NTB327710 NJF327710 MZJ327710 MPN327710 MFR327710 LVV327710 LLZ327710 LCD327710 KSH327710 KIL327710 JYP327710 JOT327710 JEX327710 IVB327710 ILF327710 IBJ327710 HRN327710 HHR327710 GXV327710 GNZ327710 GED327710 FUH327710 FKL327710 FAP327710 EQT327710 EGX327710 DXB327710 DNF327710 DDJ327710 CTN327710 CJR327710 BZV327710 BPZ327710 BGD327710 AWH327710 AML327710 ACP327710 ST327710 IX327710 B327710 WVJ262174 WLN262174 WBR262174 VRV262174 VHZ262174 UYD262174 UOH262174 UEL262174 TUP262174 TKT262174 TAX262174 SRB262174 SHF262174 RXJ262174 RNN262174 RDR262174 QTV262174 QJZ262174 QAD262174 PQH262174 PGL262174 OWP262174 OMT262174 OCX262174 NTB262174 NJF262174 MZJ262174 MPN262174 MFR262174 LVV262174 LLZ262174 LCD262174 KSH262174 KIL262174 JYP262174 JOT262174 JEX262174 IVB262174 ILF262174 IBJ262174 HRN262174 HHR262174 GXV262174 GNZ262174 GED262174 FUH262174 FKL262174 FAP262174 EQT262174 EGX262174 DXB262174 DNF262174 DDJ262174 CTN262174 CJR262174 BZV262174 BPZ262174 BGD262174 AWH262174 AML262174 ACP262174 ST262174 IX262174 B262174 WVJ196638 WLN196638 WBR196638 VRV196638 VHZ196638 UYD196638 UOH196638 UEL196638 TUP196638 TKT196638 TAX196638 SRB196638 SHF196638 RXJ196638 RNN196638 RDR196638 QTV196638 QJZ196638 QAD196638 PQH196638 PGL196638 OWP196638 OMT196638 OCX196638 NTB196638 NJF196638 MZJ196638 MPN196638 MFR196638 LVV196638 LLZ196638 LCD196638 KSH196638 KIL196638 JYP196638 JOT196638 JEX196638 IVB196638 ILF196638 IBJ196638 HRN196638 HHR196638 GXV196638 GNZ196638 GED196638 FUH196638 FKL196638 FAP196638 EQT196638 EGX196638 DXB196638 DNF196638 DDJ196638 CTN196638 CJR196638 BZV196638 BPZ196638 BGD196638 AWH196638 AML196638 ACP196638 ST196638 IX196638 B196638 WVJ131102 WLN131102 WBR131102 VRV131102 VHZ131102 UYD131102 UOH131102 UEL131102 TUP131102 TKT131102 TAX131102 SRB131102 SHF131102 RXJ131102 RNN131102 RDR131102 QTV131102 QJZ131102 QAD131102 PQH131102 PGL131102 OWP131102 OMT131102 OCX131102 NTB131102 NJF131102 MZJ131102 MPN131102 MFR131102 LVV131102 LLZ131102 LCD131102 KSH131102 KIL131102 JYP131102 JOT131102 JEX131102 IVB131102 ILF131102 IBJ131102 HRN131102 HHR131102 GXV131102 GNZ131102 GED131102 FUH131102 FKL131102 FAP131102 EQT131102 EGX131102 DXB131102 DNF131102 DDJ131102 CTN131102 CJR131102 BZV131102 BPZ131102 BGD131102 AWH131102 AML131102 ACP131102 ST131102 IX131102 B131102 WVJ65566 WLN65566 WBR65566 VRV65566 VHZ65566 UYD65566 UOH65566 UEL65566 TUP65566 TKT65566 TAX65566 SRB65566 SHF65566 RXJ65566 RNN65566 RDR65566 QTV65566 QJZ65566 QAD65566 PQH65566 PGL65566 OWP65566 OMT65566 OCX65566 NTB65566 NJF65566 MZJ65566 MPN65566 MFR65566 LVV65566 LLZ65566 LCD65566 KSH65566 KIL65566 JYP65566 JOT65566 JEX65566 IVB65566 ILF65566 IBJ65566 HRN65566 HHR65566 GXV65566 GNZ65566 GED65566 FUH65566 FKL65566 FAP65566 EQT65566 EGX65566 DXB65566 DNF65566 DDJ65566 CTN65566 CJR65566 BZV65566 BPZ65566 BGD65566 AWH65566 AML65566 ACP65566 ST65566 IX65566 B65566 WVJ30:WVJ31 WLN30:WLN31 WBR30:WBR31 VRV30:VRV31 VHZ30:VHZ31 UYD30:UYD31 UOH30:UOH31 UEL30:UEL31 TUP30:TUP31 TKT30:TKT31 TAX30:TAX31 SRB30:SRB31 SHF30:SHF31 RXJ30:RXJ31 RNN30:RNN31 RDR30:RDR31 QTV30:QTV31 QJZ30:QJZ31 QAD30:QAD31 PQH30:PQH31 PGL30:PGL31 OWP30:OWP31 OMT30:OMT31 OCX30:OCX31 NTB30:NTB31 NJF30:NJF31 MZJ30:MZJ31 MPN30:MPN31 MFR30:MFR31 LVV30:LVV31 LLZ30:LLZ31 LCD30:LCD31 KSH30:KSH31 KIL30:KIL31 JYP30:JYP31 JOT30:JOT31 JEX30:JEX31 IVB30:IVB31 ILF30:ILF31 IBJ30:IBJ31 HRN30:HRN31 HHR30:HHR31 GXV30:GXV31 GNZ30:GNZ31 GED30:GED31 FUH30:FUH31 FKL30:FKL31 FAP30:FAP31 EQT30:EQT31 EGX30:EGX31 DXB30:DXB31 DNF30:DNF31 DDJ30:DDJ31 CTN30:CTN31 CJR30:CJR31 BZV30:BZV31 BPZ30:BPZ31 BGD30:BGD31 AWH30:AWH31 AML30:AML31 ACP30:ACP31 ST30:ST31 IX30:IX31 B37 WVJ983051 WLN983051 WBR983051 VRV983051 VHZ983051 UYD983051 UOH983051 UEL983051 TUP983051 TKT983051 TAX983051 SRB983051 SHF983051 RXJ983051 RNN983051 RDR983051 QTV983051 QJZ983051 QAD983051 PQH983051 PGL983051 OWP983051 OMT983051 OCX983051 NTB983051 NJF983051 MZJ983051 MPN983051 MFR983051 LVV983051 LLZ983051 LCD983051 KSH983051 KIL983051 JYP983051 JOT983051 JEX983051 IVB983051 ILF983051 IBJ983051 HRN983051 HHR983051 GXV983051 GNZ983051 GED983051 FUH983051 FKL983051 FAP983051 EQT983051 EGX983051 DXB983051 DNF983051 DDJ983051 CTN983051 CJR983051 BZV983051 BPZ983051 BGD983051 AWH983051 AML983051 ACP983051 ST983051 IX983051 B983051 WVJ917515 WLN917515 WBR917515 VRV917515 VHZ917515 UYD917515 UOH917515 UEL917515 TUP917515 TKT917515 TAX917515 SRB917515 SHF917515 RXJ917515 RNN917515 RDR917515 QTV917515 QJZ917515 QAD917515 PQH917515 PGL917515 OWP917515 OMT917515 OCX917515 NTB917515 NJF917515 MZJ917515 MPN917515 MFR917515 LVV917515 LLZ917515 LCD917515 KSH917515 KIL917515 JYP917515 JOT917515 JEX917515 IVB917515 ILF917515 IBJ917515 HRN917515 HHR917515 GXV917515 GNZ917515 GED917515 FUH917515 FKL917515 FAP917515 EQT917515 EGX917515 DXB917515 DNF917515 DDJ917515 CTN917515 CJR917515 BZV917515 BPZ917515 BGD917515 AWH917515 AML917515 ACP917515 ST917515 IX917515 B917515 WVJ851979 WLN851979 WBR851979 VRV851979 VHZ851979 UYD851979 UOH851979 UEL851979 TUP851979 TKT851979 TAX851979 SRB851979 SHF851979 RXJ851979 RNN851979 RDR851979 QTV851979 QJZ851979 QAD851979 PQH851979 PGL851979 OWP851979 OMT851979 OCX851979 NTB851979 NJF851979 MZJ851979 MPN851979 MFR851979 LVV851979 LLZ851979 LCD851979 KSH851979 KIL851979 JYP851979 JOT851979 JEX851979 IVB851979 ILF851979 IBJ851979 HRN851979 HHR851979 GXV851979 GNZ851979 GED851979 FUH851979 FKL851979 FAP851979 EQT851979 EGX851979 DXB851979 DNF851979 DDJ851979 CTN851979 CJR851979 BZV851979 BPZ851979 BGD851979 AWH851979 AML851979 ACP851979 ST851979 IX851979 B851979 WVJ786443 WLN786443 WBR786443 VRV786443 VHZ786443 UYD786443 UOH786443 UEL786443 TUP786443 TKT786443 TAX786443 SRB786443 SHF786443 RXJ786443 RNN786443 RDR786443 QTV786443 QJZ786443 QAD786443 PQH786443 PGL786443 OWP786443 OMT786443 OCX786443 NTB786443 NJF786443 MZJ786443 MPN786443 MFR786443 LVV786443 LLZ786443 LCD786443 KSH786443 KIL786443 JYP786443 JOT786443 JEX786443 IVB786443 ILF786443 IBJ786443 HRN786443 HHR786443 GXV786443 GNZ786443 GED786443 FUH786443 FKL786443 FAP786443 EQT786443 EGX786443 DXB786443 DNF786443 DDJ786443 CTN786443 CJR786443 BZV786443 BPZ786443 BGD786443 AWH786443 AML786443 ACP786443 ST786443 IX786443 B786443 WVJ720907 WLN720907 WBR720907 VRV720907 VHZ720907 UYD720907 UOH720907 UEL720907 TUP720907 TKT720907 TAX720907 SRB720907 SHF720907 RXJ720907 RNN720907 RDR720907 QTV720907 QJZ720907 QAD720907 PQH720907 PGL720907 OWP720907 OMT720907 OCX720907 NTB720907 NJF720907 MZJ720907 MPN720907 MFR720907 LVV720907 LLZ720907 LCD720907 KSH720907 KIL720907 JYP720907 JOT720907 JEX720907 IVB720907 ILF720907 IBJ720907 HRN720907 HHR720907 GXV720907 GNZ720907 GED720907 FUH720907 FKL720907 FAP720907 EQT720907 EGX720907 DXB720907 DNF720907 DDJ720907 CTN720907 CJR720907 BZV720907 BPZ720907 BGD720907 AWH720907 AML720907 ACP720907 ST720907 IX720907 B720907 WVJ655371 WLN655371 WBR655371 VRV655371 VHZ655371 UYD655371 UOH655371 UEL655371 TUP655371 TKT655371 TAX655371 SRB655371 SHF655371 RXJ655371 RNN655371 RDR655371 QTV655371 QJZ655371 QAD655371 PQH655371 PGL655371 OWP655371 OMT655371 OCX655371 NTB655371 NJF655371 MZJ655371 MPN655371 MFR655371 LVV655371 LLZ655371 LCD655371 KSH655371 KIL655371 JYP655371 JOT655371 JEX655371 IVB655371 ILF655371 IBJ655371 HRN655371 HHR655371 GXV655371 GNZ655371 GED655371 FUH655371 FKL655371 FAP655371 EQT655371 EGX655371 DXB655371 DNF655371 DDJ655371 CTN655371 CJR655371 BZV655371 BPZ655371 BGD655371 AWH655371 AML655371 ACP655371 ST655371 IX655371 B655371 WVJ589835 WLN589835 WBR589835 VRV589835 VHZ589835 UYD589835 UOH589835 UEL589835 TUP589835 TKT589835 TAX589835 SRB589835 SHF589835 RXJ589835 RNN589835 RDR589835 QTV589835 QJZ589835 QAD589835 PQH589835 PGL589835 OWP589835 OMT589835 OCX589835 NTB589835 NJF589835 MZJ589835 MPN589835 MFR589835 LVV589835 LLZ589835 LCD589835 KSH589835 KIL589835 JYP589835 JOT589835 JEX589835 IVB589835 ILF589835 IBJ589835 HRN589835 HHR589835 GXV589835 GNZ589835 GED589835 FUH589835 FKL589835 FAP589835 EQT589835 EGX589835 DXB589835 DNF589835 DDJ589835 CTN589835 CJR589835 BZV589835 BPZ589835 BGD589835 AWH589835 AML589835 ACP589835 ST589835 IX589835 B589835 WVJ524299 WLN524299 WBR524299 VRV524299 VHZ524299 UYD524299 UOH524299 UEL524299 TUP524299 TKT524299 TAX524299 SRB524299 SHF524299 RXJ524299 RNN524299 RDR524299 QTV524299 QJZ524299 QAD524299 PQH524299 PGL524299 OWP524299 OMT524299 OCX524299 NTB524299 NJF524299 MZJ524299 MPN524299 MFR524299 LVV524299 LLZ524299 LCD524299 KSH524299 KIL524299 JYP524299 JOT524299 JEX524299 IVB524299 ILF524299 IBJ524299 HRN524299 HHR524299 GXV524299 GNZ524299 GED524299 FUH524299 FKL524299 FAP524299 EQT524299 EGX524299 DXB524299 DNF524299 DDJ524299 CTN524299 CJR524299 BZV524299 BPZ524299 BGD524299 AWH524299 AML524299 ACP524299 ST524299 IX524299 B524299 WVJ458763 WLN458763 WBR458763 VRV458763 VHZ458763 UYD458763 UOH458763 UEL458763 TUP458763 TKT458763 TAX458763 SRB458763 SHF458763 RXJ458763 RNN458763 RDR458763 QTV458763 QJZ458763 QAD458763 PQH458763 PGL458763 OWP458763 OMT458763 OCX458763 NTB458763 NJF458763 MZJ458763 MPN458763 MFR458763 LVV458763 LLZ458763 LCD458763 KSH458763 KIL458763 JYP458763 JOT458763 JEX458763 IVB458763 ILF458763 IBJ458763 HRN458763 HHR458763 GXV458763 GNZ458763 GED458763 FUH458763 FKL458763 FAP458763 EQT458763 EGX458763 DXB458763 DNF458763 DDJ458763 CTN458763 CJR458763 BZV458763 BPZ458763 BGD458763 AWH458763 AML458763 ACP458763 ST458763 IX458763 B458763 WVJ393227 WLN393227 WBR393227 VRV393227 VHZ393227 UYD393227 UOH393227 UEL393227 TUP393227 TKT393227 TAX393227 SRB393227 SHF393227 RXJ393227 RNN393227 RDR393227 QTV393227 QJZ393227 QAD393227 PQH393227 PGL393227 OWP393227 OMT393227 OCX393227 NTB393227 NJF393227 MZJ393227 MPN393227 MFR393227 LVV393227 LLZ393227 LCD393227 KSH393227 KIL393227 JYP393227 JOT393227 JEX393227 IVB393227 ILF393227 IBJ393227 HRN393227 HHR393227 GXV393227 GNZ393227 GED393227 FUH393227 FKL393227 FAP393227 EQT393227 EGX393227 DXB393227 DNF393227 DDJ393227 CTN393227 CJR393227 BZV393227 BPZ393227 BGD393227 AWH393227 AML393227 ACP393227 ST393227 IX393227 B393227 WVJ327691 WLN327691 WBR327691 VRV327691 VHZ327691 UYD327691 UOH327691 UEL327691 TUP327691 TKT327691 TAX327691 SRB327691 SHF327691 RXJ327691 RNN327691 RDR327691 QTV327691 QJZ327691 QAD327691 PQH327691 PGL327691 OWP327691 OMT327691 OCX327691 NTB327691 NJF327691 MZJ327691 MPN327691 MFR327691 LVV327691 LLZ327691 LCD327691 KSH327691 KIL327691 JYP327691 JOT327691 JEX327691 IVB327691 ILF327691 IBJ327691 HRN327691 HHR327691 GXV327691 GNZ327691 GED327691 FUH327691 FKL327691 FAP327691 EQT327691 EGX327691 DXB327691 DNF327691 DDJ327691 CTN327691 CJR327691 BZV327691 BPZ327691 BGD327691 AWH327691 AML327691 ACP327691 ST327691 IX327691 B327691 WVJ262155 WLN262155 WBR262155 VRV262155 VHZ262155 UYD262155 UOH262155 UEL262155 TUP262155 TKT262155 TAX262155 SRB262155 SHF262155 RXJ262155 RNN262155 RDR262155 QTV262155 QJZ262155 QAD262155 PQH262155 PGL262155 OWP262155 OMT262155 OCX262155 NTB262155 NJF262155 MZJ262155 MPN262155 MFR262155 LVV262155 LLZ262155 LCD262155 KSH262155 KIL262155 JYP262155 JOT262155 JEX262155 IVB262155 ILF262155 IBJ262155 HRN262155 HHR262155 GXV262155 GNZ262155 GED262155 FUH262155 FKL262155 FAP262155 EQT262155 EGX262155 DXB262155 DNF262155 DDJ262155 CTN262155 CJR262155 BZV262155 BPZ262155 BGD262155 AWH262155 AML262155 ACP262155 ST262155 IX262155 B262155 WVJ196619 WLN196619 WBR196619 VRV196619 VHZ196619 UYD196619 UOH196619 UEL196619 TUP196619 TKT196619 TAX196619 SRB196619 SHF196619 RXJ196619 RNN196619 RDR196619 QTV196619 QJZ196619 QAD196619 PQH196619 PGL196619 OWP196619 OMT196619 OCX196619 NTB196619 NJF196619 MZJ196619 MPN196619 MFR196619 LVV196619 LLZ196619 LCD196619 KSH196619 KIL196619 JYP196619 JOT196619 JEX196619 IVB196619 ILF196619 IBJ196619 HRN196619 HHR196619 GXV196619 GNZ196619 GED196619 FUH196619 FKL196619 FAP196619 EQT196619 EGX196619 DXB196619 DNF196619 DDJ196619 CTN196619 CJR196619 BZV196619 BPZ196619 BGD196619 AWH196619 AML196619 ACP196619 ST196619 IX196619 B196619 WVJ131083 WLN131083 WBR131083 VRV131083 VHZ131083 UYD131083 UOH131083 UEL131083 TUP131083 TKT131083 TAX131083 SRB131083 SHF131083 RXJ131083 RNN131083 RDR131083 QTV131083 QJZ131083 QAD131083 PQH131083 PGL131083 OWP131083 OMT131083 OCX131083 NTB131083 NJF131083 MZJ131083 MPN131083 MFR131083 LVV131083 LLZ131083 LCD131083 KSH131083 KIL131083 JYP131083 JOT131083 JEX131083 IVB131083 ILF131083 IBJ131083 HRN131083 HHR131083 GXV131083 GNZ131083 GED131083 FUH131083 FKL131083 FAP131083 EQT131083 EGX131083 DXB131083 DNF131083 DDJ131083 CTN131083 CJR131083 BZV131083 BPZ131083 BGD131083 AWH131083 AML131083 ACP131083 ST131083 IX131083 B131083 WVJ65547 WLN65547 WBR65547 VRV65547 VHZ65547 UYD65547 UOH65547 UEL65547 TUP65547 TKT65547 TAX65547 SRB65547 SHF65547 RXJ65547 RNN65547 RDR65547 QTV65547 QJZ65547 QAD65547 PQH65547 PGL65547 OWP65547 OMT65547 OCX65547 NTB65547 NJF65547 MZJ65547 MPN65547 MFR65547 LVV65547 LLZ65547 LCD65547 KSH65547 KIL65547 JYP65547 JOT65547 JEX65547 IVB65547 ILF65547 IBJ65547 HRN65547 HHR65547 GXV65547 GNZ65547 GED65547 FUH65547 FKL65547 FAP65547 EQT65547 EGX65547 DXB65547 DNF65547 DDJ65547 CTN65547 CJR65547 BZV65547 BPZ65547 BGD65547 AWH65547 AML65547 ACP65547 ST65547 IX65547 B65547 WVJ11 WLN11 WBR11 VRV11 VHZ11 UYD11 UOH11 UEL11 TUP11 TKT11 TAX11 SRB11 SHF11 RXJ11 RNN11 RDR11 QTV11 QJZ11 QAD11 PQH11 PGL11 OWP11 OMT11 OCX11 NTB11 NJF11 MZJ11 MPN11 MFR11 LVV11 LLZ11 LCD11 KSH11 KIL11 JYP11 JOT11 JEX11 IVB11 ILF11 IBJ11 HRN11 HHR11 GXV11 GNZ11 GED11 FUH11 FKL11 FAP11 EQT11 EGX11 DXB11 DNF11 DDJ11 CTN11 CJR11 BZV11 BPZ11 BGD11 AWH11 AML11 ACP11 ST11 IX11 B11 WVJ983054 WLN983054 WBR983054 VRV983054 VHZ983054 UYD983054 UOH983054 UEL983054 TUP983054 TKT983054 TAX983054 SRB983054 SHF983054 RXJ983054 RNN983054 RDR983054 QTV983054 QJZ983054 QAD983054 PQH983054 PGL983054 OWP983054 OMT983054 OCX983054 NTB983054 NJF983054 MZJ983054 MPN983054 MFR983054 LVV983054 LLZ983054 LCD983054 KSH983054 KIL983054 JYP983054 JOT983054 JEX983054 IVB983054 ILF983054 IBJ983054 HRN983054 HHR983054 GXV983054 GNZ983054 GED983054 FUH983054 FKL983054 FAP983054 EQT983054 EGX983054 DXB983054 DNF983054 DDJ983054 CTN983054 CJR983054 BZV983054 BPZ983054 BGD983054 AWH983054 AML983054 ACP983054 ST983054 IX983054 B983054 WVJ917518 WLN917518 WBR917518 VRV917518 VHZ917518 UYD917518 UOH917518 UEL917518 TUP917518 TKT917518 TAX917518 SRB917518 SHF917518 RXJ917518 RNN917518 RDR917518 QTV917518 QJZ917518 QAD917518 PQH917518 PGL917518 OWP917518 OMT917518 OCX917518 NTB917518 NJF917518 MZJ917518 MPN917518 MFR917518 LVV917518 LLZ917518 LCD917518 KSH917518 KIL917518 JYP917518 JOT917518 JEX917518 IVB917518 ILF917518 IBJ917518 HRN917518 HHR917518 GXV917518 GNZ917518 GED917518 FUH917518 FKL917518 FAP917518 EQT917518 EGX917518 DXB917518 DNF917518 DDJ917518 CTN917518 CJR917518 BZV917518 BPZ917518 BGD917518 AWH917518 AML917518 ACP917518 ST917518 IX917518 B917518 WVJ851982 WLN851982 WBR851982 VRV851982 VHZ851982 UYD851982 UOH851982 UEL851982 TUP851982 TKT851982 TAX851982 SRB851982 SHF851982 RXJ851982 RNN851982 RDR851982 QTV851982 QJZ851982 QAD851982 PQH851982 PGL851982 OWP851982 OMT851982 OCX851982 NTB851982 NJF851982 MZJ851982 MPN851982 MFR851982 LVV851982 LLZ851982 LCD851982 KSH851982 KIL851982 JYP851982 JOT851982 JEX851982 IVB851982 ILF851982 IBJ851982 HRN851982 HHR851982 GXV851982 GNZ851982 GED851982 FUH851982 FKL851982 FAP851982 EQT851982 EGX851982 DXB851982 DNF851982 DDJ851982 CTN851982 CJR851982 BZV851982 BPZ851982 BGD851982 AWH851982 AML851982 ACP851982 ST851982 IX851982 B851982 WVJ786446 WLN786446 WBR786446 VRV786446 VHZ786446 UYD786446 UOH786446 UEL786446 TUP786446 TKT786446 TAX786446 SRB786446 SHF786446 RXJ786446 RNN786446 RDR786446 QTV786446 QJZ786446 QAD786446 PQH786446 PGL786446 OWP786446 OMT786446 OCX786446 NTB786446 NJF786446 MZJ786446 MPN786446 MFR786446 LVV786446 LLZ786446 LCD786446 KSH786446 KIL786446 JYP786446 JOT786446 JEX786446 IVB786446 ILF786446 IBJ786446 HRN786446 HHR786446 GXV786446 GNZ786446 GED786446 FUH786446 FKL786446 FAP786446 EQT786446 EGX786446 DXB786446 DNF786446 DDJ786446 CTN786446 CJR786446 BZV786446 BPZ786446 BGD786446 AWH786446 AML786446 ACP786446 ST786446 IX786446 B786446 WVJ720910 WLN720910 WBR720910 VRV720910 VHZ720910 UYD720910 UOH720910 UEL720910 TUP720910 TKT720910 TAX720910 SRB720910 SHF720910 RXJ720910 RNN720910 RDR720910 QTV720910 QJZ720910 QAD720910 PQH720910 PGL720910 OWP720910 OMT720910 OCX720910 NTB720910 NJF720910 MZJ720910 MPN720910 MFR720910 LVV720910 LLZ720910 LCD720910 KSH720910 KIL720910 JYP720910 JOT720910 JEX720910 IVB720910 ILF720910 IBJ720910 HRN720910 HHR720910 GXV720910 GNZ720910 GED720910 FUH720910 FKL720910 FAP720910 EQT720910 EGX720910 DXB720910 DNF720910 DDJ720910 CTN720910 CJR720910 BZV720910 BPZ720910 BGD720910 AWH720910 AML720910 ACP720910 ST720910 IX720910 B720910 WVJ655374 WLN655374 WBR655374 VRV655374 VHZ655374 UYD655374 UOH655374 UEL655374 TUP655374 TKT655374 TAX655374 SRB655374 SHF655374 RXJ655374 RNN655374 RDR655374 QTV655374 QJZ655374 QAD655374 PQH655374 PGL655374 OWP655374 OMT655374 OCX655374 NTB655374 NJF655374 MZJ655374 MPN655374 MFR655374 LVV655374 LLZ655374 LCD655374 KSH655374 KIL655374 JYP655374 JOT655374 JEX655374 IVB655374 ILF655374 IBJ655374 HRN655374 HHR655374 GXV655374 GNZ655374 GED655374 FUH655374 FKL655374 FAP655374 EQT655374 EGX655374 DXB655374 DNF655374 DDJ655374 CTN655374 CJR655374 BZV655374 BPZ655374 BGD655374 AWH655374 AML655374 ACP655374 ST655374 IX655374 B655374 WVJ589838 WLN589838 WBR589838 VRV589838 VHZ589838 UYD589838 UOH589838 UEL589838 TUP589838 TKT589838 TAX589838 SRB589838 SHF589838 RXJ589838 RNN589838 RDR589838 QTV589838 QJZ589838 QAD589838 PQH589838 PGL589838 OWP589838 OMT589838 OCX589838 NTB589838 NJF589838 MZJ589838 MPN589838 MFR589838 LVV589838 LLZ589838 LCD589838 KSH589838 KIL589838 JYP589838 JOT589838 JEX589838 IVB589838 ILF589838 IBJ589838 HRN589838 HHR589838 GXV589838 GNZ589838 GED589838 FUH589838 FKL589838 FAP589838 EQT589838 EGX589838 DXB589838 DNF589838 DDJ589838 CTN589838 CJR589838 BZV589838 BPZ589838 BGD589838 AWH589838 AML589838 ACP589838 ST589838 IX589838 B589838 WVJ524302 WLN524302 WBR524302 VRV524302 VHZ524302 UYD524302 UOH524302 UEL524302 TUP524302 TKT524302 TAX524302 SRB524302 SHF524302 RXJ524302 RNN524302 RDR524302 QTV524302 QJZ524302 QAD524302 PQH524302 PGL524302 OWP524302 OMT524302 OCX524302 NTB524302 NJF524302 MZJ524302 MPN524302 MFR524302 LVV524302 LLZ524302 LCD524302 KSH524302 KIL524302 JYP524302 JOT524302 JEX524302 IVB524302 ILF524302 IBJ524302 HRN524302 HHR524302 GXV524302 GNZ524302 GED524302 FUH524302 FKL524302 FAP524302 EQT524302 EGX524302 DXB524302 DNF524302 DDJ524302 CTN524302 CJR524302 BZV524302 BPZ524302 BGD524302 AWH524302 AML524302 ACP524302 ST524302 IX524302 B524302 WVJ458766 WLN458766 WBR458766 VRV458766 VHZ458766 UYD458766 UOH458766 UEL458766 TUP458766 TKT458766 TAX458766 SRB458766 SHF458766 RXJ458766 RNN458766 RDR458766 QTV458766 QJZ458766 QAD458766 PQH458766 PGL458766 OWP458766 OMT458766 OCX458766 NTB458766 NJF458766 MZJ458766 MPN458766 MFR458766 LVV458766 LLZ458766 LCD458766 KSH458766 KIL458766 JYP458766 JOT458766 JEX458766 IVB458766 ILF458766 IBJ458766 HRN458766 HHR458766 GXV458766 GNZ458766 GED458766 FUH458766 FKL458766 FAP458766 EQT458766 EGX458766 DXB458766 DNF458766 DDJ458766 CTN458766 CJR458766 BZV458766 BPZ458766 BGD458766 AWH458766 AML458766 ACP458766 ST458766 IX458766 B458766 WVJ393230 WLN393230 WBR393230 VRV393230 VHZ393230 UYD393230 UOH393230 UEL393230 TUP393230 TKT393230 TAX393230 SRB393230 SHF393230 RXJ393230 RNN393230 RDR393230 QTV393230 QJZ393230 QAD393230 PQH393230 PGL393230 OWP393230 OMT393230 OCX393230 NTB393230 NJF393230 MZJ393230 MPN393230 MFR393230 LVV393230 LLZ393230 LCD393230 KSH393230 KIL393230 JYP393230 JOT393230 JEX393230 IVB393230 ILF393230 IBJ393230 HRN393230 HHR393230 GXV393230 GNZ393230 GED393230 FUH393230 FKL393230 FAP393230 EQT393230 EGX393230 DXB393230 DNF393230 DDJ393230 CTN393230 CJR393230 BZV393230 BPZ393230 BGD393230 AWH393230 AML393230 ACP393230 ST393230 IX393230 B393230 WVJ327694 WLN327694 WBR327694 VRV327694 VHZ327694 UYD327694 UOH327694 UEL327694 TUP327694 TKT327694 TAX327694 SRB327694 SHF327694 RXJ327694 RNN327694 RDR327694 QTV327694 QJZ327694 QAD327694 PQH327694 PGL327694 OWP327694 OMT327694 OCX327694 NTB327694 NJF327694 MZJ327694 MPN327694 MFR327694 LVV327694 LLZ327694 LCD327694 KSH327694 KIL327694 JYP327694 JOT327694 JEX327694 IVB327694 ILF327694 IBJ327694 HRN327694 HHR327694 GXV327694 GNZ327694 GED327694 FUH327694 FKL327694 FAP327694 EQT327694 EGX327694 DXB327694 DNF327694 DDJ327694 CTN327694 CJR327694 BZV327694 BPZ327694 BGD327694 AWH327694 AML327694 ACP327694 ST327694 IX327694 B327694 WVJ262158 WLN262158 WBR262158 VRV262158 VHZ262158 UYD262158 UOH262158 UEL262158 TUP262158 TKT262158 TAX262158 SRB262158 SHF262158 RXJ262158 RNN262158 RDR262158 QTV262158 QJZ262158 QAD262158 PQH262158 PGL262158 OWP262158 OMT262158 OCX262158 NTB262158 NJF262158 MZJ262158 MPN262158 MFR262158 LVV262158 LLZ262158 LCD262158 KSH262158 KIL262158 JYP262158 JOT262158 JEX262158 IVB262158 ILF262158 IBJ262158 HRN262158 HHR262158 GXV262158 GNZ262158 GED262158 FUH262158 FKL262158 FAP262158 EQT262158 EGX262158 DXB262158 DNF262158 DDJ262158 CTN262158 CJR262158 BZV262158 BPZ262158 BGD262158 AWH262158 AML262158 ACP262158 ST262158 IX262158 B262158 WVJ196622 WLN196622 WBR196622 VRV196622 VHZ196622 UYD196622 UOH196622 UEL196622 TUP196622 TKT196622 TAX196622 SRB196622 SHF196622 RXJ196622 RNN196622 RDR196622 QTV196622 QJZ196622 QAD196622 PQH196622 PGL196622 OWP196622 OMT196622 OCX196622 NTB196622 NJF196622 MZJ196622 MPN196622 MFR196622 LVV196622 LLZ196622 LCD196622 KSH196622 KIL196622 JYP196622 JOT196622 JEX196622 IVB196622 ILF196622 IBJ196622 HRN196622 HHR196622 GXV196622 GNZ196622 GED196622 FUH196622 FKL196622 FAP196622 EQT196622 EGX196622 DXB196622 DNF196622 DDJ196622 CTN196622 CJR196622 BZV196622 BPZ196622 BGD196622 AWH196622 AML196622 ACP196622 ST196622 IX196622 B196622 WVJ131086 WLN131086 WBR131086 VRV131086 VHZ131086 UYD131086 UOH131086 UEL131086 TUP131086 TKT131086 TAX131086 SRB131086 SHF131086 RXJ131086 RNN131086 RDR131086 QTV131086 QJZ131086 QAD131086 PQH131086 PGL131086 OWP131086 OMT131086 OCX131086 NTB131086 NJF131086 MZJ131086 MPN131086 MFR131086 LVV131086 LLZ131086 LCD131086 KSH131086 KIL131086 JYP131086 JOT131086 JEX131086 IVB131086 ILF131086 IBJ131086 HRN131086 HHR131086 GXV131086 GNZ131086 GED131086 FUH131086 FKL131086 FAP131086 EQT131086 EGX131086 DXB131086 DNF131086 DDJ131086 CTN131086 CJR131086 BZV131086 BPZ131086 BGD131086 AWH131086 AML131086 ACP131086 ST131086 IX131086 B131086 WVJ65550 WLN65550 WBR65550 VRV65550 VHZ65550 UYD65550 UOH65550 UEL65550 TUP65550 TKT65550 TAX65550 SRB65550 SHF65550 RXJ65550 RNN65550 RDR65550 QTV65550 QJZ65550 QAD65550 PQH65550 PGL65550 OWP65550 OMT65550 OCX65550 NTB65550 NJF65550 MZJ65550 MPN65550 MFR65550 LVV65550 LLZ65550 LCD65550 KSH65550 KIL65550 JYP65550 JOT65550 JEX65550 IVB65550 ILF65550 IBJ65550 HRN65550 HHR65550 GXV65550 GNZ65550 GED65550 FUH65550 FKL65550 FAP65550 EQT65550 EGX65550 DXB65550 DNF65550 DDJ65550 CTN65550 CJR65550 BZV65550 BPZ65550 BGD65550 AWH65550 AML65550 ACP65550 ST65550 IX65550 B65550 WVJ14 WLN14 WBR14 VRV14 VHZ14 UYD14 UOH14 UEL14 TUP14 TKT14 TAX14 SRB14 SHF14 RXJ14 RNN14 RDR14 QTV14 QJZ14 QAD14 PQH14 PGL14 OWP14 OMT14 OCX14 NTB14 NJF14 MZJ14 MPN14 MFR14 LVV14 LLZ14 LCD14 KSH14 KIL14 JYP14 JOT14 JEX14 IVB14 ILF14 IBJ14 HRN14 HHR14 GXV14 GNZ14 GED14 FUH14 FKL14 FAP14 EQT14 EGX14 DXB14 DNF14 DDJ14 CTN14 CJR14 BZV14 BPZ14 BGD14 AWH14 AML14 ACP14 ST14 IX14 B15 WVJ983068 WLN983068 WBR983068 VRV983068 VHZ983068 UYD983068 UOH983068 UEL983068 TUP983068 TKT983068 TAX983068 SRB983068 SHF983068 RXJ983068 RNN983068 RDR983068 QTV983068 QJZ983068 QAD983068 PQH983068 PGL983068 OWP983068 OMT983068 OCX983068 NTB983068 NJF983068 MZJ983068 MPN983068 MFR983068 LVV983068 LLZ983068 LCD983068 KSH983068 KIL983068 JYP983068 JOT983068 JEX983068 IVB983068 ILF983068 IBJ983068 HRN983068 HHR983068 GXV983068 GNZ983068 GED983068 FUH983068 FKL983068 FAP983068 EQT983068 EGX983068 DXB983068 DNF983068 DDJ983068 CTN983068 CJR983068 BZV983068 BPZ983068 BGD983068 AWH983068 AML983068 ACP983068 ST983068 IX983068 B983068 WVJ917532 WLN917532 WBR917532 VRV917532 VHZ917532 UYD917532 UOH917532 UEL917532 TUP917532 TKT917532 TAX917532 SRB917532 SHF917532 RXJ917532 RNN917532 RDR917532 QTV917532 QJZ917532 QAD917532 PQH917532 PGL917532 OWP917532 OMT917532 OCX917532 NTB917532 NJF917532 MZJ917532 MPN917532 MFR917532 LVV917532 LLZ917532 LCD917532 KSH917532 KIL917532 JYP917532 JOT917532 JEX917532 IVB917532 ILF917532 IBJ917532 HRN917532 HHR917532 GXV917532 GNZ917532 GED917532 FUH917532 FKL917532 FAP917532 EQT917532 EGX917532 DXB917532 DNF917532 DDJ917532 CTN917532 CJR917532 BZV917532 BPZ917532 BGD917532 AWH917532 AML917532 ACP917532 ST917532 IX917532 B917532 WVJ851996 WLN851996 WBR851996 VRV851996 VHZ851996 UYD851996 UOH851996 UEL851996 TUP851996 TKT851996 TAX851996 SRB851996 SHF851996 RXJ851996 RNN851996 RDR851996 QTV851996 QJZ851996 QAD851996 PQH851996 PGL851996 OWP851996 OMT851996 OCX851996 NTB851996 NJF851996 MZJ851996 MPN851996 MFR851996 LVV851996 LLZ851996 LCD851996 KSH851996 KIL851996 JYP851996 JOT851996 JEX851996 IVB851996 ILF851996 IBJ851996 HRN851996 HHR851996 GXV851996 GNZ851996 GED851996 FUH851996 FKL851996 FAP851996 EQT851996 EGX851996 DXB851996 DNF851996 DDJ851996 CTN851996 CJR851996 BZV851996 BPZ851996 BGD851996 AWH851996 AML851996 ACP851996 ST851996 IX851996 B851996 WVJ786460 WLN786460 WBR786460 VRV786460 VHZ786460 UYD786460 UOH786460 UEL786460 TUP786460 TKT786460 TAX786460 SRB786460 SHF786460 RXJ786460 RNN786460 RDR786460 QTV786460 QJZ786460 QAD786460 PQH786460 PGL786460 OWP786460 OMT786460 OCX786460 NTB786460 NJF786460 MZJ786460 MPN786460 MFR786460 LVV786460 LLZ786460 LCD786460 KSH786460 KIL786460 JYP786460 JOT786460 JEX786460 IVB786460 ILF786460 IBJ786460 HRN786460 HHR786460 GXV786460 GNZ786460 GED786460 FUH786460 FKL786460 FAP786460 EQT786460 EGX786460 DXB786460 DNF786460 DDJ786460 CTN786460 CJR786460 BZV786460 BPZ786460 BGD786460 AWH786460 AML786460 ACP786460 ST786460 IX786460 B786460 WVJ720924 WLN720924 WBR720924 VRV720924 VHZ720924 UYD720924 UOH720924 UEL720924 TUP720924 TKT720924 TAX720924 SRB720924 SHF720924 RXJ720924 RNN720924 RDR720924 QTV720924 QJZ720924 QAD720924 PQH720924 PGL720924 OWP720924 OMT720924 OCX720924 NTB720924 NJF720924 MZJ720924 MPN720924 MFR720924 LVV720924 LLZ720924 LCD720924 KSH720924 KIL720924 JYP720924 JOT720924 JEX720924 IVB720924 ILF720924 IBJ720924 HRN720924 HHR720924 GXV720924 GNZ720924 GED720924 FUH720924 FKL720924 FAP720924 EQT720924 EGX720924 DXB720924 DNF720924 DDJ720924 CTN720924 CJR720924 BZV720924 BPZ720924 BGD720924 AWH720924 AML720924 ACP720924 ST720924 IX720924 B720924 WVJ655388 WLN655388 WBR655388 VRV655388 VHZ655388 UYD655388 UOH655388 UEL655388 TUP655388 TKT655388 TAX655388 SRB655388 SHF655388 RXJ655388 RNN655388 RDR655388 QTV655388 QJZ655388 QAD655388 PQH655388 PGL655388 OWP655388 OMT655388 OCX655388 NTB655388 NJF655388 MZJ655388 MPN655388 MFR655388 LVV655388 LLZ655388 LCD655388 KSH655388 KIL655388 JYP655388 JOT655388 JEX655388 IVB655388 ILF655388 IBJ655388 HRN655388 HHR655388 GXV655388 GNZ655388 GED655388 FUH655388 FKL655388 FAP655388 EQT655388 EGX655388 DXB655388 DNF655388 DDJ655388 CTN655388 CJR655388 BZV655388 BPZ655388 BGD655388 AWH655388 AML655388 ACP655388 ST655388 IX655388 B655388 WVJ589852 WLN589852 WBR589852 VRV589852 VHZ589852 UYD589852 UOH589852 UEL589852 TUP589852 TKT589852 TAX589852 SRB589852 SHF589852 RXJ589852 RNN589852 RDR589852 QTV589852 QJZ589852 QAD589852 PQH589852 PGL589852 OWP589852 OMT589852 OCX589852 NTB589852 NJF589852 MZJ589852 MPN589852 MFR589852 LVV589852 LLZ589852 LCD589852 KSH589852 KIL589852 JYP589852 JOT589852 JEX589852 IVB589852 ILF589852 IBJ589852 HRN589852 HHR589852 GXV589852 GNZ589852 GED589852 FUH589852 FKL589852 FAP589852 EQT589852 EGX589852 DXB589852 DNF589852 DDJ589852 CTN589852 CJR589852 BZV589852 BPZ589852 BGD589852 AWH589852 AML589852 ACP589852 ST589852 IX589852 B589852 WVJ524316 WLN524316 WBR524316 VRV524316 VHZ524316 UYD524316 UOH524316 UEL524316 TUP524316 TKT524316 TAX524316 SRB524316 SHF524316 RXJ524316 RNN524316 RDR524316 QTV524316 QJZ524316 QAD524316 PQH524316 PGL524316 OWP524316 OMT524316 OCX524316 NTB524316 NJF524316 MZJ524316 MPN524316 MFR524316 LVV524316 LLZ524316 LCD524316 KSH524316 KIL524316 JYP524316 JOT524316 JEX524316 IVB524316 ILF524316 IBJ524316 HRN524316 HHR524316 GXV524316 GNZ524316 GED524316 FUH524316 FKL524316 FAP524316 EQT524316 EGX524316 DXB524316 DNF524316 DDJ524316 CTN524316 CJR524316 BZV524316 BPZ524316 BGD524316 AWH524316 AML524316 ACP524316 ST524316 IX524316 B524316 WVJ458780 WLN458780 WBR458780 VRV458780 VHZ458780 UYD458780 UOH458780 UEL458780 TUP458780 TKT458780 TAX458780 SRB458780 SHF458780 RXJ458780 RNN458780 RDR458780 QTV458780 QJZ458780 QAD458780 PQH458780 PGL458780 OWP458780 OMT458780 OCX458780 NTB458780 NJF458780 MZJ458780 MPN458780 MFR458780 LVV458780 LLZ458780 LCD458780 KSH458780 KIL458780 JYP458780 JOT458780 JEX458780 IVB458780 ILF458780 IBJ458780 HRN458780 HHR458780 GXV458780 GNZ458780 GED458780 FUH458780 FKL458780 FAP458780 EQT458780 EGX458780 DXB458780 DNF458780 DDJ458780 CTN458780 CJR458780 BZV458780 BPZ458780 BGD458780 AWH458780 AML458780 ACP458780 ST458780 IX458780 B458780 WVJ393244 WLN393244 WBR393244 VRV393244 VHZ393244 UYD393244 UOH393244 UEL393244 TUP393244 TKT393244 TAX393244 SRB393244 SHF393244 RXJ393244 RNN393244 RDR393244 QTV393244 QJZ393244 QAD393244 PQH393244 PGL393244 OWP393244 OMT393244 OCX393244 NTB393244 NJF393244 MZJ393244 MPN393244 MFR393244 LVV393244 LLZ393244 LCD393244 KSH393244 KIL393244 JYP393244 JOT393244 JEX393244 IVB393244 ILF393244 IBJ393244 HRN393244 HHR393244 GXV393244 GNZ393244 GED393244 FUH393244 FKL393244 FAP393244 EQT393244 EGX393244 DXB393244 DNF393244 DDJ393244 CTN393244 CJR393244 BZV393244 BPZ393244 BGD393244 AWH393244 AML393244 ACP393244 ST393244 IX393244 B393244 WVJ327708 WLN327708 WBR327708 VRV327708 VHZ327708 UYD327708 UOH327708 UEL327708 TUP327708 TKT327708 TAX327708 SRB327708 SHF327708 RXJ327708 RNN327708 RDR327708 QTV327708 QJZ327708 QAD327708 PQH327708 PGL327708 OWP327708 OMT327708 OCX327708 NTB327708 NJF327708 MZJ327708 MPN327708 MFR327708 LVV327708 LLZ327708 LCD327708 KSH327708 KIL327708 JYP327708 JOT327708 JEX327708 IVB327708 ILF327708 IBJ327708 HRN327708 HHR327708 GXV327708 GNZ327708 GED327708 FUH327708 FKL327708 FAP327708 EQT327708 EGX327708 DXB327708 DNF327708 DDJ327708 CTN327708 CJR327708 BZV327708 BPZ327708 BGD327708 AWH327708 AML327708 ACP327708 ST327708 IX327708 B327708 WVJ262172 WLN262172 WBR262172 VRV262172 VHZ262172 UYD262172 UOH262172 UEL262172 TUP262172 TKT262172 TAX262172 SRB262172 SHF262172 RXJ262172 RNN262172 RDR262172 QTV262172 QJZ262172 QAD262172 PQH262172 PGL262172 OWP262172 OMT262172 OCX262172 NTB262172 NJF262172 MZJ262172 MPN262172 MFR262172 LVV262172 LLZ262172 LCD262172 KSH262172 KIL262172 JYP262172 JOT262172 JEX262172 IVB262172 ILF262172 IBJ262172 HRN262172 HHR262172 GXV262172 GNZ262172 GED262172 FUH262172 FKL262172 FAP262172 EQT262172 EGX262172 DXB262172 DNF262172 DDJ262172 CTN262172 CJR262172 BZV262172 BPZ262172 BGD262172 AWH262172 AML262172 ACP262172 ST262172 IX262172 B262172 WVJ196636 WLN196636 WBR196636 VRV196636 VHZ196636 UYD196636 UOH196636 UEL196636 TUP196636 TKT196636 TAX196636 SRB196636 SHF196636 RXJ196636 RNN196636 RDR196636 QTV196636 QJZ196636 QAD196636 PQH196636 PGL196636 OWP196636 OMT196636 OCX196636 NTB196636 NJF196636 MZJ196636 MPN196636 MFR196636 LVV196636 LLZ196636 LCD196636 KSH196636 KIL196636 JYP196636 JOT196636 JEX196636 IVB196636 ILF196636 IBJ196636 HRN196636 HHR196636 GXV196636 GNZ196636 GED196636 FUH196636 FKL196636 FAP196636 EQT196636 EGX196636 DXB196636 DNF196636 DDJ196636 CTN196636 CJR196636 BZV196636 BPZ196636 BGD196636 AWH196636 AML196636 ACP196636 ST196636 IX196636 B196636 WVJ131100 WLN131100 WBR131100 VRV131100 VHZ131100 UYD131100 UOH131100 UEL131100 TUP131100 TKT131100 TAX131100 SRB131100 SHF131100 RXJ131100 RNN131100 RDR131100 QTV131100 QJZ131100 QAD131100 PQH131100 PGL131100 OWP131100 OMT131100 OCX131100 NTB131100 NJF131100 MZJ131100 MPN131100 MFR131100 LVV131100 LLZ131100 LCD131100 KSH131100 KIL131100 JYP131100 JOT131100 JEX131100 IVB131100 ILF131100 IBJ131100 HRN131100 HHR131100 GXV131100 GNZ131100 GED131100 FUH131100 FKL131100 FAP131100 EQT131100 EGX131100 DXB131100 DNF131100 DDJ131100 CTN131100 CJR131100 BZV131100 BPZ131100 BGD131100 AWH131100 AML131100 ACP131100 ST131100 IX131100 B131100 WVJ65564 WLN65564 WBR65564 VRV65564 VHZ65564 UYD65564 UOH65564 UEL65564 TUP65564 TKT65564 TAX65564 SRB65564 SHF65564 RXJ65564 RNN65564 RDR65564 QTV65564 QJZ65564 QAD65564 PQH65564 PGL65564 OWP65564 OMT65564 OCX65564 NTB65564 NJF65564 MZJ65564 MPN65564 MFR65564 LVV65564 LLZ65564 LCD65564 KSH65564 KIL65564 JYP65564 JOT65564 JEX65564 IVB65564 ILF65564 IBJ65564 HRN65564 HHR65564 GXV65564 GNZ65564 GED65564 FUH65564 FKL65564 FAP65564 EQT65564 EGX65564 DXB65564 DNF65564 DDJ65564 CTN65564 CJR65564 BZV65564 BPZ65564 BGD65564 AWH65564 AML65564 ACP65564 ST65564 IX65564 B65564 WVJ28 WLN28 WBR28 VRV28 VHZ28 UYD28 UOH28 UEL28 TUP28 TKT28 TAX28 SRB28 SHF28 RXJ28 RNN28 RDR28 QTV28 QJZ28 QAD28 PQH28 PGL28 OWP28 OMT28 OCX28 NTB28 NJF28 MZJ28 MPN28 MFR28 LVV28 LLZ28 LCD28 KSH28 KIL28 JYP28 JOT28 JEX28 IVB28 ILF28 IBJ28 HRN28 HHR28 GXV28 GNZ28 GED28 FUH28 FKL28 FAP28 EQT28 EGX28 DXB28 DNF28 DDJ28 CTN28 CJR28 BZV28 BPZ28 BGD28 AWH28 AML28 ACP28 ST28 B30 B17:B26" xr:uid="{FEBA4DF7-EE4F-412A-B054-1A9B2326CFEE}">
      <formula1>$E$4:$E$5</formula1>
    </dataValidation>
    <dataValidation type="list" allowBlank="1" showInputMessage="1" showErrorMessage="1" sqref="B13" xr:uid="{B5DAFB79-6EAC-49E2-BA72-0327C4A3126E}">
      <formula1>$E$12:$E$15</formula1>
    </dataValidation>
    <dataValidation type="list" allowBlank="1" showInputMessage="1" showErrorMessage="1" sqref="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xr:uid="{9EE916C7-F882-4E90-AF70-925C2A094753}">
      <formula1>$E$7:$E$10</formula1>
    </dataValidation>
    <dataValidation type="custom" allowBlank="1" showInputMessage="1" showErrorMessage="1" error="Only numerical entries allowed. Please try again." sqref="B38:B42" xr:uid="{8C4DAF80-2F4B-4500-AC55-D1381A478CF9}">
      <formula1>ISNUMBER(B38)</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4E564-66D8-4D10-B925-014E6437D84C}">
  <sheetPr codeName="Sheet8"/>
  <dimension ref="A1:X122"/>
  <sheetViews>
    <sheetView workbookViewId="0">
      <selection activeCell="B4" sqref="B4"/>
    </sheetView>
  </sheetViews>
  <sheetFormatPr defaultRowHeight="13.8" outlineLevelCol="1" x14ac:dyDescent="0.3"/>
  <cols>
    <col min="1" max="1" width="49.109375" style="1" customWidth="1"/>
    <col min="2" max="2" width="36.6640625" style="91" bestFit="1" customWidth="1"/>
    <col min="3" max="4" width="9.109375" style="1"/>
    <col min="5" max="5" width="14.109375" style="1" hidden="1" customWidth="1" outlineLevel="1"/>
    <col min="6" max="6" width="11.5546875" style="1" hidden="1" customWidth="1" outlineLevel="1"/>
    <col min="7" max="7" width="12" style="1" hidden="1" customWidth="1" collapsed="1"/>
    <col min="8" max="18" width="9.109375" style="1" hidden="1" customWidth="1" outlineLevel="1"/>
    <col min="19" max="19" width="9.109375" style="1" collapsed="1"/>
    <col min="20" max="257" width="9.109375" style="1"/>
    <col min="258" max="258" width="47.109375" style="1" customWidth="1"/>
    <col min="259" max="259" width="35" style="1" customWidth="1"/>
    <col min="260" max="261" width="9.109375" style="1"/>
    <col min="262" max="262" width="0" style="1" hidden="1" customWidth="1"/>
    <col min="263" max="263" width="8.33203125" style="1" customWidth="1"/>
    <col min="264" max="274" width="0" style="1" hidden="1" customWidth="1"/>
    <col min="275" max="513" width="9.109375" style="1"/>
    <col min="514" max="514" width="47.109375" style="1" customWidth="1"/>
    <col min="515" max="515" width="35" style="1" customWidth="1"/>
    <col min="516" max="517" width="9.109375" style="1"/>
    <col min="518" max="518" width="0" style="1" hidden="1" customWidth="1"/>
    <col min="519" max="519" width="8.33203125" style="1" customWidth="1"/>
    <col min="520" max="530" width="0" style="1" hidden="1" customWidth="1"/>
    <col min="531" max="769" width="9.109375" style="1"/>
    <col min="770" max="770" width="47.109375" style="1" customWidth="1"/>
    <col min="771" max="771" width="35" style="1" customWidth="1"/>
    <col min="772" max="773" width="9.109375" style="1"/>
    <col min="774" max="774" width="0" style="1" hidden="1" customWidth="1"/>
    <col min="775" max="775" width="8.33203125" style="1" customWidth="1"/>
    <col min="776" max="786" width="0" style="1" hidden="1" customWidth="1"/>
    <col min="787" max="1025" width="9.109375" style="1"/>
    <col min="1026" max="1026" width="47.109375" style="1" customWidth="1"/>
    <col min="1027" max="1027" width="35" style="1" customWidth="1"/>
    <col min="1028" max="1029" width="9.109375" style="1"/>
    <col min="1030" max="1030" width="0" style="1" hidden="1" customWidth="1"/>
    <col min="1031" max="1031" width="8.33203125" style="1" customWidth="1"/>
    <col min="1032" max="1042" width="0" style="1" hidden="1" customWidth="1"/>
    <col min="1043" max="1281" width="9.109375" style="1"/>
    <col min="1282" max="1282" width="47.109375" style="1" customWidth="1"/>
    <col min="1283" max="1283" width="35" style="1" customWidth="1"/>
    <col min="1284" max="1285" width="9.109375" style="1"/>
    <col min="1286" max="1286" width="0" style="1" hidden="1" customWidth="1"/>
    <col min="1287" max="1287" width="8.33203125" style="1" customWidth="1"/>
    <col min="1288" max="1298" width="0" style="1" hidden="1" customWidth="1"/>
    <col min="1299" max="1537" width="9.109375" style="1"/>
    <col min="1538" max="1538" width="47.109375" style="1" customWidth="1"/>
    <col min="1539" max="1539" width="35" style="1" customWidth="1"/>
    <col min="1540" max="1541" width="9.109375" style="1"/>
    <col min="1542" max="1542" width="0" style="1" hidden="1" customWidth="1"/>
    <col min="1543" max="1543" width="8.33203125" style="1" customWidth="1"/>
    <col min="1544" max="1554" width="0" style="1" hidden="1" customWidth="1"/>
    <col min="1555" max="1793" width="9.109375" style="1"/>
    <col min="1794" max="1794" width="47.109375" style="1" customWidth="1"/>
    <col min="1795" max="1795" width="35" style="1" customWidth="1"/>
    <col min="1796" max="1797" width="9.109375" style="1"/>
    <col min="1798" max="1798" width="0" style="1" hidden="1" customWidth="1"/>
    <col min="1799" max="1799" width="8.33203125" style="1" customWidth="1"/>
    <col min="1800" max="1810" width="0" style="1" hidden="1" customWidth="1"/>
    <col min="1811" max="2049" width="9.109375" style="1"/>
    <col min="2050" max="2050" width="47.109375" style="1" customWidth="1"/>
    <col min="2051" max="2051" width="35" style="1" customWidth="1"/>
    <col min="2052" max="2053" width="9.109375" style="1"/>
    <col min="2054" max="2054" width="0" style="1" hidden="1" customWidth="1"/>
    <col min="2055" max="2055" width="8.33203125" style="1" customWidth="1"/>
    <col min="2056" max="2066" width="0" style="1" hidden="1" customWidth="1"/>
    <col min="2067" max="2305" width="9.109375" style="1"/>
    <col min="2306" max="2306" width="47.109375" style="1" customWidth="1"/>
    <col min="2307" max="2307" width="35" style="1" customWidth="1"/>
    <col min="2308" max="2309" width="9.109375" style="1"/>
    <col min="2310" max="2310" width="0" style="1" hidden="1" customWidth="1"/>
    <col min="2311" max="2311" width="8.33203125" style="1" customWidth="1"/>
    <col min="2312" max="2322" width="0" style="1" hidden="1" customWidth="1"/>
    <col min="2323" max="2561" width="9.109375" style="1"/>
    <col min="2562" max="2562" width="47.109375" style="1" customWidth="1"/>
    <col min="2563" max="2563" width="35" style="1" customWidth="1"/>
    <col min="2564" max="2565" width="9.109375" style="1"/>
    <col min="2566" max="2566" width="0" style="1" hidden="1" customWidth="1"/>
    <col min="2567" max="2567" width="8.33203125" style="1" customWidth="1"/>
    <col min="2568" max="2578" width="0" style="1" hidden="1" customWidth="1"/>
    <col min="2579" max="2817" width="9.109375" style="1"/>
    <col min="2818" max="2818" width="47.109375" style="1" customWidth="1"/>
    <col min="2819" max="2819" width="35" style="1" customWidth="1"/>
    <col min="2820" max="2821" width="9.109375" style="1"/>
    <col min="2822" max="2822" width="0" style="1" hidden="1" customWidth="1"/>
    <col min="2823" max="2823" width="8.33203125" style="1" customWidth="1"/>
    <col min="2824" max="2834" width="0" style="1" hidden="1" customWidth="1"/>
    <col min="2835" max="3073" width="9.109375" style="1"/>
    <col min="3074" max="3074" width="47.109375" style="1" customWidth="1"/>
    <col min="3075" max="3075" width="35" style="1" customWidth="1"/>
    <col min="3076" max="3077" width="9.109375" style="1"/>
    <col min="3078" max="3078" width="0" style="1" hidden="1" customWidth="1"/>
    <col min="3079" max="3079" width="8.33203125" style="1" customWidth="1"/>
    <col min="3080" max="3090" width="0" style="1" hidden="1" customWidth="1"/>
    <col min="3091" max="3329" width="9.109375" style="1"/>
    <col min="3330" max="3330" width="47.109375" style="1" customWidth="1"/>
    <col min="3331" max="3331" width="35" style="1" customWidth="1"/>
    <col min="3332" max="3333" width="9.109375" style="1"/>
    <col min="3334" max="3334" width="0" style="1" hidden="1" customWidth="1"/>
    <col min="3335" max="3335" width="8.33203125" style="1" customWidth="1"/>
    <col min="3336" max="3346" width="0" style="1" hidden="1" customWidth="1"/>
    <col min="3347" max="3585" width="9.109375" style="1"/>
    <col min="3586" max="3586" width="47.109375" style="1" customWidth="1"/>
    <col min="3587" max="3587" width="35" style="1" customWidth="1"/>
    <col min="3588" max="3589" width="9.109375" style="1"/>
    <col min="3590" max="3590" width="0" style="1" hidden="1" customWidth="1"/>
    <col min="3591" max="3591" width="8.33203125" style="1" customWidth="1"/>
    <col min="3592" max="3602" width="0" style="1" hidden="1" customWidth="1"/>
    <col min="3603" max="3841" width="9.109375" style="1"/>
    <col min="3842" max="3842" width="47.109375" style="1" customWidth="1"/>
    <col min="3843" max="3843" width="35" style="1" customWidth="1"/>
    <col min="3844" max="3845" width="9.109375" style="1"/>
    <col min="3846" max="3846" width="0" style="1" hidden="1" customWidth="1"/>
    <col min="3847" max="3847" width="8.33203125" style="1" customWidth="1"/>
    <col min="3848" max="3858" width="0" style="1" hidden="1" customWidth="1"/>
    <col min="3859" max="4097" width="9.109375" style="1"/>
    <col min="4098" max="4098" width="47.109375" style="1" customWidth="1"/>
    <col min="4099" max="4099" width="35" style="1" customWidth="1"/>
    <col min="4100" max="4101" width="9.109375" style="1"/>
    <col min="4102" max="4102" width="0" style="1" hidden="1" customWidth="1"/>
    <col min="4103" max="4103" width="8.33203125" style="1" customWidth="1"/>
    <col min="4104" max="4114" width="0" style="1" hidden="1" customWidth="1"/>
    <col min="4115" max="4353" width="9.109375" style="1"/>
    <col min="4354" max="4354" width="47.109375" style="1" customWidth="1"/>
    <col min="4355" max="4355" width="35" style="1" customWidth="1"/>
    <col min="4356" max="4357" width="9.109375" style="1"/>
    <col min="4358" max="4358" width="0" style="1" hidden="1" customWidth="1"/>
    <col min="4359" max="4359" width="8.33203125" style="1" customWidth="1"/>
    <col min="4360" max="4370" width="0" style="1" hidden="1" customWidth="1"/>
    <col min="4371" max="4609" width="9.109375" style="1"/>
    <col min="4610" max="4610" width="47.109375" style="1" customWidth="1"/>
    <col min="4611" max="4611" width="35" style="1" customWidth="1"/>
    <col min="4612" max="4613" width="9.109375" style="1"/>
    <col min="4614" max="4614" width="0" style="1" hidden="1" customWidth="1"/>
    <col min="4615" max="4615" width="8.33203125" style="1" customWidth="1"/>
    <col min="4616" max="4626" width="0" style="1" hidden="1" customWidth="1"/>
    <col min="4627" max="4865" width="9.109375" style="1"/>
    <col min="4866" max="4866" width="47.109375" style="1" customWidth="1"/>
    <col min="4867" max="4867" width="35" style="1" customWidth="1"/>
    <col min="4868" max="4869" width="9.109375" style="1"/>
    <col min="4870" max="4870" width="0" style="1" hidden="1" customWidth="1"/>
    <col min="4871" max="4871" width="8.33203125" style="1" customWidth="1"/>
    <col min="4872" max="4882" width="0" style="1" hidden="1" customWidth="1"/>
    <col min="4883" max="5121" width="9.109375" style="1"/>
    <col min="5122" max="5122" width="47.109375" style="1" customWidth="1"/>
    <col min="5123" max="5123" width="35" style="1" customWidth="1"/>
    <col min="5124" max="5125" width="9.109375" style="1"/>
    <col min="5126" max="5126" width="0" style="1" hidden="1" customWidth="1"/>
    <col min="5127" max="5127" width="8.33203125" style="1" customWidth="1"/>
    <col min="5128" max="5138" width="0" style="1" hidden="1" customWidth="1"/>
    <col min="5139" max="5377" width="9.109375" style="1"/>
    <col min="5378" max="5378" width="47.109375" style="1" customWidth="1"/>
    <col min="5379" max="5379" width="35" style="1" customWidth="1"/>
    <col min="5380" max="5381" width="9.109375" style="1"/>
    <col min="5382" max="5382" width="0" style="1" hidden="1" customWidth="1"/>
    <col min="5383" max="5383" width="8.33203125" style="1" customWidth="1"/>
    <col min="5384" max="5394" width="0" style="1" hidden="1" customWidth="1"/>
    <col min="5395" max="5633" width="9.109375" style="1"/>
    <col min="5634" max="5634" width="47.109375" style="1" customWidth="1"/>
    <col min="5635" max="5635" width="35" style="1" customWidth="1"/>
    <col min="5636" max="5637" width="9.109375" style="1"/>
    <col min="5638" max="5638" width="0" style="1" hidden="1" customWidth="1"/>
    <col min="5639" max="5639" width="8.33203125" style="1" customWidth="1"/>
    <col min="5640" max="5650" width="0" style="1" hidden="1" customWidth="1"/>
    <col min="5651" max="5889" width="9.109375" style="1"/>
    <col min="5890" max="5890" width="47.109375" style="1" customWidth="1"/>
    <col min="5891" max="5891" width="35" style="1" customWidth="1"/>
    <col min="5892" max="5893" width="9.109375" style="1"/>
    <col min="5894" max="5894" width="0" style="1" hidden="1" customWidth="1"/>
    <col min="5895" max="5895" width="8.33203125" style="1" customWidth="1"/>
    <col min="5896" max="5906" width="0" style="1" hidden="1" customWidth="1"/>
    <col min="5907" max="6145" width="9.109375" style="1"/>
    <col min="6146" max="6146" width="47.109375" style="1" customWidth="1"/>
    <col min="6147" max="6147" width="35" style="1" customWidth="1"/>
    <col min="6148" max="6149" width="9.109375" style="1"/>
    <col min="6150" max="6150" width="0" style="1" hidden="1" customWidth="1"/>
    <col min="6151" max="6151" width="8.33203125" style="1" customWidth="1"/>
    <col min="6152" max="6162" width="0" style="1" hidden="1" customWidth="1"/>
    <col min="6163" max="6401" width="9.109375" style="1"/>
    <col min="6402" max="6402" width="47.109375" style="1" customWidth="1"/>
    <col min="6403" max="6403" width="35" style="1" customWidth="1"/>
    <col min="6404" max="6405" width="9.109375" style="1"/>
    <col min="6406" max="6406" width="0" style="1" hidden="1" customWidth="1"/>
    <col min="6407" max="6407" width="8.33203125" style="1" customWidth="1"/>
    <col min="6408" max="6418" width="0" style="1" hidden="1" customWidth="1"/>
    <col min="6419" max="6657" width="9.109375" style="1"/>
    <col min="6658" max="6658" width="47.109375" style="1" customWidth="1"/>
    <col min="6659" max="6659" width="35" style="1" customWidth="1"/>
    <col min="6660" max="6661" width="9.109375" style="1"/>
    <col min="6662" max="6662" width="0" style="1" hidden="1" customWidth="1"/>
    <col min="6663" max="6663" width="8.33203125" style="1" customWidth="1"/>
    <col min="6664" max="6674" width="0" style="1" hidden="1" customWidth="1"/>
    <col min="6675" max="6913" width="9.109375" style="1"/>
    <col min="6914" max="6914" width="47.109375" style="1" customWidth="1"/>
    <col min="6915" max="6915" width="35" style="1" customWidth="1"/>
    <col min="6916" max="6917" width="9.109375" style="1"/>
    <col min="6918" max="6918" width="0" style="1" hidden="1" customWidth="1"/>
    <col min="6919" max="6919" width="8.33203125" style="1" customWidth="1"/>
    <col min="6920" max="6930" width="0" style="1" hidden="1" customWidth="1"/>
    <col min="6931" max="7169" width="9.109375" style="1"/>
    <col min="7170" max="7170" width="47.109375" style="1" customWidth="1"/>
    <col min="7171" max="7171" width="35" style="1" customWidth="1"/>
    <col min="7172" max="7173" width="9.109375" style="1"/>
    <col min="7174" max="7174" width="0" style="1" hidden="1" customWidth="1"/>
    <col min="7175" max="7175" width="8.33203125" style="1" customWidth="1"/>
    <col min="7176" max="7186" width="0" style="1" hidden="1" customWidth="1"/>
    <col min="7187" max="7425" width="9.109375" style="1"/>
    <col min="7426" max="7426" width="47.109375" style="1" customWidth="1"/>
    <col min="7427" max="7427" width="35" style="1" customWidth="1"/>
    <col min="7428" max="7429" width="9.109375" style="1"/>
    <col min="7430" max="7430" width="0" style="1" hidden="1" customWidth="1"/>
    <col min="7431" max="7431" width="8.33203125" style="1" customWidth="1"/>
    <col min="7432" max="7442" width="0" style="1" hidden="1" customWidth="1"/>
    <col min="7443" max="7681" width="9.109375" style="1"/>
    <col min="7682" max="7682" width="47.109375" style="1" customWidth="1"/>
    <col min="7683" max="7683" width="35" style="1" customWidth="1"/>
    <col min="7684" max="7685" width="9.109375" style="1"/>
    <col min="7686" max="7686" width="0" style="1" hidden="1" customWidth="1"/>
    <col min="7687" max="7687" width="8.33203125" style="1" customWidth="1"/>
    <col min="7688" max="7698" width="0" style="1" hidden="1" customWidth="1"/>
    <col min="7699" max="7937" width="9.109375" style="1"/>
    <col min="7938" max="7938" width="47.109375" style="1" customWidth="1"/>
    <col min="7939" max="7939" width="35" style="1" customWidth="1"/>
    <col min="7940" max="7941" width="9.109375" style="1"/>
    <col min="7942" max="7942" width="0" style="1" hidden="1" customWidth="1"/>
    <col min="7943" max="7943" width="8.33203125" style="1" customWidth="1"/>
    <col min="7944" max="7954" width="0" style="1" hidden="1" customWidth="1"/>
    <col min="7955" max="8193" width="9.109375" style="1"/>
    <col min="8194" max="8194" width="47.109375" style="1" customWidth="1"/>
    <col min="8195" max="8195" width="35" style="1" customWidth="1"/>
    <col min="8196" max="8197" width="9.109375" style="1"/>
    <col min="8198" max="8198" width="0" style="1" hidden="1" customWidth="1"/>
    <col min="8199" max="8199" width="8.33203125" style="1" customWidth="1"/>
    <col min="8200" max="8210" width="0" style="1" hidden="1" customWidth="1"/>
    <col min="8211" max="8449" width="9.109375" style="1"/>
    <col min="8450" max="8450" width="47.109375" style="1" customWidth="1"/>
    <col min="8451" max="8451" width="35" style="1" customWidth="1"/>
    <col min="8452" max="8453" width="9.109375" style="1"/>
    <col min="8454" max="8454" width="0" style="1" hidden="1" customWidth="1"/>
    <col min="8455" max="8455" width="8.33203125" style="1" customWidth="1"/>
    <col min="8456" max="8466" width="0" style="1" hidden="1" customWidth="1"/>
    <col min="8467" max="8705" width="9.109375" style="1"/>
    <col min="8706" max="8706" width="47.109375" style="1" customWidth="1"/>
    <col min="8707" max="8707" width="35" style="1" customWidth="1"/>
    <col min="8708" max="8709" width="9.109375" style="1"/>
    <col min="8710" max="8710" width="0" style="1" hidden="1" customWidth="1"/>
    <col min="8711" max="8711" width="8.33203125" style="1" customWidth="1"/>
    <col min="8712" max="8722" width="0" style="1" hidden="1" customWidth="1"/>
    <col min="8723" max="8961" width="9.109375" style="1"/>
    <col min="8962" max="8962" width="47.109375" style="1" customWidth="1"/>
    <col min="8963" max="8963" width="35" style="1" customWidth="1"/>
    <col min="8964" max="8965" width="9.109375" style="1"/>
    <col min="8966" max="8966" width="0" style="1" hidden="1" customWidth="1"/>
    <col min="8967" max="8967" width="8.33203125" style="1" customWidth="1"/>
    <col min="8968" max="8978" width="0" style="1" hidden="1" customWidth="1"/>
    <col min="8979" max="9217" width="9.109375" style="1"/>
    <col min="9218" max="9218" width="47.109375" style="1" customWidth="1"/>
    <col min="9219" max="9219" width="35" style="1" customWidth="1"/>
    <col min="9220" max="9221" width="9.109375" style="1"/>
    <col min="9222" max="9222" width="0" style="1" hidden="1" customWidth="1"/>
    <col min="9223" max="9223" width="8.33203125" style="1" customWidth="1"/>
    <col min="9224" max="9234" width="0" style="1" hidden="1" customWidth="1"/>
    <col min="9235" max="9473" width="9.109375" style="1"/>
    <col min="9474" max="9474" width="47.109375" style="1" customWidth="1"/>
    <col min="9475" max="9475" width="35" style="1" customWidth="1"/>
    <col min="9476" max="9477" width="9.109375" style="1"/>
    <col min="9478" max="9478" width="0" style="1" hidden="1" customWidth="1"/>
    <col min="9479" max="9479" width="8.33203125" style="1" customWidth="1"/>
    <col min="9480" max="9490" width="0" style="1" hidden="1" customWidth="1"/>
    <col min="9491" max="9729" width="9.109375" style="1"/>
    <col min="9730" max="9730" width="47.109375" style="1" customWidth="1"/>
    <col min="9731" max="9731" width="35" style="1" customWidth="1"/>
    <col min="9732" max="9733" width="9.109375" style="1"/>
    <col min="9734" max="9734" width="0" style="1" hidden="1" customWidth="1"/>
    <col min="9735" max="9735" width="8.33203125" style="1" customWidth="1"/>
    <col min="9736" max="9746" width="0" style="1" hidden="1" customWidth="1"/>
    <col min="9747" max="9985" width="9.109375" style="1"/>
    <col min="9986" max="9986" width="47.109375" style="1" customWidth="1"/>
    <col min="9987" max="9987" width="35" style="1" customWidth="1"/>
    <col min="9988" max="9989" width="9.109375" style="1"/>
    <col min="9990" max="9990" width="0" style="1" hidden="1" customWidth="1"/>
    <col min="9991" max="9991" width="8.33203125" style="1" customWidth="1"/>
    <col min="9992" max="10002" width="0" style="1" hidden="1" customWidth="1"/>
    <col min="10003" max="10241" width="9.109375" style="1"/>
    <col min="10242" max="10242" width="47.109375" style="1" customWidth="1"/>
    <col min="10243" max="10243" width="35" style="1" customWidth="1"/>
    <col min="10244" max="10245" width="9.109375" style="1"/>
    <col min="10246" max="10246" width="0" style="1" hidden="1" customWidth="1"/>
    <col min="10247" max="10247" width="8.33203125" style="1" customWidth="1"/>
    <col min="10248" max="10258" width="0" style="1" hidden="1" customWidth="1"/>
    <col min="10259" max="10497" width="9.109375" style="1"/>
    <col min="10498" max="10498" width="47.109375" style="1" customWidth="1"/>
    <col min="10499" max="10499" width="35" style="1" customWidth="1"/>
    <col min="10500" max="10501" width="9.109375" style="1"/>
    <col min="10502" max="10502" width="0" style="1" hidden="1" customWidth="1"/>
    <col min="10503" max="10503" width="8.33203125" style="1" customWidth="1"/>
    <col min="10504" max="10514" width="0" style="1" hidden="1" customWidth="1"/>
    <col min="10515" max="10753" width="9.109375" style="1"/>
    <col min="10754" max="10754" width="47.109375" style="1" customWidth="1"/>
    <col min="10755" max="10755" width="35" style="1" customWidth="1"/>
    <col min="10756" max="10757" width="9.109375" style="1"/>
    <col min="10758" max="10758" width="0" style="1" hidden="1" customWidth="1"/>
    <col min="10759" max="10759" width="8.33203125" style="1" customWidth="1"/>
    <col min="10760" max="10770" width="0" style="1" hidden="1" customWidth="1"/>
    <col min="10771" max="11009" width="9.109375" style="1"/>
    <col min="11010" max="11010" width="47.109375" style="1" customWidth="1"/>
    <col min="11011" max="11011" width="35" style="1" customWidth="1"/>
    <col min="11012" max="11013" width="9.109375" style="1"/>
    <col min="11014" max="11014" width="0" style="1" hidden="1" customWidth="1"/>
    <col min="11015" max="11015" width="8.33203125" style="1" customWidth="1"/>
    <col min="11016" max="11026" width="0" style="1" hidden="1" customWidth="1"/>
    <col min="11027" max="11265" width="9.109375" style="1"/>
    <col min="11266" max="11266" width="47.109375" style="1" customWidth="1"/>
    <col min="11267" max="11267" width="35" style="1" customWidth="1"/>
    <col min="11268" max="11269" width="9.109375" style="1"/>
    <col min="11270" max="11270" width="0" style="1" hidden="1" customWidth="1"/>
    <col min="11271" max="11271" width="8.33203125" style="1" customWidth="1"/>
    <col min="11272" max="11282" width="0" style="1" hidden="1" customWidth="1"/>
    <col min="11283" max="11521" width="9.109375" style="1"/>
    <col min="11522" max="11522" width="47.109375" style="1" customWidth="1"/>
    <col min="11523" max="11523" width="35" style="1" customWidth="1"/>
    <col min="11524" max="11525" width="9.109375" style="1"/>
    <col min="11526" max="11526" width="0" style="1" hidden="1" customWidth="1"/>
    <col min="11527" max="11527" width="8.33203125" style="1" customWidth="1"/>
    <col min="11528" max="11538" width="0" style="1" hidden="1" customWidth="1"/>
    <col min="11539" max="11777" width="9.109375" style="1"/>
    <col min="11778" max="11778" width="47.109375" style="1" customWidth="1"/>
    <col min="11779" max="11779" width="35" style="1" customWidth="1"/>
    <col min="11780" max="11781" width="9.109375" style="1"/>
    <col min="11782" max="11782" width="0" style="1" hidden="1" customWidth="1"/>
    <col min="11783" max="11783" width="8.33203125" style="1" customWidth="1"/>
    <col min="11784" max="11794" width="0" style="1" hidden="1" customWidth="1"/>
    <col min="11795" max="12033" width="9.109375" style="1"/>
    <col min="12034" max="12034" width="47.109375" style="1" customWidth="1"/>
    <col min="12035" max="12035" width="35" style="1" customWidth="1"/>
    <col min="12036" max="12037" width="9.109375" style="1"/>
    <col min="12038" max="12038" width="0" style="1" hidden="1" customWidth="1"/>
    <col min="12039" max="12039" width="8.33203125" style="1" customWidth="1"/>
    <col min="12040" max="12050" width="0" style="1" hidden="1" customWidth="1"/>
    <col min="12051" max="12289" width="9.109375" style="1"/>
    <col min="12290" max="12290" width="47.109375" style="1" customWidth="1"/>
    <col min="12291" max="12291" width="35" style="1" customWidth="1"/>
    <col min="12292" max="12293" width="9.109375" style="1"/>
    <col min="12294" max="12294" width="0" style="1" hidden="1" customWidth="1"/>
    <col min="12295" max="12295" width="8.33203125" style="1" customWidth="1"/>
    <col min="12296" max="12306" width="0" style="1" hidden="1" customWidth="1"/>
    <col min="12307" max="12545" width="9.109375" style="1"/>
    <col min="12546" max="12546" width="47.109375" style="1" customWidth="1"/>
    <col min="12547" max="12547" width="35" style="1" customWidth="1"/>
    <col min="12548" max="12549" width="9.109375" style="1"/>
    <col min="12550" max="12550" width="0" style="1" hidden="1" customWidth="1"/>
    <col min="12551" max="12551" width="8.33203125" style="1" customWidth="1"/>
    <col min="12552" max="12562" width="0" style="1" hidden="1" customWidth="1"/>
    <col min="12563" max="12801" width="9.109375" style="1"/>
    <col min="12802" max="12802" width="47.109375" style="1" customWidth="1"/>
    <col min="12803" max="12803" width="35" style="1" customWidth="1"/>
    <col min="12804" max="12805" width="9.109375" style="1"/>
    <col min="12806" max="12806" width="0" style="1" hidden="1" customWidth="1"/>
    <col min="12807" max="12807" width="8.33203125" style="1" customWidth="1"/>
    <col min="12808" max="12818" width="0" style="1" hidden="1" customWidth="1"/>
    <col min="12819" max="13057" width="9.109375" style="1"/>
    <col min="13058" max="13058" width="47.109375" style="1" customWidth="1"/>
    <col min="13059" max="13059" width="35" style="1" customWidth="1"/>
    <col min="13060" max="13061" width="9.109375" style="1"/>
    <col min="13062" max="13062" width="0" style="1" hidden="1" customWidth="1"/>
    <col min="13063" max="13063" width="8.33203125" style="1" customWidth="1"/>
    <col min="13064" max="13074" width="0" style="1" hidden="1" customWidth="1"/>
    <col min="13075" max="13313" width="9.109375" style="1"/>
    <col min="13314" max="13314" width="47.109375" style="1" customWidth="1"/>
    <col min="13315" max="13315" width="35" style="1" customWidth="1"/>
    <col min="13316" max="13317" width="9.109375" style="1"/>
    <col min="13318" max="13318" width="0" style="1" hidden="1" customWidth="1"/>
    <col min="13319" max="13319" width="8.33203125" style="1" customWidth="1"/>
    <col min="13320" max="13330" width="0" style="1" hidden="1" customWidth="1"/>
    <col min="13331" max="13569" width="9.109375" style="1"/>
    <col min="13570" max="13570" width="47.109375" style="1" customWidth="1"/>
    <col min="13571" max="13571" width="35" style="1" customWidth="1"/>
    <col min="13572" max="13573" width="9.109375" style="1"/>
    <col min="13574" max="13574" width="0" style="1" hidden="1" customWidth="1"/>
    <col min="13575" max="13575" width="8.33203125" style="1" customWidth="1"/>
    <col min="13576" max="13586" width="0" style="1" hidden="1" customWidth="1"/>
    <col min="13587" max="13825" width="9.109375" style="1"/>
    <col min="13826" max="13826" width="47.109375" style="1" customWidth="1"/>
    <col min="13827" max="13827" width="35" style="1" customWidth="1"/>
    <col min="13828" max="13829" width="9.109375" style="1"/>
    <col min="13830" max="13830" width="0" style="1" hidden="1" customWidth="1"/>
    <col min="13831" max="13831" width="8.33203125" style="1" customWidth="1"/>
    <col min="13832" max="13842" width="0" style="1" hidden="1" customWidth="1"/>
    <col min="13843" max="14081" width="9.109375" style="1"/>
    <col min="14082" max="14082" width="47.109375" style="1" customWidth="1"/>
    <col min="14083" max="14083" width="35" style="1" customWidth="1"/>
    <col min="14084" max="14085" width="9.109375" style="1"/>
    <col min="14086" max="14086" width="0" style="1" hidden="1" customWidth="1"/>
    <col min="14087" max="14087" width="8.33203125" style="1" customWidth="1"/>
    <col min="14088" max="14098" width="0" style="1" hidden="1" customWidth="1"/>
    <col min="14099" max="14337" width="9.109375" style="1"/>
    <col min="14338" max="14338" width="47.109375" style="1" customWidth="1"/>
    <col min="14339" max="14339" width="35" style="1" customWidth="1"/>
    <col min="14340" max="14341" width="9.109375" style="1"/>
    <col min="14342" max="14342" width="0" style="1" hidden="1" customWidth="1"/>
    <col min="14343" max="14343" width="8.33203125" style="1" customWidth="1"/>
    <col min="14344" max="14354" width="0" style="1" hidden="1" customWidth="1"/>
    <col min="14355" max="14593" width="9.109375" style="1"/>
    <col min="14594" max="14594" width="47.109375" style="1" customWidth="1"/>
    <col min="14595" max="14595" width="35" style="1" customWidth="1"/>
    <col min="14596" max="14597" width="9.109375" style="1"/>
    <col min="14598" max="14598" width="0" style="1" hidden="1" customWidth="1"/>
    <col min="14599" max="14599" width="8.33203125" style="1" customWidth="1"/>
    <col min="14600" max="14610" width="0" style="1" hidden="1" customWidth="1"/>
    <col min="14611" max="14849" width="9.109375" style="1"/>
    <col min="14850" max="14850" width="47.109375" style="1" customWidth="1"/>
    <col min="14851" max="14851" width="35" style="1" customWidth="1"/>
    <col min="14852" max="14853" width="9.109375" style="1"/>
    <col min="14854" max="14854" width="0" style="1" hidden="1" customWidth="1"/>
    <col min="14855" max="14855" width="8.33203125" style="1" customWidth="1"/>
    <col min="14856" max="14866" width="0" style="1" hidden="1" customWidth="1"/>
    <col min="14867" max="15105" width="9.109375" style="1"/>
    <col min="15106" max="15106" width="47.109375" style="1" customWidth="1"/>
    <col min="15107" max="15107" width="35" style="1" customWidth="1"/>
    <col min="15108" max="15109" width="9.109375" style="1"/>
    <col min="15110" max="15110" width="0" style="1" hidden="1" customWidth="1"/>
    <col min="15111" max="15111" width="8.33203125" style="1" customWidth="1"/>
    <col min="15112" max="15122" width="0" style="1" hidden="1" customWidth="1"/>
    <col min="15123" max="15361" width="9.109375" style="1"/>
    <col min="15362" max="15362" width="47.109375" style="1" customWidth="1"/>
    <col min="15363" max="15363" width="35" style="1" customWidth="1"/>
    <col min="15364" max="15365" width="9.109375" style="1"/>
    <col min="15366" max="15366" width="0" style="1" hidden="1" customWidth="1"/>
    <col min="15367" max="15367" width="8.33203125" style="1" customWidth="1"/>
    <col min="15368" max="15378" width="0" style="1" hidden="1" customWidth="1"/>
    <col min="15379" max="15617" width="9.109375" style="1"/>
    <col min="15618" max="15618" width="47.109375" style="1" customWidth="1"/>
    <col min="15619" max="15619" width="35" style="1" customWidth="1"/>
    <col min="15620" max="15621" width="9.109375" style="1"/>
    <col min="15622" max="15622" width="0" style="1" hidden="1" customWidth="1"/>
    <col min="15623" max="15623" width="8.33203125" style="1" customWidth="1"/>
    <col min="15624" max="15634" width="0" style="1" hidden="1" customWidth="1"/>
    <col min="15635" max="15873" width="9.109375" style="1"/>
    <col min="15874" max="15874" width="47.109375" style="1" customWidth="1"/>
    <col min="15875" max="15875" width="35" style="1" customWidth="1"/>
    <col min="15876" max="15877" width="9.109375" style="1"/>
    <col min="15878" max="15878" width="0" style="1" hidden="1" customWidth="1"/>
    <col min="15879" max="15879" width="8.33203125" style="1" customWidth="1"/>
    <col min="15880" max="15890" width="0" style="1" hidden="1" customWidth="1"/>
    <col min="15891" max="16129" width="9.109375" style="1"/>
    <col min="16130" max="16130" width="47.109375" style="1" customWidth="1"/>
    <col min="16131" max="16131" width="35" style="1" customWidth="1"/>
    <col min="16132" max="16133" width="9.109375" style="1"/>
    <col min="16134" max="16134" width="0" style="1" hidden="1" customWidth="1"/>
    <col min="16135" max="16135" width="8.33203125" style="1" customWidth="1"/>
    <col min="16136" max="16146" width="0" style="1" hidden="1" customWidth="1"/>
    <col min="16147" max="16384" width="9.109375" style="1"/>
  </cols>
  <sheetData>
    <row r="1" spans="1:24" ht="14.4" x14ac:dyDescent="0.3">
      <c r="A1" s="374" t="s">
        <v>652</v>
      </c>
      <c r="B1" s="375"/>
      <c r="C1" s="375"/>
      <c r="D1" s="2"/>
      <c r="E1" s="2"/>
      <c r="F1" s="2"/>
      <c r="G1" s="2"/>
      <c r="H1" s="2"/>
      <c r="I1" s="2"/>
      <c r="J1" s="2"/>
      <c r="K1" s="2"/>
      <c r="L1" s="2"/>
      <c r="M1" s="2"/>
      <c r="N1" s="2"/>
      <c r="O1" s="2"/>
      <c r="P1" s="2"/>
      <c r="Q1" s="2"/>
      <c r="R1" s="2"/>
      <c r="S1" s="2"/>
      <c r="T1" s="2"/>
      <c r="U1" s="2"/>
      <c r="V1" s="2"/>
      <c r="W1" s="2"/>
      <c r="X1" s="2"/>
    </row>
    <row r="2" spans="1:24" ht="14.4" x14ac:dyDescent="0.3">
      <c r="A2" s="4" t="str">
        <f>IF('1. Stakeholders'!B4="","",'1. Stakeholders'!B4)</f>
        <v/>
      </c>
      <c r="B2" s="5"/>
      <c r="C2" s="85"/>
      <c r="D2" s="2"/>
      <c r="E2" s="2"/>
      <c r="F2" s="2"/>
      <c r="G2" s="2"/>
      <c r="H2" s="14"/>
      <c r="I2" s="24" t="s">
        <v>15</v>
      </c>
      <c r="J2" s="24" t="s">
        <v>158</v>
      </c>
      <c r="K2" s="24" t="s">
        <v>19</v>
      </c>
      <c r="L2" s="24" t="s">
        <v>17</v>
      </c>
      <c r="M2" s="24" t="s">
        <v>159</v>
      </c>
      <c r="N2" s="24" t="s">
        <v>37</v>
      </c>
      <c r="O2" s="24" t="s">
        <v>21</v>
      </c>
      <c r="P2" s="24" t="s">
        <v>40</v>
      </c>
      <c r="Q2" s="24" t="s">
        <v>41</v>
      </c>
      <c r="R2" s="24" t="s">
        <v>42</v>
      </c>
      <c r="S2" s="2"/>
      <c r="T2" s="2"/>
      <c r="U2" s="2"/>
      <c r="V2" s="2"/>
      <c r="W2" s="2"/>
      <c r="X2" s="2"/>
    </row>
    <row r="3" spans="1:24" x14ac:dyDescent="0.3">
      <c r="A3" s="7" t="s">
        <v>157</v>
      </c>
      <c r="B3" s="86"/>
      <c r="C3" s="9"/>
      <c r="D3" s="10"/>
      <c r="E3" s="87" t="s">
        <v>2</v>
      </c>
      <c r="F3" s="223"/>
      <c r="G3" s="14"/>
      <c r="H3" s="60" t="s">
        <v>63</v>
      </c>
      <c r="I3" s="61">
        <f t="shared" ref="I3:R3" si="0">IF(MAX(I4:I124)=999,999,SUM(I4:I124))</f>
        <v>0</v>
      </c>
      <c r="J3" s="61">
        <f t="shared" si="0"/>
        <v>0</v>
      </c>
      <c r="K3" s="61">
        <f t="shared" si="0"/>
        <v>0</v>
      </c>
      <c r="L3" s="61">
        <f t="shared" si="0"/>
        <v>0</v>
      </c>
      <c r="M3" s="61">
        <f t="shared" si="0"/>
        <v>0</v>
      </c>
      <c r="N3" s="61">
        <f t="shared" si="0"/>
        <v>0</v>
      </c>
      <c r="O3" s="61">
        <f t="shared" si="0"/>
        <v>0</v>
      </c>
      <c r="P3" s="61">
        <f t="shared" si="0"/>
        <v>0</v>
      </c>
      <c r="Q3" s="61">
        <f t="shared" si="0"/>
        <v>0</v>
      </c>
      <c r="R3" s="61">
        <f t="shared" si="0"/>
        <v>0</v>
      </c>
    </row>
    <row r="4" spans="1:24" x14ac:dyDescent="0.3">
      <c r="A4" s="65" t="s">
        <v>160</v>
      </c>
      <c r="B4" s="88"/>
      <c r="D4" s="32"/>
      <c r="E4" s="26" t="s">
        <v>161</v>
      </c>
      <c r="F4" s="224"/>
      <c r="I4" s="62">
        <f>IF($B4=$E$4,-1,IF($B4=$E$7,1,0))</f>
        <v>0</v>
      </c>
      <c r="J4" s="62">
        <f>IF($B4=$E$4,-1,IF($B4=$E$7,1,0))</f>
        <v>0</v>
      </c>
      <c r="K4" s="62">
        <f>IF($B4=$E$4,-1,IF($B4=$E$7,1,0))</f>
        <v>0</v>
      </c>
      <c r="L4" s="62">
        <f t="shared" ref="L4:R4" si="1">IF($B4=$E$7,1,0)</f>
        <v>0</v>
      </c>
      <c r="M4" s="62">
        <f t="shared" si="1"/>
        <v>0</v>
      </c>
      <c r="N4" s="62">
        <f t="shared" si="1"/>
        <v>0</v>
      </c>
      <c r="O4" s="62">
        <f t="shared" si="1"/>
        <v>0</v>
      </c>
      <c r="P4" s="62">
        <f t="shared" si="1"/>
        <v>0</v>
      </c>
      <c r="Q4" s="62">
        <f t="shared" si="1"/>
        <v>0</v>
      </c>
      <c r="R4" s="62">
        <f t="shared" si="1"/>
        <v>0</v>
      </c>
    </row>
    <row r="5" spans="1:24" x14ac:dyDescent="0.3">
      <c r="A5" s="65"/>
      <c r="B5" s="43"/>
      <c r="D5" s="32"/>
      <c r="E5" s="26" t="s">
        <v>162</v>
      </c>
      <c r="F5" s="224"/>
    </row>
    <row r="6" spans="1:24" x14ac:dyDescent="0.3">
      <c r="A6" s="65" t="s">
        <v>163</v>
      </c>
      <c r="B6" s="88"/>
      <c r="E6" s="26" t="s">
        <v>164</v>
      </c>
      <c r="F6" s="224"/>
      <c r="I6" s="62"/>
      <c r="J6" s="62"/>
      <c r="K6" s="62"/>
      <c r="L6" s="62"/>
      <c r="M6" s="62"/>
      <c r="N6" s="62"/>
      <c r="O6" s="62"/>
      <c r="P6" s="62"/>
      <c r="Q6" s="62"/>
      <c r="R6" s="62"/>
    </row>
    <row r="7" spans="1:24" x14ac:dyDescent="0.3">
      <c r="A7" s="65"/>
      <c r="B7" s="24"/>
      <c r="E7" s="26" t="s">
        <v>165</v>
      </c>
      <c r="F7" s="224"/>
      <c r="I7" s="62"/>
      <c r="J7" s="62"/>
      <c r="K7" s="62"/>
      <c r="L7" s="62"/>
      <c r="M7" s="62"/>
      <c r="N7" s="62"/>
      <c r="O7" s="62"/>
      <c r="P7" s="62"/>
      <c r="Q7" s="62"/>
      <c r="R7" s="62"/>
    </row>
    <row r="8" spans="1:24" x14ac:dyDescent="0.3">
      <c r="A8" s="65" t="s">
        <v>166</v>
      </c>
      <c r="B8" s="46"/>
      <c r="E8" s="26"/>
      <c r="F8" s="224"/>
      <c r="I8" s="62"/>
      <c r="J8" s="62"/>
      <c r="K8" s="62"/>
      <c r="L8" s="62"/>
      <c r="M8" s="62"/>
      <c r="N8" s="62"/>
      <c r="O8" s="62"/>
      <c r="P8" s="62"/>
      <c r="Q8" s="62"/>
      <c r="R8" s="62"/>
    </row>
    <row r="9" spans="1:24" x14ac:dyDescent="0.3">
      <c r="A9" s="66" t="str">
        <f>IF(B8="Yes","If yes, what land use does the plan call for? (check all that apply)","")</f>
        <v/>
      </c>
      <c r="B9" s="89"/>
      <c r="E9" s="26" t="s">
        <v>167</v>
      </c>
      <c r="F9" s="224"/>
      <c r="I9" s="62"/>
      <c r="J9" s="62"/>
      <c r="K9" s="62"/>
      <c r="L9" s="62"/>
      <c r="M9" s="62"/>
      <c r="N9" s="62"/>
      <c r="O9" s="62"/>
      <c r="P9" s="62"/>
      <c r="Q9" s="62"/>
      <c r="R9" s="62"/>
    </row>
    <row r="10" spans="1:24" x14ac:dyDescent="0.3">
      <c r="A10" s="66" t="str">
        <f>IF($B$8="Yes",$I$2,"")</f>
        <v/>
      </c>
      <c r="B10" s="46"/>
      <c r="E10" s="26" t="s">
        <v>168</v>
      </c>
      <c r="F10" s="224"/>
      <c r="I10" s="62">
        <f>IF($B10="Yes",1,0)</f>
        <v>0</v>
      </c>
      <c r="J10" s="62"/>
      <c r="K10" s="62"/>
      <c r="L10" s="62"/>
      <c r="M10" s="62"/>
      <c r="N10" s="62"/>
      <c r="O10" s="62"/>
      <c r="P10" s="62"/>
      <c r="Q10" s="62"/>
      <c r="R10" s="62"/>
    </row>
    <row r="11" spans="1:24" x14ac:dyDescent="0.3">
      <c r="A11" s="66" t="str">
        <f>IF($B$8="Yes",$J$2,"")</f>
        <v/>
      </c>
      <c r="B11" s="46"/>
      <c r="E11" s="26" t="s">
        <v>169</v>
      </c>
      <c r="F11" s="224"/>
      <c r="I11" s="62"/>
      <c r="J11" s="62">
        <f>IF($B11="Yes",1,0)</f>
        <v>0</v>
      </c>
      <c r="K11" s="62"/>
      <c r="L11" s="62"/>
      <c r="M11" s="62"/>
      <c r="N11" s="62"/>
      <c r="O11" s="62"/>
      <c r="P11" s="62"/>
      <c r="Q11" s="62"/>
      <c r="R11" s="62"/>
    </row>
    <row r="12" spans="1:24" x14ac:dyDescent="0.3">
      <c r="A12" s="66" t="str">
        <f>IF($B$8="Yes",$K$2,"")</f>
        <v/>
      </c>
      <c r="B12" s="46"/>
      <c r="E12" s="26"/>
      <c r="F12" s="224"/>
      <c r="I12" s="62"/>
      <c r="J12" s="62"/>
      <c r="K12" s="62">
        <f>IF($B12="Yes",1,0)</f>
        <v>0</v>
      </c>
      <c r="L12" s="62"/>
      <c r="M12" s="62"/>
      <c r="N12" s="62"/>
      <c r="O12" s="62"/>
      <c r="P12" s="62"/>
      <c r="Q12" s="62"/>
      <c r="R12" s="62"/>
    </row>
    <row r="13" spans="1:24" x14ac:dyDescent="0.3">
      <c r="A13" s="66" t="str">
        <f>IF($B$8="Yes",$L$2,"")</f>
        <v/>
      </c>
      <c r="B13" s="46"/>
      <c r="E13" s="26" t="s">
        <v>16</v>
      </c>
      <c r="F13" s="224"/>
      <c r="I13" s="62"/>
      <c r="J13" s="62"/>
      <c r="K13" s="62"/>
      <c r="L13" s="62">
        <f>IF($B13="Yes",1,0)</f>
        <v>0</v>
      </c>
      <c r="M13" s="62"/>
      <c r="N13" s="62"/>
      <c r="O13" s="62"/>
      <c r="P13" s="62"/>
      <c r="Q13" s="62"/>
      <c r="R13" s="62"/>
    </row>
    <row r="14" spans="1:24" x14ac:dyDescent="0.3">
      <c r="A14" s="66" t="str">
        <f>IF($B$8="Yes",$M$2,"")</f>
        <v/>
      </c>
      <c r="B14" s="46"/>
      <c r="E14" s="90" t="s">
        <v>19</v>
      </c>
      <c r="F14" s="225"/>
      <c r="I14" s="62"/>
      <c r="J14" s="62"/>
      <c r="K14" s="62"/>
      <c r="L14" s="62"/>
      <c r="M14" s="62">
        <f>IF($B14="Yes",1,0)</f>
        <v>0</v>
      </c>
      <c r="N14" s="62"/>
      <c r="O14" s="62"/>
      <c r="P14" s="62"/>
      <c r="Q14" s="62"/>
      <c r="R14" s="62"/>
    </row>
    <row r="15" spans="1:24" x14ac:dyDescent="0.3">
      <c r="A15" s="66" t="str">
        <f>IF($B$8="Yes",$N$2,"")</f>
        <v/>
      </c>
      <c r="B15" s="46"/>
      <c r="E15" s="90" t="s">
        <v>170</v>
      </c>
      <c r="F15" s="225"/>
      <c r="I15" s="62"/>
      <c r="J15" s="62"/>
      <c r="K15" s="62"/>
      <c r="L15" s="62"/>
      <c r="M15" s="62"/>
      <c r="N15" s="62">
        <f>IF($B15="Yes",1,0)</f>
        <v>0</v>
      </c>
      <c r="O15" s="62"/>
      <c r="P15" s="62"/>
      <c r="Q15" s="62"/>
      <c r="R15" s="62"/>
    </row>
    <row r="16" spans="1:24" x14ac:dyDescent="0.3">
      <c r="A16" s="66" t="str">
        <f>IF($B$8="Yes",$O$2,"")</f>
        <v/>
      </c>
      <c r="B16" s="46"/>
      <c r="E16" s="90" t="s">
        <v>171</v>
      </c>
      <c r="F16" s="225"/>
      <c r="I16" s="62"/>
      <c r="J16" s="62"/>
      <c r="K16" s="62"/>
      <c r="L16" s="62"/>
      <c r="M16" s="62"/>
      <c r="N16" s="62"/>
      <c r="O16" s="62">
        <f>IF($B16="Yes",1,0)</f>
        <v>0</v>
      </c>
      <c r="P16" s="62"/>
      <c r="Q16" s="62"/>
      <c r="R16" s="62"/>
    </row>
    <row r="17" spans="1:18" x14ac:dyDescent="0.3">
      <c r="A17" s="66" t="str">
        <f>IF($B$8="Yes",$P$2,"")</f>
        <v/>
      </c>
      <c r="B17" s="46"/>
      <c r="E17" s="90" t="s">
        <v>172</v>
      </c>
      <c r="F17" s="225"/>
      <c r="I17" s="62"/>
      <c r="J17" s="62"/>
      <c r="K17" s="62"/>
      <c r="L17" s="62"/>
      <c r="M17" s="62"/>
      <c r="N17" s="62"/>
      <c r="O17" s="62"/>
      <c r="P17" s="62">
        <f>IF($B17="Yes",1,0)</f>
        <v>0</v>
      </c>
      <c r="Q17" s="62"/>
      <c r="R17" s="62"/>
    </row>
    <row r="18" spans="1:18" x14ac:dyDescent="0.3">
      <c r="A18" s="66" t="str">
        <f>IF($B$8="Yes",$Q$2,"")</f>
        <v/>
      </c>
      <c r="B18" s="46"/>
      <c r="E18" s="90"/>
      <c r="F18" s="225"/>
      <c r="G18" s="17"/>
      <c r="H18" s="17"/>
      <c r="I18" s="62"/>
      <c r="J18" s="62"/>
      <c r="K18" s="62"/>
      <c r="L18" s="62"/>
      <c r="M18" s="62"/>
      <c r="N18" s="62"/>
      <c r="O18" s="62"/>
      <c r="P18" s="62"/>
      <c r="Q18" s="62">
        <f>IF($B18="Yes",1,0)</f>
        <v>0</v>
      </c>
      <c r="R18" s="62"/>
    </row>
    <row r="19" spans="1:18" x14ac:dyDescent="0.3">
      <c r="A19" s="66" t="str">
        <f>IF($B$8="Yes",$R$2,"")</f>
        <v/>
      </c>
      <c r="B19" s="46"/>
      <c r="E19" s="90"/>
      <c r="F19" s="225"/>
      <c r="G19" s="17"/>
      <c r="H19" s="17"/>
      <c r="I19" s="62"/>
      <c r="J19" s="62"/>
      <c r="K19" s="62"/>
      <c r="L19" s="62"/>
      <c r="M19" s="62"/>
      <c r="N19" s="62"/>
      <c r="O19" s="62"/>
      <c r="P19" s="62"/>
      <c r="Q19" s="62"/>
      <c r="R19" s="62">
        <f>IF($B19="Yes",1,0)</f>
        <v>0</v>
      </c>
    </row>
    <row r="20" spans="1:18" x14ac:dyDescent="0.3">
      <c r="B20" s="24"/>
      <c r="E20" s="26"/>
      <c r="F20" s="225"/>
      <c r="G20" s="17"/>
      <c r="H20" s="17"/>
      <c r="I20" s="62"/>
      <c r="J20" s="62"/>
      <c r="K20" s="62"/>
      <c r="L20" s="62"/>
      <c r="M20" s="62"/>
      <c r="N20" s="62"/>
      <c r="O20" s="62"/>
      <c r="P20" s="62"/>
      <c r="Q20" s="62"/>
      <c r="R20" s="62"/>
    </row>
    <row r="21" spans="1:18" x14ac:dyDescent="0.3">
      <c r="A21" s="1" t="s">
        <v>174</v>
      </c>
      <c r="B21" s="46"/>
      <c r="E21" s="26"/>
      <c r="F21" s="225"/>
      <c r="G21" s="17"/>
      <c r="H21" s="17"/>
      <c r="I21" s="62"/>
      <c r="J21" s="62"/>
      <c r="K21" s="62"/>
      <c r="L21" s="62"/>
      <c r="M21" s="62"/>
      <c r="N21" s="62"/>
      <c r="O21" s="62"/>
      <c r="P21" s="62"/>
      <c r="Q21" s="62"/>
      <c r="R21" s="62"/>
    </row>
    <row r="22" spans="1:18" x14ac:dyDescent="0.3">
      <c r="A22" s="235" t="str">
        <f>IF(B21="Yes","If yes, what types of drivers? (check all that apply)","")</f>
        <v/>
      </c>
      <c r="B22" s="89"/>
      <c r="E22" s="26"/>
      <c r="F22" s="225"/>
      <c r="G22" s="17"/>
      <c r="H22" s="17"/>
      <c r="I22" s="62"/>
      <c r="J22" s="62"/>
      <c r="K22" s="62"/>
      <c r="L22" s="62"/>
      <c r="M22" s="62"/>
      <c r="N22" s="62"/>
      <c r="O22" s="62"/>
      <c r="P22" s="62"/>
      <c r="Q22" s="62"/>
      <c r="R22" s="62"/>
    </row>
    <row r="23" spans="1:18" x14ac:dyDescent="0.3">
      <c r="A23" s="231" t="str">
        <f t="shared" ref="A23:A32" si="2">IF($B$21="Yes",E23,"")</f>
        <v/>
      </c>
      <c r="B23" s="46"/>
      <c r="E23" s="90" t="s">
        <v>173</v>
      </c>
      <c r="F23" s="225"/>
      <c r="G23" s="17"/>
      <c r="H23" s="17"/>
      <c r="I23" s="62"/>
      <c r="J23" s="62"/>
      <c r="K23" s="62"/>
      <c r="L23" s="62">
        <f>IF($B23="Yes",1,0)</f>
        <v>0</v>
      </c>
      <c r="M23" s="62"/>
      <c r="N23" s="62"/>
      <c r="O23" s="62"/>
      <c r="P23" s="62"/>
      <c r="Q23" s="62">
        <f>IF($B23="Yes",1,0)</f>
        <v>0</v>
      </c>
      <c r="R23" s="62"/>
    </row>
    <row r="24" spans="1:18" x14ac:dyDescent="0.3">
      <c r="A24" s="231" t="str">
        <f t="shared" si="2"/>
        <v/>
      </c>
      <c r="B24" s="46"/>
      <c r="E24" s="90" t="s">
        <v>522</v>
      </c>
      <c r="F24" s="225"/>
      <c r="G24" s="17"/>
      <c r="H24" s="17"/>
      <c r="I24" s="62"/>
      <c r="J24" s="62"/>
      <c r="K24" s="62"/>
      <c r="L24" s="62"/>
      <c r="M24" s="62"/>
      <c r="N24" s="62">
        <f>IF($B24="Yes",1,0)</f>
        <v>0</v>
      </c>
      <c r="O24" s="62"/>
      <c r="P24" s="62"/>
      <c r="Q24" s="62">
        <f>IF($B24="Yes",1,0)</f>
        <v>0</v>
      </c>
      <c r="R24" s="62"/>
    </row>
    <row r="25" spans="1:18" x14ac:dyDescent="0.3">
      <c r="A25" s="231" t="str">
        <f t="shared" si="2"/>
        <v/>
      </c>
      <c r="B25" s="46"/>
      <c r="E25" s="90" t="s">
        <v>175</v>
      </c>
      <c r="F25" s="225"/>
      <c r="G25" s="17"/>
      <c r="H25" s="17"/>
      <c r="I25" s="62"/>
      <c r="J25" s="62"/>
      <c r="K25" s="62"/>
      <c r="L25" s="62"/>
      <c r="M25" s="62"/>
      <c r="N25" s="62">
        <f>IF($B25="Yes",1,0)</f>
        <v>0</v>
      </c>
      <c r="O25" s="62"/>
      <c r="P25" s="62"/>
      <c r="Q25" s="62"/>
      <c r="R25" s="62"/>
    </row>
    <row r="26" spans="1:18" x14ac:dyDescent="0.3">
      <c r="A26" s="231" t="str">
        <f t="shared" si="2"/>
        <v/>
      </c>
      <c r="B26" s="46"/>
      <c r="E26" s="90" t="s">
        <v>176</v>
      </c>
      <c r="F26" s="225"/>
      <c r="G26" s="17"/>
      <c r="H26" s="17"/>
      <c r="I26" s="62">
        <f t="shared" ref="I26:K27" si="3">IF($B26="Yes",1,0)</f>
        <v>0</v>
      </c>
      <c r="J26" s="62">
        <f t="shared" si="3"/>
        <v>0</v>
      </c>
      <c r="K26" s="62">
        <f t="shared" si="3"/>
        <v>0</v>
      </c>
      <c r="L26" s="62"/>
      <c r="M26" s="62"/>
      <c r="N26" s="62"/>
      <c r="O26" s="62">
        <f>IF($B26="Yes",1,0)</f>
        <v>0</v>
      </c>
      <c r="P26" s="62"/>
      <c r="Q26" s="62"/>
      <c r="R26" s="62"/>
    </row>
    <row r="27" spans="1:18" x14ac:dyDescent="0.3">
      <c r="A27" s="231" t="str">
        <f t="shared" si="2"/>
        <v/>
      </c>
      <c r="B27" s="46"/>
      <c r="E27" s="90" t="s">
        <v>177</v>
      </c>
      <c r="F27" s="226"/>
      <c r="G27" s="17"/>
      <c r="H27" s="17"/>
      <c r="I27" s="62">
        <f t="shared" si="3"/>
        <v>0</v>
      </c>
      <c r="J27" s="62">
        <f t="shared" si="3"/>
        <v>0</v>
      </c>
      <c r="K27" s="62">
        <f t="shared" si="3"/>
        <v>0</v>
      </c>
      <c r="L27" s="62"/>
      <c r="M27" s="62"/>
      <c r="N27" s="62"/>
      <c r="O27" s="62"/>
      <c r="P27" s="62"/>
      <c r="Q27" s="62"/>
      <c r="R27" s="62"/>
    </row>
    <row r="28" spans="1:18" x14ac:dyDescent="0.3">
      <c r="A28" s="231" t="str">
        <f t="shared" si="2"/>
        <v/>
      </c>
      <c r="B28" s="46"/>
      <c r="E28" s="90" t="s">
        <v>178</v>
      </c>
      <c r="F28" s="226"/>
      <c r="G28" s="17"/>
      <c r="H28" s="17"/>
      <c r="I28" s="62">
        <f>IF($B28="Yes",1,0)</f>
        <v>0</v>
      </c>
      <c r="J28" s="62">
        <f>IF($B28="Yes",1,0)</f>
        <v>0</v>
      </c>
      <c r="K28" s="62"/>
      <c r="L28" s="62"/>
      <c r="M28" s="62"/>
      <c r="N28" s="62"/>
      <c r="O28" s="62"/>
      <c r="P28" s="62"/>
      <c r="Q28" s="62"/>
      <c r="R28" s="62"/>
    </row>
    <row r="29" spans="1:18" x14ac:dyDescent="0.3">
      <c r="A29" s="231" t="str">
        <f t="shared" si="2"/>
        <v/>
      </c>
      <c r="B29" s="46"/>
      <c r="E29" s="90" t="s">
        <v>179</v>
      </c>
      <c r="F29" s="226"/>
      <c r="G29" s="17"/>
      <c r="H29" s="17"/>
      <c r="I29" s="62">
        <f>IF($B29="Yes",1,0)</f>
        <v>0</v>
      </c>
      <c r="J29" s="62">
        <f>IF($B29="Yes",1,0)</f>
        <v>0</v>
      </c>
      <c r="K29" s="62"/>
      <c r="L29" s="62">
        <f>IF($B29="Yes",1,0)</f>
        <v>0</v>
      </c>
      <c r="M29" s="62"/>
      <c r="N29" s="62"/>
      <c r="O29" s="62"/>
      <c r="P29" s="62"/>
      <c r="Q29" s="62"/>
      <c r="R29" s="62"/>
    </row>
    <row r="30" spans="1:18" x14ac:dyDescent="0.3">
      <c r="A30" s="231" t="str">
        <f t="shared" si="2"/>
        <v/>
      </c>
      <c r="B30" s="46"/>
      <c r="E30" s="228" t="s">
        <v>521</v>
      </c>
      <c r="F30" s="227"/>
      <c r="G30" s="226"/>
      <c r="H30" s="226"/>
      <c r="I30" s="229"/>
      <c r="J30" s="229"/>
      <c r="K30" s="229"/>
      <c r="L30" s="229">
        <f>IF($B30="Yes",1,0)</f>
        <v>0</v>
      </c>
      <c r="M30" s="229">
        <f>IF($B30="Yes",1,0)</f>
        <v>0</v>
      </c>
      <c r="N30" s="229"/>
      <c r="O30" s="229">
        <f>IF($B30="Yes",1,0)</f>
        <v>0</v>
      </c>
      <c r="P30" s="229"/>
      <c r="Q30" s="229"/>
      <c r="R30" s="229"/>
    </row>
    <row r="31" spans="1:18" x14ac:dyDescent="0.3">
      <c r="A31" s="231" t="str">
        <f t="shared" si="2"/>
        <v/>
      </c>
      <c r="B31" s="46"/>
      <c r="E31" s="228" t="s">
        <v>520</v>
      </c>
      <c r="F31" s="227"/>
      <c r="G31" s="226"/>
      <c r="H31" s="226"/>
      <c r="I31" s="229"/>
      <c r="J31" s="229"/>
      <c r="K31" s="229"/>
      <c r="L31" s="229">
        <f>IF($B31="Yes",1,0)</f>
        <v>0</v>
      </c>
      <c r="M31" s="229">
        <f>IF($B31="Yes",1,0)</f>
        <v>0</v>
      </c>
      <c r="N31" s="229">
        <f>IF($B31="Yes",1,0)</f>
        <v>0</v>
      </c>
      <c r="O31" s="229">
        <f>IF($B31="Yes",1,0)</f>
        <v>0</v>
      </c>
      <c r="P31" s="229">
        <f>IF($B31="Yes",1,0)</f>
        <v>0</v>
      </c>
      <c r="Q31" s="229"/>
      <c r="R31" s="229"/>
    </row>
    <row r="32" spans="1:18" x14ac:dyDescent="0.3">
      <c r="A32" s="231" t="str">
        <f t="shared" si="2"/>
        <v/>
      </c>
      <c r="B32" s="46"/>
      <c r="E32" s="228" t="s">
        <v>519</v>
      </c>
      <c r="F32" s="227"/>
      <c r="G32" s="226"/>
      <c r="H32" s="226"/>
      <c r="I32" s="229">
        <f>IF($B32="Yes",1,0)</f>
        <v>0</v>
      </c>
      <c r="J32" s="229">
        <f>IF($B32="Yes",1,0)</f>
        <v>0</v>
      </c>
      <c r="K32" s="229">
        <f>IF($B32="Yes",1,0)</f>
        <v>0</v>
      </c>
      <c r="L32" s="229"/>
      <c r="M32" s="229"/>
      <c r="N32" s="229"/>
      <c r="O32" s="229">
        <f>IF($B32="Yes",1,0)</f>
        <v>0</v>
      </c>
      <c r="P32" s="229"/>
      <c r="Q32" s="229"/>
      <c r="R32" s="229"/>
    </row>
    <row r="33" spans="1:18" x14ac:dyDescent="0.3">
      <c r="A33" s="236"/>
      <c r="B33" s="24"/>
      <c r="E33" s="228"/>
      <c r="F33" s="227"/>
      <c r="G33" s="226"/>
      <c r="H33" s="226"/>
      <c r="I33" s="229"/>
      <c r="J33" s="229"/>
      <c r="K33" s="229"/>
      <c r="L33" s="229"/>
      <c r="M33" s="229"/>
      <c r="N33" s="229"/>
      <c r="O33" s="229"/>
      <c r="P33" s="229"/>
      <c r="Q33" s="229"/>
      <c r="R33" s="229"/>
    </row>
    <row r="34" spans="1:18" ht="27.6" x14ac:dyDescent="0.3">
      <c r="A34" s="236" t="s">
        <v>182</v>
      </c>
      <c r="B34" s="46"/>
      <c r="E34" s="219"/>
      <c r="F34" s="227"/>
      <c r="G34" s="230"/>
      <c r="H34" s="230"/>
      <c r="I34" s="229"/>
      <c r="J34" s="229"/>
      <c r="K34" s="229"/>
      <c r="L34" s="229"/>
      <c r="M34" s="229"/>
      <c r="N34" s="229"/>
      <c r="O34" s="229"/>
      <c r="P34" s="229"/>
      <c r="Q34" s="229"/>
      <c r="R34" s="229"/>
    </row>
    <row r="35" spans="1:18" x14ac:dyDescent="0.3">
      <c r="A35" s="235" t="str">
        <f>IF(B34="Yes","If yes, for what type of activities? (check all that apply)","")</f>
        <v/>
      </c>
      <c r="B35" s="46"/>
      <c r="E35" s="219"/>
      <c r="F35" s="226"/>
      <c r="G35" s="226"/>
      <c r="H35" s="226"/>
      <c r="I35" s="229"/>
      <c r="J35" s="229"/>
      <c r="K35" s="229"/>
      <c r="L35" s="229"/>
      <c r="M35" s="229"/>
      <c r="N35" s="229"/>
      <c r="O35" s="229"/>
      <c r="P35" s="229"/>
      <c r="Q35" s="229"/>
      <c r="R35" s="229"/>
    </row>
    <row r="36" spans="1:18" x14ac:dyDescent="0.3">
      <c r="A36" s="231" t="str">
        <f t="shared" ref="A36:A44" si="4">IF($B$34="Yes",E36,"")</f>
        <v/>
      </c>
      <c r="B36" s="46"/>
      <c r="E36" s="228" t="s">
        <v>180</v>
      </c>
      <c r="F36" s="226"/>
      <c r="G36" s="226"/>
      <c r="H36" s="226"/>
      <c r="I36" s="229"/>
      <c r="J36" s="229">
        <f>IF($B36="Yes",1,0)</f>
        <v>0</v>
      </c>
      <c r="K36" s="229"/>
      <c r="L36" s="229"/>
      <c r="M36" s="229"/>
      <c r="N36" s="229"/>
      <c r="O36" s="229"/>
      <c r="P36" s="229"/>
      <c r="Q36" s="229"/>
      <c r="R36" s="229"/>
    </row>
    <row r="37" spans="1:18" x14ac:dyDescent="0.3">
      <c r="A37" s="231" t="str">
        <f t="shared" si="4"/>
        <v/>
      </c>
      <c r="B37" s="46"/>
      <c r="E37" s="228" t="s">
        <v>19</v>
      </c>
      <c r="F37" s="227"/>
      <c r="G37" s="226"/>
      <c r="H37" s="226"/>
      <c r="I37" s="229"/>
      <c r="J37" s="229"/>
      <c r="K37" s="229">
        <f>IF($B37="Yes",1,0)</f>
        <v>0</v>
      </c>
      <c r="L37" s="229"/>
      <c r="M37" s="229"/>
      <c r="N37" s="229"/>
      <c r="O37" s="229"/>
      <c r="P37" s="229"/>
      <c r="Q37" s="229"/>
      <c r="R37" s="229"/>
    </row>
    <row r="38" spans="1:18" x14ac:dyDescent="0.3">
      <c r="A38" s="231" t="str">
        <f t="shared" si="4"/>
        <v/>
      </c>
      <c r="B38" s="46"/>
      <c r="C38" s="10"/>
      <c r="D38" s="10"/>
      <c r="E38" s="228" t="s">
        <v>181</v>
      </c>
      <c r="F38" s="227"/>
      <c r="G38" s="226"/>
      <c r="H38" s="226"/>
      <c r="I38" s="229"/>
      <c r="J38" s="229">
        <f>IF($B38="Yes",1,0)</f>
        <v>0</v>
      </c>
      <c r="K38" s="229"/>
      <c r="L38" s="229">
        <f>IF($B38="Yes",1,0)</f>
        <v>0</v>
      </c>
      <c r="M38" s="229"/>
      <c r="N38" s="229"/>
      <c r="O38" s="229"/>
      <c r="P38" s="229"/>
      <c r="Q38" s="229"/>
      <c r="R38" s="229"/>
    </row>
    <row r="39" spans="1:18" x14ac:dyDescent="0.3">
      <c r="A39" s="231" t="str">
        <f t="shared" si="4"/>
        <v/>
      </c>
      <c r="B39" s="46"/>
      <c r="C39" s="10"/>
      <c r="D39" s="10"/>
      <c r="E39" s="228" t="s">
        <v>524</v>
      </c>
      <c r="F39" s="227"/>
      <c r="G39" s="226"/>
      <c r="H39" s="226"/>
      <c r="I39" s="229"/>
      <c r="J39" s="229"/>
      <c r="K39" s="229"/>
      <c r="L39" s="229">
        <f>IF($B39="Yes",1,0)</f>
        <v>0</v>
      </c>
      <c r="M39" s="229">
        <f>IF($B39="Yes",1,0)</f>
        <v>0</v>
      </c>
      <c r="N39" s="229"/>
      <c r="O39" s="229"/>
      <c r="P39" s="229"/>
      <c r="Q39" s="229"/>
      <c r="R39" s="229"/>
    </row>
    <row r="40" spans="1:18" x14ac:dyDescent="0.3">
      <c r="A40" s="231" t="str">
        <f t="shared" si="4"/>
        <v/>
      </c>
      <c r="B40" s="46"/>
      <c r="C40" s="10"/>
      <c r="D40" s="10"/>
      <c r="E40" s="228" t="s">
        <v>523</v>
      </c>
      <c r="F40" s="227"/>
      <c r="G40" s="226"/>
      <c r="H40" s="226"/>
      <c r="I40" s="229">
        <f>IF($B40="Yes",1,0)</f>
        <v>0</v>
      </c>
      <c r="J40" s="229">
        <f>IF($B40="Yes",1,0)</f>
        <v>0</v>
      </c>
      <c r="K40" s="229"/>
      <c r="L40" s="229"/>
      <c r="M40" s="229"/>
      <c r="N40" s="229"/>
      <c r="O40" s="229"/>
      <c r="P40" s="229"/>
      <c r="Q40" s="229"/>
      <c r="R40" s="229"/>
    </row>
    <row r="41" spans="1:18" x14ac:dyDescent="0.3">
      <c r="A41" s="231" t="str">
        <f t="shared" si="4"/>
        <v/>
      </c>
      <c r="B41" s="46"/>
      <c r="C41" s="10"/>
      <c r="D41" s="10"/>
      <c r="E41" s="228" t="s">
        <v>522</v>
      </c>
      <c r="F41" s="218"/>
      <c r="G41" s="226"/>
      <c r="H41" s="226"/>
      <c r="I41" s="229"/>
      <c r="J41" s="229"/>
      <c r="K41" s="229">
        <f>IF($B41="Yes",1,0)</f>
        <v>0</v>
      </c>
      <c r="L41" s="229"/>
      <c r="M41" s="229"/>
      <c r="N41" s="229">
        <f>IF($B41="Yes",1,0)</f>
        <v>0</v>
      </c>
      <c r="O41" s="229"/>
      <c r="P41" s="229"/>
      <c r="Q41" s="229">
        <f>IF($B41="Yes",1,0)</f>
        <v>0</v>
      </c>
      <c r="R41" s="229"/>
    </row>
    <row r="42" spans="1:18" x14ac:dyDescent="0.3">
      <c r="A42" s="231" t="str">
        <f t="shared" si="4"/>
        <v/>
      </c>
      <c r="B42" s="46"/>
      <c r="E42" s="228" t="s">
        <v>183</v>
      </c>
      <c r="F42" s="218"/>
      <c r="G42" s="226"/>
      <c r="H42" s="226"/>
      <c r="I42" s="229"/>
      <c r="J42" s="229"/>
      <c r="K42" s="229"/>
      <c r="L42" s="229"/>
      <c r="M42" s="229"/>
      <c r="N42" s="229">
        <f>IF($B42="Yes",1,0)</f>
        <v>0</v>
      </c>
      <c r="O42" s="229">
        <f>IF($B42="Yes",1,0)</f>
        <v>0</v>
      </c>
      <c r="P42" s="229"/>
      <c r="Q42" s="229"/>
      <c r="R42" s="229"/>
    </row>
    <row r="43" spans="1:18" x14ac:dyDescent="0.3">
      <c r="A43" s="231" t="str">
        <f t="shared" si="4"/>
        <v/>
      </c>
      <c r="B43" s="46"/>
      <c r="D43" s="10"/>
      <c r="E43" s="228" t="s">
        <v>170</v>
      </c>
      <c r="F43" s="218"/>
      <c r="G43" s="226"/>
      <c r="H43" s="226"/>
      <c r="I43" s="229"/>
      <c r="J43" s="229"/>
      <c r="K43" s="229"/>
      <c r="L43" s="229">
        <f>IF($B43="Yes",1,0)</f>
        <v>0</v>
      </c>
      <c r="M43" s="229"/>
      <c r="N43" s="229"/>
      <c r="O43" s="229"/>
      <c r="P43" s="229"/>
      <c r="Q43" s="229"/>
      <c r="R43" s="229"/>
    </row>
    <row r="44" spans="1:18" x14ac:dyDescent="0.3">
      <c r="A44" s="231" t="str">
        <f t="shared" si="4"/>
        <v/>
      </c>
      <c r="B44" s="46"/>
      <c r="D44" s="10"/>
      <c r="E44" s="228" t="s">
        <v>525</v>
      </c>
      <c r="F44" s="218"/>
      <c r="G44" s="226"/>
      <c r="H44" s="226"/>
      <c r="I44" s="229"/>
      <c r="J44" s="229"/>
      <c r="K44" s="229"/>
      <c r="L44" s="229">
        <f>IF($B44="Yes",1,0)</f>
        <v>0</v>
      </c>
      <c r="M44" s="229"/>
      <c r="N44" s="229"/>
      <c r="O44" s="229"/>
      <c r="P44" s="229">
        <f>IF($B44="Yes",1,0)</f>
        <v>0</v>
      </c>
      <c r="Q44" s="229"/>
      <c r="R44" s="229"/>
    </row>
    <row r="45" spans="1:18" x14ac:dyDescent="0.3">
      <c r="A45" s="231"/>
      <c r="B45" s="24"/>
      <c r="D45" s="10"/>
      <c r="E45" s="228"/>
      <c r="F45" s="218"/>
      <c r="G45" s="230"/>
      <c r="H45" s="230"/>
      <c r="I45" s="229"/>
      <c r="J45" s="229"/>
      <c r="K45" s="229"/>
      <c r="L45" s="229"/>
      <c r="M45" s="229"/>
      <c r="N45" s="229"/>
      <c r="O45" s="229"/>
      <c r="P45" s="229"/>
      <c r="Q45" s="229"/>
      <c r="R45" s="229"/>
    </row>
    <row r="46" spans="1:18" x14ac:dyDescent="0.3">
      <c r="A46" s="236" t="s">
        <v>187</v>
      </c>
      <c r="B46" s="46"/>
      <c r="D46" s="10"/>
      <c r="E46" s="219" t="s">
        <v>184</v>
      </c>
      <c r="F46" s="218"/>
      <c r="G46" s="230"/>
      <c r="H46" s="230"/>
      <c r="I46" s="229"/>
      <c r="J46" s="229"/>
      <c r="K46" s="229"/>
      <c r="L46" s="229"/>
      <c r="M46" s="229"/>
      <c r="N46" s="229"/>
      <c r="O46" s="229"/>
      <c r="P46" s="229"/>
      <c r="Q46" s="229"/>
      <c r="R46" s="229"/>
    </row>
    <row r="47" spans="1:18" x14ac:dyDescent="0.3">
      <c r="A47" s="235" t="str">
        <f>IF(B46="Yes","If yes, for what type of activities? (check all that apply)","")</f>
        <v/>
      </c>
      <c r="B47" s="46"/>
      <c r="D47" s="10"/>
      <c r="E47" s="219" t="s">
        <v>185</v>
      </c>
      <c r="F47" s="218"/>
      <c r="G47" s="230"/>
      <c r="H47" s="230"/>
      <c r="I47" s="229"/>
      <c r="J47" s="229"/>
      <c r="K47" s="229"/>
      <c r="L47" s="229"/>
      <c r="M47" s="229"/>
      <c r="N47" s="229"/>
      <c r="O47" s="229"/>
      <c r="P47" s="229"/>
      <c r="Q47" s="229"/>
      <c r="R47" s="229"/>
    </row>
    <row r="48" spans="1:18" x14ac:dyDescent="0.3">
      <c r="A48" s="231" t="str">
        <f t="shared" ref="A48:A56" si="5">IF($B$46="Yes",E36,"")</f>
        <v/>
      </c>
      <c r="B48" s="46"/>
      <c r="E48" s="219" t="s">
        <v>186</v>
      </c>
      <c r="F48" s="218"/>
      <c r="G48" s="230"/>
      <c r="H48" s="230"/>
      <c r="I48" s="229"/>
      <c r="J48" s="229">
        <f>IF($B48="Yes",1,0)</f>
        <v>0</v>
      </c>
      <c r="K48" s="229"/>
      <c r="L48" s="229"/>
      <c r="M48" s="229"/>
      <c r="N48" s="229"/>
      <c r="O48" s="229"/>
      <c r="P48" s="229"/>
      <c r="Q48" s="229"/>
      <c r="R48" s="229"/>
    </row>
    <row r="49" spans="1:18" x14ac:dyDescent="0.3">
      <c r="A49" s="231" t="str">
        <f t="shared" si="5"/>
        <v/>
      </c>
      <c r="B49" s="46"/>
      <c r="E49" s="219"/>
      <c r="F49" s="218"/>
      <c r="G49" s="230"/>
      <c r="H49" s="230"/>
      <c r="I49" s="229"/>
      <c r="J49" s="229"/>
      <c r="K49" s="229">
        <f>IF($B49="Yes",1,0)</f>
        <v>0</v>
      </c>
      <c r="L49" s="229"/>
      <c r="M49" s="229"/>
      <c r="N49" s="229"/>
      <c r="O49" s="229"/>
      <c r="P49" s="229"/>
      <c r="Q49" s="229"/>
      <c r="R49" s="229"/>
    </row>
    <row r="50" spans="1:18" x14ac:dyDescent="0.3">
      <c r="A50" s="231" t="str">
        <f t="shared" si="5"/>
        <v/>
      </c>
      <c r="B50" s="46"/>
      <c r="C50" s="10"/>
      <c r="D50" s="10"/>
      <c r="E50" s="219"/>
      <c r="F50" s="218"/>
      <c r="G50" s="231"/>
      <c r="H50" s="231"/>
      <c r="I50" s="229"/>
      <c r="J50" s="229">
        <f>IF($B50="Yes",1,0)</f>
        <v>0</v>
      </c>
      <c r="K50" s="229"/>
      <c r="L50" s="229">
        <f>IF($B50="Yes",1,0)</f>
        <v>0</v>
      </c>
      <c r="M50" s="229"/>
      <c r="N50" s="229"/>
      <c r="O50" s="229"/>
      <c r="P50" s="229"/>
      <c r="Q50" s="229"/>
      <c r="R50" s="229"/>
    </row>
    <row r="51" spans="1:18" x14ac:dyDescent="0.3">
      <c r="A51" s="231" t="str">
        <f t="shared" si="5"/>
        <v/>
      </c>
      <c r="B51" s="46"/>
      <c r="C51" s="10"/>
      <c r="D51" s="10"/>
      <c r="E51" s="219"/>
      <c r="F51" s="218"/>
      <c r="G51" s="230"/>
      <c r="H51" s="230"/>
      <c r="I51" s="229"/>
      <c r="J51" s="229"/>
      <c r="K51" s="229"/>
      <c r="L51" s="229">
        <f>IF($B51="Yes",1,0)</f>
        <v>0</v>
      </c>
      <c r="M51" s="229">
        <f>IF($B51="Yes",1,0)</f>
        <v>0</v>
      </c>
      <c r="N51" s="229"/>
      <c r="O51" s="229"/>
      <c r="P51" s="229"/>
      <c r="Q51" s="229"/>
      <c r="R51" s="229"/>
    </row>
    <row r="52" spans="1:18" x14ac:dyDescent="0.3">
      <c r="A52" s="231" t="str">
        <f t="shared" si="5"/>
        <v/>
      </c>
      <c r="B52" s="46"/>
      <c r="C52" s="10"/>
      <c r="D52" s="10"/>
      <c r="E52" s="219" t="s">
        <v>184</v>
      </c>
      <c r="F52" s="218"/>
      <c r="G52" s="230"/>
      <c r="H52" s="230"/>
      <c r="I52" s="229">
        <f>IF($B52="Yes",1,0)</f>
        <v>0</v>
      </c>
      <c r="J52" s="229">
        <f>IF($B52="Yes",1,0)</f>
        <v>0</v>
      </c>
      <c r="K52" s="229"/>
      <c r="L52" s="229"/>
      <c r="M52" s="229"/>
      <c r="N52" s="229"/>
      <c r="O52" s="229"/>
      <c r="P52" s="229"/>
      <c r="Q52" s="229"/>
      <c r="R52" s="229"/>
    </row>
    <row r="53" spans="1:18" x14ac:dyDescent="0.3">
      <c r="A53" s="231" t="str">
        <f t="shared" si="5"/>
        <v/>
      </c>
      <c r="B53" s="46"/>
      <c r="C53" s="10"/>
      <c r="D53" s="10"/>
      <c r="E53" s="219" t="s">
        <v>188</v>
      </c>
      <c r="F53" s="218"/>
      <c r="G53" s="231"/>
      <c r="H53" s="231"/>
      <c r="I53" s="229"/>
      <c r="J53" s="229"/>
      <c r="K53" s="229">
        <f>IF($B53="Yes",1,0)</f>
        <v>0</v>
      </c>
      <c r="L53" s="229"/>
      <c r="M53" s="229"/>
      <c r="N53" s="229">
        <f>IF($B53="Yes",1,0)</f>
        <v>0</v>
      </c>
      <c r="O53" s="229"/>
      <c r="P53" s="229"/>
      <c r="Q53" s="229">
        <f>IF($B53="Yes",1,0)</f>
        <v>0</v>
      </c>
      <c r="R53" s="229"/>
    </row>
    <row r="54" spans="1:18" x14ac:dyDescent="0.3">
      <c r="A54" s="231" t="str">
        <f t="shared" si="5"/>
        <v/>
      </c>
      <c r="B54" s="46"/>
      <c r="C54" s="10"/>
      <c r="D54" s="10"/>
      <c r="E54" s="26" t="s">
        <v>189</v>
      </c>
      <c r="G54" s="17"/>
      <c r="H54" s="17"/>
      <c r="I54" s="62"/>
      <c r="J54" s="62"/>
      <c r="K54" s="62"/>
      <c r="L54" s="62"/>
      <c r="M54" s="62"/>
      <c r="N54" s="62">
        <f>IF($B54="Yes",1,0)</f>
        <v>0</v>
      </c>
      <c r="O54" s="62">
        <f>IF($B54="Yes",1,0)</f>
        <v>0</v>
      </c>
      <c r="P54" s="62"/>
      <c r="Q54" s="62"/>
      <c r="R54" s="62"/>
    </row>
    <row r="55" spans="1:18" x14ac:dyDescent="0.3">
      <c r="A55" s="231" t="str">
        <f t="shared" si="5"/>
        <v/>
      </c>
      <c r="B55" s="46"/>
      <c r="C55" s="10"/>
      <c r="D55" s="10"/>
      <c r="E55" s="26" t="s">
        <v>190</v>
      </c>
      <c r="G55" s="17"/>
      <c r="H55" s="17"/>
      <c r="I55" s="62"/>
      <c r="J55" s="62"/>
      <c r="K55" s="62"/>
      <c r="L55" s="62">
        <f>IF($B55="Yes",1,0)</f>
        <v>0</v>
      </c>
      <c r="M55" s="62"/>
      <c r="N55" s="62"/>
      <c r="O55" s="62"/>
      <c r="P55" s="62"/>
      <c r="Q55" s="62"/>
      <c r="R55" s="62"/>
    </row>
    <row r="56" spans="1:18" x14ac:dyDescent="0.3">
      <c r="A56" s="231" t="str">
        <f t="shared" si="5"/>
        <v/>
      </c>
      <c r="B56" s="46"/>
      <c r="C56" s="10"/>
      <c r="D56" s="10"/>
      <c r="E56" s="26"/>
      <c r="G56" s="17"/>
      <c r="H56" s="17"/>
      <c r="I56" s="62"/>
      <c r="J56" s="62"/>
      <c r="K56" s="62"/>
      <c r="L56" s="62">
        <f>IF($B56="Yes",1,0)</f>
        <v>0</v>
      </c>
      <c r="M56" s="62"/>
      <c r="N56" s="62"/>
      <c r="O56" s="62"/>
      <c r="P56" s="62">
        <f>IF($B56="Yes",1,0)</f>
        <v>0</v>
      </c>
      <c r="Q56" s="62"/>
      <c r="R56" s="62"/>
    </row>
    <row r="57" spans="1:18" x14ac:dyDescent="0.3">
      <c r="A57" s="236"/>
      <c r="B57" s="24"/>
      <c r="E57" s="26" t="s">
        <v>5</v>
      </c>
      <c r="F57" s="10"/>
      <c r="I57" s="62"/>
      <c r="J57" s="62"/>
      <c r="K57" s="62"/>
      <c r="L57" s="62"/>
      <c r="M57" s="62"/>
      <c r="N57" s="62"/>
      <c r="O57" s="62"/>
      <c r="P57" s="62"/>
      <c r="Q57" s="62"/>
      <c r="R57" s="62"/>
    </row>
    <row r="58" spans="1:18" ht="27.6" x14ac:dyDescent="0.3">
      <c r="A58" s="236" t="s">
        <v>191</v>
      </c>
      <c r="B58" s="46"/>
      <c r="E58" s="33" t="s">
        <v>9</v>
      </c>
      <c r="F58" s="10"/>
      <c r="I58" s="62"/>
      <c r="J58" s="62"/>
      <c r="K58" s="62">
        <f>IF(OR($B58=$E$47),1,IF($B58=$E$48,2,0))</f>
        <v>0</v>
      </c>
      <c r="L58" s="62"/>
      <c r="M58" s="62"/>
      <c r="N58" s="62"/>
      <c r="O58" s="62"/>
      <c r="P58" s="62"/>
      <c r="Q58" s="62"/>
      <c r="R58" s="62"/>
    </row>
    <row r="59" spans="1:18" x14ac:dyDescent="0.3">
      <c r="A59" s="236"/>
      <c r="B59" s="24"/>
      <c r="I59" s="62"/>
      <c r="J59" s="62"/>
      <c r="L59" s="62"/>
      <c r="M59" s="62"/>
      <c r="N59" s="62"/>
      <c r="O59" s="62"/>
      <c r="P59" s="62"/>
      <c r="Q59" s="62"/>
      <c r="R59" s="62"/>
    </row>
    <row r="60" spans="1:18" ht="27.6" x14ac:dyDescent="0.3">
      <c r="A60" s="236" t="s">
        <v>192</v>
      </c>
      <c r="B60" s="46"/>
      <c r="I60" s="62"/>
      <c r="J60" s="62"/>
      <c r="K60" s="62">
        <f>IF(OR($B60=$E$48,$B60=$E$48),1,0)</f>
        <v>0</v>
      </c>
      <c r="L60" s="62"/>
      <c r="M60" s="62"/>
      <c r="N60" s="62"/>
      <c r="O60" s="62"/>
      <c r="P60" s="62"/>
      <c r="Q60" s="62"/>
      <c r="R60" s="62"/>
    </row>
    <row r="61" spans="1:18" x14ac:dyDescent="0.3">
      <c r="A61" s="230"/>
      <c r="B61" s="24"/>
      <c r="I61" s="62"/>
      <c r="J61" s="62"/>
      <c r="K61" s="62"/>
      <c r="L61" s="62"/>
      <c r="M61" s="62"/>
      <c r="N61" s="62"/>
      <c r="O61" s="62"/>
      <c r="P61" s="62"/>
      <c r="Q61" s="62"/>
      <c r="R61" s="62"/>
    </row>
    <row r="62" spans="1:18" x14ac:dyDescent="0.3">
      <c r="A62" s="236" t="s">
        <v>193</v>
      </c>
      <c r="B62" s="46"/>
      <c r="I62" s="62"/>
      <c r="J62" s="62"/>
      <c r="K62" s="62">
        <f>IF($B62=$E$55,-1,0)</f>
        <v>0</v>
      </c>
      <c r="L62" s="62"/>
      <c r="M62" s="62"/>
      <c r="N62" s="62"/>
      <c r="O62" s="62"/>
      <c r="P62" s="62"/>
      <c r="Q62" s="62"/>
      <c r="R62" s="62"/>
    </row>
    <row r="63" spans="1:18" x14ac:dyDescent="0.3">
      <c r="B63" s="24"/>
      <c r="I63" s="62"/>
      <c r="J63" s="62"/>
      <c r="K63" s="62"/>
      <c r="L63" s="62"/>
      <c r="M63" s="62"/>
      <c r="N63" s="62"/>
      <c r="O63" s="62"/>
      <c r="P63" s="62"/>
      <c r="Q63" s="62"/>
      <c r="R63" s="62"/>
    </row>
    <row r="64" spans="1:18" x14ac:dyDescent="0.3">
      <c r="B64" s="24"/>
      <c r="I64" s="62"/>
      <c r="J64" s="62"/>
      <c r="K64" s="62"/>
      <c r="L64" s="62"/>
      <c r="M64" s="62"/>
      <c r="N64" s="62"/>
      <c r="O64" s="62"/>
      <c r="P64" s="62"/>
      <c r="Q64" s="62"/>
      <c r="R64" s="62"/>
    </row>
    <row r="65" spans="1:18" x14ac:dyDescent="0.3">
      <c r="B65" s="24"/>
      <c r="I65" s="62"/>
      <c r="J65" s="62"/>
      <c r="K65" s="62"/>
      <c r="L65" s="62"/>
      <c r="M65" s="62"/>
      <c r="N65" s="62"/>
      <c r="O65" s="62"/>
      <c r="P65" s="62"/>
      <c r="Q65" s="62"/>
      <c r="R65" s="62"/>
    </row>
    <row r="66" spans="1:18" x14ac:dyDescent="0.3">
      <c r="B66" s="24"/>
      <c r="I66" s="62"/>
      <c r="J66" s="62"/>
      <c r="K66" s="62"/>
      <c r="L66" s="62"/>
      <c r="M66" s="62"/>
      <c r="N66" s="62"/>
      <c r="O66" s="62"/>
      <c r="P66" s="62"/>
      <c r="Q66" s="62"/>
      <c r="R66" s="62"/>
    </row>
    <row r="67" spans="1:18" x14ac:dyDescent="0.3">
      <c r="A67" s="65"/>
      <c r="B67" s="24"/>
      <c r="I67" s="62"/>
      <c r="J67" s="62"/>
      <c r="K67" s="62"/>
      <c r="L67" s="62"/>
      <c r="M67" s="62"/>
      <c r="N67" s="62"/>
      <c r="O67" s="62"/>
      <c r="P67" s="62"/>
      <c r="Q67" s="62"/>
      <c r="R67" s="62"/>
    </row>
    <row r="68" spans="1:18" x14ac:dyDescent="0.3">
      <c r="A68" s="65"/>
      <c r="B68" s="24"/>
      <c r="I68" s="62"/>
      <c r="J68" s="62"/>
      <c r="K68" s="62"/>
      <c r="L68" s="62"/>
      <c r="M68" s="62"/>
      <c r="N68" s="62"/>
      <c r="O68" s="62"/>
      <c r="P68" s="62"/>
      <c r="Q68" s="62"/>
      <c r="R68" s="62"/>
    </row>
    <row r="69" spans="1:18" x14ac:dyDescent="0.3">
      <c r="A69" s="65"/>
      <c r="B69" s="24"/>
      <c r="I69" s="62"/>
      <c r="J69" s="62"/>
      <c r="K69" s="62"/>
      <c r="L69" s="62"/>
      <c r="M69" s="62"/>
      <c r="N69" s="62"/>
      <c r="O69" s="62"/>
      <c r="P69" s="62"/>
      <c r="Q69" s="62"/>
      <c r="R69" s="62"/>
    </row>
    <row r="70" spans="1:18" x14ac:dyDescent="0.3">
      <c r="A70" s="65"/>
      <c r="B70" s="24"/>
      <c r="I70" s="62"/>
      <c r="J70" s="62"/>
      <c r="K70" s="62"/>
      <c r="L70" s="62"/>
      <c r="M70" s="62"/>
      <c r="N70" s="62"/>
      <c r="O70" s="62"/>
      <c r="P70" s="62"/>
      <c r="Q70" s="62"/>
      <c r="R70" s="62"/>
    </row>
    <row r="71" spans="1:18" x14ac:dyDescent="0.3">
      <c r="A71" s="65"/>
      <c r="B71" s="24"/>
      <c r="I71" s="62"/>
      <c r="J71" s="62"/>
      <c r="K71" s="62"/>
      <c r="L71" s="62"/>
      <c r="M71" s="62"/>
      <c r="N71" s="62"/>
      <c r="O71" s="62"/>
      <c r="P71" s="62"/>
      <c r="Q71" s="62"/>
      <c r="R71" s="62"/>
    </row>
    <row r="72" spans="1:18" x14ac:dyDescent="0.3">
      <c r="A72" s="65"/>
      <c r="B72" s="24"/>
      <c r="I72" s="62"/>
      <c r="J72" s="62"/>
      <c r="K72" s="62"/>
      <c r="L72" s="62"/>
      <c r="M72" s="62"/>
      <c r="N72" s="62"/>
      <c r="O72" s="62"/>
      <c r="P72" s="62"/>
      <c r="Q72" s="62"/>
      <c r="R72" s="62"/>
    </row>
    <row r="73" spans="1:18" x14ac:dyDescent="0.3">
      <c r="A73" s="65"/>
      <c r="B73" s="24"/>
      <c r="I73" s="62"/>
      <c r="J73" s="62"/>
      <c r="K73" s="62"/>
      <c r="L73" s="62"/>
      <c r="M73" s="62"/>
      <c r="N73" s="62"/>
      <c r="O73" s="62"/>
      <c r="P73" s="62"/>
      <c r="Q73" s="62"/>
      <c r="R73" s="62"/>
    </row>
    <row r="74" spans="1:18" x14ac:dyDescent="0.3">
      <c r="A74" s="65"/>
      <c r="B74" s="24"/>
      <c r="I74" s="62"/>
      <c r="J74" s="62"/>
      <c r="K74" s="62"/>
      <c r="L74" s="62"/>
      <c r="M74" s="62"/>
      <c r="N74" s="62"/>
      <c r="O74" s="62"/>
      <c r="P74" s="62"/>
      <c r="Q74" s="62"/>
      <c r="R74" s="62"/>
    </row>
    <row r="75" spans="1:18" x14ac:dyDescent="0.3">
      <c r="A75" s="65"/>
      <c r="B75" s="24"/>
      <c r="I75" s="62"/>
      <c r="J75" s="62"/>
      <c r="K75" s="62"/>
      <c r="L75" s="62"/>
      <c r="M75" s="62"/>
      <c r="N75" s="62"/>
      <c r="O75" s="62"/>
      <c r="P75" s="62"/>
      <c r="Q75" s="62"/>
      <c r="R75" s="62"/>
    </row>
    <row r="76" spans="1:18" x14ac:dyDescent="0.3">
      <c r="A76" s="65"/>
      <c r="B76" s="24"/>
      <c r="I76" s="62"/>
      <c r="J76" s="62"/>
      <c r="K76" s="62"/>
      <c r="L76" s="62"/>
      <c r="M76" s="62"/>
      <c r="N76" s="62"/>
      <c r="O76" s="62"/>
      <c r="P76" s="62"/>
      <c r="Q76" s="62"/>
      <c r="R76" s="62"/>
    </row>
    <row r="77" spans="1:18" x14ac:dyDescent="0.3">
      <c r="A77" s="65"/>
      <c r="B77" s="24"/>
      <c r="I77" s="62"/>
      <c r="J77" s="62"/>
      <c r="K77" s="62"/>
      <c r="L77" s="62"/>
      <c r="M77" s="62"/>
      <c r="N77" s="62"/>
      <c r="O77" s="62"/>
      <c r="P77" s="62"/>
      <c r="Q77" s="62"/>
      <c r="R77" s="62"/>
    </row>
    <row r="78" spans="1:18" x14ac:dyDescent="0.3">
      <c r="A78" s="65"/>
      <c r="B78" s="24"/>
      <c r="I78" s="62"/>
      <c r="J78" s="62"/>
      <c r="K78" s="62"/>
      <c r="L78" s="62"/>
      <c r="M78" s="62"/>
      <c r="N78" s="62"/>
      <c r="O78" s="62"/>
      <c r="P78" s="62"/>
      <c r="Q78" s="62"/>
      <c r="R78" s="62"/>
    </row>
    <row r="79" spans="1:18" x14ac:dyDescent="0.3">
      <c r="A79" s="65"/>
      <c r="B79" s="24"/>
      <c r="I79" s="62"/>
      <c r="J79" s="62"/>
      <c r="K79" s="62"/>
      <c r="L79" s="62"/>
      <c r="M79" s="62"/>
      <c r="N79" s="62"/>
      <c r="O79" s="62"/>
      <c r="P79" s="62"/>
      <c r="Q79" s="62"/>
      <c r="R79" s="62"/>
    </row>
    <row r="80" spans="1:18" x14ac:dyDescent="0.3">
      <c r="A80" s="65"/>
      <c r="B80" s="24"/>
      <c r="I80" s="62"/>
      <c r="J80" s="62"/>
      <c r="K80" s="62"/>
      <c r="L80" s="62"/>
      <c r="M80" s="62"/>
      <c r="N80" s="62"/>
      <c r="O80" s="62"/>
      <c r="P80" s="62"/>
      <c r="Q80" s="62"/>
      <c r="R80" s="62"/>
    </row>
    <row r="81" spans="1:18" x14ac:dyDescent="0.3">
      <c r="A81" s="65"/>
      <c r="B81" s="24"/>
      <c r="I81" s="62"/>
      <c r="J81" s="62"/>
      <c r="K81" s="62"/>
      <c r="L81" s="62"/>
      <c r="M81" s="62"/>
      <c r="N81" s="62"/>
      <c r="O81" s="62"/>
      <c r="P81" s="62"/>
      <c r="Q81" s="62"/>
      <c r="R81" s="62"/>
    </row>
    <row r="82" spans="1:18" x14ac:dyDescent="0.3">
      <c r="A82" s="65"/>
      <c r="B82" s="24"/>
      <c r="I82" s="62"/>
      <c r="J82" s="62"/>
      <c r="K82" s="62"/>
      <c r="L82" s="62"/>
      <c r="M82" s="62"/>
      <c r="N82" s="62"/>
      <c r="O82" s="62"/>
      <c r="P82" s="62"/>
      <c r="Q82" s="62"/>
      <c r="R82" s="62"/>
    </row>
    <row r="83" spans="1:18" x14ac:dyDescent="0.3">
      <c r="B83" s="24"/>
      <c r="I83" s="62"/>
      <c r="J83" s="62"/>
      <c r="K83" s="62"/>
      <c r="L83" s="62"/>
      <c r="M83" s="62"/>
      <c r="N83" s="62"/>
      <c r="O83" s="62"/>
      <c r="P83" s="62"/>
      <c r="Q83" s="62"/>
      <c r="R83" s="62"/>
    </row>
    <row r="84" spans="1:18" x14ac:dyDescent="0.3">
      <c r="B84" s="24"/>
      <c r="I84" s="62"/>
      <c r="J84" s="62"/>
      <c r="K84" s="62"/>
      <c r="L84" s="62"/>
      <c r="M84" s="62"/>
      <c r="N84" s="62"/>
      <c r="O84" s="62"/>
      <c r="P84" s="62"/>
      <c r="Q84" s="62"/>
      <c r="R84" s="62"/>
    </row>
    <row r="85" spans="1:18" x14ac:dyDescent="0.3">
      <c r="B85" s="24"/>
      <c r="I85" s="62"/>
      <c r="J85" s="62"/>
      <c r="K85" s="62"/>
      <c r="L85" s="62"/>
      <c r="M85" s="62"/>
      <c r="N85" s="62"/>
      <c r="O85" s="62"/>
      <c r="P85" s="62"/>
      <c r="Q85" s="62"/>
      <c r="R85" s="62"/>
    </row>
    <row r="86" spans="1:18" x14ac:dyDescent="0.3">
      <c r="B86" s="24"/>
      <c r="I86" s="62"/>
      <c r="J86" s="62"/>
      <c r="K86" s="62"/>
      <c r="L86" s="62"/>
      <c r="M86" s="62"/>
      <c r="N86" s="62"/>
      <c r="O86" s="62"/>
      <c r="P86" s="62"/>
      <c r="Q86" s="62"/>
      <c r="R86" s="62"/>
    </row>
    <row r="87" spans="1:18" x14ac:dyDescent="0.3">
      <c r="B87" s="24"/>
      <c r="I87" s="62"/>
      <c r="J87" s="62"/>
      <c r="K87" s="62"/>
      <c r="L87" s="62"/>
      <c r="M87" s="62"/>
      <c r="N87" s="62"/>
      <c r="O87" s="62"/>
      <c r="P87" s="62"/>
      <c r="Q87" s="62"/>
      <c r="R87" s="62"/>
    </row>
    <row r="88" spans="1:18" x14ac:dyDescent="0.3">
      <c r="B88" s="24"/>
      <c r="I88" s="62"/>
      <c r="J88" s="62"/>
      <c r="K88" s="62"/>
      <c r="L88" s="62"/>
      <c r="M88" s="62"/>
      <c r="N88" s="62"/>
      <c r="O88" s="62"/>
      <c r="P88" s="62"/>
      <c r="Q88" s="62"/>
      <c r="R88" s="62"/>
    </row>
    <row r="89" spans="1:18" x14ac:dyDescent="0.3">
      <c r="B89" s="24"/>
    </row>
    <row r="90" spans="1:18" x14ac:dyDescent="0.3">
      <c r="B90" s="24"/>
    </row>
    <row r="91" spans="1:18" x14ac:dyDescent="0.3">
      <c r="B91" s="24"/>
    </row>
    <row r="92" spans="1:18" x14ac:dyDescent="0.3">
      <c r="B92" s="24"/>
    </row>
    <row r="93" spans="1:18" x14ac:dyDescent="0.3">
      <c r="B93" s="24"/>
    </row>
    <row r="94" spans="1:18" x14ac:dyDescent="0.3">
      <c r="B94" s="24"/>
    </row>
    <row r="95" spans="1:18" x14ac:dyDescent="0.3">
      <c r="B95" s="24"/>
    </row>
    <row r="96" spans="1:18" x14ac:dyDescent="0.3">
      <c r="B96" s="24"/>
    </row>
    <row r="97" spans="2:2" x14ac:dyDescent="0.3">
      <c r="B97" s="24"/>
    </row>
    <row r="98" spans="2:2" x14ac:dyDescent="0.3">
      <c r="B98" s="24"/>
    </row>
    <row r="99" spans="2:2" x14ac:dyDescent="0.3">
      <c r="B99" s="24"/>
    </row>
    <row r="100" spans="2:2" x14ac:dyDescent="0.3">
      <c r="B100" s="24"/>
    </row>
    <row r="101" spans="2:2" x14ac:dyDescent="0.3">
      <c r="B101" s="24"/>
    </row>
    <row r="102" spans="2:2" x14ac:dyDescent="0.3">
      <c r="B102" s="24"/>
    </row>
    <row r="103" spans="2:2" x14ac:dyDescent="0.3">
      <c r="B103" s="24"/>
    </row>
    <row r="104" spans="2:2" x14ac:dyDescent="0.3">
      <c r="B104" s="24"/>
    </row>
    <row r="105" spans="2:2" x14ac:dyDescent="0.3">
      <c r="B105" s="24"/>
    </row>
    <row r="106" spans="2:2" x14ac:dyDescent="0.3">
      <c r="B106" s="24"/>
    </row>
    <row r="107" spans="2:2" x14ac:dyDescent="0.3">
      <c r="B107" s="24"/>
    </row>
    <row r="108" spans="2:2" x14ac:dyDescent="0.3">
      <c r="B108" s="24"/>
    </row>
    <row r="109" spans="2:2" x14ac:dyDescent="0.3">
      <c r="B109" s="24"/>
    </row>
    <row r="110" spans="2:2" x14ac:dyDescent="0.3">
      <c r="B110" s="24"/>
    </row>
    <row r="111" spans="2:2" x14ac:dyDescent="0.3">
      <c r="B111" s="24"/>
    </row>
    <row r="112" spans="2:2" x14ac:dyDescent="0.3">
      <c r="B112" s="24"/>
    </row>
    <row r="113" spans="2:2" x14ac:dyDescent="0.3">
      <c r="B113" s="24"/>
    </row>
    <row r="114" spans="2:2" x14ac:dyDescent="0.3">
      <c r="B114" s="24"/>
    </row>
    <row r="115" spans="2:2" x14ac:dyDescent="0.3">
      <c r="B115" s="24"/>
    </row>
    <row r="116" spans="2:2" x14ac:dyDescent="0.3">
      <c r="B116" s="24"/>
    </row>
    <row r="117" spans="2:2" x14ac:dyDescent="0.3">
      <c r="B117" s="24"/>
    </row>
    <row r="118" spans="2:2" x14ac:dyDescent="0.3">
      <c r="B118" s="24"/>
    </row>
    <row r="119" spans="2:2" x14ac:dyDescent="0.3">
      <c r="B119" s="24"/>
    </row>
    <row r="120" spans="2:2" x14ac:dyDescent="0.3">
      <c r="B120" s="24"/>
    </row>
    <row r="121" spans="2:2" x14ac:dyDescent="0.3">
      <c r="B121" s="24"/>
    </row>
    <row r="122" spans="2:2" x14ac:dyDescent="0.3">
      <c r="B122" s="24"/>
    </row>
  </sheetData>
  <sheetProtection sheet="1" selectLockedCells="1"/>
  <mergeCells count="1">
    <mergeCell ref="A1:C1"/>
  </mergeCells>
  <conditionalFormatting sqref="I57:R57 I63:R88 I58:J62 L58:R62 K60:K62 I6:R53 I3:R4">
    <cfRule type="cellIs" dxfId="160" priority="4" stopIfTrue="1" operator="equal">
      <formula>999</formula>
    </cfRule>
  </conditionalFormatting>
  <conditionalFormatting sqref="B4 B6 B8 B21 B34 B46 B58 B60 B62">
    <cfRule type="cellIs" dxfId="159" priority="5" stopIfTrue="1" operator="equal">
      <formula>0</formula>
    </cfRule>
  </conditionalFormatting>
  <conditionalFormatting sqref="B10:B19">
    <cfRule type="expression" dxfId="158" priority="6" stopIfTrue="1">
      <formula>AND($B$8="Yes",B10=0)</formula>
    </cfRule>
  </conditionalFormatting>
  <conditionalFormatting sqref="B23:B32">
    <cfRule type="expression" dxfId="157" priority="7" stopIfTrue="1">
      <formula>AND($B$21="Yes",B23=0)</formula>
    </cfRule>
  </conditionalFormatting>
  <conditionalFormatting sqref="B36:B44">
    <cfRule type="expression" dxfId="156" priority="8" stopIfTrue="1">
      <formula>AND($B$34="Yes",B36=0)</formula>
    </cfRule>
  </conditionalFormatting>
  <conditionalFormatting sqref="B48:B56">
    <cfRule type="expression" dxfId="155" priority="9" stopIfTrue="1">
      <formula>AND($B$46="Yes",B48=0)</formula>
    </cfRule>
  </conditionalFormatting>
  <conditionalFormatting sqref="Q54:R56">
    <cfRule type="cellIs" dxfId="154" priority="3" stopIfTrue="1" operator="equal">
      <formula>999</formula>
    </cfRule>
  </conditionalFormatting>
  <conditionalFormatting sqref="K58">
    <cfRule type="cellIs" dxfId="153" priority="2" stopIfTrue="1" operator="equal">
      <formula>999</formula>
    </cfRule>
  </conditionalFormatting>
  <conditionalFormatting sqref="I54:P56">
    <cfRule type="cellIs" dxfId="152" priority="1" stopIfTrue="1" operator="equal">
      <formula>999</formula>
    </cfRule>
  </conditionalFormatting>
  <dataValidations count="4">
    <dataValidation type="list" allowBlank="1" showInputMessage="1" showErrorMessage="1" sqref="B6 IY6 SU6 ACQ6 AMM6 AWI6 BGE6 BQA6 BZW6 CJS6 CTO6 DDK6 DNG6 DXC6 EGY6 EQU6 FAQ6 FKM6 FUI6 GEE6 GOA6 GXW6 HHS6 HRO6 IBK6 ILG6 IVC6 JEY6 JOU6 JYQ6 KIM6 KSI6 LCE6 LMA6 LVW6 MFS6 MPO6 MZK6 NJG6 NTC6 OCY6 OMU6 OWQ6 PGM6 PQI6 QAE6 QKA6 QTW6 RDS6 RNO6 RXK6 SHG6 SRC6 TAY6 TKU6 TUQ6 UEM6 UOI6 UYE6 VIA6 VRW6 WBS6 WLO6 WVK6 B65549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B131085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B196621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B262157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B327693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B393229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B458765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B524301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B589837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B655373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B720909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B786445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B851981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B917517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B983053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xr:uid="{85210233-0768-4F69-9D1E-312FA25D6143}">
      <formula1>$E$9:$E$11</formula1>
    </dataValidation>
    <dataValidation type="list" allowBlank="1" showInputMessage="1" showErrorMessage="1" sqref="B4 IY4 SU4 ACQ4 AMM4 AWI4 BGE4 BQA4 BZW4 CJS4 CTO4 DDK4 DNG4 DXC4 EGY4 EQU4 FAQ4 FKM4 FUI4 GEE4 GOA4 GXW4 HHS4 HRO4 IBK4 ILG4 IVC4 JEY4 JOU4 JYQ4 KIM4 KSI4 LCE4 LMA4 LVW4 MFS4 MPO4 MZK4 NJG4 NTC4 OCY4 OMU4 OWQ4 PGM4 PQI4 QAE4 QKA4 QTW4 RDS4 RNO4 RXK4 SHG4 SRC4 TAY4 TKU4 TUQ4 UEM4 UOI4 UYE4 VIA4 VRW4 WBS4 WLO4 WVK4 B65547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B131083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B196619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B262155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B327691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B393227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B458763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B524299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B589835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B655371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B720907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B786443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B851979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B917515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B983051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xr:uid="{881EC4EB-747A-491E-92C3-6D925410985D}">
      <formula1>$E$4:$E$7</formula1>
    </dataValidation>
    <dataValidation type="list" allowBlank="1" showInputMessage="1" showErrorMessage="1" sqref="B62 WVK983100 WLO983100 WBS983100 VRW983100 VIA983100 UYE983100 UOI983100 UEM983100 TUQ983100 TKU983100 TAY983100 SRC983100 SHG983100 RXK983100 RNO983100 RDS983100 QTW983100 QKA983100 QAE983100 PQI983100 PGM983100 OWQ983100 OMU983100 OCY983100 NTC983100 NJG983100 MZK983100 MPO983100 MFS983100 LVW983100 LMA983100 LCE983100 KSI983100 KIM983100 JYQ983100 JOU983100 JEY983100 IVC983100 ILG983100 IBK983100 HRO983100 HHS983100 GXW983100 GOA983100 GEE983100 FUI983100 FKM983100 FAQ983100 EQU983100 EGY983100 DXC983100 DNG983100 DDK983100 CTO983100 CJS983100 BZW983100 BQA983100 BGE983100 AWI983100 AMM983100 ACQ983100 SU983100 IY983100 B983102 WVK917564 WLO917564 WBS917564 VRW917564 VIA917564 UYE917564 UOI917564 UEM917564 TUQ917564 TKU917564 TAY917564 SRC917564 SHG917564 RXK917564 RNO917564 RDS917564 QTW917564 QKA917564 QAE917564 PQI917564 PGM917564 OWQ917564 OMU917564 OCY917564 NTC917564 NJG917564 MZK917564 MPO917564 MFS917564 LVW917564 LMA917564 LCE917564 KSI917564 KIM917564 JYQ917564 JOU917564 JEY917564 IVC917564 ILG917564 IBK917564 HRO917564 HHS917564 GXW917564 GOA917564 GEE917564 FUI917564 FKM917564 FAQ917564 EQU917564 EGY917564 DXC917564 DNG917564 DDK917564 CTO917564 CJS917564 BZW917564 BQA917564 BGE917564 AWI917564 AMM917564 ACQ917564 SU917564 IY917564 B917566 WVK852028 WLO852028 WBS852028 VRW852028 VIA852028 UYE852028 UOI852028 UEM852028 TUQ852028 TKU852028 TAY852028 SRC852028 SHG852028 RXK852028 RNO852028 RDS852028 QTW852028 QKA852028 QAE852028 PQI852028 PGM852028 OWQ852028 OMU852028 OCY852028 NTC852028 NJG852028 MZK852028 MPO852028 MFS852028 LVW852028 LMA852028 LCE852028 KSI852028 KIM852028 JYQ852028 JOU852028 JEY852028 IVC852028 ILG852028 IBK852028 HRO852028 HHS852028 GXW852028 GOA852028 GEE852028 FUI852028 FKM852028 FAQ852028 EQU852028 EGY852028 DXC852028 DNG852028 DDK852028 CTO852028 CJS852028 BZW852028 BQA852028 BGE852028 AWI852028 AMM852028 ACQ852028 SU852028 IY852028 B852030 WVK786492 WLO786492 WBS786492 VRW786492 VIA786492 UYE786492 UOI786492 UEM786492 TUQ786492 TKU786492 TAY786492 SRC786492 SHG786492 RXK786492 RNO786492 RDS786492 QTW786492 QKA786492 QAE786492 PQI786492 PGM786492 OWQ786492 OMU786492 OCY786492 NTC786492 NJG786492 MZK786492 MPO786492 MFS786492 LVW786492 LMA786492 LCE786492 KSI786492 KIM786492 JYQ786492 JOU786492 JEY786492 IVC786492 ILG786492 IBK786492 HRO786492 HHS786492 GXW786492 GOA786492 GEE786492 FUI786492 FKM786492 FAQ786492 EQU786492 EGY786492 DXC786492 DNG786492 DDK786492 CTO786492 CJS786492 BZW786492 BQA786492 BGE786492 AWI786492 AMM786492 ACQ786492 SU786492 IY786492 B786494 WVK720956 WLO720956 WBS720956 VRW720956 VIA720956 UYE720956 UOI720956 UEM720956 TUQ720956 TKU720956 TAY720956 SRC720956 SHG720956 RXK720956 RNO720956 RDS720956 QTW720956 QKA720956 QAE720956 PQI720956 PGM720956 OWQ720956 OMU720956 OCY720956 NTC720956 NJG720956 MZK720956 MPO720956 MFS720956 LVW720956 LMA720956 LCE720956 KSI720956 KIM720956 JYQ720956 JOU720956 JEY720956 IVC720956 ILG720956 IBK720956 HRO720956 HHS720956 GXW720956 GOA720956 GEE720956 FUI720956 FKM720956 FAQ720956 EQU720956 EGY720956 DXC720956 DNG720956 DDK720956 CTO720956 CJS720956 BZW720956 BQA720956 BGE720956 AWI720956 AMM720956 ACQ720956 SU720956 IY720956 B720958 WVK655420 WLO655420 WBS655420 VRW655420 VIA655420 UYE655420 UOI655420 UEM655420 TUQ655420 TKU655420 TAY655420 SRC655420 SHG655420 RXK655420 RNO655420 RDS655420 QTW655420 QKA655420 QAE655420 PQI655420 PGM655420 OWQ655420 OMU655420 OCY655420 NTC655420 NJG655420 MZK655420 MPO655420 MFS655420 LVW655420 LMA655420 LCE655420 KSI655420 KIM655420 JYQ655420 JOU655420 JEY655420 IVC655420 ILG655420 IBK655420 HRO655420 HHS655420 GXW655420 GOA655420 GEE655420 FUI655420 FKM655420 FAQ655420 EQU655420 EGY655420 DXC655420 DNG655420 DDK655420 CTO655420 CJS655420 BZW655420 BQA655420 BGE655420 AWI655420 AMM655420 ACQ655420 SU655420 IY655420 B655422 WVK589884 WLO589884 WBS589884 VRW589884 VIA589884 UYE589884 UOI589884 UEM589884 TUQ589884 TKU589884 TAY589884 SRC589884 SHG589884 RXK589884 RNO589884 RDS589884 QTW589884 QKA589884 QAE589884 PQI589884 PGM589884 OWQ589884 OMU589884 OCY589884 NTC589884 NJG589884 MZK589884 MPO589884 MFS589884 LVW589884 LMA589884 LCE589884 KSI589884 KIM589884 JYQ589884 JOU589884 JEY589884 IVC589884 ILG589884 IBK589884 HRO589884 HHS589884 GXW589884 GOA589884 GEE589884 FUI589884 FKM589884 FAQ589884 EQU589884 EGY589884 DXC589884 DNG589884 DDK589884 CTO589884 CJS589884 BZW589884 BQA589884 BGE589884 AWI589884 AMM589884 ACQ589884 SU589884 IY589884 B589886 WVK524348 WLO524348 WBS524348 VRW524348 VIA524348 UYE524348 UOI524348 UEM524348 TUQ524348 TKU524348 TAY524348 SRC524348 SHG524348 RXK524348 RNO524348 RDS524348 QTW524348 QKA524348 QAE524348 PQI524348 PGM524348 OWQ524348 OMU524348 OCY524348 NTC524348 NJG524348 MZK524348 MPO524348 MFS524348 LVW524348 LMA524348 LCE524348 KSI524348 KIM524348 JYQ524348 JOU524348 JEY524348 IVC524348 ILG524348 IBK524348 HRO524348 HHS524348 GXW524348 GOA524348 GEE524348 FUI524348 FKM524348 FAQ524348 EQU524348 EGY524348 DXC524348 DNG524348 DDK524348 CTO524348 CJS524348 BZW524348 BQA524348 BGE524348 AWI524348 AMM524348 ACQ524348 SU524348 IY524348 B524350 WVK458812 WLO458812 WBS458812 VRW458812 VIA458812 UYE458812 UOI458812 UEM458812 TUQ458812 TKU458812 TAY458812 SRC458812 SHG458812 RXK458812 RNO458812 RDS458812 QTW458812 QKA458812 QAE458812 PQI458812 PGM458812 OWQ458812 OMU458812 OCY458812 NTC458812 NJG458812 MZK458812 MPO458812 MFS458812 LVW458812 LMA458812 LCE458812 KSI458812 KIM458812 JYQ458812 JOU458812 JEY458812 IVC458812 ILG458812 IBK458812 HRO458812 HHS458812 GXW458812 GOA458812 GEE458812 FUI458812 FKM458812 FAQ458812 EQU458812 EGY458812 DXC458812 DNG458812 DDK458812 CTO458812 CJS458812 BZW458812 BQA458812 BGE458812 AWI458812 AMM458812 ACQ458812 SU458812 IY458812 B458814 WVK393276 WLO393276 WBS393276 VRW393276 VIA393276 UYE393276 UOI393276 UEM393276 TUQ393276 TKU393276 TAY393276 SRC393276 SHG393276 RXK393276 RNO393276 RDS393276 QTW393276 QKA393276 QAE393276 PQI393276 PGM393276 OWQ393276 OMU393276 OCY393276 NTC393276 NJG393276 MZK393276 MPO393276 MFS393276 LVW393276 LMA393276 LCE393276 KSI393276 KIM393276 JYQ393276 JOU393276 JEY393276 IVC393276 ILG393276 IBK393276 HRO393276 HHS393276 GXW393276 GOA393276 GEE393276 FUI393276 FKM393276 FAQ393276 EQU393276 EGY393276 DXC393276 DNG393276 DDK393276 CTO393276 CJS393276 BZW393276 BQA393276 BGE393276 AWI393276 AMM393276 ACQ393276 SU393276 IY393276 B393278 WVK327740 WLO327740 WBS327740 VRW327740 VIA327740 UYE327740 UOI327740 UEM327740 TUQ327740 TKU327740 TAY327740 SRC327740 SHG327740 RXK327740 RNO327740 RDS327740 QTW327740 QKA327740 QAE327740 PQI327740 PGM327740 OWQ327740 OMU327740 OCY327740 NTC327740 NJG327740 MZK327740 MPO327740 MFS327740 LVW327740 LMA327740 LCE327740 KSI327740 KIM327740 JYQ327740 JOU327740 JEY327740 IVC327740 ILG327740 IBK327740 HRO327740 HHS327740 GXW327740 GOA327740 GEE327740 FUI327740 FKM327740 FAQ327740 EQU327740 EGY327740 DXC327740 DNG327740 DDK327740 CTO327740 CJS327740 BZW327740 BQA327740 BGE327740 AWI327740 AMM327740 ACQ327740 SU327740 IY327740 B327742 WVK262204 WLO262204 WBS262204 VRW262204 VIA262204 UYE262204 UOI262204 UEM262204 TUQ262204 TKU262204 TAY262204 SRC262204 SHG262204 RXK262204 RNO262204 RDS262204 QTW262204 QKA262204 QAE262204 PQI262204 PGM262204 OWQ262204 OMU262204 OCY262204 NTC262204 NJG262204 MZK262204 MPO262204 MFS262204 LVW262204 LMA262204 LCE262204 KSI262204 KIM262204 JYQ262204 JOU262204 JEY262204 IVC262204 ILG262204 IBK262204 HRO262204 HHS262204 GXW262204 GOA262204 GEE262204 FUI262204 FKM262204 FAQ262204 EQU262204 EGY262204 DXC262204 DNG262204 DDK262204 CTO262204 CJS262204 BZW262204 BQA262204 BGE262204 AWI262204 AMM262204 ACQ262204 SU262204 IY262204 B262206 WVK196668 WLO196668 WBS196668 VRW196668 VIA196668 UYE196668 UOI196668 UEM196668 TUQ196668 TKU196668 TAY196668 SRC196668 SHG196668 RXK196668 RNO196668 RDS196668 QTW196668 QKA196668 QAE196668 PQI196668 PGM196668 OWQ196668 OMU196668 OCY196668 NTC196668 NJG196668 MZK196668 MPO196668 MFS196668 LVW196668 LMA196668 LCE196668 KSI196668 KIM196668 JYQ196668 JOU196668 JEY196668 IVC196668 ILG196668 IBK196668 HRO196668 HHS196668 GXW196668 GOA196668 GEE196668 FUI196668 FKM196668 FAQ196668 EQU196668 EGY196668 DXC196668 DNG196668 DDK196668 CTO196668 CJS196668 BZW196668 BQA196668 BGE196668 AWI196668 AMM196668 ACQ196668 SU196668 IY196668 B196670 WVK131132 WLO131132 WBS131132 VRW131132 VIA131132 UYE131132 UOI131132 UEM131132 TUQ131132 TKU131132 TAY131132 SRC131132 SHG131132 RXK131132 RNO131132 RDS131132 QTW131132 QKA131132 QAE131132 PQI131132 PGM131132 OWQ131132 OMU131132 OCY131132 NTC131132 NJG131132 MZK131132 MPO131132 MFS131132 LVW131132 LMA131132 LCE131132 KSI131132 KIM131132 JYQ131132 JOU131132 JEY131132 IVC131132 ILG131132 IBK131132 HRO131132 HHS131132 GXW131132 GOA131132 GEE131132 FUI131132 FKM131132 FAQ131132 EQU131132 EGY131132 DXC131132 DNG131132 DDK131132 CTO131132 CJS131132 BZW131132 BQA131132 BGE131132 AWI131132 AMM131132 ACQ131132 SU131132 IY131132 B131134 WVK65596 WLO65596 WBS65596 VRW65596 VIA65596 UYE65596 UOI65596 UEM65596 TUQ65596 TKU65596 TAY65596 SRC65596 SHG65596 RXK65596 RNO65596 RDS65596 QTW65596 QKA65596 QAE65596 PQI65596 PGM65596 OWQ65596 OMU65596 OCY65596 NTC65596 NJG65596 MZK65596 MPO65596 MFS65596 LVW65596 LMA65596 LCE65596 KSI65596 KIM65596 JYQ65596 JOU65596 JEY65596 IVC65596 ILG65596 IBK65596 HRO65596 HHS65596 GXW65596 GOA65596 GEE65596 FUI65596 FKM65596 FAQ65596 EQU65596 EGY65596 DXC65596 DNG65596 DDK65596 CTO65596 CJS65596 BZW65596 BQA65596 BGE65596 AWI65596 AMM65596 ACQ65596 SU65596 IY65596 B65598 WVK60 WLO60 WBS60 VRW60 VIA60 UYE60 UOI60 UEM60 TUQ60 TKU60 TAY60 SRC60 SHG60 RXK60 RNO60 RDS60 QTW60 QKA60 QAE60 PQI60 PGM60 OWQ60 OMU60 OCY60 NTC60 NJG60 MZK60 MPO60 MFS60 LVW60 LMA60 LCE60 KSI60 KIM60 JYQ60 JOU60 JEY60 IVC60 ILG60 IBK60 HRO60 HHS60 GXW60 GOA60 GEE60 FUI60 FKM60 FAQ60 EQU60 EGY60 DXC60 DNG60 DDK60 CTO60 CJS60 BZW60 BQA60 BGE60 AWI60 AMM60 ACQ60 SU60 IY60" xr:uid="{EC1886F7-9E70-4973-A1C0-54497CB06D7B}">
      <formula1>$E$52:$E$55</formula1>
    </dataValidation>
    <dataValidation type="list" allowBlank="1" showInputMessage="1" showErrorMessage="1" sqref="B58 IY56 SU56 ACQ56 AMM56 AWI56 BGE56 BQA56 BZW56 CJS56 CTO56 DDK56 DNG56 DXC56 EGY56 EQU56 FAQ56 FKM56 FUI56 GEE56 GOA56 GXW56 HHS56 HRO56 IBK56 ILG56 IVC56 JEY56 JOU56 JYQ56 KIM56 KSI56 LCE56 LMA56 LVW56 MFS56 MPO56 MZK56 NJG56 NTC56 OCY56 OMU56 OWQ56 PGM56 PQI56 QAE56 QKA56 QTW56 RDS56 RNO56 RXK56 SHG56 SRC56 TAY56 TKU56 TUQ56 UEM56 UOI56 UYE56 VIA56 VRW56 WBS56 WLO56 WVK56 B65594 IY65592 SU65592 ACQ65592 AMM65592 AWI65592 BGE65592 BQA65592 BZW65592 CJS65592 CTO65592 DDK65592 DNG65592 DXC65592 EGY65592 EQU65592 FAQ65592 FKM65592 FUI65592 GEE65592 GOA65592 GXW65592 HHS65592 HRO65592 IBK65592 ILG65592 IVC65592 JEY65592 JOU65592 JYQ65592 KIM65592 KSI65592 LCE65592 LMA65592 LVW65592 MFS65592 MPO65592 MZK65592 NJG65592 NTC65592 OCY65592 OMU65592 OWQ65592 PGM65592 PQI65592 QAE65592 QKA65592 QTW65592 RDS65592 RNO65592 RXK65592 SHG65592 SRC65592 TAY65592 TKU65592 TUQ65592 UEM65592 UOI65592 UYE65592 VIA65592 VRW65592 WBS65592 WLO65592 WVK65592 B131130 IY131128 SU131128 ACQ131128 AMM131128 AWI131128 BGE131128 BQA131128 BZW131128 CJS131128 CTO131128 DDK131128 DNG131128 DXC131128 EGY131128 EQU131128 FAQ131128 FKM131128 FUI131128 GEE131128 GOA131128 GXW131128 HHS131128 HRO131128 IBK131128 ILG131128 IVC131128 JEY131128 JOU131128 JYQ131128 KIM131128 KSI131128 LCE131128 LMA131128 LVW131128 MFS131128 MPO131128 MZK131128 NJG131128 NTC131128 OCY131128 OMU131128 OWQ131128 PGM131128 PQI131128 QAE131128 QKA131128 QTW131128 RDS131128 RNO131128 RXK131128 SHG131128 SRC131128 TAY131128 TKU131128 TUQ131128 UEM131128 UOI131128 UYE131128 VIA131128 VRW131128 WBS131128 WLO131128 WVK131128 B196666 IY196664 SU196664 ACQ196664 AMM196664 AWI196664 BGE196664 BQA196664 BZW196664 CJS196664 CTO196664 DDK196664 DNG196664 DXC196664 EGY196664 EQU196664 FAQ196664 FKM196664 FUI196664 GEE196664 GOA196664 GXW196664 HHS196664 HRO196664 IBK196664 ILG196664 IVC196664 JEY196664 JOU196664 JYQ196664 KIM196664 KSI196664 LCE196664 LMA196664 LVW196664 MFS196664 MPO196664 MZK196664 NJG196664 NTC196664 OCY196664 OMU196664 OWQ196664 PGM196664 PQI196664 QAE196664 QKA196664 QTW196664 RDS196664 RNO196664 RXK196664 SHG196664 SRC196664 TAY196664 TKU196664 TUQ196664 UEM196664 UOI196664 UYE196664 VIA196664 VRW196664 WBS196664 WLO196664 WVK196664 B262202 IY262200 SU262200 ACQ262200 AMM262200 AWI262200 BGE262200 BQA262200 BZW262200 CJS262200 CTO262200 DDK262200 DNG262200 DXC262200 EGY262200 EQU262200 FAQ262200 FKM262200 FUI262200 GEE262200 GOA262200 GXW262200 HHS262200 HRO262200 IBK262200 ILG262200 IVC262200 JEY262200 JOU262200 JYQ262200 KIM262200 KSI262200 LCE262200 LMA262200 LVW262200 MFS262200 MPO262200 MZK262200 NJG262200 NTC262200 OCY262200 OMU262200 OWQ262200 PGM262200 PQI262200 QAE262200 QKA262200 QTW262200 RDS262200 RNO262200 RXK262200 SHG262200 SRC262200 TAY262200 TKU262200 TUQ262200 UEM262200 UOI262200 UYE262200 VIA262200 VRW262200 WBS262200 WLO262200 WVK262200 B327738 IY327736 SU327736 ACQ327736 AMM327736 AWI327736 BGE327736 BQA327736 BZW327736 CJS327736 CTO327736 DDK327736 DNG327736 DXC327736 EGY327736 EQU327736 FAQ327736 FKM327736 FUI327736 GEE327736 GOA327736 GXW327736 HHS327736 HRO327736 IBK327736 ILG327736 IVC327736 JEY327736 JOU327736 JYQ327736 KIM327736 KSI327736 LCE327736 LMA327736 LVW327736 MFS327736 MPO327736 MZK327736 NJG327736 NTC327736 OCY327736 OMU327736 OWQ327736 PGM327736 PQI327736 QAE327736 QKA327736 QTW327736 RDS327736 RNO327736 RXK327736 SHG327736 SRC327736 TAY327736 TKU327736 TUQ327736 UEM327736 UOI327736 UYE327736 VIA327736 VRW327736 WBS327736 WLO327736 WVK327736 B393274 IY393272 SU393272 ACQ393272 AMM393272 AWI393272 BGE393272 BQA393272 BZW393272 CJS393272 CTO393272 DDK393272 DNG393272 DXC393272 EGY393272 EQU393272 FAQ393272 FKM393272 FUI393272 GEE393272 GOA393272 GXW393272 HHS393272 HRO393272 IBK393272 ILG393272 IVC393272 JEY393272 JOU393272 JYQ393272 KIM393272 KSI393272 LCE393272 LMA393272 LVW393272 MFS393272 MPO393272 MZK393272 NJG393272 NTC393272 OCY393272 OMU393272 OWQ393272 PGM393272 PQI393272 QAE393272 QKA393272 QTW393272 RDS393272 RNO393272 RXK393272 SHG393272 SRC393272 TAY393272 TKU393272 TUQ393272 UEM393272 UOI393272 UYE393272 VIA393272 VRW393272 WBS393272 WLO393272 WVK393272 B458810 IY458808 SU458808 ACQ458808 AMM458808 AWI458808 BGE458808 BQA458808 BZW458808 CJS458808 CTO458808 DDK458808 DNG458808 DXC458808 EGY458808 EQU458808 FAQ458808 FKM458808 FUI458808 GEE458808 GOA458808 GXW458808 HHS458808 HRO458808 IBK458808 ILG458808 IVC458808 JEY458808 JOU458808 JYQ458808 KIM458808 KSI458808 LCE458808 LMA458808 LVW458808 MFS458808 MPO458808 MZK458808 NJG458808 NTC458808 OCY458808 OMU458808 OWQ458808 PGM458808 PQI458808 QAE458808 QKA458808 QTW458808 RDS458808 RNO458808 RXK458808 SHG458808 SRC458808 TAY458808 TKU458808 TUQ458808 UEM458808 UOI458808 UYE458808 VIA458808 VRW458808 WBS458808 WLO458808 WVK458808 B524346 IY524344 SU524344 ACQ524344 AMM524344 AWI524344 BGE524344 BQA524344 BZW524344 CJS524344 CTO524344 DDK524344 DNG524344 DXC524344 EGY524344 EQU524344 FAQ524344 FKM524344 FUI524344 GEE524344 GOA524344 GXW524344 HHS524344 HRO524344 IBK524344 ILG524344 IVC524344 JEY524344 JOU524344 JYQ524344 KIM524344 KSI524344 LCE524344 LMA524344 LVW524344 MFS524344 MPO524344 MZK524344 NJG524344 NTC524344 OCY524344 OMU524344 OWQ524344 PGM524344 PQI524344 QAE524344 QKA524344 QTW524344 RDS524344 RNO524344 RXK524344 SHG524344 SRC524344 TAY524344 TKU524344 TUQ524344 UEM524344 UOI524344 UYE524344 VIA524344 VRW524344 WBS524344 WLO524344 WVK524344 B589882 IY589880 SU589880 ACQ589880 AMM589880 AWI589880 BGE589880 BQA589880 BZW589880 CJS589880 CTO589880 DDK589880 DNG589880 DXC589880 EGY589880 EQU589880 FAQ589880 FKM589880 FUI589880 GEE589880 GOA589880 GXW589880 HHS589880 HRO589880 IBK589880 ILG589880 IVC589880 JEY589880 JOU589880 JYQ589880 KIM589880 KSI589880 LCE589880 LMA589880 LVW589880 MFS589880 MPO589880 MZK589880 NJG589880 NTC589880 OCY589880 OMU589880 OWQ589880 PGM589880 PQI589880 QAE589880 QKA589880 QTW589880 RDS589880 RNO589880 RXK589880 SHG589880 SRC589880 TAY589880 TKU589880 TUQ589880 UEM589880 UOI589880 UYE589880 VIA589880 VRW589880 WBS589880 WLO589880 WVK589880 B655418 IY655416 SU655416 ACQ655416 AMM655416 AWI655416 BGE655416 BQA655416 BZW655416 CJS655416 CTO655416 DDK655416 DNG655416 DXC655416 EGY655416 EQU655416 FAQ655416 FKM655416 FUI655416 GEE655416 GOA655416 GXW655416 HHS655416 HRO655416 IBK655416 ILG655416 IVC655416 JEY655416 JOU655416 JYQ655416 KIM655416 KSI655416 LCE655416 LMA655416 LVW655416 MFS655416 MPO655416 MZK655416 NJG655416 NTC655416 OCY655416 OMU655416 OWQ655416 PGM655416 PQI655416 QAE655416 QKA655416 QTW655416 RDS655416 RNO655416 RXK655416 SHG655416 SRC655416 TAY655416 TKU655416 TUQ655416 UEM655416 UOI655416 UYE655416 VIA655416 VRW655416 WBS655416 WLO655416 WVK655416 B720954 IY720952 SU720952 ACQ720952 AMM720952 AWI720952 BGE720952 BQA720952 BZW720952 CJS720952 CTO720952 DDK720952 DNG720952 DXC720952 EGY720952 EQU720952 FAQ720952 FKM720952 FUI720952 GEE720952 GOA720952 GXW720952 HHS720952 HRO720952 IBK720952 ILG720952 IVC720952 JEY720952 JOU720952 JYQ720952 KIM720952 KSI720952 LCE720952 LMA720952 LVW720952 MFS720952 MPO720952 MZK720952 NJG720952 NTC720952 OCY720952 OMU720952 OWQ720952 PGM720952 PQI720952 QAE720952 QKA720952 QTW720952 RDS720952 RNO720952 RXK720952 SHG720952 SRC720952 TAY720952 TKU720952 TUQ720952 UEM720952 UOI720952 UYE720952 VIA720952 VRW720952 WBS720952 WLO720952 WVK720952 B786490 IY786488 SU786488 ACQ786488 AMM786488 AWI786488 BGE786488 BQA786488 BZW786488 CJS786488 CTO786488 DDK786488 DNG786488 DXC786488 EGY786488 EQU786488 FAQ786488 FKM786488 FUI786488 GEE786488 GOA786488 GXW786488 HHS786488 HRO786488 IBK786488 ILG786488 IVC786488 JEY786488 JOU786488 JYQ786488 KIM786488 KSI786488 LCE786488 LMA786488 LVW786488 MFS786488 MPO786488 MZK786488 NJG786488 NTC786488 OCY786488 OMU786488 OWQ786488 PGM786488 PQI786488 QAE786488 QKA786488 QTW786488 RDS786488 RNO786488 RXK786488 SHG786488 SRC786488 TAY786488 TKU786488 TUQ786488 UEM786488 UOI786488 UYE786488 VIA786488 VRW786488 WBS786488 WLO786488 WVK786488 B852026 IY852024 SU852024 ACQ852024 AMM852024 AWI852024 BGE852024 BQA852024 BZW852024 CJS852024 CTO852024 DDK852024 DNG852024 DXC852024 EGY852024 EQU852024 FAQ852024 FKM852024 FUI852024 GEE852024 GOA852024 GXW852024 HHS852024 HRO852024 IBK852024 ILG852024 IVC852024 JEY852024 JOU852024 JYQ852024 KIM852024 KSI852024 LCE852024 LMA852024 LVW852024 MFS852024 MPO852024 MZK852024 NJG852024 NTC852024 OCY852024 OMU852024 OWQ852024 PGM852024 PQI852024 QAE852024 QKA852024 QTW852024 RDS852024 RNO852024 RXK852024 SHG852024 SRC852024 TAY852024 TKU852024 TUQ852024 UEM852024 UOI852024 UYE852024 VIA852024 VRW852024 WBS852024 WLO852024 WVK852024 B917562 IY917560 SU917560 ACQ917560 AMM917560 AWI917560 BGE917560 BQA917560 BZW917560 CJS917560 CTO917560 DDK917560 DNG917560 DXC917560 EGY917560 EQU917560 FAQ917560 FKM917560 FUI917560 GEE917560 GOA917560 GXW917560 HHS917560 HRO917560 IBK917560 ILG917560 IVC917560 JEY917560 JOU917560 JYQ917560 KIM917560 KSI917560 LCE917560 LMA917560 LVW917560 MFS917560 MPO917560 MZK917560 NJG917560 NTC917560 OCY917560 OMU917560 OWQ917560 PGM917560 PQI917560 QAE917560 QKA917560 QTW917560 RDS917560 RNO917560 RXK917560 SHG917560 SRC917560 TAY917560 TKU917560 TUQ917560 UEM917560 UOI917560 UYE917560 VIA917560 VRW917560 WBS917560 WLO917560 WVK917560 B983098 IY983096 SU983096 ACQ983096 AMM983096 AWI983096 BGE983096 BQA983096 BZW983096 CJS983096 CTO983096 DDK983096 DNG983096 DXC983096 EGY983096 EQU983096 FAQ983096 FKM983096 FUI983096 GEE983096 GOA983096 GXW983096 HHS983096 HRO983096 IBK983096 ILG983096 IVC983096 JEY983096 JOU983096 JYQ983096 KIM983096 KSI983096 LCE983096 LMA983096 LVW983096 MFS983096 MPO983096 MZK983096 NJG983096 NTC983096 OCY983096 OMU983096 OWQ983096 PGM983096 PQI983096 QAE983096 QKA983096 QTW983096 RDS983096 RNO983096 RXK983096 SHG983096 SRC983096 TAY983096 TKU983096 TUQ983096 UEM983096 UOI983096 UYE983096 VIA983096 VRW983096 WBS983096 WLO983096 WVK983096 B60 IY58 SU58 ACQ58 AMM58 AWI58 BGE58 BQA58 BZW58 CJS58 CTO58 DDK58 DNG58 DXC58 EGY58 EQU58 FAQ58 FKM58 FUI58 GEE58 GOA58 GXW58 HHS58 HRO58 IBK58 ILG58 IVC58 JEY58 JOU58 JYQ58 KIM58 KSI58 LCE58 LMA58 LVW58 MFS58 MPO58 MZK58 NJG58 NTC58 OCY58 OMU58 OWQ58 PGM58 PQI58 QAE58 QKA58 QTW58 RDS58 RNO58 RXK58 SHG58 SRC58 TAY58 TKU58 TUQ58 UEM58 UOI58 UYE58 VIA58 VRW58 WBS58 WLO58 WVK58 B65596 IY65594 SU65594 ACQ65594 AMM65594 AWI65594 BGE65594 BQA65594 BZW65594 CJS65594 CTO65594 DDK65594 DNG65594 DXC65594 EGY65594 EQU65594 FAQ65594 FKM65594 FUI65594 GEE65594 GOA65594 GXW65594 HHS65594 HRO65594 IBK65594 ILG65594 IVC65594 JEY65594 JOU65594 JYQ65594 KIM65594 KSI65594 LCE65594 LMA65594 LVW65594 MFS65594 MPO65594 MZK65594 NJG65594 NTC65594 OCY65594 OMU65594 OWQ65594 PGM65594 PQI65594 QAE65594 QKA65594 QTW65594 RDS65594 RNO65594 RXK65594 SHG65594 SRC65594 TAY65594 TKU65594 TUQ65594 UEM65594 UOI65594 UYE65594 VIA65594 VRW65594 WBS65594 WLO65594 WVK65594 B131132 IY131130 SU131130 ACQ131130 AMM131130 AWI131130 BGE131130 BQA131130 BZW131130 CJS131130 CTO131130 DDK131130 DNG131130 DXC131130 EGY131130 EQU131130 FAQ131130 FKM131130 FUI131130 GEE131130 GOA131130 GXW131130 HHS131130 HRO131130 IBK131130 ILG131130 IVC131130 JEY131130 JOU131130 JYQ131130 KIM131130 KSI131130 LCE131130 LMA131130 LVW131130 MFS131130 MPO131130 MZK131130 NJG131130 NTC131130 OCY131130 OMU131130 OWQ131130 PGM131130 PQI131130 QAE131130 QKA131130 QTW131130 RDS131130 RNO131130 RXK131130 SHG131130 SRC131130 TAY131130 TKU131130 TUQ131130 UEM131130 UOI131130 UYE131130 VIA131130 VRW131130 WBS131130 WLO131130 WVK131130 B196668 IY196666 SU196666 ACQ196666 AMM196666 AWI196666 BGE196666 BQA196666 BZW196666 CJS196666 CTO196666 DDK196666 DNG196666 DXC196666 EGY196666 EQU196666 FAQ196666 FKM196666 FUI196666 GEE196666 GOA196666 GXW196666 HHS196666 HRO196666 IBK196666 ILG196666 IVC196666 JEY196666 JOU196666 JYQ196666 KIM196666 KSI196666 LCE196666 LMA196666 LVW196666 MFS196666 MPO196666 MZK196666 NJG196666 NTC196666 OCY196666 OMU196666 OWQ196666 PGM196666 PQI196666 QAE196666 QKA196666 QTW196666 RDS196666 RNO196666 RXK196666 SHG196666 SRC196666 TAY196666 TKU196666 TUQ196666 UEM196666 UOI196666 UYE196666 VIA196666 VRW196666 WBS196666 WLO196666 WVK196666 B262204 IY262202 SU262202 ACQ262202 AMM262202 AWI262202 BGE262202 BQA262202 BZW262202 CJS262202 CTO262202 DDK262202 DNG262202 DXC262202 EGY262202 EQU262202 FAQ262202 FKM262202 FUI262202 GEE262202 GOA262202 GXW262202 HHS262202 HRO262202 IBK262202 ILG262202 IVC262202 JEY262202 JOU262202 JYQ262202 KIM262202 KSI262202 LCE262202 LMA262202 LVW262202 MFS262202 MPO262202 MZK262202 NJG262202 NTC262202 OCY262202 OMU262202 OWQ262202 PGM262202 PQI262202 QAE262202 QKA262202 QTW262202 RDS262202 RNO262202 RXK262202 SHG262202 SRC262202 TAY262202 TKU262202 TUQ262202 UEM262202 UOI262202 UYE262202 VIA262202 VRW262202 WBS262202 WLO262202 WVK262202 B327740 IY327738 SU327738 ACQ327738 AMM327738 AWI327738 BGE327738 BQA327738 BZW327738 CJS327738 CTO327738 DDK327738 DNG327738 DXC327738 EGY327738 EQU327738 FAQ327738 FKM327738 FUI327738 GEE327738 GOA327738 GXW327738 HHS327738 HRO327738 IBK327738 ILG327738 IVC327738 JEY327738 JOU327738 JYQ327738 KIM327738 KSI327738 LCE327738 LMA327738 LVW327738 MFS327738 MPO327738 MZK327738 NJG327738 NTC327738 OCY327738 OMU327738 OWQ327738 PGM327738 PQI327738 QAE327738 QKA327738 QTW327738 RDS327738 RNO327738 RXK327738 SHG327738 SRC327738 TAY327738 TKU327738 TUQ327738 UEM327738 UOI327738 UYE327738 VIA327738 VRW327738 WBS327738 WLO327738 WVK327738 B393276 IY393274 SU393274 ACQ393274 AMM393274 AWI393274 BGE393274 BQA393274 BZW393274 CJS393274 CTO393274 DDK393274 DNG393274 DXC393274 EGY393274 EQU393274 FAQ393274 FKM393274 FUI393274 GEE393274 GOA393274 GXW393274 HHS393274 HRO393274 IBK393274 ILG393274 IVC393274 JEY393274 JOU393274 JYQ393274 KIM393274 KSI393274 LCE393274 LMA393274 LVW393274 MFS393274 MPO393274 MZK393274 NJG393274 NTC393274 OCY393274 OMU393274 OWQ393274 PGM393274 PQI393274 QAE393274 QKA393274 QTW393274 RDS393274 RNO393274 RXK393274 SHG393274 SRC393274 TAY393274 TKU393274 TUQ393274 UEM393274 UOI393274 UYE393274 VIA393274 VRW393274 WBS393274 WLO393274 WVK393274 B458812 IY458810 SU458810 ACQ458810 AMM458810 AWI458810 BGE458810 BQA458810 BZW458810 CJS458810 CTO458810 DDK458810 DNG458810 DXC458810 EGY458810 EQU458810 FAQ458810 FKM458810 FUI458810 GEE458810 GOA458810 GXW458810 HHS458810 HRO458810 IBK458810 ILG458810 IVC458810 JEY458810 JOU458810 JYQ458810 KIM458810 KSI458810 LCE458810 LMA458810 LVW458810 MFS458810 MPO458810 MZK458810 NJG458810 NTC458810 OCY458810 OMU458810 OWQ458810 PGM458810 PQI458810 QAE458810 QKA458810 QTW458810 RDS458810 RNO458810 RXK458810 SHG458810 SRC458810 TAY458810 TKU458810 TUQ458810 UEM458810 UOI458810 UYE458810 VIA458810 VRW458810 WBS458810 WLO458810 WVK458810 B524348 IY524346 SU524346 ACQ524346 AMM524346 AWI524346 BGE524346 BQA524346 BZW524346 CJS524346 CTO524346 DDK524346 DNG524346 DXC524346 EGY524346 EQU524346 FAQ524346 FKM524346 FUI524346 GEE524346 GOA524346 GXW524346 HHS524346 HRO524346 IBK524346 ILG524346 IVC524346 JEY524346 JOU524346 JYQ524346 KIM524346 KSI524346 LCE524346 LMA524346 LVW524346 MFS524346 MPO524346 MZK524346 NJG524346 NTC524346 OCY524346 OMU524346 OWQ524346 PGM524346 PQI524346 QAE524346 QKA524346 QTW524346 RDS524346 RNO524346 RXK524346 SHG524346 SRC524346 TAY524346 TKU524346 TUQ524346 UEM524346 UOI524346 UYE524346 VIA524346 VRW524346 WBS524346 WLO524346 WVK524346 B589884 IY589882 SU589882 ACQ589882 AMM589882 AWI589882 BGE589882 BQA589882 BZW589882 CJS589882 CTO589882 DDK589882 DNG589882 DXC589882 EGY589882 EQU589882 FAQ589882 FKM589882 FUI589882 GEE589882 GOA589882 GXW589882 HHS589882 HRO589882 IBK589882 ILG589882 IVC589882 JEY589882 JOU589882 JYQ589882 KIM589882 KSI589882 LCE589882 LMA589882 LVW589882 MFS589882 MPO589882 MZK589882 NJG589882 NTC589882 OCY589882 OMU589882 OWQ589882 PGM589882 PQI589882 QAE589882 QKA589882 QTW589882 RDS589882 RNO589882 RXK589882 SHG589882 SRC589882 TAY589882 TKU589882 TUQ589882 UEM589882 UOI589882 UYE589882 VIA589882 VRW589882 WBS589882 WLO589882 WVK589882 B655420 IY655418 SU655418 ACQ655418 AMM655418 AWI655418 BGE655418 BQA655418 BZW655418 CJS655418 CTO655418 DDK655418 DNG655418 DXC655418 EGY655418 EQU655418 FAQ655418 FKM655418 FUI655418 GEE655418 GOA655418 GXW655418 HHS655418 HRO655418 IBK655418 ILG655418 IVC655418 JEY655418 JOU655418 JYQ655418 KIM655418 KSI655418 LCE655418 LMA655418 LVW655418 MFS655418 MPO655418 MZK655418 NJG655418 NTC655418 OCY655418 OMU655418 OWQ655418 PGM655418 PQI655418 QAE655418 QKA655418 QTW655418 RDS655418 RNO655418 RXK655418 SHG655418 SRC655418 TAY655418 TKU655418 TUQ655418 UEM655418 UOI655418 UYE655418 VIA655418 VRW655418 WBS655418 WLO655418 WVK655418 B720956 IY720954 SU720954 ACQ720954 AMM720954 AWI720954 BGE720954 BQA720954 BZW720954 CJS720954 CTO720954 DDK720954 DNG720954 DXC720954 EGY720954 EQU720954 FAQ720954 FKM720954 FUI720954 GEE720954 GOA720954 GXW720954 HHS720954 HRO720954 IBK720954 ILG720954 IVC720954 JEY720954 JOU720954 JYQ720954 KIM720954 KSI720954 LCE720954 LMA720954 LVW720954 MFS720954 MPO720954 MZK720954 NJG720954 NTC720954 OCY720954 OMU720954 OWQ720954 PGM720954 PQI720954 QAE720954 QKA720954 QTW720954 RDS720954 RNO720954 RXK720954 SHG720954 SRC720954 TAY720954 TKU720954 TUQ720954 UEM720954 UOI720954 UYE720954 VIA720954 VRW720954 WBS720954 WLO720954 WVK720954 B786492 IY786490 SU786490 ACQ786490 AMM786490 AWI786490 BGE786490 BQA786490 BZW786490 CJS786490 CTO786490 DDK786490 DNG786490 DXC786490 EGY786490 EQU786490 FAQ786490 FKM786490 FUI786490 GEE786490 GOA786490 GXW786490 HHS786490 HRO786490 IBK786490 ILG786490 IVC786490 JEY786490 JOU786490 JYQ786490 KIM786490 KSI786490 LCE786490 LMA786490 LVW786490 MFS786490 MPO786490 MZK786490 NJG786490 NTC786490 OCY786490 OMU786490 OWQ786490 PGM786490 PQI786490 QAE786490 QKA786490 QTW786490 RDS786490 RNO786490 RXK786490 SHG786490 SRC786490 TAY786490 TKU786490 TUQ786490 UEM786490 UOI786490 UYE786490 VIA786490 VRW786490 WBS786490 WLO786490 WVK786490 B852028 IY852026 SU852026 ACQ852026 AMM852026 AWI852026 BGE852026 BQA852026 BZW852026 CJS852026 CTO852026 DDK852026 DNG852026 DXC852026 EGY852026 EQU852026 FAQ852026 FKM852026 FUI852026 GEE852026 GOA852026 GXW852026 HHS852026 HRO852026 IBK852026 ILG852026 IVC852026 JEY852026 JOU852026 JYQ852026 KIM852026 KSI852026 LCE852026 LMA852026 LVW852026 MFS852026 MPO852026 MZK852026 NJG852026 NTC852026 OCY852026 OMU852026 OWQ852026 PGM852026 PQI852026 QAE852026 QKA852026 QTW852026 RDS852026 RNO852026 RXK852026 SHG852026 SRC852026 TAY852026 TKU852026 TUQ852026 UEM852026 UOI852026 UYE852026 VIA852026 VRW852026 WBS852026 WLO852026 WVK852026 B917564 IY917562 SU917562 ACQ917562 AMM917562 AWI917562 BGE917562 BQA917562 BZW917562 CJS917562 CTO917562 DDK917562 DNG917562 DXC917562 EGY917562 EQU917562 FAQ917562 FKM917562 FUI917562 GEE917562 GOA917562 GXW917562 HHS917562 HRO917562 IBK917562 ILG917562 IVC917562 JEY917562 JOU917562 JYQ917562 KIM917562 KSI917562 LCE917562 LMA917562 LVW917562 MFS917562 MPO917562 MZK917562 NJG917562 NTC917562 OCY917562 OMU917562 OWQ917562 PGM917562 PQI917562 QAE917562 QKA917562 QTW917562 RDS917562 RNO917562 RXK917562 SHG917562 SRC917562 TAY917562 TKU917562 TUQ917562 UEM917562 UOI917562 UYE917562 VIA917562 VRW917562 WBS917562 WLO917562 WVK917562 B983100 IY983098 SU983098 ACQ983098 AMM983098 AWI983098 BGE983098 BQA983098 BZW983098 CJS983098 CTO983098 DDK983098 DNG983098 DXC983098 EGY983098 EQU983098 FAQ983098 FKM983098 FUI983098 GEE983098 GOA983098 GXW983098 HHS983098 HRO983098 IBK983098 ILG983098 IVC983098 JEY983098 JOU983098 JYQ983098 KIM983098 KSI983098 LCE983098 LMA983098 LVW983098 MFS983098 MPO983098 MZK983098 NJG983098 NTC983098 OCY983098 OMU983098 OWQ983098 PGM983098 PQI983098 QAE983098 QKA983098 QTW983098 RDS983098 RNO983098 RXK983098 SHG983098 SRC983098 TAY983098 TKU983098 TUQ983098 UEM983098 UOI983098 UYE983098 VIA983098 VRW983098 WBS983098 WLO983098 WVK983098" xr:uid="{2EAC7FF9-43ED-47BD-986A-337925C4D88F}">
      <formula1>$E$46:$E$48</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EEAE29DC-1C7F-43B2-850C-1F361A9DA4E5}">
          <x14:formula1>
            <xm:f>$E$57:$E$58</xm:f>
          </x14:formula1>
          <xm:sqref>B46 WVK983078:WVK983084 WLO983078:WLO983084 WBS983078:WBS983084 VRW983078:VRW983084 VIA983078:VIA983084 UYE983078:UYE983084 UOI983078:UOI983084 UEM983078:UEM983084 TUQ983078:TUQ983084 TKU983078:TKU983084 TAY983078:TAY983084 SRC983078:SRC983084 SHG983078:SHG983084 RXK983078:RXK983084 RNO983078:RNO983084 RDS983078:RDS983084 QTW983078:QTW983084 QKA983078:QKA983084 QAE983078:QAE983084 PQI983078:PQI983084 PGM983078:PGM983084 OWQ983078:OWQ983084 OMU983078:OMU983084 OCY983078:OCY983084 NTC983078:NTC983084 NJG983078:NJG983084 MZK983078:MZK983084 MPO983078:MPO983084 MFS983078:MFS983084 LVW983078:LVW983084 LMA983078:LMA983084 LCE983078:LCE983084 KSI983078:KSI983084 KIM983078:KIM983084 JYQ983078:JYQ983084 JOU983078:JOU983084 JEY983078:JEY983084 IVC983078:IVC983084 ILG983078:ILG983084 IBK983078:IBK983084 HRO983078:HRO983084 HHS983078:HHS983084 GXW983078:GXW983084 GOA983078:GOA983084 GEE983078:GEE983084 FUI983078:FUI983084 FKM983078:FKM983084 FAQ983078:FAQ983084 EQU983078:EQU983084 EGY983078:EGY983084 DXC983078:DXC983084 DNG983078:DNG983084 DDK983078:DDK983084 CTO983078:CTO983084 CJS983078:CJS983084 BZW983078:BZW983084 BQA983078:BQA983084 BGE983078:BGE983084 AWI983078:AWI983084 AMM983078:AMM983084 ACQ983078:ACQ983084 SU983078:SU983084 IY983078:IY983084 B983080:B983086 WVK917542:WVK917548 WLO917542:WLO917548 WBS917542:WBS917548 VRW917542:VRW917548 VIA917542:VIA917548 UYE917542:UYE917548 UOI917542:UOI917548 UEM917542:UEM917548 TUQ917542:TUQ917548 TKU917542:TKU917548 TAY917542:TAY917548 SRC917542:SRC917548 SHG917542:SHG917548 RXK917542:RXK917548 RNO917542:RNO917548 RDS917542:RDS917548 QTW917542:QTW917548 QKA917542:QKA917548 QAE917542:QAE917548 PQI917542:PQI917548 PGM917542:PGM917548 OWQ917542:OWQ917548 OMU917542:OMU917548 OCY917542:OCY917548 NTC917542:NTC917548 NJG917542:NJG917548 MZK917542:MZK917548 MPO917542:MPO917548 MFS917542:MFS917548 LVW917542:LVW917548 LMA917542:LMA917548 LCE917542:LCE917548 KSI917542:KSI917548 KIM917542:KIM917548 JYQ917542:JYQ917548 JOU917542:JOU917548 JEY917542:JEY917548 IVC917542:IVC917548 ILG917542:ILG917548 IBK917542:IBK917548 HRO917542:HRO917548 HHS917542:HHS917548 GXW917542:GXW917548 GOA917542:GOA917548 GEE917542:GEE917548 FUI917542:FUI917548 FKM917542:FKM917548 FAQ917542:FAQ917548 EQU917542:EQU917548 EGY917542:EGY917548 DXC917542:DXC917548 DNG917542:DNG917548 DDK917542:DDK917548 CTO917542:CTO917548 CJS917542:CJS917548 BZW917542:BZW917548 BQA917542:BQA917548 BGE917542:BGE917548 AWI917542:AWI917548 AMM917542:AMM917548 ACQ917542:ACQ917548 SU917542:SU917548 IY917542:IY917548 B917544:B917550 WVK852006:WVK852012 WLO852006:WLO852012 WBS852006:WBS852012 VRW852006:VRW852012 VIA852006:VIA852012 UYE852006:UYE852012 UOI852006:UOI852012 UEM852006:UEM852012 TUQ852006:TUQ852012 TKU852006:TKU852012 TAY852006:TAY852012 SRC852006:SRC852012 SHG852006:SHG852012 RXK852006:RXK852012 RNO852006:RNO852012 RDS852006:RDS852012 QTW852006:QTW852012 QKA852006:QKA852012 QAE852006:QAE852012 PQI852006:PQI852012 PGM852006:PGM852012 OWQ852006:OWQ852012 OMU852006:OMU852012 OCY852006:OCY852012 NTC852006:NTC852012 NJG852006:NJG852012 MZK852006:MZK852012 MPO852006:MPO852012 MFS852006:MFS852012 LVW852006:LVW852012 LMA852006:LMA852012 LCE852006:LCE852012 KSI852006:KSI852012 KIM852006:KIM852012 JYQ852006:JYQ852012 JOU852006:JOU852012 JEY852006:JEY852012 IVC852006:IVC852012 ILG852006:ILG852012 IBK852006:IBK852012 HRO852006:HRO852012 HHS852006:HHS852012 GXW852006:GXW852012 GOA852006:GOA852012 GEE852006:GEE852012 FUI852006:FUI852012 FKM852006:FKM852012 FAQ852006:FAQ852012 EQU852006:EQU852012 EGY852006:EGY852012 DXC852006:DXC852012 DNG852006:DNG852012 DDK852006:DDK852012 CTO852006:CTO852012 CJS852006:CJS852012 BZW852006:BZW852012 BQA852006:BQA852012 BGE852006:BGE852012 AWI852006:AWI852012 AMM852006:AMM852012 ACQ852006:ACQ852012 SU852006:SU852012 IY852006:IY852012 B852008:B852014 WVK786470:WVK786476 WLO786470:WLO786476 WBS786470:WBS786476 VRW786470:VRW786476 VIA786470:VIA786476 UYE786470:UYE786476 UOI786470:UOI786476 UEM786470:UEM786476 TUQ786470:TUQ786476 TKU786470:TKU786476 TAY786470:TAY786476 SRC786470:SRC786476 SHG786470:SHG786476 RXK786470:RXK786476 RNO786470:RNO786476 RDS786470:RDS786476 QTW786470:QTW786476 QKA786470:QKA786476 QAE786470:QAE786476 PQI786470:PQI786476 PGM786470:PGM786476 OWQ786470:OWQ786476 OMU786470:OMU786476 OCY786470:OCY786476 NTC786470:NTC786476 NJG786470:NJG786476 MZK786470:MZK786476 MPO786470:MPO786476 MFS786470:MFS786476 LVW786470:LVW786476 LMA786470:LMA786476 LCE786470:LCE786476 KSI786470:KSI786476 KIM786470:KIM786476 JYQ786470:JYQ786476 JOU786470:JOU786476 JEY786470:JEY786476 IVC786470:IVC786476 ILG786470:ILG786476 IBK786470:IBK786476 HRO786470:HRO786476 HHS786470:HHS786476 GXW786470:GXW786476 GOA786470:GOA786476 GEE786470:GEE786476 FUI786470:FUI786476 FKM786470:FKM786476 FAQ786470:FAQ786476 EQU786470:EQU786476 EGY786470:EGY786476 DXC786470:DXC786476 DNG786470:DNG786476 DDK786470:DDK786476 CTO786470:CTO786476 CJS786470:CJS786476 BZW786470:BZW786476 BQA786470:BQA786476 BGE786470:BGE786476 AWI786470:AWI786476 AMM786470:AMM786476 ACQ786470:ACQ786476 SU786470:SU786476 IY786470:IY786476 B786472:B786478 WVK720934:WVK720940 WLO720934:WLO720940 WBS720934:WBS720940 VRW720934:VRW720940 VIA720934:VIA720940 UYE720934:UYE720940 UOI720934:UOI720940 UEM720934:UEM720940 TUQ720934:TUQ720940 TKU720934:TKU720940 TAY720934:TAY720940 SRC720934:SRC720940 SHG720934:SHG720940 RXK720934:RXK720940 RNO720934:RNO720940 RDS720934:RDS720940 QTW720934:QTW720940 QKA720934:QKA720940 QAE720934:QAE720940 PQI720934:PQI720940 PGM720934:PGM720940 OWQ720934:OWQ720940 OMU720934:OMU720940 OCY720934:OCY720940 NTC720934:NTC720940 NJG720934:NJG720940 MZK720934:MZK720940 MPO720934:MPO720940 MFS720934:MFS720940 LVW720934:LVW720940 LMA720934:LMA720940 LCE720934:LCE720940 KSI720934:KSI720940 KIM720934:KIM720940 JYQ720934:JYQ720940 JOU720934:JOU720940 JEY720934:JEY720940 IVC720934:IVC720940 ILG720934:ILG720940 IBK720934:IBK720940 HRO720934:HRO720940 HHS720934:HHS720940 GXW720934:GXW720940 GOA720934:GOA720940 GEE720934:GEE720940 FUI720934:FUI720940 FKM720934:FKM720940 FAQ720934:FAQ720940 EQU720934:EQU720940 EGY720934:EGY720940 DXC720934:DXC720940 DNG720934:DNG720940 DDK720934:DDK720940 CTO720934:CTO720940 CJS720934:CJS720940 BZW720934:BZW720940 BQA720934:BQA720940 BGE720934:BGE720940 AWI720934:AWI720940 AMM720934:AMM720940 ACQ720934:ACQ720940 SU720934:SU720940 IY720934:IY720940 B720936:B720942 WVK655398:WVK655404 WLO655398:WLO655404 WBS655398:WBS655404 VRW655398:VRW655404 VIA655398:VIA655404 UYE655398:UYE655404 UOI655398:UOI655404 UEM655398:UEM655404 TUQ655398:TUQ655404 TKU655398:TKU655404 TAY655398:TAY655404 SRC655398:SRC655404 SHG655398:SHG655404 RXK655398:RXK655404 RNO655398:RNO655404 RDS655398:RDS655404 QTW655398:QTW655404 QKA655398:QKA655404 QAE655398:QAE655404 PQI655398:PQI655404 PGM655398:PGM655404 OWQ655398:OWQ655404 OMU655398:OMU655404 OCY655398:OCY655404 NTC655398:NTC655404 NJG655398:NJG655404 MZK655398:MZK655404 MPO655398:MPO655404 MFS655398:MFS655404 LVW655398:LVW655404 LMA655398:LMA655404 LCE655398:LCE655404 KSI655398:KSI655404 KIM655398:KIM655404 JYQ655398:JYQ655404 JOU655398:JOU655404 JEY655398:JEY655404 IVC655398:IVC655404 ILG655398:ILG655404 IBK655398:IBK655404 HRO655398:HRO655404 HHS655398:HHS655404 GXW655398:GXW655404 GOA655398:GOA655404 GEE655398:GEE655404 FUI655398:FUI655404 FKM655398:FKM655404 FAQ655398:FAQ655404 EQU655398:EQU655404 EGY655398:EGY655404 DXC655398:DXC655404 DNG655398:DNG655404 DDK655398:DDK655404 CTO655398:CTO655404 CJS655398:CJS655404 BZW655398:BZW655404 BQA655398:BQA655404 BGE655398:BGE655404 AWI655398:AWI655404 AMM655398:AMM655404 ACQ655398:ACQ655404 SU655398:SU655404 IY655398:IY655404 B655400:B655406 WVK589862:WVK589868 WLO589862:WLO589868 WBS589862:WBS589868 VRW589862:VRW589868 VIA589862:VIA589868 UYE589862:UYE589868 UOI589862:UOI589868 UEM589862:UEM589868 TUQ589862:TUQ589868 TKU589862:TKU589868 TAY589862:TAY589868 SRC589862:SRC589868 SHG589862:SHG589868 RXK589862:RXK589868 RNO589862:RNO589868 RDS589862:RDS589868 QTW589862:QTW589868 QKA589862:QKA589868 QAE589862:QAE589868 PQI589862:PQI589868 PGM589862:PGM589868 OWQ589862:OWQ589868 OMU589862:OMU589868 OCY589862:OCY589868 NTC589862:NTC589868 NJG589862:NJG589868 MZK589862:MZK589868 MPO589862:MPO589868 MFS589862:MFS589868 LVW589862:LVW589868 LMA589862:LMA589868 LCE589862:LCE589868 KSI589862:KSI589868 KIM589862:KIM589868 JYQ589862:JYQ589868 JOU589862:JOU589868 JEY589862:JEY589868 IVC589862:IVC589868 ILG589862:ILG589868 IBK589862:IBK589868 HRO589862:HRO589868 HHS589862:HHS589868 GXW589862:GXW589868 GOA589862:GOA589868 GEE589862:GEE589868 FUI589862:FUI589868 FKM589862:FKM589868 FAQ589862:FAQ589868 EQU589862:EQU589868 EGY589862:EGY589868 DXC589862:DXC589868 DNG589862:DNG589868 DDK589862:DDK589868 CTO589862:CTO589868 CJS589862:CJS589868 BZW589862:BZW589868 BQA589862:BQA589868 BGE589862:BGE589868 AWI589862:AWI589868 AMM589862:AMM589868 ACQ589862:ACQ589868 SU589862:SU589868 IY589862:IY589868 B589864:B589870 WVK524326:WVK524332 WLO524326:WLO524332 WBS524326:WBS524332 VRW524326:VRW524332 VIA524326:VIA524332 UYE524326:UYE524332 UOI524326:UOI524332 UEM524326:UEM524332 TUQ524326:TUQ524332 TKU524326:TKU524332 TAY524326:TAY524332 SRC524326:SRC524332 SHG524326:SHG524332 RXK524326:RXK524332 RNO524326:RNO524332 RDS524326:RDS524332 QTW524326:QTW524332 QKA524326:QKA524332 QAE524326:QAE524332 PQI524326:PQI524332 PGM524326:PGM524332 OWQ524326:OWQ524332 OMU524326:OMU524332 OCY524326:OCY524332 NTC524326:NTC524332 NJG524326:NJG524332 MZK524326:MZK524332 MPO524326:MPO524332 MFS524326:MFS524332 LVW524326:LVW524332 LMA524326:LMA524332 LCE524326:LCE524332 KSI524326:KSI524332 KIM524326:KIM524332 JYQ524326:JYQ524332 JOU524326:JOU524332 JEY524326:JEY524332 IVC524326:IVC524332 ILG524326:ILG524332 IBK524326:IBK524332 HRO524326:HRO524332 HHS524326:HHS524332 GXW524326:GXW524332 GOA524326:GOA524332 GEE524326:GEE524332 FUI524326:FUI524332 FKM524326:FKM524332 FAQ524326:FAQ524332 EQU524326:EQU524332 EGY524326:EGY524332 DXC524326:DXC524332 DNG524326:DNG524332 DDK524326:DDK524332 CTO524326:CTO524332 CJS524326:CJS524332 BZW524326:BZW524332 BQA524326:BQA524332 BGE524326:BGE524332 AWI524326:AWI524332 AMM524326:AMM524332 ACQ524326:ACQ524332 SU524326:SU524332 IY524326:IY524332 B524328:B524334 WVK458790:WVK458796 WLO458790:WLO458796 WBS458790:WBS458796 VRW458790:VRW458796 VIA458790:VIA458796 UYE458790:UYE458796 UOI458790:UOI458796 UEM458790:UEM458796 TUQ458790:TUQ458796 TKU458790:TKU458796 TAY458790:TAY458796 SRC458790:SRC458796 SHG458790:SHG458796 RXK458790:RXK458796 RNO458790:RNO458796 RDS458790:RDS458796 QTW458790:QTW458796 QKA458790:QKA458796 QAE458790:QAE458796 PQI458790:PQI458796 PGM458790:PGM458796 OWQ458790:OWQ458796 OMU458790:OMU458796 OCY458790:OCY458796 NTC458790:NTC458796 NJG458790:NJG458796 MZK458790:MZK458796 MPO458790:MPO458796 MFS458790:MFS458796 LVW458790:LVW458796 LMA458790:LMA458796 LCE458790:LCE458796 KSI458790:KSI458796 KIM458790:KIM458796 JYQ458790:JYQ458796 JOU458790:JOU458796 JEY458790:JEY458796 IVC458790:IVC458796 ILG458790:ILG458796 IBK458790:IBK458796 HRO458790:HRO458796 HHS458790:HHS458796 GXW458790:GXW458796 GOA458790:GOA458796 GEE458790:GEE458796 FUI458790:FUI458796 FKM458790:FKM458796 FAQ458790:FAQ458796 EQU458790:EQU458796 EGY458790:EGY458796 DXC458790:DXC458796 DNG458790:DNG458796 DDK458790:DDK458796 CTO458790:CTO458796 CJS458790:CJS458796 BZW458790:BZW458796 BQA458790:BQA458796 BGE458790:BGE458796 AWI458790:AWI458796 AMM458790:AMM458796 ACQ458790:ACQ458796 SU458790:SU458796 IY458790:IY458796 B458792:B458798 WVK393254:WVK393260 WLO393254:WLO393260 WBS393254:WBS393260 VRW393254:VRW393260 VIA393254:VIA393260 UYE393254:UYE393260 UOI393254:UOI393260 UEM393254:UEM393260 TUQ393254:TUQ393260 TKU393254:TKU393260 TAY393254:TAY393260 SRC393254:SRC393260 SHG393254:SHG393260 RXK393254:RXK393260 RNO393254:RNO393260 RDS393254:RDS393260 QTW393254:QTW393260 QKA393254:QKA393260 QAE393254:QAE393260 PQI393254:PQI393260 PGM393254:PGM393260 OWQ393254:OWQ393260 OMU393254:OMU393260 OCY393254:OCY393260 NTC393254:NTC393260 NJG393254:NJG393260 MZK393254:MZK393260 MPO393254:MPO393260 MFS393254:MFS393260 LVW393254:LVW393260 LMA393254:LMA393260 LCE393254:LCE393260 KSI393254:KSI393260 KIM393254:KIM393260 JYQ393254:JYQ393260 JOU393254:JOU393260 JEY393254:JEY393260 IVC393254:IVC393260 ILG393254:ILG393260 IBK393254:IBK393260 HRO393254:HRO393260 HHS393254:HHS393260 GXW393254:GXW393260 GOA393254:GOA393260 GEE393254:GEE393260 FUI393254:FUI393260 FKM393254:FKM393260 FAQ393254:FAQ393260 EQU393254:EQU393260 EGY393254:EGY393260 DXC393254:DXC393260 DNG393254:DNG393260 DDK393254:DDK393260 CTO393254:CTO393260 CJS393254:CJS393260 BZW393254:BZW393260 BQA393254:BQA393260 BGE393254:BGE393260 AWI393254:AWI393260 AMM393254:AMM393260 ACQ393254:ACQ393260 SU393254:SU393260 IY393254:IY393260 B393256:B393262 WVK327718:WVK327724 WLO327718:WLO327724 WBS327718:WBS327724 VRW327718:VRW327724 VIA327718:VIA327724 UYE327718:UYE327724 UOI327718:UOI327724 UEM327718:UEM327724 TUQ327718:TUQ327724 TKU327718:TKU327724 TAY327718:TAY327724 SRC327718:SRC327724 SHG327718:SHG327724 RXK327718:RXK327724 RNO327718:RNO327724 RDS327718:RDS327724 QTW327718:QTW327724 QKA327718:QKA327724 QAE327718:QAE327724 PQI327718:PQI327724 PGM327718:PGM327724 OWQ327718:OWQ327724 OMU327718:OMU327724 OCY327718:OCY327724 NTC327718:NTC327724 NJG327718:NJG327724 MZK327718:MZK327724 MPO327718:MPO327724 MFS327718:MFS327724 LVW327718:LVW327724 LMA327718:LMA327724 LCE327718:LCE327724 KSI327718:KSI327724 KIM327718:KIM327724 JYQ327718:JYQ327724 JOU327718:JOU327724 JEY327718:JEY327724 IVC327718:IVC327724 ILG327718:ILG327724 IBK327718:IBK327724 HRO327718:HRO327724 HHS327718:HHS327724 GXW327718:GXW327724 GOA327718:GOA327724 GEE327718:GEE327724 FUI327718:FUI327724 FKM327718:FKM327724 FAQ327718:FAQ327724 EQU327718:EQU327724 EGY327718:EGY327724 DXC327718:DXC327724 DNG327718:DNG327724 DDK327718:DDK327724 CTO327718:CTO327724 CJS327718:CJS327724 BZW327718:BZW327724 BQA327718:BQA327724 BGE327718:BGE327724 AWI327718:AWI327724 AMM327718:AMM327724 ACQ327718:ACQ327724 SU327718:SU327724 IY327718:IY327724 B327720:B327726 WVK262182:WVK262188 WLO262182:WLO262188 WBS262182:WBS262188 VRW262182:VRW262188 VIA262182:VIA262188 UYE262182:UYE262188 UOI262182:UOI262188 UEM262182:UEM262188 TUQ262182:TUQ262188 TKU262182:TKU262188 TAY262182:TAY262188 SRC262182:SRC262188 SHG262182:SHG262188 RXK262182:RXK262188 RNO262182:RNO262188 RDS262182:RDS262188 QTW262182:QTW262188 QKA262182:QKA262188 QAE262182:QAE262188 PQI262182:PQI262188 PGM262182:PGM262188 OWQ262182:OWQ262188 OMU262182:OMU262188 OCY262182:OCY262188 NTC262182:NTC262188 NJG262182:NJG262188 MZK262182:MZK262188 MPO262182:MPO262188 MFS262182:MFS262188 LVW262182:LVW262188 LMA262182:LMA262188 LCE262182:LCE262188 KSI262182:KSI262188 KIM262182:KIM262188 JYQ262182:JYQ262188 JOU262182:JOU262188 JEY262182:JEY262188 IVC262182:IVC262188 ILG262182:ILG262188 IBK262182:IBK262188 HRO262182:HRO262188 HHS262182:HHS262188 GXW262182:GXW262188 GOA262182:GOA262188 GEE262182:GEE262188 FUI262182:FUI262188 FKM262182:FKM262188 FAQ262182:FAQ262188 EQU262182:EQU262188 EGY262182:EGY262188 DXC262182:DXC262188 DNG262182:DNG262188 DDK262182:DDK262188 CTO262182:CTO262188 CJS262182:CJS262188 BZW262182:BZW262188 BQA262182:BQA262188 BGE262182:BGE262188 AWI262182:AWI262188 AMM262182:AMM262188 ACQ262182:ACQ262188 SU262182:SU262188 IY262182:IY262188 B262184:B262190 WVK196646:WVK196652 WLO196646:WLO196652 WBS196646:WBS196652 VRW196646:VRW196652 VIA196646:VIA196652 UYE196646:UYE196652 UOI196646:UOI196652 UEM196646:UEM196652 TUQ196646:TUQ196652 TKU196646:TKU196652 TAY196646:TAY196652 SRC196646:SRC196652 SHG196646:SHG196652 RXK196646:RXK196652 RNO196646:RNO196652 RDS196646:RDS196652 QTW196646:QTW196652 QKA196646:QKA196652 QAE196646:QAE196652 PQI196646:PQI196652 PGM196646:PGM196652 OWQ196646:OWQ196652 OMU196646:OMU196652 OCY196646:OCY196652 NTC196646:NTC196652 NJG196646:NJG196652 MZK196646:MZK196652 MPO196646:MPO196652 MFS196646:MFS196652 LVW196646:LVW196652 LMA196646:LMA196652 LCE196646:LCE196652 KSI196646:KSI196652 KIM196646:KIM196652 JYQ196646:JYQ196652 JOU196646:JOU196652 JEY196646:JEY196652 IVC196646:IVC196652 ILG196646:ILG196652 IBK196646:IBK196652 HRO196646:HRO196652 HHS196646:HHS196652 GXW196646:GXW196652 GOA196646:GOA196652 GEE196646:GEE196652 FUI196646:FUI196652 FKM196646:FKM196652 FAQ196646:FAQ196652 EQU196646:EQU196652 EGY196646:EGY196652 DXC196646:DXC196652 DNG196646:DNG196652 DDK196646:DDK196652 CTO196646:CTO196652 CJS196646:CJS196652 BZW196646:BZW196652 BQA196646:BQA196652 BGE196646:BGE196652 AWI196646:AWI196652 AMM196646:AMM196652 ACQ196646:ACQ196652 SU196646:SU196652 IY196646:IY196652 B196648:B196654 WVK131110:WVK131116 WLO131110:WLO131116 WBS131110:WBS131116 VRW131110:VRW131116 VIA131110:VIA131116 UYE131110:UYE131116 UOI131110:UOI131116 UEM131110:UEM131116 TUQ131110:TUQ131116 TKU131110:TKU131116 TAY131110:TAY131116 SRC131110:SRC131116 SHG131110:SHG131116 RXK131110:RXK131116 RNO131110:RNO131116 RDS131110:RDS131116 QTW131110:QTW131116 QKA131110:QKA131116 QAE131110:QAE131116 PQI131110:PQI131116 PGM131110:PGM131116 OWQ131110:OWQ131116 OMU131110:OMU131116 OCY131110:OCY131116 NTC131110:NTC131116 NJG131110:NJG131116 MZK131110:MZK131116 MPO131110:MPO131116 MFS131110:MFS131116 LVW131110:LVW131116 LMA131110:LMA131116 LCE131110:LCE131116 KSI131110:KSI131116 KIM131110:KIM131116 JYQ131110:JYQ131116 JOU131110:JOU131116 JEY131110:JEY131116 IVC131110:IVC131116 ILG131110:ILG131116 IBK131110:IBK131116 HRO131110:HRO131116 HHS131110:HHS131116 GXW131110:GXW131116 GOA131110:GOA131116 GEE131110:GEE131116 FUI131110:FUI131116 FKM131110:FKM131116 FAQ131110:FAQ131116 EQU131110:EQU131116 EGY131110:EGY131116 DXC131110:DXC131116 DNG131110:DNG131116 DDK131110:DDK131116 CTO131110:CTO131116 CJS131110:CJS131116 BZW131110:BZW131116 BQA131110:BQA131116 BGE131110:BGE131116 AWI131110:AWI131116 AMM131110:AMM131116 ACQ131110:ACQ131116 SU131110:SU131116 IY131110:IY131116 B131112:B131118 WVK65574:WVK65580 WLO65574:WLO65580 WBS65574:WBS65580 VRW65574:VRW65580 VIA65574:VIA65580 UYE65574:UYE65580 UOI65574:UOI65580 UEM65574:UEM65580 TUQ65574:TUQ65580 TKU65574:TKU65580 TAY65574:TAY65580 SRC65574:SRC65580 SHG65574:SHG65580 RXK65574:RXK65580 RNO65574:RNO65580 RDS65574:RDS65580 QTW65574:QTW65580 QKA65574:QKA65580 QAE65574:QAE65580 PQI65574:PQI65580 PGM65574:PGM65580 OWQ65574:OWQ65580 OMU65574:OMU65580 OCY65574:OCY65580 NTC65574:NTC65580 NJG65574:NJG65580 MZK65574:MZK65580 MPO65574:MPO65580 MFS65574:MFS65580 LVW65574:LVW65580 LMA65574:LMA65580 LCE65574:LCE65580 KSI65574:KSI65580 KIM65574:KIM65580 JYQ65574:JYQ65580 JOU65574:JOU65580 JEY65574:JEY65580 IVC65574:IVC65580 ILG65574:ILG65580 IBK65574:IBK65580 HRO65574:HRO65580 HHS65574:HHS65580 GXW65574:GXW65580 GOA65574:GOA65580 GEE65574:GEE65580 FUI65574:FUI65580 FKM65574:FKM65580 FAQ65574:FAQ65580 EQU65574:EQU65580 EGY65574:EGY65580 DXC65574:DXC65580 DNG65574:DNG65580 DDK65574:DDK65580 CTO65574:CTO65580 CJS65574:CJS65580 BZW65574:BZW65580 BQA65574:BQA65580 BGE65574:BGE65580 AWI65574:AWI65580 AMM65574:AMM65580 ACQ65574:ACQ65580 SU65574:SU65580 IY65574:IY65580 B65576:B65582 WVK36:WVK44 WLO36:WLO44 WBS36:WBS44 VRW36:VRW44 VIA36:VIA44 UYE36:UYE44 UOI36:UOI44 UEM36:UEM44 TUQ36:TUQ44 TKU36:TKU44 TAY36:TAY44 SRC36:SRC44 SHG36:SHG44 RXK36:RXK44 RNO36:RNO44 RDS36:RDS44 QTW36:QTW44 QKA36:QKA44 QAE36:QAE44 PQI36:PQI44 PGM36:PGM44 OWQ36:OWQ44 OMU36:OMU44 OCY36:OCY44 NTC36:NTC44 NJG36:NJG44 MZK36:MZK44 MPO36:MPO44 MFS36:MFS44 LVW36:LVW44 LMA36:LMA44 LCE36:LCE44 KSI36:KSI44 KIM36:KIM44 JYQ36:JYQ44 JOU36:JOU44 JEY36:JEY44 IVC36:IVC44 ILG36:ILG44 IBK36:IBK44 HRO36:HRO44 HHS36:HHS44 GXW36:GXW44 GOA36:GOA44 GEE36:GEE44 FUI36:FUI44 FKM36:FKM44 FAQ36:FAQ44 EQU36:EQU44 EGY36:EGY44 DXC36:DXC44 DNG36:DNG44 DDK36:DDK44 CTO36:CTO44 CJS36:CJS44 BZW36:BZW44 BQA36:BQA44 BGE36:BGE44 AWI36:AWI44 AMM36:AMM44 ACQ36:ACQ44 SU36:SU44 IY36:IY44 B36:B44 WVK983066 WLO983066 WBS983066 VRW983066 VIA983066 UYE983066 UOI983066 UEM983066 TUQ983066 TKU983066 TAY983066 SRC983066 SHG983066 RXK983066 RNO983066 RDS983066 QTW983066 QKA983066 QAE983066 PQI983066 PGM983066 OWQ983066 OMU983066 OCY983066 NTC983066 NJG983066 MZK983066 MPO983066 MFS983066 LVW983066 LMA983066 LCE983066 KSI983066 KIM983066 JYQ983066 JOU983066 JEY983066 IVC983066 ILG983066 IBK983066 HRO983066 HHS983066 GXW983066 GOA983066 GEE983066 FUI983066 FKM983066 FAQ983066 EQU983066 EGY983066 DXC983066 DNG983066 DDK983066 CTO983066 CJS983066 BZW983066 BQA983066 BGE983066 AWI983066 AMM983066 ACQ983066 SU983066 IY983066 B983068 WVK917530 WLO917530 WBS917530 VRW917530 VIA917530 UYE917530 UOI917530 UEM917530 TUQ917530 TKU917530 TAY917530 SRC917530 SHG917530 RXK917530 RNO917530 RDS917530 QTW917530 QKA917530 QAE917530 PQI917530 PGM917530 OWQ917530 OMU917530 OCY917530 NTC917530 NJG917530 MZK917530 MPO917530 MFS917530 LVW917530 LMA917530 LCE917530 KSI917530 KIM917530 JYQ917530 JOU917530 JEY917530 IVC917530 ILG917530 IBK917530 HRO917530 HHS917530 GXW917530 GOA917530 GEE917530 FUI917530 FKM917530 FAQ917530 EQU917530 EGY917530 DXC917530 DNG917530 DDK917530 CTO917530 CJS917530 BZW917530 BQA917530 BGE917530 AWI917530 AMM917530 ACQ917530 SU917530 IY917530 B917532 WVK851994 WLO851994 WBS851994 VRW851994 VIA851994 UYE851994 UOI851994 UEM851994 TUQ851994 TKU851994 TAY851994 SRC851994 SHG851994 RXK851994 RNO851994 RDS851994 QTW851994 QKA851994 QAE851994 PQI851994 PGM851994 OWQ851994 OMU851994 OCY851994 NTC851994 NJG851994 MZK851994 MPO851994 MFS851994 LVW851994 LMA851994 LCE851994 KSI851994 KIM851994 JYQ851994 JOU851994 JEY851994 IVC851994 ILG851994 IBK851994 HRO851994 HHS851994 GXW851994 GOA851994 GEE851994 FUI851994 FKM851994 FAQ851994 EQU851994 EGY851994 DXC851994 DNG851994 DDK851994 CTO851994 CJS851994 BZW851994 BQA851994 BGE851994 AWI851994 AMM851994 ACQ851994 SU851994 IY851994 B851996 WVK786458 WLO786458 WBS786458 VRW786458 VIA786458 UYE786458 UOI786458 UEM786458 TUQ786458 TKU786458 TAY786458 SRC786458 SHG786458 RXK786458 RNO786458 RDS786458 QTW786458 QKA786458 QAE786458 PQI786458 PGM786458 OWQ786458 OMU786458 OCY786458 NTC786458 NJG786458 MZK786458 MPO786458 MFS786458 LVW786458 LMA786458 LCE786458 KSI786458 KIM786458 JYQ786458 JOU786458 JEY786458 IVC786458 ILG786458 IBK786458 HRO786458 HHS786458 GXW786458 GOA786458 GEE786458 FUI786458 FKM786458 FAQ786458 EQU786458 EGY786458 DXC786458 DNG786458 DDK786458 CTO786458 CJS786458 BZW786458 BQA786458 BGE786458 AWI786458 AMM786458 ACQ786458 SU786458 IY786458 B786460 WVK720922 WLO720922 WBS720922 VRW720922 VIA720922 UYE720922 UOI720922 UEM720922 TUQ720922 TKU720922 TAY720922 SRC720922 SHG720922 RXK720922 RNO720922 RDS720922 QTW720922 QKA720922 QAE720922 PQI720922 PGM720922 OWQ720922 OMU720922 OCY720922 NTC720922 NJG720922 MZK720922 MPO720922 MFS720922 LVW720922 LMA720922 LCE720922 KSI720922 KIM720922 JYQ720922 JOU720922 JEY720922 IVC720922 ILG720922 IBK720922 HRO720922 HHS720922 GXW720922 GOA720922 GEE720922 FUI720922 FKM720922 FAQ720922 EQU720922 EGY720922 DXC720922 DNG720922 DDK720922 CTO720922 CJS720922 BZW720922 BQA720922 BGE720922 AWI720922 AMM720922 ACQ720922 SU720922 IY720922 B720924 WVK655386 WLO655386 WBS655386 VRW655386 VIA655386 UYE655386 UOI655386 UEM655386 TUQ655386 TKU655386 TAY655386 SRC655386 SHG655386 RXK655386 RNO655386 RDS655386 QTW655386 QKA655386 QAE655386 PQI655386 PGM655386 OWQ655386 OMU655386 OCY655386 NTC655386 NJG655386 MZK655386 MPO655386 MFS655386 LVW655386 LMA655386 LCE655386 KSI655386 KIM655386 JYQ655386 JOU655386 JEY655386 IVC655386 ILG655386 IBK655386 HRO655386 HHS655386 GXW655386 GOA655386 GEE655386 FUI655386 FKM655386 FAQ655386 EQU655386 EGY655386 DXC655386 DNG655386 DDK655386 CTO655386 CJS655386 BZW655386 BQA655386 BGE655386 AWI655386 AMM655386 ACQ655386 SU655386 IY655386 B655388 WVK589850 WLO589850 WBS589850 VRW589850 VIA589850 UYE589850 UOI589850 UEM589850 TUQ589850 TKU589850 TAY589850 SRC589850 SHG589850 RXK589850 RNO589850 RDS589850 QTW589850 QKA589850 QAE589850 PQI589850 PGM589850 OWQ589850 OMU589850 OCY589850 NTC589850 NJG589850 MZK589850 MPO589850 MFS589850 LVW589850 LMA589850 LCE589850 KSI589850 KIM589850 JYQ589850 JOU589850 JEY589850 IVC589850 ILG589850 IBK589850 HRO589850 HHS589850 GXW589850 GOA589850 GEE589850 FUI589850 FKM589850 FAQ589850 EQU589850 EGY589850 DXC589850 DNG589850 DDK589850 CTO589850 CJS589850 BZW589850 BQA589850 BGE589850 AWI589850 AMM589850 ACQ589850 SU589850 IY589850 B589852 WVK524314 WLO524314 WBS524314 VRW524314 VIA524314 UYE524314 UOI524314 UEM524314 TUQ524314 TKU524314 TAY524314 SRC524314 SHG524314 RXK524314 RNO524314 RDS524314 QTW524314 QKA524314 QAE524314 PQI524314 PGM524314 OWQ524314 OMU524314 OCY524314 NTC524314 NJG524314 MZK524314 MPO524314 MFS524314 LVW524314 LMA524314 LCE524314 KSI524314 KIM524314 JYQ524314 JOU524314 JEY524314 IVC524314 ILG524314 IBK524314 HRO524314 HHS524314 GXW524314 GOA524314 GEE524314 FUI524314 FKM524314 FAQ524314 EQU524314 EGY524314 DXC524314 DNG524314 DDK524314 CTO524314 CJS524314 BZW524314 BQA524314 BGE524314 AWI524314 AMM524314 ACQ524314 SU524314 IY524314 B524316 WVK458778 WLO458778 WBS458778 VRW458778 VIA458778 UYE458778 UOI458778 UEM458778 TUQ458778 TKU458778 TAY458778 SRC458778 SHG458778 RXK458778 RNO458778 RDS458778 QTW458778 QKA458778 QAE458778 PQI458778 PGM458778 OWQ458778 OMU458778 OCY458778 NTC458778 NJG458778 MZK458778 MPO458778 MFS458778 LVW458778 LMA458778 LCE458778 KSI458778 KIM458778 JYQ458778 JOU458778 JEY458778 IVC458778 ILG458778 IBK458778 HRO458778 HHS458778 GXW458778 GOA458778 GEE458778 FUI458778 FKM458778 FAQ458778 EQU458778 EGY458778 DXC458778 DNG458778 DDK458778 CTO458778 CJS458778 BZW458778 BQA458778 BGE458778 AWI458778 AMM458778 ACQ458778 SU458778 IY458778 B458780 WVK393242 WLO393242 WBS393242 VRW393242 VIA393242 UYE393242 UOI393242 UEM393242 TUQ393242 TKU393242 TAY393242 SRC393242 SHG393242 RXK393242 RNO393242 RDS393242 QTW393242 QKA393242 QAE393242 PQI393242 PGM393242 OWQ393242 OMU393242 OCY393242 NTC393242 NJG393242 MZK393242 MPO393242 MFS393242 LVW393242 LMA393242 LCE393242 KSI393242 KIM393242 JYQ393242 JOU393242 JEY393242 IVC393242 ILG393242 IBK393242 HRO393242 HHS393242 GXW393242 GOA393242 GEE393242 FUI393242 FKM393242 FAQ393242 EQU393242 EGY393242 DXC393242 DNG393242 DDK393242 CTO393242 CJS393242 BZW393242 BQA393242 BGE393242 AWI393242 AMM393242 ACQ393242 SU393242 IY393242 B393244 WVK327706 WLO327706 WBS327706 VRW327706 VIA327706 UYE327706 UOI327706 UEM327706 TUQ327706 TKU327706 TAY327706 SRC327706 SHG327706 RXK327706 RNO327706 RDS327706 QTW327706 QKA327706 QAE327706 PQI327706 PGM327706 OWQ327706 OMU327706 OCY327706 NTC327706 NJG327706 MZK327706 MPO327706 MFS327706 LVW327706 LMA327706 LCE327706 KSI327706 KIM327706 JYQ327706 JOU327706 JEY327706 IVC327706 ILG327706 IBK327706 HRO327706 HHS327706 GXW327706 GOA327706 GEE327706 FUI327706 FKM327706 FAQ327706 EQU327706 EGY327706 DXC327706 DNG327706 DDK327706 CTO327706 CJS327706 BZW327706 BQA327706 BGE327706 AWI327706 AMM327706 ACQ327706 SU327706 IY327706 B327708 WVK262170 WLO262170 WBS262170 VRW262170 VIA262170 UYE262170 UOI262170 UEM262170 TUQ262170 TKU262170 TAY262170 SRC262170 SHG262170 RXK262170 RNO262170 RDS262170 QTW262170 QKA262170 QAE262170 PQI262170 PGM262170 OWQ262170 OMU262170 OCY262170 NTC262170 NJG262170 MZK262170 MPO262170 MFS262170 LVW262170 LMA262170 LCE262170 KSI262170 KIM262170 JYQ262170 JOU262170 JEY262170 IVC262170 ILG262170 IBK262170 HRO262170 HHS262170 GXW262170 GOA262170 GEE262170 FUI262170 FKM262170 FAQ262170 EQU262170 EGY262170 DXC262170 DNG262170 DDK262170 CTO262170 CJS262170 BZW262170 BQA262170 BGE262170 AWI262170 AMM262170 ACQ262170 SU262170 IY262170 B262172 WVK196634 WLO196634 WBS196634 VRW196634 VIA196634 UYE196634 UOI196634 UEM196634 TUQ196634 TKU196634 TAY196634 SRC196634 SHG196634 RXK196634 RNO196634 RDS196634 QTW196634 QKA196634 QAE196634 PQI196634 PGM196634 OWQ196634 OMU196634 OCY196634 NTC196634 NJG196634 MZK196634 MPO196634 MFS196634 LVW196634 LMA196634 LCE196634 KSI196634 KIM196634 JYQ196634 JOU196634 JEY196634 IVC196634 ILG196634 IBK196634 HRO196634 HHS196634 GXW196634 GOA196634 GEE196634 FUI196634 FKM196634 FAQ196634 EQU196634 EGY196634 DXC196634 DNG196634 DDK196634 CTO196634 CJS196634 BZW196634 BQA196634 BGE196634 AWI196634 AMM196634 ACQ196634 SU196634 IY196634 B196636 WVK131098 WLO131098 WBS131098 VRW131098 VIA131098 UYE131098 UOI131098 UEM131098 TUQ131098 TKU131098 TAY131098 SRC131098 SHG131098 RXK131098 RNO131098 RDS131098 QTW131098 QKA131098 QAE131098 PQI131098 PGM131098 OWQ131098 OMU131098 OCY131098 NTC131098 NJG131098 MZK131098 MPO131098 MFS131098 LVW131098 LMA131098 LCE131098 KSI131098 KIM131098 JYQ131098 JOU131098 JEY131098 IVC131098 ILG131098 IBK131098 HRO131098 HHS131098 GXW131098 GOA131098 GEE131098 FUI131098 FKM131098 FAQ131098 EQU131098 EGY131098 DXC131098 DNG131098 DDK131098 CTO131098 CJS131098 BZW131098 BQA131098 BGE131098 AWI131098 AMM131098 ACQ131098 SU131098 IY131098 B131100 WVK65562 WLO65562 WBS65562 VRW65562 VIA65562 UYE65562 UOI65562 UEM65562 TUQ65562 TKU65562 TAY65562 SRC65562 SHG65562 RXK65562 RNO65562 RDS65562 QTW65562 QKA65562 QAE65562 PQI65562 PGM65562 OWQ65562 OMU65562 OCY65562 NTC65562 NJG65562 MZK65562 MPO65562 MFS65562 LVW65562 LMA65562 LCE65562 KSI65562 KIM65562 JYQ65562 JOU65562 JEY65562 IVC65562 ILG65562 IBK65562 HRO65562 HHS65562 GXW65562 GOA65562 GEE65562 FUI65562 FKM65562 FAQ65562 EQU65562 EGY65562 DXC65562 DNG65562 DDK65562 CTO65562 CJS65562 BZW65562 BQA65562 BGE65562 AWI65562 AMM65562 ACQ65562 SU65562 IY65562 B65564 WVK21 WLO21 WBS21 VRW21 VIA21 UYE21 UOI21 UEM21 TUQ21 TKU21 TAY21 SRC21 SHG21 RXK21 RNO21 RDS21 QTW21 QKA21 QAE21 PQI21 PGM21 OWQ21 OMU21 OCY21 NTC21 NJG21 MZK21 MPO21 MFS21 LVW21 LMA21 LCE21 KSI21 KIM21 JYQ21 JOU21 JEY21 IVC21 ILG21 IBK21 HRO21 HHS21 GXW21 GOA21 GEE21 FUI21 FKM21 FAQ21 EQU21 EGY21 DXC21 DNG21 DDK21 CTO21 CJS21 BZW21 BQA21 BGE21 AWI21 AMM21 ACQ21 SU21 IY21 B21 WVK983088:WVK983094 WLO983088:WLO983094 WBS983088:WBS983094 VRW983088:VRW983094 VIA983088:VIA983094 UYE983088:UYE983094 UOI983088:UOI983094 UEM983088:UEM983094 TUQ983088:TUQ983094 TKU983088:TKU983094 TAY983088:TAY983094 SRC983088:SRC983094 SHG983088:SHG983094 RXK983088:RXK983094 RNO983088:RNO983094 RDS983088:RDS983094 QTW983088:QTW983094 QKA983088:QKA983094 QAE983088:QAE983094 PQI983088:PQI983094 PGM983088:PGM983094 OWQ983088:OWQ983094 OMU983088:OMU983094 OCY983088:OCY983094 NTC983088:NTC983094 NJG983088:NJG983094 MZK983088:MZK983094 MPO983088:MPO983094 MFS983088:MFS983094 LVW983088:LVW983094 LMA983088:LMA983094 LCE983088:LCE983094 KSI983088:KSI983094 KIM983088:KIM983094 JYQ983088:JYQ983094 JOU983088:JOU983094 JEY983088:JEY983094 IVC983088:IVC983094 ILG983088:ILG983094 IBK983088:IBK983094 HRO983088:HRO983094 HHS983088:HHS983094 GXW983088:GXW983094 GOA983088:GOA983094 GEE983088:GEE983094 FUI983088:FUI983094 FKM983088:FKM983094 FAQ983088:FAQ983094 EQU983088:EQU983094 EGY983088:EGY983094 DXC983088:DXC983094 DNG983088:DNG983094 DDK983088:DDK983094 CTO983088:CTO983094 CJS983088:CJS983094 BZW983088:BZW983094 BQA983088:BQA983094 BGE983088:BGE983094 AWI983088:AWI983094 AMM983088:AMM983094 ACQ983088:ACQ983094 SU983088:SU983094 IY983088:IY983094 B983090:B983096 WVK917552:WVK917558 WLO917552:WLO917558 WBS917552:WBS917558 VRW917552:VRW917558 VIA917552:VIA917558 UYE917552:UYE917558 UOI917552:UOI917558 UEM917552:UEM917558 TUQ917552:TUQ917558 TKU917552:TKU917558 TAY917552:TAY917558 SRC917552:SRC917558 SHG917552:SHG917558 RXK917552:RXK917558 RNO917552:RNO917558 RDS917552:RDS917558 QTW917552:QTW917558 QKA917552:QKA917558 QAE917552:QAE917558 PQI917552:PQI917558 PGM917552:PGM917558 OWQ917552:OWQ917558 OMU917552:OMU917558 OCY917552:OCY917558 NTC917552:NTC917558 NJG917552:NJG917558 MZK917552:MZK917558 MPO917552:MPO917558 MFS917552:MFS917558 LVW917552:LVW917558 LMA917552:LMA917558 LCE917552:LCE917558 KSI917552:KSI917558 KIM917552:KIM917558 JYQ917552:JYQ917558 JOU917552:JOU917558 JEY917552:JEY917558 IVC917552:IVC917558 ILG917552:ILG917558 IBK917552:IBK917558 HRO917552:HRO917558 HHS917552:HHS917558 GXW917552:GXW917558 GOA917552:GOA917558 GEE917552:GEE917558 FUI917552:FUI917558 FKM917552:FKM917558 FAQ917552:FAQ917558 EQU917552:EQU917558 EGY917552:EGY917558 DXC917552:DXC917558 DNG917552:DNG917558 DDK917552:DDK917558 CTO917552:CTO917558 CJS917552:CJS917558 BZW917552:BZW917558 BQA917552:BQA917558 BGE917552:BGE917558 AWI917552:AWI917558 AMM917552:AMM917558 ACQ917552:ACQ917558 SU917552:SU917558 IY917552:IY917558 B917554:B917560 WVK852016:WVK852022 WLO852016:WLO852022 WBS852016:WBS852022 VRW852016:VRW852022 VIA852016:VIA852022 UYE852016:UYE852022 UOI852016:UOI852022 UEM852016:UEM852022 TUQ852016:TUQ852022 TKU852016:TKU852022 TAY852016:TAY852022 SRC852016:SRC852022 SHG852016:SHG852022 RXK852016:RXK852022 RNO852016:RNO852022 RDS852016:RDS852022 QTW852016:QTW852022 QKA852016:QKA852022 QAE852016:QAE852022 PQI852016:PQI852022 PGM852016:PGM852022 OWQ852016:OWQ852022 OMU852016:OMU852022 OCY852016:OCY852022 NTC852016:NTC852022 NJG852016:NJG852022 MZK852016:MZK852022 MPO852016:MPO852022 MFS852016:MFS852022 LVW852016:LVW852022 LMA852016:LMA852022 LCE852016:LCE852022 KSI852016:KSI852022 KIM852016:KIM852022 JYQ852016:JYQ852022 JOU852016:JOU852022 JEY852016:JEY852022 IVC852016:IVC852022 ILG852016:ILG852022 IBK852016:IBK852022 HRO852016:HRO852022 HHS852016:HHS852022 GXW852016:GXW852022 GOA852016:GOA852022 GEE852016:GEE852022 FUI852016:FUI852022 FKM852016:FKM852022 FAQ852016:FAQ852022 EQU852016:EQU852022 EGY852016:EGY852022 DXC852016:DXC852022 DNG852016:DNG852022 DDK852016:DDK852022 CTO852016:CTO852022 CJS852016:CJS852022 BZW852016:BZW852022 BQA852016:BQA852022 BGE852016:BGE852022 AWI852016:AWI852022 AMM852016:AMM852022 ACQ852016:ACQ852022 SU852016:SU852022 IY852016:IY852022 B852018:B852024 WVK786480:WVK786486 WLO786480:WLO786486 WBS786480:WBS786486 VRW786480:VRW786486 VIA786480:VIA786486 UYE786480:UYE786486 UOI786480:UOI786486 UEM786480:UEM786486 TUQ786480:TUQ786486 TKU786480:TKU786486 TAY786480:TAY786486 SRC786480:SRC786486 SHG786480:SHG786486 RXK786480:RXK786486 RNO786480:RNO786486 RDS786480:RDS786486 QTW786480:QTW786486 QKA786480:QKA786486 QAE786480:QAE786486 PQI786480:PQI786486 PGM786480:PGM786486 OWQ786480:OWQ786486 OMU786480:OMU786486 OCY786480:OCY786486 NTC786480:NTC786486 NJG786480:NJG786486 MZK786480:MZK786486 MPO786480:MPO786486 MFS786480:MFS786486 LVW786480:LVW786486 LMA786480:LMA786486 LCE786480:LCE786486 KSI786480:KSI786486 KIM786480:KIM786486 JYQ786480:JYQ786486 JOU786480:JOU786486 JEY786480:JEY786486 IVC786480:IVC786486 ILG786480:ILG786486 IBK786480:IBK786486 HRO786480:HRO786486 HHS786480:HHS786486 GXW786480:GXW786486 GOA786480:GOA786486 GEE786480:GEE786486 FUI786480:FUI786486 FKM786480:FKM786486 FAQ786480:FAQ786486 EQU786480:EQU786486 EGY786480:EGY786486 DXC786480:DXC786486 DNG786480:DNG786486 DDK786480:DDK786486 CTO786480:CTO786486 CJS786480:CJS786486 BZW786480:BZW786486 BQA786480:BQA786486 BGE786480:BGE786486 AWI786480:AWI786486 AMM786480:AMM786486 ACQ786480:ACQ786486 SU786480:SU786486 IY786480:IY786486 B786482:B786488 WVK720944:WVK720950 WLO720944:WLO720950 WBS720944:WBS720950 VRW720944:VRW720950 VIA720944:VIA720950 UYE720944:UYE720950 UOI720944:UOI720950 UEM720944:UEM720950 TUQ720944:TUQ720950 TKU720944:TKU720950 TAY720944:TAY720950 SRC720944:SRC720950 SHG720944:SHG720950 RXK720944:RXK720950 RNO720944:RNO720950 RDS720944:RDS720950 QTW720944:QTW720950 QKA720944:QKA720950 QAE720944:QAE720950 PQI720944:PQI720950 PGM720944:PGM720950 OWQ720944:OWQ720950 OMU720944:OMU720950 OCY720944:OCY720950 NTC720944:NTC720950 NJG720944:NJG720950 MZK720944:MZK720950 MPO720944:MPO720950 MFS720944:MFS720950 LVW720944:LVW720950 LMA720944:LMA720950 LCE720944:LCE720950 KSI720944:KSI720950 KIM720944:KIM720950 JYQ720944:JYQ720950 JOU720944:JOU720950 JEY720944:JEY720950 IVC720944:IVC720950 ILG720944:ILG720950 IBK720944:IBK720950 HRO720944:HRO720950 HHS720944:HHS720950 GXW720944:GXW720950 GOA720944:GOA720950 GEE720944:GEE720950 FUI720944:FUI720950 FKM720944:FKM720950 FAQ720944:FAQ720950 EQU720944:EQU720950 EGY720944:EGY720950 DXC720944:DXC720950 DNG720944:DNG720950 DDK720944:DDK720950 CTO720944:CTO720950 CJS720944:CJS720950 BZW720944:BZW720950 BQA720944:BQA720950 BGE720944:BGE720950 AWI720944:AWI720950 AMM720944:AMM720950 ACQ720944:ACQ720950 SU720944:SU720950 IY720944:IY720950 B720946:B720952 WVK655408:WVK655414 WLO655408:WLO655414 WBS655408:WBS655414 VRW655408:VRW655414 VIA655408:VIA655414 UYE655408:UYE655414 UOI655408:UOI655414 UEM655408:UEM655414 TUQ655408:TUQ655414 TKU655408:TKU655414 TAY655408:TAY655414 SRC655408:SRC655414 SHG655408:SHG655414 RXK655408:RXK655414 RNO655408:RNO655414 RDS655408:RDS655414 QTW655408:QTW655414 QKA655408:QKA655414 QAE655408:QAE655414 PQI655408:PQI655414 PGM655408:PGM655414 OWQ655408:OWQ655414 OMU655408:OMU655414 OCY655408:OCY655414 NTC655408:NTC655414 NJG655408:NJG655414 MZK655408:MZK655414 MPO655408:MPO655414 MFS655408:MFS655414 LVW655408:LVW655414 LMA655408:LMA655414 LCE655408:LCE655414 KSI655408:KSI655414 KIM655408:KIM655414 JYQ655408:JYQ655414 JOU655408:JOU655414 JEY655408:JEY655414 IVC655408:IVC655414 ILG655408:ILG655414 IBK655408:IBK655414 HRO655408:HRO655414 HHS655408:HHS655414 GXW655408:GXW655414 GOA655408:GOA655414 GEE655408:GEE655414 FUI655408:FUI655414 FKM655408:FKM655414 FAQ655408:FAQ655414 EQU655408:EQU655414 EGY655408:EGY655414 DXC655408:DXC655414 DNG655408:DNG655414 DDK655408:DDK655414 CTO655408:CTO655414 CJS655408:CJS655414 BZW655408:BZW655414 BQA655408:BQA655414 BGE655408:BGE655414 AWI655408:AWI655414 AMM655408:AMM655414 ACQ655408:ACQ655414 SU655408:SU655414 IY655408:IY655414 B655410:B655416 WVK589872:WVK589878 WLO589872:WLO589878 WBS589872:WBS589878 VRW589872:VRW589878 VIA589872:VIA589878 UYE589872:UYE589878 UOI589872:UOI589878 UEM589872:UEM589878 TUQ589872:TUQ589878 TKU589872:TKU589878 TAY589872:TAY589878 SRC589872:SRC589878 SHG589872:SHG589878 RXK589872:RXK589878 RNO589872:RNO589878 RDS589872:RDS589878 QTW589872:QTW589878 QKA589872:QKA589878 QAE589872:QAE589878 PQI589872:PQI589878 PGM589872:PGM589878 OWQ589872:OWQ589878 OMU589872:OMU589878 OCY589872:OCY589878 NTC589872:NTC589878 NJG589872:NJG589878 MZK589872:MZK589878 MPO589872:MPO589878 MFS589872:MFS589878 LVW589872:LVW589878 LMA589872:LMA589878 LCE589872:LCE589878 KSI589872:KSI589878 KIM589872:KIM589878 JYQ589872:JYQ589878 JOU589872:JOU589878 JEY589872:JEY589878 IVC589872:IVC589878 ILG589872:ILG589878 IBK589872:IBK589878 HRO589872:HRO589878 HHS589872:HHS589878 GXW589872:GXW589878 GOA589872:GOA589878 GEE589872:GEE589878 FUI589872:FUI589878 FKM589872:FKM589878 FAQ589872:FAQ589878 EQU589872:EQU589878 EGY589872:EGY589878 DXC589872:DXC589878 DNG589872:DNG589878 DDK589872:DDK589878 CTO589872:CTO589878 CJS589872:CJS589878 BZW589872:BZW589878 BQA589872:BQA589878 BGE589872:BGE589878 AWI589872:AWI589878 AMM589872:AMM589878 ACQ589872:ACQ589878 SU589872:SU589878 IY589872:IY589878 B589874:B589880 WVK524336:WVK524342 WLO524336:WLO524342 WBS524336:WBS524342 VRW524336:VRW524342 VIA524336:VIA524342 UYE524336:UYE524342 UOI524336:UOI524342 UEM524336:UEM524342 TUQ524336:TUQ524342 TKU524336:TKU524342 TAY524336:TAY524342 SRC524336:SRC524342 SHG524336:SHG524342 RXK524336:RXK524342 RNO524336:RNO524342 RDS524336:RDS524342 QTW524336:QTW524342 QKA524336:QKA524342 QAE524336:QAE524342 PQI524336:PQI524342 PGM524336:PGM524342 OWQ524336:OWQ524342 OMU524336:OMU524342 OCY524336:OCY524342 NTC524336:NTC524342 NJG524336:NJG524342 MZK524336:MZK524342 MPO524336:MPO524342 MFS524336:MFS524342 LVW524336:LVW524342 LMA524336:LMA524342 LCE524336:LCE524342 KSI524336:KSI524342 KIM524336:KIM524342 JYQ524336:JYQ524342 JOU524336:JOU524342 JEY524336:JEY524342 IVC524336:IVC524342 ILG524336:ILG524342 IBK524336:IBK524342 HRO524336:HRO524342 HHS524336:HHS524342 GXW524336:GXW524342 GOA524336:GOA524342 GEE524336:GEE524342 FUI524336:FUI524342 FKM524336:FKM524342 FAQ524336:FAQ524342 EQU524336:EQU524342 EGY524336:EGY524342 DXC524336:DXC524342 DNG524336:DNG524342 DDK524336:DDK524342 CTO524336:CTO524342 CJS524336:CJS524342 BZW524336:BZW524342 BQA524336:BQA524342 BGE524336:BGE524342 AWI524336:AWI524342 AMM524336:AMM524342 ACQ524336:ACQ524342 SU524336:SU524342 IY524336:IY524342 B524338:B524344 WVK458800:WVK458806 WLO458800:WLO458806 WBS458800:WBS458806 VRW458800:VRW458806 VIA458800:VIA458806 UYE458800:UYE458806 UOI458800:UOI458806 UEM458800:UEM458806 TUQ458800:TUQ458806 TKU458800:TKU458806 TAY458800:TAY458806 SRC458800:SRC458806 SHG458800:SHG458806 RXK458800:RXK458806 RNO458800:RNO458806 RDS458800:RDS458806 QTW458800:QTW458806 QKA458800:QKA458806 QAE458800:QAE458806 PQI458800:PQI458806 PGM458800:PGM458806 OWQ458800:OWQ458806 OMU458800:OMU458806 OCY458800:OCY458806 NTC458800:NTC458806 NJG458800:NJG458806 MZK458800:MZK458806 MPO458800:MPO458806 MFS458800:MFS458806 LVW458800:LVW458806 LMA458800:LMA458806 LCE458800:LCE458806 KSI458800:KSI458806 KIM458800:KIM458806 JYQ458800:JYQ458806 JOU458800:JOU458806 JEY458800:JEY458806 IVC458800:IVC458806 ILG458800:ILG458806 IBK458800:IBK458806 HRO458800:HRO458806 HHS458800:HHS458806 GXW458800:GXW458806 GOA458800:GOA458806 GEE458800:GEE458806 FUI458800:FUI458806 FKM458800:FKM458806 FAQ458800:FAQ458806 EQU458800:EQU458806 EGY458800:EGY458806 DXC458800:DXC458806 DNG458800:DNG458806 DDK458800:DDK458806 CTO458800:CTO458806 CJS458800:CJS458806 BZW458800:BZW458806 BQA458800:BQA458806 BGE458800:BGE458806 AWI458800:AWI458806 AMM458800:AMM458806 ACQ458800:ACQ458806 SU458800:SU458806 IY458800:IY458806 B458802:B458808 WVK393264:WVK393270 WLO393264:WLO393270 WBS393264:WBS393270 VRW393264:VRW393270 VIA393264:VIA393270 UYE393264:UYE393270 UOI393264:UOI393270 UEM393264:UEM393270 TUQ393264:TUQ393270 TKU393264:TKU393270 TAY393264:TAY393270 SRC393264:SRC393270 SHG393264:SHG393270 RXK393264:RXK393270 RNO393264:RNO393270 RDS393264:RDS393270 QTW393264:QTW393270 QKA393264:QKA393270 QAE393264:QAE393270 PQI393264:PQI393270 PGM393264:PGM393270 OWQ393264:OWQ393270 OMU393264:OMU393270 OCY393264:OCY393270 NTC393264:NTC393270 NJG393264:NJG393270 MZK393264:MZK393270 MPO393264:MPO393270 MFS393264:MFS393270 LVW393264:LVW393270 LMA393264:LMA393270 LCE393264:LCE393270 KSI393264:KSI393270 KIM393264:KIM393270 JYQ393264:JYQ393270 JOU393264:JOU393270 JEY393264:JEY393270 IVC393264:IVC393270 ILG393264:ILG393270 IBK393264:IBK393270 HRO393264:HRO393270 HHS393264:HHS393270 GXW393264:GXW393270 GOA393264:GOA393270 GEE393264:GEE393270 FUI393264:FUI393270 FKM393264:FKM393270 FAQ393264:FAQ393270 EQU393264:EQU393270 EGY393264:EGY393270 DXC393264:DXC393270 DNG393264:DNG393270 DDK393264:DDK393270 CTO393264:CTO393270 CJS393264:CJS393270 BZW393264:BZW393270 BQA393264:BQA393270 BGE393264:BGE393270 AWI393264:AWI393270 AMM393264:AMM393270 ACQ393264:ACQ393270 SU393264:SU393270 IY393264:IY393270 B393266:B393272 WVK327728:WVK327734 WLO327728:WLO327734 WBS327728:WBS327734 VRW327728:VRW327734 VIA327728:VIA327734 UYE327728:UYE327734 UOI327728:UOI327734 UEM327728:UEM327734 TUQ327728:TUQ327734 TKU327728:TKU327734 TAY327728:TAY327734 SRC327728:SRC327734 SHG327728:SHG327734 RXK327728:RXK327734 RNO327728:RNO327734 RDS327728:RDS327734 QTW327728:QTW327734 QKA327728:QKA327734 QAE327728:QAE327734 PQI327728:PQI327734 PGM327728:PGM327734 OWQ327728:OWQ327734 OMU327728:OMU327734 OCY327728:OCY327734 NTC327728:NTC327734 NJG327728:NJG327734 MZK327728:MZK327734 MPO327728:MPO327734 MFS327728:MFS327734 LVW327728:LVW327734 LMA327728:LMA327734 LCE327728:LCE327734 KSI327728:KSI327734 KIM327728:KIM327734 JYQ327728:JYQ327734 JOU327728:JOU327734 JEY327728:JEY327734 IVC327728:IVC327734 ILG327728:ILG327734 IBK327728:IBK327734 HRO327728:HRO327734 HHS327728:HHS327734 GXW327728:GXW327734 GOA327728:GOA327734 GEE327728:GEE327734 FUI327728:FUI327734 FKM327728:FKM327734 FAQ327728:FAQ327734 EQU327728:EQU327734 EGY327728:EGY327734 DXC327728:DXC327734 DNG327728:DNG327734 DDK327728:DDK327734 CTO327728:CTO327734 CJS327728:CJS327734 BZW327728:BZW327734 BQA327728:BQA327734 BGE327728:BGE327734 AWI327728:AWI327734 AMM327728:AMM327734 ACQ327728:ACQ327734 SU327728:SU327734 IY327728:IY327734 B327730:B327736 WVK262192:WVK262198 WLO262192:WLO262198 WBS262192:WBS262198 VRW262192:VRW262198 VIA262192:VIA262198 UYE262192:UYE262198 UOI262192:UOI262198 UEM262192:UEM262198 TUQ262192:TUQ262198 TKU262192:TKU262198 TAY262192:TAY262198 SRC262192:SRC262198 SHG262192:SHG262198 RXK262192:RXK262198 RNO262192:RNO262198 RDS262192:RDS262198 QTW262192:QTW262198 QKA262192:QKA262198 QAE262192:QAE262198 PQI262192:PQI262198 PGM262192:PGM262198 OWQ262192:OWQ262198 OMU262192:OMU262198 OCY262192:OCY262198 NTC262192:NTC262198 NJG262192:NJG262198 MZK262192:MZK262198 MPO262192:MPO262198 MFS262192:MFS262198 LVW262192:LVW262198 LMA262192:LMA262198 LCE262192:LCE262198 KSI262192:KSI262198 KIM262192:KIM262198 JYQ262192:JYQ262198 JOU262192:JOU262198 JEY262192:JEY262198 IVC262192:IVC262198 ILG262192:ILG262198 IBK262192:IBK262198 HRO262192:HRO262198 HHS262192:HHS262198 GXW262192:GXW262198 GOA262192:GOA262198 GEE262192:GEE262198 FUI262192:FUI262198 FKM262192:FKM262198 FAQ262192:FAQ262198 EQU262192:EQU262198 EGY262192:EGY262198 DXC262192:DXC262198 DNG262192:DNG262198 DDK262192:DDK262198 CTO262192:CTO262198 CJS262192:CJS262198 BZW262192:BZW262198 BQA262192:BQA262198 BGE262192:BGE262198 AWI262192:AWI262198 AMM262192:AMM262198 ACQ262192:ACQ262198 SU262192:SU262198 IY262192:IY262198 B262194:B262200 WVK196656:WVK196662 WLO196656:WLO196662 WBS196656:WBS196662 VRW196656:VRW196662 VIA196656:VIA196662 UYE196656:UYE196662 UOI196656:UOI196662 UEM196656:UEM196662 TUQ196656:TUQ196662 TKU196656:TKU196662 TAY196656:TAY196662 SRC196656:SRC196662 SHG196656:SHG196662 RXK196656:RXK196662 RNO196656:RNO196662 RDS196656:RDS196662 QTW196656:QTW196662 QKA196656:QKA196662 QAE196656:QAE196662 PQI196656:PQI196662 PGM196656:PGM196662 OWQ196656:OWQ196662 OMU196656:OMU196662 OCY196656:OCY196662 NTC196656:NTC196662 NJG196656:NJG196662 MZK196656:MZK196662 MPO196656:MPO196662 MFS196656:MFS196662 LVW196656:LVW196662 LMA196656:LMA196662 LCE196656:LCE196662 KSI196656:KSI196662 KIM196656:KIM196662 JYQ196656:JYQ196662 JOU196656:JOU196662 JEY196656:JEY196662 IVC196656:IVC196662 ILG196656:ILG196662 IBK196656:IBK196662 HRO196656:HRO196662 HHS196656:HHS196662 GXW196656:GXW196662 GOA196656:GOA196662 GEE196656:GEE196662 FUI196656:FUI196662 FKM196656:FKM196662 FAQ196656:FAQ196662 EQU196656:EQU196662 EGY196656:EGY196662 DXC196656:DXC196662 DNG196656:DNG196662 DDK196656:DDK196662 CTO196656:CTO196662 CJS196656:CJS196662 BZW196656:BZW196662 BQA196656:BQA196662 BGE196656:BGE196662 AWI196656:AWI196662 AMM196656:AMM196662 ACQ196656:ACQ196662 SU196656:SU196662 IY196656:IY196662 B196658:B196664 WVK131120:WVK131126 WLO131120:WLO131126 WBS131120:WBS131126 VRW131120:VRW131126 VIA131120:VIA131126 UYE131120:UYE131126 UOI131120:UOI131126 UEM131120:UEM131126 TUQ131120:TUQ131126 TKU131120:TKU131126 TAY131120:TAY131126 SRC131120:SRC131126 SHG131120:SHG131126 RXK131120:RXK131126 RNO131120:RNO131126 RDS131120:RDS131126 QTW131120:QTW131126 QKA131120:QKA131126 QAE131120:QAE131126 PQI131120:PQI131126 PGM131120:PGM131126 OWQ131120:OWQ131126 OMU131120:OMU131126 OCY131120:OCY131126 NTC131120:NTC131126 NJG131120:NJG131126 MZK131120:MZK131126 MPO131120:MPO131126 MFS131120:MFS131126 LVW131120:LVW131126 LMA131120:LMA131126 LCE131120:LCE131126 KSI131120:KSI131126 KIM131120:KIM131126 JYQ131120:JYQ131126 JOU131120:JOU131126 JEY131120:JEY131126 IVC131120:IVC131126 ILG131120:ILG131126 IBK131120:IBK131126 HRO131120:HRO131126 HHS131120:HHS131126 GXW131120:GXW131126 GOA131120:GOA131126 GEE131120:GEE131126 FUI131120:FUI131126 FKM131120:FKM131126 FAQ131120:FAQ131126 EQU131120:EQU131126 EGY131120:EGY131126 DXC131120:DXC131126 DNG131120:DNG131126 DDK131120:DDK131126 CTO131120:CTO131126 CJS131120:CJS131126 BZW131120:BZW131126 BQA131120:BQA131126 BGE131120:BGE131126 AWI131120:AWI131126 AMM131120:AMM131126 ACQ131120:ACQ131126 SU131120:SU131126 IY131120:IY131126 B131122:B131128 WVK65584:WVK65590 WLO65584:WLO65590 WBS65584:WBS65590 VRW65584:VRW65590 VIA65584:VIA65590 UYE65584:UYE65590 UOI65584:UOI65590 UEM65584:UEM65590 TUQ65584:TUQ65590 TKU65584:TKU65590 TAY65584:TAY65590 SRC65584:SRC65590 SHG65584:SHG65590 RXK65584:RXK65590 RNO65584:RNO65590 RDS65584:RDS65590 QTW65584:QTW65590 QKA65584:QKA65590 QAE65584:QAE65590 PQI65584:PQI65590 PGM65584:PGM65590 OWQ65584:OWQ65590 OMU65584:OMU65590 OCY65584:OCY65590 NTC65584:NTC65590 NJG65584:NJG65590 MZK65584:MZK65590 MPO65584:MPO65590 MFS65584:MFS65590 LVW65584:LVW65590 LMA65584:LMA65590 LCE65584:LCE65590 KSI65584:KSI65590 KIM65584:KIM65590 JYQ65584:JYQ65590 JOU65584:JOU65590 JEY65584:JEY65590 IVC65584:IVC65590 ILG65584:ILG65590 IBK65584:IBK65590 HRO65584:HRO65590 HHS65584:HHS65590 GXW65584:GXW65590 GOA65584:GOA65590 GEE65584:GEE65590 FUI65584:FUI65590 FKM65584:FKM65590 FAQ65584:FAQ65590 EQU65584:EQU65590 EGY65584:EGY65590 DXC65584:DXC65590 DNG65584:DNG65590 DDK65584:DDK65590 CTO65584:CTO65590 CJS65584:CJS65590 BZW65584:BZW65590 BQA65584:BQA65590 BGE65584:BGE65590 AWI65584:AWI65590 AMM65584:AMM65590 ACQ65584:ACQ65590 SU65584:SU65590 IY65584:IY65590 B65586:B65592 WVK48:WVK54 WLO48:WLO54 WBS48:WBS54 VRW48:VRW54 VIA48:VIA54 UYE48:UYE54 UOI48:UOI54 UEM48:UEM54 TUQ48:TUQ54 TKU48:TKU54 TAY48:TAY54 SRC48:SRC54 SHG48:SHG54 RXK48:RXK54 RNO48:RNO54 RDS48:RDS54 QTW48:QTW54 QKA48:QKA54 QAE48:QAE54 PQI48:PQI54 PGM48:PGM54 OWQ48:OWQ54 OMU48:OMU54 OCY48:OCY54 NTC48:NTC54 NJG48:NJG54 MZK48:MZK54 MPO48:MPO54 MFS48:MFS54 LVW48:LVW54 LMA48:LMA54 LCE48:LCE54 KSI48:KSI54 KIM48:KIM54 JYQ48:JYQ54 JOU48:JOU54 JEY48:JEY54 IVC48:IVC54 ILG48:ILG54 IBK48:IBK54 HRO48:HRO54 HHS48:HHS54 GXW48:GXW54 GOA48:GOA54 GEE48:GEE54 FUI48:FUI54 FKM48:FKM54 FAQ48:FAQ54 EQU48:EQU54 EGY48:EGY54 DXC48:DXC54 DNG48:DNG54 DDK48:DDK54 CTO48:CTO54 CJS48:CJS54 BZW48:BZW54 BQA48:BQA54 BGE48:BGE54 AWI48:AWI54 AMM48:AMM54 ACQ48:ACQ54 SU48:SU54 IY48:IY54 WVK983076 WLO983076 WBS983076 VRW983076 VIA983076 UYE983076 UOI983076 UEM983076 TUQ983076 TKU983076 TAY983076 SRC983076 SHG983076 RXK983076 RNO983076 RDS983076 QTW983076 QKA983076 QAE983076 PQI983076 PGM983076 OWQ983076 OMU983076 OCY983076 NTC983076 NJG983076 MZK983076 MPO983076 MFS983076 LVW983076 LMA983076 LCE983076 KSI983076 KIM983076 JYQ983076 JOU983076 JEY983076 IVC983076 ILG983076 IBK983076 HRO983076 HHS983076 GXW983076 GOA983076 GEE983076 FUI983076 FKM983076 FAQ983076 EQU983076 EGY983076 DXC983076 DNG983076 DDK983076 CTO983076 CJS983076 BZW983076 BQA983076 BGE983076 AWI983076 AMM983076 ACQ983076 SU983076 IY983076 B983078 WVK917540 WLO917540 WBS917540 VRW917540 VIA917540 UYE917540 UOI917540 UEM917540 TUQ917540 TKU917540 TAY917540 SRC917540 SHG917540 RXK917540 RNO917540 RDS917540 QTW917540 QKA917540 QAE917540 PQI917540 PGM917540 OWQ917540 OMU917540 OCY917540 NTC917540 NJG917540 MZK917540 MPO917540 MFS917540 LVW917540 LMA917540 LCE917540 KSI917540 KIM917540 JYQ917540 JOU917540 JEY917540 IVC917540 ILG917540 IBK917540 HRO917540 HHS917540 GXW917540 GOA917540 GEE917540 FUI917540 FKM917540 FAQ917540 EQU917540 EGY917540 DXC917540 DNG917540 DDK917540 CTO917540 CJS917540 BZW917540 BQA917540 BGE917540 AWI917540 AMM917540 ACQ917540 SU917540 IY917540 B917542 WVK852004 WLO852004 WBS852004 VRW852004 VIA852004 UYE852004 UOI852004 UEM852004 TUQ852004 TKU852004 TAY852004 SRC852004 SHG852004 RXK852004 RNO852004 RDS852004 QTW852004 QKA852004 QAE852004 PQI852004 PGM852004 OWQ852004 OMU852004 OCY852004 NTC852004 NJG852004 MZK852004 MPO852004 MFS852004 LVW852004 LMA852004 LCE852004 KSI852004 KIM852004 JYQ852004 JOU852004 JEY852004 IVC852004 ILG852004 IBK852004 HRO852004 HHS852004 GXW852004 GOA852004 GEE852004 FUI852004 FKM852004 FAQ852004 EQU852004 EGY852004 DXC852004 DNG852004 DDK852004 CTO852004 CJS852004 BZW852004 BQA852004 BGE852004 AWI852004 AMM852004 ACQ852004 SU852004 IY852004 B852006 WVK786468 WLO786468 WBS786468 VRW786468 VIA786468 UYE786468 UOI786468 UEM786468 TUQ786468 TKU786468 TAY786468 SRC786468 SHG786468 RXK786468 RNO786468 RDS786468 QTW786468 QKA786468 QAE786468 PQI786468 PGM786468 OWQ786468 OMU786468 OCY786468 NTC786468 NJG786468 MZK786468 MPO786468 MFS786468 LVW786468 LMA786468 LCE786468 KSI786468 KIM786468 JYQ786468 JOU786468 JEY786468 IVC786468 ILG786468 IBK786468 HRO786468 HHS786468 GXW786468 GOA786468 GEE786468 FUI786468 FKM786468 FAQ786468 EQU786468 EGY786468 DXC786468 DNG786468 DDK786468 CTO786468 CJS786468 BZW786468 BQA786468 BGE786468 AWI786468 AMM786468 ACQ786468 SU786468 IY786468 B786470 WVK720932 WLO720932 WBS720932 VRW720932 VIA720932 UYE720932 UOI720932 UEM720932 TUQ720932 TKU720932 TAY720932 SRC720932 SHG720932 RXK720932 RNO720932 RDS720932 QTW720932 QKA720932 QAE720932 PQI720932 PGM720932 OWQ720932 OMU720932 OCY720932 NTC720932 NJG720932 MZK720932 MPO720932 MFS720932 LVW720932 LMA720932 LCE720932 KSI720932 KIM720932 JYQ720932 JOU720932 JEY720932 IVC720932 ILG720932 IBK720932 HRO720932 HHS720932 GXW720932 GOA720932 GEE720932 FUI720932 FKM720932 FAQ720932 EQU720932 EGY720932 DXC720932 DNG720932 DDK720932 CTO720932 CJS720932 BZW720932 BQA720932 BGE720932 AWI720932 AMM720932 ACQ720932 SU720932 IY720932 B720934 WVK655396 WLO655396 WBS655396 VRW655396 VIA655396 UYE655396 UOI655396 UEM655396 TUQ655396 TKU655396 TAY655396 SRC655396 SHG655396 RXK655396 RNO655396 RDS655396 QTW655396 QKA655396 QAE655396 PQI655396 PGM655396 OWQ655396 OMU655396 OCY655396 NTC655396 NJG655396 MZK655396 MPO655396 MFS655396 LVW655396 LMA655396 LCE655396 KSI655396 KIM655396 JYQ655396 JOU655396 JEY655396 IVC655396 ILG655396 IBK655396 HRO655396 HHS655396 GXW655396 GOA655396 GEE655396 FUI655396 FKM655396 FAQ655396 EQU655396 EGY655396 DXC655396 DNG655396 DDK655396 CTO655396 CJS655396 BZW655396 BQA655396 BGE655396 AWI655396 AMM655396 ACQ655396 SU655396 IY655396 B655398 WVK589860 WLO589860 WBS589860 VRW589860 VIA589860 UYE589860 UOI589860 UEM589860 TUQ589860 TKU589860 TAY589860 SRC589860 SHG589860 RXK589860 RNO589860 RDS589860 QTW589860 QKA589860 QAE589860 PQI589860 PGM589860 OWQ589860 OMU589860 OCY589860 NTC589860 NJG589860 MZK589860 MPO589860 MFS589860 LVW589860 LMA589860 LCE589860 KSI589860 KIM589860 JYQ589860 JOU589860 JEY589860 IVC589860 ILG589860 IBK589860 HRO589860 HHS589860 GXW589860 GOA589860 GEE589860 FUI589860 FKM589860 FAQ589860 EQU589860 EGY589860 DXC589860 DNG589860 DDK589860 CTO589860 CJS589860 BZW589860 BQA589860 BGE589860 AWI589860 AMM589860 ACQ589860 SU589860 IY589860 B589862 WVK524324 WLO524324 WBS524324 VRW524324 VIA524324 UYE524324 UOI524324 UEM524324 TUQ524324 TKU524324 TAY524324 SRC524324 SHG524324 RXK524324 RNO524324 RDS524324 QTW524324 QKA524324 QAE524324 PQI524324 PGM524324 OWQ524324 OMU524324 OCY524324 NTC524324 NJG524324 MZK524324 MPO524324 MFS524324 LVW524324 LMA524324 LCE524324 KSI524324 KIM524324 JYQ524324 JOU524324 JEY524324 IVC524324 ILG524324 IBK524324 HRO524324 HHS524324 GXW524324 GOA524324 GEE524324 FUI524324 FKM524324 FAQ524324 EQU524324 EGY524324 DXC524324 DNG524324 DDK524324 CTO524324 CJS524324 BZW524324 BQA524324 BGE524324 AWI524324 AMM524324 ACQ524324 SU524324 IY524324 B524326 WVK458788 WLO458788 WBS458788 VRW458788 VIA458788 UYE458788 UOI458788 UEM458788 TUQ458788 TKU458788 TAY458788 SRC458788 SHG458788 RXK458788 RNO458788 RDS458788 QTW458788 QKA458788 QAE458788 PQI458788 PGM458788 OWQ458788 OMU458788 OCY458788 NTC458788 NJG458788 MZK458788 MPO458788 MFS458788 LVW458788 LMA458788 LCE458788 KSI458788 KIM458788 JYQ458788 JOU458788 JEY458788 IVC458788 ILG458788 IBK458788 HRO458788 HHS458788 GXW458788 GOA458788 GEE458788 FUI458788 FKM458788 FAQ458788 EQU458788 EGY458788 DXC458788 DNG458788 DDK458788 CTO458788 CJS458788 BZW458788 BQA458788 BGE458788 AWI458788 AMM458788 ACQ458788 SU458788 IY458788 B458790 WVK393252 WLO393252 WBS393252 VRW393252 VIA393252 UYE393252 UOI393252 UEM393252 TUQ393252 TKU393252 TAY393252 SRC393252 SHG393252 RXK393252 RNO393252 RDS393252 QTW393252 QKA393252 QAE393252 PQI393252 PGM393252 OWQ393252 OMU393252 OCY393252 NTC393252 NJG393252 MZK393252 MPO393252 MFS393252 LVW393252 LMA393252 LCE393252 KSI393252 KIM393252 JYQ393252 JOU393252 JEY393252 IVC393252 ILG393252 IBK393252 HRO393252 HHS393252 GXW393252 GOA393252 GEE393252 FUI393252 FKM393252 FAQ393252 EQU393252 EGY393252 DXC393252 DNG393252 DDK393252 CTO393252 CJS393252 BZW393252 BQA393252 BGE393252 AWI393252 AMM393252 ACQ393252 SU393252 IY393252 B393254 WVK327716 WLO327716 WBS327716 VRW327716 VIA327716 UYE327716 UOI327716 UEM327716 TUQ327716 TKU327716 TAY327716 SRC327716 SHG327716 RXK327716 RNO327716 RDS327716 QTW327716 QKA327716 QAE327716 PQI327716 PGM327716 OWQ327716 OMU327716 OCY327716 NTC327716 NJG327716 MZK327716 MPO327716 MFS327716 LVW327716 LMA327716 LCE327716 KSI327716 KIM327716 JYQ327716 JOU327716 JEY327716 IVC327716 ILG327716 IBK327716 HRO327716 HHS327716 GXW327716 GOA327716 GEE327716 FUI327716 FKM327716 FAQ327716 EQU327716 EGY327716 DXC327716 DNG327716 DDK327716 CTO327716 CJS327716 BZW327716 BQA327716 BGE327716 AWI327716 AMM327716 ACQ327716 SU327716 IY327716 B327718 WVK262180 WLO262180 WBS262180 VRW262180 VIA262180 UYE262180 UOI262180 UEM262180 TUQ262180 TKU262180 TAY262180 SRC262180 SHG262180 RXK262180 RNO262180 RDS262180 QTW262180 QKA262180 QAE262180 PQI262180 PGM262180 OWQ262180 OMU262180 OCY262180 NTC262180 NJG262180 MZK262180 MPO262180 MFS262180 LVW262180 LMA262180 LCE262180 KSI262180 KIM262180 JYQ262180 JOU262180 JEY262180 IVC262180 ILG262180 IBK262180 HRO262180 HHS262180 GXW262180 GOA262180 GEE262180 FUI262180 FKM262180 FAQ262180 EQU262180 EGY262180 DXC262180 DNG262180 DDK262180 CTO262180 CJS262180 BZW262180 BQA262180 BGE262180 AWI262180 AMM262180 ACQ262180 SU262180 IY262180 B262182 WVK196644 WLO196644 WBS196644 VRW196644 VIA196644 UYE196644 UOI196644 UEM196644 TUQ196644 TKU196644 TAY196644 SRC196644 SHG196644 RXK196644 RNO196644 RDS196644 QTW196644 QKA196644 QAE196644 PQI196644 PGM196644 OWQ196644 OMU196644 OCY196644 NTC196644 NJG196644 MZK196644 MPO196644 MFS196644 LVW196644 LMA196644 LCE196644 KSI196644 KIM196644 JYQ196644 JOU196644 JEY196644 IVC196644 ILG196644 IBK196644 HRO196644 HHS196644 GXW196644 GOA196644 GEE196644 FUI196644 FKM196644 FAQ196644 EQU196644 EGY196644 DXC196644 DNG196644 DDK196644 CTO196644 CJS196644 BZW196644 BQA196644 BGE196644 AWI196644 AMM196644 ACQ196644 SU196644 IY196644 B196646 WVK131108 WLO131108 WBS131108 VRW131108 VIA131108 UYE131108 UOI131108 UEM131108 TUQ131108 TKU131108 TAY131108 SRC131108 SHG131108 RXK131108 RNO131108 RDS131108 QTW131108 QKA131108 QAE131108 PQI131108 PGM131108 OWQ131108 OMU131108 OCY131108 NTC131108 NJG131108 MZK131108 MPO131108 MFS131108 LVW131108 LMA131108 LCE131108 KSI131108 KIM131108 JYQ131108 JOU131108 JEY131108 IVC131108 ILG131108 IBK131108 HRO131108 HHS131108 GXW131108 GOA131108 GEE131108 FUI131108 FKM131108 FAQ131108 EQU131108 EGY131108 DXC131108 DNG131108 DDK131108 CTO131108 CJS131108 BZW131108 BQA131108 BGE131108 AWI131108 AMM131108 ACQ131108 SU131108 IY131108 B131110 WVK65572 WLO65572 WBS65572 VRW65572 VIA65572 UYE65572 UOI65572 UEM65572 TUQ65572 TKU65572 TAY65572 SRC65572 SHG65572 RXK65572 RNO65572 RDS65572 QTW65572 QKA65572 QAE65572 PQI65572 PGM65572 OWQ65572 OMU65572 OCY65572 NTC65572 NJG65572 MZK65572 MPO65572 MFS65572 LVW65572 LMA65572 LCE65572 KSI65572 KIM65572 JYQ65572 JOU65572 JEY65572 IVC65572 ILG65572 IBK65572 HRO65572 HHS65572 GXW65572 GOA65572 GEE65572 FUI65572 FKM65572 FAQ65572 EQU65572 EGY65572 DXC65572 DNG65572 DDK65572 CTO65572 CJS65572 BZW65572 BQA65572 BGE65572 AWI65572 AMM65572 ACQ65572 SU65572 IY65572 B65574 WVK34 WLO34 WBS34 VRW34 VIA34 UYE34 UOI34 UEM34 TUQ34 TKU34 TAY34 SRC34 SHG34 RXK34 RNO34 RDS34 QTW34 QKA34 QAE34 PQI34 PGM34 OWQ34 OMU34 OCY34 NTC34 NJG34 MZK34 MPO34 MFS34 LVW34 LMA34 LCE34 KSI34 KIM34 JYQ34 JOU34 JEY34 IVC34 ILG34 IBK34 HRO34 HHS34 GXW34 GOA34 GEE34 FUI34 FKM34 FAQ34 EQU34 EGY34 DXC34 DNG34 DDK34 CTO34 CJS34 BZW34 BQA34 BGE34 AWI34 AMM34 ACQ34 SU34 IY34 B34 WVK983053 WLO983053 WBS983053 VRW983053 VIA983053 UYE983053 UOI983053 UEM983053 TUQ983053 TKU983053 TAY983053 SRC983053 SHG983053 RXK983053 RNO983053 RDS983053 QTW983053 QKA983053 QAE983053 PQI983053 PGM983053 OWQ983053 OMU983053 OCY983053 NTC983053 NJG983053 MZK983053 MPO983053 MFS983053 LVW983053 LMA983053 LCE983053 KSI983053 KIM983053 JYQ983053 JOU983053 JEY983053 IVC983053 ILG983053 IBK983053 HRO983053 HHS983053 GXW983053 GOA983053 GEE983053 FUI983053 FKM983053 FAQ983053 EQU983053 EGY983053 DXC983053 DNG983053 DDK983053 CTO983053 CJS983053 BZW983053 BQA983053 BGE983053 AWI983053 AMM983053 ACQ983053 SU983053 IY983053 B983055 WVK917517 WLO917517 WBS917517 VRW917517 VIA917517 UYE917517 UOI917517 UEM917517 TUQ917517 TKU917517 TAY917517 SRC917517 SHG917517 RXK917517 RNO917517 RDS917517 QTW917517 QKA917517 QAE917517 PQI917517 PGM917517 OWQ917517 OMU917517 OCY917517 NTC917517 NJG917517 MZK917517 MPO917517 MFS917517 LVW917517 LMA917517 LCE917517 KSI917517 KIM917517 JYQ917517 JOU917517 JEY917517 IVC917517 ILG917517 IBK917517 HRO917517 HHS917517 GXW917517 GOA917517 GEE917517 FUI917517 FKM917517 FAQ917517 EQU917517 EGY917517 DXC917517 DNG917517 DDK917517 CTO917517 CJS917517 BZW917517 BQA917517 BGE917517 AWI917517 AMM917517 ACQ917517 SU917517 IY917517 B917519 WVK851981 WLO851981 WBS851981 VRW851981 VIA851981 UYE851981 UOI851981 UEM851981 TUQ851981 TKU851981 TAY851981 SRC851981 SHG851981 RXK851981 RNO851981 RDS851981 QTW851981 QKA851981 QAE851981 PQI851981 PGM851981 OWQ851981 OMU851981 OCY851981 NTC851981 NJG851981 MZK851981 MPO851981 MFS851981 LVW851981 LMA851981 LCE851981 KSI851981 KIM851981 JYQ851981 JOU851981 JEY851981 IVC851981 ILG851981 IBK851981 HRO851981 HHS851981 GXW851981 GOA851981 GEE851981 FUI851981 FKM851981 FAQ851981 EQU851981 EGY851981 DXC851981 DNG851981 DDK851981 CTO851981 CJS851981 BZW851981 BQA851981 BGE851981 AWI851981 AMM851981 ACQ851981 SU851981 IY851981 B851983 WVK786445 WLO786445 WBS786445 VRW786445 VIA786445 UYE786445 UOI786445 UEM786445 TUQ786445 TKU786445 TAY786445 SRC786445 SHG786445 RXK786445 RNO786445 RDS786445 QTW786445 QKA786445 QAE786445 PQI786445 PGM786445 OWQ786445 OMU786445 OCY786445 NTC786445 NJG786445 MZK786445 MPO786445 MFS786445 LVW786445 LMA786445 LCE786445 KSI786445 KIM786445 JYQ786445 JOU786445 JEY786445 IVC786445 ILG786445 IBK786445 HRO786445 HHS786445 GXW786445 GOA786445 GEE786445 FUI786445 FKM786445 FAQ786445 EQU786445 EGY786445 DXC786445 DNG786445 DDK786445 CTO786445 CJS786445 BZW786445 BQA786445 BGE786445 AWI786445 AMM786445 ACQ786445 SU786445 IY786445 B786447 WVK720909 WLO720909 WBS720909 VRW720909 VIA720909 UYE720909 UOI720909 UEM720909 TUQ720909 TKU720909 TAY720909 SRC720909 SHG720909 RXK720909 RNO720909 RDS720909 QTW720909 QKA720909 QAE720909 PQI720909 PGM720909 OWQ720909 OMU720909 OCY720909 NTC720909 NJG720909 MZK720909 MPO720909 MFS720909 LVW720909 LMA720909 LCE720909 KSI720909 KIM720909 JYQ720909 JOU720909 JEY720909 IVC720909 ILG720909 IBK720909 HRO720909 HHS720909 GXW720909 GOA720909 GEE720909 FUI720909 FKM720909 FAQ720909 EQU720909 EGY720909 DXC720909 DNG720909 DDK720909 CTO720909 CJS720909 BZW720909 BQA720909 BGE720909 AWI720909 AMM720909 ACQ720909 SU720909 IY720909 B720911 WVK655373 WLO655373 WBS655373 VRW655373 VIA655373 UYE655373 UOI655373 UEM655373 TUQ655373 TKU655373 TAY655373 SRC655373 SHG655373 RXK655373 RNO655373 RDS655373 QTW655373 QKA655373 QAE655373 PQI655373 PGM655373 OWQ655373 OMU655373 OCY655373 NTC655373 NJG655373 MZK655373 MPO655373 MFS655373 LVW655373 LMA655373 LCE655373 KSI655373 KIM655373 JYQ655373 JOU655373 JEY655373 IVC655373 ILG655373 IBK655373 HRO655373 HHS655373 GXW655373 GOA655373 GEE655373 FUI655373 FKM655373 FAQ655373 EQU655373 EGY655373 DXC655373 DNG655373 DDK655373 CTO655373 CJS655373 BZW655373 BQA655373 BGE655373 AWI655373 AMM655373 ACQ655373 SU655373 IY655373 B655375 WVK589837 WLO589837 WBS589837 VRW589837 VIA589837 UYE589837 UOI589837 UEM589837 TUQ589837 TKU589837 TAY589837 SRC589837 SHG589837 RXK589837 RNO589837 RDS589837 QTW589837 QKA589837 QAE589837 PQI589837 PGM589837 OWQ589837 OMU589837 OCY589837 NTC589837 NJG589837 MZK589837 MPO589837 MFS589837 LVW589837 LMA589837 LCE589837 KSI589837 KIM589837 JYQ589837 JOU589837 JEY589837 IVC589837 ILG589837 IBK589837 HRO589837 HHS589837 GXW589837 GOA589837 GEE589837 FUI589837 FKM589837 FAQ589837 EQU589837 EGY589837 DXC589837 DNG589837 DDK589837 CTO589837 CJS589837 BZW589837 BQA589837 BGE589837 AWI589837 AMM589837 ACQ589837 SU589837 IY589837 B589839 WVK524301 WLO524301 WBS524301 VRW524301 VIA524301 UYE524301 UOI524301 UEM524301 TUQ524301 TKU524301 TAY524301 SRC524301 SHG524301 RXK524301 RNO524301 RDS524301 QTW524301 QKA524301 QAE524301 PQI524301 PGM524301 OWQ524301 OMU524301 OCY524301 NTC524301 NJG524301 MZK524301 MPO524301 MFS524301 LVW524301 LMA524301 LCE524301 KSI524301 KIM524301 JYQ524301 JOU524301 JEY524301 IVC524301 ILG524301 IBK524301 HRO524301 HHS524301 GXW524301 GOA524301 GEE524301 FUI524301 FKM524301 FAQ524301 EQU524301 EGY524301 DXC524301 DNG524301 DDK524301 CTO524301 CJS524301 BZW524301 BQA524301 BGE524301 AWI524301 AMM524301 ACQ524301 SU524301 IY524301 B524303 WVK458765 WLO458765 WBS458765 VRW458765 VIA458765 UYE458765 UOI458765 UEM458765 TUQ458765 TKU458765 TAY458765 SRC458765 SHG458765 RXK458765 RNO458765 RDS458765 QTW458765 QKA458765 QAE458765 PQI458765 PGM458765 OWQ458765 OMU458765 OCY458765 NTC458765 NJG458765 MZK458765 MPO458765 MFS458765 LVW458765 LMA458765 LCE458765 KSI458765 KIM458765 JYQ458765 JOU458765 JEY458765 IVC458765 ILG458765 IBK458765 HRO458765 HHS458765 GXW458765 GOA458765 GEE458765 FUI458765 FKM458765 FAQ458765 EQU458765 EGY458765 DXC458765 DNG458765 DDK458765 CTO458765 CJS458765 BZW458765 BQA458765 BGE458765 AWI458765 AMM458765 ACQ458765 SU458765 IY458765 B458767 WVK393229 WLO393229 WBS393229 VRW393229 VIA393229 UYE393229 UOI393229 UEM393229 TUQ393229 TKU393229 TAY393229 SRC393229 SHG393229 RXK393229 RNO393229 RDS393229 QTW393229 QKA393229 QAE393229 PQI393229 PGM393229 OWQ393229 OMU393229 OCY393229 NTC393229 NJG393229 MZK393229 MPO393229 MFS393229 LVW393229 LMA393229 LCE393229 KSI393229 KIM393229 JYQ393229 JOU393229 JEY393229 IVC393229 ILG393229 IBK393229 HRO393229 HHS393229 GXW393229 GOA393229 GEE393229 FUI393229 FKM393229 FAQ393229 EQU393229 EGY393229 DXC393229 DNG393229 DDK393229 CTO393229 CJS393229 BZW393229 BQA393229 BGE393229 AWI393229 AMM393229 ACQ393229 SU393229 IY393229 B393231 WVK327693 WLO327693 WBS327693 VRW327693 VIA327693 UYE327693 UOI327693 UEM327693 TUQ327693 TKU327693 TAY327693 SRC327693 SHG327693 RXK327693 RNO327693 RDS327693 QTW327693 QKA327693 QAE327693 PQI327693 PGM327693 OWQ327693 OMU327693 OCY327693 NTC327693 NJG327693 MZK327693 MPO327693 MFS327693 LVW327693 LMA327693 LCE327693 KSI327693 KIM327693 JYQ327693 JOU327693 JEY327693 IVC327693 ILG327693 IBK327693 HRO327693 HHS327693 GXW327693 GOA327693 GEE327693 FUI327693 FKM327693 FAQ327693 EQU327693 EGY327693 DXC327693 DNG327693 DDK327693 CTO327693 CJS327693 BZW327693 BQA327693 BGE327693 AWI327693 AMM327693 ACQ327693 SU327693 IY327693 B327695 WVK262157 WLO262157 WBS262157 VRW262157 VIA262157 UYE262157 UOI262157 UEM262157 TUQ262157 TKU262157 TAY262157 SRC262157 SHG262157 RXK262157 RNO262157 RDS262157 QTW262157 QKA262157 QAE262157 PQI262157 PGM262157 OWQ262157 OMU262157 OCY262157 NTC262157 NJG262157 MZK262157 MPO262157 MFS262157 LVW262157 LMA262157 LCE262157 KSI262157 KIM262157 JYQ262157 JOU262157 JEY262157 IVC262157 ILG262157 IBK262157 HRO262157 HHS262157 GXW262157 GOA262157 GEE262157 FUI262157 FKM262157 FAQ262157 EQU262157 EGY262157 DXC262157 DNG262157 DDK262157 CTO262157 CJS262157 BZW262157 BQA262157 BGE262157 AWI262157 AMM262157 ACQ262157 SU262157 IY262157 B262159 WVK196621 WLO196621 WBS196621 VRW196621 VIA196621 UYE196621 UOI196621 UEM196621 TUQ196621 TKU196621 TAY196621 SRC196621 SHG196621 RXK196621 RNO196621 RDS196621 QTW196621 QKA196621 QAE196621 PQI196621 PGM196621 OWQ196621 OMU196621 OCY196621 NTC196621 NJG196621 MZK196621 MPO196621 MFS196621 LVW196621 LMA196621 LCE196621 KSI196621 KIM196621 JYQ196621 JOU196621 JEY196621 IVC196621 ILG196621 IBK196621 HRO196621 HHS196621 GXW196621 GOA196621 GEE196621 FUI196621 FKM196621 FAQ196621 EQU196621 EGY196621 DXC196621 DNG196621 DDK196621 CTO196621 CJS196621 BZW196621 BQA196621 BGE196621 AWI196621 AMM196621 ACQ196621 SU196621 IY196621 B196623 WVK131085 WLO131085 WBS131085 VRW131085 VIA131085 UYE131085 UOI131085 UEM131085 TUQ131085 TKU131085 TAY131085 SRC131085 SHG131085 RXK131085 RNO131085 RDS131085 QTW131085 QKA131085 QAE131085 PQI131085 PGM131085 OWQ131085 OMU131085 OCY131085 NTC131085 NJG131085 MZK131085 MPO131085 MFS131085 LVW131085 LMA131085 LCE131085 KSI131085 KIM131085 JYQ131085 JOU131085 JEY131085 IVC131085 ILG131085 IBK131085 HRO131085 HHS131085 GXW131085 GOA131085 GEE131085 FUI131085 FKM131085 FAQ131085 EQU131085 EGY131085 DXC131085 DNG131085 DDK131085 CTO131085 CJS131085 BZW131085 BQA131085 BGE131085 AWI131085 AMM131085 ACQ131085 SU131085 IY131085 B131087 WVK65549 WLO65549 WBS65549 VRW65549 VIA65549 UYE65549 UOI65549 UEM65549 TUQ65549 TKU65549 TAY65549 SRC65549 SHG65549 RXK65549 RNO65549 RDS65549 QTW65549 QKA65549 QAE65549 PQI65549 PGM65549 OWQ65549 OMU65549 OCY65549 NTC65549 NJG65549 MZK65549 MPO65549 MFS65549 LVW65549 LMA65549 LCE65549 KSI65549 KIM65549 JYQ65549 JOU65549 JEY65549 IVC65549 ILG65549 IBK65549 HRO65549 HHS65549 GXW65549 GOA65549 GEE65549 FUI65549 FKM65549 FAQ65549 EQU65549 EGY65549 DXC65549 DNG65549 DDK65549 CTO65549 CJS65549 BZW65549 BQA65549 BGE65549 AWI65549 AMM65549 ACQ65549 SU65549 IY65549 B65551 WVK8 WLO8 WBS8 VRW8 VIA8 UYE8 UOI8 UEM8 TUQ8 TKU8 TAY8 SRC8 SHG8 RXK8 RNO8 RDS8 QTW8 QKA8 QAE8 PQI8 PGM8 OWQ8 OMU8 OCY8 NTC8 NJG8 MZK8 MPO8 MFS8 LVW8 LMA8 LCE8 KSI8 KIM8 JYQ8 JOU8 JEY8 IVC8 ILG8 IBK8 HRO8 HHS8 GXW8 GOA8 GEE8 FUI8 FKM8 FAQ8 EQU8 EGY8 DXC8 DNG8 DDK8 CTO8 CJS8 BZW8 BQA8 BGE8 AWI8 AMM8 ACQ8 SU8 IY8 B8 WVK983055:WVK983064 WLO983055:WLO983064 WBS983055:WBS983064 VRW983055:VRW983064 VIA983055:VIA983064 UYE983055:UYE983064 UOI983055:UOI983064 UEM983055:UEM983064 TUQ983055:TUQ983064 TKU983055:TKU983064 TAY983055:TAY983064 SRC983055:SRC983064 SHG983055:SHG983064 RXK983055:RXK983064 RNO983055:RNO983064 RDS983055:RDS983064 QTW983055:QTW983064 QKA983055:QKA983064 QAE983055:QAE983064 PQI983055:PQI983064 PGM983055:PGM983064 OWQ983055:OWQ983064 OMU983055:OMU983064 OCY983055:OCY983064 NTC983055:NTC983064 NJG983055:NJG983064 MZK983055:MZK983064 MPO983055:MPO983064 MFS983055:MFS983064 LVW983055:LVW983064 LMA983055:LMA983064 LCE983055:LCE983064 KSI983055:KSI983064 KIM983055:KIM983064 JYQ983055:JYQ983064 JOU983055:JOU983064 JEY983055:JEY983064 IVC983055:IVC983064 ILG983055:ILG983064 IBK983055:IBK983064 HRO983055:HRO983064 HHS983055:HHS983064 GXW983055:GXW983064 GOA983055:GOA983064 GEE983055:GEE983064 FUI983055:FUI983064 FKM983055:FKM983064 FAQ983055:FAQ983064 EQU983055:EQU983064 EGY983055:EGY983064 DXC983055:DXC983064 DNG983055:DNG983064 DDK983055:DDK983064 CTO983055:CTO983064 CJS983055:CJS983064 BZW983055:BZW983064 BQA983055:BQA983064 BGE983055:BGE983064 AWI983055:AWI983064 AMM983055:AMM983064 ACQ983055:ACQ983064 SU983055:SU983064 IY983055:IY983064 B983057:B983066 WVK917519:WVK917528 WLO917519:WLO917528 WBS917519:WBS917528 VRW917519:VRW917528 VIA917519:VIA917528 UYE917519:UYE917528 UOI917519:UOI917528 UEM917519:UEM917528 TUQ917519:TUQ917528 TKU917519:TKU917528 TAY917519:TAY917528 SRC917519:SRC917528 SHG917519:SHG917528 RXK917519:RXK917528 RNO917519:RNO917528 RDS917519:RDS917528 QTW917519:QTW917528 QKA917519:QKA917528 QAE917519:QAE917528 PQI917519:PQI917528 PGM917519:PGM917528 OWQ917519:OWQ917528 OMU917519:OMU917528 OCY917519:OCY917528 NTC917519:NTC917528 NJG917519:NJG917528 MZK917519:MZK917528 MPO917519:MPO917528 MFS917519:MFS917528 LVW917519:LVW917528 LMA917519:LMA917528 LCE917519:LCE917528 KSI917519:KSI917528 KIM917519:KIM917528 JYQ917519:JYQ917528 JOU917519:JOU917528 JEY917519:JEY917528 IVC917519:IVC917528 ILG917519:ILG917528 IBK917519:IBK917528 HRO917519:HRO917528 HHS917519:HHS917528 GXW917519:GXW917528 GOA917519:GOA917528 GEE917519:GEE917528 FUI917519:FUI917528 FKM917519:FKM917528 FAQ917519:FAQ917528 EQU917519:EQU917528 EGY917519:EGY917528 DXC917519:DXC917528 DNG917519:DNG917528 DDK917519:DDK917528 CTO917519:CTO917528 CJS917519:CJS917528 BZW917519:BZW917528 BQA917519:BQA917528 BGE917519:BGE917528 AWI917519:AWI917528 AMM917519:AMM917528 ACQ917519:ACQ917528 SU917519:SU917528 IY917519:IY917528 B917521:B917530 WVK851983:WVK851992 WLO851983:WLO851992 WBS851983:WBS851992 VRW851983:VRW851992 VIA851983:VIA851992 UYE851983:UYE851992 UOI851983:UOI851992 UEM851983:UEM851992 TUQ851983:TUQ851992 TKU851983:TKU851992 TAY851983:TAY851992 SRC851983:SRC851992 SHG851983:SHG851992 RXK851983:RXK851992 RNO851983:RNO851992 RDS851983:RDS851992 QTW851983:QTW851992 QKA851983:QKA851992 QAE851983:QAE851992 PQI851983:PQI851992 PGM851983:PGM851992 OWQ851983:OWQ851992 OMU851983:OMU851992 OCY851983:OCY851992 NTC851983:NTC851992 NJG851983:NJG851992 MZK851983:MZK851992 MPO851983:MPO851992 MFS851983:MFS851992 LVW851983:LVW851992 LMA851983:LMA851992 LCE851983:LCE851992 KSI851983:KSI851992 KIM851983:KIM851992 JYQ851983:JYQ851992 JOU851983:JOU851992 JEY851983:JEY851992 IVC851983:IVC851992 ILG851983:ILG851992 IBK851983:IBK851992 HRO851983:HRO851992 HHS851983:HHS851992 GXW851983:GXW851992 GOA851983:GOA851992 GEE851983:GEE851992 FUI851983:FUI851992 FKM851983:FKM851992 FAQ851983:FAQ851992 EQU851983:EQU851992 EGY851983:EGY851992 DXC851983:DXC851992 DNG851983:DNG851992 DDK851983:DDK851992 CTO851983:CTO851992 CJS851983:CJS851992 BZW851983:BZW851992 BQA851983:BQA851992 BGE851983:BGE851992 AWI851983:AWI851992 AMM851983:AMM851992 ACQ851983:ACQ851992 SU851983:SU851992 IY851983:IY851992 B851985:B851994 WVK786447:WVK786456 WLO786447:WLO786456 WBS786447:WBS786456 VRW786447:VRW786456 VIA786447:VIA786456 UYE786447:UYE786456 UOI786447:UOI786456 UEM786447:UEM786456 TUQ786447:TUQ786456 TKU786447:TKU786456 TAY786447:TAY786456 SRC786447:SRC786456 SHG786447:SHG786456 RXK786447:RXK786456 RNO786447:RNO786456 RDS786447:RDS786456 QTW786447:QTW786456 QKA786447:QKA786456 QAE786447:QAE786456 PQI786447:PQI786456 PGM786447:PGM786456 OWQ786447:OWQ786456 OMU786447:OMU786456 OCY786447:OCY786456 NTC786447:NTC786456 NJG786447:NJG786456 MZK786447:MZK786456 MPO786447:MPO786456 MFS786447:MFS786456 LVW786447:LVW786456 LMA786447:LMA786456 LCE786447:LCE786456 KSI786447:KSI786456 KIM786447:KIM786456 JYQ786447:JYQ786456 JOU786447:JOU786456 JEY786447:JEY786456 IVC786447:IVC786456 ILG786447:ILG786456 IBK786447:IBK786456 HRO786447:HRO786456 HHS786447:HHS786456 GXW786447:GXW786456 GOA786447:GOA786456 GEE786447:GEE786456 FUI786447:FUI786456 FKM786447:FKM786456 FAQ786447:FAQ786456 EQU786447:EQU786456 EGY786447:EGY786456 DXC786447:DXC786456 DNG786447:DNG786456 DDK786447:DDK786456 CTO786447:CTO786456 CJS786447:CJS786456 BZW786447:BZW786456 BQA786447:BQA786456 BGE786447:BGE786456 AWI786447:AWI786456 AMM786447:AMM786456 ACQ786447:ACQ786456 SU786447:SU786456 IY786447:IY786456 B786449:B786458 WVK720911:WVK720920 WLO720911:WLO720920 WBS720911:WBS720920 VRW720911:VRW720920 VIA720911:VIA720920 UYE720911:UYE720920 UOI720911:UOI720920 UEM720911:UEM720920 TUQ720911:TUQ720920 TKU720911:TKU720920 TAY720911:TAY720920 SRC720911:SRC720920 SHG720911:SHG720920 RXK720911:RXK720920 RNO720911:RNO720920 RDS720911:RDS720920 QTW720911:QTW720920 QKA720911:QKA720920 QAE720911:QAE720920 PQI720911:PQI720920 PGM720911:PGM720920 OWQ720911:OWQ720920 OMU720911:OMU720920 OCY720911:OCY720920 NTC720911:NTC720920 NJG720911:NJG720920 MZK720911:MZK720920 MPO720911:MPO720920 MFS720911:MFS720920 LVW720911:LVW720920 LMA720911:LMA720920 LCE720911:LCE720920 KSI720911:KSI720920 KIM720911:KIM720920 JYQ720911:JYQ720920 JOU720911:JOU720920 JEY720911:JEY720920 IVC720911:IVC720920 ILG720911:ILG720920 IBK720911:IBK720920 HRO720911:HRO720920 HHS720911:HHS720920 GXW720911:GXW720920 GOA720911:GOA720920 GEE720911:GEE720920 FUI720911:FUI720920 FKM720911:FKM720920 FAQ720911:FAQ720920 EQU720911:EQU720920 EGY720911:EGY720920 DXC720911:DXC720920 DNG720911:DNG720920 DDK720911:DDK720920 CTO720911:CTO720920 CJS720911:CJS720920 BZW720911:BZW720920 BQA720911:BQA720920 BGE720911:BGE720920 AWI720911:AWI720920 AMM720911:AMM720920 ACQ720911:ACQ720920 SU720911:SU720920 IY720911:IY720920 B720913:B720922 WVK655375:WVK655384 WLO655375:WLO655384 WBS655375:WBS655384 VRW655375:VRW655384 VIA655375:VIA655384 UYE655375:UYE655384 UOI655375:UOI655384 UEM655375:UEM655384 TUQ655375:TUQ655384 TKU655375:TKU655384 TAY655375:TAY655384 SRC655375:SRC655384 SHG655375:SHG655384 RXK655375:RXK655384 RNO655375:RNO655384 RDS655375:RDS655384 QTW655375:QTW655384 QKA655375:QKA655384 QAE655375:QAE655384 PQI655375:PQI655384 PGM655375:PGM655384 OWQ655375:OWQ655384 OMU655375:OMU655384 OCY655375:OCY655384 NTC655375:NTC655384 NJG655375:NJG655384 MZK655375:MZK655384 MPO655375:MPO655384 MFS655375:MFS655384 LVW655375:LVW655384 LMA655375:LMA655384 LCE655375:LCE655384 KSI655375:KSI655384 KIM655375:KIM655384 JYQ655375:JYQ655384 JOU655375:JOU655384 JEY655375:JEY655384 IVC655375:IVC655384 ILG655375:ILG655384 IBK655375:IBK655384 HRO655375:HRO655384 HHS655375:HHS655384 GXW655375:GXW655384 GOA655375:GOA655384 GEE655375:GEE655384 FUI655375:FUI655384 FKM655375:FKM655384 FAQ655375:FAQ655384 EQU655375:EQU655384 EGY655375:EGY655384 DXC655375:DXC655384 DNG655375:DNG655384 DDK655375:DDK655384 CTO655375:CTO655384 CJS655375:CJS655384 BZW655375:BZW655384 BQA655375:BQA655384 BGE655375:BGE655384 AWI655375:AWI655384 AMM655375:AMM655384 ACQ655375:ACQ655384 SU655375:SU655384 IY655375:IY655384 B655377:B655386 WVK589839:WVK589848 WLO589839:WLO589848 WBS589839:WBS589848 VRW589839:VRW589848 VIA589839:VIA589848 UYE589839:UYE589848 UOI589839:UOI589848 UEM589839:UEM589848 TUQ589839:TUQ589848 TKU589839:TKU589848 TAY589839:TAY589848 SRC589839:SRC589848 SHG589839:SHG589848 RXK589839:RXK589848 RNO589839:RNO589848 RDS589839:RDS589848 QTW589839:QTW589848 QKA589839:QKA589848 QAE589839:QAE589848 PQI589839:PQI589848 PGM589839:PGM589848 OWQ589839:OWQ589848 OMU589839:OMU589848 OCY589839:OCY589848 NTC589839:NTC589848 NJG589839:NJG589848 MZK589839:MZK589848 MPO589839:MPO589848 MFS589839:MFS589848 LVW589839:LVW589848 LMA589839:LMA589848 LCE589839:LCE589848 KSI589839:KSI589848 KIM589839:KIM589848 JYQ589839:JYQ589848 JOU589839:JOU589848 JEY589839:JEY589848 IVC589839:IVC589848 ILG589839:ILG589848 IBK589839:IBK589848 HRO589839:HRO589848 HHS589839:HHS589848 GXW589839:GXW589848 GOA589839:GOA589848 GEE589839:GEE589848 FUI589839:FUI589848 FKM589839:FKM589848 FAQ589839:FAQ589848 EQU589839:EQU589848 EGY589839:EGY589848 DXC589839:DXC589848 DNG589839:DNG589848 DDK589839:DDK589848 CTO589839:CTO589848 CJS589839:CJS589848 BZW589839:BZW589848 BQA589839:BQA589848 BGE589839:BGE589848 AWI589839:AWI589848 AMM589839:AMM589848 ACQ589839:ACQ589848 SU589839:SU589848 IY589839:IY589848 B589841:B589850 WVK524303:WVK524312 WLO524303:WLO524312 WBS524303:WBS524312 VRW524303:VRW524312 VIA524303:VIA524312 UYE524303:UYE524312 UOI524303:UOI524312 UEM524303:UEM524312 TUQ524303:TUQ524312 TKU524303:TKU524312 TAY524303:TAY524312 SRC524303:SRC524312 SHG524303:SHG524312 RXK524303:RXK524312 RNO524303:RNO524312 RDS524303:RDS524312 QTW524303:QTW524312 QKA524303:QKA524312 QAE524303:QAE524312 PQI524303:PQI524312 PGM524303:PGM524312 OWQ524303:OWQ524312 OMU524303:OMU524312 OCY524303:OCY524312 NTC524303:NTC524312 NJG524303:NJG524312 MZK524303:MZK524312 MPO524303:MPO524312 MFS524303:MFS524312 LVW524303:LVW524312 LMA524303:LMA524312 LCE524303:LCE524312 KSI524303:KSI524312 KIM524303:KIM524312 JYQ524303:JYQ524312 JOU524303:JOU524312 JEY524303:JEY524312 IVC524303:IVC524312 ILG524303:ILG524312 IBK524303:IBK524312 HRO524303:HRO524312 HHS524303:HHS524312 GXW524303:GXW524312 GOA524303:GOA524312 GEE524303:GEE524312 FUI524303:FUI524312 FKM524303:FKM524312 FAQ524303:FAQ524312 EQU524303:EQU524312 EGY524303:EGY524312 DXC524303:DXC524312 DNG524303:DNG524312 DDK524303:DDK524312 CTO524303:CTO524312 CJS524303:CJS524312 BZW524303:BZW524312 BQA524303:BQA524312 BGE524303:BGE524312 AWI524303:AWI524312 AMM524303:AMM524312 ACQ524303:ACQ524312 SU524303:SU524312 IY524303:IY524312 B524305:B524314 WVK458767:WVK458776 WLO458767:WLO458776 WBS458767:WBS458776 VRW458767:VRW458776 VIA458767:VIA458776 UYE458767:UYE458776 UOI458767:UOI458776 UEM458767:UEM458776 TUQ458767:TUQ458776 TKU458767:TKU458776 TAY458767:TAY458776 SRC458767:SRC458776 SHG458767:SHG458776 RXK458767:RXK458776 RNO458767:RNO458776 RDS458767:RDS458776 QTW458767:QTW458776 QKA458767:QKA458776 QAE458767:QAE458776 PQI458767:PQI458776 PGM458767:PGM458776 OWQ458767:OWQ458776 OMU458767:OMU458776 OCY458767:OCY458776 NTC458767:NTC458776 NJG458767:NJG458776 MZK458767:MZK458776 MPO458767:MPO458776 MFS458767:MFS458776 LVW458767:LVW458776 LMA458767:LMA458776 LCE458767:LCE458776 KSI458767:KSI458776 KIM458767:KIM458776 JYQ458767:JYQ458776 JOU458767:JOU458776 JEY458767:JEY458776 IVC458767:IVC458776 ILG458767:ILG458776 IBK458767:IBK458776 HRO458767:HRO458776 HHS458767:HHS458776 GXW458767:GXW458776 GOA458767:GOA458776 GEE458767:GEE458776 FUI458767:FUI458776 FKM458767:FKM458776 FAQ458767:FAQ458776 EQU458767:EQU458776 EGY458767:EGY458776 DXC458767:DXC458776 DNG458767:DNG458776 DDK458767:DDK458776 CTO458767:CTO458776 CJS458767:CJS458776 BZW458767:BZW458776 BQA458767:BQA458776 BGE458767:BGE458776 AWI458767:AWI458776 AMM458767:AMM458776 ACQ458767:ACQ458776 SU458767:SU458776 IY458767:IY458776 B458769:B458778 WVK393231:WVK393240 WLO393231:WLO393240 WBS393231:WBS393240 VRW393231:VRW393240 VIA393231:VIA393240 UYE393231:UYE393240 UOI393231:UOI393240 UEM393231:UEM393240 TUQ393231:TUQ393240 TKU393231:TKU393240 TAY393231:TAY393240 SRC393231:SRC393240 SHG393231:SHG393240 RXK393231:RXK393240 RNO393231:RNO393240 RDS393231:RDS393240 QTW393231:QTW393240 QKA393231:QKA393240 QAE393231:QAE393240 PQI393231:PQI393240 PGM393231:PGM393240 OWQ393231:OWQ393240 OMU393231:OMU393240 OCY393231:OCY393240 NTC393231:NTC393240 NJG393231:NJG393240 MZK393231:MZK393240 MPO393231:MPO393240 MFS393231:MFS393240 LVW393231:LVW393240 LMA393231:LMA393240 LCE393231:LCE393240 KSI393231:KSI393240 KIM393231:KIM393240 JYQ393231:JYQ393240 JOU393231:JOU393240 JEY393231:JEY393240 IVC393231:IVC393240 ILG393231:ILG393240 IBK393231:IBK393240 HRO393231:HRO393240 HHS393231:HHS393240 GXW393231:GXW393240 GOA393231:GOA393240 GEE393231:GEE393240 FUI393231:FUI393240 FKM393231:FKM393240 FAQ393231:FAQ393240 EQU393231:EQU393240 EGY393231:EGY393240 DXC393231:DXC393240 DNG393231:DNG393240 DDK393231:DDK393240 CTO393231:CTO393240 CJS393231:CJS393240 BZW393231:BZW393240 BQA393231:BQA393240 BGE393231:BGE393240 AWI393231:AWI393240 AMM393231:AMM393240 ACQ393231:ACQ393240 SU393231:SU393240 IY393231:IY393240 B393233:B393242 WVK327695:WVK327704 WLO327695:WLO327704 WBS327695:WBS327704 VRW327695:VRW327704 VIA327695:VIA327704 UYE327695:UYE327704 UOI327695:UOI327704 UEM327695:UEM327704 TUQ327695:TUQ327704 TKU327695:TKU327704 TAY327695:TAY327704 SRC327695:SRC327704 SHG327695:SHG327704 RXK327695:RXK327704 RNO327695:RNO327704 RDS327695:RDS327704 QTW327695:QTW327704 QKA327695:QKA327704 QAE327695:QAE327704 PQI327695:PQI327704 PGM327695:PGM327704 OWQ327695:OWQ327704 OMU327695:OMU327704 OCY327695:OCY327704 NTC327695:NTC327704 NJG327695:NJG327704 MZK327695:MZK327704 MPO327695:MPO327704 MFS327695:MFS327704 LVW327695:LVW327704 LMA327695:LMA327704 LCE327695:LCE327704 KSI327695:KSI327704 KIM327695:KIM327704 JYQ327695:JYQ327704 JOU327695:JOU327704 JEY327695:JEY327704 IVC327695:IVC327704 ILG327695:ILG327704 IBK327695:IBK327704 HRO327695:HRO327704 HHS327695:HHS327704 GXW327695:GXW327704 GOA327695:GOA327704 GEE327695:GEE327704 FUI327695:FUI327704 FKM327695:FKM327704 FAQ327695:FAQ327704 EQU327695:EQU327704 EGY327695:EGY327704 DXC327695:DXC327704 DNG327695:DNG327704 DDK327695:DDK327704 CTO327695:CTO327704 CJS327695:CJS327704 BZW327695:BZW327704 BQA327695:BQA327704 BGE327695:BGE327704 AWI327695:AWI327704 AMM327695:AMM327704 ACQ327695:ACQ327704 SU327695:SU327704 IY327695:IY327704 B327697:B327706 WVK262159:WVK262168 WLO262159:WLO262168 WBS262159:WBS262168 VRW262159:VRW262168 VIA262159:VIA262168 UYE262159:UYE262168 UOI262159:UOI262168 UEM262159:UEM262168 TUQ262159:TUQ262168 TKU262159:TKU262168 TAY262159:TAY262168 SRC262159:SRC262168 SHG262159:SHG262168 RXK262159:RXK262168 RNO262159:RNO262168 RDS262159:RDS262168 QTW262159:QTW262168 QKA262159:QKA262168 QAE262159:QAE262168 PQI262159:PQI262168 PGM262159:PGM262168 OWQ262159:OWQ262168 OMU262159:OMU262168 OCY262159:OCY262168 NTC262159:NTC262168 NJG262159:NJG262168 MZK262159:MZK262168 MPO262159:MPO262168 MFS262159:MFS262168 LVW262159:LVW262168 LMA262159:LMA262168 LCE262159:LCE262168 KSI262159:KSI262168 KIM262159:KIM262168 JYQ262159:JYQ262168 JOU262159:JOU262168 JEY262159:JEY262168 IVC262159:IVC262168 ILG262159:ILG262168 IBK262159:IBK262168 HRO262159:HRO262168 HHS262159:HHS262168 GXW262159:GXW262168 GOA262159:GOA262168 GEE262159:GEE262168 FUI262159:FUI262168 FKM262159:FKM262168 FAQ262159:FAQ262168 EQU262159:EQU262168 EGY262159:EGY262168 DXC262159:DXC262168 DNG262159:DNG262168 DDK262159:DDK262168 CTO262159:CTO262168 CJS262159:CJS262168 BZW262159:BZW262168 BQA262159:BQA262168 BGE262159:BGE262168 AWI262159:AWI262168 AMM262159:AMM262168 ACQ262159:ACQ262168 SU262159:SU262168 IY262159:IY262168 B262161:B262170 WVK196623:WVK196632 WLO196623:WLO196632 WBS196623:WBS196632 VRW196623:VRW196632 VIA196623:VIA196632 UYE196623:UYE196632 UOI196623:UOI196632 UEM196623:UEM196632 TUQ196623:TUQ196632 TKU196623:TKU196632 TAY196623:TAY196632 SRC196623:SRC196632 SHG196623:SHG196632 RXK196623:RXK196632 RNO196623:RNO196632 RDS196623:RDS196632 QTW196623:QTW196632 QKA196623:QKA196632 QAE196623:QAE196632 PQI196623:PQI196632 PGM196623:PGM196632 OWQ196623:OWQ196632 OMU196623:OMU196632 OCY196623:OCY196632 NTC196623:NTC196632 NJG196623:NJG196632 MZK196623:MZK196632 MPO196623:MPO196632 MFS196623:MFS196632 LVW196623:LVW196632 LMA196623:LMA196632 LCE196623:LCE196632 KSI196623:KSI196632 KIM196623:KIM196632 JYQ196623:JYQ196632 JOU196623:JOU196632 JEY196623:JEY196632 IVC196623:IVC196632 ILG196623:ILG196632 IBK196623:IBK196632 HRO196623:HRO196632 HHS196623:HHS196632 GXW196623:GXW196632 GOA196623:GOA196632 GEE196623:GEE196632 FUI196623:FUI196632 FKM196623:FKM196632 FAQ196623:FAQ196632 EQU196623:EQU196632 EGY196623:EGY196632 DXC196623:DXC196632 DNG196623:DNG196632 DDK196623:DDK196632 CTO196623:CTO196632 CJS196623:CJS196632 BZW196623:BZW196632 BQA196623:BQA196632 BGE196623:BGE196632 AWI196623:AWI196632 AMM196623:AMM196632 ACQ196623:ACQ196632 SU196623:SU196632 IY196623:IY196632 B196625:B196634 WVK131087:WVK131096 WLO131087:WLO131096 WBS131087:WBS131096 VRW131087:VRW131096 VIA131087:VIA131096 UYE131087:UYE131096 UOI131087:UOI131096 UEM131087:UEM131096 TUQ131087:TUQ131096 TKU131087:TKU131096 TAY131087:TAY131096 SRC131087:SRC131096 SHG131087:SHG131096 RXK131087:RXK131096 RNO131087:RNO131096 RDS131087:RDS131096 QTW131087:QTW131096 QKA131087:QKA131096 QAE131087:QAE131096 PQI131087:PQI131096 PGM131087:PGM131096 OWQ131087:OWQ131096 OMU131087:OMU131096 OCY131087:OCY131096 NTC131087:NTC131096 NJG131087:NJG131096 MZK131087:MZK131096 MPO131087:MPO131096 MFS131087:MFS131096 LVW131087:LVW131096 LMA131087:LMA131096 LCE131087:LCE131096 KSI131087:KSI131096 KIM131087:KIM131096 JYQ131087:JYQ131096 JOU131087:JOU131096 JEY131087:JEY131096 IVC131087:IVC131096 ILG131087:ILG131096 IBK131087:IBK131096 HRO131087:HRO131096 HHS131087:HHS131096 GXW131087:GXW131096 GOA131087:GOA131096 GEE131087:GEE131096 FUI131087:FUI131096 FKM131087:FKM131096 FAQ131087:FAQ131096 EQU131087:EQU131096 EGY131087:EGY131096 DXC131087:DXC131096 DNG131087:DNG131096 DDK131087:DDK131096 CTO131087:CTO131096 CJS131087:CJS131096 BZW131087:BZW131096 BQA131087:BQA131096 BGE131087:BGE131096 AWI131087:AWI131096 AMM131087:AMM131096 ACQ131087:ACQ131096 SU131087:SU131096 IY131087:IY131096 B131089:B131098 WVK65551:WVK65560 WLO65551:WLO65560 WBS65551:WBS65560 VRW65551:VRW65560 VIA65551:VIA65560 UYE65551:UYE65560 UOI65551:UOI65560 UEM65551:UEM65560 TUQ65551:TUQ65560 TKU65551:TKU65560 TAY65551:TAY65560 SRC65551:SRC65560 SHG65551:SHG65560 RXK65551:RXK65560 RNO65551:RNO65560 RDS65551:RDS65560 QTW65551:QTW65560 QKA65551:QKA65560 QAE65551:QAE65560 PQI65551:PQI65560 PGM65551:PGM65560 OWQ65551:OWQ65560 OMU65551:OMU65560 OCY65551:OCY65560 NTC65551:NTC65560 NJG65551:NJG65560 MZK65551:MZK65560 MPO65551:MPO65560 MFS65551:MFS65560 LVW65551:LVW65560 LMA65551:LMA65560 LCE65551:LCE65560 KSI65551:KSI65560 KIM65551:KIM65560 JYQ65551:JYQ65560 JOU65551:JOU65560 JEY65551:JEY65560 IVC65551:IVC65560 ILG65551:ILG65560 IBK65551:IBK65560 HRO65551:HRO65560 HHS65551:HHS65560 GXW65551:GXW65560 GOA65551:GOA65560 GEE65551:GEE65560 FUI65551:FUI65560 FKM65551:FKM65560 FAQ65551:FAQ65560 EQU65551:EQU65560 EGY65551:EGY65560 DXC65551:DXC65560 DNG65551:DNG65560 DDK65551:DDK65560 CTO65551:CTO65560 CJS65551:CJS65560 BZW65551:BZW65560 BQA65551:BQA65560 BGE65551:BGE65560 AWI65551:AWI65560 AMM65551:AMM65560 ACQ65551:ACQ65560 SU65551:SU65560 IY65551:IY65560 B65553:B65562 WVK10:WVK19 WLO10:WLO19 WBS10:WBS19 VRW10:VRW19 VIA10:VIA19 UYE10:UYE19 UOI10:UOI19 UEM10:UEM19 TUQ10:TUQ19 TKU10:TKU19 TAY10:TAY19 SRC10:SRC19 SHG10:SHG19 RXK10:RXK19 RNO10:RNO19 RDS10:RDS19 QTW10:QTW19 QKA10:QKA19 QAE10:QAE19 PQI10:PQI19 PGM10:PGM19 OWQ10:OWQ19 OMU10:OMU19 OCY10:OCY19 NTC10:NTC19 NJG10:NJG19 MZK10:MZK19 MPO10:MPO19 MFS10:MFS19 LVW10:LVW19 LMA10:LMA19 LCE10:LCE19 KSI10:KSI19 KIM10:KIM19 JYQ10:JYQ19 JOU10:JOU19 JEY10:JEY19 IVC10:IVC19 ILG10:ILG19 IBK10:IBK19 HRO10:HRO19 HHS10:HHS19 GXW10:GXW19 GOA10:GOA19 GEE10:GEE19 FUI10:FUI19 FKM10:FKM19 FAQ10:FAQ19 EQU10:EQU19 EGY10:EGY19 DXC10:DXC19 DNG10:DNG19 DDK10:DDK19 CTO10:CTO19 CJS10:CJS19 BZW10:BZW19 BQA10:BQA19 BGE10:BGE19 AWI10:AWI19 AMM10:AMM19 ACQ10:ACQ19 SU10:SU19 IY10:IY19 B10:B19 WVK983068:WVK983074 WLO983068:WLO983074 WBS983068:WBS983074 VRW983068:VRW983074 VIA983068:VIA983074 UYE983068:UYE983074 UOI983068:UOI983074 UEM983068:UEM983074 TUQ983068:TUQ983074 TKU983068:TKU983074 TAY983068:TAY983074 SRC983068:SRC983074 SHG983068:SHG983074 RXK983068:RXK983074 RNO983068:RNO983074 RDS983068:RDS983074 QTW983068:QTW983074 QKA983068:QKA983074 QAE983068:QAE983074 PQI983068:PQI983074 PGM983068:PGM983074 OWQ983068:OWQ983074 OMU983068:OMU983074 OCY983068:OCY983074 NTC983068:NTC983074 NJG983068:NJG983074 MZK983068:MZK983074 MPO983068:MPO983074 MFS983068:MFS983074 LVW983068:LVW983074 LMA983068:LMA983074 LCE983068:LCE983074 KSI983068:KSI983074 KIM983068:KIM983074 JYQ983068:JYQ983074 JOU983068:JOU983074 JEY983068:JEY983074 IVC983068:IVC983074 ILG983068:ILG983074 IBK983068:IBK983074 HRO983068:HRO983074 HHS983068:HHS983074 GXW983068:GXW983074 GOA983068:GOA983074 GEE983068:GEE983074 FUI983068:FUI983074 FKM983068:FKM983074 FAQ983068:FAQ983074 EQU983068:EQU983074 EGY983068:EGY983074 DXC983068:DXC983074 DNG983068:DNG983074 DDK983068:DDK983074 CTO983068:CTO983074 CJS983068:CJS983074 BZW983068:BZW983074 BQA983068:BQA983074 BGE983068:BGE983074 AWI983068:AWI983074 AMM983068:AMM983074 ACQ983068:ACQ983074 SU983068:SU983074 IY983068:IY983074 B983070:B983076 WVK917532:WVK917538 WLO917532:WLO917538 WBS917532:WBS917538 VRW917532:VRW917538 VIA917532:VIA917538 UYE917532:UYE917538 UOI917532:UOI917538 UEM917532:UEM917538 TUQ917532:TUQ917538 TKU917532:TKU917538 TAY917532:TAY917538 SRC917532:SRC917538 SHG917532:SHG917538 RXK917532:RXK917538 RNO917532:RNO917538 RDS917532:RDS917538 QTW917532:QTW917538 QKA917532:QKA917538 QAE917532:QAE917538 PQI917532:PQI917538 PGM917532:PGM917538 OWQ917532:OWQ917538 OMU917532:OMU917538 OCY917532:OCY917538 NTC917532:NTC917538 NJG917532:NJG917538 MZK917532:MZK917538 MPO917532:MPO917538 MFS917532:MFS917538 LVW917532:LVW917538 LMA917532:LMA917538 LCE917532:LCE917538 KSI917532:KSI917538 KIM917532:KIM917538 JYQ917532:JYQ917538 JOU917532:JOU917538 JEY917532:JEY917538 IVC917532:IVC917538 ILG917532:ILG917538 IBK917532:IBK917538 HRO917532:HRO917538 HHS917532:HHS917538 GXW917532:GXW917538 GOA917532:GOA917538 GEE917532:GEE917538 FUI917532:FUI917538 FKM917532:FKM917538 FAQ917532:FAQ917538 EQU917532:EQU917538 EGY917532:EGY917538 DXC917532:DXC917538 DNG917532:DNG917538 DDK917532:DDK917538 CTO917532:CTO917538 CJS917532:CJS917538 BZW917532:BZW917538 BQA917532:BQA917538 BGE917532:BGE917538 AWI917532:AWI917538 AMM917532:AMM917538 ACQ917532:ACQ917538 SU917532:SU917538 IY917532:IY917538 B917534:B917540 WVK851996:WVK852002 WLO851996:WLO852002 WBS851996:WBS852002 VRW851996:VRW852002 VIA851996:VIA852002 UYE851996:UYE852002 UOI851996:UOI852002 UEM851996:UEM852002 TUQ851996:TUQ852002 TKU851996:TKU852002 TAY851996:TAY852002 SRC851996:SRC852002 SHG851996:SHG852002 RXK851996:RXK852002 RNO851996:RNO852002 RDS851996:RDS852002 QTW851996:QTW852002 QKA851996:QKA852002 QAE851996:QAE852002 PQI851996:PQI852002 PGM851996:PGM852002 OWQ851996:OWQ852002 OMU851996:OMU852002 OCY851996:OCY852002 NTC851996:NTC852002 NJG851996:NJG852002 MZK851996:MZK852002 MPO851996:MPO852002 MFS851996:MFS852002 LVW851996:LVW852002 LMA851996:LMA852002 LCE851996:LCE852002 KSI851996:KSI852002 KIM851996:KIM852002 JYQ851996:JYQ852002 JOU851996:JOU852002 JEY851996:JEY852002 IVC851996:IVC852002 ILG851996:ILG852002 IBK851996:IBK852002 HRO851996:HRO852002 HHS851996:HHS852002 GXW851996:GXW852002 GOA851996:GOA852002 GEE851996:GEE852002 FUI851996:FUI852002 FKM851996:FKM852002 FAQ851996:FAQ852002 EQU851996:EQU852002 EGY851996:EGY852002 DXC851996:DXC852002 DNG851996:DNG852002 DDK851996:DDK852002 CTO851996:CTO852002 CJS851996:CJS852002 BZW851996:BZW852002 BQA851996:BQA852002 BGE851996:BGE852002 AWI851996:AWI852002 AMM851996:AMM852002 ACQ851996:ACQ852002 SU851996:SU852002 IY851996:IY852002 B851998:B852004 WVK786460:WVK786466 WLO786460:WLO786466 WBS786460:WBS786466 VRW786460:VRW786466 VIA786460:VIA786466 UYE786460:UYE786466 UOI786460:UOI786466 UEM786460:UEM786466 TUQ786460:TUQ786466 TKU786460:TKU786466 TAY786460:TAY786466 SRC786460:SRC786466 SHG786460:SHG786466 RXK786460:RXK786466 RNO786460:RNO786466 RDS786460:RDS786466 QTW786460:QTW786466 QKA786460:QKA786466 QAE786460:QAE786466 PQI786460:PQI786466 PGM786460:PGM786466 OWQ786460:OWQ786466 OMU786460:OMU786466 OCY786460:OCY786466 NTC786460:NTC786466 NJG786460:NJG786466 MZK786460:MZK786466 MPO786460:MPO786466 MFS786460:MFS786466 LVW786460:LVW786466 LMA786460:LMA786466 LCE786460:LCE786466 KSI786460:KSI786466 KIM786460:KIM786466 JYQ786460:JYQ786466 JOU786460:JOU786466 JEY786460:JEY786466 IVC786460:IVC786466 ILG786460:ILG786466 IBK786460:IBK786466 HRO786460:HRO786466 HHS786460:HHS786466 GXW786460:GXW786466 GOA786460:GOA786466 GEE786460:GEE786466 FUI786460:FUI786466 FKM786460:FKM786466 FAQ786460:FAQ786466 EQU786460:EQU786466 EGY786460:EGY786466 DXC786460:DXC786466 DNG786460:DNG786466 DDK786460:DDK786466 CTO786460:CTO786466 CJS786460:CJS786466 BZW786460:BZW786466 BQA786460:BQA786466 BGE786460:BGE786466 AWI786460:AWI786466 AMM786460:AMM786466 ACQ786460:ACQ786466 SU786460:SU786466 IY786460:IY786466 B786462:B786468 WVK720924:WVK720930 WLO720924:WLO720930 WBS720924:WBS720930 VRW720924:VRW720930 VIA720924:VIA720930 UYE720924:UYE720930 UOI720924:UOI720930 UEM720924:UEM720930 TUQ720924:TUQ720930 TKU720924:TKU720930 TAY720924:TAY720930 SRC720924:SRC720930 SHG720924:SHG720930 RXK720924:RXK720930 RNO720924:RNO720930 RDS720924:RDS720930 QTW720924:QTW720930 QKA720924:QKA720930 QAE720924:QAE720930 PQI720924:PQI720930 PGM720924:PGM720930 OWQ720924:OWQ720930 OMU720924:OMU720930 OCY720924:OCY720930 NTC720924:NTC720930 NJG720924:NJG720930 MZK720924:MZK720930 MPO720924:MPO720930 MFS720924:MFS720930 LVW720924:LVW720930 LMA720924:LMA720930 LCE720924:LCE720930 KSI720924:KSI720930 KIM720924:KIM720930 JYQ720924:JYQ720930 JOU720924:JOU720930 JEY720924:JEY720930 IVC720924:IVC720930 ILG720924:ILG720930 IBK720924:IBK720930 HRO720924:HRO720930 HHS720924:HHS720930 GXW720924:GXW720930 GOA720924:GOA720930 GEE720924:GEE720930 FUI720924:FUI720930 FKM720924:FKM720930 FAQ720924:FAQ720930 EQU720924:EQU720930 EGY720924:EGY720930 DXC720924:DXC720930 DNG720924:DNG720930 DDK720924:DDK720930 CTO720924:CTO720930 CJS720924:CJS720930 BZW720924:BZW720930 BQA720924:BQA720930 BGE720924:BGE720930 AWI720924:AWI720930 AMM720924:AMM720930 ACQ720924:ACQ720930 SU720924:SU720930 IY720924:IY720930 B720926:B720932 WVK655388:WVK655394 WLO655388:WLO655394 WBS655388:WBS655394 VRW655388:VRW655394 VIA655388:VIA655394 UYE655388:UYE655394 UOI655388:UOI655394 UEM655388:UEM655394 TUQ655388:TUQ655394 TKU655388:TKU655394 TAY655388:TAY655394 SRC655388:SRC655394 SHG655388:SHG655394 RXK655388:RXK655394 RNO655388:RNO655394 RDS655388:RDS655394 QTW655388:QTW655394 QKA655388:QKA655394 QAE655388:QAE655394 PQI655388:PQI655394 PGM655388:PGM655394 OWQ655388:OWQ655394 OMU655388:OMU655394 OCY655388:OCY655394 NTC655388:NTC655394 NJG655388:NJG655394 MZK655388:MZK655394 MPO655388:MPO655394 MFS655388:MFS655394 LVW655388:LVW655394 LMA655388:LMA655394 LCE655388:LCE655394 KSI655388:KSI655394 KIM655388:KIM655394 JYQ655388:JYQ655394 JOU655388:JOU655394 JEY655388:JEY655394 IVC655388:IVC655394 ILG655388:ILG655394 IBK655388:IBK655394 HRO655388:HRO655394 HHS655388:HHS655394 GXW655388:GXW655394 GOA655388:GOA655394 GEE655388:GEE655394 FUI655388:FUI655394 FKM655388:FKM655394 FAQ655388:FAQ655394 EQU655388:EQU655394 EGY655388:EGY655394 DXC655388:DXC655394 DNG655388:DNG655394 DDK655388:DDK655394 CTO655388:CTO655394 CJS655388:CJS655394 BZW655388:BZW655394 BQA655388:BQA655394 BGE655388:BGE655394 AWI655388:AWI655394 AMM655388:AMM655394 ACQ655388:ACQ655394 SU655388:SU655394 IY655388:IY655394 B655390:B655396 WVK589852:WVK589858 WLO589852:WLO589858 WBS589852:WBS589858 VRW589852:VRW589858 VIA589852:VIA589858 UYE589852:UYE589858 UOI589852:UOI589858 UEM589852:UEM589858 TUQ589852:TUQ589858 TKU589852:TKU589858 TAY589852:TAY589858 SRC589852:SRC589858 SHG589852:SHG589858 RXK589852:RXK589858 RNO589852:RNO589858 RDS589852:RDS589858 QTW589852:QTW589858 QKA589852:QKA589858 QAE589852:QAE589858 PQI589852:PQI589858 PGM589852:PGM589858 OWQ589852:OWQ589858 OMU589852:OMU589858 OCY589852:OCY589858 NTC589852:NTC589858 NJG589852:NJG589858 MZK589852:MZK589858 MPO589852:MPO589858 MFS589852:MFS589858 LVW589852:LVW589858 LMA589852:LMA589858 LCE589852:LCE589858 KSI589852:KSI589858 KIM589852:KIM589858 JYQ589852:JYQ589858 JOU589852:JOU589858 JEY589852:JEY589858 IVC589852:IVC589858 ILG589852:ILG589858 IBK589852:IBK589858 HRO589852:HRO589858 HHS589852:HHS589858 GXW589852:GXW589858 GOA589852:GOA589858 GEE589852:GEE589858 FUI589852:FUI589858 FKM589852:FKM589858 FAQ589852:FAQ589858 EQU589852:EQU589858 EGY589852:EGY589858 DXC589852:DXC589858 DNG589852:DNG589858 DDK589852:DDK589858 CTO589852:CTO589858 CJS589852:CJS589858 BZW589852:BZW589858 BQA589852:BQA589858 BGE589852:BGE589858 AWI589852:AWI589858 AMM589852:AMM589858 ACQ589852:ACQ589858 SU589852:SU589858 IY589852:IY589858 B589854:B589860 WVK524316:WVK524322 WLO524316:WLO524322 WBS524316:WBS524322 VRW524316:VRW524322 VIA524316:VIA524322 UYE524316:UYE524322 UOI524316:UOI524322 UEM524316:UEM524322 TUQ524316:TUQ524322 TKU524316:TKU524322 TAY524316:TAY524322 SRC524316:SRC524322 SHG524316:SHG524322 RXK524316:RXK524322 RNO524316:RNO524322 RDS524316:RDS524322 QTW524316:QTW524322 QKA524316:QKA524322 QAE524316:QAE524322 PQI524316:PQI524322 PGM524316:PGM524322 OWQ524316:OWQ524322 OMU524316:OMU524322 OCY524316:OCY524322 NTC524316:NTC524322 NJG524316:NJG524322 MZK524316:MZK524322 MPO524316:MPO524322 MFS524316:MFS524322 LVW524316:LVW524322 LMA524316:LMA524322 LCE524316:LCE524322 KSI524316:KSI524322 KIM524316:KIM524322 JYQ524316:JYQ524322 JOU524316:JOU524322 JEY524316:JEY524322 IVC524316:IVC524322 ILG524316:ILG524322 IBK524316:IBK524322 HRO524316:HRO524322 HHS524316:HHS524322 GXW524316:GXW524322 GOA524316:GOA524322 GEE524316:GEE524322 FUI524316:FUI524322 FKM524316:FKM524322 FAQ524316:FAQ524322 EQU524316:EQU524322 EGY524316:EGY524322 DXC524316:DXC524322 DNG524316:DNG524322 DDK524316:DDK524322 CTO524316:CTO524322 CJS524316:CJS524322 BZW524316:BZW524322 BQA524316:BQA524322 BGE524316:BGE524322 AWI524316:AWI524322 AMM524316:AMM524322 ACQ524316:ACQ524322 SU524316:SU524322 IY524316:IY524322 B524318:B524324 WVK458780:WVK458786 WLO458780:WLO458786 WBS458780:WBS458786 VRW458780:VRW458786 VIA458780:VIA458786 UYE458780:UYE458786 UOI458780:UOI458786 UEM458780:UEM458786 TUQ458780:TUQ458786 TKU458780:TKU458786 TAY458780:TAY458786 SRC458780:SRC458786 SHG458780:SHG458786 RXK458780:RXK458786 RNO458780:RNO458786 RDS458780:RDS458786 QTW458780:QTW458786 QKA458780:QKA458786 QAE458780:QAE458786 PQI458780:PQI458786 PGM458780:PGM458786 OWQ458780:OWQ458786 OMU458780:OMU458786 OCY458780:OCY458786 NTC458780:NTC458786 NJG458780:NJG458786 MZK458780:MZK458786 MPO458780:MPO458786 MFS458780:MFS458786 LVW458780:LVW458786 LMA458780:LMA458786 LCE458780:LCE458786 KSI458780:KSI458786 KIM458780:KIM458786 JYQ458780:JYQ458786 JOU458780:JOU458786 JEY458780:JEY458786 IVC458780:IVC458786 ILG458780:ILG458786 IBK458780:IBK458786 HRO458780:HRO458786 HHS458780:HHS458786 GXW458780:GXW458786 GOA458780:GOA458786 GEE458780:GEE458786 FUI458780:FUI458786 FKM458780:FKM458786 FAQ458780:FAQ458786 EQU458780:EQU458786 EGY458780:EGY458786 DXC458780:DXC458786 DNG458780:DNG458786 DDK458780:DDK458786 CTO458780:CTO458786 CJS458780:CJS458786 BZW458780:BZW458786 BQA458780:BQA458786 BGE458780:BGE458786 AWI458780:AWI458786 AMM458780:AMM458786 ACQ458780:ACQ458786 SU458780:SU458786 IY458780:IY458786 B458782:B458788 WVK393244:WVK393250 WLO393244:WLO393250 WBS393244:WBS393250 VRW393244:VRW393250 VIA393244:VIA393250 UYE393244:UYE393250 UOI393244:UOI393250 UEM393244:UEM393250 TUQ393244:TUQ393250 TKU393244:TKU393250 TAY393244:TAY393250 SRC393244:SRC393250 SHG393244:SHG393250 RXK393244:RXK393250 RNO393244:RNO393250 RDS393244:RDS393250 QTW393244:QTW393250 QKA393244:QKA393250 QAE393244:QAE393250 PQI393244:PQI393250 PGM393244:PGM393250 OWQ393244:OWQ393250 OMU393244:OMU393250 OCY393244:OCY393250 NTC393244:NTC393250 NJG393244:NJG393250 MZK393244:MZK393250 MPO393244:MPO393250 MFS393244:MFS393250 LVW393244:LVW393250 LMA393244:LMA393250 LCE393244:LCE393250 KSI393244:KSI393250 KIM393244:KIM393250 JYQ393244:JYQ393250 JOU393244:JOU393250 JEY393244:JEY393250 IVC393244:IVC393250 ILG393244:ILG393250 IBK393244:IBK393250 HRO393244:HRO393250 HHS393244:HHS393250 GXW393244:GXW393250 GOA393244:GOA393250 GEE393244:GEE393250 FUI393244:FUI393250 FKM393244:FKM393250 FAQ393244:FAQ393250 EQU393244:EQU393250 EGY393244:EGY393250 DXC393244:DXC393250 DNG393244:DNG393250 DDK393244:DDK393250 CTO393244:CTO393250 CJS393244:CJS393250 BZW393244:BZW393250 BQA393244:BQA393250 BGE393244:BGE393250 AWI393244:AWI393250 AMM393244:AMM393250 ACQ393244:ACQ393250 SU393244:SU393250 IY393244:IY393250 B393246:B393252 WVK327708:WVK327714 WLO327708:WLO327714 WBS327708:WBS327714 VRW327708:VRW327714 VIA327708:VIA327714 UYE327708:UYE327714 UOI327708:UOI327714 UEM327708:UEM327714 TUQ327708:TUQ327714 TKU327708:TKU327714 TAY327708:TAY327714 SRC327708:SRC327714 SHG327708:SHG327714 RXK327708:RXK327714 RNO327708:RNO327714 RDS327708:RDS327714 QTW327708:QTW327714 QKA327708:QKA327714 QAE327708:QAE327714 PQI327708:PQI327714 PGM327708:PGM327714 OWQ327708:OWQ327714 OMU327708:OMU327714 OCY327708:OCY327714 NTC327708:NTC327714 NJG327708:NJG327714 MZK327708:MZK327714 MPO327708:MPO327714 MFS327708:MFS327714 LVW327708:LVW327714 LMA327708:LMA327714 LCE327708:LCE327714 KSI327708:KSI327714 KIM327708:KIM327714 JYQ327708:JYQ327714 JOU327708:JOU327714 JEY327708:JEY327714 IVC327708:IVC327714 ILG327708:ILG327714 IBK327708:IBK327714 HRO327708:HRO327714 HHS327708:HHS327714 GXW327708:GXW327714 GOA327708:GOA327714 GEE327708:GEE327714 FUI327708:FUI327714 FKM327708:FKM327714 FAQ327708:FAQ327714 EQU327708:EQU327714 EGY327708:EGY327714 DXC327708:DXC327714 DNG327708:DNG327714 DDK327708:DDK327714 CTO327708:CTO327714 CJS327708:CJS327714 BZW327708:BZW327714 BQA327708:BQA327714 BGE327708:BGE327714 AWI327708:AWI327714 AMM327708:AMM327714 ACQ327708:ACQ327714 SU327708:SU327714 IY327708:IY327714 B327710:B327716 WVK262172:WVK262178 WLO262172:WLO262178 WBS262172:WBS262178 VRW262172:VRW262178 VIA262172:VIA262178 UYE262172:UYE262178 UOI262172:UOI262178 UEM262172:UEM262178 TUQ262172:TUQ262178 TKU262172:TKU262178 TAY262172:TAY262178 SRC262172:SRC262178 SHG262172:SHG262178 RXK262172:RXK262178 RNO262172:RNO262178 RDS262172:RDS262178 QTW262172:QTW262178 QKA262172:QKA262178 QAE262172:QAE262178 PQI262172:PQI262178 PGM262172:PGM262178 OWQ262172:OWQ262178 OMU262172:OMU262178 OCY262172:OCY262178 NTC262172:NTC262178 NJG262172:NJG262178 MZK262172:MZK262178 MPO262172:MPO262178 MFS262172:MFS262178 LVW262172:LVW262178 LMA262172:LMA262178 LCE262172:LCE262178 KSI262172:KSI262178 KIM262172:KIM262178 JYQ262172:JYQ262178 JOU262172:JOU262178 JEY262172:JEY262178 IVC262172:IVC262178 ILG262172:ILG262178 IBK262172:IBK262178 HRO262172:HRO262178 HHS262172:HHS262178 GXW262172:GXW262178 GOA262172:GOA262178 GEE262172:GEE262178 FUI262172:FUI262178 FKM262172:FKM262178 FAQ262172:FAQ262178 EQU262172:EQU262178 EGY262172:EGY262178 DXC262172:DXC262178 DNG262172:DNG262178 DDK262172:DDK262178 CTO262172:CTO262178 CJS262172:CJS262178 BZW262172:BZW262178 BQA262172:BQA262178 BGE262172:BGE262178 AWI262172:AWI262178 AMM262172:AMM262178 ACQ262172:ACQ262178 SU262172:SU262178 IY262172:IY262178 B262174:B262180 WVK196636:WVK196642 WLO196636:WLO196642 WBS196636:WBS196642 VRW196636:VRW196642 VIA196636:VIA196642 UYE196636:UYE196642 UOI196636:UOI196642 UEM196636:UEM196642 TUQ196636:TUQ196642 TKU196636:TKU196642 TAY196636:TAY196642 SRC196636:SRC196642 SHG196636:SHG196642 RXK196636:RXK196642 RNO196636:RNO196642 RDS196636:RDS196642 QTW196636:QTW196642 QKA196636:QKA196642 QAE196636:QAE196642 PQI196636:PQI196642 PGM196636:PGM196642 OWQ196636:OWQ196642 OMU196636:OMU196642 OCY196636:OCY196642 NTC196636:NTC196642 NJG196636:NJG196642 MZK196636:MZK196642 MPO196636:MPO196642 MFS196636:MFS196642 LVW196636:LVW196642 LMA196636:LMA196642 LCE196636:LCE196642 KSI196636:KSI196642 KIM196636:KIM196642 JYQ196636:JYQ196642 JOU196636:JOU196642 JEY196636:JEY196642 IVC196636:IVC196642 ILG196636:ILG196642 IBK196636:IBK196642 HRO196636:HRO196642 HHS196636:HHS196642 GXW196636:GXW196642 GOA196636:GOA196642 GEE196636:GEE196642 FUI196636:FUI196642 FKM196636:FKM196642 FAQ196636:FAQ196642 EQU196636:EQU196642 EGY196636:EGY196642 DXC196636:DXC196642 DNG196636:DNG196642 DDK196636:DDK196642 CTO196636:CTO196642 CJS196636:CJS196642 BZW196636:BZW196642 BQA196636:BQA196642 BGE196636:BGE196642 AWI196636:AWI196642 AMM196636:AMM196642 ACQ196636:ACQ196642 SU196636:SU196642 IY196636:IY196642 B196638:B196644 WVK131100:WVK131106 WLO131100:WLO131106 WBS131100:WBS131106 VRW131100:VRW131106 VIA131100:VIA131106 UYE131100:UYE131106 UOI131100:UOI131106 UEM131100:UEM131106 TUQ131100:TUQ131106 TKU131100:TKU131106 TAY131100:TAY131106 SRC131100:SRC131106 SHG131100:SHG131106 RXK131100:RXK131106 RNO131100:RNO131106 RDS131100:RDS131106 QTW131100:QTW131106 QKA131100:QKA131106 QAE131100:QAE131106 PQI131100:PQI131106 PGM131100:PGM131106 OWQ131100:OWQ131106 OMU131100:OMU131106 OCY131100:OCY131106 NTC131100:NTC131106 NJG131100:NJG131106 MZK131100:MZK131106 MPO131100:MPO131106 MFS131100:MFS131106 LVW131100:LVW131106 LMA131100:LMA131106 LCE131100:LCE131106 KSI131100:KSI131106 KIM131100:KIM131106 JYQ131100:JYQ131106 JOU131100:JOU131106 JEY131100:JEY131106 IVC131100:IVC131106 ILG131100:ILG131106 IBK131100:IBK131106 HRO131100:HRO131106 HHS131100:HHS131106 GXW131100:GXW131106 GOA131100:GOA131106 GEE131100:GEE131106 FUI131100:FUI131106 FKM131100:FKM131106 FAQ131100:FAQ131106 EQU131100:EQU131106 EGY131100:EGY131106 DXC131100:DXC131106 DNG131100:DNG131106 DDK131100:DDK131106 CTO131100:CTO131106 CJS131100:CJS131106 BZW131100:BZW131106 BQA131100:BQA131106 BGE131100:BGE131106 AWI131100:AWI131106 AMM131100:AMM131106 ACQ131100:ACQ131106 SU131100:SU131106 IY131100:IY131106 B131102:B131108 WVK65564:WVK65570 WLO65564:WLO65570 WBS65564:WBS65570 VRW65564:VRW65570 VIA65564:VIA65570 UYE65564:UYE65570 UOI65564:UOI65570 UEM65564:UEM65570 TUQ65564:TUQ65570 TKU65564:TKU65570 TAY65564:TAY65570 SRC65564:SRC65570 SHG65564:SHG65570 RXK65564:RXK65570 RNO65564:RNO65570 RDS65564:RDS65570 QTW65564:QTW65570 QKA65564:QKA65570 QAE65564:QAE65570 PQI65564:PQI65570 PGM65564:PGM65570 OWQ65564:OWQ65570 OMU65564:OMU65570 OCY65564:OCY65570 NTC65564:NTC65570 NJG65564:NJG65570 MZK65564:MZK65570 MPO65564:MPO65570 MFS65564:MFS65570 LVW65564:LVW65570 LMA65564:LMA65570 LCE65564:LCE65570 KSI65564:KSI65570 KIM65564:KIM65570 JYQ65564:JYQ65570 JOU65564:JOU65570 JEY65564:JEY65570 IVC65564:IVC65570 ILG65564:ILG65570 IBK65564:IBK65570 HRO65564:HRO65570 HHS65564:HHS65570 GXW65564:GXW65570 GOA65564:GOA65570 GEE65564:GEE65570 FUI65564:FUI65570 FKM65564:FKM65570 FAQ65564:FAQ65570 EQU65564:EQU65570 EGY65564:EGY65570 DXC65564:DXC65570 DNG65564:DNG65570 DDK65564:DDK65570 CTO65564:CTO65570 CJS65564:CJS65570 BZW65564:BZW65570 BQA65564:BQA65570 BGE65564:BGE65570 AWI65564:AWI65570 AMM65564:AMM65570 ACQ65564:ACQ65570 SU65564:SU65570 IY65564:IY65570 B65566:B65572 WVK23:WVK32 WLO23:WLO32 WBS23:WBS32 VRW23:VRW32 VIA23:VIA32 UYE23:UYE32 UOI23:UOI32 UEM23:UEM32 TUQ23:TUQ32 TKU23:TKU32 TAY23:TAY32 SRC23:SRC32 SHG23:SHG32 RXK23:RXK32 RNO23:RNO32 RDS23:RDS32 QTW23:QTW32 QKA23:QKA32 QAE23:QAE32 PQI23:PQI32 PGM23:PGM32 OWQ23:OWQ32 OMU23:OMU32 OCY23:OCY32 NTC23:NTC32 NJG23:NJG32 MZK23:MZK32 MPO23:MPO32 MFS23:MFS32 LVW23:LVW32 LMA23:LMA32 LCE23:LCE32 KSI23:KSI32 KIM23:KIM32 JYQ23:JYQ32 JOU23:JOU32 JEY23:JEY32 IVC23:IVC32 ILG23:ILG32 IBK23:IBK32 HRO23:HRO32 HHS23:HHS32 GXW23:GXW32 GOA23:GOA32 GEE23:GEE32 FUI23:FUI32 FKM23:FKM32 FAQ23:FAQ32 EQU23:EQU32 EGY23:EGY32 DXC23:DXC32 DNG23:DNG32 DDK23:DDK32 CTO23:CTO32 CJS23:CJS32 BZW23:BZW32 BQA23:BQA32 BGE23:BGE32 AWI23:AWI32 AMM23:AMM32 ACQ23:ACQ32 SU23:SU32 IY23:IY32 B23:B32 WVK983086 WLO983086 WBS983086 VRW983086 VIA983086 UYE983086 UOI983086 UEM983086 TUQ983086 TKU983086 TAY983086 SRC983086 SHG983086 RXK983086 RNO983086 RDS983086 QTW983086 QKA983086 QAE983086 PQI983086 PGM983086 OWQ983086 OMU983086 OCY983086 NTC983086 NJG983086 MZK983086 MPO983086 MFS983086 LVW983086 LMA983086 LCE983086 KSI983086 KIM983086 JYQ983086 JOU983086 JEY983086 IVC983086 ILG983086 IBK983086 HRO983086 HHS983086 GXW983086 GOA983086 GEE983086 FUI983086 FKM983086 FAQ983086 EQU983086 EGY983086 DXC983086 DNG983086 DDK983086 CTO983086 CJS983086 BZW983086 BQA983086 BGE983086 AWI983086 AMM983086 ACQ983086 SU983086 IY983086 B983088 WVK917550 WLO917550 WBS917550 VRW917550 VIA917550 UYE917550 UOI917550 UEM917550 TUQ917550 TKU917550 TAY917550 SRC917550 SHG917550 RXK917550 RNO917550 RDS917550 QTW917550 QKA917550 QAE917550 PQI917550 PGM917550 OWQ917550 OMU917550 OCY917550 NTC917550 NJG917550 MZK917550 MPO917550 MFS917550 LVW917550 LMA917550 LCE917550 KSI917550 KIM917550 JYQ917550 JOU917550 JEY917550 IVC917550 ILG917550 IBK917550 HRO917550 HHS917550 GXW917550 GOA917550 GEE917550 FUI917550 FKM917550 FAQ917550 EQU917550 EGY917550 DXC917550 DNG917550 DDK917550 CTO917550 CJS917550 BZW917550 BQA917550 BGE917550 AWI917550 AMM917550 ACQ917550 SU917550 IY917550 B917552 WVK852014 WLO852014 WBS852014 VRW852014 VIA852014 UYE852014 UOI852014 UEM852014 TUQ852014 TKU852014 TAY852014 SRC852014 SHG852014 RXK852014 RNO852014 RDS852014 QTW852014 QKA852014 QAE852014 PQI852014 PGM852014 OWQ852014 OMU852014 OCY852014 NTC852014 NJG852014 MZK852014 MPO852014 MFS852014 LVW852014 LMA852014 LCE852014 KSI852014 KIM852014 JYQ852014 JOU852014 JEY852014 IVC852014 ILG852014 IBK852014 HRO852014 HHS852014 GXW852014 GOA852014 GEE852014 FUI852014 FKM852014 FAQ852014 EQU852014 EGY852014 DXC852014 DNG852014 DDK852014 CTO852014 CJS852014 BZW852014 BQA852014 BGE852014 AWI852014 AMM852014 ACQ852014 SU852014 IY852014 B852016 WVK786478 WLO786478 WBS786478 VRW786478 VIA786478 UYE786478 UOI786478 UEM786478 TUQ786478 TKU786478 TAY786478 SRC786478 SHG786478 RXK786478 RNO786478 RDS786478 QTW786478 QKA786478 QAE786478 PQI786478 PGM786478 OWQ786478 OMU786478 OCY786478 NTC786478 NJG786478 MZK786478 MPO786478 MFS786478 LVW786478 LMA786478 LCE786478 KSI786478 KIM786478 JYQ786478 JOU786478 JEY786478 IVC786478 ILG786478 IBK786478 HRO786478 HHS786478 GXW786478 GOA786478 GEE786478 FUI786478 FKM786478 FAQ786478 EQU786478 EGY786478 DXC786478 DNG786478 DDK786478 CTO786478 CJS786478 BZW786478 BQA786478 BGE786478 AWI786478 AMM786478 ACQ786478 SU786478 IY786478 B786480 WVK720942 WLO720942 WBS720942 VRW720942 VIA720942 UYE720942 UOI720942 UEM720942 TUQ720942 TKU720942 TAY720942 SRC720942 SHG720942 RXK720942 RNO720942 RDS720942 QTW720942 QKA720942 QAE720942 PQI720942 PGM720942 OWQ720942 OMU720942 OCY720942 NTC720942 NJG720942 MZK720942 MPO720942 MFS720942 LVW720942 LMA720942 LCE720942 KSI720942 KIM720942 JYQ720942 JOU720942 JEY720942 IVC720942 ILG720942 IBK720942 HRO720942 HHS720942 GXW720942 GOA720942 GEE720942 FUI720942 FKM720942 FAQ720942 EQU720942 EGY720942 DXC720942 DNG720942 DDK720942 CTO720942 CJS720942 BZW720942 BQA720942 BGE720942 AWI720942 AMM720942 ACQ720942 SU720942 IY720942 B720944 WVK655406 WLO655406 WBS655406 VRW655406 VIA655406 UYE655406 UOI655406 UEM655406 TUQ655406 TKU655406 TAY655406 SRC655406 SHG655406 RXK655406 RNO655406 RDS655406 QTW655406 QKA655406 QAE655406 PQI655406 PGM655406 OWQ655406 OMU655406 OCY655406 NTC655406 NJG655406 MZK655406 MPO655406 MFS655406 LVW655406 LMA655406 LCE655406 KSI655406 KIM655406 JYQ655406 JOU655406 JEY655406 IVC655406 ILG655406 IBK655406 HRO655406 HHS655406 GXW655406 GOA655406 GEE655406 FUI655406 FKM655406 FAQ655406 EQU655406 EGY655406 DXC655406 DNG655406 DDK655406 CTO655406 CJS655406 BZW655406 BQA655406 BGE655406 AWI655406 AMM655406 ACQ655406 SU655406 IY655406 B655408 WVK589870 WLO589870 WBS589870 VRW589870 VIA589870 UYE589870 UOI589870 UEM589870 TUQ589870 TKU589870 TAY589870 SRC589870 SHG589870 RXK589870 RNO589870 RDS589870 QTW589870 QKA589870 QAE589870 PQI589870 PGM589870 OWQ589870 OMU589870 OCY589870 NTC589870 NJG589870 MZK589870 MPO589870 MFS589870 LVW589870 LMA589870 LCE589870 KSI589870 KIM589870 JYQ589870 JOU589870 JEY589870 IVC589870 ILG589870 IBK589870 HRO589870 HHS589870 GXW589870 GOA589870 GEE589870 FUI589870 FKM589870 FAQ589870 EQU589870 EGY589870 DXC589870 DNG589870 DDK589870 CTO589870 CJS589870 BZW589870 BQA589870 BGE589870 AWI589870 AMM589870 ACQ589870 SU589870 IY589870 B589872 WVK524334 WLO524334 WBS524334 VRW524334 VIA524334 UYE524334 UOI524334 UEM524334 TUQ524334 TKU524334 TAY524334 SRC524334 SHG524334 RXK524334 RNO524334 RDS524334 QTW524334 QKA524334 QAE524334 PQI524334 PGM524334 OWQ524334 OMU524334 OCY524334 NTC524334 NJG524334 MZK524334 MPO524334 MFS524334 LVW524334 LMA524334 LCE524334 KSI524334 KIM524334 JYQ524334 JOU524334 JEY524334 IVC524334 ILG524334 IBK524334 HRO524334 HHS524334 GXW524334 GOA524334 GEE524334 FUI524334 FKM524334 FAQ524334 EQU524334 EGY524334 DXC524334 DNG524334 DDK524334 CTO524334 CJS524334 BZW524334 BQA524334 BGE524334 AWI524334 AMM524334 ACQ524334 SU524334 IY524334 B524336 WVK458798 WLO458798 WBS458798 VRW458798 VIA458798 UYE458798 UOI458798 UEM458798 TUQ458798 TKU458798 TAY458798 SRC458798 SHG458798 RXK458798 RNO458798 RDS458798 QTW458798 QKA458798 QAE458798 PQI458798 PGM458798 OWQ458798 OMU458798 OCY458798 NTC458798 NJG458798 MZK458798 MPO458798 MFS458798 LVW458798 LMA458798 LCE458798 KSI458798 KIM458798 JYQ458798 JOU458798 JEY458798 IVC458798 ILG458798 IBK458798 HRO458798 HHS458798 GXW458798 GOA458798 GEE458798 FUI458798 FKM458798 FAQ458798 EQU458798 EGY458798 DXC458798 DNG458798 DDK458798 CTO458798 CJS458798 BZW458798 BQA458798 BGE458798 AWI458798 AMM458798 ACQ458798 SU458798 IY458798 B458800 WVK393262 WLO393262 WBS393262 VRW393262 VIA393262 UYE393262 UOI393262 UEM393262 TUQ393262 TKU393262 TAY393262 SRC393262 SHG393262 RXK393262 RNO393262 RDS393262 QTW393262 QKA393262 QAE393262 PQI393262 PGM393262 OWQ393262 OMU393262 OCY393262 NTC393262 NJG393262 MZK393262 MPO393262 MFS393262 LVW393262 LMA393262 LCE393262 KSI393262 KIM393262 JYQ393262 JOU393262 JEY393262 IVC393262 ILG393262 IBK393262 HRO393262 HHS393262 GXW393262 GOA393262 GEE393262 FUI393262 FKM393262 FAQ393262 EQU393262 EGY393262 DXC393262 DNG393262 DDK393262 CTO393262 CJS393262 BZW393262 BQA393262 BGE393262 AWI393262 AMM393262 ACQ393262 SU393262 IY393262 B393264 WVK327726 WLO327726 WBS327726 VRW327726 VIA327726 UYE327726 UOI327726 UEM327726 TUQ327726 TKU327726 TAY327726 SRC327726 SHG327726 RXK327726 RNO327726 RDS327726 QTW327726 QKA327726 QAE327726 PQI327726 PGM327726 OWQ327726 OMU327726 OCY327726 NTC327726 NJG327726 MZK327726 MPO327726 MFS327726 LVW327726 LMA327726 LCE327726 KSI327726 KIM327726 JYQ327726 JOU327726 JEY327726 IVC327726 ILG327726 IBK327726 HRO327726 HHS327726 GXW327726 GOA327726 GEE327726 FUI327726 FKM327726 FAQ327726 EQU327726 EGY327726 DXC327726 DNG327726 DDK327726 CTO327726 CJS327726 BZW327726 BQA327726 BGE327726 AWI327726 AMM327726 ACQ327726 SU327726 IY327726 B327728 WVK262190 WLO262190 WBS262190 VRW262190 VIA262190 UYE262190 UOI262190 UEM262190 TUQ262190 TKU262190 TAY262190 SRC262190 SHG262190 RXK262190 RNO262190 RDS262190 QTW262190 QKA262190 QAE262190 PQI262190 PGM262190 OWQ262190 OMU262190 OCY262190 NTC262190 NJG262190 MZK262190 MPO262190 MFS262190 LVW262190 LMA262190 LCE262190 KSI262190 KIM262190 JYQ262190 JOU262190 JEY262190 IVC262190 ILG262190 IBK262190 HRO262190 HHS262190 GXW262190 GOA262190 GEE262190 FUI262190 FKM262190 FAQ262190 EQU262190 EGY262190 DXC262190 DNG262190 DDK262190 CTO262190 CJS262190 BZW262190 BQA262190 BGE262190 AWI262190 AMM262190 ACQ262190 SU262190 IY262190 B262192 WVK196654 WLO196654 WBS196654 VRW196654 VIA196654 UYE196654 UOI196654 UEM196654 TUQ196654 TKU196654 TAY196654 SRC196654 SHG196654 RXK196654 RNO196654 RDS196654 QTW196654 QKA196654 QAE196654 PQI196654 PGM196654 OWQ196654 OMU196654 OCY196654 NTC196654 NJG196654 MZK196654 MPO196654 MFS196654 LVW196654 LMA196654 LCE196654 KSI196654 KIM196654 JYQ196654 JOU196654 JEY196654 IVC196654 ILG196654 IBK196654 HRO196654 HHS196654 GXW196654 GOA196654 GEE196654 FUI196654 FKM196654 FAQ196654 EQU196654 EGY196654 DXC196654 DNG196654 DDK196654 CTO196654 CJS196654 BZW196654 BQA196654 BGE196654 AWI196654 AMM196654 ACQ196654 SU196654 IY196654 B196656 WVK131118 WLO131118 WBS131118 VRW131118 VIA131118 UYE131118 UOI131118 UEM131118 TUQ131118 TKU131118 TAY131118 SRC131118 SHG131118 RXK131118 RNO131118 RDS131118 QTW131118 QKA131118 QAE131118 PQI131118 PGM131118 OWQ131118 OMU131118 OCY131118 NTC131118 NJG131118 MZK131118 MPO131118 MFS131118 LVW131118 LMA131118 LCE131118 KSI131118 KIM131118 JYQ131118 JOU131118 JEY131118 IVC131118 ILG131118 IBK131118 HRO131118 HHS131118 GXW131118 GOA131118 GEE131118 FUI131118 FKM131118 FAQ131118 EQU131118 EGY131118 DXC131118 DNG131118 DDK131118 CTO131118 CJS131118 BZW131118 BQA131118 BGE131118 AWI131118 AMM131118 ACQ131118 SU131118 IY131118 B131120 WVK65582 WLO65582 WBS65582 VRW65582 VIA65582 UYE65582 UOI65582 UEM65582 TUQ65582 TKU65582 TAY65582 SRC65582 SHG65582 RXK65582 RNO65582 RDS65582 QTW65582 QKA65582 QAE65582 PQI65582 PGM65582 OWQ65582 OMU65582 OCY65582 NTC65582 NJG65582 MZK65582 MPO65582 MFS65582 LVW65582 LMA65582 LCE65582 KSI65582 KIM65582 JYQ65582 JOU65582 JEY65582 IVC65582 ILG65582 IBK65582 HRO65582 HHS65582 GXW65582 GOA65582 GEE65582 FUI65582 FKM65582 FAQ65582 EQU65582 EGY65582 DXC65582 DNG65582 DDK65582 CTO65582 CJS65582 BZW65582 BQA65582 BGE65582 AWI65582 AMM65582 ACQ65582 SU65582 IY65582 B65584 WVK46 WLO46 WBS46 VRW46 VIA46 UYE46 UOI46 UEM46 TUQ46 TKU46 TAY46 SRC46 SHG46 RXK46 RNO46 RDS46 QTW46 QKA46 QAE46 PQI46 PGM46 OWQ46 OMU46 OCY46 NTC46 NJG46 MZK46 MPO46 MFS46 LVW46 LMA46 LCE46 KSI46 KIM46 JYQ46 JOU46 JEY46 IVC46 ILG46 IBK46 HRO46 HHS46 GXW46 GOA46 GEE46 FUI46 FKM46 FAQ46 EQU46 EGY46 DXC46 DNG46 DDK46 CTO46 CJS46 BZW46 BQA46 BGE46 AWI46 AMM46 ACQ46 SU46 IY46 B48:B56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F0304-4CF4-4FC5-B127-5D75103C4314}">
  <sheetPr codeName="Sheet9"/>
  <dimension ref="A1:IV163"/>
  <sheetViews>
    <sheetView topLeftCell="A55" zoomScaleNormal="100" workbookViewId="0">
      <selection activeCell="B89" sqref="B89"/>
    </sheetView>
  </sheetViews>
  <sheetFormatPr defaultRowHeight="13.8" outlineLevelCol="1" x14ac:dyDescent="0.3"/>
  <cols>
    <col min="1" max="1" width="55.5546875" style="1" customWidth="1"/>
    <col min="2" max="2" width="24.33203125" style="32" customWidth="1"/>
    <col min="3" max="3" width="34.44140625" style="1" customWidth="1"/>
    <col min="4" max="4" width="41.6640625" style="1" customWidth="1"/>
    <col min="5" max="5" width="38.33203125" style="1" hidden="1" customWidth="1" outlineLevel="1"/>
    <col min="6" max="6" width="8.88671875" style="1" hidden="1" customWidth="1" collapsed="1"/>
    <col min="7" max="17" width="9.109375" style="1" hidden="1" customWidth="1" outlineLevel="1"/>
    <col min="18" max="18" width="9.109375" style="1" collapsed="1"/>
    <col min="19" max="256" width="9.109375" style="1"/>
    <col min="257" max="257" width="56.6640625" style="1" customWidth="1"/>
    <col min="258" max="258" width="24.33203125" style="1" customWidth="1"/>
    <col min="259" max="259" width="14.109375" style="1" customWidth="1"/>
    <col min="260" max="260" width="41.6640625" style="1" customWidth="1"/>
    <col min="261" max="261" width="0" style="1" hidden="1" customWidth="1"/>
    <col min="262" max="262" width="9.109375" style="1"/>
    <col min="263" max="273" width="0" style="1" hidden="1" customWidth="1"/>
    <col min="274" max="512" width="9.109375" style="1"/>
    <col min="513" max="513" width="56.6640625" style="1" customWidth="1"/>
    <col min="514" max="514" width="24.33203125" style="1" customWidth="1"/>
    <col min="515" max="515" width="14.109375" style="1" customWidth="1"/>
    <col min="516" max="516" width="41.6640625" style="1" customWidth="1"/>
    <col min="517" max="517" width="0" style="1" hidden="1" customWidth="1"/>
    <col min="518" max="518" width="9.109375" style="1"/>
    <col min="519" max="529" width="0" style="1" hidden="1" customWidth="1"/>
    <col min="530" max="768" width="9.109375" style="1"/>
    <col min="769" max="769" width="56.6640625" style="1" customWidth="1"/>
    <col min="770" max="770" width="24.33203125" style="1" customWidth="1"/>
    <col min="771" max="771" width="14.109375" style="1" customWidth="1"/>
    <col min="772" max="772" width="41.6640625" style="1" customWidth="1"/>
    <col min="773" max="773" width="0" style="1" hidden="1" customWidth="1"/>
    <col min="774" max="774" width="9.109375" style="1"/>
    <col min="775" max="785" width="0" style="1" hidden="1" customWidth="1"/>
    <col min="786" max="1024" width="9.109375" style="1"/>
    <col min="1025" max="1025" width="56.6640625" style="1" customWidth="1"/>
    <col min="1026" max="1026" width="24.33203125" style="1" customWidth="1"/>
    <col min="1027" max="1027" width="14.109375" style="1" customWidth="1"/>
    <col min="1028" max="1028" width="41.6640625" style="1" customWidth="1"/>
    <col min="1029" max="1029" width="0" style="1" hidden="1" customWidth="1"/>
    <col min="1030" max="1030" width="9.109375" style="1"/>
    <col min="1031" max="1041" width="0" style="1" hidden="1" customWidth="1"/>
    <col min="1042" max="1280" width="9.109375" style="1"/>
    <col min="1281" max="1281" width="56.6640625" style="1" customWidth="1"/>
    <col min="1282" max="1282" width="24.33203125" style="1" customWidth="1"/>
    <col min="1283" max="1283" width="14.109375" style="1" customWidth="1"/>
    <col min="1284" max="1284" width="41.6640625" style="1" customWidth="1"/>
    <col min="1285" max="1285" width="0" style="1" hidden="1" customWidth="1"/>
    <col min="1286" max="1286" width="9.109375" style="1"/>
    <col min="1287" max="1297" width="0" style="1" hidden="1" customWidth="1"/>
    <col min="1298" max="1536" width="9.109375" style="1"/>
    <col min="1537" max="1537" width="56.6640625" style="1" customWidth="1"/>
    <col min="1538" max="1538" width="24.33203125" style="1" customWidth="1"/>
    <col min="1539" max="1539" width="14.109375" style="1" customWidth="1"/>
    <col min="1540" max="1540" width="41.6640625" style="1" customWidth="1"/>
    <col min="1541" max="1541" width="0" style="1" hidden="1" customWidth="1"/>
    <col min="1542" max="1542" width="9.109375" style="1"/>
    <col min="1543" max="1553" width="0" style="1" hidden="1" customWidth="1"/>
    <col min="1554" max="1792" width="9.109375" style="1"/>
    <col min="1793" max="1793" width="56.6640625" style="1" customWidth="1"/>
    <col min="1794" max="1794" width="24.33203125" style="1" customWidth="1"/>
    <col min="1795" max="1795" width="14.109375" style="1" customWidth="1"/>
    <col min="1796" max="1796" width="41.6640625" style="1" customWidth="1"/>
    <col min="1797" max="1797" width="0" style="1" hidden="1" customWidth="1"/>
    <col min="1798" max="1798" width="9.109375" style="1"/>
    <col min="1799" max="1809" width="0" style="1" hidden="1" customWidth="1"/>
    <col min="1810" max="2048" width="9.109375" style="1"/>
    <col min="2049" max="2049" width="56.6640625" style="1" customWidth="1"/>
    <col min="2050" max="2050" width="24.33203125" style="1" customWidth="1"/>
    <col min="2051" max="2051" width="14.109375" style="1" customWidth="1"/>
    <col min="2052" max="2052" width="41.6640625" style="1" customWidth="1"/>
    <col min="2053" max="2053" width="0" style="1" hidden="1" customWidth="1"/>
    <col min="2054" max="2054" width="9.109375" style="1"/>
    <col min="2055" max="2065" width="0" style="1" hidden="1" customWidth="1"/>
    <col min="2066" max="2304" width="9.109375" style="1"/>
    <col min="2305" max="2305" width="56.6640625" style="1" customWidth="1"/>
    <col min="2306" max="2306" width="24.33203125" style="1" customWidth="1"/>
    <col min="2307" max="2307" width="14.109375" style="1" customWidth="1"/>
    <col min="2308" max="2308" width="41.6640625" style="1" customWidth="1"/>
    <col min="2309" max="2309" width="0" style="1" hidden="1" customWidth="1"/>
    <col min="2310" max="2310" width="9.109375" style="1"/>
    <col min="2311" max="2321" width="0" style="1" hidden="1" customWidth="1"/>
    <col min="2322" max="2560" width="9.109375" style="1"/>
    <col min="2561" max="2561" width="56.6640625" style="1" customWidth="1"/>
    <col min="2562" max="2562" width="24.33203125" style="1" customWidth="1"/>
    <col min="2563" max="2563" width="14.109375" style="1" customWidth="1"/>
    <col min="2564" max="2564" width="41.6640625" style="1" customWidth="1"/>
    <col min="2565" max="2565" width="0" style="1" hidden="1" customWidth="1"/>
    <col min="2566" max="2566" width="9.109375" style="1"/>
    <col min="2567" max="2577" width="0" style="1" hidden="1" customWidth="1"/>
    <col min="2578" max="2816" width="9.109375" style="1"/>
    <col min="2817" max="2817" width="56.6640625" style="1" customWidth="1"/>
    <col min="2818" max="2818" width="24.33203125" style="1" customWidth="1"/>
    <col min="2819" max="2819" width="14.109375" style="1" customWidth="1"/>
    <col min="2820" max="2820" width="41.6640625" style="1" customWidth="1"/>
    <col min="2821" max="2821" width="0" style="1" hidden="1" customWidth="1"/>
    <col min="2822" max="2822" width="9.109375" style="1"/>
    <col min="2823" max="2833" width="0" style="1" hidden="1" customWidth="1"/>
    <col min="2834" max="3072" width="9.109375" style="1"/>
    <col min="3073" max="3073" width="56.6640625" style="1" customWidth="1"/>
    <col min="3074" max="3074" width="24.33203125" style="1" customWidth="1"/>
    <col min="3075" max="3075" width="14.109375" style="1" customWidth="1"/>
    <col min="3076" max="3076" width="41.6640625" style="1" customWidth="1"/>
    <col min="3077" max="3077" width="0" style="1" hidden="1" customWidth="1"/>
    <col min="3078" max="3078" width="9.109375" style="1"/>
    <col min="3079" max="3089" width="0" style="1" hidden="1" customWidth="1"/>
    <col min="3090" max="3328" width="9.109375" style="1"/>
    <col min="3329" max="3329" width="56.6640625" style="1" customWidth="1"/>
    <col min="3330" max="3330" width="24.33203125" style="1" customWidth="1"/>
    <col min="3331" max="3331" width="14.109375" style="1" customWidth="1"/>
    <col min="3332" max="3332" width="41.6640625" style="1" customWidth="1"/>
    <col min="3333" max="3333" width="0" style="1" hidden="1" customWidth="1"/>
    <col min="3334" max="3334" width="9.109375" style="1"/>
    <col min="3335" max="3345" width="0" style="1" hidden="1" customWidth="1"/>
    <col min="3346" max="3584" width="9.109375" style="1"/>
    <col min="3585" max="3585" width="56.6640625" style="1" customWidth="1"/>
    <col min="3586" max="3586" width="24.33203125" style="1" customWidth="1"/>
    <col min="3587" max="3587" width="14.109375" style="1" customWidth="1"/>
    <col min="3588" max="3588" width="41.6640625" style="1" customWidth="1"/>
    <col min="3589" max="3589" width="0" style="1" hidden="1" customWidth="1"/>
    <col min="3590" max="3590" width="9.109375" style="1"/>
    <col min="3591" max="3601" width="0" style="1" hidden="1" customWidth="1"/>
    <col min="3602" max="3840" width="9.109375" style="1"/>
    <col min="3841" max="3841" width="56.6640625" style="1" customWidth="1"/>
    <col min="3842" max="3842" width="24.33203125" style="1" customWidth="1"/>
    <col min="3843" max="3843" width="14.109375" style="1" customWidth="1"/>
    <col min="3844" max="3844" width="41.6640625" style="1" customWidth="1"/>
    <col min="3845" max="3845" width="0" style="1" hidden="1" customWidth="1"/>
    <col min="3846" max="3846" width="9.109375" style="1"/>
    <col min="3847" max="3857" width="0" style="1" hidden="1" customWidth="1"/>
    <col min="3858" max="4096" width="9.109375" style="1"/>
    <col min="4097" max="4097" width="56.6640625" style="1" customWidth="1"/>
    <col min="4098" max="4098" width="24.33203125" style="1" customWidth="1"/>
    <col min="4099" max="4099" width="14.109375" style="1" customWidth="1"/>
    <col min="4100" max="4100" width="41.6640625" style="1" customWidth="1"/>
    <col min="4101" max="4101" width="0" style="1" hidden="1" customWidth="1"/>
    <col min="4102" max="4102" width="9.109375" style="1"/>
    <col min="4103" max="4113" width="0" style="1" hidden="1" customWidth="1"/>
    <col min="4114" max="4352" width="9.109375" style="1"/>
    <col min="4353" max="4353" width="56.6640625" style="1" customWidth="1"/>
    <col min="4354" max="4354" width="24.33203125" style="1" customWidth="1"/>
    <col min="4355" max="4355" width="14.109375" style="1" customWidth="1"/>
    <col min="4356" max="4356" width="41.6640625" style="1" customWidth="1"/>
    <col min="4357" max="4357" width="0" style="1" hidden="1" customWidth="1"/>
    <col min="4358" max="4358" width="9.109375" style="1"/>
    <col min="4359" max="4369" width="0" style="1" hidden="1" customWidth="1"/>
    <col min="4370" max="4608" width="9.109375" style="1"/>
    <col min="4609" max="4609" width="56.6640625" style="1" customWidth="1"/>
    <col min="4610" max="4610" width="24.33203125" style="1" customWidth="1"/>
    <col min="4611" max="4611" width="14.109375" style="1" customWidth="1"/>
    <col min="4612" max="4612" width="41.6640625" style="1" customWidth="1"/>
    <col min="4613" max="4613" width="0" style="1" hidden="1" customWidth="1"/>
    <col min="4614" max="4614" width="9.109375" style="1"/>
    <col min="4615" max="4625" width="0" style="1" hidden="1" customWidth="1"/>
    <col min="4626" max="4864" width="9.109375" style="1"/>
    <col min="4865" max="4865" width="56.6640625" style="1" customWidth="1"/>
    <col min="4866" max="4866" width="24.33203125" style="1" customWidth="1"/>
    <col min="4867" max="4867" width="14.109375" style="1" customWidth="1"/>
    <col min="4868" max="4868" width="41.6640625" style="1" customWidth="1"/>
    <col min="4869" max="4869" width="0" style="1" hidden="1" customWidth="1"/>
    <col min="4870" max="4870" width="9.109375" style="1"/>
    <col min="4871" max="4881" width="0" style="1" hidden="1" customWidth="1"/>
    <col min="4882" max="5120" width="9.109375" style="1"/>
    <col min="5121" max="5121" width="56.6640625" style="1" customWidth="1"/>
    <col min="5122" max="5122" width="24.33203125" style="1" customWidth="1"/>
    <col min="5123" max="5123" width="14.109375" style="1" customWidth="1"/>
    <col min="5124" max="5124" width="41.6640625" style="1" customWidth="1"/>
    <col min="5125" max="5125" width="0" style="1" hidden="1" customWidth="1"/>
    <col min="5126" max="5126" width="9.109375" style="1"/>
    <col min="5127" max="5137" width="0" style="1" hidden="1" customWidth="1"/>
    <col min="5138" max="5376" width="9.109375" style="1"/>
    <col min="5377" max="5377" width="56.6640625" style="1" customWidth="1"/>
    <col min="5378" max="5378" width="24.33203125" style="1" customWidth="1"/>
    <col min="5379" max="5379" width="14.109375" style="1" customWidth="1"/>
    <col min="5380" max="5380" width="41.6640625" style="1" customWidth="1"/>
    <col min="5381" max="5381" width="0" style="1" hidden="1" customWidth="1"/>
    <col min="5382" max="5382" width="9.109375" style="1"/>
    <col min="5383" max="5393" width="0" style="1" hidden="1" customWidth="1"/>
    <col min="5394" max="5632" width="9.109375" style="1"/>
    <col min="5633" max="5633" width="56.6640625" style="1" customWidth="1"/>
    <col min="5634" max="5634" width="24.33203125" style="1" customWidth="1"/>
    <col min="5635" max="5635" width="14.109375" style="1" customWidth="1"/>
    <col min="5636" max="5636" width="41.6640625" style="1" customWidth="1"/>
    <col min="5637" max="5637" width="0" style="1" hidden="1" customWidth="1"/>
    <col min="5638" max="5638" width="9.109375" style="1"/>
    <col min="5639" max="5649" width="0" style="1" hidden="1" customWidth="1"/>
    <col min="5650" max="5888" width="9.109375" style="1"/>
    <col min="5889" max="5889" width="56.6640625" style="1" customWidth="1"/>
    <col min="5890" max="5890" width="24.33203125" style="1" customWidth="1"/>
    <col min="5891" max="5891" width="14.109375" style="1" customWidth="1"/>
    <col min="5892" max="5892" width="41.6640625" style="1" customWidth="1"/>
    <col min="5893" max="5893" width="0" style="1" hidden="1" customWidth="1"/>
    <col min="5894" max="5894" width="9.109375" style="1"/>
    <col min="5895" max="5905" width="0" style="1" hidden="1" customWidth="1"/>
    <col min="5906" max="6144" width="9.109375" style="1"/>
    <col min="6145" max="6145" width="56.6640625" style="1" customWidth="1"/>
    <col min="6146" max="6146" width="24.33203125" style="1" customWidth="1"/>
    <col min="6147" max="6147" width="14.109375" style="1" customWidth="1"/>
    <col min="6148" max="6148" width="41.6640625" style="1" customWidth="1"/>
    <col min="6149" max="6149" width="0" style="1" hidden="1" customWidth="1"/>
    <col min="6150" max="6150" width="9.109375" style="1"/>
    <col min="6151" max="6161" width="0" style="1" hidden="1" customWidth="1"/>
    <col min="6162" max="6400" width="9.109375" style="1"/>
    <col min="6401" max="6401" width="56.6640625" style="1" customWidth="1"/>
    <col min="6402" max="6402" width="24.33203125" style="1" customWidth="1"/>
    <col min="6403" max="6403" width="14.109375" style="1" customWidth="1"/>
    <col min="6404" max="6404" width="41.6640625" style="1" customWidth="1"/>
    <col min="6405" max="6405" width="0" style="1" hidden="1" customWidth="1"/>
    <col min="6406" max="6406" width="9.109375" style="1"/>
    <col min="6407" max="6417" width="0" style="1" hidden="1" customWidth="1"/>
    <col min="6418" max="6656" width="9.109375" style="1"/>
    <col min="6657" max="6657" width="56.6640625" style="1" customWidth="1"/>
    <col min="6658" max="6658" width="24.33203125" style="1" customWidth="1"/>
    <col min="6659" max="6659" width="14.109375" style="1" customWidth="1"/>
    <col min="6660" max="6660" width="41.6640625" style="1" customWidth="1"/>
    <col min="6661" max="6661" width="0" style="1" hidden="1" customWidth="1"/>
    <col min="6662" max="6662" width="9.109375" style="1"/>
    <col min="6663" max="6673" width="0" style="1" hidden="1" customWidth="1"/>
    <col min="6674" max="6912" width="9.109375" style="1"/>
    <col min="6913" max="6913" width="56.6640625" style="1" customWidth="1"/>
    <col min="6914" max="6914" width="24.33203125" style="1" customWidth="1"/>
    <col min="6915" max="6915" width="14.109375" style="1" customWidth="1"/>
    <col min="6916" max="6916" width="41.6640625" style="1" customWidth="1"/>
    <col min="6917" max="6917" width="0" style="1" hidden="1" customWidth="1"/>
    <col min="6918" max="6918" width="9.109375" style="1"/>
    <col min="6919" max="6929" width="0" style="1" hidden="1" customWidth="1"/>
    <col min="6930" max="7168" width="9.109375" style="1"/>
    <col min="7169" max="7169" width="56.6640625" style="1" customWidth="1"/>
    <col min="7170" max="7170" width="24.33203125" style="1" customWidth="1"/>
    <col min="7171" max="7171" width="14.109375" style="1" customWidth="1"/>
    <col min="7172" max="7172" width="41.6640625" style="1" customWidth="1"/>
    <col min="7173" max="7173" width="0" style="1" hidden="1" customWidth="1"/>
    <col min="7174" max="7174" width="9.109375" style="1"/>
    <col min="7175" max="7185" width="0" style="1" hidden="1" customWidth="1"/>
    <col min="7186" max="7424" width="9.109375" style="1"/>
    <col min="7425" max="7425" width="56.6640625" style="1" customWidth="1"/>
    <col min="7426" max="7426" width="24.33203125" style="1" customWidth="1"/>
    <col min="7427" max="7427" width="14.109375" style="1" customWidth="1"/>
    <col min="7428" max="7428" width="41.6640625" style="1" customWidth="1"/>
    <col min="7429" max="7429" width="0" style="1" hidden="1" customWidth="1"/>
    <col min="7430" max="7430" width="9.109375" style="1"/>
    <col min="7431" max="7441" width="0" style="1" hidden="1" customWidth="1"/>
    <col min="7442" max="7680" width="9.109375" style="1"/>
    <col min="7681" max="7681" width="56.6640625" style="1" customWidth="1"/>
    <col min="7682" max="7682" width="24.33203125" style="1" customWidth="1"/>
    <col min="7683" max="7683" width="14.109375" style="1" customWidth="1"/>
    <col min="7684" max="7684" width="41.6640625" style="1" customWidth="1"/>
    <col min="7685" max="7685" width="0" style="1" hidden="1" customWidth="1"/>
    <col min="7686" max="7686" width="9.109375" style="1"/>
    <col min="7687" max="7697" width="0" style="1" hidden="1" customWidth="1"/>
    <col min="7698" max="7936" width="9.109375" style="1"/>
    <col min="7937" max="7937" width="56.6640625" style="1" customWidth="1"/>
    <col min="7938" max="7938" width="24.33203125" style="1" customWidth="1"/>
    <col min="7939" max="7939" width="14.109375" style="1" customWidth="1"/>
    <col min="7940" max="7940" width="41.6640625" style="1" customWidth="1"/>
    <col min="7941" max="7941" width="0" style="1" hidden="1" customWidth="1"/>
    <col min="7942" max="7942" width="9.109375" style="1"/>
    <col min="7943" max="7953" width="0" style="1" hidden="1" customWidth="1"/>
    <col min="7954" max="8192" width="9.109375" style="1"/>
    <col min="8193" max="8193" width="56.6640625" style="1" customWidth="1"/>
    <col min="8194" max="8194" width="24.33203125" style="1" customWidth="1"/>
    <col min="8195" max="8195" width="14.109375" style="1" customWidth="1"/>
    <col min="8196" max="8196" width="41.6640625" style="1" customWidth="1"/>
    <col min="8197" max="8197" width="0" style="1" hidden="1" customWidth="1"/>
    <col min="8198" max="8198" width="9.109375" style="1"/>
    <col min="8199" max="8209" width="0" style="1" hidden="1" customWidth="1"/>
    <col min="8210" max="8448" width="9.109375" style="1"/>
    <col min="8449" max="8449" width="56.6640625" style="1" customWidth="1"/>
    <col min="8450" max="8450" width="24.33203125" style="1" customWidth="1"/>
    <col min="8451" max="8451" width="14.109375" style="1" customWidth="1"/>
    <col min="8452" max="8452" width="41.6640625" style="1" customWidth="1"/>
    <col min="8453" max="8453" width="0" style="1" hidden="1" customWidth="1"/>
    <col min="8454" max="8454" width="9.109375" style="1"/>
    <col min="8455" max="8465" width="0" style="1" hidden="1" customWidth="1"/>
    <col min="8466" max="8704" width="9.109375" style="1"/>
    <col min="8705" max="8705" width="56.6640625" style="1" customWidth="1"/>
    <col min="8706" max="8706" width="24.33203125" style="1" customWidth="1"/>
    <col min="8707" max="8707" width="14.109375" style="1" customWidth="1"/>
    <col min="8708" max="8708" width="41.6640625" style="1" customWidth="1"/>
    <col min="8709" max="8709" width="0" style="1" hidden="1" customWidth="1"/>
    <col min="8710" max="8710" width="9.109375" style="1"/>
    <col min="8711" max="8721" width="0" style="1" hidden="1" customWidth="1"/>
    <col min="8722" max="8960" width="9.109375" style="1"/>
    <col min="8961" max="8961" width="56.6640625" style="1" customWidth="1"/>
    <col min="8962" max="8962" width="24.33203125" style="1" customWidth="1"/>
    <col min="8963" max="8963" width="14.109375" style="1" customWidth="1"/>
    <col min="8964" max="8964" width="41.6640625" style="1" customWidth="1"/>
    <col min="8965" max="8965" width="0" style="1" hidden="1" customWidth="1"/>
    <col min="8966" max="8966" width="9.109375" style="1"/>
    <col min="8967" max="8977" width="0" style="1" hidden="1" customWidth="1"/>
    <col min="8978" max="9216" width="9.109375" style="1"/>
    <col min="9217" max="9217" width="56.6640625" style="1" customWidth="1"/>
    <col min="9218" max="9218" width="24.33203125" style="1" customWidth="1"/>
    <col min="9219" max="9219" width="14.109375" style="1" customWidth="1"/>
    <col min="9220" max="9220" width="41.6640625" style="1" customWidth="1"/>
    <col min="9221" max="9221" width="0" style="1" hidden="1" customWidth="1"/>
    <col min="9222" max="9222" width="9.109375" style="1"/>
    <col min="9223" max="9233" width="0" style="1" hidden="1" customWidth="1"/>
    <col min="9234" max="9472" width="9.109375" style="1"/>
    <col min="9473" max="9473" width="56.6640625" style="1" customWidth="1"/>
    <col min="9474" max="9474" width="24.33203125" style="1" customWidth="1"/>
    <col min="9475" max="9475" width="14.109375" style="1" customWidth="1"/>
    <col min="9476" max="9476" width="41.6640625" style="1" customWidth="1"/>
    <col min="9477" max="9477" width="0" style="1" hidden="1" customWidth="1"/>
    <col min="9478" max="9478" width="9.109375" style="1"/>
    <col min="9479" max="9489" width="0" style="1" hidden="1" customWidth="1"/>
    <col min="9490" max="9728" width="9.109375" style="1"/>
    <col min="9729" max="9729" width="56.6640625" style="1" customWidth="1"/>
    <col min="9730" max="9730" width="24.33203125" style="1" customWidth="1"/>
    <col min="9731" max="9731" width="14.109375" style="1" customWidth="1"/>
    <col min="9732" max="9732" width="41.6640625" style="1" customWidth="1"/>
    <col min="9733" max="9733" width="0" style="1" hidden="1" customWidth="1"/>
    <col min="9734" max="9734" width="9.109375" style="1"/>
    <col min="9735" max="9745" width="0" style="1" hidden="1" customWidth="1"/>
    <col min="9746" max="9984" width="9.109375" style="1"/>
    <col min="9985" max="9985" width="56.6640625" style="1" customWidth="1"/>
    <col min="9986" max="9986" width="24.33203125" style="1" customWidth="1"/>
    <col min="9987" max="9987" width="14.109375" style="1" customWidth="1"/>
    <col min="9988" max="9988" width="41.6640625" style="1" customWidth="1"/>
    <col min="9989" max="9989" width="0" style="1" hidden="1" customWidth="1"/>
    <col min="9990" max="9990" width="9.109375" style="1"/>
    <col min="9991" max="10001" width="0" style="1" hidden="1" customWidth="1"/>
    <col min="10002" max="10240" width="9.109375" style="1"/>
    <col min="10241" max="10241" width="56.6640625" style="1" customWidth="1"/>
    <col min="10242" max="10242" width="24.33203125" style="1" customWidth="1"/>
    <col min="10243" max="10243" width="14.109375" style="1" customWidth="1"/>
    <col min="10244" max="10244" width="41.6640625" style="1" customWidth="1"/>
    <col min="10245" max="10245" width="0" style="1" hidden="1" customWidth="1"/>
    <col min="10246" max="10246" width="9.109375" style="1"/>
    <col min="10247" max="10257" width="0" style="1" hidden="1" customWidth="1"/>
    <col min="10258" max="10496" width="9.109375" style="1"/>
    <col min="10497" max="10497" width="56.6640625" style="1" customWidth="1"/>
    <col min="10498" max="10498" width="24.33203125" style="1" customWidth="1"/>
    <col min="10499" max="10499" width="14.109375" style="1" customWidth="1"/>
    <col min="10500" max="10500" width="41.6640625" style="1" customWidth="1"/>
    <col min="10501" max="10501" width="0" style="1" hidden="1" customWidth="1"/>
    <col min="10502" max="10502" width="9.109375" style="1"/>
    <col min="10503" max="10513" width="0" style="1" hidden="1" customWidth="1"/>
    <col min="10514" max="10752" width="9.109375" style="1"/>
    <col min="10753" max="10753" width="56.6640625" style="1" customWidth="1"/>
    <col min="10754" max="10754" width="24.33203125" style="1" customWidth="1"/>
    <col min="10755" max="10755" width="14.109375" style="1" customWidth="1"/>
    <col min="10756" max="10756" width="41.6640625" style="1" customWidth="1"/>
    <col min="10757" max="10757" width="0" style="1" hidden="1" customWidth="1"/>
    <col min="10758" max="10758" width="9.109375" style="1"/>
    <col min="10759" max="10769" width="0" style="1" hidden="1" customWidth="1"/>
    <col min="10770" max="11008" width="9.109375" style="1"/>
    <col min="11009" max="11009" width="56.6640625" style="1" customWidth="1"/>
    <col min="11010" max="11010" width="24.33203125" style="1" customWidth="1"/>
    <col min="11011" max="11011" width="14.109375" style="1" customWidth="1"/>
    <col min="11012" max="11012" width="41.6640625" style="1" customWidth="1"/>
    <col min="11013" max="11013" width="0" style="1" hidden="1" customWidth="1"/>
    <col min="11014" max="11014" width="9.109375" style="1"/>
    <col min="11015" max="11025" width="0" style="1" hidden="1" customWidth="1"/>
    <col min="11026" max="11264" width="9.109375" style="1"/>
    <col min="11265" max="11265" width="56.6640625" style="1" customWidth="1"/>
    <col min="11266" max="11266" width="24.33203125" style="1" customWidth="1"/>
    <col min="11267" max="11267" width="14.109375" style="1" customWidth="1"/>
    <col min="11268" max="11268" width="41.6640625" style="1" customWidth="1"/>
    <col min="11269" max="11269" width="0" style="1" hidden="1" customWidth="1"/>
    <col min="11270" max="11270" width="9.109375" style="1"/>
    <col min="11271" max="11281" width="0" style="1" hidden="1" customWidth="1"/>
    <col min="11282" max="11520" width="9.109375" style="1"/>
    <col min="11521" max="11521" width="56.6640625" style="1" customWidth="1"/>
    <col min="11522" max="11522" width="24.33203125" style="1" customWidth="1"/>
    <col min="11523" max="11523" width="14.109375" style="1" customWidth="1"/>
    <col min="11524" max="11524" width="41.6640625" style="1" customWidth="1"/>
    <col min="11525" max="11525" width="0" style="1" hidden="1" customWidth="1"/>
    <col min="11526" max="11526" width="9.109375" style="1"/>
    <col min="11527" max="11537" width="0" style="1" hidden="1" customWidth="1"/>
    <col min="11538" max="11776" width="9.109375" style="1"/>
    <col min="11777" max="11777" width="56.6640625" style="1" customWidth="1"/>
    <col min="11778" max="11778" width="24.33203125" style="1" customWidth="1"/>
    <col min="11779" max="11779" width="14.109375" style="1" customWidth="1"/>
    <col min="11780" max="11780" width="41.6640625" style="1" customWidth="1"/>
    <col min="11781" max="11781" width="0" style="1" hidden="1" customWidth="1"/>
    <col min="11782" max="11782" width="9.109375" style="1"/>
    <col min="11783" max="11793" width="0" style="1" hidden="1" customWidth="1"/>
    <col min="11794" max="12032" width="9.109375" style="1"/>
    <col min="12033" max="12033" width="56.6640625" style="1" customWidth="1"/>
    <col min="12034" max="12034" width="24.33203125" style="1" customWidth="1"/>
    <col min="12035" max="12035" width="14.109375" style="1" customWidth="1"/>
    <col min="12036" max="12036" width="41.6640625" style="1" customWidth="1"/>
    <col min="12037" max="12037" width="0" style="1" hidden="1" customWidth="1"/>
    <col min="12038" max="12038" width="9.109375" style="1"/>
    <col min="12039" max="12049" width="0" style="1" hidden="1" customWidth="1"/>
    <col min="12050" max="12288" width="9.109375" style="1"/>
    <col min="12289" max="12289" width="56.6640625" style="1" customWidth="1"/>
    <col min="12290" max="12290" width="24.33203125" style="1" customWidth="1"/>
    <col min="12291" max="12291" width="14.109375" style="1" customWidth="1"/>
    <col min="12292" max="12292" width="41.6640625" style="1" customWidth="1"/>
    <col min="12293" max="12293" width="0" style="1" hidden="1" customWidth="1"/>
    <col min="12294" max="12294" width="9.109375" style="1"/>
    <col min="12295" max="12305" width="0" style="1" hidden="1" customWidth="1"/>
    <col min="12306" max="12544" width="9.109375" style="1"/>
    <col min="12545" max="12545" width="56.6640625" style="1" customWidth="1"/>
    <col min="12546" max="12546" width="24.33203125" style="1" customWidth="1"/>
    <col min="12547" max="12547" width="14.109375" style="1" customWidth="1"/>
    <col min="12548" max="12548" width="41.6640625" style="1" customWidth="1"/>
    <col min="12549" max="12549" width="0" style="1" hidden="1" customWidth="1"/>
    <col min="12550" max="12550" width="9.109375" style="1"/>
    <col min="12551" max="12561" width="0" style="1" hidden="1" customWidth="1"/>
    <col min="12562" max="12800" width="9.109375" style="1"/>
    <col min="12801" max="12801" width="56.6640625" style="1" customWidth="1"/>
    <col min="12802" max="12802" width="24.33203125" style="1" customWidth="1"/>
    <col min="12803" max="12803" width="14.109375" style="1" customWidth="1"/>
    <col min="12804" max="12804" width="41.6640625" style="1" customWidth="1"/>
    <col min="12805" max="12805" width="0" style="1" hidden="1" customWidth="1"/>
    <col min="12806" max="12806" width="9.109375" style="1"/>
    <col min="12807" max="12817" width="0" style="1" hidden="1" customWidth="1"/>
    <col min="12818" max="13056" width="9.109375" style="1"/>
    <col min="13057" max="13057" width="56.6640625" style="1" customWidth="1"/>
    <col min="13058" max="13058" width="24.33203125" style="1" customWidth="1"/>
    <col min="13059" max="13059" width="14.109375" style="1" customWidth="1"/>
    <col min="13060" max="13060" width="41.6640625" style="1" customWidth="1"/>
    <col min="13061" max="13061" width="0" style="1" hidden="1" customWidth="1"/>
    <col min="13062" max="13062" width="9.109375" style="1"/>
    <col min="13063" max="13073" width="0" style="1" hidden="1" customWidth="1"/>
    <col min="13074" max="13312" width="9.109375" style="1"/>
    <col min="13313" max="13313" width="56.6640625" style="1" customWidth="1"/>
    <col min="13314" max="13314" width="24.33203125" style="1" customWidth="1"/>
    <col min="13315" max="13315" width="14.109375" style="1" customWidth="1"/>
    <col min="13316" max="13316" width="41.6640625" style="1" customWidth="1"/>
    <col min="13317" max="13317" width="0" style="1" hidden="1" customWidth="1"/>
    <col min="13318" max="13318" width="9.109375" style="1"/>
    <col min="13319" max="13329" width="0" style="1" hidden="1" customWidth="1"/>
    <col min="13330" max="13568" width="9.109375" style="1"/>
    <col min="13569" max="13569" width="56.6640625" style="1" customWidth="1"/>
    <col min="13570" max="13570" width="24.33203125" style="1" customWidth="1"/>
    <col min="13571" max="13571" width="14.109375" style="1" customWidth="1"/>
    <col min="13572" max="13572" width="41.6640625" style="1" customWidth="1"/>
    <col min="13573" max="13573" width="0" style="1" hidden="1" customWidth="1"/>
    <col min="13574" max="13574" width="9.109375" style="1"/>
    <col min="13575" max="13585" width="0" style="1" hidden="1" customWidth="1"/>
    <col min="13586" max="13824" width="9.109375" style="1"/>
    <col min="13825" max="13825" width="56.6640625" style="1" customWidth="1"/>
    <col min="13826" max="13826" width="24.33203125" style="1" customWidth="1"/>
    <col min="13827" max="13827" width="14.109375" style="1" customWidth="1"/>
    <col min="13828" max="13828" width="41.6640625" style="1" customWidth="1"/>
    <col min="13829" max="13829" width="0" style="1" hidden="1" customWidth="1"/>
    <col min="13830" max="13830" width="9.109375" style="1"/>
    <col min="13831" max="13841" width="0" style="1" hidden="1" customWidth="1"/>
    <col min="13842" max="14080" width="9.109375" style="1"/>
    <col min="14081" max="14081" width="56.6640625" style="1" customWidth="1"/>
    <col min="14082" max="14082" width="24.33203125" style="1" customWidth="1"/>
    <col min="14083" max="14083" width="14.109375" style="1" customWidth="1"/>
    <col min="14084" max="14084" width="41.6640625" style="1" customWidth="1"/>
    <col min="14085" max="14085" width="0" style="1" hidden="1" customWidth="1"/>
    <col min="14086" max="14086" width="9.109375" style="1"/>
    <col min="14087" max="14097" width="0" style="1" hidden="1" customWidth="1"/>
    <col min="14098" max="14336" width="9.109375" style="1"/>
    <col min="14337" max="14337" width="56.6640625" style="1" customWidth="1"/>
    <col min="14338" max="14338" width="24.33203125" style="1" customWidth="1"/>
    <col min="14339" max="14339" width="14.109375" style="1" customWidth="1"/>
    <col min="14340" max="14340" width="41.6640625" style="1" customWidth="1"/>
    <col min="14341" max="14341" width="0" style="1" hidden="1" customWidth="1"/>
    <col min="14342" max="14342" width="9.109375" style="1"/>
    <col min="14343" max="14353" width="0" style="1" hidden="1" customWidth="1"/>
    <col min="14354" max="14592" width="9.109375" style="1"/>
    <col min="14593" max="14593" width="56.6640625" style="1" customWidth="1"/>
    <col min="14594" max="14594" width="24.33203125" style="1" customWidth="1"/>
    <col min="14595" max="14595" width="14.109375" style="1" customWidth="1"/>
    <col min="14596" max="14596" width="41.6640625" style="1" customWidth="1"/>
    <col min="14597" max="14597" width="0" style="1" hidden="1" customWidth="1"/>
    <col min="14598" max="14598" width="9.109375" style="1"/>
    <col min="14599" max="14609" width="0" style="1" hidden="1" customWidth="1"/>
    <col min="14610" max="14848" width="9.109375" style="1"/>
    <col min="14849" max="14849" width="56.6640625" style="1" customWidth="1"/>
    <col min="14850" max="14850" width="24.33203125" style="1" customWidth="1"/>
    <col min="14851" max="14851" width="14.109375" style="1" customWidth="1"/>
    <col min="14852" max="14852" width="41.6640625" style="1" customWidth="1"/>
    <col min="14853" max="14853" width="0" style="1" hidden="1" customWidth="1"/>
    <col min="14854" max="14854" width="9.109375" style="1"/>
    <col min="14855" max="14865" width="0" style="1" hidden="1" customWidth="1"/>
    <col min="14866" max="15104" width="9.109375" style="1"/>
    <col min="15105" max="15105" width="56.6640625" style="1" customWidth="1"/>
    <col min="15106" max="15106" width="24.33203125" style="1" customWidth="1"/>
    <col min="15107" max="15107" width="14.109375" style="1" customWidth="1"/>
    <col min="15108" max="15108" width="41.6640625" style="1" customWidth="1"/>
    <col min="15109" max="15109" width="0" style="1" hidden="1" customWidth="1"/>
    <col min="15110" max="15110" width="9.109375" style="1"/>
    <col min="15111" max="15121" width="0" style="1" hidden="1" customWidth="1"/>
    <col min="15122" max="15360" width="9.109375" style="1"/>
    <col min="15361" max="15361" width="56.6640625" style="1" customWidth="1"/>
    <col min="15362" max="15362" width="24.33203125" style="1" customWidth="1"/>
    <col min="15363" max="15363" width="14.109375" style="1" customWidth="1"/>
    <col min="15364" max="15364" width="41.6640625" style="1" customWidth="1"/>
    <col min="15365" max="15365" width="0" style="1" hidden="1" customWidth="1"/>
    <col min="15366" max="15366" width="9.109375" style="1"/>
    <col min="15367" max="15377" width="0" style="1" hidden="1" customWidth="1"/>
    <col min="15378" max="15616" width="9.109375" style="1"/>
    <col min="15617" max="15617" width="56.6640625" style="1" customWidth="1"/>
    <col min="15618" max="15618" width="24.33203125" style="1" customWidth="1"/>
    <col min="15619" max="15619" width="14.109375" style="1" customWidth="1"/>
    <col min="15620" max="15620" width="41.6640625" style="1" customWidth="1"/>
    <col min="15621" max="15621" width="0" style="1" hidden="1" customWidth="1"/>
    <col min="15622" max="15622" width="9.109375" style="1"/>
    <col min="15623" max="15633" width="0" style="1" hidden="1" customWidth="1"/>
    <col min="15634" max="15872" width="9.109375" style="1"/>
    <col min="15873" max="15873" width="56.6640625" style="1" customWidth="1"/>
    <col min="15874" max="15874" width="24.33203125" style="1" customWidth="1"/>
    <col min="15875" max="15875" width="14.109375" style="1" customWidth="1"/>
    <col min="15876" max="15876" width="41.6640625" style="1" customWidth="1"/>
    <col min="15877" max="15877" width="0" style="1" hidden="1" customWidth="1"/>
    <col min="15878" max="15878" width="9.109375" style="1"/>
    <col min="15879" max="15889" width="0" style="1" hidden="1" customWidth="1"/>
    <col min="15890" max="16128" width="9.109375" style="1"/>
    <col min="16129" max="16129" width="56.6640625" style="1" customWidth="1"/>
    <col min="16130" max="16130" width="24.33203125" style="1" customWidth="1"/>
    <col min="16131" max="16131" width="14.109375" style="1" customWidth="1"/>
    <col min="16132" max="16132" width="41.6640625" style="1" customWidth="1"/>
    <col min="16133" max="16133" width="0" style="1" hidden="1" customWidth="1"/>
    <col min="16134" max="16134" width="9.109375" style="1"/>
    <col min="16135" max="16145" width="0" style="1" hidden="1" customWidth="1"/>
    <col min="16146" max="16384" width="9.109375" style="1"/>
  </cols>
  <sheetData>
    <row r="1" spans="1:23" ht="14.4" customHeight="1" x14ac:dyDescent="0.3">
      <c r="A1" s="367" t="s">
        <v>653</v>
      </c>
      <c r="B1" s="368"/>
      <c r="C1" s="369"/>
      <c r="D1" s="92"/>
      <c r="E1" s="92"/>
      <c r="F1" s="92"/>
      <c r="G1" s="92"/>
      <c r="H1" s="92"/>
      <c r="I1" s="92"/>
      <c r="J1" s="92"/>
      <c r="K1" s="92"/>
      <c r="L1" s="92"/>
      <c r="M1" s="92"/>
      <c r="N1" s="92"/>
      <c r="O1" s="92"/>
      <c r="P1" s="92"/>
      <c r="Q1" s="92"/>
      <c r="R1" s="92"/>
      <c r="S1" s="92"/>
      <c r="T1" s="92"/>
      <c r="U1" s="92"/>
      <c r="V1" s="92"/>
      <c r="W1" s="92"/>
    </row>
    <row r="2" spans="1:23" ht="14.4" x14ac:dyDescent="0.3">
      <c r="A2" s="312" t="str">
        <f>IF('1. Stakeholders'!B4="","",'1. Stakeholders'!B4)</f>
        <v/>
      </c>
      <c r="B2" s="313"/>
      <c r="C2" s="315"/>
      <c r="D2" s="92"/>
      <c r="F2" s="92"/>
      <c r="G2" s="92"/>
      <c r="H2" s="92"/>
      <c r="I2" s="92"/>
      <c r="J2" s="92"/>
      <c r="K2" s="92"/>
      <c r="L2" s="92"/>
      <c r="M2" s="92"/>
      <c r="N2" s="92"/>
      <c r="O2" s="92"/>
      <c r="P2" s="92"/>
      <c r="Q2" s="92"/>
      <c r="R2" s="92"/>
      <c r="S2" s="92"/>
      <c r="T2" s="92"/>
      <c r="U2" s="92"/>
      <c r="V2" s="92"/>
      <c r="W2" s="92"/>
    </row>
    <row r="3" spans="1:23" x14ac:dyDescent="0.3">
      <c r="A3" s="56" t="s">
        <v>194</v>
      </c>
      <c r="B3" s="93"/>
      <c r="C3" s="94"/>
      <c r="D3" s="32"/>
      <c r="E3" s="87" t="s">
        <v>2</v>
      </c>
      <c r="F3" s="95"/>
      <c r="G3" s="14"/>
      <c r="H3" s="24" t="s">
        <v>15</v>
      </c>
      <c r="I3" s="24" t="s">
        <v>158</v>
      </c>
      <c r="J3" s="24" t="s">
        <v>19</v>
      </c>
      <c r="K3" s="24" t="s">
        <v>17</v>
      </c>
      <c r="L3" s="24" t="s">
        <v>159</v>
      </c>
      <c r="M3" s="24" t="s">
        <v>37</v>
      </c>
      <c r="N3" s="24" t="s">
        <v>21</v>
      </c>
      <c r="O3" s="24" t="s">
        <v>40</v>
      </c>
      <c r="P3" s="24" t="s">
        <v>41</v>
      </c>
      <c r="Q3" s="24" t="s">
        <v>42</v>
      </c>
    </row>
    <row r="4" spans="1:23" x14ac:dyDescent="0.3">
      <c r="A4" s="1" t="s">
        <v>195</v>
      </c>
      <c r="B4" s="59"/>
      <c r="E4" s="26" t="s">
        <v>5</v>
      </c>
      <c r="G4" s="60" t="s">
        <v>63</v>
      </c>
      <c r="H4" s="61">
        <f t="shared" ref="H4:Q4" si="0">IF(MAX(H5:H177)=999,999,SUM(H5:H177))</f>
        <v>0</v>
      </c>
      <c r="I4" s="61">
        <f t="shared" si="0"/>
        <v>0</v>
      </c>
      <c r="J4" s="61">
        <f t="shared" si="0"/>
        <v>0</v>
      </c>
      <c r="K4" s="61">
        <f t="shared" si="0"/>
        <v>0</v>
      </c>
      <c r="L4" s="61">
        <f t="shared" si="0"/>
        <v>0</v>
      </c>
      <c r="M4" s="61">
        <f t="shared" si="0"/>
        <v>0</v>
      </c>
      <c r="N4" s="61">
        <f t="shared" si="0"/>
        <v>0</v>
      </c>
      <c r="O4" s="61">
        <f t="shared" si="0"/>
        <v>0</v>
      </c>
      <c r="P4" s="61">
        <f t="shared" si="0"/>
        <v>0</v>
      </c>
      <c r="Q4" s="61">
        <f t="shared" si="0"/>
        <v>0</v>
      </c>
    </row>
    <row r="5" spans="1:23" x14ac:dyDescent="0.3">
      <c r="A5" s="1" t="s">
        <v>196</v>
      </c>
      <c r="B5" s="59"/>
      <c r="E5" s="26" t="s">
        <v>9</v>
      </c>
      <c r="H5" s="62"/>
      <c r="I5" s="62"/>
      <c r="J5" s="62"/>
      <c r="K5" s="62"/>
      <c r="L5" s="62"/>
      <c r="M5" s="62"/>
      <c r="N5" s="62"/>
      <c r="O5" s="62"/>
      <c r="P5" s="62"/>
      <c r="Q5" s="62"/>
    </row>
    <row r="6" spans="1:23" x14ac:dyDescent="0.3">
      <c r="A6" s="1" t="s">
        <v>198</v>
      </c>
      <c r="B6" s="59"/>
      <c r="E6" s="26" t="s">
        <v>197</v>
      </c>
      <c r="H6" s="62"/>
      <c r="I6" s="62"/>
      <c r="J6" s="62"/>
      <c r="K6" s="62"/>
      <c r="L6" s="62"/>
      <c r="M6" s="62"/>
      <c r="N6" s="62"/>
      <c r="O6" s="62"/>
      <c r="P6" s="62"/>
      <c r="Q6" s="62"/>
    </row>
    <row r="7" spans="1:23" x14ac:dyDescent="0.3">
      <c r="A7" s="1" t="s">
        <v>200</v>
      </c>
      <c r="B7" s="59"/>
      <c r="E7" s="26" t="s">
        <v>199</v>
      </c>
      <c r="H7" s="62"/>
      <c r="I7" s="62"/>
      <c r="J7" s="62"/>
      <c r="K7" s="62"/>
      <c r="L7" s="62"/>
      <c r="M7" s="62"/>
      <c r="N7" s="62"/>
      <c r="O7" s="62"/>
      <c r="P7" s="62"/>
      <c r="Q7" s="62"/>
    </row>
    <row r="8" spans="1:23" x14ac:dyDescent="0.3">
      <c r="B8" s="10"/>
      <c r="E8" s="26" t="s">
        <v>201</v>
      </c>
      <c r="H8" s="62"/>
      <c r="I8" s="62"/>
      <c r="J8" s="62"/>
      <c r="K8" s="62"/>
      <c r="L8" s="62"/>
      <c r="M8" s="62"/>
      <c r="N8" s="62"/>
      <c r="O8" s="62"/>
      <c r="P8" s="62"/>
      <c r="Q8" s="62"/>
    </row>
    <row r="9" spans="1:23" x14ac:dyDescent="0.3">
      <c r="A9" s="7" t="s">
        <v>202</v>
      </c>
      <c r="B9" s="96"/>
      <c r="C9" s="97"/>
      <c r="E9" s="26"/>
      <c r="H9" s="62"/>
      <c r="I9" s="62"/>
      <c r="J9" s="62"/>
      <c r="K9" s="62"/>
      <c r="L9" s="62"/>
      <c r="M9" s="62"/>
      <c r="N9" s="62"/>
      <c r="O9" s="62"/>
      <c r="P9" s="62"/>
      <c r="Q9" s="62"/>
    </row>
    <row r="10" spans="1:23" x14ac:dyDescent="0.3">
      <c r="A10" s="1" t="s">
        <v>203</v>
      </c>
      <c r="B10" s="59"/>
      <c r="E10" s="26" t="s">
        <v>42</v>
      </c>
      <c r="H10" s="62"/>
      <c r="I10" s="62"/>
      <c r="J10" s="62"/>
      <c r="K10" s="62"/>
      <c r="L10" s="62"/>
      <c r="M10" s="62"/>
      <c r="N10" s="62"/>
      <c r="O10" s="62"/>
      <c r="P10" s="62"/>
      <c r="Q10" s="62"/>
    </row>
    <row r="11" spans="1:23" x14ac:dyDescent="0.3">
      <c r="A11" s="1" t="s">
        <v>204</v>
      </c>
      <c r="B11" s="59"/>
      <c r="E11" s="26" t="s">
        <v>170</v>
      </c>
      <c r="H11" s="62"/>
      <c r="I11" s="62"/>
      <c r="J11" s="62"/>
      <c r="K11" s="62"/>
      <c r="L11" s="62"/>
      <c r="M11" s="62"/>
      <c r="N11" s="62"/>
      <c r="O11" s="62"/>
      <c r="P11" s="62"/>
      <c r="Q11" s="62"/>
    </row>
    <row r="12" spans="1:23" x14ac:dyDescent="0.3">
      <c r="A12" s="1" t="s">
        <v>205</v>
      </c>
      <c r="B12" s="59"/>
      <c r="E12" s="26" t="s">
        <v>657</v>
      </c>
      <c r="H12" s="62"/>
      <c r="I12" s="62"/>
      <c r="J12" s="62"/>
      <c r="K12" s="62"/>
      <c r="L12" s="62"/>
      <c r="M12" s="62"/>
      <c r="N12" s="62"/>
      <c r="O12" s="62"/>
      <c r="P12" s="62"/>
      <c r="Q12" s="62"/>
    </row>
    <row r="13" spans="1:23" x14ac:dyDescent="0.3">
      <c r="E13" s="26" t="s">
        <v>658</v>
      </c>
      <c r="H13" s="62"/>
      <c r="I13" s="62"/>
      <c r="J13" s="62"/>
      <c r="K13" s="62"/>
      <c r="L13" s="62"/>
      <c r="M13" s="62"/>
      <c r="N13" s="62"/>
      <c r="O13" s="62"/>
      <c r="P13" s="62"/>
      <c r="Q13" s="62"/>
    </row>
    <row r="14" spans="1:23" x14ac:dyDescent="0.3">
      <c r="A14" s="7" t="s">
        <v>206</v>
      </c>
      <c r="B14" s="96"/>
      <c r="C14" s="97"/>
      <c r="E14" s="26" t="s">
        <v>659</v>
      </c>
      <c r="H14" s="62"/>
      <c r="I14" s="62"/>
      <c r="J14" s="62"/>
      <c r="K14" s="62"/>
      <c r="L14" s="62"/>
      <c r="M14" s="62"/>
      <c r="N14" s="62"/>
      <c r="O14" s="62"/>
      <c r="P14" s="62"/>
      <c r="Q14" s="62"/>
    </row>
    <row r="15" spans="1:23" x14ac:dyDescent="0.3">
      <c r="A15" s="1" t="s">
        <v>503</v>
      </c>
      <c r="B15" s="59"/>
      <c r="C15" s="45"/>
      <c r="E15" s="220" t="s">
        <v>660</v>
      </c>
      <c r="H15" s="62">
        <f>IF($B15&gt;0,1,IF($B15&lt;0,-1,0))</f>
        <v>0</v>
      </c>
      <c r="I15" s="62">
        <f t="shared" ref="I15:Q16" si="1">IF($B15&gt;0,1,IF($B15&lt;0,-1,0))</f>
        <v>0</v>
      </c>
      <c r="J15" s="62">
        <f t="shared" si="1"/>
        <v>0</v>
      </c>
      <c r="K15" s="62">
        <f t="shared" si="1"/>
        <v>0</v>
      </c>
      <c r="L15" s="62">
        <f t="shared" si="1"/>
        <v>0</v>
      </c>
      <c r="M15" s="62">
        <f t="shared" si="1"/>
        <v>0</v>
      </c>
      <c r="N15" s="62">
        <f t="shared" si="1"/>
        <v>0</v>
      </c>
      <c r="O15" s="62">
        <f t="shared" si="1"/>
        <v>0</v>
      </c>
      <c r="P15" s="62">
        <f t="shared" si="1"/>
        <v>0</v>
      </c>
      <c r="Q15" s="62">
        <f t="shared" si="1"/>
        <v>0</v>
      </c>
    </row>
    <row r="16" spans="1:23" x14ac:dyDescent="0.3">
      <c r="A16" s="1" t="s">
        <v>504</v>
      </c>
      <c r="B16" s="59"/>
      <c r="C16" s="45"/>
      <c r="E16" s="220" t="s">
        <v>661</v>
      </c>
      <c r="H16" s="62">
        <f>IF($B16&gt;0,1,IF($B16&lt;0,-1,0))</f>
        <v>0</v>
      </c>
      <c r="I16" s="62">
        <f t="shared" si="1"/>
        <v>0</v>
      </c>
      <c r="J16" s="62">
        <f t="shared" si="1"/>
        <v>0</v>
      </c>
      <c r="K16" s="62">
        <f t="shared" si="1"/>
        <v>0</v>
      </c>
      <c r="L16" s="62">
        <f t="shared" si="1"/>
        <v>0</v>
      </c>
      <c r="M16" s="62">
        <f t="shared" si="1"/>
        <v>0</v>
      </c>
      <c r="N16" s="62">
        <f t="shared" si="1"/>
        <v>0</v>
      </c>
      <c r="O16" s="62">
        <f t="shared" si="1"/>
        <v>0</v>
      </c>
      <c r="P16" s="62">
        <f t="shared" si="1"/>
        <v>0</v>
      </c>
      <c r="Q16" s="62">
        <f t="shared" si="1"/>
        <v>0</v>
      </c>
    </row>
    <row r="17" spans="1:17" x14ac:dyDescent="0.3">
      <c r="B17" s="10"/>
      <c r="E17" s="219" t="s">
        <v>662</v>
      </c>
      <c r="H17" s="62"/>
      <c r="I17" s="62"/>
      <c r="J17" s="62"/>
      <c r="K17" s="62"/>
      <c r="L17" s="62"/>
      <c r="M17" s="62"/>
      <c r="N17" s="62"/>
      <c r="O17" s="62"/>
      <c r="P17" s="62"/>
      <c r="Q17" s="62"/>
    </row>
    <row r="18" spans="1:17" x14ac:dyDescent="0.3">
      <c r="A18" s="1" t="s">
        <v>505</v>
      </c>
      <c r="B18" s="59"/>
      <c r="C18" s="45"/>
      <c r="E18" s="26" t="s">
        <v>669</v>
      </c>
      <c r="G18" s="17"/>
      <c r="H18" s="62">
        <f>IF($B18&gt;0,1,IF($B18&lt;0,-1,0))</f>
        <v>0</v>
      </c>
      <c r="I18" s="62">
        <f t="shared" ref="I18:Q19" si="2">IF($B18&gt;0,1,IF($B18&lt;0,-1,0))</f>
        <v>0</v>
      </c>
      <c r="J18" s="62">
        <f t="shared" si="2"/>
        <v>0</v>
      </c>
      <c r="K18" s="62">
        <f t="shared" si="2"/>
        <v>0</v>
      </c>
      <c r="L18" s="62">
        <f t="shared" si="2"/>
        <v>0</v>
      </c>
      <c r="M18" s="62">
        <f t="shared" si="2"/>
        <v>0</v>
      </c>
      <c r="N18" s="62">
        <f t="shared" si="2"/>
        <v>0</v>
      </c>
      <c r="O18" s="62">
        <f t="shared" si="2"/>
        <v>0</v>
      </c>
      <c r="P18" s="62">
        <f t="shared" si="2"/>
        <v>0</v>
      </c>
      <c r="Q18" s="62">
        <f t="shared" si="2"/>
        <v>0</v>
      </c>
    </row>
    <row r="19" spans="1:17" x14ac:dyDescent="0.3">
      <c r="A19" s="1" t="s">
        <v>506</v>
      </c>
      <c r="B19" s="59"/>
      <c r="C19" s="45"/>
      <c r="E19" s="26"/>
      <c r="G19" s="17"/>
      <c r="H19" s="62">
        <f>IF($B19&gt;0,1,IF($B19&lt;0,-1,0))</f>
        <v>0</v>
      </c>
      <c r="I19" s="62">
        <f t="shared" si="2"/>
        <v>0</v>
      </c>
      <c r="J19" s="62">
        <f t="shared" si="2"/>
        <v>0</v>
      </c>
      <c r="K19" s="62">
        <f t="shared" si="2"/>
        <v>0</v>
      </c>
      <c r="L19" s="62">
        <f t="shared" si="2"/>
        <v>0</v>
      </c>
      <c r="M19" s="62">
        <f t="shared" si="2"/>
        <v>0</v>
      </c>
      <c r="N19" s="62">
        <f t="shared" si="2"/>
        <v>0</v>
      </c>
      <c r="O19" s="62">
        <f t="shared" si="2"/>
        <v>0</v>
      </c>
      <c r="P19" s="62">
        <f t="shared" si="2"/>
        <v>0</v>
      </c>
      <c r="Q19" s="62">
        <f t="shared" si="2"/>
        <v>0</v>
      </c>
    </row>
    <row r="20" spans="1:17" x14ac:dyDescent="0.3">
      <c r="B20" s="10"/>
      <c r="E20" s="26" t="s">
        <v>663</v>
      </c>
      <c r="G20" s="17"/>
      <c r="H20" s="62"/>
      <c r="I20" s="62"/>
      <c r="J20" s="62"/>
      <c r="K20" s="62"/>
      <c r="L20" s="62"/>
      <c r="M20" s="62"/>
      <c r="N20" s="62"/>
      <c r="O20" s="62"/>
      <c r="P20" s="62"/>
      <c r="Q20" s="62"/>
    </row>
    <row r="21" spans="1:17" x14ac:dyDescent="0.3">
      <c r="A21" s="1" t="s">
        <v>208</v>
      </c>
      <c r="B21" s="59"/>
      <c r="E21" s="33" t="s">
        <v>207</v>
      </c>
      <c r="G21" s="17"/>
      <c r="H21" s="62">
        <f>IF($B21="Yes",1,IF($B21="No",-1,0))</f>
        <v>0</v>
      </c>
      <c r="I21" s="62">
        <f>IF($B21="Yes",1,IF($B21="No",-1,0))</f>
        <v>0</v>
      </c>
      <c r="J21" s="62">
        <f>IF($B21="Yes",1,IF($B21="No",-1,0))</f>
        <v>0</v>
      </c>
      <c r="K21" s="62">
        <f t="shared" ref="K21:Q21" si="3">IF($B21="Yes",1,0)</f>
        <v>0</v>
      </c>
      <c r="L21" s="62">
        <f t="shared" si="3"/>
        <v>0</v>
      </c>
      <c r="M21" s="62">
        <f t="shared" si="3"/>
        <v>0</v>
      </c>
      <c r="N21" s="62">
        <f t="shared" si="3"/>
        <v>0</v>
      </c>
      <c r="O21" s="62">
        <f t="shared" si="3"/>
        <v>0</v>
      </c>
      <c r="P21" s="62">
        <f t="shared" si="3"/>
        <v>0</v>
      </c>
      <c r="Q21" s="62">
        <f t="shared" si="3"/>
        <v>0</v>
      </c>
    </row>
    <row r="22" spans="1:17" x14ac:dyDescent="0.3">
      <c r="B22" s="10"/>
      <c r="G22" s="17"/>
      <c r="H22" s="62"/>
      <c r="I22" s="62"/>
      <c r="J22" s="62"/>
      <c r="K22" s="62"/>
      <c r="L22" s="62"/>
      <c r="M22" s="62"/>
      <c r="N22" s="62"/>
      <c r="O22" s="62"/>
      <c r="P22" s="62"/>
      <c r="Q22" s="62"/>
    </row>
    <row r="23" spans="1:17" x14ac:dyDescent="0.3">
      <c r="A23" s="7" t="s">
        <v>209</v>
      </c>
      <c r="B23" s="96"/>
      <c r="C23" s="97"/>
      <c r="G23" s="17"/>
      <c r="H23" s="62"/>
      <c r="I23" s="62"/>
      <c r="J23" s="62"/>
      <c r="K23" s="62"/>
      <c r="L23" s="62"/>
      <c r="M23" s="62"/>
      <c r="N23" s="62"/>
      <c r="O23" s="62"/>
      <c r="P23" s="62"/>
      <c r="Q23" s="62"/>
    </row>
    <row r="24" spans="1:17" ht="27.6" x14ac:dyDescent="0.3">
      <c r="A24" s="27" t="s">
        <v>210</v>
      </c>
      <c r="B24" s="31"/>
      <c r="G24" s="17"/>
      <c r="H24" s="62"/>
      <c r="I24" s="62"/>
      <c r="J24" s="62"/>
      <c r="K24" s="62"/>
      <c r="L24" s="62"/>
      <c r="M24" s="62"/>
      <c r="N24" s="62"/>
      <c r="O24" s="62"/>
      <c r="P24" s="62"/>
      <c r="Q24" s="62"/>
    </row>
    <row r="25" spans="1:17" x14ac:dyDescent="0.3">
      <c r="A25" s="27" t="s">
        <v>211</v>
      </c>
      <c r="B25" s="31"/>
      <c r="G25" s="17"/>
      <c r="H25" s="62"/>
      <c r="I25" s="62"/>
      <c r="J25" s="62"/>
      <c r="K25" s="62"/>
      <c r="L25" s="62"/>
      <c r="M25" s="62"/>
      <c r="N25" s="62"/>
      <c r="O25" s="62"/>
      <c r="P25" s="62"/>
      <c r="Q25" s="62"/>
    </row>
    <row r="26" spans="1:17" x14ac:dyDescent="0.3">
      <c r="A26" s="27"/>
      <c r="B26" s="10"/>
      <c r="G26" s="17"/>
      <c r="H26" s="62"/>
      <c r="I26" s="62"/>
      <c r="J26" s="62"/>
      <c r="K26" s="62"/>
      <c r="L26" s="62"/>
      <c r="M26" s="62"/>
      <c r="N26" s="62"/>
      <c r="O26" s="62"/>
      <c r="P26" s="62"/>
      <c r="Q26" s="62"/>
    </row>
    <row r="27" spans="1:17" x14ac:dyDescent="0.3">
      <c r="A27" s="27" t="s">
        <v>212</v>
      </c>
      <c r="B27" s="31"/>
      <c r="G27" s="17"/>
      <c r="H27" s="62"/>
      <c r="I27" s="62"/>
      <c r="J27" s="62"/>
      <c r="K27" s="62"/>
      <c r="L27" s="62"/>
      <c r="M27" s="62"/>
      <c r="N27" s="62"/>
      <c r="O27" s="62"/>
      <c r="P27" s="62"/>
      <c r="Q27" s="62"/>
    </row>
    <row r="28" spans="1:17" x14ac:dyDescent="0.3">
      <c r="A28" s="27" t="s">
        <v>213</v>
      </c>
      <c r="B28" s="31"/>
      <c r="G28" s="17"/>
      <c r="H28" s="62"/>
      <c r="I28" s="62"/>
      <c r="J28" s="62"/>
      <c r="K28" s="62"/>
      <c r="L28" s="62"/>
      <c r="M28" s="62"/>
      <c r="N28" s="62"/>
      <c r="O28" s="62"/>
      <c r="P28" s="62"/>
      <c r="Q28" s="62"/>
    </row>
    <row r="29" spans="1:17" x14ac:dyDescent="0.3">
      <c r="A29" s="27"/>
      <c r="B29" s="10"/>
      <c r="G29" s="17"/>
      <c r="H29" s="62"/>
      <c r="I29" s="62"/>
      <c r="J29" s="62"/>
      <c r="K29" s="62"/>
      <c r="L29" s="62"/>
      <c r="M29" s="62"/>
      <c r="N29" s="62"/>
      <c r="O29" s="62"/>
      <c r="P29" s="62"/>
      <c r="Q29" s="62"/>
    </row>
    <row r="30" spans="1:17" x14ac:dyDescent="0.3">
      <c r="A30" s="27" t="s">
        <v>214</v>
      </c>
      <c r="B30" s="59"/>
      <c r="G30" s="17"/>
      <c r="H30" s="62"/>
      <c r="I30" s="62"/>
      <c r="J30" s="62"/>
      <c r="K30" s="62"/>
      <c r="L30" s="62"/>
      <c r="M30" s="62"/>
      <c r="N30" s="62"/>
      <c r="O30" s="62"/>
      <c r="P30" s="62"/>
      <c r="Q30" s="62"/>
    </row>
    <row r="31" spans="1:17" ht="27.6" x14ac:dyDescent="0.3">
      <c r="A31" s="27" t="s">
        <v>215</v>
      </c>
      <c r="B31" s="59"/>
      <c r="G31" s="17"/>
      <c r="H31" s="62"/>
      <c r="I31" s="62">
        <f>IF($B31="Yes",1,0)</f>
        <v>0</v>
      </c>
      <c r="J31" s="62"/>
      <c r="K31" s="62">
        <f>IF($B31="Yes",1,0)</f>
        <v>0</v>
      </c>
      <c r="L31" s="62">
        <f>IF($B31="Yes",1,0)</f>
        <v>0</v>
      </c>
      <c r="M31" s="62"/>
      <c r="N31" s="62"/>
      <c r="O31" s="62"/>
      <c r="P31" s="62"/>
      <c r="Q31" s="62"/>
    </row>
    <row r="32" spans="1:17" x14ac:dyDescent="0.3">
      <c r="A32" s="27"/>
      <c r="B32" s="10"/>
      <c r="G32" s="17"/>
      <c r="H32" s="62"/>
      <c r="I32" s="62"/>
      <c r="J32" s="62"/>
      <c r="K32" s="62"/>
      <c r="L32" s="62"/>
      <c r="M32" s="62"/>
      <c r="N32" s="62"/>
      <c r="O32" s="62"/>
      <c r="P32" s="62"/>
      <c r="Q32" s="62"/>
    </row>
    <row r="33" spans="1:17" ht="27.6" x14ac:dyDescent="0.3">
      <c r="A33" s="79" t="s">
        <v>216</v>
      </c>
      <c r="B33" s="59"/>
      <c r="G33" s="17"/>
      <c r="H33" s="62"/>
      <c r="I33" s="62">
        <f>IF($B33="Yes",1,0)</f>
        <v>0</v>
      </c>
      <c r="J33" s="62"/>
      <c r="K33" s="62"/>
      <c r="L33" s="62"/>
      <c r="M33" s="62"/>
      <c r="N33" s="62"/>
      <c r="O33" s="62"/>
      <c r="P33" s="62"/>
      <c r="Q33" s="62"/>
    </row>
    <row r="34" spans="1:17" ht="27.6" x14ac:dyDescent="0.3">
      <c r="A34" s="79" t="s">
        <v>217</v>
      </c>
      <c r="B34" s="59"/>
      <c r="H34" s="62"/>
      <c r="I34" s="62"/>
      <c r="J34" s="62"/>
      <c r="K34" s="62">
        <f>IF($B34="Yes",1,0)</f>
        <v>0</v>
      </c>
      <c r="L34" s="62"/>
      <c r="M34" s="62"/>
      <c r="N34" s="62"/>
      <c r="O34" s="62"/>
      <c r="P34" s="62"/>
      <c r="Q34" s="62"/>
    </row>
    <row r="35" spans="1:17" x14ac:dyDescent="0.3">
      <c r="G35" s="17"/>
      <c r="H35" s="62"/>
      <c r="I35" s="62"/>
      <c r="J35" s="62"/>
      <c r="K35" s="62"/>
      <c r="L35" s="62"/>
      <c r="M35" s="62"/>
      <c r="N35" s="62"/>
      <c r="O35" s="62"/>
      <c r="P35" s="62"/>
      <c r="Q35" s="62"/>
    </row>
    <row r="36" spans="1:17" x14ac:dyDescent="0.3">
      <c r="A36" s="7" t="s">
        <v>218</v>
      </c>
      <c r="B36" s="96"/>
      <c r="C36" s="97"/>
      <c r="G36" s="17"/>
      <c r="H36" s="62"/>
      <c r="I36" s="62"/>
      <c r="J36" s="62"/>
      <c r="K36" s="62"/>
      <c r="L36" s="62"/>
      <c r="M36" s="62"/>
      <c r="N36" s="62"/>
      <c r="O36" s="62"/>
      <c r="P36" s="62"/>
      <c r="Q36" s="62"/>
    </row>
    <row r="37" spans="1:17" x14ac:dyDescent="0.3">
      <c r="A37" s="1" t="s">
        <v>219</v>
      </c>
      <c r="B37" s="59"/>
      <c r="G37" s="17"/>
      <c r="H37" s="62"/>
      <c r="I37" s="62"/>
      <c r="J37" s="62"/>
      <c r="K37" s="62"/>
      <c r="L37" s="62"/>
      <c r="M37" s="62"/>
      <c r="N37" s="62"/>
      <c r="O37" s="62"/>
      <c r="P37" s="62"/>
      <c r="Q37" s="62"/>
    </row>
    <row r="38" spans="1:17" x14ac:dyDescent="0.3">
      <c r="A38" s="1" t="s">
        <v>220</v>
      </c>
      <c r="B38" s="316"/>
      <c r="G38" s="17"/>
      <c r="H38" s="62"/>
      <c r="I38" s="62"/>
      <c r="J38" s="62"/>
      <c r="K38" s="62"/>
      <c r="L38" s="62"/>
      <c r="M38" s="62"/>
      <c r="N38" s="62"/>
      <c r="O38" s="62"/>
      <c r="P38" s="62"/>
      <c r="Q38" s="62"/>
    </row>
    <row r="39" spans="1:17" x14ac:dyDescent="0.3">
      <c r="A39" s="1" t="s">
        <v>221</v>
      </c>
      <c r="B39" s="59"/>
      <c r="G39" s="17"/>
      <c r="H39" s="62"/>
      <c r="I39" s="62"/>
      <c r="J39" s="62"/>
      <c r="K39" s="62"/>
      <c r="L39" s="62"/>
      <c r="M39" s="62"/>
      <c r="N39" s="62"/>
      <c r="O39" s="62"/>
      <c r="P39" s="62"/>
      <c r="Q39" s="62"/>
    </row>
    <row r="40" spans="1:17" x14ac:dyDescent="0.3">
      <c r="G40" s="17"/>
      <c r="H40" s="62"/>
      <c r="I40" s="62"/>
      <c r="J40" s="62"/>
      <c r="K40" s="62"/>
      <c r="L40" s="62"/>
      <c r="M40" s="62"/>
      <c r="N40" s="62"/>
      <c r="O40" s="62"/>
      <c r="P40" s="62"/>
      <c r="Q40" s="62"/>
    </row>
    <row r="41" spans="1:17" x14ac:dyDescent="0.3">
      <c r="A41" s="1" t="s">
        <v>222</v>
      </c>
      <c r="B41" s="59"/>
      <c r="H41" s="62"/>
      <c r="I41" s="62"/>
      <c r="J41" s="62"/>
      <c r="K41" s="62"/>
      <c r="L41" s="62"/>
      <c r="M41" s="62"/>
      <c r="N41" s="62"/>
      <c r="O41" s="62"/>
      <c r="P41" s="62"/>
      <c r="Q41" s="62"/>
    </row>
    <row r="42" spans="1:17" x14ac:dyDescent="0.3">
      <c r="A42" s="1" t="s">
        <v>223</v>
      </c>
      <c r="B42" s="316"/>
      <c r="H42" s="62"/>
      <c r="I42" s="62"/>
      <c r="J42" s="62"/>
      <c r="K42" s="62"/>
      <c r="L42" s="62"/>
      <c r="M42" s="62"/>
      <c r="N42" s="62"/>
      <c r="O42" s="62"/>
      <c r="P42" s="62"/>
      <c r="Q42" s="62"/>
    </row>
    <row r="43" spans="1:17" x14ac:dyDescent="0.3">
      <c r="A43" s="1" t="s">
        <v>224</v>
      </c>
      <c r="B43" s="316"/>
      <c r="H43" s="62"/>
      <c r="I43" s="62"/>
      <c r="J43" s="62"/>
      <c r="K43" s="62"/>
      <c r="L43" s="62"/>
      <c r="M43" s="62"/>
      <c r="N43" s="62"/>
      <c r="O43" s="62"/>
      <c r="P43" s="62"/>
      <c r="Q43" s="62"/>
    </row>
    <row r="44" spans="1:17" x14ac:dyDescent="0.3">
      <c r="B44" s="10"/>
      <c r="H44" s="62"/>
      <c r="I44" s="62"/>
      <c r="J44" s="62"/>
      <c r="K44" s="62"/>
      <c r="L44" s="62"/>
      <c r="M44" s="62"/>
      <c r="N44" s="62"/>
      <c r="O44" s="62"/>
      <c r="P44" s="62"/>
      <c r="Q44" s="62"/>
    </row>
    <row r="45" spans="1:17" x14ac:dyDescent="0.3">
      <c r="A45" s="1" t="s">
        <v>225</v>
      </c>
      <c r="B45" s="59"/>
      <c r="C45" s="1" t="s">
        <v>226</v>
      </c>
      <c r="H45" s="62"/>
      <c r="I45" s="62"/>
      <c r="J45" s="62"/>
      <c r="K45" s="62"/>
      <c r="L45" s="62"/>
      <c r="M45" s="62"/>
      <c r="N45" s="62"/>
      <c r="O45" s="62"/>
      <c r="P45" s="62"/>
      <c r="Q45" s="62"/>
    </row>
    <row r="46" spans="1:17" x14ac:dyDescent="0.3">
      <c r="B46" s="10"/>
      <c r="H46" s="62"/>
      <c r="I46" s="62"/>
      <c r="J46" s="62"/>
      <c r="K46" s="62"/>
      <c r="L46" s="62"/>
      <c r="M46" s="62"/>
      <c r="N46" s="62"/>
      <c r="O46" s="62"/>
      <c r="P46" s="62"/>
      <c r="Q46" s="62"/>
    </row>
    <row r="47" spans="1:17" ht="41.4" x14ac:dyDescent="0.3">
      <c r="A47" s="79" t="s">
        <v>227</v>
      </c>
      <c r="B47" s="59"/>
      <c r="H47" s="62"/>
      <c r="I47" s="62">
        <f t="shared" ref="I47:N49" si="4">IF($B47="Yes",1,0)</f>
        <v>0</v>
      </c>
      <c r="J47" s="62"/>
      <c r="K47" s="62">
        <f t="shared" si="4"/>
        <v>0</v>
      </c>
      <c r="L47" s="62">
        <f t="shared" si="4"/>
        <v>0</v>
      </c>
      <c r="M47" s="62"/>
      <c r="N47" s="62"/>
      <c r="O47" s="62"/>
      <c r="P47" s="62"/>
      <c r="Q47" s="62"/>
    </row>
    <row r="48" spans="1:17" ht="27.6" x14ac:dyDescent="0.3">
      <c r="A48" s="79" t="s">
        <v>228</v>
      </c>
      <c r="B48" s="59"/>
      <c r="H48" s="62"/>
      <c r="I48" s="62">
        <f t="shared" si="4"/>
        <v>0</v>
      </c>
      <c r="J48" s="62"/>
      <c r="K48" s="62"/>
      <c r="L48" s="62"/>
      <c r="M48" s="62"/>
      <c r="N48" s="62"/>
      <c r="O48" s="62"/>
      <c r="P48" s="62"/>
      <c r="Q48" s="62"/>
    </row>
    <row r="49" spans="1:17" ht="27.6" x14ac:dyDescent="0.3">
      <c r="A49" s="232" t="s">
        <v>502</v>
      </c>
      <c r="B49" s="59"/>
      <c r="H49" s="62"/>
      <c r="I49" s="62"/>
      <c r="J49" s="62">
        <f t="shared" si="4"/>
        <v>0</v>
      </c>
      <c r="K49" s="62"/>
      <c r="L49" s="62">
        <f t="shared" si="4"/>
        <v>0</v>
      </c>
      <c r="M49" s="62">
        <f t="shared" si="4"/>
        <v>0</v>
      </c>
      <c r="N49" s="62">
        <f t="shared" si="4"/>
        <v>0</v>
      </c>
      <c r="O49" s="62"/>
      <c r="P49" s="62"/>
      <c r="Q49" s="62"/>
    </row>
    <row r="50" spans="1:17" x14ac:dyDescent="0.3">
      <c r="G50" s="10"/>
      <c r="H50" s="62"/>
      <c r="I50" s="62"/>
      <c r="J50" s="62"/>
      <c r="K50" s="62"/>
      <c r="L50" s="62"/>
      <c r="M50" s="62"/>
      <c r="N50" s="62"/>
      <c r="O50" s="62"/>
      <c r="P50" s="62"/>
      <c r="Q50" s="62"/>
    </row>
    <row r="51" spans="1:17" x14ac:dyDescent="0.3">
      <c r="A51" s="7" t="s">
        <v>229</v>
      </c>
      <c r="B51" s="96"/>
      <c r="C51" s="97"/>
      <c r="H51" s="62"/>
      <c r="I51" s="62"/>
      <c r="J51" s="62"/>
      <c r="K51" s="62"/>
      <c r="L51" s="62"/>
      <c r="M51" s="62"/>
      <c r="N51" s="62"/>
      <c r="O51" s="62"/>
      <c r="P51" s="62"/>
      <c r="Q51" s="62"/>
    </row>
    <row r="52" spans="1:17" x14ac:dyDescent="0.3">
      <c r="A52" s="1" t="s">
        <v>230</v>
      </c>
      <c r="B52" s="59"/>
      <c r="H52" s="62"/>
      <c r="I52" s="62"/>
      <c r="J52" s="62"/>
      <c r="K52" s="62"/>
      <c r="L52" s="62"/>
      <c r="M52" s="62"/>
      <c r="N52" s="62"/>
      <c r="O52" s="62"/>
      <c r="P52" s="62"/>
      <c r="Q52" s="62"/>
    </row>
    <row r="53" spans="1:17" ht="27.6" x14ac:dyDescent="0.3">
      <c r="A53" s="27" t="s">
        <v>507</v>
      </c>
      <c r="B53" s="59"/>
      <c r="H53" s="62"/>
      <c r="I53" s="62"/>
      <c r="J53" s="62"/>
      <c r="K53" s="62"/>
      <c r="L53" s="62"/>
      <c r="M53" s="62"/>
      <c r="N53" s="62"/>
      <c r="O53" s="62"/>
      <c r="P53" s="62"/>
      <c r="Q53" s="62"/>
    </row>
    <row r="54" spans="1:17" ht="27.6" x14ac:dyDescent="0.3">
      <c r="A54" s="27" t="s">
        <v>508</v>
      </c>
      <c r="B54" s="59"/>
      <c r="H54" s="62"/>
      <c r="I54" s="62"/>
      <c r="J54" s="62"/>
      <c r="K54" s="62"/>
      <c r="L54" s="62"/>
      <c r="M54" s="62"/>
      <c r="N54" s="62"/>
      <c r="O54" s="62"/>
      <c r="P54" s="62"/>
      <c r="Q54" s="62"/>
    </row>
    <row r="55" spans="1:17" x14ac:dyDescent="0.3">
      <c r="H55" s="62"/>
      <c r="I55" s="62"/>
      <c r="J55" s="62"/>
      <c r="K55" s="62"/>
      <c r="L55" s="62"/>
      <c r="M55" s="62"/>
      <c r="N55" s="62"/>
      <c r="O55" s="62"/>
      <c r="P55" s="62"/>
      <c r="Q55" s="62"/>
    </row>
    <row r="56" spans="1:17" x14ac:dyDescent="0.3">
      <c r="A56" s="1" t="s">
        <v>231</v>
      </c>
      <c r="B56" s="84"/>
      <c r="H56" s="62"/>
      <c r="I56" s="62"/>
      <c r="J56" s="62"/>
      <c r="K56" s="62"/>
      <c r="L56" s="62"/>
      <c r="M56" s="62"/>
      <c r="N56" s="62"/>
      <c r="O56" s="62"/>
      <c r="P56" s="62"/>
      <c r="Q56" s="62"/>
    </row>
    <row r="57" spans="1:17" x14ac:dyDescent="0.3">
      <c r="A57" s="1" t="s">
        <v>509</v>
      </c>
      <c r="B57" s="59"/>
      <c r="H57" s="62"/>
      <c r="I57" s="62"/>
      <c r="J57" s="62"/>
      <c r="K57" s="62"/>
      <c r="L57" s="62"/>
      <c r="M57" s="62"/>
      <c r="N57" s="62"/>
      <c r="O57" s="62"/>
      <c r="P57" s="62"/>
      <c r="Q57" s="62"/>
    </row>
    <row r="58" spans="1:17" x14ac:dyDescent="0.3">
      <c r="A58" s="1" t="s">
        <v>510</v>
      </c>
      <c r="B58" s="59"/>
      <c r="H58" s="62"/>
      <c r="I58" s="62"/>
      <c r="J58" s="62"/>
      <c r="K58" s="62"/>
      <c r="L58" s="62"/>
      <c r="M58" s="62"/>
      <c r="N58" s="62"/>
      <c r="O58" s="62"/>
      <c r="P58" s="62"/>
      <c r="Q58" s="62"/>
    </row>
    <row r="59" spans="1:17" x14ac:dyDescent="0.3">
      <c r="B59" s="10"/>
      <c r="H59" s="62"/>
      <c r="I59" s="62"/>
      <c r="J59" s="62"/>
      <c r="K59" s="62"/>
      <c r="L59" s="62"/>
      <c r="M59" s="62"/>
      <c r="N59" s="62"/>
      <c r="O59" s="62"/>
      <c r="P59" s="62"/>
      <c r="Q59" s="62"/>
    </row>
    <row r="60" spans="1:17" x14ac:dyDescent="0.3">
      <c r="A60" s="1" t="s">
        <v>232</v>
      </c>
      <c r="B60" s="84"/>
      <c r="H60" s="62"/>
      <c r="I60" s="62"/>
      <c r="J60" s="62"/>
      <c r="K60" s="62"/>
      <c r="L60" s="62"/>
      <c r="M60" s="62"/>
      <c r="N60" s="62"/>
      <c r="O60" s="62"/>
      <c r="P60" s="62"/>
      <c r="Q60" s="62"/>
    </row>
    <row r="61" spans="1:17" x14ac:dyDescent="0.3">
      <c r="A61" s="1" t="s">
        <v>511</v>
      </c>
      <c r="B61" s="59"/>
      <c r="C61" s="45" t="s">
        <v>199</v>
      </c>
      <c r="G61" s="10"/>
      <c r="H61" s="62"/>
      <c r="I61" s="62"/>
      <c r="J61" s="62"/>
      <c r="K61" s="62"/>
      <c r="L61" s="62"/>
      <c r="M61" s="62"/>
      <c r="N61" s="62"/>
      <c r="O61" s="62"/>
      <c r="P61" s="62"/>
      <c r="Q61" s="62"/>
    </row>
    <row r="62" spans="1:17" x14ac:dyDescent="0.3">
      <c r="A62" s="1" t="s">
        <v>512</v>
      </c>
      <c r="B62" s="84"/>
      <c r="C62" s="45" t="s">
        <v>201</v>
      </c>
      <c r="G62" s="10"/>
      <c r="H62" s="62"/>
      <c r="I62" s="62"/>
      <c r="J62" s="62"/>
      <c r="K62" s="62"/>
      <c r="L62" s="62"/>
      <c r="M62" s="62"/>
      <c r="N62" s="62"/>
      <c r="O62" s="62"/>
      <c r="P62" s="62"/>
      <c r="Q62" s="62"/>
    </row>
    <row r="63" spans="1:17" x14ac:dyDescent="0.3">
      <c r="G63" s="10"/>
      <c r="H63" s="62"/>
      <c r="I63" s="62"/>
      <c r="J63" s="62"/>
      <c r="K63" s="62"/>
      <c r="L63" s="62"/>
      <c r="M63" s="62"/>
      <c r="N63" s="62"/>
      <c r="O63" s="62"/>
      <c r="P63" s="62"/>
      <c r="Q63" s="62"/>
    </row>
    <row r="64" spans="1:17" x14ac:dyDescent="0.3">
      <c r="A64" s="1" t="s">
        <v>233</v>
      </c>
      <c r="B64" s="84"/>
      <c r="H64" s="62"/>
      <c r="I64" s="62"/>
      <c r="J64" s="62"/>
      <c r="K64" s="62"/>
      <c r="L64" s="62"/>
      <c r="M64" s="62"/>
      <c r="N64" s="62"/>
      <c r="O64" s="62"/>
      <c r="P64" s="62"/>
      <c r="Q64" s="62"/>
    </row>
    <row r="65" spans="1:17" x14ac:dyDescent="0.3">
      <c r="A65" s="1" t="s">
        <v>513</v>
      </c>
      <c r="B65" s="59"/>
      <c r="C65" s="45" t="s">
        <v>199</v>
      </c>
      <c r="H65" s="62"/>
      <c r="I65" s="62"/>
      <c r="J65" s="62"/>
      <c r="K65" s="62"/>
      <c r="L65" s="62"/>
      <c r="M65" s="62"/>
      <c r="N65" s="62"/>
      <c r="O65" s="62"/>
      <c r="P65" s="62"/>
      <c r="Q65" s="62"/>
    </row>
    <row r="66" spans="1:17" x14ac:dyDescent="0.3">
      <c r="A66" s="1" t="s">
        <v>514</v>
      </c>
      <c r="B66" s="59"/>
      <c r="C66" s="45" t="s">
        <v>201</v>
      </c>
      <c r="H66" s="62"/>
      <c r="I66" s="62"/>
      <c r="J66" s="62"/>
      <c r="K66" s="62"/>
      <c r="L66" s="62"/>
      <c r="M66" s="62"/>
      <c r="N66" s="62"/>
      <c r="O66" s="62"/>
      <c r="P66" s="62"/>
      <c r="Q66" s="62"/>
    </row>
    <row r="67" spans="1:17" x14ac:dyDescent="0.3">
      <c r="B67" s="10"/>
      <c r="H67" s="62"/>
      <c r="I67" s="62"/>
      <c r="J67" s="62"/>
      <c r="K67" s="62"/>
      <c r="L67" s="62"/>
      <c r="M67" s="62"/>
      <c r="N67" s="62"/>
      <c r="O67" s="62"/>
      <c r="P67" s="62"/>
      <c r="Q67" s="62"/>
    </row>
    <row r="68" spans="1:17" ht="15" customHeight="1" x14ac:dyDescent="0.3">
      <c r="A68" s="79" t="s">
        <v>234</v>
      </c>
      <c r="B68" s="59"/>
      <c r="H68" s="62">
        <f t="shared" ref="H68:J69" si="5">IF($B68="Yes",1,0)</f>
        <v>0</v>
      </c>
      <c r="I68" s="62">
        <f t="shared" si="5"/>
        <v>0</v>
      </c>
      <c r="J68" s="62">
        <f t="shared" si="5"/>
        <v>0</v>
      </c>
      <c r="K68" s="62">
        <f>IF($B68="Yes",-1,0)</f>
        <v>0</v>
      </c>
      <c r="L68" s="62"/>
      <c r="M68" s="62"/>
      <c r="N68" s="62"/>
      <c r="O68" s="62"/>
      <c r="P68" s="62"/>
      <c r="Q68" s="62"/>
    </row>
    <row r="69" spans="1:17" ht="27.6" x14ac:dyDescent="0.3">
      <c r="A69" s="79" t="s">
        <v>235</v>
      </c>
      <c r="B69" s="59"/>
      <c r="H69" s="62">
        <f t="shared" si="5"/>
        <v>0</v>
      </c>
      <c r="I69" s="62">
        <f>IF($B69="Yes",-1,0)</f>
        <v>0</v>
      </c>
      <c r="J69" s="62">
        <f t="shared" si="5"/>
        <v>0</v>
      </c>
      <c r="K69" s="62">
        <f>IF($B69="Yes",-1,0)</f>
        <v>0</v>
      </c>
      <c r="L69" s="62"/>
      <c r="M69" s="62"/>
      <c r="N69" s="62"/>
      <c r="O69" s="62"/>
      <c r="P69" s="62"/>
      <c r="Q69" s="62"/>
    </row>
    <row r="70" spans="1:17" x14ac:dyDescent="0.3">
      <c r="H70" s="62"/>
      <c r="I70" s="62"/>
      <c r="J70" s="62"/>
      <c r="K70" s="62"/>
      <c r="L70" s="62"/>
      <c r="M70" s="62"/>
      <c r="N70" s="62"/>
      <c r="O70" s="62"/>
      <c r="P70" s="62"/>
      <c r="Q70" s="62"/>
    </row>
    <row r="71" spans="1:17" x14ac:dyDescent="0.3">
      <c r="A71" s="7" t="s">
        <v>236</v>
      </c>
      <c r="B71" s="96"/>
      <c r="C71" s="97"/>
      <c r="H71" s="62"/>
      <c r="I71" s="62"/>
      <c r="J71" s="62"/>
      <c r="K71" s="62"/>
      <c r="L71" s="62"/>
      <c r="M71" s="62"/>
      <c r="N71" s="62"/>
      <c r="O71" s="62"/>
      <c r="P71" s="62"/>
      <c r="Q71" s="62"/>
    </row>
    <row r="72" spans="1:17" x14ac:dyDescent="0.3">
      <c r="A72" s="1" t="s">
        <v>237</v>
      </c>
      <c r="B72" s="84"/>
      <c r="H72" s="62"/>
      <c r="I72" s="62"/>
      <c r="J72" s="62"/>
      <c r="K72" s="62"/>
      <c r="L72" s="62"/>
      <c r="M72" s="62"/>
      <c r="N72" s="62"/>
      <c r="O72" s="62"/>
      <c r="P72" s="62"/>
      <c r="Q72" s="62"/>
    </row>
    <row r="73" spans="1:17" x14ac:dyDescent="0.3">
      <c r="A73" s="1" t="s">
        <v>238</v>
      </c>
      <c r="B73" s="84"/>
      <c r="H73" s="62"/>
      <c r="I73" s="62"/>
      <c r="J73" s="62"/>
      <c r="K73" s="62"/>
      <c r="L73" s="62"/>
      <c r="M73" s="62"/>
      <c r="N73" s="62"/>
      <c r="O73" s="62"/>
      <c r="P73" s="62"/>
      <c r="Q73" s="62"/>
    </row>
    <row r="74" spans="1:17" x14ac:dyDescent="0.3">
      <c r="B74" s="10"/>
      <c r="H74" s="62"/>
      <c r="I74" s="62"/>
      <c r="J74" s="62"/>
      <c r="K74" s="62"/>
      <c r="L74" s="62"/>
      <c r="M74" s="62"/>
      <c r="N74" s="62"/>
      <c r="O74" s="62"/>
      <c r="P74" s="62"/>
      <c r="Q74" s="62"/>
    </row>
    <row r="75" spans="1:17" x14ac:dyDescent="0.3">
      <c r="A75" s="1" t="s">
        <v>239</v>
      </c>
      <c r="B75" s="31"/>
      <c r="H75" s="62"/>
      <c r="I75" s="62"/>
      <c r="J75" s="62"/>
      <c r="K75" s="62"/>
      <c r="L75" s="62"/>
      <c r="M75" s="62"/>
      <c r="N75" s="62"/>
      <c r="O75" s="62"/>
      <c r="P75" s="62"/>
      <c r="Q75" s="62"/>
    </row>
    <row r="76" spans="1:17" x14ac:dyDescent="0.3">
      <c r="A76" s="1" t="s">
        <v>240</v>
      </c>
      <c r="B76" s="31"/>
      <c r="H76" s="62"/>
      <c r="I76" s="62"/>
      <c r="J76" s="62"/>
      <c r="K76" s="62"/>
      <c r="L76" s="62"/>
      <c r="M76" s="62"/>
      <c r="N76" s="62"/>
      <c r="O76" s="62"/>
      <c r="P76" s="62"/>
      <c r="Q76" s="62"/>
    </row>
    <row r="77" spans="1:17" x14ac:dyDescent="0.3">
      <c r="B77" s="31"/>
      <c r="H77" s="62"/>
      <c r="I77" s="62"/>
      <c r="J77" s="62"/>
      <c r="K77" s="62"/>
      <c r="L77" s="62"/>
      <c r="M77" s="62"/>
      <c r="N77" s="62"/>
      <c r="O77" s="62"/>
      <c r="P77" s="62"/>
      <c r="Q77" s="62"/>
    </row>
    <row r="78" spans="1:17" ht="27.6" x14ac:dyDescent="0.3">
      <c r="A78" s="79" t="s">
        <v>241</v>
      </c>
      <c r="B78" s="59"/>
      <c r="H78" s="62">
        <f>IF($B78="Yes",1,IF($B78="No",-1,0))</f>
        <v>0</v>
      </c>
      <c r="I78" s="62"/>
      <c r="J78" s="62">
        <f>IF($B78="Yes",1,IF($B78="No",-1,0))</f>
        <v>0</v>
      </c>
      <c r="K78" s="62"/>
      <c r="L78" s="62"/>
      <c r="M78" s="62"/>
      <c r="N78" s="62"/>
      <c r="O78" s="62"/>
      <c r="P78" s="62"/>
      <c r="Q78" s="62"/>
    </row>
    <row r="79" spans="1:17" x14ac:dyDescent="0.3">
      <c r="H79" s="62"/>
      <c r="I79" s="62"/>
      <c r="J79" s="62"/>
      <c r="K79" s="62"/>
      <c r="L79" s="62"/>
      <c r="M79" s="62"/>
      <c r="N79" s="62"/>
      <c r="O79" s="62"/>
      <c r="P79" s="62"/>
      <c r="Q79" s="62"/>
    </row>
    <row r="80" spans="1:17" x14ac:dyDescent="0.3">
      <c r="A80" s="7" t="s">
        <v>242</v>
      </c>
      <c r="B80" s="96"/>
      <c r="C80" s="97"/>
      <c r="H80" s="62"/>
      <c r="I80" s="62"/>
      <c r="J80" s="62"/>
      <c r="K80" s="62"/>
      <c r="L80" s="62"/>
      <c r="M80" s="62"/>
      <c r="N80" s="62"/>
      <c r="O80" s="62"/>
      <c r="P80" s="62"/>
      <c r="Q80" s="62"/>
    </row>
    <row r="81" spans="1:17" x14ac:dyDescent="0.3">
      <c r="A81" s="1" t="s">
        <v>243</v>
      </c>
      <c r="B81" s="59"/>
      <c r="C81" s="32"/>
      <c r="H81" s="62"/>
      <c r="I81" s="62"/>
      <c r="J81" s="62"/>
      <c r="K81" s="62"/>
      <c r="L81" s="62"/>
      <c r="M81" s="62"/>
      <c r="N81" s="62"/>
      <c r="O81" s="62"/>
      <c r="P81" s="62"/>
      <c r="Q81" s="62"/>
    </row>
    <row r="82" spans="1:17" x14ac:dyDescent="0.3">
      <c r="C82" s="32"/>
      <c r="H82" s="62"/>
      <c r="I82" s="62"/>
      <c r="J82" s="62"/>
      <c r="K82" s="62"/>
      <c r="L82" s="62"/>
      <c r="M82" s="62"/>
      <c r="N82" s="62"/>
      <c r="O82" s="62"/>
      <c r="P82" s="62"/>
      <c r="Q82" s="62"/>
    </row>
    <row r="83" spans="1:17" x14ac:dyDescent="0.3">
      <c r="A83" s="1" t="s">
        <v>244</v>
      </c>
      <c r="B83" s="59"/>
      <c r="H83" s="62"/>
      <c r="I83" s="62"/>
      <c r="J83" s="62"/>
      <c r="K83" s="62"/>
      <c r="L83" s="62"/>
      <c r="M83" s="62"/>
      <c r="N83" s="62"/>
      <c r="O83" s="62"/>
      <c r="P83" s="62"/>
      <c r="Q83" s="62"/>
    </row>
    <row r="84" spans="1:17" x14ac:dyDescent="0.3">
      <c r="A84" s="1" t="s">
        <v>245</v>
      </c>
      <c r="B84" s="59"/>
      <c r="H84" s="62"/>
      <c r="I84" s="62"/>
      <c r="J84" s="62"/>
      <c r="K84" s="62"/>
      <c r="L84" s="62"/>
      <c r="M84" s="62"/>
      <c r="N84" s="62"/>
      <c r="O84" s="62"/>
      <c r="P84" s="62"/>
      <c r="Q84" s="62"/>
    </row>
    <row r="85" spans="1:17" x14ac:dyDescent="0.3">
      <c r="A85" s="1" t="s">
        <v>246</v>
      </c>
      <c r="B85" s="59"/>
      <c r="H85" s="62"/>
      <c r="I85" s="62"/>
      <c r="J85" s="62"/>
      <c r="K85" s="62"/>
      <c r="L85" s="62"/>
      <c r="M85" s="62"/>
      <c r="N85" s="62"/>
      <c r="O85" s="62"/>
      <c r="P85" s="62"/>
      <c r="Q85" s="62"/>
    </row>
    <row r="86" spans="1:17" x14ac:dyDescent="0.3">
      <c r="B86" s="10"/>
      <c r="H86" s="62"/>
      <c r="I86" s="62"/>
      <c r="J86" s="62"/>
      <c r="K86" s="62"/>
      <c r="L86" s="62"/>
      <c r="M86" s="62"/>
      <c r="N86" s="62"/>
      <c r="O86" s="62"/>
      <c r="P86" s="62"/>
      <c r="Q86" s="62"/>
    </row>
    <row r="87" spans="1:17" x14ac:dyDescent="0.3">
      <c r="A87" s="79" t="s">
        <v>626</v>
      </c>
      <c r="H87" s="24" t="s">
        <v>15</v>
      </c>
      <c r="I87" s="24" t="s">
        <v>158</v>
      </c>
      <c r="J87" s="24" t="s">
        <v>19</v>
      </c>
      <c r="K87" s="24" t="s">
        <v>17</v>
      </c>
      <c r="L87" s="24" t="s">
        <v>159</v>
      </c>
      <c r="M87" s="24" t="s">
        <v>37</v>
      </c>
      <c r="N87" s="24" t="s">
        <v>21</v>
      </c>
      <c r="O87" s="24" t="s">
        <v>40</v>
      </c>
      <c r="P87" s="24" t="s">
        <v>41</v>
      </c>
      <c r="Q87" s="24" t="s">
        <v>42</v>
      </c>
    </row>
    <row r="88" spans="1:17" x14ac:dyDescent="0.3">
      <c r="A88" s="231" t="str">
        <f t="shared" ref="A88:A96" si="6">E10</f>
        <v>Government</v>
      </c>
      <c r="B88" s="59"/>
      <c r="H88" s="62"/>
      <c r="I88" s="62"/>
      <c r="J88" s="62"/>
      <c r="K88" s="62"/>
      <c r="L88" s="62"/>
      <c r="M88" s="62"/>
      <c r="N88" s="62"/>
      <c r="O88" s="62"/>
      <c r="P88" s="62"/>
      <c r="Q88" s="62"/>
    </row>
    <row r="89" spans="1:17" x14ac:dyDescent="0.3">
      <c r="A89" s="231" t="str">
        <f t="shared" si="6"/>
        <v>Manufacturing</v>
      </c>
      <c r="B89" s="59"/>
      <c r="C89" s="1" t="str">
        <f>IF(AND(B88="yes",B89="yes"),", "&amp;A89,IF(B89="yes",A89,""))</f>
        <v/>
      </c>
      <c r="H89" s="62"/>
      <c r="I89" s="62"/>
      <c r="J89" s="62"/>
      <c r="K89" s="62">
        <f>IF($B89="Yes",1,0)</f>
        <v>0</v>
      </c>
      <c r="L89" s="62"/>
      <c r="M89" s="62"/>
      <c r="N89" s="62"/>
      <c r="O89" s="62"/>
      <c r="P89" s="62"/>
      <c r="Q89" s="62"/>
    </row>
    <row r="90" spans="1:17" x14ac:dyDescent="0.3">
      <c r="A90" s="231" t="str">
        <f t="shared" si="6"/>
        <v>Wholesale / Retail Trade</v>
      </c>
      <c r="B90" s="59"/>
      <c r="C90" s="1" t="str">
        <f>IF(AND(B90="yes",OR(B88="yes",B89="yes")),", "&amp;A90,IF(B90="yes",A90,""))</f>
        <v/>
      </c>
      <c r="H90" s="62"/>
      <c r="I90" s="62"/>
      <c r="J90" s="62">
        <f>IF($B90="Yes",1,0)</f>
        <v>0</v>
      </c>
      <c r="K90" s="62"/>
      <c r="L90" s="62"/>
      <c r="M90" s="62"/>
      <c r="N90" s="62">
        <f>IF($B90="Yes",1,0)</f>
        <v>0</v>
      </c>
      <c r="O90" s="62"/>
      <c r="P90" s="62"/>
      <c r="Q90" s="62"/>
    </row>
    <row r="91" spans="1:17" x14ac:dyDescent="0.3">
      <c r="A91" s="231" t="str">
        <f t="shared" si="6"/>
        <v>Finance / Professional and Business</v>
      </c>
      <c r="B91" s="59"/>
      <c r="C91" s="1" t="str">
        <f>IF(AND(B91="yes",OR(B88="yes",B89="yes",B90="yes")),", "&amp;A91,IF(B91="yes",A91,""))</f>
        <v/>
      </c>
      <c r="H91" s="62"/>
      <c r="I91" s="62">
        <f>IF($B91="Yes",1,0)</f>
        <v>0</v>
      </c>
      <c r="J91" s="62"/>
      <c r="K91" s="62"/>
      <c r="L91" s="62"/>
      <c r="M91" s="62"/>
      <c r="N91" s="62"/>
      <c r="O91" s="62"/>
      <c r="P91" s="62"/>
      <c r="Q91" s="62"/>
    </row>
    <row r="92" spans="1:17" x14ac:dyDescent="0.3">
      <c r="A92" s="231" t="str">
        <f t="shared" si="6"/>
        <v>Education and Healthcare</v>
      </c>
      <c r="B92" s="59"/>
      <c r="C92" s="1" t="str">
        <f>IF(AND(B92="yes",OR(B88="yes",B89="yes",B90="yes",B91="yes")),", "&amp;A92,IF(B92="yes",A92,""))</f>
        <v/>
      </c>
      <c r="H92" s="62"/>
      <c r="I92" s="62">
        <f>IF($B92="Yes",1,0)</f>
        <v>0</v>
      </c>
      <c r="J92" s="62"/>
      <c r="K92" s="62"/>
      <c r="L92" s="62"/>
      <c r="M92" s="62"/>
      <c r="N92" s="62"/>
      <c r="O92" s="62"/>
      <c r="P92" s="62"/>
      <c r="Q92" s="62"/>
    </row>
    <row r="93" spans="1:17" x14ac:dyDescent="0.3">
      <c r="A93" s="231" t="str">
        <f t="shared" si="6"/>
        <v>Logistics and Distribution</v>
      </c>
      <c r="B93" s="59"/>
      <c r="C93" s="1" t="str">
        <f>IF(AND(B93="yes",OR(B88="yes",B89="yes",B90="yes",B91="yes",B92="yes")),", "&amp;A93,IF(B93="yes",A93,""))</f>
        <v/>
      </c>
      <c r="H93" s="62"/>
      <c r="I93" s="62"/>
      <c r="J93" s="62"/>
      <c r="K93" s="62"/>
      <c r="L93" s="62">
        <f>IF($B93="Yes",1,0)</f>
        <v>0</v>
      </c>
      <c r="M93" s="62">
        <f>IF($B93="Yes",1,0)</f>
        <v>0</v>
      </c>
      <c r="N93" s="62"/>
      <c r="O93" s="62"/>
      <c r="P93" s="62"/>
      <c r="Q93" s="62"/>
    </row>
    <row r="94" spans="1:17" x14ac:dyDescent="0.3">
      <c r="A94" s="231" t="str">
        <f t="shared" si="6"/>
        <v>High tech Equipment and Services</v>
      </c>
      <c r="B94" s="59"/>
      <c r="C94" s="1" t="str">
        <f>IF(AND(B94="yes",OR(B88="yes",B89="yes",B90="yes",B91="yes",B92="yes",B93="yes")),", "&amp;A94,IF(B94="yes",A94,""))</f>
        <v/>
      </c>
      <c r="H94" s="62"/>
      <c r="I94" s="62"/>
      <c r="J94" s="62"/>
      <c r="K94" s="62">
        <f>IF($B94="Yes",1,0)</f>
        <v>0</v>
      </c>
      <c r="L94" s="62"/>
      <c r="M94" s="62"/>
      <c r="N94" s="62"/>
      <c r="O94" s="62">
        <f>IF($B94="Yes",1,0)</f>
        <v>0</v>
      </c>
      <c r="P94" s="62"/>
      <c r="Q94" s="62"/>
    </row>
    <row r="95" spans="1:17" x14ac:dyDescent="0.3">
      <c r="A95" s="231" t="str">
        <f t="shared" si="6"/>
        <v>Hotel / Hospitality / Tourism</v>
      </c>
      <c r="B95" s="59"/>
      <c r="C95" s="1" t="str">
        <f>IF(AND(B95="yes",OR(B88="yes",B89="yes",B90="yes",B91="yes",B92="yes",B93="yes",B94="yes")),", "&amp;A95,IF(B95="yes",A95,""))</f>
        <v/>
      </c>
      <c r="H95" s="62"/>
      <c r="I95" s="62"/>
      <c r="J95" s="62"/>
      <c r="K95" s="62"/>
      <c r="L95" s="62"/>
      <c r="M95" s="62">
        <f>IF($B95="Yes",1,0)</f>
        <v>0</v>
      </c>
      <c r="N95" s="62"/>
      <c r="O95" s="62"/>
      <c r="P95" s="62"/>
      <c r="Q95" s="62"/>
    </row>
    <row r="96" spans="1:17" x14ac:dyDescent="0.3">
      <c r="A96" s="231" t="str">
        <f t="shared" si="6"/>
        <v>Other (Type in a sector not included in the above list)</v>
      </c>
      <c r="B96" s="59"/>
      <c r="C96" s="1" t="str">
        <f>IF(AND(B96&lt;&gt;0,OR(B88="yes",B89="yes",B90="yes",B91="yes",B92="yes",B93="yes",B94="yes",B95="yes")),", "&amp;A96,IF(B96="yes",A96,""))</f>
        <v/>
      </c>
      <c r="H96" s="62"/>
      <c r="I96" s="62"/>
      <c r="J96" s="62"/>
      <c r="K96" s="62"/>
      <c r="L96" s="62"/>
      <c r="M96" s="62"/>
      <c r="N96" s="62"/>
      <c r="O96" s="62"/>
      <c r="P96" s="62"/>
      <c r="Q96" s="62"/>
    </row>
    <row r="97" spans="1:17" x14ac:dyDescent="0.3">
      <c r="A97" s="230"/>
      <c r="H97" s="62"/>
      <c r="I97" s="62"/>
      <c r="J97" s="62"/>
      <c r="K97" s="62"/>
      <c r="L97" s="62"/>
      <c r="M97" s="62"/>
      <c r="N97" s="62"/>
      <c r="O97" s="62"/>
      <c r="P97" s="62"/>
      <c r="Q97" s="62"/>
    </row>
    <row r="98" spans="1:17" ht="27.6" x14ac:dyDescent="0.3">
      <c r="A98" s="232" t="s">
        <v>627</v>
      </c>
      <c r="H98" s="62"/>
      <c r="I98" s="62"/>
      <c r="J98" s="62"/>
      <c r="K98" s="62"/>
      <c r="L98" s="62"/>
      <c r="M98" s="62"/>
      <c r="N98" s="62"/>
      <c r="O98" s="62"/>
      <c r="P98" s="62"/>
      <c r="Q98" s="62"/>
    </row>
    <row r="99" spans="1:17" x14ac:dyDescent="0.3">
      <c r="A99" s="231" t="str">
        <f t="shared" ref="A99:A107" si="7">E10</f>
        <v>Government</v>
      </c>
      <c r="B99" s="59"/>
      <c r="C99" s="1" t="str">
        <f>IF(B99="yes",A99,"")</f>
        <v/>
      </c>
      <c r="H99" s="62"/>
      <c r="I99" s="62"/>
      <c r="J99" s="62"/>
      <c r="K99" s="62"/>
      <c r="L99" s="62"/>
      <c r="M99" s="62"/>
      <c r="N99" s="62"/>
      <c r="O99" s="62"/>
      <c r="P99" s="62"/>
      <c r="Q99" s="62"/>
    </row>
    <row r="100" spans="1:17" x14ac:dyDescent="0.3">
      <c r="A100" s="231" t="str">
        <f t="shared" si="7"/>
        <v>Manufacturing</v>
      </c>
      <c r="B100" s="59"/>
      <c r="C100" s="1" t="str">
        <f>IF(AND(B99="yes",B100="yes"),", "&amp;A100,IF(B100="yes",A100,""))</f>
        <v/>
      </c>
      <c r="H100" s="62"/>
      <c r="I100" s="62"/>
      <c r="J100" s="62"/>
      <c r="K100" s="62">
        <f>IF($B100="Yes",1,0)</f>
        <v>0</v>
      </c>
      <c r="L100" s="62"/>
      <c r="M100" s="62"/>
      <c r="N100" s="62"/>
      <c r="O100" s="62"/>
      <c r="P100" s="62"/>
      <c r="Q100" s="62"/>
    </row>
    <row r="101" spans="1:17" x14ac:dyDescent="0.3">
      <c r="A101" s="231" t="str">
        <f t="shared" si="7"/>
        <v>Wholesale / Retail Trade</v>
      </c>
      <c r="B101" s="59"/>
      <c r="C101" s="1" t="str">
        <f>IF(AND(B101="yes",OR(B99="yes",B100="yes")),", "&amp;A101,IF(B101="yes",A101,""))</f>
        <v/>
      </c>
      <c r="H101" s="62"/>
      <c r="I101" s="62"/>
      <c r="J101" s="62">
        <f>IF($B101="Yes",1,0)</f>
        <v>0</v>
      </c>
      <c r="K101" s="62"/>
      <c r="L101" s="62"/>
      <c r="M101" s="62"/>
      <c r="N101" s="62">
        <f>IF($B101="Yes",1,0)</f>
        <v>0</v>
      </c>
      <c r="O101" s="62"/>
      <c r="P101" s="62"/>
      <c r="Q101" s="62"/>
    </row>
    <row r="102" spans="1:17" x14ac:dyDescent="0.3">
      <c r="A102" s="231" t="str">
        <f t="shared" si="7"/>
        <v>Finance / Professional and Business</v>
      </c>
      <c r="B102" s="59"/>
      <c r="C102" s="1" t="str">
        <f>IF(AND(B102="yes",OR(B99="yes",B100="yes",B101="yes")),", "&amp;A102,IF(B102="yes",A102,""))</f>
        <v/>
      </c>
      <c r="H102" s="62"/>
      <c r="I102" s="62">
        <f>IF($B102="Yes",1,0)</f>
        <v>0</v>
      </c>
      <c r="J102" s="62"/>
      <c r="K102" s="62"/>
      <c r="L102" s="62"/>
      <c r="M102" s="62"/>
      <c r="N102" s="62"/>
      <c r="O102" s="62"/>
      <c r="P102" s="62"/>
      <c r="Q102" s="62"/>
    </row>
    <row r="103" spans="1:17" x14ac:dyDescent="0.3">
      <c r="A103" s="231" t="str">
        <f t="shared" si="7"/>
        <v>Education and Healthcare</v>
      </c>
      <c r="B103" s="59"/>
      <c r="C103" s="1" t="str">
        <f>IF(AND(B103="yes",OR(B99="yes",B100="yes",B101="yes",B102="yes")),", "&amp;A103,IF(B103="yes",A103,""))</f>
        <v/>
      </c>
      <c r="H103" s="62"/>
      <c r="I103" s="62">
        <f>IF($B103="Yes",1,0)</f>
        <v>0</v>
      </c>
      <c r="J103" s="62"/>
      <c r="K103" s="62"/>
      <c r="L103" s="62"/>
      <c r="M103" s="62"/>
      <c r="N103" s="62"/>
      <c r="O103" s="62"/>
      <c r="P103" s="62"/>
      <c r="Q103" s="62"/>
    </row>
    <row r="104" spans="1:17" x14ac:dyDescent="0.3">
      <c r="A104" s="231" t="str">
        <f t="shared" si="7"/>
        <v>Logistics and Distribution</v>
      </c>
      <c r="B104" s="59"/>
      <c r="C104" s="1" t="str">
        <f>IF(AND(B104="yes",OR(B99="yes",B100="yes",B101="yes",B102="yes",B103="yes")),", "&amp;A104,IF(B104="yes",A104,""))</f>
        <v/>
      </c>
      <c r="H104" s="62"/>
      <c r="I104" s="62"/>
      <c r="J104" s="62"/>
      <c r="K104" s="62"/>
      <c r="L104" s="62">
        <f>IF($B104="Yes",1,0)</f>
        <v>0</v>
      </c>
      <c r="M104" s="62">
        <f>IF($B104="Yes",1,0)</f>
        <v>0</v>
      </c>
      <c r="N104" s="62"/>
      <c r="O104" s="62"/>
      <c r="P104" s="62"/>
      <c r="Q104" s="62"/>
    </row>
    <row r="105" spans="1:17" x14ac:dyDescent="0.3">
      <c r="A105" s="231" t="str">
        <f t="shared" si="7"/>
        <v>High tech Equipment and Services</v>
      </c>
      <c r="B105" s="59"/>
      <c r="C105" s="1" t="str">
        <f>IF(AND(B105&lt;&gt;0,OR(B97="yes",B98="yes",B99="yes",B100="yes",B101="yes",B102="yes",B103="yes",B104="yes")),", "&amp;A105,IF(B105="yes",A105,""))</f>
        <v/>
      </c>
      <c r="H105" s="62"/>
      <c r="I105" s="62"/>
      <c r="J105" s="62"/>
      <c r="K105" s="62">
        <f>IF($B105="Yes",1,0)</f>
        <v>0</v>
      </c>
      <c r="L105" s="62"/>
      <c r="M105" s="62"/>
      <c r="N105" s="62"/>
      <c r="O105" s="62">
        <f>IF($B105="Yes",1,0)</f>
        <v>0</v>
      </c>
      <c r="P105" s="62"/>
      <c r="Q105" s="62"/>
    </row>
    <row r="106" spans="1:17" x14ac:dyDescent="0.3">
      <c r="A106" s="231" t="str">
        <f t="shared" si="7"/>
        <v>Hotel / Hospitality / Tourism</v>
      </c>
      <c r="B106" s="59"/>
      <c r="C106" s="1" t="str">
        <f>IF(AND(B106&lt;&gt;0,OR(B98="yes",B99="yes",B100="yes",B101="yes",B102="yes",B103="yes",B104="yes",B105="yes")),", "&amp;A106,IF(B106="yes",A106,""))</f>
        <v/>
      </c>
      <c r="H106" s="62"/>
      <c r="I106" s="62"/>
      <c r="J106" s="62"/>
      <c r="K106" s="62"/>
      <c r="L106" s="62"/>
      <c r="M106" s="62">
        <f>IF($B106="Yes",1,0)</f>
        <v>0</v>
      </c>
      <c r="N106" s="62"/>
      <c r="O106" s="62"/>
      <c r="P106" s="62"/>
      <c r="Q106" s="62"/>
    </row>
    <row r="107" spans="1:17" x14ac:dyDescent="0.3">
      <c r="A107" s="231" t="str">
        <f t="shared" si="7"/>
        <v>Other (Type in a sector not included in the above list)</v>
      </c>
      <c r="B107" s="59"/>
      <c r="C107" s="1" t="str">
        <f>IF(AND(B107&lt;&gt;0,OR(B99="yes",B100="yes",B101="yes",B102="yes",B103="yes",B104="yes",B105="yes",B106="yes")),", "&amp;A107,IF(B107="yes",A107,""))</f>
        <v/>
      </c>
      <c r="H107" s="62"/>
      <c r="I107" s="62"/>
      <c r="J107" s="62"/>
      <c r="K107" s="62"/>
      <c r="L107" s="62"/>
      <c r="M107" s="62"/>
      <c r="N107" s="62"/>
      <c r="O107" s="62"/>
      <c r="P107" s="62"/>
      <c r="Q107" s="62"/>
    </row>
    <row r="108" spans="1:17" x14ac:dyDescent="0.3">
      <c r="A108" s="231"/>
      <c r="B108" s="10"/>
      <c r="H108" s="62"/>
      <c r="I108" s="62"/>
      <c r="J108" s="62"/>
      <c r="K108" s="62"/>
      <c r="L108" s="62"/>
      <c r="M108" s="62"/>
      <c r="N108" s="62"/>
      <c r="O108" s="62"/>
      <c r="P108" s="62"/>
      <c r="Q108" s="62"/>
    </row>
    <row r="109" spans="1:17" ht="27.6" x14ac:dyDescent="0.3">
      <c r="A109" s="233" t="s">
        <v>247</v>
      </c>
      <c r="B109" s="59"/>
      <c r="H109" s="62"/>
      <c r="I109" s="62"/>
      <c r="J109" s="62"/>
      <c r="K109" s="62"/>
      <c r="L109" s="62"/>
      <c r="M109" s="62"/>
      <c r="N109" s="62">
        <f>IF($B109="Yes",1,IF($B109="No",-1,0))</f>
        <v>0</v>
      </c>
      <c r="O109" s="62"/>
      <c r="P109" s="62"/>
      <c r="Q109" s="62"/>
    </row>
    <row r="110" spans="1:17" x14ac:dyDescent="0.3">
      <c r="A110" s="231"/>
      <c r="B110" s="10"/>
      <c r="H110" s="62"/>
      <c r="I110" s="62"/>
      <c r="J110" s="62"/>
      <c r="K110" s="62"/>
      <c r="L110" s="62"/>
      <c r="M110" s="62"/>
      <c r="N110" s="62"/>
      <c r="O110" s="62"/>
      <c r="P110" s="62"/>
      <c r="Q110" s="62"/>
    </row>
    <row r="111" spans="1:17" x14ac:dyDescent="0.3">
      <c r="A111" s="230" t="s">
        <v>248</v>
      </c>
      <c r="B111" s="59"/>
      <c r="H111" s="62"/>
      <c r="I111" s="62"/>
      <c r="J111" s="62"/>
      <c r="K111" s="62"/>
      <c r="L111" s="62"/>
      <c r="M111" s="62"/>
      <c r="N111" s="62"/>
      <c r="O111" s="62"/>
      <c r="P111" s="62"/>
      <c r="Q111" s="62"/>
    </row>
    <row r="112" spans="1:17" x14ac:dyDescent="0.3">
      <c r="A112" s="230"/>
      <c r="B112" s="10"/>
      <c r="H112" s="62"/>
      <c r="I112" s="62"/>
      <c r="J112" s="62"/>
      <c r="K112" s="62"/>
      <c r="L112" s="62"/>
      <c r="M112" s="62"/>
      <c r="N112" s="62"/>
      <c r="O112" s="62"/>
      <c r="P112" s="62"/>
      <c r="Q112" s="62"/>
    </row>
    <row r="113" spans="1:17" x14ac:dyDescent="0.3">
      <c r="A113" s="230" t="s">
        <v>249</v>
      </c>
      <c r="B113" s="59"/>
      <c r="H113" s="62"/>
      <c r="I113" s="62"/>
      <c r="J113" s="62"/>
      <c r="K113" s="62"/>
      <c r="L113" s="62"/>
      <c r="M113" s="62"/>
      <c r="N113" s="62"/>
      <c r="O113" s="62"/>
      <c r="P113" s="62"/>
      <c r="Q113" s="62"/>
    </row>
    <row r="114" spans="1:17" x14ac:dyDescent="0.3">
      <c r="A114" s="230" t="s">
        <v>250</v>
      </c>
      <c r="B114" s="59"/>
      <c r="H114" s="62"/>
      <c r="I114" s="62"/>
      <c r="J114" s="62"/>
      <c r="K114" s="62"/>
      <c r="L114" s="62"/>
      <c r="M114" s="62"/>
      <c r="N114" s="62"/>
      <c r="O114" s="62"/>
      <c r="P114" s="62"/>
      <c r="Q114" s="62"/>
    </row>
    <row r="115" spans="1:17" x14ac:dyDescent="0.3">
      <c r="A115" s="230" t="s">
        <v>251</v>
      </c>
      <c r="B115" s="59"/>
      <c r="H115" s="62"/>
      <c r="I115" s="62"/>
      <c r="J115" s="62"/>
      <c r="K115" s="62"/>
      <c r="L115" s="62"/>
      <c r="M115" s="62"/>
      <c r="N115" s="62"/>
      <c r="O115" s="62"/>
      <c r="P115" s="62"/>
      <c r="Q115" s="62"/>
    </row>
    <row r="116" spans="1:17" x14ac:dyDescent="0.3">
      <c r="A116" s="230"/>
      <c r="H116" s="62"/>
      <c r="I116" s="62"/>
      <c r="J116" s="62"/>
      <c r="K116" s="62"/>
      <c r="L116" s="62"/>
      <c r="M116" s="62"/>
      <c r="N116" s="62"/>
      <c r="O116" s="62"/>
      <c r="P116" s="62"/>
      <c r="Q116" s="62"/>
    </row>
    <row r="117" spans="1:17" x14ac:dyDescent="0.3">
      <c r="A117" s="232" t="s">
        <v>589</v>
      </c>
      <c r="H117" s="62"/>
      <c r="I117" s="62"/>
      <c r="J117" s="62"/>
      <c r="K117" s="62"/>
      <c r="L117" s="62"/>
      <c r="M117" s="62"/>
      <c r="N117" s="62"/>
      <c r="O117" s="62"/>
      <c r="P117" s="62"/>
      <c r="Q117" s="62"/>
    </row>
    <row r="118" spans="1:17" x14ac:dyDescent="0.3">
      <c r="A118" s="231" t="str">
        <f t="shared" ref="A118:A126" si="8">E10</f>
        <v>Government</v>
      </c>
      <c r="B118" s="59"/>
      <c r="H118" s="62"/>
      <c r="I118" s="62"/>
      <c r="J118" s="62"/>
      <c r="K118" s="62"/>
      <c r="L118" s="62"/>
      <c r="M118" s="62"/>
      <c r="N118" s="62"/>
      <c r="O118" s="62"/>
      <c r="P118" s="62"/>
      <c r="Q118" s="62"/>
    </row>
    <row r="119" spans="1:17" x14ac:dyDescent="0.3">
      <c r="A119" s="231" t="str">
        <f t="shared" si="8"/>
        <v>Manufacturing</v>
      </c>
      <c r="B119" s="59"/>
      <c r="H119" s="62"/>
      <c r="I119" s="62"/>
      <c r="J119" s="62"/>
      <c r="K119" s="62">
        <f>IF($B119="Yes",1,0)</f>
        <v>0</v>
      </c>
      <c r="L119" s="62"/>
      <c r="M119" s="62"/>
      <c r="N119" s="62"/>
      <c r="O119" s="62"/>
      <c r="P119" s="62"/>
      <c r="Q119" s="62"/>
    </row>
    <row r="120" spans="1:17" x14ac:dyDescent="0.3">
      <c r="A120" s="231" t="str">
        <f t="shared" si="8"/>
        <v>Wholesale / Retail Trade</v>
      </c>
      <c r="B120" s="59"/>
      <c r="H120" s="62"/>
      <c r="I120" s="62"/>
      <c r="J120" s="62">
        <f>IF($B120="Yes",1,0)</f>
        <v>0</v>
      </c>
      <c r="K120" s="62"/>
      <c r="L120" s="62"/>
      <c r="M120" s="62"/>
      <c r="N120" s="62">
        <f>IF($B120="Yes",1,0)</f>
        <v>0</v>
      </c>
      <c r="O120" s="62"/>
      <c r="P120" s="62"/>
      <c r="Q120" s="62"/>
    </row>
    <row r="121" spans="1:17" x14ac:dyDescent="0.3">
      <c r="A121" s="231" t="str">
        <f t="shared" si="8"/>
        <v>Finance / Professional and Business</v>
      </c>
      <c r="B121" s="59"/>
      <c r="H121" s="62"/>
      <c r="I121" s="62">
        <f>IF($B121="Yes",1,0)</f>
        <v>0</v>
      </c>
      <c r="J121" s="62"/>
      <c r="K121" s="62"/>
      <c r="L121" s="62"/>
      <c r="M121" s="62"/>
      <c r="N121" s="62"/>
      <c r="O121" s="62"/>
      <c r="P121" s="62"/>
      <c r="Q121" s="62"/>
    </row>
    <row r="122" spans="1:17" x14ac:dyDescent="0.3">
      <c r="A122" s="231" t="str">
        <f t="shared" si="8"/>
        <v>Education and Healthcare</v>
      </c>
      <c r="B122" s="59"/>
      <c r="H122" s="62"/>
      <c r="I122" s="62">
        <f>IF($B122="Yes",1,0)</f>
        <v>0</v>
      </c>
      <c r="J122" s="62"/>
      <c r="K122" s="62"/>
      <c r="L122" s="62"/>
      <c r="M122" s="62"/>
      <c r="N122" s="62"/>
      <c r="O122" s="62"/>
      <c r="P122" s="62"/>
      <c r="Q122" s="62"/>
    </row>
    <row r="123" spans="1:17" x14ac:dyDescent="0.3">
      <c r="A123" s="231" t="str">
        <f t="shared" si="8"/>
        <v>Logistics and Distribution</v>
      </c>
      <c r="B123" s="59"/>
      <c r="H123" s="62"/>
      <c r="I123" s="62"/>
      <c r="J123" s="62"/>
      <c r="K123" s="62"/>
      <c r="L123" s="62">
        <f>IF($B123="Yes",1,0)</f>
        <v>0</v>
      </c>
      <c r="M123" s="62">
        <f>IF($B123="Yes",1,0)</f>
        <v>0</v>
      </c>
      <c r="N123" s="62"/>
      <c r="O123" s="62"/>
      <c r="P123" s="62"/>
      <c r="Q123" s="62"/>
    </row>
    <row r="124" spans="1:17" x14ac:dyDescent="0.3">
      <c r="A124" s="231" t="str">
        <f t="shared" si="8"/>
        <v>High tech Equipment and Services</v>
      </c>
      <c r="B124" s="59"/>
      <c r="H124" s="62"/>
      <c r="I124" s="62"/>
      <c r="J124" s="62"/>
      <c r="K124" s="62">
        <f>IF($B124="Yes",1,0)</f>
        <v>0</v>
      </c>
      <c r="L124" s="62"/>
      <c r="M124" s="62"/>
      <c r="N124" s="62"/>
      <c r="O124" s="62">
        <f>IF($B124="Yes",1,0)</f>
        <v>0</v>
      </c>
      <c r="P124" s="62"/>
      <c r="Q124" s="62"/>
    </row>
    <row r="125" spans="1:17" x14ac:dyDescent="0.3">
      <c r="A125" s="231" t="str">
        <f t="shared" si="8"/>
        <v>Hotel / Hospitality / Tourism</v>
      </c>
      <c r="B125" s="59"/>
      <c r="H125" s="62"/>
      <c r="I125" s="62"/>
      <c r="J125" s="62"/>
      <c r="K125" s="62"/>
      <c r="L125" s="62"/>
      <c r="M125" s="62">
        <f>IF($B125="Yes",1,0)</f>
        <v>0</v>
      </c>
      <c r="N125" s="62"/>
      <c r="O125" s="62"/>
      <c r="P125" s="62"/>
      <c r="Q125" s="62"/>
    </row>
    <row r="126" spans="1:17" x14ac:dyDescent="0.3">
      <c r="A126" s="231" t="str">
        <f t="shared" si="8"/>
        <v>Other (Type in a sector not included in the above list)</v>
      </c>
      <c r="B126" s="59"/>
      <c r="H126" s="62"/>
      <c r="I126" s="62"/>
      <c r="J126" s="62"/>
      <c r="K126" s="62"/>
      <c r="L126" s="62"/>
      <c r="M126" s="62"/>
      <c r="N126" s="62"/>
      <c r="O126" s="62"/>
      <c r="P126" s="62"/>
      <c r="Q126" s="62"/>
    </row>
    <row r="127" spans="1:17" x14ac:dyDescent="0.3">
      <c r="A127" s="230"/>
      <c r="H127" s="62"/>
      <c r="I127" s="62"/>
      <c r="J127" s="62"/>
      <c r="K127" s="62"/>
      <c r="L127" s="62"/>
      <c r="M127" s="62"/>
      <c r="N127" s="62"/>
      <c r="O127" s="62"/>
      <c r="P127" s="62"/>
      <c r="Q127" s="62"/>
    </row>
    <row r="128" spans="1:17" x14ac:dyDescent="0.3">
      <c r="A128" s="232" t="s">
        <v>590</v>
      </c>
      <c r="H128" s="62"/>
      <c r="I128" s="62"/>
      <c r="J128" s="62"/>
      <c r="K128" s="62"/>
      <c r="L128" s="62"/>
      <c r="M128" s="62"/>
      <c r="N128" s="62"/>
      <c r="O128" s="62"/>
      <c r="P128" s="62"/>
      <c r="Q128" s="62"/>
    </row>
    <row r="129" spans="1:17" x14ac:dyDescent="0.3">
      <c r="A129" s="231" t="str">
        <f t="shared" ref="A129:A137" si="9">E10</f>
        <v>Government</v>
      </c>
      <c r="B129" s="59"/>
      <c r="H129" s="62"/>
      <c r="I129" s="62"/>
      <c r="J129" s="62"/>
      <c r="K129" s="62"/>
      <c r="L129" s="62"/>
      <c r="M129" s="62"/>
      <c r="N129" s="62"/>
      <c r="O129" s="62"/>
      <c r="P129" s="62"/>
      <c r="Q129" s="62"/>
    </row>
    <row r="130" spans="1:17" x14ac:dyDescent="0.3">
      <c r="A130" s="231" t="str">
        <f t="shared" si="9"/>
        <v>Manufacturing</v>
      </c>
      <c r="B130" s="59"/>
      <c r="H130" s="62"/>
      <c r="I130" s="62"/>
      <c r="J130" s="62"/>
      <c r="K130" s="62">
        <f>IF($B130="Yes",1,0)</f>
        <v>0</v>
      </c>
      <c r="L130" s="62"/>
      <c r="M130" s="62"/>
      <c r="N130" s="62"/>
      <c r="O130" s="62"/>
      <c r="P130" s="62"/>
      <c r="Q130" s="62"/>
    </row>
    <row r="131" spans="1:17" x14ac:dyDescent="0.3">
      <c r="A131" s="231" t="str">
        <f t="shared" si="9"/>
        <v>Wholesale / Retail Trade</v>
      </c>
      <c r="B131" s="59"/>
      <c r="H131" s="62"/>
      <c r="I131" s="62"/>
      <c r="J131" s="62">
        <f>IF($B131="Yes",1,0)</f>
        <v>0</v>
      </c>
      <c r="K131" s="62"/>
      <c r="L131" s="62"/>
      <c r="M131" s="62"/>
      <c r="N131" s="62">
        <f>IF($B131="Yes",1,0)</f>
        <v>0</v>
      </c>
      <c r="O131" s="62"/>
      <c r="P131" s="62"/>
      <c r="Q131" s="62"/>
    </row>
    <row r="132" spans="1:17" x14ac:dyDescent="0.3">
      <c r="A132" s="231" t="str">
        <f t="shared" si="9"/>
        <v>Finance / Professional and Business</v>
      </c>
      <c r="B132" s="59"/>
      <c r="H132" s="62"/>
      <c r="I132" s="62">
        <f>IF($B132="Yes",1,0)</f>
        <v>0</v>
      </c>
      <c r="J132" s="62"/>
      <c r="K132" s="62"/>
      <c r="L132" s="62"/>
      <c r="M132" s="62"/>
      <c r="N132" s="62"/>
      <c r="O132" s="62"/>
      <c r="P132" s="62"/>
      <c r="Q132" s="62"/>
    </row>
    <row r="133" spans="1:17" x14ac:dyDescent="0.3">
      <c r="A133" s="231" t="str">
        <f t="shared" si="9"/>
        <v>Education and Healthcare</v>
      </c>
      <c r="B133" s="59"/>
      <c r="H133" s="62"/>
      <c r="I133" s="62">
        <f>IF($B133="Yes",1,0)</f>
        <v>0</v>
      </c>
      <c r="J133" s="62"/>
      <c r="K133" s="62"/>
      <c r="L133" s="62"/>
      <c r="M133" s="62"/>
      <c r="N133" s="62"/>
      <c r="O133" s="62"/>
      <c r="P133" s="62"/>
      <c r="Q133" s="62"/>
    </row>
    <row r="134" spans="1:17" x14ac:dyDescent="0.3">
      <c r="A134" s="231" t="str">
        <f t="shared" si="9"/>
        <v>Logistics and Distribution</v>
      </c>
      <c r="B134" s="59"/>
      <c r="H134" s="62"/>
      <c r="I134" s="62"/>
      <c r="J134" s="62"/>
      <c r="K134" s="62"/>
      <c r="L134" s="62">
        <f>IF($B134="Yes",1,0)</f>
        <v>0</v>
      </c>
      <c r="M134" s="62">
        <f>IF($B134="Yes",1,0)</f>
        <v>0</v>
      </c>
      <c r="N134" s="62"/>
      <c r="O134" s="62"/>
      <c r="P134" s="62"/>
      <c r="Q134" s="62"/>
    </row>
    <row r="135" spans="1:17" x14ac:dyDescent="0.3">
      <c r="A135" s="231" t="str">
        <f t="shared" si="9"/>
        <v>High tech Equipment and Services</v>
      </c>
      <c r="B135" s="59"/>
      <c r="H135" s="62"/>
      <c r="I135" s="62"/>
      <c r="J135" s="62"/>
      <c r="K135" s="62">
        <f>IF($B135="Yes",1,0)</f>
        <v>0</v>
      </c>
      <c r="L135" s="62"/>
      <c r="M135" s="62"/>
      <c r="N135" s="62"/>
      <c r="O135" s="62">
        <f>IF($B135="Yes",1,0)</f>
        <v>0</v>
      </c>
      <c r="P135" s="62"/>
      <c r="Q135" s="62"/>
    </row>
    <row r="136" spans="1:17" x14ac:dyDescent="0.3">
      <c r="A136" s="231" t="str">
        <f t="shared" si="9"/>
        <v>Hotel / Hospitality / Tourism</v>
      </c>
      <c r="B136" s="59"/>
      <c r="H136" s="62"/>
      <c r="I136" s="62"/>
      <c r="J136" s="62"/>
      <c r="K136" s="62"/>
      <c r="L136" s="62"/>
      <c r="M136" s="62">
        <f>IF($B136="Yes",1,0)</f>
        <v>0</v>
      </c>
      <c r="N136" s="62"/>
      <c r="O136" s="62"/>
      <c r="P136" s="62"/>
      <c r="Q136" s="62"/>
    </row>
    <row r="137" spans="1:17" x14ac:dyDescent="0.3">
      <c r="A137" s="231" t="str">
        <f t="shared" si="9"/>
        <v>Other (Type in a sector not included in the above list)</v>
      </c>
      <c r="B137" s="59"/>
      <c r="H137" s="62"/>
      <c r="I137" s="62"/>
      <c r="J137" s="62"/>
      <c r="K137" s="62"/>
      <c r="L137" s="62"/>
      <c r="M137" s="62"/>
      <c r="N137" s="62"/>
      <c r="O137" s="62"/>
      <c r="P137" s="62"/>
      <c r="Q137" s="62"/>
    </row>
    <row r="138" spans="1:17" x14ac:dyDescent="0.3">
      <c r="A138" s="230"/>
      <c r="H138" s="62"/>
      <c r="I138" s="62"/>
      <c r="J138" s="62"/>
      <c r="K138" s="62"/>
      <c r="L138" s="62"/>
      <c r="M138" s="62"/>
      <c r="N138" s="62"/>
      <c r="O138" s="62"/>
      <c r="P138" s="62"/>
      <c r="Q138" s="62"/>
    </row>
    <row r="139" spans="1:17" ht="27.6" x14ac:dyDescent="0.3">
      <c r="A139" s="232" t="s">
        <v>252</v>
      </c>
      <c r="B139" s="59"/>
      <c r="H139" s="62"/>
      <c r="I139" s="62"/>
      <c r="J139" s="62"/>
      <c r="K139" s="62"/>
      <c r="L139" s="62"/>
      <c r="M139" s="62"/>
      <c r="N139" s="62">
        <f>IF($B139="Yes",1,IF($B139="No",-1,0))</f>
        <v>0</v>
      </c>
      <c r="O139" s="62"/>
      <c r="P139" s="62"/>
      <c r="Q139" s="62"/>
    </row>
    <row r="140" spans="1:17" x14ac:dyDescent="0.3">
      <c r="A140" s="230"/>
      <c r="H140" s="62"/>
      <c r="I140" s="62"/>
      <c r="J140" s="62"/>
      <c r="K140" s="62"/>
      <c r="L140" s="62"/>
      <c r="M140" s="62"/>
      <c r="N140" s="62"/>
      <c r="O140" s="62"/>
      <c r="P140" s="62"/>
      <c r="Q140" s="62"/>
    </row>
    <row r="141" spans="1:17" x14ac:dyDescent="0.3">
      <c r="A141" s="234" t="s">
        <v>397</v>
      </c>
      <c r="B141" s="10"/>
      <c r="C141" s="99"/>
      <c r="H141" s="62"/>
      <c r="I141" s="62"/>
      <c r="J141" s="62"/>
      <c r="K141" s="62"/>
      <c r="L141" s="62"/>
      <c r="M141" s="62"/>
      <c r="N141" s="62"/>
      <c r="O141" s="62"/>
      <c r="P141" s="62"/>
      <c r="Q141" s="62"/>
    </row>
    <row r="142" spans="1:17" x14ac:dyDescent="0.3">
      <c r="A142" s="235" t="s">
        <v>15</v>
      </c>
      <c r="B142" s="59"/>
      <c r="C142" s="1" t="str">
        <f>IF(B142="yes",A142,"")</f>
        <v/>
      </c>
      <c r="H142" s="62">
        <f>IF($B142="Yes",1,0)</f>
        <v>0</v>
      </c>
      <c r="I142" s="62"/>
      <c r="J142" s="62"/>
      <c r="K142" s="62"/>
      <c r="L142" s="62"/>
      <c r="M142" s="62"/>
      <c r="N142" s="62"/>
      <c r="O142" s="62"/>
      <c r="P142" s="62"/>
      <c r="Q142" s="62"/>
    </row>
    <row r="143" spans="1:17" x14ac:dyDescent="0.3">
      <c r="A143" s="235" t="s">
        <v>516</v>
      </c>
      <c r="B143" s="59"/>
      <c r="C143" s="1" t="str">
        <f>IF(AND(B142="yes",B143="yes"),", "&amp;A143,IF(B143="yes",A143,""))</f>
        <v/>
      </c>
      <c r="H143" s="62"/>
      <c r="I143" s="62">
        <f>IF($B143="Yes",1,0)</f>
        <v>0</v>
      </c>
      <c r="J143" s="62"/>
      <c r="K143" s="62"/>
      <c r="L143" s="62"/>
      <c r="M143" s="62"/>
      <c r="N143" s="62"/>
      <c r="O143" s="62"/>
      <c r="P143" s="62"/>
      <c r="Q143" s="62"/>
    </row>
    <row r="144" spans="1:17" x14ac:dyDescent="0.3">
      <c r="A144" s="235" t="s">
        <v>19</v>
      </c>
      <c r="B144" s="59"/>
      <c r="C144" s="1" t="str">
        <f>IF(AND(B144="yes",OR(B142="yes",B143="yes")),", "&amp;A144,IF(B144="yes",A144,""))</f>
        <v/>
      </c>
      <c r="H144" s="62"/>
      <c r="I144" s="62"/>
      <c r="J144" s="62">
        <f>IF($B144="Yes",1,0)</f>
        <v>0</v>
      </c>
      <c r="K144" s="62"/>
      <c r="L144" s="62"/>
      <c r="M144" s="62"/>
      <c r="N144" s="62"/>
      <c r="O144" s="62"/>
      <c r="P144" s="62"/>
      <c r="Q144" s="62"/>
    </row>
    <row r="145" spans="1:256" x14ac:dyDescent="0.3">
      <c r="A145" s="235" t="s">
        <v>17</v>
      </c>
      <c r="B145" s="59"/>
      <c r="C145" s="1" t="str">
        <f>IF(AND(B145="yes",OR(B142="yes",B143="yes",B144="yes")),", "&amp;A145,IF(B145="yes",A145,""))</f>
        <v/>
      </c>
      <c r="H145" s="62"/>
      <c r="I145" s="62"/>
      <c r="J145" s="62"/>
      <c r="K145" s="62">
        <f>IF($B145="Yes",1,0)</f>
        <v>0</v>
      </c>
      <c r="L145" s="62"/>
      <c r="M145" s="62"/>
      <c r="N145" s="62"/>
      <c r="O145" s="62"/>
      <c r="P145" s="62"/>
      <c r="Q145" s="62"/>
    </row>
    <row r="146" spans="1:256" x14ac:dyDescent="0.3">
      <c r="A146" s="235" t="s">
        <v>515</v>
      </c>
      <c r="B146" s="59"/>
      <c r="C146" s="1" t="str">
        <f>IF(AND(B146="yes",OR(B142="yes",B143="yes",B144="yes",B145="yes")),", "&amp;A146,IF(B146="yes",A146,""))</f>
        <v/>
      </c>
      <c r="H146" s="62"/>
      <c r="I146" s="62"/>
      <c r="J146" s="62"/>
      <c r="K146" s="62"/>
      <c r="L146" s="62">
        <f>IF($B146="Yes",1,0)</f>
        <v>0</v>
      </c>
      <c r="M146" s="62"/>
      <c r="N146" s="62"/>
      <c r="O146" s="62"/>
      <c r="P146" s="62"/>
      <c r="Q146" s="62"/>
    </row>
    <row r="147" spans="1:256" x14ac:dyDescent="0.3">
      <c r="A147" s="235" t="s">
        <v>536</v>
      </c>
      <c r="B147" s="59"/>
      <c r="C147" s="1" t="str">
        <f>IF(AND(B147="yes",OR(B142="yes",B143="yes",B144="yes",B145="yes",B146="yes")),", "&amp;A147,IF(B147="yes",A147,""))</f>
        <v/>
      </c>
      <c r="H147" s="62"/>
      <c r="I147" s="62"/>
      <c r="J147" s="62"/>
      <c r="K147" s="62"/>
      <c r="L147" s="62"/>
      <c r="M147" s="62">
        <f>IF($B147="Yes",1,0)</f>
        <v>0</v>
      </c>
      <c r="N147" s="62"/>
      <c r="O147" s="62"/>
      <c r="P147" s="62"/>
      <c r="Q147" s="62"/>
    </row>
    <row r="148" spans="1:256" x14ac:dyDescent="0.3">
      <c r="A148" s="231" t="s">
        <v>21</v>
      </c>
      <c r="B148" s="59"/>
      <c r="C148" s="1" t="str">
        <f>IF(AND(B148="yes",OR(B142="yes",B143="yes",B144="yes",B145="yes",B146="yes",B147="yes")),", "&amp;A148,IF(B148="yes",A148,""))</f>
        <v/>
      </c>
      <c r="H148" s="62"/>
      <c r="I148" s="62"/>
      <c r="J148" s="62"/>
      <c r="K148" s="62"/>
      <c r="L148" s="62"/>
      <c r="M148" s="62"/>
      <c r="N148" s="62">
        <f>IF($B148="Yes",1,0)</f>
        <v>0</v>
      </c>
      <c r="O148" s="62"/>
      <c r="P148" s="62"/>
      <c r="Q148" s="62"/>
    </row>
    <row r="149" spans="1:256" x14ac:dyDescent="0.3">
      <c r="A149" s="231" t="s">
        <v>517</v>
      </c>
      <c r="B149" s="59"/>
      <c r="C149" s="1" t="str">
        <f>IF(AND(B149="yes",OR(B142="yes",B143="yes",B144="yes",B145="yes",B146="yes",B147="yes",B148="yes")),", "&amp;A149,IF(B149="yes",A149,""))</f>
        <v/>
      </c>
      <c r="H149" s="62"/>
      <c r="I149" s="62"/>
      <c r="J149" s="62"/>
      <c r="K149" s="62"/>
      <c r="L149" s="62"/>
      <c r="M149" s="62"/>
      <c r="N149" s="62"/>
      <c r="O149" s="62">
        <f>IF($B149="Yes",1,0)</f>
        <v>0</v>
      </c>
      <c r="P149" s="62"/>
      <c r="Q149" s="62"/>
    </row>
    <row r="150" spans="1:256" x14ac:dyDescent="0.3">
      <c r="A150" s="231" t="s">
        <v>518</v>
      </c>
      <c r="B150" s="59"/>
      <c r="C150" s="1" t="str">
        <f>IF(AND(B150="yes",OR(B142="yes",B143="yes",B144="yes",B145="yes",B146="yes",B147="yes",B148="yes",B149="yes")),", "&amp;A150,IF(B150="yes",A150,""))</f>
        <v/>
      </c>
      <c r="H150" s="62"/>
      <c r="I150" s="62"/>
      <c r="J150" s="62"/>
      <c r="K150" s="62"/>
      <c r="L150" s="62"/>
      <c r="M150" s="62"/>
      <c r="N150" s="62"/>
      <c r="O150" s="62"/>
      <c r="P150" s="62">
        <f>IF($B150="Yes",1,0)</f>
        <v>0</v>
      </c>
      <c r="Q150" s="62"/>
    </row>
    <row r="151" spans="1:256" x14ac:dyDescent="0.3">
      <c r="A151" s="231" t="s">
        <v>42</v>
      </c>
      <c r="B151" s="59"/>
      <c r="C151" s="1" t="str">
        <f>IF(AND(B151="yes",OR(B142="yes",B143="yes",B144="yes",B145="yes",B146="yes",B147="yes",B148="yes",B149="yes",B150="yes")),", "&amp;A151,IF(B151="yes",A151,""))</f>
        <v/>
      </c>
      <c r="H151" s="62"/>
      <c r="I151" s="62"/>
      <c r="J151" s="62"/>
      <c r="K151" s="62"/>
      <c r="L151" s="62"/>
      <c r="M151" s="62"/>
      <c r="N151" s="62"/>
      <c r="O151" s="62"/>
      <c r="P151" s="62"/>
      <c r="Q151" s="62">
        <f>IF($B151="Yes",1,0)</f>
        <v>0</v>
      </c>
    </row>
    <row r="152" spans="1:256" x14ac:dyDescent="0.3">
      <c r="A152" s="230"/>
      <c r="C152" s="99"/>
      <c r="H152" s="62"/>
      <c r="I152" s="62"/>
      <c r="J152" s="62"/>
      <c r="K152" s="62"/>
      <c r="L152" s="62"/>
      <c r="M152" s="62"/>
      <c r="N152" s="62"/>
      <c r="O152" s="62"/>
      <c r="P152" s="62"/>
      <c r="Q152" s="62"/>
    </row>
    <row r="153" spans="1:256" ht="41.4" x14ac:dyDescent="0.3">
      <c r="A153" s="232" t="s">
        <v>600</v>
      </c>
      <c r="B153" s="10"/>
      <c r="H153" s="62"/>
      <c r="I153" s="62"/>
      <c r="J153" s="62"/>
      <c r="K153" s="62"/>
      <c r="L153" s="62"/>
      <c r="M153" s="62"/>
      <c r="N153" s="62"/>
      <c r="O153" s="62"/>
      <c r="P153" s="62"/>
      <c r="Q153" s="62"/>
    </row>
    <row r="154" spans="1:256" x14ac:dyDescent="0.3">
      <c r="A154" s="235" t="s">
        <v>15</v>
      </c>
      <c r="B154" s="28"/>
      <c r="C154" s="156" t="str">
        <f>IF(AND(B154="Yes",D154=0),"Provide rationale:",IF(AND(B154="yes",D154&lt;&gt;""),"Rationale:",""))</f>
        <v/>
      </c>
      <c r="D154" s="42"/>
      <c r="H154" s="62">
        <f>IF($B154="Yes",999,0)</f>
        <v>0</v>
      </c>
      <c r="I154" s="62"/>
      <c r="J154" s="62"/>
      <c r="K154" s="62"/>
      <c r="L154" s="62"/>
      <c r="M154" s="62"/>
      <c r="N154" s="62"/>
      <c r="O154" s="62"/>
      <c r="P154" s="62"/>
      <c r="Q154" s="62"/>
    </row>
    <row r="155" spans="1:256" x14ac:dyDescent="0.3">
      <c r="A155" s="235" t="s">
        <v>516</v>
      </c>
      <c r="B155" s="28"/>
      <c r="C155" s="156" t="str">
        <f t="shared" ref="C155:C163" si="10">IF(AND(B155="Yes",D155=0),"Provide rationale:",IF(AND(B155="yes",D155&lt;&gt;""),"Rationale:",""))</f>
        <v/>
      </c>
      <c r="D155" s="42"/>
      <c r="H155" s="62"/>
      <c r="I155" s="62">
        <f>IF($B155="Yes",999,0)</f>
        <v>0</v>
      </c>
      <c r="J155" s="62"/>
      <c r="K155" s="62"/>
      <c r="L155" s="62"/>
      <c r="M155" s="62"/>
      <c r="N155" s="62"/>
      <c r="O155" s="62"/>
      <c r="P155" s="62"/>
      <c r="Q155" s="62"/>
    </row>
    <row r="156" spans="1:256" x14ac:dyDescent="0.3">
      <c r="A156" s="235" t="s">
        <v>19</v>
      </c>
      <c r="B156" s="28"/>
      <c r="C156" s="156" t="str">
        <f t="shared" si="10"/>
        <v/>
      </c>
      <c r="D156" s="42"/>
      <c r="H156" s="62"/>
      <c r="I156" s="62"/>
      <c r="J156" s="62">
        <f>IF($B156="Yes",999,0)</f>
        <v>0</v>
      </c>
      <c r="K156" s="62"/>
      <c r="L156" s="62"/>
      <c r="M156" s="62"/>
      <c r="N156" s="62"/>
      <c r="O156" s="62"/>
      <c r="P156" s="62"/>
      <c r="Q156" s="62"/>
      <c r="IV156" s="62"/>
    </row>
    <row r="157" spans="1:256" x14ac:dyDescent="0.3">
      <c r="A157" s="235" t="s">
        <v>17</v>
      </c>
      <c r="B157" s="28"/>
      <c r="C157" s="156" t="str">
        <f t="shared" si="10"/>
        <v/>
      </c>
      <c r="D157" s="42"/>
      <c r="K157" s="62">
        <f>IF($B157="Yes",999,0)</f>
        <v>0</v>
      </c>
    </row>
    <row r="158" spans="1:256" x14ac:dyDescent="0.3">
      <c r="A158" s="235" t="s">
        <v>515</v>
      </c>
      <c r="B158" s="28"/>
      <c r="C158" s="156" t="str">
        <f t="shared" si="10"/>
        <v/>
      </c>
      <c r="D158" s="42"/>
      <c r="L158" s="62">
        <f>IF($B158="Yes",999,0)</f>
        <v>0</v>
      </c>
    </row>
    <row r="159" spans="1:256" x14ac:dyDescent="0.3">
      <c r="A159" s="235" t="s">
        <v>536</v>
      </c>
      <c r="B159" s="28"/>
      <c r="C159" s="156" t="str">
        <f t="shared" si="10"/>
        <v/>
      </c>
      <c r="D159" s="42"/>
      <c r="M159" s="62">
        <f>IF($B159="Yes",999,0)</f>
        <v>0</v>
      </c>
    </row>
    <row r="160" spans="1:256" x14ac:dyDescent="0.3">
      <c r="A160" s="231" t="s">
        <v>21</v>
      </c>
      <c r="B160" s="28"/>
      <c r="C160" s="156" t="str">
        <f t="shared" si="10"/>
        <v/>
      </c>
      <c r="D160" s="42"/>
      <c r="N160" s="62">
        <f>IF($B160="Yes",999,0)</f>
        <v>0</v>
      </c>
    </row>
    <row r="161" spans="1:17" x14ac:dyDescent="0.3">
      <c r="A161" s="231" t="s">
        <v>517</v>
      </c>
      <c r="B161" s="28"/>
      <c r="C161" s="156" t="str">
        <f t="shared" si="10"/>
        <v/>
      </c>
      <c r="D161" s="42"/>
      <c r="O161" s="62">
        <f>IF($B161="Yes",999,0)</f>
        <v>0</v>
      </c>
    </row>
    <row r="162" spans="1:17" x14ac:dyDescent="0.3">
      <c r="A162" s="231" t="s">
        <v>518</v>
      </c>
      <c r="B162" s="28"/>
      <c r="C162" s="156" t="str">
        <f t="shared" si="10"/>
        <v/>
      </c>
      <c r="D162" s="42"/>
      <c r="P162" s="62">
        <f>IF($B162="Yes",999,0)</f>
        <v>0</v>
      </c>
    </row>
    <row r="163" spans="1:17" x14ac:dyDescent="0.3">
      <c r="A163" s="231" t="s">
        <v>42</v>
      </c>
      <c r="B163" s="28"/>
      <c r="C163" s="156" t="str">
        <f t="shared" si="10"/>
        <v/>
      </c>
      <c r="D163" s="42"/>
      <c r="Q163" s="62">
        <f>IF($B163="Yes",999,0)</f>
        <v>0</v>
      </c>
    </row>
  </sheetData>
  <sheetProtection sheet="1" selectLockedCells="1"/>
  <mergeCells count="1">
    <mergeCell ref="A1:C1"/>
  </mergeCells>
  <conditionalFormatting sqref="IV156 Q163 K157 L158 M159 N160 O161 P162 H88:Q156 H4:Q86">
    <cfRule type="cellIs" dxfId="151" priority="28" stopIfTrue="1" operator="equal">
      <formula>999</formula>
    </cfRule>
  </conditionalFormatting>
  <conditionalFormatting sqref="C154:C163">
    <cfRule type="expression" dxfId="150" priority="30" stopIfTrue="1">
      <formula>D154&lt;&gt;""</formula>
    </cfRule>
  </conditionalFormatting>
  <conditionalFormatting sqref="D154:D163">
    <cfRule type="expression" dxfId="149" priority="31" stopIfTrue="1">
      <formula>AND($B154="Yes",$D154="")</formula>
    </cfRule>
  </conditionalFormatting>
  <conditionalFormatting sqref="B154:B163">
    <cfRule type="cellIs" dxfId="148" priority="32" stopIfTrue="1" operator="equal">
      <formula>0</formula>
    </cfRule>
    <cfRule type="expression" dxfId="147" priority="33" stopIfTrue="1">
      <formula>AND($B154="Yes",$D154=0)</formula>
    </cfRule>
    <cfRule type="cellIs" dxfId="146" priority="34" stopIfTrue="1" operator="equal">
      <formula>"yes"</formula>
    </cfRule>
  </conditionalFormatting>
  <conditionalFormatting sqref="C10">
    <cfRule type="expression" priority="27">
      <formula>IF(B5&lt;&gt;"",B=0)</formula>
    </cfRule>
  </conditionalFormatting>
  <conditionalFormatting sqref="C15">
    <cfRule type="expression" dxfId="145" priority="26">
      <formula>IF($B15&lt;&gt;"",C15=0)</formula>
    </cfRule>
  </conditionalFormatting>
  <conditionalFormatting sqref="C16">
    <cfRule type="expression" dxfId="144" priority="25">
      <formula>IF($B16&lt;&gt;"",C16=0)</formula>
    </cfRule>
  </conditionalFormatting>
  <conditionalFormatting sqref="C61">
    <cfRule type="expression" dxfId="143" priority="24">
      <formula>IF($B61&lt;&gt;"",C61=0)</formula>
    </cfRule>
  </conditionalFormatting>
  <conditionalFormatting sqref="C62">
    <cfRule type="expression" dxfId="142" priority="20">
      <formula>IF($B62&lt;&gt;"",C62=0)</formula>
    </cfRule>
  </conditionalFormatting>
  <conditionalFormatting sqref="C65">
    <cfRule type="expression" dxfId="141" priority="19">
      <formula>IF($B65&lt;&gt;"",C65=0)</formula>
    </cfRule>
  </conditionalFormatting>
  <conditionalFormatting sqref="C66">
    <cfRule type="expression" dxfId="140" priority="18">
      <formula>IF($B66&lt;&gt;"",C66=0)</formula>
    </cfRule>
  </conditionalFormatting>
  <conditionalFormatting sqref="C72">
    <cfRule type="expression" dxfId="139" priority="17">
      <formula>IF($B72&lt;&gt;"",C72=0)</formula>
    </cfRule>
  </conditionalFormatting>
  <conditionalFormatting sqref="C73">
    <cfRule type="expression" dxfId="138" priority="16">
      <formula>IF($B73&lt;&gt;"",C73=0)</formula>
    </cfRule>
  </conditionalFormatting>
  <conditionalFormatting sqref="C18">
    <cfRule type="expression" dxfId="137" priority="15">
      <formula>IF($B18&lt;&gt;"",C18=0)</formula>
    </cfRule>
  </conditionalFormatting>
  <conditionalFormatting sqref="C19">
    <cfRule type="expression" dxfId="136" priority="14">
      <formula>IF($B19&lt;&gt;"",C19=0)</formula>
    </cfRule>
  </conditionalFormatting>
  <conditionalFormatting sqref="B21 B30:B31 B33:B34 B47:B49 B68:B69 B78 B83:B85 B109 B113:B115 B129:B137 B142:B151 B88:B96 B99:B107 B118:B126 B10:B12 B4:B7 B15:B16 B18:B19 B37:B39 B41:B43 B45 B52:B54 B56:B58 B60:B62 B64:B66 B72:B73 B81 B111">
    <cfRule type="cellIs" dxfId="135" priority="9" stopIfTrue="1" operator="equal">
      <formula>0</formula>
    </cfRule>
  </conditionalFormatting>
  <conditionalFormatting sqref="B24">
    <cfRule type="cellIs" dxfId="134" priority="6" stopIfTrue="1" operator="equal">
      <formula>0</formula>
    </cfRule>
  </conditionalFormatting>
  <conditionalFormatting sqref="B25">
    <cfRule type="cellIs" dxfId="133" priority="5" stopIfTrue="1" operator="equal">
      <formula>0</formula>
    </cfRule>
  </conditionalFormatting>
  <conditionalFormatting sqref="B27">
    <cfRule type="cellIs" dxfId="132" priority="4" stopIfTrue="1" operator="equal">
      <formula>0</formula>
    </cfRule>
  </conditionalFormatting>
  <conditionalFormatting sqref="B28">
    <cfRule type="cellIs" dxfId="131" priority="3" stopIfTrue="1" operator="equal">
      <formula>0</formula>
    </cfRule>
  </conditionalFormatting>
  <conditionalFormatting sqref="B75">
    <cfRule type="cellIs" dxfId="130" priority="2" stopIfTrue="1" operator="equal">
      <formula>0</formula>
    </cfRule>
  </conditionalFormatting>
  <conditionalFormatting sqref="B76">
    <cfRule type="cellIs" dxfId="129" priority="1" stopIfTrue="1" operator="equal">
      <formula>0</formula>
    </cfRule>
  </conditionalFormatting>
  <dataValidations count="7">
    <dataValidation type="whole" allowBlank="1" showInputMessage="1" showErrorMessage="1" error="Please enter a number" sqref="WVJ983053:WVJ983056 IX4:IX7 ST4:ST7 ACP4:ACP7 AML4:AML7 AWH4:AWH7 BGD4:BGD7 BPZ4:BPZ7 BZV4:BZV7 CJR4:CJR7 CTN4:CTN7 DDJ4:DDJ7 DNF4:DNF7 DXB4:DXB7 EGX4:EGX7 EQT4:EQT7 FAP4:FAP7 FKL4:FKL7 FUH4:FUH7 GED4:GED7 GNZ4:GNZ7 GXV4:GXV7 HHR4:HHR7 HRN4:HRN7 IBJ4:IBJ7 ILF4:ILF7 IVB4:IVB7 JEX4:JEX7 JOT4:JOT7 JYP4:JYP7 KIL4:KIL7 KSH4:KSH7 LCD4:LCD7 LLZ4:LLZ7 LVV4:LVV7 MFR4:MFR7 MPN4:MPN7 MZJ4:MZJ7 NJF4:NJF7 NTB4:NTB7 OCX4:OCX7 OMT4:OMT7 OWP4:OWP7 PGL4:PGL7 PQH4:PQH7 QAD4:QAD7 QJZ4:QJZ7 QTV4:QTV7 RDR4:RDR7 RNN4:RNN7 RXJ4:RXJ7 SHF4:SHF7 SRB4:SRB7 TAX4:TAX7 TKT4:TKT7 TUP4:TUP7 UEL4:UEL7 UOH4:UOH7 UYD4:UYD7 VHZ4:VHZ7 VRV4:VRV7 WBR4:WBR7 WLN4:WLN7 WVJ4:WVJ7 B65549:B65552 IX65549:IX65552 ST65549:ST65552 ACP65549:ACP65552 AML65549:AML65552 AWH65549:AWH65552 BGD65549:BGD65552 BPZ65549:BPZ65552 BZV65549:BZV65552 CJR65549:CJR65552 CTN65549:CTN65552 DDJ65549:DDJ65552 DNF65549:DNF65552 DXB65549:DXB65552 EGX65549:EGX65552 EQT65549:EQT65552 FAP65549:FAP65552 FKL65549:FKL65552 FUH65549:FUH65552 GED65549:GED65552 GNZ65549:GNZ65552 GXV65549:GXV65552 HHR65549:HHR65552 HRN65549:HRN65552 IBJ65549:IBJ65552 ILF65549:ILF65552 IVB65549:IVB65552 JEX65549:JEX65552 JOT65549:JOT65552 JYP65549:JYP65552 KIL65549:KIL65552 KSH65549:KSH65552 LCD65549:LCD65552 LLZ65549:LLZ65552 LVV65549:LVV65552 MFR65549:MFR65552 MPN65549:MPN65552 MZJ65549:MZJ65552 NJF65549:NJF65552 NTB65549:NTB65552 OCX65549:OCX65552 OMT65549:OMT65552 OWP65549:OWP65552 PGL65549:PGL65552 PQH65549:PQH65552 QAD65549:QAD65552 QJZ65549:QJZ65552 QTV65549:QTV65552 RDR65549:RDR65552 RNN65549:RNN65552 RXJ65549:RXJ65552 SHF65549:SHF65552 SRB65549:SRB65552 TAX65549:TAX65552 TKT65549:TKT65552 TUP65549:TUP65552 UEL65549:UEL65552 UOH65549:UOH65552 UYD65549:UYD65552 VHZ65549:VHZ65552 VRV65549:VRV65552 WBR65549:WBR65552 WLN65549:WLN65552 WVJ65549:WVJ65552 B131085:B131088 IX131085:IX131088 ST131085:ST131088 ACP131085:ACP131088 AML131085:AML131088 AWH131085:AWH131088 BGD131085:BGD131088 BPZ131085:BPZ131088 BZV131085:BZV131088 CJR131085:CJR131088 CTN131085:CTN131088 DDJ131085:DDJ131088 DNF131085:DNF131088 DXB131085:DXB131088 EGX131085:EGX131088 EQT131085:EQT131088 FAP131085:FAP131088 FKL131085:FKL131088 FUH131085:FUH131088 GED131085:GED131088 GNZ131085:GNZ131088 GXV131085:GXV131088 HHR131085:HHR131088 HRN131085:HRN131088 IBJ131085:IBJ131088 ILF131085:ILF131088 IVB131085:IVB131088 JEX131085:JEX131088 JOT131085:JOT131088 JYP131085:JYP131088 KIL131085:KIL131088 KSH131085:KSH131088 LCD131085:LCD131088 LLZ131085:LLZ131088 LVV131085:LVV131088 MFR131085:MFR131088 MPN131085:MPN131088 MZJ131085:MZJ131088 NJF131085:NJF131088 NTB131085:NTB131088 OCX131085:OCX131088 OMT131085:OMT131088 OWP131085:OWP131088 PGL131085:PGL131088 PQH131085:PQH131088 QAD131085:QAD131088 QJZ131085:QJZ131088 QTV131085:QTV131088 RDR131085:RDR131088 RNN131085:RNN131088 RXJ131085:RXJ131088 SHF131085:SHF131088 SRB131085:SRB131088 TAX131085:TAX131088 TKT131085:TKT131088 TUP131085:TUP131088 UEL131085:UEL131088 UOH131085:UOH131088 UYD131085:UYD131088 VHZ131085:VHZ131088 VRV131085:VRV131088 WBR131085:WBR131088 WLN131085:WLN131088 WVJ131085:WVJ131088 B196621:B196624 IX196621:IX196624 ST196621:ST196624 ACP196621:ACP196624 AML196621:AML196624 AWH196621:AWH196624 BGD196621:BGD196624 BPZ196621:BPZ196624 BZV196621:BZV196624 CJR196621:CJR196624 CTN196621:CTN196624 DDJ196621:DDJ196624 DNF196621:DNF196624 DXB196621:DXB196624 EGX196621:EGX196624 EQT196621:EQT196624 FAP196621:FAP196624 FKL196621:FKL196624 FUH196621:FUH196624 GED196621:GED196624 GNZ196621:GNZ196624 GXV196621:GXV196624 HHR196621:HHR196624 HRN196621:HRN196624 IBJ196621:IBJ196624 ILF196621:ILF196624 IVB196621:IVB196624 JEX196621:JEX196624 JOT196621:JOT196624 JYP196621:JYP196624 KIL196621:KIL196624 KSH196621:KSH196624 LCD196621:LCD196624 LLZ196621:LLZ196624 LVV196621:LVV196624 MFR196621:MFR196624 MPN196621:MPN196624 MZJ196621:MZJ196624 NJF196621:NJF196624 NTB196621:NTB196624 OCX196621:OCX196624 OMT196621:OMT196624 OWP196621:OWP196624 PGL196621:PGL196624 PQH196621:PQH196624 QAD196621:QAD196624 QJZ196621:QJZ196624 QTV196621:QTV196624 RDR196621:RDR196624 RNN196621:RNN196624 RXJ196621:RXJ196624 SHF196621:SHF196624 SRB196621:SRB196624 TAX196621:TAX196624 TKT196621:TKT196624 TUP196621:TUP196624 UEL196621:UEL196624 UOH196621:UOH196624 UYD196621:UYD196624 VHZ196621:VHZ196624 VRV196621:VRV196624 WBR196621:WBR196624 WLN196621:WLN196624 WVJ196621:WVJ196624 B262157:B262160 IX262157:IX262160 ST262157:ST262160 ACP262157:ACP262160 AML262157:AML262160 AWH262157:AWH262160 BGD262157:BGD262160 BPZ262157:BPZ262160 BZV262157:BZV262160 CJR262157:CJR262160 CTN262157:CTN262160 DDJ262157:DDJ262160 DNF262157:DNF262160 DXB262157:DXB262160 EGX262157:EGX262160 EQT262157:EQT262160 FAP262157:FAP262160 FKL262157:FKL262160 FUH262157:FUH262160 GED262157:GED262160 GNZ262157:GNZ262160 GXV262157:GXV262160 HHR262157:HHR262160 HRN262157:HRN262160 IBJ262157:IBJ262160 ILF262157:ILF262160 IVB262157:IVB262160 JEX262157:JEX262160 JOT262157:JOT262160 JYP262157:JYP262160 KIL262157:KIL262160 KSH262157:KSH262160 LCD262157:LCD262160 LLZ262157:LLZ262160 LVV262157:LVV262160 MFR262157:MFR262160 MPN262157:MPN262160 MZJ262157:MZJ262160 NJF262157:NJF262160 NTB262157:NTB262160 OCX262157:OCX262160 OMT262157:OMT262160 OWP262157:OWP262160 PGL262157:PGL262160 PQH262157:PQH262160 QAD262157:QAD262160 QJZ262157:QJZ262160 QTV262157:QTV262160 RDR262157:RDR262160 RNN262157:RNN262160 RXJ262157:RXJ262160 SHF262157:SHF262160 SRB262157:SRB262160 TAX262157:TAX262160 TKT262157:TKT262160 TUP262157:TUP262160 UEL262157:UEL262160 UOH262157:UOH262160 UYD262157:UYD262160 VHZ262157:VHZ262160 VRV262157:VRV262160 WBR262157:WBR262160 WLN262157:WLN262160 WVJ262157:WVJ262160 B327693:B327696 IX327693:IX327696 ST327693:ST327696 ACP327693:ACP327696 AML327693:AML327696 AWH327693:AWH327696 BGD327693:BGD327696 BPZ327693:BPZ327696 BZV327693:BZV327696 CJR327693:CJR327696 CTN327693:CTN327696 DDJ327693:DDJ327696 DNF327693:DNF327696 DXB327693:DXB327696 EGX327693:EGX327696 EQT327693:EQT327696 FAP327693:FAP327696 FKL327693:FKL327696 FUH327693:FUH327696 GED327693:GED327696 GNZ327693:GNZ327696 GXV327693:GXV327696 HHR327693:HHR327696 HRN327693:HRN327696 IBJ327693:IBJ327696 ILF327693:ILF327696 IVB327693:IVB327696 JEX327693:JEX327696 JOT327693:JOT327696 JYP327693:JYP327696 KIL327693:KIL327696 KSH327693:KSH327696 LCD327693:LCD327696 LLZ327693:LLZ327696 LVV327693:LVV327696 MFR327693:MFR327696 MPN327693:MPN327696 MZJ327693:MZJ327696 NJF327693:NJF327696 NTB327693:NTB327696 OCX327693:OCX327696 OMT327693:OMT327696 OWP327693:OWP327696 PGL327693:PGL327696 PQH327693:PQH327696 QAD327693:QAD327696 QJZ327693:QJZ327696 QTV327693:QTV327696 RDR327693:RDR327696 RNN327693:RNN327696 RXJ327693:RXJ327696 SHF327693:SHF327696 SRB327693:SRB327696 TAX327693:TAX327696 TKT327693:TKT327696 TUP327693:TUP327696 UEL327693:UEL327696 UOH327693:UOH327696 UYD327693:UYD327696 VHZ327693:VHZ327696 VRV327693:VRV327696 WBR327693:WBR327696 WLN327693:WLN327696 WVJ327693:WVJ327696 B393229:B393232 IX393229:IX393232 ST393229:ST393232 ACP393229:ACP393232 AML393229:AML393232 AWH393229:AWH393232 BGD393229:BGD393232 BPZ393229:BPZ393232 BZV393229:BZV393232 CJR393229:CJR393232 CTN393229:CTN393232 DDJ393229:DDJ393232 DNF393229:DNF393232 DXB393229:DXB393232 EGX393229:EGX393232 EQT393229:EQT393232 FAP393229:FAP393232 FKL393229:FKL393232 FUH393229:FUH393232 GED393229:GED393232 GNZ393229:GNZ393232 GXV393229:GXV393232 HHR393229:HHR393232 HRN393229:HRN393232 IBJ393229:IBJ393232 ILF393229:ILF393232 IVB393229:IVB393232 JEX393229:JEX393232 JOT393229:JOT393232 JYP393229:JYP393232 KIL393229:KIL393232 KSH393229:KSH393232 LCD393229:LCD393232 LLZ393229:LLZ393232 LVV393229:LVV393232 MFR393229:MFR393232 MPN393229:MPN393232 MZJ393229:MZJ393232 NJF393229:NJF393232 NTB393229:NTB393232 OCX393229:OCX393232 OMT393229:OMT393232 OWP393229:OWP393232 PGL393229:PGL393232 PQH393229:PQH393232 QAD393229:QAD393232 QJZ393229:QJZ393232 QTV393229:QTV393232 RDR393229:RDR393232 RNN393229:RNN393232 RXJ393229:RXJ393232 SHF393229:SHF393232 SRB393229:SRB393232 TAX393229:TAX393232 TKT393229:TKT393232 TUP393229:TUP393232 UEL393229:UEL393232 UOH393229:UOH393232 UYD393229:UYD393232 VHZ393229:VHZ393232 VRV393229:VRV393232 WBR393229:WBR393232 WLN393229:WLN393232 WVJ393229:WVJ393232 B458765:B458768 IX458765:IX458768 ST458765:ST458768 ACP458765:ACP458768 AML458765:AML458768 AWH458765:AWH458768 BGD458765:BGD458768 BPZ458765:BPZ458768 BZV458765:BZV458768 CJR458765:CJR458768 CTN458765:CTN458768 DDJ458765:DDJ458768 DNF458765:DNF458768 DXB458765:DXB458768 EGX458765:EGX458768 EQT458765:EQT458768 FAP458765:FAP458768 FKL458765:FKL458768 FUH458765:FUH458768 GED458765:GED458768 GNZ458765:GNZ458768 GXV458765:GXV458768 HHR458765:HHR458768 HRN458765:HRN458768 IBJ458765:IBJ458768 ILF458765:ILF458768 IVB458765:IVB458768 JEX458765:JEX458768 JOT458765:JOT458768 JYP458765:JYP458768 KIL458765:KIL458768 KSH458765:KSH458768 LCD458765:LCD458768 LLZ458765:LLZ458768 LVV458765:LVV458768 MFR458765:MFR458768 MPN458765:MPN458768 MZJ458765:MZJ458768 NJF458765:NJF458768 NTB458765:NTB458768 OCX458765:OCX458768 OMT458765:OMT458768 OWP458765:OWP458768 PGL458765:PGL458768 PQH458765:PQH458768 QAD458765:QAD458768 QJZ458765:QJZ458768 QTV458765:QTV458768 RDR458765:RDR458768 RNN458765:RNN458768 RXJ458765:RXJ458768 SHF458765:SHF458768 SRB458765:SRB458768 TAX458765:TAX458768 TKT458765:TKT458768 TUP458765:TUP458768 UEL458765:UEL458768 UOH458765:UOH458768 UYD458765:UYD458768 VHZ458765:VHZ458768 VRV458765:VRV458768 WBR458765:WBR458768 WLN458765:WLN458768 WVJ458765:WVJ458768 B524301:B524304 IX524301:IX524304 ST524301:ST524304 ACP524301:ACP524304 AML524301:AML524304 AWH524301:AWH524304 BGD524301:BGD524304 BPZ524301:BPZ524304 BZV524301:BZV524304 CJR524301:CJR524304 CTN524301:CTN524304 DDJ524301:DDJ524304 DNF524301:DNF524304 DXB524301:DXB524304 EGX524301:EGX524304 EQT524301:EQT524304 FAP524301:FAP524304 FKL524301:FKL524304 FUH524301:FUH524304 GED524301:GED524304 GNZ524301:GNZ524304 GXV524301:GXV524304 HHR524301:HHR524304 HRN524301:HRN524304 IBJ524301:IBJ524304 ILF524301:ILF524304 IVB524301:IVB524304 JEX524301:JEX524304 JOT524301:JOT524304 JYP524301:JYP524304 KIL524301:KIL524304 KSH524301:KSH524304 LCD524301:LCD524304 LLZ524301:LLZ524304 LVV524301:LVV524304 MFR524301:MFR524304 MPN524301:MPN524304 MZJ524301:MZJ524304 NJF524301:NJF524304 NTB524301:NTB524304 OCX524301:OCX524304 OMT524301:OMT524304 OWP524301:OWP524304 PGL524301:PGL524304 PQH524301:PQH524304 QAD524301:QAD524304 QJZ524301:QJZ524304 QTV524301:QTV524304 RDR524301:RDR524304 RNN524301:RNN524304 RXJ524301:RXJ524304 SHF524301:SHF524304 SRB524301:SRB524304 TAX524301:TAX524304 TKT524301:TKT524304 TUP524301:TUP524304 UEL524301:UEL524304 UOH524301:UOH524304 UYD524301:UYD524304 VHZ524301:VHZ524304 VRV524301:VRV524304 WBR524301:WBR524304 WLN524301:WLN524304 WVJ524301:WVJ524304 B589837:B589840 IX589837:IX589840 ST589837:ST589840 ACP589837:ACP589840 AML589837:AML589840 AWH589837:AWH589840 BGD589837:BGD589840 BPZ589837:BPZ589840 BZV589837:BZV589840 CJR589837:CJR589840 CTN589837:CTN589840 DDJ589837:DDJ589840 DNF589837:DNF589840 DXB589837:DXB589840 EGX589837:EGX589840 EQT589837:EQT589840 FAP589837:FAP589840 FKL589837:FKL589840 FUH589837:FUH589840 GED589837:GED589840 GNZ589837:GNZ589840 GXV589837:GXV589840 HHR589837:HHR589840 HRN589837:HRN589840 IBJ589837:IBJ589840 ILF589837:ILF589840 IVB589837:IVB589840 JEX589837:JEX589840 JOT589837:JOT589840 JYP589837:JYP589840 KIL589837:KIL589840 KSH589837:KSH589840 LCD589837:LCD589840 LLZ589837:LLZ589840 LVV589837:LVV589840 MFR589837:MFR589840 MPN589837:MPN589840 MZJ589837:MZJ589840 NJF589837:NJF589840 NTB589837:NTB589840 OCX589837:OCX589840 OMT589837:OMT589840 OWP589837:OWP589840 PGL589837:PGL589840 PQH589837:PQH589840 QAD589837:QAD589840 QJZ589837:QJZ589840 QTV589837:QTV589840 RDR589837:RDR589840 RNN589837:RNN589840 RXJ589837:RXJ589840 SHF589837:SHF589840 SRB589837:SRB589840 TAX589837:TAX589840 TKT589837:TKT589840 TUP589837:TUP589840 UEL589837:UEL589840 UOH589837:UOH589840 UYD589837:UYD589840 VHZ589837:VHZ589840 VRV589837:VRV589840 WBR589837:WBR589840 WLN589837:WLN589840 WVJ589837:WVJ589840 B655373:B655376 IX655373:IX655376 ST655373:ST655376 ACP655373:ACP655376 AML655373:AML655376 AWH655373:AWH655376 BGD655373:BGD655376 BPZ655373:BPZ655376 BZV655373:BZV655376 CJR655373:CJR655376 CTN655373:CTN655376 DDJ655373:DDJ655376 DNF655373:DNF655376 DXB655373:DXB655376 EGX655373:EGX655376 EQT655373:EQT655376 FAP655373:FAP655376 FKL655373:FKL655376 FUH655373:FUH655376 GED655373:GED655376 GNZ655373:GNZ655376 GXV655373:GXV655376 HHR655373:HHR655376 HRN655373:HRN655376 IBJ655373:IBJ655376 ILF655373:ILF655376 IVB655373:IVB655376 JEX655373:JEX655376 JOT655373:JOT655376 JYP655373:JYP655376 KIL655373:KIL655376 KSH655373:KSH655376 LCD655373:LCD655376 LLZ655373:LLZ655376 LVV655373:LVV655376 MFR655373:MFR655376 MPN655373:MPN655376 MZJ655373:MZJ655376 NJF655373:NJF655376 NTB655373:NTB655376 OCX655373:OCX655376 OMT655373:OMT655376 OWP655373:OWP655376 PGL655373:PGL655376 PQH655373:PQH655376 QAD655373:QAD655376 QJZ655373:QJZ655376 QTV655373:QTV655376 RDR655373:RDR655376 RNN655373:RNN655376 RXJ655373:RXJ655376 SHF655373:SHF655376 SRB655373:SRB655376 TAX655373:TAX655376 TKT655373:TKT655376 TUP655373:TUP655376 UEL655373:UEL655376 UOH655373:UOH655376 UYD655373:UYD655376 VHZ655373:VHZ655376 VRV655373:VRV655376 WBR655373:WBR655376 WLN655373:WLN655376 WVJ655373:WVJ655376 B720909:B720912 IX720909:IX720912 ST720909:ST720912 ACP720909:ACP720912 AML720909:AML720912 AWH720909:AWH720912 BGD720909:BGD720912 BPZ720909:BPZ720912 BZV720909:BZV720912 CJR720909:CJR720912 CTN720909:CTN720912 DDJ720909:DDJ720912 DNF720909:DNF720912 DXB720909:DXB720912 EGX720909:EGX720912 EQT720909:EQT720912 FAP720909:FAP720912 FKL720909:FKL720912 FUH720909:FUH720912 GED720909:GED720912 GNZ720909:GNZ720912 GXV720909:GXV720912 HHR720909:HHR720912 HRN720909:HRN720912 IBJ720909:IBJ720912 ILF720909:ILF720912 IVB720909:IVB720912 JEX720909:JEX720912 JOT720909:JOT720912 JYP720909:JYP720912 KIL720909:KIL720912 KSH720909:KSH720912 LCD720909:LCD720912 LLZ720909:LLZ720912 LVV720909:LVV720912 MFR720909:MFR720912 MPN720909:MPN720912 MZJ720909:MZJ720912 NJF720909:NJF720912 NTB720909:NTB720912 OCX720909:OCX720912 OMT720909:OMT720912 OWP720909:OWP720912 PGL720909:PGL720912 PQH720909:PQH720912 QAD720909:QAD720912 QJZ720909:QJZ720912 QTV720909:QTV720912 RDR720909:RDR720912 RNN720909:RNN720912 RXJ720909:RXJ720912 SHF720909:SHF720912 SRB720909:SRB720912 TAX720909:TAX720912 TKT720909:TKT720912 TUP720909:TUP720912 UEL720909:UEL720912 UOH720909:UOH720912 UYD720909:UYD720912 VHZ720909:VHZ720912 VRV720909:VRV720912 WBR720909:WBR720912 WLN720909:WLN720912 WVJ720909:WVJ720912 B786445:B786448 IX786445:IX786448 ST786445:ST786448 ACP786445:ACP786448 AML786445:AML786448 AWH786445:AWH786448 BGD786445:BGD786448 BPZ786445:BPZ786448 BZV786445:BZV786448 CJR786445:CJR786448 CTN786445:CTN786448 DDJ786445:DDJ786448 DNF786445:DNF786448 DXB786445:DXB786448 EGX786445:EGX786448 EQT786445:EQT786448 FAP786445:FAP786448 FKL786445:FKL786448 FUH786445:FUH786448 GED786445:GED786448 GNZ786445:GNZ786448 GXV786445:GXV786448 HHR786445:HHR786448 HRN786445:HRN786448 IBJ786445:IBJ786448 ILF786445:ILF786448 IVB786445:IVB786448 JEX786445:JEX786448 JOT786445:JOT786448 JYP786445:JYP786448 KIL786445:KIL786448 KSH786445:KSH786448 LCD786445:LCD786448 LLZ786445:LLZ786448 LVV786445:LVV786448 MFR786445:MFR786448 MPN786445:MPN786448 MZJ786445:MZJ786448 NJF786445:NJF786448 NTB786445:NTB786448 OCX786445:OCX786448 OMT786445:OMT786448 OWP786445:OWP786448 PGL786445:PGL786448 PQH786445:PQH786448 QAD786445:QAD786448 QJZ786445:QJZ786448 QTV786445:QTV786448 RDR786445:RDR786448 RNN786445:RNN786448 RXJ786445:RXJ786448 SHF786445:SHF786448 SRB786445:SRB786448 TAX786445:TAX786448 TKT786445:TKT786448 TUP786445:TUP786448 UEL786445:UEL786448 UOH786445:UOH786448 UYD786445:UYD786448 VHZ786445:VHZ786448 VRV786445:VRV786448 WBR786445:WBR786448 WLN786445:WLN786448 WVJ786445:WVJ786448 B851981:B851984 IX851981:IX851984 ST851981:ST851984 ACP851981:ACP851984 AML851981:AML851984 AWH851981:AWH851984 BGD851981:BGD851984 BPZ851981:BPZ851984 BZV851981:BZV851984 CJR851981:CJR851984 CTN851981:CTN851984 DDJ851981:DDJ851984 DNF851981:DNF851984 DXB851981:DXB851984 EGX851981:EGX851984 EQT851981:EQT851984 FAP851981:FAP851984 FKL851981:FKL851984 FUH851981:FUH851984 GED851981:GED851984 GNZ851981:GNZ851984 GXV851981:GXV851984 HHR851981:HHR851984 HRN851981:HRN851984 IBJ851981:IBJ851984 ILF851981:ILF851984 IVB851981:IVB851984 JEX851981:JEX851984 JOT851981:JOT851984 JYP851981:JYP851984 KIL851981:KIL851984 KSH851981:KSH851984 LCD851981:LCD851984 LLZ851981:LLZ851984 LVV851981:LVV851984 MFR851981:MFR851984 MPN851981:MPN851984 MZJ851981:MZJ851984 NJF851981:NJF851984 NTB851981:NTB851984 OCX851981:OCX851984 OMT851981:OMT851984 OWP851981:OWP851984 PGL851981:PGL851984 PQH851981:PQH851984 QAD851981:QAD851984 QJZ851981:QJZ851984 QTV851981:QTV851984 RDR851981:RDR851984 RNN851981:RNN851984 RXJ851981:RXJ851984 SHF851981:SHF851984 SRB851981:SRB851984 TAX851981:TAX851984 TKT851981:TKT851984 TUP851981:TUP851984 UEL851981:UEL851984 UOH851981:UOH851984 UYD851981:UYD851984 VHZ851981:VHZ851984 VRV851981:VRV851984 WBR851981:WBR851984 WLN851981:WLN851984 WVJ851981:WVJ851984 B917517:B917520 IX917517:IX917520 ST917517:ST917520 ACP917517:ACP917520 AML917517:AML917520 AWH917517:AWH917520 BGD917517:BGD917520 BPZ917517:BPZ917520 BZV917517:BZV917520 CJR917517:CJR917520 CTN917517:CTN917520 DDJ917517:DDJ917520 DNF917517:DNF917520 DXB917517:DXB917520 EGX917517:EGX917520 EQT917517:EQT917520 FAP917517:FAP917520 FKL917517:FKL917520 FUH917517:FUH917520 GED917517:GED917520 GNZ917517:GNZ917520 GXV917517:GXV917520 HHR917517:HHR917520 HRN917517:HRN917520 IBJ917517:IBJ917520 ILF917517:ILF917520 IVB917517:IVB917520 JEX917517:JEX917520 JOT917517:JOT917520 JYP917517:JYP917520 KIL917517:KIL917520 KSH917517:KSH917520 LCD917517:LCD917520 LLZ917517:LLZ917520 LVV917517:LVV917520 MFR917517:MFR917520 MPN917517:MPN917520 MZJ917517:MZJ917520 NJF917517:NJF917520 NTB917517:NTB917520 OCX917517:OCX917520 OMT917517:OMT917520 OWP917517:OWP917520 PGL917517:PGL917520 PQH917517:PQH917520 QAD917517:QAD917520 QJZ917517:QJZ917520 QTV917517:QTV917520 RDR917517:RDR917520 RNN917517:RNN917520 RXJ917517:RXJ917520 SHF917517:SHF917520 SRB917517:SRB917520 TAX917517:TAX917520 TKT917517:TKT917520 TUP917517:TUP917520 UEL917517:UEL917520 UOH917517:UOH917520 UYD917517:UYD917520 VHZ917517:VHZ917520 VRV917517:VRV917520 WBR917517:WBR917520 WLN917517:WLN917520 WVJ917517:WVJ917520 B983053:B983056 IX983053:IX983056 ST983053:ST983056 ACP983053:ACP983056 AML983053:AML983056 AWH983053:AWH983056 BGD983053:BGD983056 BPZ983053:BPZ983056 BZV983053:BZV983056 CJR983053:CJR983056 CTN983053:CTN983056 DDJ983053:DDJ983056 DNF983053:DNF983056 DXB983053:DXB983056 EGX983053:EGX983056 EQT983053:EQT983056 FAP983053:FAP983056 FKL983053:FKL983056 FUH983053:FUH983056 GED983053:GED983056 GNZ983053:GNZ983056 GXV983053:GXV983056 HHR983053:HHR983056 HRN983053:HRN983056 IBJ983053:IBJ983056 ILF983053:ILF983056 IVB983053:IVB983056 JEX983053:JEX983056 JOT983053:JOT983056 JYP983053:JYP983056 KIL983053:KIL983056 KSH983053:KSH983056 LCD983053:LCD983056 LLZ983053:LLZ983056 LVV983053:LVV983056 MFR983053:MFR983056 MPN983053:MPN983056 MZJ983053:MZJ983056 NJF983053:NJF983056 NTB983053:NTB983056 OCX983053:OCX983056 OMT983053:OMT983056 OWP983053:OWP983056 PGL983053:PGL983056 PQH983053:PQH983056 QAD983053:QAD983056 QJZ983053:QJZ983056 QTV983053:QTV983056 RDR983053:RDR983056 RNN983053:RNN983056 RXJ983053:RXJ983056 SHF983053:SHF983056 SRB983053:SRB983056 TAX983053:TAX983056 TKT983053:TKT983056 TUP983053:TUP983056 UEL983053:UEL983056 UOH983053:UOH983056 UYD983053:UYD983056 VHZ983053:VHZ983056 VRV983053:VRV983056 WBR983053:WBR983056 WLN983053:WLN983056" xr:uid="{2679CF33-A8D9-48A5-AA53-2532EB83F717}">
      <formula1>0</formula1>
      <formula2>10000000</formula2>
    </dataValidation>
    <dataValidation type="list" allowBlank="1" showInputMessage="1" showErrorMessage="1" sqref="IY72:IY73 WVK983120:WVK983121 WLO983120:WLO983121 WBS983120:WBS983121 VRW983120:VRW983121 VIA983120:VIA983121 UYE983120:UYE983121 UOI983120:UOI983121 UEM983120:UEM983121 TUQ983120:TUQ983121 TKU983120:TKU983121 TAY983120:TAY983121 SRC983120:SRC983121 SHG983120:SHG983121 RXK983120:RXK983121 RNO983120:RNO983121 RDS983120:RDS983121 QTW983120:QTW983121 QKA983120:QKA983121 QAE983120:QAE983121 PQI983120:PQI983121 PGM983120:PGM983121 OWQ983120:OWQ983121 OMU983120:OMU983121 OCY983120:OCY983121 NTC983120:NTC983121 NJG983120:NJG983121 MZK983120:MZK983121 MPO983120:MPO983121 MFS983120:MFS983121 LVW983120:LVW983121 LMA983120:LMA983121 LCE983120:LCE983121 KSI983120:KSI983121 KIM983120:KIM983121 JYQ983120:JYQ983121 JOU983120:JOU983121 JEY983120:JEY983121 IVC983120:IVC983121 ILG983120:ILG983121 IBK983120:IBK983121 HRO983120:HRO983121 HHS983120:HHS983121 GXW983120:GXW983121 GOA983120:GOA983121 GEE983120:GEE983121 FUI983120:FUI983121 FKM983120:FKM983121 FAQ983120:FAQ983121 EQU983120:EQU983121 EGY983120:EGY983121 DXC983120:DXC983121 DNG983120:DNG983121 DDK983120:DDK983121 CTO983120:CTO983121 CJS983120:CJS983121 BZW983120:BZW983121 BQA983120:BQA983121 BGE983120:BGE983121 AWI983120:AWI983121 AMM983120:AMM983121 ACQ983120:ACQ983121 SU983120:SU983121 IY983120:IY983121 C983120:C983121 WVK917584:WVK917585 WLO917584:WLO917585 WBS917584:WBS917585 VRW917584:VRW917585 VIA917584:VIA917585 UYE917584:UYE917585 UOI917584:UOI917585 UEM917584:UEM917585 TUQ917584:TUQ917585 TKU917584:TKU917585 TAY917584:TAY917585 SRC917584:SRC917585 SHG917584:SHG917585 RXK917584:RXK917585 RNO917584:RNO917585 RDS917584:RDS917585 QTW917584:QTW917585 QKA917584:QKA917585 QAE917584:QAE917585 PQI917584:PQI917585 PGM917584:PGM917585 OWQ917584:OWQ917585 OMU917584:OMU917585 OCY917584:OCY917585 NTC917584:NTC917585 NJG917584:NJG917585 MZK917584:MZK917585 MPO917584:MPO917585 MFS917584:MFS917585 LVW917584:LVW917585 LMA917584:LMA917585 LCE917584:LCE917585 KSI917584:KSI917585 KIM917584:KIM917585 JYQ917584:JYQ917585 JOU917584:JOU917585 JEY917584:JEY917585 IVC917584:IVC917585 ILG917584:ILG917585 IBK917584:IBK917585 HRO917584:HRO917585 HHS917584:HHS917585 GXW917584:GXW917585 GOA917584:GOA917585 GEE917584:GEE917585 FUI917584:FUI917585 FKM917584:FKM917585 FAQ917584:FAQ917585 EQU917584:EQU917585 EGY917584:EGY917585 DXC917584:DXC917585 DNG917584:DNG917585 DDK917584:DDK917585 CTO917584:CTO917585 CJS917584:CJS917585 BZW917584:BZW917585 BQA917584:BQA917585 BGE917584:BGE917585 AWI917584:AWI917585 AMM917584:AMM917585 ACQ917584:ACQ917585 SU917584:SU917585 IY917584:IY917585 C917584:C917585 WVK852048:WVK852049 WLO852048:WLO852049 WBS852048:WBS852049 VRW852048:VRW852049 VIA852048:VIA852049 UYE852048:UYE852049 UOI852048:UOI852049 UEM852048:UEM852049 TUQ852048:TUQ852049 TKU852048:TKU852049 TAY852048:TAY852049 SRC852048:SRC852049 SHG852048:SHG852049 RXK852048:RXK852049 RNO852048:RNO852049 RDS852048:RDS852049 QTW852048:QTW852049 QKA852048:QKA852049 QAE852048:QAE852049 PQI852048:PQI852049 PGM852048:PGM852049 OWQ852048:OWQ852049 OMU852048:OMU852049 OCY852048:OCY852049 NTC852048:NTC852049 NJG852048:NJG852049 MZK852048:MZK852049 MPO852048:MPO852049 MFS852048:MFS852049 LVW852048:LVW852049 LMA852048:LMA852049 LCE852048:LCE852049 KSI852048:KSI852049 KIM852048:KIM852049 JYQ852048:JYQ852049 JOU852048:JOU852049 JEY852048:JEY852049 IVC852048:IVC852049 ILG852048:ILG852049 IBK852048:IBK852049 HRO852048:HRO852049 HHS852048:HHS852049 GXW852048:GXW852049 GOA852048:GOA852049 GEE852048:GEE852049 FUI852048:FUI852049 FKM852048:FKM852049 FAQ852048:FAQ852049 EQU852048:EQU852049 EGY852048:EGY852049 DXC852048:DXC852049 DNG852048:DNG852049 DDK852048:DDK852049 CTO852048:CTO852049 CJS852048:CJS852049 BZW852048:BZW852049 BQA852048:BQA852049 BGE852048:BGE852049 AWI852048:AWI852049 AMM852048:AMM852049 ACQ852048:ACQ852049 SU852048:SU852049 IY852048:IY852049 C852048:C852049 WVK786512:WVK786513 WLO786512:WLO786513 WBS786512:WBS786513 VRW786512:VRW786513 VIA786512:VIA786513 UYE786512:UYE786513 UOI786512:UOI786513 UEM786512:UEM786513 TUQ786512:TUQ786513 TKU786512:TKU786513 TAY786512:TAY786513 SRC786512:SRC786513 SHG786512:SHG786513 RXK786512:RXK786513 RNO786512:RNO786513 RDS786512:RDS786513 QTW786512:QTW786513 QKA786512:QKA786513 QAE786512:QAE786513 PQI786512:PQI786513 PGM786512:PGM786513 OWQ786512:OWQ786513 OMU786512:OMU786513 OCY786512:OCY786513 NTC786512:NTC786513 NJG786512:NJG786513 MZK786512:MZK786513 MPO786512:MPO786513 MFS786512:MFS786513 LVW786512:LVW786513 LMA786512:LMA786513 LCE786512:LCE786513 KSI786512:KSI786513 KIM786512:KIM786513 JYQ786512:JYQ786513 JOU786512:JOU786513 JEY786512:JEY786513 IVC786512:IVC786513 ILG786512:ILG786513 IBK786512:IBK786513 HRO786512:HRO786513 HHS786512:HHS786513 GXW786512:GXW786513 GOA786512:GOA786513 GEE786512:GEE786513 FUI786512:FUI786513 FKM786512:FKM786513 FAQ786512:FAQ786513 EQU786512:EQU786513 EGY786512:EGY786513 DXC786512:DXC786513 DNG786512:DNG786513 DDK786512:DDK786513 CTO786512:CTO786513 CJS786512:CJS786513 BZW786512:BZW786513 BQA786512:BQA786513 BGE786512:BGE786513 AWI786512:AWI786513 AMM786512:AMM786513 ACQ786512:ACQ786513 SU786512:SU786513 IY786512:IY786513 C786512:C786513 WVK720976:WVK720977 WLO720976:WLO720977 WBS720976:WBS720977 VRW720976:VRW720977 VIA720976:VIA720977 UYE720976:UYE720977 UOI720976:UOI720977 UEM720976:UEM720977 TUQ720976:TUQ720977 TKU720976:TKU720977 TAY720976:TAY720977 SRC720976:SRC720977 SHG720976:SHG720977 RXK720976:RXK720977 RNO720976:RNO720977 RDS720976:RDS720977 QTW720976:QTW720977 QKA720976:QKA720977 QAE720976:QAE720977 PQI720976:PQI720977 PGM720976:PGM720977 OWQ720976:OWQ720977 OMU720976:OMU720977 OCY720976:OCY720977 NTC720976:NTC720977 NJG720976:NJG720977 MZK720976:MZK720977 MPO720976:MPO720977 MFS720976:MFS720977 LVW720976:LVW720977 LMA720976:LMA720977 LCE720976:LCE720977 KSI720976:KSI720977 KIM720976:KIM720977 JYQ720976:JYQ720977 JOU720976:JOU720977 JEY720976:JEY720977 IVC720976:IVC720977 ILG720976:ILG720977 IBK720976:IBK720977 HRO720976:HRO720977 HHS720976:HHS720977 GXW720976:GXW720977 GOA720976:GOA720977 GEE720976:GEE720977 FUI720976:FUI720977 FKM720976:FKM720977 FAQ720976:FAQ720977 EQU720976:EQU720977 EGY720976:EGY720977 DXC720976:DXC720977 DNG720976:DNG720977 DDK720976:DDK720977 CTO720976:CTO720977 CJS720976:CJS720977 BZW720976:BZW720977 BQA720976:BQA720977 BGE720976:BGE720977 AWI720976:AWI720977 AMM720976:AMM720977 ACQ720976:ACQ720977 SU720976:SU720977 IY720976:IY720977 C720976:C720977 WVK655440:WVK655441 WLO655440:WLO655441 WBS655440:WBS655441 VRW655440:VRW655441 VIA655440:VIA655441 UYE655440:UYE655441 UOI655440:UOI655441 UEM655440:UEM655441 TUQ655440:TUQ655441 TKU655440:TKU655441 TAY655440:TAY655441 SRC655440:SRC655441 SHG655440:SHG655441 RXK655440:RXK655441 RNO655440:RNO655441 RDS655440:RDS655441 QTW655440:QTW655441 QKA655440:QKA655441 QAE655440:QAE655441 PQI655440:PQI655441 PGM655440:PGM655441 OWQ655440:OWQ655441 OMU655440:OMU655441 OCY655440:OCY655441 NTC655440:NTC655441 NJG655440:NJG655441 MZK655440:MZK655441 MPO655440:MPO655441 MFS655440:MFS655441 LVW655440:LVW655441 LMA655440:LMA655441 LCE655440:LCE655441 KSI655440:KSI655441 KIM655440:KIM655441 JYQ655440:JYQ655441 JOU655440:JOU655441 JEY655440:JEY655441 IVC655440:IVC655441 ILG655440:ILG655441 IBK655440:IBK655441 HRO655440:HRO655441 HHS655440:HHS655441 GXW655440:GXW655441 GOA655440:GOA655441 GEE655440:GEE655441 FUI655440:FUI655441 FKM655440:FKM655441 FAQ655440:FAQ655441 EQU655440:EQU655441 EGY655440:EGY655441 DXC655440:DXC655441 DNG655440:DNG655441 DDK655440:DDK655441 CTO655440:CTO655441 CJS655440:CJS655441 BZW655440:BZW655441 BQA655440:BQA655441 BGE655440:BGE655441 AWI655440:AWI655441 AMM655440:AMM655441 ACQ655440:ACQ655441 SU655440:SU655441 IY655440:IY655441 C655440:C655441 WVK589904:WVK589905 WLO589904:WLO589905 WBS589904:WBS589905 VRW589904:VRW589905 VIA589904:VIA589905 UYE589904:UYE589905 UOI589904:UOI589905 UEM589904:UEM589905 TUQ589904:TUQ589905 TKU589904:TKU589905 TAY589904:TAY589905 SRC589904:SRC589905 SHG589904:SHG589905 RXK589904:RXK589905 RNO589904:RNO589905 RDS589904:RDS589905 QTW589904:QTW589905 QKA589904:QKA589905 QAE589904:QAE589905 PQI589904:PQI589905 PGM589904:PGM589905 OWQ589904:OWQ589905 OMU589904:OMU589905 OCY589904:OCY589905 NTC589904:NTC589905 NJG589904:NJG589905 MZK589904:MZK589905 MPO589904:MPO589905 MFS589904:MFS589905 LVW589904:LVW589905 LMA589904:LMA589905 LCE589904:LCE589905 KSI589904:KSI589905 KIM589904:KIM589905 JYQ589904:JYQ589905 JOU589904:JOU589905 JEY589904:JEY589905 IVC589904:IVC589905 ILG589904:ILG589905 IBK589904:IBK589905 HRO589904:HRO589905 HHS589904:HHS589905 GXW589904:GXW589905 GOA589904:GOA589905 GEE589904:GEE589905 FUI589904:FUI589905 FKM589904:FKM589905 FAQ589904:FAQ589905 EQU589904:EQU589905 EGY589904:EGY589905 DXC589904:DXC589905 DNG589904:DNG589905 DDK589904:DDK589905 CTO589904:CTO589905 CJS589904:CJS589905 BZW589904:BZW589905 BQA589904:BQA589905 BGE589904:BGE589905 AWI589904:AWI589905 AMM589904:AMM589905 ACQ589904:ACQ589905 SU589904:SU589905 IY589904:IY589905 C589904:C589905 WVK524368:WVK524369 WLO524368:WLO524369 WBS524368:WBS524369 VRW524368:VRW524369 VIA524368:VIA524369 UYE524368:UYE524369 UOI524368:UOI524369 UEM524368:UEM524369 TUQ524368:TUQ524369 TKU524368:TKU524369 TAY524368:TAY524369 SRC524368:SRC524369 SHG524368:SHG524369 RXK524368:RXK524369 RNO524368:RNO524369 RDS524368:RDS524369 QTW524368:QTW524369 QKA524368:QKA524369 QAE524368:QAE524369 PQI524368:PQI524369 PGM524368:PGM524369 OWQ524368:OWQ524369 OMU524368:OMU524369 OCY524368:OCY524369 NTC524368:NTC524369 NJG524368:NJG524369 MZK524368:MZK524369 MPO524368:MPO524369 MFS524368:MFS524369 LVW524368:LVW524369 LMA524368:LMA524369 LCE524368:LCE524369 KSI524368:KSI524369 KIM524368:KIM524369 JYQ524368:JYQ524369 JOU524368:JOU524369 JEY524368:JEY524369 IVC524368:IVC524369 ILG524368:ILG524369 IBK524368:IBK524369 HRO524368:HRO524369 HHS524368:HHS524369 GXW524368:GXW524369 GOA524368:GOA524369 GEE524368:GEE524369 FUI524368:FUI524369 FKM524368:FKM524369 FAQ524368:FAQ524369 EQU524368:EQU524369 EGY524368:EGY524369 DXC524368:DXC524369 DNG524368:DNG524369 DDK524368:DDK524369 CTO524368:CTO524369 CJS524368:CJS524369 BZW524368:BZW524369 BQA524368:BQA524369 BGE524368:BGE524369 AWI524368:AWI524369 AMM524368:AMM524369 ACQ524368:ACQ524369 SU524368:SU524369 IY524368:IY524369 C524368:C524369 WVK458832:WVK458833 WLO458832:WLO458833 WBS458832:WBS458833 VRW458832:VRW458833 VIA458832:VIA458833 UYE458832:UYE458833 UOI458832:UOI458833 UEM458832:UEM458833 TUQ458832:TUQ458833 TKU458832:TKU458833 TAY458832:TAY458833 SRC458832:SRC458833 SHG458832:SHG458833 RXK458832:RXK458833 RNO458832:RNO458833 RDS458832:RDS458833 QTW458832:QTW458833 QKA458832:QKA458833 QAE458832:QAE458833 PQI458832:PQI458833 PGM458832:PGM458833 OWQ458832:OWQ458833 OMU458832:OMU458833 OCY458832:OCY458833 NTC458832:NTC458833 NJG458832:NJG458833 MZK458832:MZK458833 MPO458832:MPO458833 MFS458832:MFS458833 LVW458832:LVW458833 LMA458832:LMA458833 LCE458832:LCE458833 KSI458832:KSI458833 KIM458832:KIM458833 JYQ458832:JYQ458833 JOU458832:JOU458833 JEY458832:JEY458833 IVC458832:IVC458833 ILG458832:ILG458833 IBK458832:IBK458833 HRO458832:HRO458833 HHS458832:HHS458833 GXW458832:GXW458833 GOA458832:GOA458833 GEE458832:GEE458833 FUI458832:FUI458833 FKM458832:FKM458833 FAQ458832:FAQ458833 EQU458832:EQU458833 EGY458832:EGY458833 DXC458832:DXC458833 DNG458832:DNG458833 DDK458832:DDK458833 CTO458832:CTO458833 CJS458832:CJS458833 BZW458832:BZW458833 BQA458832:BQA458833 BGE458832:BGE458833 AWI458832:AWI458833 AMM458832:AMM458833 ACQ458832:ACQ458833 SU458832:SU458833 IY458832:IY458833 C458832:C458833 WVK393296:WVK393297 WLO393296:WLO393297 WBS393296:WBS393297 VRW393296:VRW393297 VIA393296:VIA393297 UYE393296:UYE393297 UOI393296:UOI393297 UEM393296:UEM393297 TUQ393296:TUQ393297 TKU393296:TKU393297 TAY393296:TAY393297 SRC393296:SRC393297 SHG393296:SHG393297 RXK393296:RXK393297 RNO393296:RNO393297 RDS393296:RDS393297 QTW393296:QTW393297 QKA393296:QKA393297 QAE393296:QAE393297 PQI393296:PQI393297 PGM393296:PGM393297 OWQ393296:OWQ393297 OMU393296:OMU393297 OCY393296:OCY393297 NTC393296:NTC393297 NJG393296:NJG393297 MZK393296:MZK393297 MPO393296:MPO393297 MFS393296:MFS393297 LVW393296:LVW393297 LMA393296:LMA393297 LCE393296:LCE393297 KSI393296:KSI393297 KIM393296:KIM393297 JYQ393296:JYQ393297 JOU393296:JOU393297 JEY393296:JEY393297 IVC393296:IVC393297 ILG393296:ILG393297 IBK393296:IBK393297 HRO393296:HRO393297 HHS393296:HHS393297 GXW393296:GXW393297 GOA393296:GOA393297 GEE393296:GEE393297 FUI393296:FUI393297 FKM393296:FKM393297 FAQ393296:FAQ393297 EQU393296:EQU393297 EGY393296:EGY393297 DXC393296:DXC393297 DNG393296:DNG393297 DDK393296:DDK393297 CTO393296:CTO393297 CJS393296:CJS393297 BZW393296:BZW393297 BQA393296:BQA393297 BGE393296:BGE393297 AWI393296:AWI393297 AMM393296:AMM393297 ACQ393296:ACQ393297 SU393296:SU393297 IY393296:IY393297 C393296:C393297 WVK327760:WVK327761 WLO327760:WLO327761 WBS327760:WBS327761 VRW327760:VRW327761 VIA327760:VIA327761 UYE327760:UYE327761 UOI327760:UOI327761 UEM327760:UEM327761 TUQ327760:TUQ327761 TKU327760:TKU327761 TAY327760:TAY327761 SRC327760:SRC327761 SHG327760:SHG327761 RXK327760:RXK327761 RNO327760:RNO327761 RDS327760:RDS327761 QTW327760:QTW327761 QKA327760:QKA327761 QAE327760:QAE327761 PQI327760:PQI327761 PGM327760:PGM327761 OWQ327760:OWQ327761 OMU327760:OMU327761 OCY327760:OCY327761 NTC327760:NTC327761 NJG327760:NJG327761 MZK327760:MZK327761 MPO327760:MPO327761 MFS327760:MFS327761 LVW327760:LVW327761 LMA327760:LMA327761 LCE327760:LCE327761 KSI327760:KSI327761 KIM327760:KIM327761 JYQ327760:JYQ327761 JOU327760:JOU327761 JEY327760:JEY327761 IVC327760:IVC327761 ILG327760:ILG327761 IBK327760:IBK327761 HRO327760:HRO327761 HHS327760:HHS327761 GXW327760:GXW327761 GOA327760:GOA327761 GEE327760:GEE327761 FUI327760:FUI327761 FKM327760:FKM327761 FAQ327760:FAQ327761 EQU327760:EQU327761 EGY327760:EGY327761 DXC327760:DXC327761 DNG327760:DNG327761 DDK327760:DDK327761 CTO327760:CTO327761 CJS327760:CJS327761 BZW327760:BZW327761 BQA327760:BQA327761 BGE327760:BGE327761 AWI327760:AWI327761 AMM327760:AMM327761 ACQ327760:ACQ327761 SU327760:SU327761 IY327760:IY327761 C327760:C327761 WVK262224:WVK262225 WLO262224:WLO262225 WBS262224:WBS262225 VRW262224:VRW262225 VIA262224:VIA262225 UYE262224:UYE262225 UOI262224:UOI262225 UEM262224:UEM262225 TUQ262224:TUQ262225 TKU262224:TKU262225 TAY262224:TAY262225 SRC262224:SRC262225 SHG262224:SHG262225 RXK262224:RXK262225 RNO262224:RNO262225 RDS262224:RDS262225 QTW262224:QTW262225 QKA262224:QKA262225 QAE262224:QAE262225 PQI262224:PQI262225 PGM262224:PGM262225 OWQ262224:OWQ262225 OMU262224:OMU262225 OCY262224:OCY262225 NTC262224:NTC262225 NJG262224:NJG262225 MZK262224:MZK262225 MPO262224:MPO262225 MFS262224:MFS262225 LVW262224:LVW262225 LMA262224:LMA262225 LCE262224:LCE262225 KSI262224:KSI262225 KIM262224:KIM262225 JYQ262224:JYQ262225 JOU262224:JOU262225 JEY262224:JEY262225 IVC262224:IVC262225 ILG262224:ILG262225 IBK262224:IBK262225 HRO262224:HRO262225 HHS262224:HHS262225 GXW262224:GXW262225 GOA262224:GOA262225 GEE262224:GEE262225 FUI262224:FUI262225 FKM262224:FKM262225 FAQ262224:FAQ262225 EQU262224:EQU262225 EGY262224:EGY262225 DXC262224:DXC262225 DNG262224:DNG262225 DDK262224:DDK262225 CTO262224:CTO262225 CJS262224:CJS262225 BZW262224:BZW262225 BQA262224:BQA262225 BGE262224:BGE262225 AWI262224:AWI262225 AMM262224:AMM262225 ACQ262224:ACQ262225 SU262224:SU262225 IY262224:IY262225 C262224:C262225 WVK196688:WVK196689 WLO196688:WLO196689 WBS196688:WBS196689 VRW196688:VRW196689 VIA196688:VIA196689 UYE196688:UYE196689 UOI196688:UOI196689 UEM196688:UEM196689 TUQ196688:TUQ196689 TKU196688:TKU196689 TAY196688:TAY196689 SRC196688:SRC196689 SHG196688:SHG196689 RXK196688:RXK196689 RNO196688:RNO196689 RDS196688:RDS196689 QTW196688:QTW196689 QKA196688:QKA196689 QAE196688:QAE196689 PQI196688:PQI196689 PGM196688:PGM196689 OWQ196688:OWQ196689 OMU196688:OMU196689 OCY196688:OCY196689 NTC196688:NTC196689 NJG196688:NJG196689 MZK196688:MZK196689 MPO196688:MPO196689 MFS196688:MFS196689 LVW196688:LVW196689 LMA196688:LMA196689 LCE196688:LCE196689 KSI196688:KSI196689 KIM196688:KIM196689 JYQ196688:JYQ196689 JOU196688:JOU196689 JEY196688:JEY196689 IVC196688:IVC196689 ILG196688:ILG196689 IBK196688:IBK196689 HRO196688:HRO196689 HHS196688:HHS196689 GXW196688:GXW196689 GOA196688:GOA196689 GEE196688:GEE196689 FUI196688:FUI196689 FKM196688:FKM196689 FAQ196688:FAQ196689 EQU196688:EQU196689 EGY196688:EGY196689 DXC196688:DXC196689 DNG196688:DNG196689 DDK196688:DDK196689 CTO196688:CTO196689 CJS196688:CJS196689 BZW196688:BZW196689 BQA196688:BQA196689 BGE196688:BGE196689 AWI196688:AWI196689 AMM196688:AMM196689 ACQ196688:ACQ196689 SU196688:SU196689 IY196688:IY196689 C196688:C196689 WVK131152:WVK131153 WLO131152:WLO131153 WBS131152:WBS131153 VRW131152:VRW131153 VIA131152:VIA131153 UYE131152:UYE131153 UOI131152:UOI131153 UEM131152:UEM131153 TUQ131152:TUQ131153 TKU131152:TKU131153 TAY131152:TAY131153 SRC131152:SRC131153 SHG131152:SHG131153 RXK131152:RXK131153 RNO131152:RNO131153 RDS131152:RDS131153 QTW131152:QTW131153 QKA131152:QKA131153 QAE131152:QAE131153 PQI131152:PQI131153 PGM131152:PGM131153 OWQ131152:OWQ131153 OMU131152:OMU131153 OCY131152:OCY131153 NTC131152:NTC131153 NJG131152:NJG131153 MZK131152:MZK131153 MPO131152:MPO131153 MFS131152:MFS131153 LVW131152:LVW131153 LMA131152:LMA131153 LCE131152:LCE131153 KSI131152:KSI131153 KIM131152:KIM131153 JYQ131152:JYQ131153 JOU131152:JOU131153 JEY131152:JEY131153 IVC131152:IVC131153 ILG131152:ILG131153 IBK131152:IBK131153 HRO131152:HRO131153 HHS131152:HHS131153 GXW131152:GXW131153 GOA131152:GOA131153 GEE131152:GEE131153 FUI131152:FUI131153 FKM131152:FKM131153 FAQ131152:FAQ131153 EQU131152:EQU131153 EGY131152:EGY131153 DXC131152:DXC131153 DNG131152:DNG131153 DDK131152:DDK131153 CTO131152:CTO131153 CJS131152:CJS131153 BZW131152:BZW131153 BQA131152:BQA131153 BGE131152:BGE131153 AWI131152:AWI131153 AMM131152:AMM131153 ACQ131152:ACQ131153 SU131152:SU131153 IY131152:IY131153 C131152:C131153 WVK65616:WVK65617 WLO65616:WLO65617 WBS65616:WBS65617 VRW65616:VRW65617 VIA65616:VIA65617 UYE65616:UYE65617 UOI65616:UOI65617 UEM65616:UEM65617 TUQ65616:TUQ65617 TKU65616:TKU65617 TAY65616:TAY65617 SRC65616:SRC65617 SHG65616:SHG65617 RXK65616:RXK65617 RNO65616:RNO65617 RDS65616:RDS65617 QTW65616:QTW65617 QKA65616:QKA65617 QAE65616:QAE65617 PQI65616:PQI65617 PGM65616:PGM65617 OWQ65616:OWQ65617 OMU65616:OMU65617 OCY65616:OCY65617 NTC65616:NTC65617 NJG65616:NJG65617 MZK65616:MZK65617 MPO65616:MPO65617 MFS65616:MFS65617 LVW65616:LVW65617 LMA65616:LMA65617 LCE65616:LCE65617 KSI65616:KSI65617 KIM65616:KIM65617 JYQ65616:JYQ65617 JOU65616:JOU65617 JEY65616:JEY65617 IVC65616:IVC65617 ILG65616:ILG65617 IBK65616:IBK65617 HRO65616:HRO65617 HHS65616:HHS65617 GXW65616:GXW65617 GOA65616:GOA65617 GEE65616:GEE65617 FUI65616:FUI65617 FKM65616:FKM65617 FAQ65616:FAQ65617 EQU65616:EQU65617 EGY65616:EGY65617 DXC65616:DXC65617 DNG65616:DNG65617 DDK65616:DDK65617 CTO65616:CTO65617 CJS65616:CJS65617 BZW65616:BZW65617 BQA65616:BQA65617 BGE65616:BGE65617 AWI65616:AWI65617 AMM65616:AMM65617 ACQ65616:ACQ65617 SU65616:SU65617 IY65616:IY65617 C65616:C65617 WVK72:WVK73 WLO72:WLO73 WBS72:WBS73 VRW72:VRW73 VIA72:VIA73 UYE72:UYE73 UOI72:UOI73 UEM72:UEM73 TUQ72:TUQ73 TKU72:TKU73 TAY72:TAY73 SRC72:SRC73 SHG72:SHG73 RXK72:RXK73 RNO72:RNO73 RDS72:RDS73 QTW72:QTW73 QKA72:QKA73 QAE72:QAE73 PQI72:PQI73 PGM72:PGM73 OWQ72:OWQ73 OMU72:OMU73 OCY72:OCY73 NTC72:NTC73 NJG72:NJG73 MZK72:MZK73 MPO72:MPO73 MFS72:MFS73 LVW72:LVW73 LMA72:LMA73 LCE72:LCE73 KSI72:KSI73 KIM72:KIM73 JYQ72:JYQ73 JOU72:JOU73 JEY72:JEY73 IVC72:IVC73 ILG72:ILG73 IBK72:IBK73 HRO72:HRO73 HHS72:HHS73 GXW72:GXW73 GOA72:GOA73 GEE72:GEE73 FUI72:FUI73 FKM72:FKM73 FAQ72:FAQ73 EQU72:EQU73 EGY72:EGY73 DXC72:DXC73 DNG72:DNG73 DDK72:DDK73 CTO72:CTO73 CJS72:CJS73 BZW72:BZW73 BQA72:BQA73 BGE72:BGE73 AWI72:AWI73 AMM72:AMM73 ACQ72:ACQ73 SU72:SU73 C72:C73" xr:uid="{D9729B52-3673-4FC7-80BA-4DB0C916B84B}">
      <formula1>$E$20:$E$21</formula1>
    </dataValidation>
    <dataValidation type="list" allowBlank="1" showInputMessage="1" showErrorMessage="1" sqref="IY15:IY16 WVK983067:WVK983068 WLO983067:WLO983068 WBS983067:WBS983068 VRW983067:VRW983068 VIA983067:VIA983068 UYE983067:UYE983068 UOI983067:UOI983068 UEM983067:UEM983068 TUQ983067:TUQ983068 TKU983067:TKU983068 TAY983067:TAY983068 SRC983067:SRC983068 SHG983067:SHG983068 RXK983067:RXK983068 RNO983067:RNO983068 RDS983067:RDS983068 QTW983067:QTW983068 QKA983067:QKA983068 QAE983067:QAE983068 PQI983067:PQI983068 PGM983067:PGM983068 OWQ983067:OWQ983068 OMU983067:OMU983068 OCY983067:OCY983068 NTC983067:NTC983068 NJG983067:NJG983068 MZK983067:MZK983068 MPO983067:MPO983068 MFS983067:MFS983068 LVW983067:LVW983068 LMA983067:LMA983068 LCE983067:LCE983068 KSI983067:KSI983068 KIM983067:KIM983068 JYQ983067:JYQ983068 JOU983067:JOU983068 JEY983067:JEY983068 IVC983067:IVC983068 ILG983067:ILG983068 IBK983067:IBK983068 HRO983067:HRO983068 HHS983067:HHS983068 GXW983067:GXW983068 GOA983067:GOA983068 GEE983067:GEE983068 FUI983067:FUI983068 FKM983067:FKM983068 FAQ983067:FAQ983068 EQU983067:EQU983068 EGY983067:EGY983068 DXC983067:DXC983068 DNG983067:DNG983068 DDK983067:DDK983068 CTO983067:CTO983068 CJS983067:CJS983068 BZW983067:BZW983068 BQA983067:BQA983068 BGE983067:BGE983068 AWI983067:AWI983068 AMM983067:AMM983068 ACQ983067:ACQ983068 SU983067:SU983068 IY983067:IY983068 C983067:C983068 WVK917531:WVK917532 WLO917531:WLO917532 WBS917531:WBS917532 VRW917531:VRW917532 VIA917531:VIA917532 UYE917531:UYE917532 UOI917531:UOI917532 UEM917531:UEM917532 TUQ917531:TUQ917532 TKU917531:TKU917532 TAY917531:TAY917532 SRC917531:SRC917532 SHG917531:SHG917532 RXK917531:RXK917532 RNO917531:RNO917532 RDS917531:RDS917532 QTW917531:QTW917532 QKA917531:QKA917532 QAE917531:QAE917532 PQI917531:PQI917532 PGM917531:PGM917532 OWQ917531:OWQ917532 OMU917531:OMU917532 OCY917531:OCY917532 NTC917531:NTC917532 NJG917531:NJG917532 MZK917531:MZK917532 MPO917531:MPO917532 MFS917531:MFS917532 LVW917531:LVW917532 LMA917531:LMA917532 LCE917531:LCE917532 KSI917531:KSI917532 KIM917531:KIM917532 JYQ917531:JYQ917532 JOU917531:JOU917532 JEY917531:JEY917532 IVC917531:IVC917532 ILG917531:ILG917532 IBK917531:IBK917532 HRO917531:HRO917532 HHS917531:HHS917532 GXW917531:GXW917532 GOA917531:GOA917532 GEE917531:GEE917532 FUI917531:FUI917532 FKM917531:FKM917532 FAQ917531:FAQ917532 EQU917531:EQU917532 EGY917531:EGY917532 DXC917531:DXC917532 DNG917531:DNG917532 DDK917531:DDK917532 CTO917531:CTO917532 CJS917531:CJS917532 BZW917531:BZW917532 BQA917531:BQA917532 BGE917531:BGE917532 AWI917531:AWI917532 AMM917531:AMM917532 ACQ917531:ACQ917532 SU917531:SU917532 IY917531:IY917532 C917531:C917532 WVK851995:WVK851996 WLO851995:WLO851996 WBS851995:WBS851996 VRW851995:VRW851996 VIA851995:VIA851996 UYE851995:UYE851996 UOI851995:UOI851996 UEM851995:UEM851996 TUQ851995:TUQ851996 TKU851995:TKU851996 TAY851995:TAY851996 SRC851995:SRC851996 SHG851995:SHG851996 RXK851995:RXK851996 RNO851995:RNO851996 RDS851995:RDS851996 QTW851995:QTW851996 QKA851995:QKA851996 QAE851995:QAE851996 PQI851995:PQI851996 PGM851995:PGM851996 OWQ851995:OWQ851996 OMU851995:OMU851996 OCY851995:OCY851996 NTC851995:NTC851996 NJG851995:NJG851996 MZK851995:MZK851996 MPO851995:MPO851996 MFS851995:MFS851996 LVW851995:LVW851996 LMA851995:LMA851996 LCE851995:LCE851996 KSI851995:KSI851996 KIM851995:KIM851996 JYQ851995:JYQ851996 JOU851995:JOU851996 JEY851995:JEY851996 IVC851995:IVC851996 ILG851995:ILG851996 IBK851995:IBK851996 HRO851995:HRO851996 HHS851995:HHS851996 GXW851995:GXW851996 GOA851995:GOA851996 GEE851995:GEE851996 FUI851995:FUI851996 FKM851995:FKM851996 FAQ851995:FAQ851996 EQU851995:EQU851996 EGY851995:EGY851996 DXC851995:DXC851996 DNG851995:DNG851996 DDK851995:DDK851996 CTO851995:CTO851996 CJS851995:CJS851996 BZW851995:BZW851996 BQA851995:BQA851996 BGE851995:BGE851996 AWI851995:AWI851996 AMM851995:AMM851996 ACQ851995:ACQ851996 SU851995:SU851996 IY851995:IY851996 C851995:C851996 WVK786459:WVK786460 WLO786459:WLO786460 WBS786459:WBS786460 VRW786459:VRW786460 VIA786459:VIA786460 UYE786459:UYE786460 UOI786459:UOI786460 UEM786459:UEM786460 TUQ786459:TUQ786460 TKU786459:TKU786460 TAY786459:TAY786460 SRC786459:SRC786460 SHG786459:SHG786460 RXK786459:RXK786460 RNO786459:RNO786460 RDS786459:RDS786460 QTW786459:QTW786460 QKA786459:QKA786460 QAE786459:QAE786460 PQI786459:PQI786460 PGM786459:PGM786460 OWQ786459:OWQ786460 OMU786459:OMU786460 OCY786459:OCY786460 NTC786459:NTC786460 NJG786459:NJG786460 MZK786459:MZK786460 MPO786459:MPO786460 MFS786459:MFS786460 LVW786459:LVW786460 LMA786459:LMA786460 LCE786459:LCE786460 KSI786459:KSI786460 KIM786459:KIM786460 JYQ786459:JYQ786460 JOU786459:JOU786460 JEY786459:JEY786460 IVC786459:IVC786460 ILG786459:ILG786460 IBK786459:IBK786460 HRO786459:HRO786460 HHS786459:HHS786460 GXW786459:GXW786460 GOA786459:GOA786460 GEE786459:GEE786460 FUI786459:FUI786460 FKM786459:FKM786460 FAQ786459:FAQ786460 EQU786459:EQU786460 EGY786459:EGY786460 DXC786459:DXC786460 DNG786459:DNG786460 DDK786459:DDK786460 CTO786459:CTO786460 CJS786459:CJS786460 BZW786459:BZW786460 BQA786459:BQA786460 BGE786459:BGE786460 AWI786459:AWI786460 AMM786459:AMM786460 ACQ786459:ACQ786460 SU786459:SU786460 IY786459:IY786460 C786459:C786460 WVK720923:WVK720924 WLO720923:WLO720924 WBS720923:WBS720924 VRW720923:VRW720924 VIA720923:VIA720924 UYE720923:UYE720924 UOI720923:UOI720924 UEM720923:UEM720924 TUQ720923:TUQ720924 TKU720923:TKU720924 TAY720923:TAY720924 SRC720923:SRC720924 SHG720923:SHG720924 RXK720923:RXK720924 RNO720923:RNO720924 RDS720923:RDS720924 QTW720923:QTW720924 QKA720923:QKA720924 QAE720923:QAE720924 PQI720923:PQI720924 PGM720923:PGM720924 OWQ720923:OWQ720924 OMU720923:OMU720924 OCY720923:OCY720924 NTC720923:NTC720924 NJG720923:NJG720924 MZK720923:MZK720924 MPO720923:MPO720924 MFS720923:MFS720924 LVW720923:LVW720924 LMA720923:LMA720924 LCE720923:LCE720924 KSI720923:KSI720924 KIM720923:KIM720924 JYQ720923:JYQ720924 JOU720923:JOU720924 JEY720923:JEY720924 IVC720923:IVC720924 ILG720923:ILG720924 IBK720923:IBK720924 HRO720923:HRO720924 HHS720923:HHS720924 GXW720923:GXW720924 GOA720923:GOA720924 GEE720923:GEE720924 FUI720923:FUI720924 FKM720923:FKM720924 FAQ720923:FAQ720924 EQU720923:EQU720924 EGY720923:EGY720924 DXC720923:DXC720924 DNG720923:DNG720924 DDK720923:DDK720924 CTO720923:CTO720924 CJS720923:CJS720924 BZW720923:BZW720924 BQA720923:BQA720924 BGE720923:BGE720924 AWI720923:AWI720924 AMM720923:AMM720924 ACQ720923:ACQ720924 SU720923:SU720924 IY720923:IY720924 C720923:C720924 WVK655387:WVK655388 WLO655387:WLO655388 WBS655387:WBS655388 VRW655387:VRW655388 VIA655387:VIA655388 UYE655387:UYE655388 UOI655387:UOI655388 UEM655387:UEM655388 TUQ655387:TUQ655388 TKU655387:TKU655388 TAY655387:TAY655388 SRC655387:SRC655388 SHG655387:SHG655388 RXK655387:RXK655388 RNO655387:RNO655388 RDS655387:RDS655388 QTW655387:QTW655388 QKA655387:QKA655388 QAE655387:QAE655388 PQI655387:PQI655388 PGM655387:PGM655388 OWQ655387:OWQ655388 OMU655387:OMU655388 OCY655387:OCY655388 NTC655387:NTC655388 NJG655387:NJG655388 MZK655387:MZK655388 MPO655387:MPO655388 MFS655387:MFS655388 LVW655387:LVW655388 LMA655387:LMA655388 LCE655387:LCE655388 KSI655387:KSI655388 KIM655387:KIM655388 JYQ655387:JYQ655388 JOU655387:JOU655388 JEY655387:JEY655388 IVC655387:IVC655388 ILG655387:ILG655388 IBK655387:IBK655388 HRO655387:HRO655388 HHS655387:HHS655388 GXW655387:GXW655388 GOA655387:GOA655388 GEE655387:GEE655388 FUI655387:FUI655388 FKM655387:FKM655388 FAQ655387:FAQ655388 EQU655387:EQU655388 EGY655387:EGY655388 DXC655387:DXC655388 DNG655387:DNG655388 DDK655387:DDK655388 CTO655387:CTO655388 CJS655387:CJS655388 BZW655387:BZW655388 BQA655387:BQA655388 BGE655387:BGE655388 AWI655387:AWI655388 AMM655387:AMM655388 ACQ655387:ACQ655388 SU655387:SU655388 IY655387:IY655388 C655387:C655388 WVK589851:WVK589852 WLO589851:WLO589852 WBS589851:WBS589852 VRW589851:VRW589852 VIA589851:VIA589852 UYE589851:UYE589852 UOI589851:UOI589852 UEM589851:UEM589852 TUQ589851:TUQ589852 TKU589851:TKU589852 TAY589851:TAY589852 SRC589851:SRC589852 SHG589851:SHG589852 RXK589851:RXK589852 RNO589851:RNO589852 RDS589851:RDS589852 QTW589851:QTW589852 QKA589851:QKA589852 QAE589851:QAE589852 PQI589851:PQI589852 PGM589851:PGM589852 OWQ589851:OWQ589852 OMU589851:OMU589852 OCY589851:OCY589852 NTC589851:NTC589852 NJG589851:NJG589852 MZK589851:MZK589852 MPO589851:MPO589852 MFS589851:MFS589852 LVW589851:LVW589852 LMA589851:LMA589852 LCE589851:LCE589852 KSI589851:KSI589852 KIM589851:KIM589852 JYQ589851:JYQ589852 JOU589851:JOU589852 JEY589851:JEY589852 IVC589851:IVC589852 ILG589851:ILG589852 IBK589851:IBK589852 HRO589851:HRO589852 HHS589851:HHS589852 GXW589851:GXW589852 GOA589851:GOA589852 GEE589851:GEE589852 FUI589851:FUI589852 FKM589851:FKM589852 FAQ589851:FAQ589852 EQU589851:EQU589852 EGY589851:EGY589852 DXC589851:DXC589852 DNG589851:DNG589852 DDK589851:DDK589852 CTO589851:CTO589852 CJS589851:CJS589852 BZW589851:BZW589852 BQA589851:BQA589852 BGE589851:BGE589852 AWI589851:AWI589852 AMM589851:AMM589852 ACQ589851:ACQ589852 SU589851:SU589852 IY589851:IY589852 C589851:C589852 WVK524315:WVK524316 WLO524315:WLO524316 WBS524315:WBS524316 VRW524315:VRW524316 VIA524315:VIA524316 UYE524315:UYE524316 UOI524315:UOI524316 UEM524315:UEM524316 TUQ524315:TUQ524316 TKU524315:TKU524316 TAY524315:TAY524316 SRC524315:SRC524316 SHG524315:SHG524316 RXK524315:RXK524316 RNO524315:RNO524316 RDS524315:RDS524316 QTW524315:QTW524316 QKA524315:QKA524316 QAE524315:QAE524316 PQI524315:PQI524316 PGM524315:PGM524316 OWQ524315:OWQ524316 OMU524315:OMU524316 OCY524315:OCY524316 NTC524315:NTC524316 NJG524315:NJG524316 MZK524315:MZK524316 MPO524315:MPO524316 MFS524315:MFS524316 LVW524315:LVW524316 LMA524315:LMA524316 LCE524315:LCE524316 KSI524315:KSI524316 KIM524315:KIM524316 JYQ524315:JYQ524316 JOU524315:JOU524316 JEY524315:JEY524316 IVC524315:IVC524316 ILG524315:ILG524316 IBK524315:IBK524316 HRO524315:HRO524316 HHS524315:HHS524316 GXW524315:GXW524316 GOA524315:GOA524316 GEE524315:GEE524316 FUI524315:FUI524316 FKM524315:FKM524316 FAQ524315:FAQ524316 EQU524315:EQU524316 EGY524315:EGY524316 DXC524315:DXC524316 DNG524315:DNG524316 DDK524315:DDK524316 CTO524315:CTO524316 CJS524315:CJS524316 BZW524315:BZW524316 BQA524315:BQA524316 BGE524315:BGE524316 AWI524315:AWI524316 AMM524315:AMM524316 ACQ524315:ACQ524316 SU524315:SU524316 IY524315:IY524316 C524315:C524316 WVK458779:WVK458780 WLO458779:WLO458780 WBS458779:WBS458780 VRW458779:VRW458780 VIA458779:VIA458780 UYE458779:UYE458780 UOI458779:UOI458780 UEM458779:UEM458780 TUQ458779:TUQ458780 TKU458779:TKU458780 TAY458779:TAY458780 SRC458779:SRC458780 SHG458779:SHG458780 RXK458779:RXK458780 RNO458779:RNO458780 RDS458779:RDS458780 QTW458779:QTW458780 QKA458779:QKA458780 QAE458779:QAE458780 PQI458779:PQI458780 PGM458779:PGM458780 OWQ458779:OWQ458780 OMU458779:OMU458780 OCY458779:OCY458780 NTC458779:NTC458780 NJG458779:NJG458780 MZK458779:MZK458780 MPO458779:MPO458780 MFS458779:MFS458780 LVW458779:LVW458780 LMA458779:LMA458780 LCE458779:LCE458780 KSI458779:KSI458780 KIM458779:KIM458780 JYQ458779:JYQ458780 JOU458779:JOU458780 JEY458779:JEY458780 IVC458779:IVC458780 ILG458779:ILG458780 IBK458779:IBK458780 HRO458779:HRO458780 HHS458779:HHS458780 GXW458779:GXW458780 GOA458779:GOA458780 GEE458779:GEE458780 FUI458779:FUI458780 FKM458779:FKM458780 FAQ458779:FAQ458780 EQU458779:EQU458780 EGY458779:EGY458780 DXC458779:DXC458780 DNG458779:DNG458780 DDK458779:DDK458780 CTO458779:CTO458780 CJS458779:CJS458780 BZW458779:BZW458780 BQA458779:BQA458780 BGE458779:BGE458780 AWI458779:AWI458780 AMM458779:AMM458780 ACQ458779:ACQ458780 SU458779:SU458780 IY458779:IY458780 C458779:C458780 WVK393243:WVK393244 WLO393243:WLO393244 WBS393243:WBS393244 VRW393243:VRW393244 VIA393243:VIA393244 UYE393243:UYE393244 UOI393243:UOI393244 UEM393243:UEM393244 TUQ393243:TUQ393244 TKU393243:TKU393244 TAY393243:TAY393244 SRC393243:SRC393244 SHG393243:SHG393244 RXK393243:RXK393244 RNO393243:RNO393244 RDS393243:RDS393244 QTW393243:QTW393244 QKA393243:QKA393244 QAE393243:QAE393244 PQI393243:PQI393244 PGM393243:PGM393244 OWQ393243:OWQ393244 OMU393243:OMU393244 OCY393243:OCY393244 NTC393243:NTC393244 NJG393243:NJG393244 MZK393243:MZK393244 MPO393243:MPO393244 MFS393243:MFS393244 LVW393243:LVW393244 LMA393243:LMA393244 LCE393243:LCE393244 KSI393243:KSI393244 KIM393243:KIM393244 JYQ393243:JYQ393244 JOU393243:JOU393244 JEY393243:JEY393244 IVC393243:IVC393244 ILG393243:ILG393244 IBK393243:IBK393244 HRO393243:HRO393244 HHS393243:HHS393244 GXW393243:GXW393244 GOA393243:GOA393244 GEE393243:GEE393244 FUI393243:FUI393244 FKM393243:FKM393244 FAQ393243:FAQ393244 EQU393243:EQU393244 EGY393243:EGY393244 DXC393243:DXC393244 DNG393243:DNG393244 DDK393243:DDK393244 CTO393243:CTO393244 CJS393243:CJS393244 BZW393243:BZW393244 BQA393243:BQA393244 BGE393243:BGE393244 AWI393243:AWI393244 AMM393243:AMM393244 ACQ393243:ACQ393244 SU393243:SU393244 IY393243:IY393244 C393243:C393244 WVK327707:WVK327708 WLO327707:WLO327708 WBS327707:WBS327708 VRW327707:VRW327708 VIA327707:VIA327708 UYE327707:UYE327708 UOI327707:UOI327708 UEM327707:UEM327708 TUQ327707:TUQ327708 TKU327707:TKU327708 TAY327707:TAY327708 SRC327707:SRC327708 SHG327707:SHG327708 RXK327707:RXK327708 RNO327707:RNO327708 RDS327707:RDS327708 QTW327707:QTW327708 QKA327707:QKA327708 QAE327707:QAE327708 PQI327707:PQI327708 PGM327707:PGM327708 OWQ327707:OWQ327708 OMU327707:OMU327708 OCY327707:OCY327708 NTC327707:NTC327708 NJG327707:NJG327708 MZK327707:MZK327708 MPO327707:MPO327708 MFS327707:MFS327708 LVW327707:LVW327708 LMA327707:LMA327708 LCE327707:LCE327708 KSI327707:KSI327708 KIM327707:KIM327708 JYQ327707:JYQ327708 JOU327707:JOU327708 JEY327707:JEY327708 IVC327707:IVC327708 ILG327707:ILG327708 IBK327707:IBK327708 HRO327707:HRO327708 HHS327707:HHS327708 GXW327707:GXW327708 GOA327707:GOA327708 GEE327707:GEE327708 FUI327707:FUI327708 FKM327707:FKM327708 FAQ327707:FAQ327708 EQU327707:EQU327708 EGY327707:EGY327708 DXC327707:DXC327708 DNG327707:DNG327708 DDK327707:DDK327708 CTO327707:CTO327708 CJS327707:CJS327708 BZW327707:BZW327708 BQA327707:BQA327708 BGE327707:BGE327708 AWI327707:AWI327708 AMM327707:AMM327708 ACQ327707:ACQ327708 SU327707:SU327708 IY327707:IY327708 C327707:C327708 WVK262171:WVK262172 WLO262171:WLO262172 WBS262171:WBS262172 VRW262171:VRW262172 VIA262171:VIA262172 UYE262171:UYE262172 UOI262171:UOI262172 UEM262171:UEM262172 TUQ262171:TUQ262172 TKU262171:TKU262172 TAY262171:TAY262172 SRC262171:SRC262172 SHG262171:SHG262172 RXK262171:RXK262172 RNO262171:RNO262172 RDS262171:RDS262172 QTW262171:QTW262172 QKA262171:QKA262172 QAE262171:QAE262172 PQI262171:PQI262172 PGM262171:PGM262172 OWQ262171:OWQ262172 OMU262171:OMU262172 OCY262171:OCY262172 NTC262171:NTC262172 NJG262171:NJG262172 MZK262171:MZK262172 MPO262171:MPO262172 MFS262171:MFS262172 LVW262171:LVW262172 LMA262171:LMA262172 LCE262171:LCE262172 KSI262171:KSI262172 KIM262171:KIM262172 JYQ262171:JYQ262172 JOU262171:JOU262172 JEY262171:JEY262172 IVC262171:IVC262172 ILG262171:ILG262172 IBK262171:IBK262172 HRO262171:HRO262172 HHS262171:HHS262172 GXW262171:GXW262172 GOA262171:GOA262172 GEE262171:GEE262172 FUI262171:FUI262172 FKM262171:FKM262172 FAQ262171:FAQ262172 EQU262171:EQU262172 EGY262171:EGY262172 DXC262171:DXC262172 DNG262171:DNG262172 DDK262171:DDK262172 CTO262171:CTO262172 CJS262171:CJS262172 BZW262171:BZW262172 BQA262171:BQA262172 BGE262171:BGE262172 AWI262171:AWI262172 AMM262171:AMM262172 ACQ262171:ACQ262172 SU262171:SU262172 IY262171:IY262172 C262171:C262172 WVK196635:WVK196636 WLO196635:WLO196636 WBS196635:WBS196636 VRW196635:VRW196636 VIA196635:VIA196636 UYE196635:UYE196636 UOI196635:UOI196636 UEM196635:UEM196636 TUQ196635:TUQ196636 TKU196635:TKU196636 TAY196635:TAY196636 SRC196635:SRC196636 SHG196635:SHG196636 RXK196635:RXK196636 RNO196635:RNO196636 RDS196635:RDS196636 QTW196635:QTW196636 QKA196635:QKA196636 QAE196635:QAE196636 PQI196635:PQI196636 PGM196635:PGM196636 OWQ196635:OWQ196636 OMU196635:OMU196636 OCY196635:OCY196636 NTC196635:NTC196636 NJG196635:NJG196636 MZK196635:MZK196636 MPO196635:MPO196636 MFS196635:MFS196636 LVW196635:LVW196636 LMA196635:LMA196636 LCE196635:LCE196636 KSI196635:KSI196636 KIM196635:KIM196636 JYQ196635:JYQ196636 JOU196635:JOU196636 JEY196635:JEY196636 IVC196635:IVC196636 ILG196635:ILG196636 IBK196635:IBK196636 HRO196635:HRO196636 HHS196635:HHS196636 GXW196635:GXW196636 GOA196635:GOA196636 GEE196635:GEE196636 FUI196635:FUI196636 FKM196635:FKM196636 FAQ196635:FAQ196636 EQU196635:EQU196636 EGY196635:EGY196636 DXC196635:DXC196636 DNG196635:DNG196636 DDK196635:DDK196636 CTO196635:CTO196636 CJS196635:CJS196636 BZW196635:BZW196636 BQA196635:BQA196636 BGE196635:BGE196636 AWI196635:AWI196636 AMM196635:AMM196636 ACQ196635:ACQ196636 SU196635:SU196636 IY196635:IY196636 C196635:C196636 WVK131099:WVK131100 WLO131099:WLO131100 WBS131099:WBS131100 VRW131099:VRW131100 VIA131099:VIA131100 UYE131099:UYE131100 UOI131099:UOI131100 UEM131099:UEM131100 TUQ131099:TUQ131100 TKU131099:TKU131100 TAY131099:TAY131100 SRC131099:SRC131100 SHG131099:SHG131100 RXK131099:RXK131100 RNO131099:RNO131100 RDS131099:RDS131100 QTW131099:QTW131100 QKA131099:QKA131100 QAE131099:QAE131100 PQI131099:PQI131100 PGM131099:PGM131100 OWQ131099:OWQ131100 OMU131099:OMU131100 OCY131099:OCY131100 NTC131099:NTC131100 NJG131099:NJG131100 MZK131099:MZK131100 MPO131099:MPO131100 MFS131099:MFS131100 LVW131099:LVW131100 LMA131099:LMA131100 LCE131099:LCE131100 KSI131099:KSI131100 KIM131099:KIM131100 JYQ131099:JYQ131100 JOU131099:JOU131100 JEY131099:JEY131100 IVC131099:IVC131100 ILG131099:ILG131100 IBK131099:IBK131100 HRO131099:HRO131100 HHS131099:HHS131100 GXW131099:GXW131100 GOA131099:GOA131100 GEE131099:GEE131100 FUI131099:FUI131100 FKM131099:FKM131100 FAQ131099:FAQ131100 EQU131099:EQU131100 EGY131099:EGY131100 DXC131099:DXC131100 DNG131099:DNG131100 DDK131099:DDK131100 CTO131099:CTO131100 CJS131099:CJS131100 BZW131099:BZW131100 BQA131099:BQA131100 BGE131099:BGE131100 AWI131099:AWI131100 AMM131099:AMM131100 ACQ131099:ACQ131100 SU131099:SU131100 IY131099:IY131100 C131099:C131100 WVK65563:WVK65564 WLO65563:WLO65564 WBS65563:WBS65564 VRW65563:VRW65564 VIA65563:VIA65564 UYE65563:UYE65564 UOI65563:UOI65564 UEM65563:UEM65564 TUQ65563:TUQ65564 TKU65563:TKU65564 TAY65563:TAY65564 SRC65563:SRC65564 SHG65563:SHG65564 RXK65563:RXK65564 RNO65563:RNO65564 RDS65563:RDS65564 QTW65563:QTW65564 QKA65563:QKA65564 QAE65563:QAE65564 PQI65563:PQI65564 PGM65563:PGM65564 OWQ65563:OWQ65564 OMU65563:OMU65564 OCY65563:OCY65564 NTC65563:NTC65564 NJG65563:NJG65564 MZK65563:MZK65564 MPO65563:MPO65564 MFS65563:MFS65564 LVW65563:LVW65564 LMA65563:LMA65564 LCE65563:LCE65564 KSI65563:KSI65564 KIM65563:KIM65564 JYQ65563:JYQ65564 JOU65563:JOU65564 JEY65563:JEY65564 IVC65563:IVC65564 ILG65563:ILG65564 IBK65563:IBK65564 HRO65563:HRO65564 HHS65563:HHS65564 GXW65563:GXW65564 GOA65563:GOA65564 GEE65563:GEE65564 FUI65563:FUI65564 FKM65563:FKM65564 FAQ65563:FAQ65564 EQU65563:EQU65564 EGY65563:EGY65564 DXC65563:DXC65564 DNG65563:DNG65564 DDK65563:DDK65564 CTO65563:CTO65564 CJS65563:CJS65564 BZW65563:BZW65564 BQA65563:BQA65564 BGE65563:BGE65564 AWI65563:AWI65564 AMM65563:AMM65564 ACQ65563:ACQ65564 SU65563:SU65564 IY65563:IY65564 C65563:C65564 WVK18:WVK19 WLO18:WLO19 WBS18:WBS19 VRW18:VRW19 VIA18:VIA19 UYE18:UYE19 UOI18:UOI19 UEM18:UEM19 TUQ18:TUQ19 TKU18:TKU19 TAY18:TAY19 SRC18:SRC19 SHG18:SHG19 RXK18:RXK19 RNO18:RNO19 RDS18:RDS19 QTW18:QTW19 QKA18:QKA19 QAE18:QAE19 PQI18:PQI19 PGM18:PGM19 OWQ18:OWQ19 OMU18:OMU19 OCY18:OCY19 NTC18:NTC19 NJG18:NJG19 MZK18:MZK19 MPO18:MPO19 MFS18:MFS19 LVW18:LVW19 LMA18:LMA19 LCE18:LCE19 KSI18:KSI19 KIM18:KIM19 JYQ18:JYQ19 JOU18:JOU19 JEY18:JEY19 IVC18:IVC19 ILG18:ILG19 IBK18:IBK19 HRO18:HRO19 HHS18:HHS19 GXW18:GXW19 GOA18:GOA19 GEE18:GEE19 FUI18:FUI19 FKM18:FKM19 FAQ18:FAQ19 EQU18:EQU19 EGY18:EGY19 DXC18:DXC19 DNG18:DNG19 DDK18:DDK19 CTO18:CTO19 CJS18:CJS19 BZW18:BZW19 BQA18:BQA19 BGE18:BGE19 AWI18:AWI19 AMM18:AMM19 ACQ18:ACQ19 SU18:SU19 IY18:IY19 C15:C16 WVK983064:WVK983065 WLO983064:WLO983065 WBS983064:WBS983065 VRW983064:VRW983065 VIA983064:VIA983065 UYE983064:UYE983065 UOI983064:UOI983065 UEM983064:UEM983065 TUQ983064:TUQ983065 TKU983064:TKU983065 TAY983064:TAY983065 SRC983064:SRC983065 SHG983064:SHG983065 RXK983064:RXK983065 RNO983064:RNO983065 RDS983064:RDS983065 QTW983064:QTW983065 QKA983064:QKA983065 QAE983064:QAE983065 PQI983064:PQI983065 PGM983064:PGM983065 OWQ983064:OWQ983065 OMU983064:OMU983065 OCY983064:OCY983065 NTC983064:NTC983065 NJG983064:NJG983065 MZK983064:MZK983065 MPO983064:MPO983065 MFS983064:MFS983065 LVW983064:LVW983065 LMA983064:LMA983065 LCE983064:LCE983065 KSI983064:KSI983065 KIM983064:KIM983065 JYQ983064:JYQ983065 JOU983064:JOU983065 JEY983064:JEY983065 IVC983064:IVC983065 ILG983064:ILG983065 IBK983064:IBK983065 HRO983064:HRO983065 HHS983064:HHS983065 GXW983064:GXW983065 GOA983064:GOA983065 GEE983064:GEE983065 FUI983064:FUI983065 FKM983064:FKM983065 FAQ983064:FAQ983065 EQU983064:EQU983065 EGY983064:EGY983065 DXC983064:DXC983065 DNG983064:DNG983065 DDK983064:DDK983065 CTO983064:CTO983065 CJS983064:CJS983065 BZW983064:BZW983065 BQA983064:BQA983065 BGE983064:BGE983065 AWI983064:AWI983065 AMM983064:AMM983065 ACQ983064:ACQ983065 SU983064:SU983065 IY983064:IY983065 C983064:C983065 WVK917528:WVK917529 WLO917528:WLO917529 WBS917528:WBS917529 VRW917528:VRW917529 VIA917528:VIA917529 UYE917528:UYE917529 UOI917528:UOI917529 UEM917528:UEM917529 TUQ917528:TUQ917529 TKU917528:TKU917529 TAY917528:TAY917529 SRC917528:SRC917529 SHG917528:SHG917529 RXK917528:RXK917529 RNO917528:RNO917529 RDS917528:RDS917529 QTW917528:QTW917529 QKA917528:QKA917529 QAE917528:QAE917529 PQI917528:PQI917529 PGM917528:PGM917529 OWQ917528:OWQ917529 OMU917528:OMU917529 OCY917528:OCY917529 NTC917528:NTC917529 NJG917528:NJG917529 MZK917528:MZK917529 MPO917528:MPO917529 MFS917528:MFS917529 LVW917528:LVW917529 LMA917528:LMA917529 LCE917528:LCE917529 KSI917528:KSI917529 KIM917528:KIM917529 JYQ917528:JYQ917529 JOU917528:JOU917529 JEY917528:JEY917529 IVC917528:IVC917529 ILG917528:ILG917529 IBK917528:IBK917529 HRO917528:HRO917529 HHS917528:HHS917529 GXW917528:GXW917529 GOA917528:GOA917529 GEE917528:GEE917529 FUI917528:FUI917529 FKM917528:FKM917529 FAQ917528:FAQ917529 EQU917528:EQU917529 EGY917528:EGY917529 DXC917528:DXC917529 DNG917528:DNG917529 DDK917528:DDK917529 CTO917528:CTO917529 CJS917528:CJS917529 BZW917528:BZW917529 BQA917528:BQA917529 BGE917528:BGE917529 AWI917528:AWI917529 AMM917528:AMM917529 ACQ917528:ACQ917529 SU917528:SU917529 IY917528:IY917529 C917528:C917529 WVK851992:WVK851993 WLO851992:WLO851993 WBS851992:WBS851993 VRW851992:VRW851993 VIA851992:VIA851993 UYE851992:UYE851993 UOI851992:UOI851993 UEM851992:UEM851993 TUQ851992:TUQ851993 TKU851992:TKU851993 TAY851992:TAY851993 SRC851992:SRC851993 SHG851992:SHG851993 RXK851992:RXK851993 RNO851992:RNO851993 RDS851992:RDS851993 QTW851992:QTW851993 QKA851992:QKA851993 QAE851992:QAE851993 PQI851992:PQI851993 PGM851992:PGM851993 OWQ851992:OWQ851993 OMU851992:OMU851993 OCY851992:OCY851993 NTC851992:NTC851993 NJG851992:NJG851993 MZK851992:MZK851993 MPO851992:MPO851993 MFS851992:MFS851993 LVW851992:LVW851993 LMA851992:LMA851993 LCE851992:LCE851993 KSI851992:KSI851993 KIM851992:KIM851993 JYQ851992:JYQ851993 JOU851992:JOU851993 JEY851992:JEY851993 IVC851992:IVC851993 ILG851992:ILG851993 IBK851992:IBK851993 HRO851992:HRO851993 HHS851992:HHS851993 GXW851992:GXW851993 GOA851992:GOA851993 GEE851992:GEE851993 FUI851992:FUI851993 FKM851992:FKM851993 FAQ851992:FAQ851993 EQU851992:EQU851993 EGY851992:EGY851993 DXC851992:DXC851993 DNG851992:DNG851993 DDK851992:DDK851993 CTO851992:CTO851993 CJS851992:CJS851993 BZW851992:BZW851993 BQA851992:BQA851993 BGE851992:BGE851993 AWI851992:AWI851993 AMM851992:AMM851993 ACQ851992:ACQ851993 SU851992:SU851993 IY851992:IY851993 C851992:C851993 WVK786456:WVK786457 WLO786456:WLO786457 WBS786456:WBS786457 VRW786456:VRW786457 VIA786456:VIA786457 UYE786456:UYE786457 UOI786456:UOI786457 UEM786456:UEM786457 TUQ786456:TUQ786457 TKU786456:TKU786457 TAY786456:TAY786457 SRC786456:SRC786457 SHG786456:SHG786457 RXK786456:RXK786457 RNO786456:RNO786457 RDS786456:RDS786457 QTW786456:QTW786457 QKA786456:QKA786457 QAE786456:QAE786457 PQI786456:PQI786457 PGM786456:PGM786457 OWQ786456:OWQ786457 OMU786456:OMU786457 OCY786456:OCY786457 NTC786456:NTC786457 NJG786456:NJG786457 MZK786456:MZK786457 MPO786456:MPO786457 MFS786456:MFS786457 LVW786456:LVW786457 LMA786456:LMA786457 LCE786456:LCE786457 KSI786456:KSI786457 KIM786456:KIM786457 JYQ786456:JYQ786457 JOU786456:JOU786457 JEY786456:JEY786457 IVC786456:IVC786457 ILG786456:ILG786457 IBK786456:IBK786457 HRO786456:HRO786457 HHS786456:HHS786457 GXW786456:GXW786457 GOA786456:GOA786457 GEE786456:GEE786457 FUI786456:FUI786457 FKM786456:FKM786457 FAQ786456:FAQ786457 EQU786456:EQU786457 EGY786456:EGY786457 DXC786456:DXC786457 DNG786456:DNG786457 DDK786456:DDK786457 CTO786456:CTO786457 CJS786456:CJS786457 BZW786456:BZW786457 BQA786456:BQA786457 BGE786456:BGE786457 AWI786456:AWI786457 AMM786456:AMM786457 ACQ786456:ACQ786457 SU786456:SU786457 IY786456:IY786457 C786456:C786457 WVK720920:WVK720921 WLO720920:WLO720921 WBS720920:WBS720921 VRW720920:VRW720921 VIA720920:VIA720921 UYE720920:UYE720921 UOI720920:UOI720921 UEM720920:UEM720921 TUQ720920:TUQ720921 TKU720920:TKU720921 TAY720920:TAY720921 SRC720920:SRC720921 SHG720920:SHG720921 RXK720920:RXK720921 RNO720920:RNO720921 RDS720920:RDS720921 QTW720920:QTW720921 QKA720920:QKA720921 QAE720920:QAE720921 PQI720920:PQI720921 PGM720920:PGM720921 OWQ720920:OWQ720921 OMU720920:OMU720921 OCY720920:OCY720921 NTC720920:NTC720921 NJG720920:NJG720921 MZK720920:MZK720921 MPO720920:MPO720921 MFS720920:MFS720921 LVW720920:LVW720921 LMA720920:LMA720921 LCE720920:LCE720921 KSI720920:KSI720921 KIM720920:KIM720921 JYQ720920:JYQ720921 JOU720920:JOU720921 JEY720920:JEY720921 IVC720920:IVC720921 ILG720920:ILG720921 IBK720920:IBK720921 HRO720920:HRO720921 HHS720920:HHS720921 GXW720920:GXW720921 GOA720920:GOA720921 GEE720920:GEE720921 FUI720920:FUI720921 FKM720920:FKM720921 FAQ720920:FAQ720921 EQU720920:EQU720921 EGY720920:EGY720921 DXC720920:DXC720921 DNG720920:DNG720921 DDK720920:DDK720921 CTO720920:CTO720921 CJS720920:CJS720921 BZW720920:BZW720921 BQA720920:BQA720921 BGE720920:BGE720921 AWI720920:AWI720921 AMM720920:AMM720921 ACQ720920:ACQ720921 SU720920:SU720921 IY720920:IY720921 C720920:C720921 WVK655384:WVK655385 WLO655384:WLO655385 WBS655384:WBS655385 VRW655384:VRW655385 VIA655384:VIA655385 UYE655384:UYE655385 UOI655384:UOI655385 UEM655384:UEM655385 TUQ655384:TUQ655385 TKU655384:TKU655385 TAY655384:TAY655385 SRC655384:SRC655385 SHG655384:SHG655385 RXK655384:RXK655385 RNO655384:RNO655385 RDS655384:RDS655385 QTW655384:QTW655385 QKA655384:QKA655385 QAE655384:QAE655385 PQI655384:PQI655385 PGM655384:PGM655385 OWQ655384:OWQ655385 OMU655384:OMU655385 OCY655384:OCY655385 NTC655384:NTC655385 NJG655384:NJG655385 MZK655384:MZK655385 MPO655384:MPO655385 MFS655384:MFS655385 LVW655384:LVW655385 LMA655384:LMA655385 LCE655384:LCE655385 KSI655384:KSI655385 KIM655384:KIM655385 JYQ655384:JYQ655385 JOU655384:JOU655385 JEY655384:JEY655385 IVC655384:IVC655385 ILG655384:ILG655385 IBK655384:IBK655385 HRO655384:HRO655385 HHS655384:HHS655385 GXW655384:GXW655385 GOA655384:GOA655385 GEE655384:GEE655385 FUI655384:FUI655385 FKM655384:FKM655385 FAQ655384:FAQ655385 EQU655384:EQU655385 EGY655384:EGY655385 DXC655384:DXC655385 DNG655384:DNG655385 DDK655384:DDK655385 CTO655384:CTO655385 CJS655384:CJS655385 BZW655384:BZW655385 BQA655384:BQA655385 BGE655384:BGE655385 AWI655384:AWI655385 AMM655384:AMM655385 ACQ655384:ACQ655385 SU655384:SU655385 IY655384:IY655385 C655384:C655385 WVK589848:WVK589849 WLO589848:WLO589849 WBS589848:WBS589849 VRW589848:VRW589849 VIA589848:VIA589849 UYE589848:UYE589849 UOI589848:UOI589849 UEM589848:UEM589849 TUQ589848:TUQ589849 TKU589848:TKU589849 TAY589848:TAY589849 SRC589848:SRC589849 SHG589848:SHG589849 RXK589848:RXK589849 RNO589848:RNO589849 RDS589848:RDS589849 QTW589848:QTW589849 QKA589848:QKA589849 QAE589848:QAE589849 PQI589848:PQI589849 PGM589848:PGM589849 OWQ589848:OWQ589849 OMU589848:OMU589849 OCY589848:OCY589849 NTC589848:NTC589849 NJG589848:NJG589849 MZK589848:MZK589849 MPO589848:MPO589849 MFS589848:MFS589849 LVW589848:LVW589849 LMA589848:LMA589849 LCE589848:LCE589849 KSI589848:KSI589849 KIM589848:KIM589849 JYQ589848:JYQ589849 JOU589848:JOU589849 JEY589848:JEY589849 IVC589848:IVC589849 ILG589848:ILG589849 IBK589848:IBK589849 HRO589848:HRO589849 HHS589848:HHS589849 GXW589848:GXW589849 GOA589848:GOA589849 GEE589848:GEE589849 FUI589848:FUI589849 FKM589848:FKM589849 FAQ589848:FAQ589849 EQU589848:EQU589849 EGY589848:EGY589849 DXC589848:DXC589849 DNG589848:DNG589849 DDK589848:DDK589849 CTO589848:CTO589849 CJS589848:CJS589849 BZW589848:BZW589849 BQA589848:BQA589849 BGE589848:BGE589849 AWI589848:AWI589849 AMM589848:AMM589849 ACQ589848:ACQ589849 SU589848:SU589849 IY589848:IY589849 C589848:C589849 WVK524312:WVK524313 WLO524312:WLO524313 WBS524312:WBS524313 VRW524312:VRW524313 VIA524312:VIA524313 UYE524312:UYE524313 UOI524312:UOI524313 UEM524312:UEM524313 TUQ524312:TUQ524313 TKU524312:TKU524313 TAY524312:TAY524313 SRC524312:SRC524313 SHG524312:SHG524313 RXK524312:RXK524313 RNO524312:RNO524313 RDS524312:RDS524313 QTW524312:QTW524313 QKA524312:QKA524313 QAE524312:QAE524313 PQI524312:PQI524313 PGM524312:PGM524313 OWQ524312:OWQ524313 OMU524312:OMU524313 OCY524312:OCY524313 NTC524312:NTC524313 NJG524312:NJG524313 MZK524312:MZK524313 MPO524312:MPO524313 MFS524312:MFS524313 LVW524312:LVW524313 LMA524312:LMA524313 LCE524312:LCE524313 KSI524312:KSI524313 KIM524312:KIM524313 JYQ524312:JYQ524313 JOU524312:JOU524313 JEY524312:JEY524313 IVC524312:IVC524313 ILG524312:ILG524313 IBK524312:IBK524313 HRO524312:HRO524313 HHS524312:HHS524313 GXW524312:GXW524313 GOA524312:GOA524313 GEE524312:GEE524313 FUI524312:FUI524313 FKM524312:FKM524313 FAQ524312:FAQ524313 EQU524312:EQU524313 EGY524312:EGY524313 DXC524312:DXC524313 DNG524312:DNG524313 DDK524312:DDK524313 CTO524312:CTO524313 CJS524312:CJS524313 BZW524312:BZW524313 BQA524312:BQA524313 BGE524312:BGE524313 AWI524312:AWI524313 AMM524312:AMM524313 ACQ524312:ACQ524313 SU524312:SU524313 IY524312:IY524313 C524312:C524313 WVK458776:WVK458777 WLO458776:WLO458777 WBS458776:WBS458777 VRW458776:VRW458777 VIA458776:VIA458777 UYE458776:UYE458777 UOI458776:UOI458777 UEM458776:UEM458777 TUQ458776:TUQ458777 TKU458776:TKU458777 TAY458776:TAY458777 SRC458776:SRC458777 SHG458776:SHG458777 RXK458776:RXK458777 RNO458776:RNO458777 RDS458776:RDS458777 QTW458776:QTW458777 QKA458776:QKA458777 QAE458776:QAE458777 PQI458776:PQI458777 PGM458776:PGM458777 OWQ458776:OWQ458777 OMU458776:OMU458777 OCY458776:OCY458777 NTC458776:NTC458777 NJG458776:NJG458777 MZK458776:MZK458777 MPO458776:MPO458777 MFS458776:MFS458777 LVW458776:LVW458777 LMA458776:LMA458777 LCE458776:LCE458777 KSI458776:KSI458777 KIM458776:KIM458777 JYQ458776:JYQ458777 JOU458776:JOU458777 JEY458776:JEY458777 IVC458776:IVC458777 ILG458776:ILG458777 IBK458776:IBK458777 HRO458776:HRO458777 HHS458776:HHS458777 GXW458776:GXW458777 GOA458776:GOA458777 GEE458776:GEE458777 FUI458776:FUI458777 FKM458776:FKM458777 FAQ458776:FAQ458777 EQU458776:EQU458777 EGY458776:EGY458777 DXC458776:DXC458777 DNG458776:DNG458777 DDK458776:DDK458777 CTO458776:CTO458777 CJS458776:CJS458777 BZW458776:BZW458777 BQA458776:BQA458777 BGE458776:BGE458777 AWI458776:AWI458777 AMM458776:AMM458777 ACQ458776:ACQ458777 SU458776:SU458777 IY458776:IY458777 C458776:C458777 WVK393240:WVK393241 WLO393240:WLO393241 WBS393240:WBS393241 VRW393240:VRW393241 VIA393240:VIA393241 UYE393240:UYE393241 UOI393240:UOI393241 UEM393240:UEM393241 TUQ393240:TUQ393241 TKU393240:TKU393241 TAY393240:TAY393241 SRC393240:SRC393241 SHG393240:SHG393241 RXK393240:RXK393241 RNO393240:RNO393241 RDS393240:RDS393241 QTW393240:QTW393241 QKA393240:QKA393241 QAE393240:QAE393241 PQI393240:PQI393241 PGM393240:PGM393241 OWQ393240:OWQ393241 OMU393240:OMU393241 OCY393240:OCY393241 NTC393240:NTC393241 NJG393240:NJG393241 MZK393240:MZK393241 MPO393240:MPO393241 MFS393240:MFS393241 LVW393240:LVW393241 LMA393240:LMA393241 LCE393240:LCE393241 KSI393240:KSI393241 KIM393240:KIM393241 JYQ393240:JYQ393241 JOU393240:JOU393241 JEY393240:JEY393241 IVC393240:IVC393241 ILG393240:ILG393241 IBK393240:IBK393241 HRO393240:HRO393241 HHS393240:HHS393241 GXW393240:GXW393241 GOA393240:GOA393241 GEE393240:GEE393241 FUI393240:FUI393241 FKM393240:FKM393241 FAQ393240:FAQ393241 EQU393240:EQU393241 EGY393240:EGY393241 DXC393240:DXC393241 DNG393240:DNG393241 DDK393240:DDK393241 CTO393240:CTO393241 CJS393240:CJS393241 BZW393240:BZW393241 BQA393240:BQA393241 BGE393240:BGE393241 AWI393240:AWI393241 AMM393240:AMM393241 ACQ393240:ACQ393241 SU393240:SU393241 IY393240:IY393241 C393240:C393241 WVK327704:WVK327705 WLO327704:WLO327705 WBS327704:WBS327705 VRW327704:VRW327705 VIA327704:VIA327705 UYE327704:UYE327705 UOI327704:UOI327705 UEM327704:UEM327705 TUQ327704:TUQ327705 TKU327704:TKU327705 TAY327704:TAY327705 SRC327704:SRC327705 SHG327704:SHG327705 RXK327704:RXK327705 RNO327704:RNO327705 RDS327704:RDS327705 QTW327704:QTW327705 QKA327704:QKA327705 QAE327704:QAE327705 PQI327704:PQI327705 PGM327704:PGM327705 OWQ327704:OWQ327705 OMU327704:OMU327705 OCY327704:OCY327705 NTC327704:NTC327705 NJG327704:NJG327705 MZK327704:MZK327705 MPO327704:MPO327705 MFS327704:MFS327705 LVW327704:LVW327705 LMA327704:LMA327705 LCE327704:LCE327705 KSI327704:KSI327705 KIM327704:KIM327705 JYQ327704:JYQ327705 JOU327704:JOU327705 JEY327704:JEY327705 IVC327704:IVC327705 ILG327704:ILG327705 IBK327704:IBK327705 HRO327704:HRO327705 HHS327704:HHS327705 GXW327704:GXW327705 GOA327704:GOA327705 GEE327704:GEE327705 FUI327704:FUI327705 FKM327704:FKM327705 FAQ327704:FAQ327705 EQU327704:EQU327705 EGY327704:EGY327705 DXC327704:DXC327705 DNG327704:DNG327705 DDK327704:DDK327705 CTO327704:CTO327705 CJS327704:CJS327705 BZW327704:BZW327705 BQA327704:BQA327705 BGE327704:BGE327705 AWI327704:AWI327705 AMM327704:AMM327705 ACQ327704:ACQ327705 SU327704:SU327705 IY327704:IY327705 C327704:C327705 WVK262168:WVK262169 WLO262168:WLO262169 WBS262168:WBS262169 VRW262168:VRW262169 VIA262168:VIA262169 UYE262168:UYE262169 UOI262168:UOI262169 UEM262168:UEM262169 TUQ262168:TUQ262169 TKU262168:TKU262169 TAY262168:TAY262169 SRC262168:SRC262169 SHG262168:SHG262169 RXK262168:RXK262169 RNO262168:RNO262169 RDS262168:RDS262169 QTW262168:QTW262169 QKA262168:QKA262169 QAE262168:QAE262169 PQI262168:PQI262169 PGM262168:PGM262169 OWQ262168:OWQ262169 OMU262168:OMU262169 OCY262168:OCY262169 NTC262168:NTC262169 NJG262168:NJG262169 MZK262168:MZK262169 MPO262168:MPO262169 MFS262168:MFS262169 LVW262168:LVW262169 LMA262168:LMA262169 LCE262168:LCE262169 KSI262168:KSI262169 KIM262168:KIM262169 JYQ262168:JYQ262169 JOU262168:JOU262169 JEY262168:JEY262169 IVC262168:IVC262169 ILG262168:ILG262169 IBK262168:IBK262169 HRO262168:HRO262169 HHS262168:HHS262169 GXW262168:GXW262169 GOA262168:GOA262169 GEE262168:GEE262169 FUI262168:FUI262169 FKM262168:FKM262169 FAQ262168:FAQ262169 EQU262168:EQU262169 EGY262168:EGY262169 DXC262168:DXC262169 DNG262168:DNG262169 DDK262168:DDK262169 CTO262168:CTO262169 CJS262168:CJS262169 BZW262168:BZW262169 BQA262168:BQA262169 BGE262168:BGE262169 AWI262168:AWI262169 AMM262168:AMM262169 ACQ262168:ACQ262169 SU262168:SU262169 IY262168:IY262169 C262168:C262169 WVK196632:WVK196633 WLO196632:WLO196633 WBS196632:WBS196633 VRW196632:VRW196633 VIA196632:VIA196633 UYE196632:UYE196633 UOI196632:UOI196633 UEM196632:UEM196633 TUQ196632:TUQ196633 TKU196632:TKU196633 TAY196632:TAY196633 SRC196632:SRC196633 SHG196632:SHG196633 RXK196632:RXK196633 RNO196632:RNO196633 RDS196632:RDS196633 QTW196632:QTW196633 QKA196632:QKA196633 QAE196632:QAE196633 PQI196632:PQI196633 PGM196632:PGM196633 OWQ196632:OWQ196633 OMU196632:OMU196633 OCY196632:OCY196633 NTC196632:NTC196633 NJG196632:NJG196633 MZK196632:MZK196633 MPO196632:MPO196633 MFS196632:MFS196633 LVW196632:LVW196633 LMA196632:LMA196633 LCE196632:LCE196633 KSI196632:KSI196633 KIM196632:KIM196633 JYQ196632:JYQ196633 JOU196632:JOU196633 JEY196632:JEY196633 IVC196632:IVC196633 ILG196632:ILG196633 IBK196632:IBK196633 HRO196632:HRO196633 HHS196632:HHS196633 GXW196632:GXW196633 GOA196632:GOA196633 GEE196632:GEE196633 FUI196632:FUI196633 FKM196632:FKM196633 FAQ196632:FAQ196633 EQU196632:EQU196633 EGY196632:EGY196633 DXC196632:DXC196633 DNG196632:DNG196633 DDK196632:DDK196633 CTO196632:CTO196633 CJS196632:CJS196633 BZW196632:BZW196633 BQA196632:BQA196633 BGE196632:BGE196633 AWI196632:AWI196633 AMM196632:AMM196633 ACQ196632:ACQ196633 SU196632:SU196633 IY196632:IY196633 C196632:C196633 WVK131096:WVK131097 WLO131096:WLO131097 WBS131096:WBS131097 VRW131096:VRW131097 VIA131096:VIA131097 UYE131096:UYE131097 UOI131096:UOI131097 UEM131096:UEM131097 TUQ131096:TUQ131097 TKU131096:TKU131097 TAY131096:TAY131097 SRC131096:SRC131097 SHG131096:SHG131097 RXK131096:RXK131097 RNO131096:RNO131097 RDS131096:RDS131097 QTW131096:QTW131097 QKA131096:QKA131097 QAE131096:QAE131097 PQI131096:PQI131097 PGM131096:PGM131097 OWQ131096:OWQ131097 OMU131096:OMU131097 OCY131096:OCY131097 NTC131096:NTC131097 NJG131096:NJG131097 MZK131096:MZK131097 MPO131096:MPO131097 MFS131096:MFS131097 LVW131096:LVW131097 LMA131096:LMA131097 LCE131096:LCE131097 KSI131096:KSI131097 KIM131096:KIM131097 JYQ131096:JYQ131097 JOU131096:JOU131097 JEY131096:JEY131097 IVC131096:IVC131097 ILG131096:ILG131097 IBK131096:IBK131097 HRO131096:HRO131097 HHS131096:HHS131097 GXW131096:GXW131097 GOA131096:GOA131097 GEE131096:GEE131097 FUI131096:FUI131097 FKM131096:FKM131097 FAQ131096:FAQ131097 EQU131096:EQU131097 EGY131096:EGY131097 DXC131096:DXC131097 DNG131096:DNG131097 DDK131096:DDK131097 CTO131096:CTO131097 CJS131096:CJS131097 BZW131096:BZW131097 BQA131096:BQA131097 BGE131096:BGE131097 AWI131096:AWI131097 AMM131096:AMM131097 ACQ131096:ACQ131097 SU131096:SU131097 IY131096:IY131097 C131096:C131097 WVK65560:WVK65561 WLO65560:WLO65561 WBS65560:WBS65561 VRW65560:VRW65561 VIA65560:VIA65561 UYE65560:UYE65561 UOI65560:UOI65561 UEM65560:UEM65561 TUQ65560:TUQ65561 TKU65560:TKU65561 TAY65560:TAY65561 SRC65560:SRC65561 SHG65560:SHG65561 RXK65560:RXK65561 RNO65560:RNO65561 RDS65560:RDS65561 QTW65560:QTW65561 QKA65560:QKA65561 QAE65560:QAE65561 PQI65560:PQI65561 PGM65560:PGM65561 OWQ65560:OWQ65561 OMU65560:OMU65561 OCY65560:OCY65561 NTC65560:NTC65561 NJG65560:NJG65561 MZK65560:MZK65561 MPO65560:MPO65561 MFS65560:MFS65561 LVW65560:LVW65561 LMA65560:LMA65561 LCE65560:LCE65561 KSI65560:KSI65561 KIM65560:KIM65561 JYQ65560:JYQ65561 JOU65560:JOU65561 JEY65560:JEY65561 IVC65560:IVC65561 ILG65560:ILG65561 IBK65560:IBK65561 HRO65560:HRO65561 HHS65560:HHS65561 GXW65560:GXW65561 GOA65560:GOA65561 GEE65560:GEE65561 FUI65560:FUI65561 FKM65560:FKM65561 FAQ65560:FAQ65561 EQU65560:EQU65561 EGY65560:EGY65561 DXC65560:DXC65561 DNG65560:DNG65561 DDK65560:DDK65561 CTO65560:CTO65561 CJS65560:CJS65561 BZW65560:BZW65561 BQA65560:BQA65561 BGE65560:BGE65561 AWI65560:AWI65561 AMM65560:AMM65561 ACQ65560:ACQ65561 SU65560:SU65561 IY65560:IY65561 C65560:C65561 WVK15:WVK16 WLO15:WLO16 WBS15:WBS16 VRW15:VRW16 VIA15:VIA16 UYE15:UYE16 UOI15:UOI16 UEM15:UEM16 TUQ15:TUQ16 TKU15:TKU16 TAY15:TAY16 SRC15:SRC16 SHG15:SHG16 RXK15:RXK16 RNO15:RNO16 RDS15:RDS16 QTW15:QTW16 QKA15:QKA16 QAE15:QAE16 PQI15:PQI16 PGM15:PGM16 OWQ15:OWQ16 OMU15:OMU16 OCY15:OCY16 NTC15:NTC16 NJG15:NJG16 MZK15:MZK16 MPO15:MPO16 MFS15:MFS16 LVW15:LVW16 LMA15:LMA16 LCE15:LCE16 KSI15:KSI16 KIM15:KIM16 JYQ15:JYQ16 JOU15:JOU16 JEY15:JEY16 IVC15:IVC16 ILG15:ILG16 IBK15:IBK16 HRO15:HRO16 HHS15:HHS16 GXW15:GXW16 GOA15:GOA16 GEE15:GEE16 FUI15:FUI16 FKM15:FKM16 FAQ15:FAQ16 EQU15:EQU16 EGY15:EGY16 DXC15:DXC16 DNG15:DNG16 DDK15:DDK16 CTO15:CTO16 CJS15:CJS16 BZW15:BZW16 BQA15:BQA16 BGE15:BGE16 AWI15:AWI16 AMM15:AMM16 ACQ15:ACQ16 SU15:SU16 C18:C19" xr:uid="{3EB536EB-DDF0-43B6-BE31-36335F232EF8}">
      <formula1>$E$6:$E$7</formula1>
    </dataValidation>
    <dataValidation type="list" allowBlank="1" showInputMessage="1" showErrorMessage="1" sqref="SU65:SU66 WVK983109:WVK983110 WLO983109:WLO983110 WBS983109:WBS983110 VRW983109:VRW983110 VIA983109:VIA983110 UYE983109:UYE983110 UOI983109:UOI983110 UEM983109:UEM983110 TUQ983109:TUQ983110 TKU983109:TKU983110 TAY983109:TAY983110 SRC983109:SRC983110 SHG983109:SHG983110 RXK983109:RXK983110 RNO983109:RNO983110 RDS983109:RDS983110 QTW983109:QTW983110 QKA983109:QKA983110 QAE983109:QAE983110 PQI983109:PQI983110 PGM983109:PGM983110 OWQ983109:OWQ983110 OMU983109:OMU983110 OCY983109:OCY983110 NTC983109:NTC983110 NJG983109:NJG983110 MZK983109:MZK983110 MPO983109:MPO983110 MFS983109:MFS983110 LVW983109:LVW983110 LMA983109:LMA983110 LCE983109:LCE983110 KSI983109:KSI983110 KIM983109:KIM983110 JYQ983109:JYQ983110 JOU983109:JOU983110 JEY983109:JEY983110 IVC983109:IVC983110 ILG983109:ILG983110 IBK983109:IBK983110 HRO983109:HRO983110 HHS983109:HHS983110 GXW983109:GXW983110 GOA983109:GOA983110 GEE983109:GEE983110 FUI983109:FUI983110 FKM983109:FKM983110 FAQ983109:FAQ983110 EQU983109:EQU983110 EGY983109:EGY983110 DXC983109:DXC983110 DNG983109:DNG983110 DDK983109:DDK983110 CTO983109:CTO983110 CJS983109:CJS983110 BZW983109:BZW983110 BQA983109:BQA983110 BGE983109:BGE983110 AWI983109:AWI983110 AMM983109:AMM983110 ACQ983109:ACQ983110 SU983109:SU983110 IY983109:IY983110 C983109:C983110 WVK917573:WVK917574 WLO917573:WLO917574 WBS917573:WBS917574 VRW917573:VRW917574 VIA917573:VIA917574 UYE917573:UYE917574 UOI917573:UOI917574 UEM917573:UEM917574 TUQ917573:TUQ917574 TKU917573:TKU917574 TAY917573:TAY917574 SRC917573:SRC917574 SHG917573:SHG917574 RXK917573:RXK917574 RNO917573:RNO917574 RDS917573:RDS917574 QTW917573:QTW917574 QKA917573:QKA917574 QAE917573:QAE917574 PQI917573:PQI917574 PGM917573:PGM917574 OWQ917573:OWQ917574 OMU917573:OMU917574 OCY917573:OCY917574 NTC917573:NTC917574 NJG917573:NJG917574 MZK917573:MZK917574 MPO917573:MPO917574 MFS917573:MFS917574 LVW917573:LVW917574 LMA917573:LMA917574 LCE917573:LCE917574 KSI917573:KSI917574 KIM917573:KIM917574 JYQ917573:JYQ917574 JOU917573:JOU917574 JEY917573:JEY917574 IVC917573:IVC917574 ILG917573:ILG917574 IBK917573:IBK917574 HRO917573:HRO917574 HHS917573:HHS917574 GXW917573:GXW917574 GOA917573:GOA917574 GEE917573:GEE917574 FUI917573:FUI917574 FKM917573:FKM917574 FAQ917573:FAQ917574 EQU917573:EQU917574 EGY917573:EGY917574 DXC917573:DXC917574 DNG917573:DNG917574 DDK917573:DDK917574 CTO917573:CTO917574 CJS917573:CJS917574 BZW917573:BZW917574 BQA917573:BQA917574 BGE917573:BGE917574 AWI917573:AWI917574 AMM917573:AMM917574 ACQ917573:ACQ917574 SU917573:SU917574 IY917573:IY917574 C917573:C917574 WVK852037:WVK852038 WLO852037:WLO852038 WBS852037:WBS852038 VRW852037:VRW852038 VIA852037:VIA852038 UYE852037:UYE852038 UOI852037:UOI852038 UEM852037:UEM852038 TUQ852037:TUQ852038 TKU852037:TKU852038 TAY852037:TAY852038 SRC852037:SRC852038 SHG852037:SHG852038 RXK852037:RXK852038 RNO852037:RNO852038 RDS852037:RDS852038 QTW852037:QTW852038 QKA852037:QKA852038 QAE852037:QAE852038 PQI852037:PQI852038 PGM852037:PGM852038 OWQ852037:OWQ852038 OMU852037:OMU852038 OCY852037:OCY852038 NTC852037:NTC852038 NJG852037:NJG852038 MZK852037:MZK852038 MPO852037:MPO852038 MFS852037:MFS852038 LVW852037:LVW852038 LMA852037:LMA852038 LCE852037:LCE852038 KSI852037:KSI852038 KIM852037:KIM852038 JYQ852037:JYQ852038 JOU852037:JOU852038 JEY852037:JEY852038 IVC852037:IVC852038 ILG852037:ILG852038 IBK852037:IBK852038 HRO852037:HRO852038 HHS852037:HHS852038 GXW852037:GXW852038 GOA852037:GOA852038 GEE852037:GEE852038 FUI852037:FUI852038 FKM852037:FKM852038 FAQ852037:FAQ852038 EQU852037:EQU852038 EGY852037:EGY852038 DXC852037:DXC852038 DNG852037:DNG852038 DDK852037:DDK852038 CTO852037:CTO852038 CJS852037:CJS852038 BZW852037:BZW852038 BQA852037:BQA852038 BGE852037:BGE852038 AWI852037:AWI852038 AMM852037:AMM852038 ACQ852037:ACQ852038 SU852037:SU852038 IY852037:IY852038 C852037:C852038 WVK786501:WVK786502 WLO786501:WLO786502 WBS786501:WBS786502 VRW786501:VRW786502 VIA786501:VIA786502 UYE786501:UYE786502 UOI786501:UOI786502 UEM786501:UEM786502 TUQ786501:TUQ786502 TKU786501:TKU786502 TAY786501:TAY786502 SRC786501:SRC786502 SHG786501:SHG786502 RXK786501:RXK786502 RNO786501:RNO786502 RDS786501:RDS786502 QTW786501:QTW786502 QKA786501:QKA786502 QAE786501:QAE786502 PQI786501:PQI786502 PGM786501:PGM786502 OWQ786501:OWQ786502 OMU786501:OMU786502 OCY786501:OCY786502 NTC786501:NTC786502 NJG786501:NJG786502 MZK786501:MZK786502 MPO786501:MPO786502 MFS786501:MFS786502 LVW786501:LVW786502 LMA786501:LMA786502 LCE786501:LCE786502 KSI786501:KSI786502 KIM786501:KIM786502 JYQ786501:JYQ786502 JOU786501:JOU786502 JEY786501:JEY786502 IVC786501:IVC786502 ILG786501:ILG786502 IBK786501:IBK786502 HRO786501:HRO786502 HHS786501:HHS786502 GXW786501:GXW786502 GOA786501:GOA786502 GEE786501:GEE786502 FUI786501:FUI786502 FKM786501:FKM786502 FAQ786501:FAQ786502 EQU786501:EQU786502 EGY786501:EGY786502 DXC786501:DXC786502 DNG786501:DNG786502 DDK786501:DDK786502 CTO786501:CTO786502 CJS786501:CJS786502 BZW786501:BZW786502 BQA786501:BQA786502 BGE786501:BGE786502 AWI786501:AWI786502 AMM786501:AMM786502 ACQ786501:ACQ786502 SU786501:SU786502 IY786501:IY786502 C786501:C786502 WVK720965:WVK720966 WLO720965:WLO720966 WBS720965:WBS720966 VRW720965:VRW720966 VIA720965:VIA720966 UYE720965:UYE720966 UOI720965:UOI720966 UEM720965:UEM720966 TUQ720965:TUQ720966 TKU720965:TKU720966 TAY720965:TAY720966 SRC720965:SRC720966 SHG720965:SHG720966 RXK720965:RXK720966 RNO720965:RNO720966 RDS720965:RDS720966 QTW720965:QTW720966 QKA720965:QKA720966 QAE720965:QAE720966 PQI720965:PQI720966 PGM720965:PGM720966 OWQ720965:OWQ720966 OMU720965:OMU720966 OCY720965:OCY720966 NTC720965:NTC720966 NJG720965:NJG720966 MZK720965:MZK720966 MPO720965:MPO720966 MFS720965:MFS720966 LVW720965:LVW720966 LMA720965:LMA720966 LCE720965:LCE720966 KSI720965:KSI720966 KIM720965:KIM720966 JYQ720965:JYQ720966 JOU720965:JOU720966 JEY720965:JEY720966 IVC720965:IVC720966 ILG720965:ILG720966 IBK720965:IBK720966 HRO720965:HRO720966 HHS720965:HHS720966 GXW720965:GXW720966 GOA720965:GOA720966 GEE720965:GEE720966 FUI720965:FUI720966 FKM720965:FKM720966 FAQ720965:FAQ720966 EQU720965:EQU720966 EGY720965:EGY720966 DXC720965:DXC720966 DNG720965:DNG720966 DDK720965:DDK720966 CTO720965:CTO720966 CJS720965:CJS720966 BZW720965:BZW720966 BQA720965:BQA720966 BGE720965:BGE720966 AWI720965:AWI720966 AMM720965:AMM720966 ACQ720965:ACQ720966 SU720965:SU720966 IY720965:IY720966 C720965:C720966 WVK655429:WVK655430 WLO655429:WLO655430 WBS655429:WBS655430 VRW655429:VRW655430 VIA655429:VIA655430 UYE655429:UYE655430 UOI655429:UOI655430 UEM655429:UEM655430 TUQ655429:TUQ655430 TKU655429:TKU655430 TAY655429:TAY655430 SRC655429:SRC655430 SHG655429:SHG655430 RXK655429:RXK655430 RNO655429:RNO655430 RDS655429:RDS655430 QTW655429:QTW655430 QKA655429:QKA655430 QAE655429:QAE655430 PQI655429:PQI655430 PGM655429:PGM655430 OWQ655429:OWQ655430 OMU655429:OMU655430 OCY655429:OCY655430 NTC655429:NTC655430 NJG655429:NJG655430 MZK655429:MZK655430 MPO655429:MPO655430 MFS655429:MFS655430 LVW655429:LVW655430 LMA655429:LMA655430 LCE655429:LCE655430 KSI655429:KSI655430 KIM655429:KIM655430 JYQ655429:JYQ655430 JOU655429:JOU655430 JEY655429:JEY655430 IVC655429:IVC655430 ILG655429:ILG655430 IBK655429:IBK655430 HRO655429:HRO655430 HHS655429:HHS655430 GXW655429:GXW655430 GOA655429:GOA655430 GEE655429:GEE655430 FUI655429:FUI655430 FKM655429:FKM655430 FAQ655429:FAQ655430 EQU655429:EQU655430 EGY655429:EGY655430 DXC655429:DXC655430 DNG655429:DNG655430 DDK655429:DDK655430 CTO655429:CTO655430 CJS655429:CJS655430 BZW655429:BZW655430 BQA655429:BQA655430 BGE655429:BGE655430 AWI655429:AWI655430 AMM655429:AMM655430 ACQ655429:ACQ655430 SU655429:SU655430 IY655429:IY655430 C655429:C655430 WVK589893:WVK589894 WLO589893:WLO589894 WBS589893:WBS589894 VRW589893:VRW589894 VIA589893:VIA589894 UYE589893:UYE589894 UOI589893:UOI589894 UEM589893:UEM589894 TUQ589893:TUQ589894 TKU589893:TKU589894 TAY589893:TAY589894 SRC589893:SRC589894 SHG589893:SHG589894 RXK589893:RXK589894 RNO589893:RNO589894 RDS589893:RDS589894 QTW589893:QTW589894 QKA589893:QKA589894 QAE589893:QAE589894 PQI589893:PQI589894 PGM589893:PGM589894 OWQ589893:OWQ589894 OMU589893:OMU589894 OCY589893:OCY589894 NTC589893:NTC589894 NJG589893:NJG589894 MZK589893:MZK589894 MPO589893:MPO589894 MFS589893:MFS589894 LVW589893:LVW589894 LMA589893:LMA589894 LCE589893:LCE589894 KSI589893:KSI589894 KIM589893:KIM589894 JYQ589893:JYQ589894 JOU589893:JOU589894 JEY589893:JEY589894 IVC589893:IVC589894 ILG589893:ILG589894 IBK589893:IBK589894 HRO589893:HRO589894 HHS589893:HHS589894 GXW589893:GXW589894 GOA589893:GOA589894 GEE589893:GEE589894 FUI589893:FUI589894 FKM589893:FKM589894 FAQ589893:FAQ589894 EQU589893:EQU589894 EGY589893:EGY589894 DXC589893:DXC589894 DNG589893:DNG589894 DDK589893:DDK589894 CTO589893:CTO589894 CJS589893:CJS589894 BZW589893:BZW589894 BQA589893:BQA589894 BGE589893:BGE589894 AWI589893:AWI589894 AMM589893:AMM589894 ACQ589893:ACQ589894 SU589893:SU589894 IY589893:IY589894 C589893:C589894 WVK524357:WVK524358 WLO524357:WLO524358 WBS524357:WBS524358 VRW524357:VRW524358 VIA524357:VIA524358 UYE524357:UYE524358 UOI524357:UOI524358 UEM524357:UEM524358 TUQ524357:TUQ524358 TKU524357:TKU524358 TAY524357:TAY524358 SRC524357:SRC524358 SHG524357:SHG524358 RXK524357:RXK524358 RNO524357:RNO524358 RDS524357:RDS524358 QTW524357:QTW524358 QKA524357:QKA524358 QAE524357:QAE524358 PQI524357:PQI524358 PGM524357:PGM524358 OWQ524357:OWQ524358 OMU524357:OMU524358 OCY524357:OCY524358 NTC524357:NTC524358 NJG524357:NJG524358 MZK524357:MZK524358 MPO524357:MPO524358 MFS524357:MFS524358 LVW524357:LVW524358 LMA524357:LMA524358 LCE524357:LCE524358 KSI524357:KSI524358 KIM524357:KIM524358 JYQ524357:JYQ524358 JOU524357:JOU524358 JEY524357:JEY524358 IVC524357:IVC524358 ILG524357:ILG524358 IBK524357:IBK524358 HRO524357:HRO524358 HHS524357:HHS524358 GXW524357:GXW524358 GOA524357:GOA524358 GEE524357:GEE524358 FUI524357:FUI524358 FKM524357:FKM524358 FAQ524357:FAQ524358 EQU524357:EQU524358 EGY524357:EGY524358 DXC524357:DXC524358 DNG524357:DNG524358 DDK524357:DDK524358 CTO524357:CTO524358 CJS524357:CJS524358 BZW524357:BZW524358 BQA524357:BQA524358 BGE524357:BGE524358 AWI524357:AWI524358 AMM524357:AMM524358 ACQ524357:ACQ524358 SU524357:SU524358 IY524357:IY524358 C524357:C524358 WVK458821:WVK458822 WLO458821:WLO458822 WBS458821:WBS458822 VRW458821:VRW458822 VIA458821:VIA458822 UYE458821:UYE458822 UOI458821:UOI458822 UEM458821:UEM458822 TUQ458821:TUQ458822 TKU458821:TKU458822 TAY458821:TAY458822 SRC458821:SRC458822 SHG458821:SHG458822 RXK458821:RXK458822 RNO458821:RNO458822 RDS458821:RDS458822 QTW458821:QTW458822 QKA458821:QKA458822 QAE458821:QAE458822 PQI458821:PQI458822 PGM458821:PGM458822 OWQ458821:OWQ458822 OMU458821:OMU458822 OCY458821:OCY458822 NTC458821:NTC458822 NJG458821:NJG458822 MZK458821:MZK458822 MPO458821:MPO458822 MFS458821:MFS458822 LVW458821:LVW458822 LMA458821:LMA458822 LCE458821:LCE458822 KSI458821:KSI458822 KIM458821:KIM458822 JYQ458821:JYQ458822 JOU458821:JOU458822 JEY458821:JEY458822 IVC458821:IVC458822 ILG458821:ILG458822 IBK458821:IBK458822 HRO458821:HRO458822 HHS458821:HHS458822 GXW458821:GXW458822 GOA458821:GOA458822 GEE458821:GEE458822 FUI458821:FUI458822 FKM458821:FKM458822 FAQ458821:FAQ458822 EQU458821:EQU458822 EGY458821:EGY458822 DXC458821:DXC458822 DNG458821:DNG458822 DDK458821:DDK458822 CTO458821:CTO458822 CJS458821:CJS458822 BZW458821:BZW458822 BQA458821:BQA458822 BGE458821:BGE458822 AWI458821:AWI458822 AMM458821:AMM458822 ACQ458821:ACQ458822 SU458821:SU458822 IY458821:IY458822 C458821:C458822 WVK393285:WVK393286 WLO393285:WLO393286 WBS393285:WBS393286 VRW393285:VRW393286 VIA393285:VIA393286 UYE393285:UYE393286 UOI393285:UOI393286 UEM393285:UEM393286 TUQ393285:TUQ393286 TKU393285:TKU393286 TAY393285:TAY393286 SRC393285:SRC393286 SHG393285:SHG393286 RXK393285:RXK393286 RNO393285:RNO393286 RDS393285:RDS393286 QTW393285:QTW393286 QKA393285:QKA393286 QAE393285:QAE393286 PQI393285:PQI393286 PGM393285:PGM393286 OWQ393285:OWQ393286 OMU393285:OMU393286 OCY393285:OCY393286 NTC393285:NTC393286 NJG393285:NJG393286 MZK393285:MZK393286 MPO393285:MPO393286 MFS393285:MFS393286 LVW393285:LVW393286 LMA393285:LMA393286 LCE393285:LCE393286 KSI393285:KSI393286 KIM393285:KIM393286 JYQ393285:JYQ393286 JOU393285:JOU393286 JEY393285:JEY393286 IVC393285:IVC393286 ILG393285:ILG393286 IBK393285:IBK393286 HRO393285:HRO393286 HHS393285:HHS393286 GXW393285:GXW393286 GOA393285:GOA393286 GEE393285:GEE393286 FUI393285:FUI393286 FKM393285:FKM393286 FAQ393285:FAQ393286 EQU393285:EQU393286 EGY393285:EGY393286 DXC393285:DXC393286 DNG393285:DNG393286 DDK393285:DDK393286 CTO393285:CTO393286 CJS393285:CJS393286 BZW393285:BZW393286 BQA393285:BQA393286 BGE393285:BGE393286 AWI393285:AWI393286 AMM393285:AMM393286 ACQ393285:ACQ393286 SU393285:SU393286 IY393285:IY393286 C393285:C393286 WVK327749:WVK327750 WLO327749:WLO327750 WBS327749:WBS327750 VRW327749:VRW327750 VIA327749:VIA327750 UYE327749:UYE327750 UOI327749:UOI327750 UEM327749:UEM327750 TUQ327749:TUQ327750 TKU327749:TKU327750 TAY327749:TAY327750 SRC327749:SRC327750 SHG327749:SHG327750 RXK327749:RXK327750 RNO327749:RNO327750 RDS327749:RDS327750 QTW327749:QTW327750 QKA327749:QKA327750 QAE327749:QAE327750 PQI327749:PQI327750 PGM327749:PGM327750 OWQ327749:OWQ327750 OMU327749:OMU327750 OCY327749:OCY327750 NTC327749:NTC327750 NJG327749:NJG327750 MZK327749:MZK327750 MPO327749:MPO327750 MFS327749:MFS327750 LVW327749:LVW327750 LMA327749:LMA327750 LCE327749:LCE327750 KSI327749:KSI327750 KIM327749:KIM327750 JYQ327749:JYQ327750 JOU327749:JOU327750 JEY327749:JEY327750 IVC327749:IVC327750 ILG327749:ILG327750 IBK327749:IBK327750 HRO327749:HRO327750 HHS327749:HHS327750 GXW327749:GXW327750 GOA327749:GOA327750 GEE327749:GEE327750 FUI327749:FUI327750 FKM327749:FKM327750 FAQ327749:FAQ327750 EQU327749:EQU327750 EGY327749:EGY327750 DXC327749:DXC327750 DNG327749:DNG327750 DDK327749:DDK327750 CTO327749:CTO327750 CJS327749:CJS327750 BZW327749:BZW327750 BQA327749:BQA327750 BGE327749:BGE327750 AWI327749:AWI327750 AMM327749:AMM327750 ACQ327749:ACQ327750 SU327749:SU327750 IY327749:IY327750 C327749:C327750 WVK262213:WVK262214 WLO262213:WLO262214 WBS262213:WBS262214 VRW262213:VRW262214 VIA262213:VIA262214 UYE262213:UYE262214 UOI262213:UOI262214 UEM262213:UEM262214 TUQ262213:TUQ262214 TKU262213:TKU262214 TAY262213:TAY262214 SRC262213:SRC262214 SHG262213:SHG262214 RXK262213:RXK262214 RNO262213:RNO262214 RDS262213:RDS262214 QTW262213:QTW262214 QKA262213:QKA262214 QAE262213:QAE262214 PQI262213:PQI262214 PGM262213:PGM262214 OWQ262213:OWQ262214 OMU262213:OMU262214 OCY262213:OCY262214 NTC262213:NTC262214 NJG262213:NJG262214 MZK262213:MZK262214 MPO262213:MPO262214 MFS262213:MFS262214 LVW262213:LVW262214 LMA262213:LMA262214 LCE262213:LCE262214 KSI262213:KSI262214 KIM262213:KIM262214 JYQ262213:JYQ262214 JOU262213:JOU262214 JEY262213:JEY262214 IVC262213:IVC262214 ILG262213:ILG262214 IBK262213:IBK262214 HRO262213:HRO262214 HHS262213:HHS262214 GXW262213:GXW262214 GOA262213:GOA262214 GEE262213:GEE262214 FUI262213:FUI262214 FKM262213:FKM262214 FAQ262213:FAQ262214 EQU262213:EQU262214 EGY262213:EGY262214 DXC262213:DXC262214 DNG262213:DNG262214 DDK262213:DDK262214 CTO262213:CTO262214 CJS262213:CJS262214 BZW262213:BZW262214 BQA262213:BQA262214 BGE262213:BGE262214 AWI262213:AWI262214 AMM262213:AMM262214 ACQ262213:ACQ262214 SU262213:SU262214 IY262213:IY262214 C262213:C262214 WVK196677:WVK196678 WLO196677:WLO196678 WBS196677:WBS196678 VRW196677:VRW196678 VIA196677:VIA196678 UYE196677:UYE196678 UOI196677:UOI196678 UEM196677:UEM196678 TUQ196677:TUQ196678 TKU196677:TKU196678 TAY196677:TAY196678 SRC196677:SRC196678 SHG196677:SHG196678 RXK196677:RXK196678 RNO196677:RNO196678 RDS196677:RDS196678 QTW196677:QTW196678 QKA196677:QKA196678 QAE196677:QAE196678 PQI196677:PQI196678 PGM196677:PGM196678 OWQ196677:OWQ196678 OMU196677:OMU196678 OCY196677:OCY196678 NTC196677:NTC196678 NJG196677:NJG196678 MZK196677:MZK196678 MPO196677:MPO196678 MFS196677:MFS196678 LVW196677:LVW196678 LMA196677:LMA196678 LCE196677:LCE196678 KSI196677:KSI196678 KIM196677:KIM196678 JYQ196677:JYQ196678 JOU196677:JOU196678 JEY196677:JEY196678 IVC196677:IVC196678 ILG196677:ILG196678 IBK196677:IBK196678 HRO196677:HRO196678 HHS196677:HHS196678 GXW196677:GXW196678 GOA196677:GOA196678 GEE196677:GEE196678 FUI196677:FUI196678 FKM196677:FKM196678 FAQ196677:FAQ196678 EQU196677:EQU196678 EGY196677:EGY196678 DXC196677:DXC196678 DNG196677:DNG196678 DDK196677:DDK196678 CTO196677:CTO196678 CJS196677:CJS196678 BZW196677:BZW196678 BQA196677:BQA196678 BGE196677:BGE196678 AWI196677:AWI196678 AMM196677:AMM196678 ACQ196677:ACQ196678 SU196677:SU196678 IY196677:IY196678 C196677:C196678 WVK131141:WVK131142 WLO131141:WLO131142 WBS131141:WBS131142 VRW131141:VRW131142 VIA131141:VIA131142 UYE131141:UYE131142 UOI131141:UOI131142 UEM131141:UEM131142 TUQ131141:TUQ131142 TKU131141:TKU131142 TAY131141:TAY131142 SRC131141:SRC131142 SHG131141:SHG131142 RXK131141:RXK131142 RNO131141:RNO131142 RDS131141:RDS131142 QTW131141:QTW131142 QKA131141:QKA131142 QAE131141:QAE131142 PQI131141:PQI131142 PGM131141:PGM131142 OWQ131141:OWQ131142 OMU131141:OMU131142 OCY131141:OCY131142 NTC131141:NTC131142 NJG131141:NJG131142 MZK131141:MZK131142 MPO131141:MPO131142 MFS131141:MFS131142 LVW131141:LVW131142 LMA131141:LMA131142 LCE131141:LCE131142 KSI131141:KSI131142 KIM131141:KIM131142 JYQ131141:JYQ131142 JOU131141:JOU131142 JEY131141:JEY131142 IVC131141:IVC131142 ILG131141:ILG131142 IBK131141:IBK131142 HRO131141:HRO131142 HHS131141:HHS131142 GXW131141:GXW131142 GOA131141:GOA131142 GEE131141:GEE131142 FUI131141:FUI131142 FKM131141:FKM131142 FAQ131141:FAQ131142 EQU131141:EQU131142 EGY131141:EGY131142 DXC131141:DXC131142 DNG131141:DNG131142 DDK131141:DDK131142 CTO131141:CTO131142 CJS131141:CJS131142 BZW131141:BZW131142 BQA131141:BQA131142 BGE131141:BGE131142 AWI131141:AWI131142 AMM131141:AMM131142 ACQ131141:ACQ131142 SU131141:SU131142 IY131141:IY131142 C131141:C131142 WVK65605:WVK65606 WLO65605:WLO65606 WBS65605:WBS65606 VRW65605:VRW65606 VIA65605:VIA65606 UYE65605:UYE65606 UOI65605:UOI65606 UEM65605:UEM65606 TUQ65605:TUQ65606 TKU65605:TKU65606 TAY65605:TAY65606 SRC65605:SRC65606 SHG65605:SHG65606 RXK65605:RXK65606 RNO65605:RNO65606 RDS65605:RDS65606 QTW65605:QTW65606 QKA65605:QKA65606 QAE65605:QAE65606 PQI65605:PQI65606 PGM65605:PGM65606 OWQ65605:OWQ65606 OMU65605:OMU65606 OCY65605:OCY65606 NTC65605:NTC65606 NJG65605:NJG65606 MZK65605:MZK65606 MPO65605:MPO65606 MFS65605:MFS65606 LVW65605:LVW65606 LMA65605:LMA65606 LCE65605:LCE65606 KSI65605:KSI65606 KIM65605:KIM65606 JYQ65605:JYQ65606 JOU65605:JOU65606 JEY65605:JEY65606 IVC65605:IVC65606 ILG65605:ILG65606 IBK65605:IBK65606 HRO65605:HRO65606 HHS65605:HHS65606 GXW65605:GXW65606 GOA65605:GOA65606 GEE65605:GEE65606 FUI65605:FUI65606 FKM65605:FKM65606 FAQ65605:FAQ65606 EQU65605:EQU65606 EGY65605:EGY65606 DXC65605:DXC65606 DNG65605:DNG65606 DDK65605:DDK65606 CTO65605:CTO65606 CJS65605:CJS65606 BZW65605:BZW65606 BQA65605:BQA65606 BGE65605:BGE65606 AWI65605:AWI65606 AMM65605:AMM65606 ACQ65605:ACQ65606 SU65605:SU65606 IY65605:IY65606 C65605:C65606 WVK61:WVK62 WLO61:WLO62 WBS61:WBS62 VRW61:VRW62 VIA61:VIA62 UYE61:UYE62 UOI61:UOI62 UEM61:UEM62 TUQ61:TUQ62 TKU61:TKU62 TAY61:TAY62 SRC61:SRC62 SHG61:SHG62 RXK61:RXK62 RNO61:RNO62 RDS61:RDS62 QTW61:QTW62 QKA61:QKA62 QAE61:QAE62 PQI61:PQI62 PGM61:PGM62 OWQ61:OWQ62 OMU61:OMU62 OCY61:OCY62 NTC61:NTC62 NJG61:NJG62 MZK61:MZK62 MPO61:MPO62 MFS61:MFS62 LVW61:LVW62 LMA61:LMA62 LCE61:LCE62 KSI61:KSI62 KIM61:KIM62 JYQ61:JYQ62 JOU61:JOU62 JEY61:JEY62 IVC61:IVC62 ILG61:ILG62 IBK61:IBK62 HRO61:HRO62 HHS61:HHS62 GXW61:GXW62 GOA61:GOA62 GEE61:GEE62 FUI61:FUI62 FKM61:FKM62 FAQ61:FAQ62 EQU61:EQU62 EGY61:EGY62 DXC61:DXC62 DNG61:DNG62 DDK61:DDK62 CTO61:CTO62 CJS61:CJS62 BZW61:BZW62 BQA61:BQA62 BGE61:BGE62 AWI61:AWI62 AMM61:AMM62 ACQ61:ACQ62 SU61:SU62 IY61:IY62 IY65:IY66 WVK983113:WVK983114 WLO983113:WLO983114 WBS983113:WBS983114 VRW983113:VRW983114 VIA983113:VIA983114 UYE983113:UYE983114 UOI983113:UOI983114 UEM983113:UEM983114 TUQ983113:TUQ983114 TKU983113:TKU983114 TAY983113:TAY983114 SRC983113:SRC983114 SHG983113:SHG983114 RXK983113:RXK983114 RNO983113:RNO983114 RDS983113:RDS983114 QTW983113:QTW983114 QKA983113:QKA983114 QAE983113:QAE983114 PQI983113:PQI983114 PGM983113:PGM983114 OWQ983113:OWQ983114 OMU983113:OMU983114 OCY983113:OCY983114 NTC983113:NTC983114 NJG983113:NJG983114 MZK983113:MZK983114 MPO983113:MPO983114 MFS983113:MFS983114 LVW983113:LVW983114 LMA983113:LMA983114 LCE983113:LCE983114 KSI983113:KSI983114 KIM983113:KIM983114 JYQ983113:JYQ983114 JOU983113:JOU983114 JEY983113:JEY983114 IVC983113:IVC983114 ILG983113:ILG983114 IBK983113:IBK983114 HRO983113:HRO983114 HHS983113:HHS983114 GXW983113:GXW983114 GOA983113:GOA983114 GEE983113:GEE983114 FUI983113:FUI983114 FKM983113:FKM983114 FAQ983113:FAQ983114 EQU983113:EQU983114 EGY983113:EGY983114 DXC983113:DXC983114 DNG983113:DNG983114 DDK983113:DDK983114 CTO983113:CTO983114 CJS983113:CJS983114 BZW983113:BZW983114 BQA983113:BQA983114 BGE983113:BGE983114 AWI983113:AWI983114 AMM983113:AMM983114 ACQ983113:ACQ983114 SU983113:SU983114 IY983113:IY983114 C983113:C983114 WVK917577:WVK917578 WLO917577:WLO917578 WBS917577:WBS917578 VRW917577:VRW917578 VIA917577:VIA917578 UYE917577:UYE917578 UOI917577:UOI917578 UEM917577:UEM917578 TUQ917577:TUQ917578 TKU917577:TKU917578 TAY917577:TAY917578 SRC917577:SRC917578 SHG917577:SHG917578 RXK917577:RXK917578 RNO917577:RNO917578 RDS917577:RDS917578 QTW917577:QTW917578 QKA917577:QKA917578 QAE917577:QAE917578 PQI917577:PQI917578 PGM917577:PGM917578 OWQ917577:OWQ917578 OMU917577:OMU917578 OCY917577:OCY917578 NTC917577:NTC917578 NJG917577:NJG917578 MZK917577:MZK917578 MPO917577:MPO917578 MFS917577:MFS917578 LVW917577:LVW917578 LMA917577:LMA917578 LCE917577:LCE917578 KSI917577:KSI917578 KIM917577:KIM917578 JYQ917577:JYQ917578 JOU917577:JOU917578 JEY917577:JEY917578 IVC917577:IVC917578 ILG917577:ILG917578 IBK917577:IBK917578 HRO917577:HRO917578 HHS917577:HHS917578 GXW917577:GXW917578 GOA917577:GOA917578 GEE917577:GEE917578 FUI917577:FUI917578 FKM917577:FKM917578 FAQ917577:FAQ917578 EQU917577:EQU917578 EGY917577:EGY917578 DXC917577:DXC917578 DNG917577:DNG917578 DDK917577:DDK917578 CTO917577:CTO917578 CJS917577:CJS917578 BZW917577:BZW917578 BQA917577:BQA917578 BGE917577:BGE917578 AWI917577:AWI917578 AMM917577:AMM917578 ACQ917577:ACQ917578 SU917577:SU917578 IY917577:IY917578 C917577:C917578 WVK852041:WVK852042 WLO852041:WLO852042 WBS852041:WBS852042 VRW852041:VRW852042 VIA852041:VIA852042 UYE852041:UYE852042 UOI852041:UOI852042 UEM852041:UEM852042 TUQ852041:TUQ852042 TKU852041:TKU852042 TAY852041:TAY852042 SRC852041:SRC852042 SHG852041:SHG852042 RXK852041:RXK852042 RNO852041:RNO852042 RDS852041:RDS852042 QTW852041:QTW852042 QKA852041:QKA852042 QAE852041:QAE852042 PQI852041:PQI852042 PGM852041:PGM852042 OWQ852041:OWQ852042 OMU852041:OMU852042 OCY852041:OCY852042 NTC852041:NTC852042 NJG852041:NJG852042 MZK852041:MZK852042 MPO852041:MPO852042 MFS852041:MFS852042 LVW852041:LVW852042 LMA852041:LMA852042 LCE852041:LCE852042 KSI852041:KSI852042 KIM852041:KIM852042 JYQ852041:JYQ852042 JOU852041:JOU852042 JEY852041:JEY852042 IVC852041:IVC852042 ILG852041:ILG852042 IBK852041:IBK852042 HRO852041:HRO852042 HHS852041:HHS852042 GXW852041:GXW852042 GOA852041:GOA852042 GEE852041:GEE852042 FUI852041:FUI852042 FKM852041:FKM852042 FAQ852041:FAQ852042 EQU852041:EQU852042 EGY852041:EGY852042 DXC852041:DXC852042 DNG852041:DNG852042 DDK852041:DDK852042 CTO852041:CTO852042 CJS852041:CJS852042 BZW852041:BZW852042 BQA852041:BQA852042 BGE852041:BGE852042 AWI852041:AWI852042 AMM852041:AMM852042 ACQ852041:ACQ852042 SU852041:SU852042 IY852041:IY852042 C852041:C852042 WVK786505:WVK786506 WLO786505:WLO786506 WBS786505:WBS786506 VRW786505:VRW786506 VIA786505:VIA786506 UYE786505:UYE786506 UOI786505:UOI786506 UEM786505:UEM786506 TUQ786505:TUQ786506 TKU786505:TKU786506 TAY786505:TAY786506 SRC786505:SRC786506 SHG786505:SHG786506 RXK786505:RXK786506 RNO786505:RNO786506 RDS786505:RDS786506 QTW786505:QTW786506 QKA786505:QKA786506 QAE786505:QAE786506 PQI786505:PQI786506 PGM786505:PGM786506 OWQ786505:OWQ786506 OMU786505:OMU786506 OCY786505:OCY786506 NTC786505:NTC786506 NJG786505:NJG786506 MZK786505:MZK786506 MPO786505:MPO786506 MFS786505:MFS786506 LVW786505:LVW786506 LMA786505:LMA786506 LCE786505:LCE786506 KSI786505:KSI786506 KIM786505:KIM786506 JYQ786505:JYQ786506 JOU786505:JOU786506 JEY786505:JEY786506 IVC786505:IVC786506 ILG786505:ILG786506 IBK786505:IBK786506 HRO786505:HRO786506 HHS786505:HHS786506 GXW786505:GXW786506 GOA786505:GOA786506 GEE786505:GEE786506 FUI786505:FUI786506 FKM786505:FKM786506 FAQ786505:FAQ786506 EQU786505:EQU786506 EGY786505:EGY786506 DXC786505:DXC786506 DNG786505:DNG786506 DDK786505:DDK786506 CTO786505:CTO786506 CJS786505:CJS786506 BZW786505:BZW786506 BQA786505:BQA786506 BGE786505:BGE786506 AWI786505:AWI786506 AMM786505:AMM786506 ACQ786505:ACQ786506 SU786505:SU786506 IY786505:IY786506 C786505:C786506 WVK720969:WVK720970 WLO720969:WLO720970 WBS720969:WBS720970 VRW720969:VRW720970 VIA720969:VIA720970 UYE720969:UYE720970 UOI720969:UOI720970 UEM720969:UEM720970 TUQ720969:TUQ720970 TKU720969:TKU720970 TAY720969:TAY720970 SRC720969:SRC720970 SHG720969:SHG720970 RXK720969:RXK720970 RNO720969:RNO720970 RDS720969:RDS720970 QTW720969:QTW720970 QKA720969:QKA720970 QAE720969:QAE720970 PQI720969:PQI720970 PGM720969:PGM720970 OWQ720969:OWQ720970 OMU720969:OMU720970 OCY720969:OCY720970 NTC720969:NTC720970 NJG720969:NJG720970 MZK720969:MZK720970 MPO720969:MPO720970 MFS720969:MFS720970 LVW720969:LVW720970 LMA720969:LMA720970 LCE720969:LCE720970 KSI720969:KSI720970 KIM720969:KIM720970 JYQ720969:JYQ720970 JOU720969:JOU720970 JEY720969:JEY720970 IVC720969:IVC720970 ILG720969:ILG720970 IBK720969:IBK720970 HRO720969:HRO720970 HHS720969:HHS720970 GXW720969:GXW720970 GOA720969:GOA720970 GEE720969:GEE720970 FUI720969:FUI720970 FKM720969:FKM720970 FAQ720969:FAQ720970 EQU720969:EQU720970 EGY720969:EGY720970 DXC720969:DXC720970 DNG720969:DNG720970 DDK720969:DDK720970 CTO720969:CTO720970 CJS720969:CJS720970 BZW720969:BZW720970 BQA720969:BQA720970 BGE720969:BGE720970 AWI720969:AWI720970 AMM720969:AMM720970 ACQ720969:ACQ720970 SU720969:SU720970 IY720969:IY720970 C720969:C720970 WVK655433:WVK655434 WLO655433:WLO655434 WBS655433:WBS655434 VRW655433:VRW655434 VIA655433:VIA655434 UYE655433:UYE655434 UOI655433:UOI655434 UEM655433:UEM655434 TUQ655433:TUQ655434 TKU655433:TKU655434 TAY655433:TAY655434 SRC655433:SRC655434 SHG655433:SHG655434 RXK655433:RXK655434 RNO655433:RNO655434 RDS655433:RDS655434 QTW655433:QTW655434 QKA655433:QKA655434 QAE655433:QAE655434 PQI655433:PQI655434 PGM655433:PGM655434 OWQ655433:OWQ655434 OMU655433:OMU655434 OCY655433:OCY655434 NTC655433:NTC655434 NJG655433:NJG655434 MZK655433:MZK655434 MPO655433:MPO655434 MFS655433:MFS655434 LVW655433:LVW655434 LMA655433:LMA655434 LCE655433:LCE655434 KSI655433:KSI655434 KIM655433:KIM655434 JYQ655433:JYQ655434 JOU655433:JOU655434 JEY655433:JEY655434 IVC655433:IVC655434 ILG655433:ILG655434 IBK655433:IBK655434 HRO655433:HRO655434 HHS655433:HHS655434 GXW655433:GXW655434 GOA655433:GOA655434 GEE655433:GEE655434 FUI655433:FUI655434 FKM655433:FKM655434 FAQ655433:FAQ655434 EQU655433:EQU655434 EGY655433:EGY655434 DXC655433:DXC655434 DNG655433:DNG655434 DDK655433:DDK655434 CTO655433:CTO655434 CJS655433:CJS655434 BZW655433:BZW655434 BQA655433:BQA655434 BGE655433:BGE655434 AWI655433:AWI655434 AMM655433:AMM655434 ACQ655433:ACQ655434 SU655433:SU655434 IY655433:IY655434 C655433:C655434 WVK589897:WVK589898 WLO589897:WLO589898 WBS589897:WBS589898 VRW589897:VRW589898 VIA589897:VIA589898 UYE589897:UYE589898 UOI589897:UOI589898 UEM589897:UEM589898 TUQ589897:TUQ589898 TKU589897:TKU589898 TAY589897:TAY589898 SRC589897:SRC589898 SHG589897:SHG589898 RXK589897:RXK589898 RNO589897:RNO589898 RDS589897:RDS589898 QTW589897:QTW589898 QKA589897:QKA589898 QAE589897:QAE589898 PQI589897:PQI589898 PGM589897:PGM589898 OWQ589897:OWQ589898 OMU589897:OMU589898 OCY589897:OCY589898 NTC589897:NTC589898 NJG589897:NJG589898 MZK589897:MZK589898 MPO589897:MPO589898 MFS589897:MFS589898 LVW589897:LVW589898 LMA589897:LMA589898 LCE589897:LCE589898 KSI589897:KSI589898 KIM589897:KIM589898 JYQ589897:JYQ589898 JOU589897:JOU589898 JEY589897:JEY589898 IVC589897:IVC589898 ILG589897:ILG589898 IBK589897:IBK589898 HRO589897:HRO589898 HHS589897:HHS589898 GXW589897:GXW589898 GOA589897:GOA589898 GEE589897:GEE589898 FUI589897:FUI589898 FKM589897:FKM589898 FAQ589897:FAQ589898 EQU589897:EQU589898 EGY589897:EGY589898 DXC589897:DXC589898 DNG589897:DNG589898 DDK589897:DDK589898 CTO589897:CTO589898 CJS589897:CJS589898 BZW589897:BZW589898 BQA589897:BQA589898 BGE589897:BGE589898 AWI589897:AWI589898 AMM589897:AMM589898 ACQ589897:ACQ589898 SU589897:SU589898 IY589897:IY589898 C589897:C589898 WVK524361:WVK524362 WLO524361:WLO524362 WBS524361:WBS524362 VRW524361:VRW524362 VIA524361:VIA524362 UYE524361:UYE524362 UOI524361:UOI524362 UEM524361:UEM524362 TUQ524361:TUQ524362 TKU524361:TKU524362 TAY524361:TAY524362 SRC524361:SRC524362 SHG524361:SHG524362 RXK524361:RXK524362 RNO524361:RNO524362 RDS524361:RDS524362 QTW524361:QTW524362 QKA524361:QKA524362 QAE524361:QAE524362 PQI524361:PQI524362 PGM524361:PGM524362 OWQ524361:OWQ524362 OMU524361:OMU524362 OCY524361:OCY524362 NTC524361:NTC524362 NJG524361:NJG524362 MZK524361:MZK524362 MPO524361:MPO524362 MFS524361:MFS524362 LVW524361:LVW524362 LMA524361:LMA524362 LCE524361:LCE524362 KSI524361:KSI524362 KIM524361:KIM524362 JYQ524361:JYQ524362 JOU524361:JOU524362 JEY524361:JEY524362 IVC524361:IVC524362 ILG524361:ILG524362 IBK524361:IBK524362 HRO524361:HRO524362 HHS524361:HHS524362 GXW524361:GXW524362 GOA524361:GOA524362 GEE524361:GEE524362 FUI524361:FUI524362 FKM524361:FKM524362 FAQ524361:FAQ524362 EQU524361:EQU524362 EGY524361:EGY524362 DXC524361:DXC524362 DNG524361:DNG524362 DDK524361:DDK524362 CTO524361:CTO524362 CJS524361:CJS524362 BZW524361:BZW524362 BQA524361:BQA524362 BGE524361:BGE524362 AWI524361:AWI524362 AMM524361:AMM524362 ACQ524361:ACQ524362 SU524361:SU524362 IY524361:IY524362 C524361:C524362 WVK458825:WVK458826 WLO458825:WLO458826 WBS458825:WBS458826 VRW458825:VRW458826 VIA458825:VIA458826 UYE458825:UYE458826 UOI458825:UOI458826 UEM458825:UEM458826 TUQ458825:TUQ458826 TKU458825:TKU458826 TAY458825:TAY458826 SRC458825:SRC458826 SHG458825:SHG458826 RXK458825:RXK458826 RNO458825:RNO458826 RDS458825:RDS458826 QTW458825:QTW458826 QKA458825:QKA458826 QAE458825:QAE458826 PQI458825:PQI458826 PGM458825:PGM458826 OWQ458825:OWQ458826 OMU458825:OMU458826 OCY458825:OCY458826 NTC458825:NTC458826 NJG458825:NJG458826 MZK458825:MZK458826 MPO458825:MPO458826 MFS458825:MFS458826 LVW458825:LVW458826 LMA458825:LMA458826 LCE458825:LCE458826 KSI458825:KSI458826 KIM458825:KIM458826 JYQ458825:JYQ458826 JOU458825:JOU458826 JEY458825:JEY458826 IVC458825:IVC458826 ILG458825:ILG458826 IBK458825:IBK458826 HRO458825:HRO458826 HHS458825:HHS458826 GXW458825:GXW458826 GOA458825:GOA458826 GEE458825:GEE458826 FUI458825:FUI458826 FKM458825:FKM458826 FAQ458825:FAQ458826 EQU458825:EQU458826 EGY458825:EGY458826 DXC458825:DXC458826 DNG458825:DNG458826 DDK458825:DDK458826 CTO458825:CTO458826 CJS458825:CJS458826 BZW458825:BZW458826 BQA458825:BQA458826 BGE458825:BGE458826 AWI458825:AWI458826 AMM458825:AMM458826 ACQ458825:ACQ458826 SU458825:SU458826 IY458825:IY458826 C458825:C458826 WVK393289:WVK393290 WLO393289:WLO393290 WBS393289:WBS393290 VRW393289:VRW393290 VIA393289:VIA393290 UYE393289:UYE393290 UOI393289:UOI393290 UEM393289:UEM393290 TUQ393289:TUQ393290 TKU393289:TKU393290 TAY393289:TAY393290 SRC393289:SRC393290 SHG393289:SHG393290 RXK393289:RXK393290 RNO393289:RNO393290 RDS393289:RDS393290 QTW393289:QTW393290 QKA393289:QKA393290 QAE393289:QAE393290 PQI393289:PQI393290 PGM393289:PGM393290 OWQ393289:OWQ393290 OMU393289:OMU393290 OCY393289:OCY393290 NTC393289:NTC393290 NJG393289:NJG393290 MZK393289:MZK393290 MPO393289:MPO393290 MFS393289:MFS393290 LVW393289:LVW393290 LMA393289:LMA393290 LCE393289:LCE393290 KSI393289:KSI393290 KIM393289:KIM393290 JYQ393289:JYQ393290 JOU393289:JOU393290 JEY393289:JEY393290 IVC393289:IVC393290 ILG393289:ILG393290 IBK393289:IBK393290 HRO393289:HRO393290 HHS393289:HHS393290 GXW393289:GXW393290 GOA393289:GOA393290 GEE393289:GEE393290 FUI393289:FUI393290 FKM393289:FKM393290 FAQ393289:FAQ393290 EQU393289:EQU393290 EGY393289:EGY393290 DXC393289:DXC393290 DNG393289:DNG393290 DDK393289:DDK393290 CTO393289:CTO393290 CJS393289:CJS393290 BZW393289:BZW393290 BQA393289:BQA393290 BGE393289:BGE393290 AWI393289:AWI393290 AMM393289:AMM393290 ACQ393289:ACQ393290 SU393289:SU393290 IY393289:IY393290 C393289:C393290 WVK327753:WVK327754 WLO327753:WLO327754 WBS327753:WBS327754 VRW327753:VRW327754 VIA327753:VIA327754 UYE327753:UYE327754 UOI327753:UOI327754 UEM327753:UEM327754 TUQ327753:TUQ327754 TKU327753:TKU327754 TAY327753:TAY327754 SRC327753:SRC327754 SHG327753:SHG327754 RXK327753:RXK327754 RNO327753:RNO327754 RDS327753:RDS327754 QTW327753:QTW327754 QKA327753:QKA327754 QAE327753:QAE327754 PQI327753:PQI327754 PGM327753:PGM327754 OWQ327753:OWQ327754 OMU327753:OMU327754 OCY327753:OCY327754 NTC327753:NTC327754 NJG327753:NJG327754 MZK327753:MZK327754 MPO327753:MPO327754 MFS327753:MFS327754 LVW327753:LVW327754 LMA327753:LMA327754 LCE327753:LCE327754 KSI327753:KSI327754 KIM327753:KIM327754 JYQ327753:JYQ327754 JOU327753:JOU327754 JEY327753:JEY327754 IVC327753:IVC327754 ILG327753:ILG327754 IBK327753:IBK327754 HRO327753:HRO327754 HHS327753:HHS327754 GXW327753:GXW327754 GOA327753:GOA327754 GEE327753:GEE327754 FUI327753:FUI327754 FKM327753:FKM327754 FAQ327753:FAQ327754 EQU327753:EQU327754 EGY327753:EGY327754 DXC327753:DXC327754 DNG327753:DNG327754 DDK327753:DDK327754 CTO327753:CTO327754 CJS327753:CJS327754 BZW327753:BZW327754 BQA327753:BQA327754 BGE327753:BGE327754 AWI327753:AWI327754 AMM327753:AMM327754 ACQ327753:ACQ327754 SU327753:SU327754 IY327753:IY327754 C327753:C327754 WVK262217:WVK262218 WLO262217:WLO262218 WBS262217:WBS262218 VRW262217:VRW262218 VIA262217:VIA262218 UYE262217:UYE262218 UOI262217:UOI262218 UEM262217:UEM262218 TUQ262217:TUQ262218 TKU262217:TKU262218 TAY262217:TAY262218 SRC262217:SRC262218 SHG262217:SHG262218 RXK262217:RXK262218 RNO262217:RNO262218 RDS262217:RDS262218 QTW262217:QTW262218 QKA262217:QKA262218 QAE262217:QAE262218 PQI262217:PQI262218 PGM262217:PGM262218 OWQ262217:OWQ262218 OMU262217:OMU262218 OCY262217:OCY262218 NTC262217:NTC262218 NJG262217:NJG262218 MZK262217:MZK262218 MPO262217:MPO262218 MFS262217:MFS262218 LVW262217:LVW262218 LMA262217:LMA262218 LCE262217:LCE262218 KSI262217:KSI262218 KIM262217:KIM262218 JYQ262217:JYQ262218 JOU262217:JOU262218 JEY262217:JEY262218 IVC262217:IVC262218 ILG262217:ILG262218 IBK262217:IBK262218 HRO262217:HRO262218 HHS262217:HHS262218 GXW262217:GXW262218 GOA262217:GOA262218 GEE262217:GEE262218 FUI262217:FUI262218 FKM262217:FKM262218 FAQ262217:FAQ262218 EQU262217:EQU262218 EGY262217:EGY262218 DXC262217:DXC262218 DNG262217:DNG262218 DDK262217:DDK262218 CTO262217:CTO262218 CJS262217:CJS262218 BZW262217:BZW262218 BQA262217:BQA262218 BGE262217:BGE262218 AWI262217:AWI262218 AMM262217:AMM262218 ACQ262217:ACQ262218 SU262217:SU262218 IY262217:IY262218 C262217:C262218 WVK196681:WVK196682 WLO196681:WLO196682 WBS196681:WBS196682 VRW196681:VRW196682 VIA196681:VIA196682 UYE196681:UYE196682 UOI196681:UOI196682 UEM196681:UEM196682 TUQ196681:TUQ196682 TKU196681:TKU196682 TAY196681:TAY196682 SRC196681:SRC196682 SHG196681:SHG196682 RXK196681:RXK196682 RNO196681:RNO196682 RDS196681:RDS196682 QTW196681:QTW196682 QKA196681:QKA196682 QAE196681:QAE196682 PQI196681:PQI196682 PGM196681:PGM196682 OWQ196681:OWQ196682 OMU196681:OMU196682 OCY196681:OCY196682 NTC196681:NTC196682 NJG196681:NJG196682 MZK196681:MZK196682 MPO196681:MPO196682 MFS196681:MFS196682 LVW196681:LVW196682 LMA196681:LMA196682 LCE196681:LCE196682 KSI196681:KSI196682 KIM196681:KIM196682 JYQ196681:JYQ196682 JOU196681:JOU196682 JEY196681:JEY196682 IVC196681:IVC196682 ILG196681:ILG196682 IBK196681:IBK196682 HRO196681:HRO196682 HHS196681:HHS196682 GXW196681:GXW196682 GOA196681:GOA196682 GEE196681:GEE196682 FUI196681:FUI196682 FKM196681:FKM196682 FAQ196681:FAQ196682 EQU196681:EQU196682 EGY196681:EGY196682 DXC196681:DXC196682 DNG196681:DNG196682 DDK196681:DDK196682 CTO196681:CTO196682 CJS196681:CJS196682 BZW196681:BZW196682 BQA196681:BQA196682 BGE196681:BGE196682 AWI196681:AWI196682 AMM196681:AMM196682 ACQ196681:ACQ196682 SU196681:SU196682 IY196681:IY196682 C196681:C196682 WVK131145:WVK131146 WLO131145:WLO131146 WBS131145:WBS131146 VRW131145:VRW131146 VIA131145:VIA131146 UYE131145:UYE131146 UOI131145:UOI131146 UEM131145:UEM131146 TUQ131145:TUQ131146 TKU131145:TKU131146 TAY131145:TAY131146 SRC131145:SRC131146 SHG131145:SHG131146 RXK131145:RXK131146 RNO131145:RNO131146 RDS131145:RDS131146 QTW131145:QTW131146 QKA131145:QKA131146 QAE131145:QAE131146 PQI131145:PQI131146 PGM131145:PGM131146 OWQ131145:OWQ131146 OMU131145:OMU131146 OCY131145:OCY131146 NTC131145:NTC131146 NJG131145:NJG131146 MZK131145:MZK131146 MPO131145:MPO131146 MFS131145:MFS131146 LVW131145:LVW131146 LMA131145:LMA131146 LCE131145:LCE131146 KSI131145:KSI131146 KIM131145:KIM131146 JYQ131145:JYQ131146 JOU131145:JOU131146 JEY131145:JEY131146 IVC131145:IVC131146 ILG131145:ILG131146 IBK131145:IBK131146 HRO131145:HRO131146 HHS131145:HHS131146 GXW131145:GXW131146 GOA131145:GOA131146 GEE131145:GEE131146 FUI131145:FUI131146 FKM131145:FKM131146 FAQ131145:FAQ131146 EQU131145:EQU131146 EGY131145:EGY131146 DXC131145:DXC131146 DNG131145:DNG131146 DDK131145:DDK131146 CTO131145:CTO131146 CJS131145:CJS131146 BZW131145:BZW131146 BQA131145:BQA131146 BGE131145:BGE131146 AWI131145:AWI131146 AMM131145:AMM131146 ACQ131145:ACQ131146 SU131145:SU131146 IY131145:IY131146 C131145:C131146 WVK65609:WVK65610 WLO65609:WLO65610 WBS65609:WBS65610 VRW65609:VRW65610 VIA65609:VIA65610 UYE65609:UYE65610 UOI65609:UOI65610 UEM65609:UEM65610 TUQ65609:TUQ65610 TKU65609:TKU65610 TAY65609:TAY65610 SRC65609:SRC65610 SHG65609:SHG65610 RXK65609:RXK65610 RNO65609:RNO65610 RDS65609:RDS65610 QTW65609:QTW65610 QKA65609:QKA65610 QAE65609:QAE65610 PQI65609:PQI65610 PGM65609:PGM65610 OWQ65609:OWQ65610 OMU65609:OMU65610 OCY65609:OCY65610 NTC65609:NTC65610 NJG65609:NJG65610 MZK65609:MZK65610 MPO65609:MPO65610 MFS65609:MFS65610 LVW65609:LVW65610 LMA65609:LMA65610 LCE65609:LCE65610 KSI65609:KSI65610 KIM65609:KIM65610 JYQ65609:JYQ65610 JOU65609:JOU65610 JEY65609:JEY65610 IVC65609:IVC65610 ILG65609:ILG65610 IBK65609:IBK65610 HRO65609:HRO65610 HHS65609:HHS65610 GXW65609:GXW65610 GOA65609:GOA65610 GEE65609:GEE65610 FUI65609:FUI65610 FKM65609:FKM65610 FAQ65609:FAQ65610 EQU65609:EQU65610 EGY65609:EGY65610 DXC65609:DXC65610 DNG65609:DNG65610 DDK65609:DDK65610 CTO65609:CTO65610 CJS65609:CJS65610 BZW65609:BZW65610 BQA65609:BQA65610 BGE65609:BGE65610 AWI65609:AWI65610 AMM65609:AMM65610 ACQ65609:ACQ65610 SU65609:SU65610 IY65609:IY65610 C65609:C65610 WVK65:WVK66 WLO65:WLO66 WBS65:WBS66 VRW65:VRW66 VIA65:VIA66 UYE65:UYE66 UOI65:UOI66 UEM65:UEM66 TUQ65:TUQ66 TKU65:TKU66 TAY65:TAY66 SRC65:SRC66 SHG65:SHG66 RXK65:RXK66 RNO65:RNO66 RDS65:RDS66 QTW65:QTW66 QKA65:QKA66 QAE65:QAE66 PQI65:PQI66 PGM65:PGM66 OWQ65:OWQ66 OMU65:OMU66 OCY65:OCY66 NTC65:NTC66 NJG65:NJG66 MZK65:MZK66 MPO65:MPO66 MFS65:MFS66 LVW65:LVW66 LMA65:LMA66 LCE65:LCE66 KSI65:KSI66 KIM65:KIM66 JYQ65:JYQ66 JOU65:JOU66 JEY65:JEY66 IVC65:IVC66 ILG65:ILG66 IBK65:IBK66 HRO65:HRO66 HHS65:HHS66 GXW65:GXW66 GOA65:GOA66 GEE65:GEE66 FUI65:FUI66 FKM65:FKM66 FAQ65:FAQ66 EQU65:EQU66 EGY65:EGY66 DXC65:DXC66 DNG65:DNG66 DDK65:DDK66 CTO65:CTO66 CJS65:CJS66 BZW65:BZW66 BQA65:BQA66 BGE65:BGE66 AWI65:AWI66 AMM65:AMM66 ACQ65:ACQ66 C61:C62 C65:C66" xr:uid="{9D26D7F5-ACF9-49CD-96B9-D66F4387054C}">
      <formula1>$E$7:$E$8</formula1>
    </dataValidation>
    <dataValidation type="list" allowBlank="1" showInputMessage="1" showErrorMessage="1" sqref="B113:B115 WVJ983131:WVJ983133 WLN983131:WLN983133 WBR983131:WBR983133 VRV983131:VRV983133 VHZ983131:VHZ983133 UYD983131:UYD983133 UOH983131:UOH983133 UEL983131:UEL983133 TUP983131:TUP983133 TKT983131:TKT983133 TAX983131:TAX983133 SRB983131:SRB983133 SHF983131:SHF983133 RXJ983131:RXJ983133 RNN983131:RNN983133 RDR983131:RDR983133 QTV983131:QTV983133 QJZ983131:QJZ983133 QAD983131:QAD983133 PQH983131:PQH983133 PGL983131:PGL983133 OWP983131:OWP983133 OMT983131:OMT983133 OCX983131:OCX983133 NTB983131:NTB983133 NJF983131:NJF983133 MZJ983131:MZJ983133 MPN983131:MPN983133 MFR983131:MFR983133 LVV983131:LVV983133 LLZ983131:LLZ983133 LCD983131:LCD983133 KSH983131:KSH983133 KIL983131:KIL983133 JYP983131:JYP983133 JOT983131:JOT983133 JEX983131:JEX983133 IVB983131:IVB983133 ILF983131:ILF983133 IBJ983131:IBJ983133 HRN983131:HRN983133 HHR983131:HHR983133 GXV983131:GXV983133 GNZ983131:GNZ983133 GED983131:GED983133 FUH983131:FUH983133 FKL983131:FKL983133 FAP983131:FAP983133 EQT983131:EQT983133 EGX983131:EGX983133 DXB983131:DXB983133 DNF983131:DNF983133 DDJ983131:DDJ983133 CTN983131:CTN983133 CJR983131:CJR983133 BZV983131:BZV983133 BPZ983131:BPZ983133 BGD983131:BGD983133 AWH983131:AWH983133 AML983131:AML983133 ACP983131:ACP983133 ST983131:ST983133 IX983131:IX983133 B983131:B983133 WVJ917595:WVJ917597 WLN917595:WLN917597 WBR917595:WBR917597 VRV917595:VRV917597 VHZ917595:VHZ917597 UYD917595:UYD917597 UOH917595:UOH917597 UEL917595:UEL917597 TUP917595:TUP917597 TKT917595:TKT917597 TAX917595:TAX917597 SRB917595:SRB917597 SHF917595:SHF917597 RXJ917595:RXJ917597 RNN917595:RNN917597 RDR917595:RDR917597 QTV917595:QTV917597 QJZ917595:QJZ917597 QAD917595:QAD917597 PQH917595:PQH917597 PGL917595:PGL917597 OWP917595:OWP917597 OMT917595:OMT917597 OCX917595:OCX917597 NTB917595:NTB917597 NJF917595:NJF917597 MZJ917595:MZJ917597 MPN917595:MPN917597 MFR917595:MFR917597 LVV917595:LVV917597 LLZ917595:LLZ917597 LCD917595:LCD917597 KSH917595:KSH917597 KIL917595:KIL917597 JYP917595:JYP917597 JOT917595:JOT917597 JEX917595:JEX917597 IVB917595:IVB917597 ILF917595:ILF917597 IBJ917595:IBJ917597 HRN917595:HRN917597 HHR917595:HHR917597 GXV917595:GXV917597 GNZ917595:GNZ917597 GED917595:GED917597 FUH917595:FUH917597 FKL917595:FKL917597 FAP917595:FAP917597 EQT917595:EQT917597 EGX917595:EGX917597 DXB917595:DXB917597 DNF917595:DNF917597 DDJ917595:DDJ917597 CTN917595:CTN917597 CJR917595:CJR917597 BZV917595:BZV917597 BPZ917595:BPZ917597 BGD917595:BGD917597 AWH917595:AWH917597 AML917595:AML917597 ACP917595:ACP917597 ST917595:ST917597 IX917595:IX917597 B917595:B917597 WVJ852059:WVJ852061 WLN852059:WLN852061 WBR852059:WBR852061 VRV852059:VRV852061 VHZ852059:VHZ852061 UYD852059:UYD852061 UOH852059:UOH852061 UEL852059:UEL852061 TUP852059:TUP852061 TKT852059:TKT852061 TAX852059:TAX852061 SRB852059:SRB852061 SHF852059:SHF852061 RXJ852059:RXJ852061 RNN852059:RNN852061 RDR852059:RDR852061 QTV852059:QTV852061 QJZ852059:QJZ852061 QAD852059:QAD852061 PQH852059:PQH852061 PGL852059:PGL852061 OWP852059:OWP852061 OMT852059:OMT852061 OCX852059:OCX852061 NTB852059:NTB852061 NJF852059:NJF852061 MZJ852059:MZJ852061 MPN852059:MPN852061 MFR852059:MFR852061 LVV852059:LVV852061 LLZ852059:LLZ852061 LCD852059:LCD852061 KSH852059:KSH852061 KIL852059:KIL852061 JYP852059:JYP852061 JOT852059:JOT852061 JEX852059:JEX852061 IVB852059:IVB852061 ILF852059:ILF852061 IBJ852059:IBJ852061 HRN852059:HRN852061 HHR852059:HHR852061 GXV852059:GXV852061 GNZ852059:GNZ852061 GED852059:GED852061 FUH852059:FUH852061 FKL852059:FKL852061 FAP852059:FAP852061 EQT852059:EQT852061 EGX852059:EGX852061 DXB852059:DXB852061 DNF852059:DNF852061 DDJ852059:DDJ852061 CTN852059:CTN852061 CJR852059:CJR852061 BZV852059:BZV852061 BPZ852059:BPZ852061 BGD852059:BGD852061 AWH852059:AWH852061 AML852059:AML852061 ACP852059:ACP852061 ST852059:ST852061 IX852059:IX852061 B852059:B852061 WVJ786523:WVJ786525 WLN786523:WLN786525 WBR786523:WBR786525 VRV786523:VRV786525 VHZ786523:VHZ786525 UYD786523:UYD786525 UOH786523:UOH786525 UEL786523:UEL786525 TUP786523:TUP786525 TKT786523:TKT786525 TAX786523:TAX786525 SRB786523:SRB786525 SHF786523:SHF786525 RXJ786523:RXJ786525 RNN786523:RNN786525 RDR786523:RDR786525 QTV786523:QTV786525 QJZ786523:QJZ786525 QAD786523:QAD786525 PQH786523:PQH786525 PGL786523:PGL786525 OWP786523:OWP786525 OMT786523:OMT786525 OCX786523:OCX786525 NTB786523:NTB786525 NJF786523:NJF786525 MZJ786523:MZJ786525 MPN786523:MPN786525 MFR786523:MFR786525 LVV786523:LVV786525 LLZ786523:LLZ786525 LCD786523:LCD786525 KSH786523:KSH786525 KIL786523:KIL786525 JYP786523:JYP786525 JOT786523:JOT786525 JEX786523:JEX786525 IVB786523:IVB786525 ILF786523:ILF786525 IBJ786523:IBJ786525 HRN786523:HRN786525 HHR786523:HHR786525 GXV786523:GXV786525 GNZ786523:GNZ786525 GED786523:GED786525 FUH786523:FUH786525 FKL786523:FKL786525 FAP786523:FAP786525 EQT786523:EQT786525 EGX786523:EGX786525 DXB786523:DXB786525 DNF786523:DNF786525 DDJ786523:DDJ786525 CTN786523:CTN786525 CJR786523:CJR786525 BZV786523:BZV786525 BPZ786523:BPZ786525 BGD786523:BGD786525 AWH786523:AWH786525 AML786523:AML786525 ACP786523:ACP786525 ST786523:ST786525 IX786523:IX786525 B786523:B786525 WVJ720987:WVJ720989 WLN720987:WLN720989 WBR720987:WBR720989 VRV720987:VRV720989 VHZ720987:VHZ720989 UYD720987:UYD720989 UOH720987:UOH720989 UEL720987:UEL720989 TUP720987:TUP720989 TKT720987:TKT720989 TAX720987:TAX720989 SRB720987:SRB720989 SHF720987:SHF720989 RXJ720987:RXJ720989 RNN720987:RNN720989 RDR720987:RDR720989 QTV720987:QTV720989 QJZ720987:QJZ720989 QAD720987:QAD720989 PQH720987:PQH720989 PGL720987:PGL720989 OWP720987:OWP720989 OMT720987:OMT720989 OCX720987:OCX720989 NTB720987:NTB720989 NJF720987:NJF720989 MZJ720987:MZJ720989 MPN720987:MPN720989 MFR720987:MFR720989 LVV720987:LVV720989 LLZ720987:LLZ720989 LCD720987:LCD720989 KSH720987:KSH720989 KIL720987:KIL720989 JYP720987:JYP720989 JOT720987:JOT720989 JEX720987:JEX720989 IVB720987:IVB720989 ILF720987:ILF720989 IBJ720987:IBJ720989 HRN720987:HRN720989 HHR720987:HHR720989 GXV720987:GXV720989 GNZ720987:GNZ720989 GED720987:GED720989 FUH720987:FUH720989 FKL720987:FKL720989 FAP720987:FAP720989 EQT720987:EQT720989 EGX720987:EGX720989 DXB720987:DXB720989 DNF720987:DNF720989 DDJ720987:DDJ720989 CTN720987:CTN720989 CJR720987:CJR720989 BZV720987:BZV720989 BPZ720987:BPZ720989 BGD720987:BGD720989 AWH720987:AWH720989 AML720987:AML720989 ACP720987:ACP720989 ST720987:ST720989 IX720987:IX720989 B720987:B720989 WVJ655451:WVJ655453 WLN655451:WLN655453 WBR655451:WBR655453 VRV655451:VRV655453 VHZ655451:VHZ655453 UYD655451:UYD655453 UOH655451:UOH655453 UEL655451:UEL655453 TUP655451:TUP655453 TKT655451:TKT655453 TAX655451:TAX655453 SRB655451:SRB655453 SHF655451:SHF655453 RXJ655451:RXJ655453 RNN655451:RNN655453 RDR655451:RDR655453 QTV655451:QTV655453 QJZ655451:QJZ655453 QAD655451:QAD655453 PQH655451:PQH655453 PGL655451:PGL655453 OWP655451:OWP655453 OMT655451:OMT655453 OCX655451:OCX655453 NTB655451:NTB655453 NJF655451:NJF655453 MZJ655451:MZJ655453 MPN655451:MPN655453 MFR655451:MFR655453 LVV655451:LVV655453 LLZ655451:LLZ655453 LCD655451:LCD655453 KSH655451:KSH655453 KIL655451:KIL655453 JYP655451:JYP655453 JOT655451:JOT655453 JEX655451:JEX655453 IVB655451:IVB655453 ILF655451:ILF655453 IBJ655451:IBJ655453 HRN655451:HRN655453 HHR655451:HHR655453 GXV655451:GXV655453 GNZ655451:GNZ655453 GED655451:GED655453 FUH655451:FUH655453 FKL655451:FKL655453 FAP655451:FAP655453 EQT655451:EQT655453 EGX655451:EGX655453 DXB655451:DXB655453 DNF655451:DNF655453 DDJ655451:DDJ655453 CTN655451:CTN655453 CJR655451:CJR655453 BZV655451:BZV655453 BPZ655451:BPZ655453 BGD655451:BGD655453 AWH655451:AWH655453 AML655451:AML655453 ACP655451:ACP655453 ST655451:ST655453 IX655451:IX655453 B655451:B655453 WVJ589915:WVJ589917 WLN589915:WLN589917 WBR589915:WBR589917 VRV589915:VRV589917 VHZ589915:VHZ589917 UYD589915:UYD589917 UOH589915:UOH589917 UEL589915:UEL589917 TUP589915:TUP589917 TKT589915:TKT589917 TAX589915:TAX589917 SRB589915:SRB589917 SHF589915:SHF589917 RXJ589915:RXJ589917 RNN589915:RNN589917 RDR589915:RDR589917 QTV589915:QTV589917 QJZ589915:QJZ589917 QAD589915:QAD589917 PQH589915:PQH589917 PGL589915:PGL589917 OWP589915:OWP589917 OMT589915:OMT589917 OCX589915:OCX589917 NTB589915:NTB589917 NJF589915:NJF589917 MZJ589915:MZJ589917 MPN589915:MPN589917 MFR589915:MFR589917 LVV589915:LVV589917 LLZ589915:LLZ589917 LCD589915:LCD589917 KSH589915:KSH589917 KIL589915:KIL589917 JYP589915:JYP589917 JOT589915:JOT589917 JEX589915:JEX589917 IVB589915:IVB589917 ILF589915:ILF589917 IBJ589915:IBJ589917 HRN589915:HRN589917 HHR589915:HHR589917 GXV589915:GXV589917 GNZ589915:GNZ589917 GED589915:GED589917 FUH589915:FUH589917 FKL589915:FKL589917 FAP589915:FAP589917 EQT589915:EQT589917 EGX589915:EGX589917 DXB589915:DXB589917 DNF589915:DNF589917 DDJ589915:DDJ589917 CTN589915:CTN589917 CJR589915:CJR589917 BZV589915:BZV589917 BPZ589915:BPZ589917 BGD589915:BGD589917 AWH589915:AWH589917 AML589915:AML589917 ACP589915:ACP589917 ST589915:ST589917 IX589915:IX589917 B589915:B589917 WVJ524379:WVJ524381 WLN524379:WLN524381 WBR524379:WBR524381 VRV524379:VRV524381 VHZ524379:VHZ524381 UYD524379:UYD524381 UOH524379:UOH524381 UEL524379:UEL524381 TUP524379:TUP524381 TKT524379:TKT524381 TAX524379:TAX524381 SRB524379:SRB524381 SHF524379:SHF524381 RXJ524379:RXJ524381 RNN524379:RNN524381 RDR524379:RDR524381 QTV524379:QTV524381 QJZ524379:QJZ524381 QAD524379:QAD524381 PQH524379:PQH524381 PGL524379:PGL524381 OWP524379:OWP524381 OMT524379:OMT524381 OCX524379:OCX524381 NTB524379:NTB524381 NJF524379:NJF524381 MZJ524379:MZJ524381 MPN524379:MPN524381 MFR524379:MFR524381 LVV524379:LVV524381 LLZ524379:LLZ524381 LCD524379:LCD524381 KSH524379:KSH524381 KIL524379:KIL524381 JYP524379:JYP524381 JOT524379:JOT524381 JEX524379:JEX524381 IVB524379:IVB524381 ILF524379:ILF524381 IBJ524379:IBJ524381 HRN524379:HRN524381 HHR524379:HHR524381 GXV524379:GXV524381 GNZ524379:GNZ524381 GED524379:GED524381 FUH524379:FUH524381 FKL524379:FKL524381 FAP524379:FAP524381 EQT524379:EQT524381 EGX524379:EGX524381 DXB524379:DXB524381 DNF524379:DNF524381 DDJ524379:DDJ524381 CTN524379:CTN524381 CJR524379:CJR524381 BZV524379:BZV524381 BPZ524379:BPZ524381 BGD524379:BGD524381 AWH524379:AWH524381 AML524379:AML524381 ACP524379:ACP524381 ST524379:ST524381 IX524379:IX524381 B524379:B524381 WVJ458843:WVJ458845 WLN458843:WLN458845 WBR458843:WBR458845 VRV458843:VRV458845 VHZ458843:VHZ458845 UYD458843:UYD458845 UOH458843:UOH458845 UEL458843:UEL458845 TUP458843:TUP458845 TKT458843:TKT458845 TAX458843:TAX458845 SRB458843:SRB458845 SHF458843:SHF458845 RXJ458843:RXJ458845 RNN458843:RNN458845 RDR458843:RDR458845 QTV458843:QTV458845 QJZ458843:QJZ458845 QAD458843:QAD458845 PQH458843:PQH458845 PGL458843:PGL458845 OWP458843:OWP458845 OMT458843:OMT458845 OCX458843:OCX458845 NTB458843:NTB458845 NJF458843:NJF458845 MZJ458843:MZJ458845 MPN458843:MPN458845 MFR458843:MFR458845 LVV458843:LVV458845 LLZ458843:LLZ458845 LCD458843:LCD458845 KSH458843:KSH458845 KIL458843:KIL458845 JYP458843:JYP458845 JOT458843:JOT458845 JEX458843:JEX458845 IVB458843:IVB458845 ILF458843:ILF458845 IBJ458843:IBJ458845 HRN458843:HRN458845 HHR458843:HHR458845 GXV458843:GXV458845 GNZ458843:GNZ458845 GED458843:GED458845 FUH458843:FUH458845 FKL458843:FKL458845 FAP458843:FAP458845 EQT458843:EQT458845 EGX458843:EGX458845 DXB458843:DXB458845 DNF458843:DNF458845 DDJ458843:DDJ458845 CTN458843:CTN458845 CJR458843:CJR458845 BZV458843:BZV458845 BPZ458843:BPZ458845 BGD458843:BGD458845 AWH458843:AWH458845 AML458843:AML458845 ACP458843:ACP458845 ST458843:ST458845 IX458843:IX458845 B458843:B458845 WVJ393307:WVJ393309 WLN393307:WLN393309 WBR393307:WBR393309 VRV393307:VRV393309 VHZ393307:VHZ393309 UYD393307:UYD393309 UOH393307:UOH393309 UEL393307:UEL393309 TUP393307:TUP393309 TKT393307:TKT393309 TAX393307:TAX393309 SRB393307:SRB393309 SHF393307:SHF393309 RXJ393307:RXJ393309 RNN393307:RNN393309 RDR393307:RDR393309 QTV393307:QTV393309 QJZ393307:QJZ393309 QAD393307:QAD393309 PQH393307:PQH393309 PGL393307:PGL393309 OWP393307:OWP393309 OMT393307:OMT393309 OCX393307:OCX393309 NTB393307:NTB393309 NJF393307:NJF393309 MZJ393307:MZJ393309 MPN393307:MPN393309 MFR393307:MFR393309 LVV393307:LVV393309 LLZ393307:LLZ393309 LCD393307:LCD393309 KSH393307:KSH393309 KIL393307:KIL393309 JYP393307:JYP393309 JOT393307:JOT393309 JEX393307:JEX393309 IVB393307:IVB393309 ILF393307:ILF393309 IBJ393307:IBJ393309 HRN393307:HRN393309 HHR393307:HHR393309 GXV393307:GXV393309 GNZ393307:GNZ393309 GED393307:GED393309 FUH393307:FUH393309 FKL393307:FKL393309 FAP393307:FAP393309 EQT393307:EQT393309 EGX393307:EGX393309 DXB393307:DXB393309 DNF393307:DNF393309 DDJ393307:DDJ393309 CTN393307:CTN393309 CJR393307:CJR393309 BZV393307:BZV393309 BPZ393307:BPZ393309 BGD393307:BGD393309 AWH393307:AWH393309 AML393307:AML393309 ACP393307:ACP393309 ST393307:ST393309 IX393307:IX393309 B393307:B393309 WVJ327771:WVJ327773 WLN327771:WLN327773 WBR327771:WBR327773 VRV327771:VRV327773 VHZ327771:VHZ327773 UYD327771:UYD327773 UOH327771:UOH327773 UEL327771:UEL327773 TUP327771:TUP327773 TKT327771:TKT327773 TAX327771:TAX327773 SRB327771:SRB327773 SHF327771:SHF327773 RXJ327771:RXJ327773 RNN327771:RNN327773 RDR327771:RDR327773 QTV327771:QTV327773 QJZ327771:QJZ327773 QAD327771:QAD327773 PQH327771:PQH327773 PGL327771:PGL327773 OWP327771:OWP327773 OMT327771:OMT327773 OCX327771:OCX327773 NTB327771:NTB327773 NJF327771:NJF327773 MZJ327771:MZJ327773 MPN327771:MPN327773 MFR327771:MFR327773 LVV327771:LVV327773 LLZ327771:LLZ327773 LCD327771:LCD327773 KSH327771:KSH327773 KIL327771:KIL327773 JYP327771:JYP327773 JOT327771:JOT327773 JEX327771:JEX327773 IVB327771:IVB327773 ILF327771:ILF327773 IBJ327771:IBJ327773 HRN327771:HRN327773 HHR327771:HHR327773 GXV327771:GXV327773 GNZ327771:GNZ327773 GED327771:GED327773 FUH327771:FUH327773 FKL327771:FKL327773 FAP327771:FAP327773 EQT327771:EQT327773 EGX327771:EGX327773 DXB327771:DXB327773 DNF327771:DNF327773 DDJ327771:DDJ327773 CTN327771:CTN327773 CJR327771:CJR327773 BZV327771:BZV327773 BPZ327771:BPZ327773 BGD327771:BGD327773 AWH327771:AWH327773 AML327771:AML327773 ACP327771:ACP327773 ST327771:ST327773 IX327771:IX327773 B327771:B327773 WVJ262235:WVJ262237 WLN262235:WLN262237 WBR262235:WBR262237 VRV262235:VRV262237 VHZ262235:VHZ262237 UYD262235:UYD262237 UOH262235:UOH262237 UEL262235:UEL262237 TUP262235:TUP262237 TKT262235:TKT262237 TAX262235:TAX262237 SRB262235:SRB262237 SHF262235:SHF262237 RXJ262235:RXJ262237 RNN262235:RNN262237 RDR262235:RDR262237 QTV262235:QTV262237 QJZ262235:QJZ262237 QAD262235:QAD262237 PQH262235:PQH262237 PGL262235:PGL262237 OWP262235:OWP262237 OMT262235:OMT262237 OCX262235:OCX262237 NTB262235:NTB262237 NJF262235:NJF262237 MZJ262235:MZJ262237 MPN262235:MPN262237 MFR262235:MFR262237 LVV262235:LVV262237 LLZ262235:LLZ262237 LCD262235:LCD262237 KSH262235:KSH262237 KIL262235:KIL262237 JYP262235:JYP262237 JOT262235:JOT262237 JEX262235:JEX262237 IVB262235:IVB262237 ILF262235:ILF262237 IBJ262235:IBJ262237 HRN262235:HRN262237 HHR262235:HHR262237 GXV262235:GXV262237 GNZ262235:GNZ262237 GED262235:GED262237 FUH262235:FUH262237 FKL262235:FKL262237 FAP262235:FAP262237 EQT262235:EQT262237 EGX262235:EGX262237 DXB262235:DXB262237 DNF262235:DNF262237 DDJ262235:DDJ262237 CTN262235:CTN262237 CJR262235:CJR262237 BZV262235:BZV262237 BPZ262235:BPZ262237 BGD262235:BGD262237 AWH262235:AWH262237 AML262235:AML262237 ACP262235:ACP262237 ST262235:ST262237 IX262235:IX262237 B262235:B262237 WVJ196699:WVJ196701 WLN196699:WLN196701 WBR196699:WBR196701 VRV196699:VRV196701 VHZ196699:VHZ196701 UYD196699:UYD196701 UOH196699:UOH196701 UEL196699:UEL196701 TUP196699:TUP196701 TKT196699:TKT196701 TAX196699:TAX196701 SRB196699:SRB196701 SHF196699:SHF196701 RXJ196699:RXJ196701 RNN196699:RNN196701 RDR196699:RDR196701 QTV196699:QTV196701 QJZ196699:QJZ196701 QAD196699:QAD196701 PQH196699:PQH196701 PGL196699:PGL196701 OWP196699:OWP196701 OMT196699:OMT196701 OCX196699:OCX196701 NTB196699:NTB196701 NJF196699:NJF196701 MZJ196699:MZJ196701 MPN196699:MPN196701 MFR196699:MFR196701 LVV196699:LVV196701 LLZ196699:LLZ196701 LCD196699:LCD196701 KSH196699:KSH196701 KIL196699:KIL196701 JYP196699:JYP196701 JOT196699:JOT196701 JEX196699:JEX196701 IVB196699:IVB196701 ILF196699:ILF196701 IBJ196699:IBJ196701 HRN196699:HRN196701 HHR196699:HHR196701 GXV196699:GXV196701 GNZ196699:GNZ196701 GED196699:GED196701 FUH196699:FUH196701 FKL196699:FKL196701 FAP196699:FAP196701 EQT196699:EQT196701 EGX196699:EGX196701 DXB196699:DXB196701 DNF196699:DNF196701 DDJ196699:DDJ196701 CTN196699:CTN196701 CJR196699:CJR196701 BZV196699:BZV196701 BPZ196699:BPZ196701 BGD196699:BGD196701 AWH196699:AWH196701 AML196699:AML196701 ACP196699:ACP196701 ST196699:ST196701 IX196699:IX196701 B196699:B196701 WVJ131163:WVJ131165 WLN131163:WLN131165 WBR131163:WBR131165 VRV131163:VRV131165 VHZ131163:VHZ131165 UYD131163:UYD131165 UOH131163:UOH131165 UEL131163:UEL131165 TUP131163:TUP131165 TKT131163:TKT131165 TAX131163:TAX131165 SRB131163:SRB131165 SHF131163:SHF131165 RXJ131163:RXJ131165 RNN131163:RNN131165 RDR131163:RDR131165 QTV131163:QTV131165 QJZ131163:QJZ131165 QAD131163:QAD131165 PQH131163:PQH131165 PGL131163:PGL131165 OWP131163:OWP131165 OMT131163:OMT131165 OCX131163:OCX131165 NTB131163:NTB131165 NJF131163:NJF131165 MZJ131163:MZJ131165 MPN131163:MPN131165 MFR131163:MFR131165 LVV131163:LVV131165 LLZ131163:LLZ131165 LCD131163:LCD131165 KSH131163:KSH131165 KIL131163:KIL131165 JYP131163:JYP131165 JOT131163:JOT131165 JEX131163:JEX131165 IVB131163:IVB131165 ILF131163:ILF131165 IBJ131163:IBJ131165 HRN131163:HRN131165 HHR131163:HHR131165 GXV131163:GXV131165 GNZ131163:GNZ131165 GED131163:GED131165 FUH131163:FUH131165 FKL131163:FKL131165 FAP131163:FAP131165 EQT131163:EQT131165 EGX131163:EGX131165 DXB131163:DXB131165 DNF131163:DNF131165 DDJ131163:DDJ131165 CTN131163:CTN131165 CJR131163:CJR131165 BZV131163:BZV131165 BPZ131163:BPZ131165 BGD131163:BGD131165 AWH131163:AWH131165 AML131163:AML131165 ACP131163:ACP131165 ST131163:ST131165 IX131163:IX131165 B131163:B131165 WVJ65627:WVJ65629 WLN65627:WLN65629 WBR65627:WBR65629 VRV65627:VRV65629 VHZ65627:VHZ65629 UYD65627:UYD65629 UOH65627:UOH65629 UEL65627:UEL65629 TUP65627:TUP65629 TKT65627:TKT65629 TAX65627:TAX65629 SRB65627:SRB65629 SHF65627:SHF65629 RXJ65627:RXJ65629 RNN65627:RNN65629 RDR65627:RDR65629 QTV65627:QTV65629 QJZ65627:QJZ65629 QAD65627:QAD65629 PQH65627:PQH65629 PGL65627:PGL65629 OWP65627:OWP65629 OMT65627:OMT65629 OCX65627:OCX65629 NTB65627:NTB65629 NJF65627:NJF65629 MZJ65627:MZJ65629 MPN65627:MPN65629 MFR65627:MFR65629 LVV65627:LVV65629 LLZ65627:LLZ65629 LCD65627:LCD65629 KSH65627:KSH65629 KIL65627:KIL65629 JYP65627:JYP65629 JOT65627:JOT65629 JEX65627:JEX65629 IVB65627:IVB65629 ILF65627:ILF65629 IBJ65627:IBJ65629 HRN65627:HRN65629 HHR65627:HHR65629 GXV65627:GXV65629 GNZ65627:GNZ65629 GED65627:GED65629 FUH65627:FUH65629 FKL65627:FKL65629 FAP65627:FAP65629 EQT65627:EQT65629 EGX65627:EGX65629 DXB65627:DXB65629 DNF65627:DNF65629 DDJ65627:DDJ65629 CTN65627:CTN65629 CJR65627:CJR65629 BZV65627:BZV65629 BPZ65627:BPZ65629 BGD65627:BGD65629 AWH65627:AWH65629 AML65627:AML65629 ACP65627:ACP65629 ST65627:ST65629 IX65627:IX65629 B65627:B65629 WVJ83:WVJ85 WLN83:WLN85 WBR83:WBR85 VRV83:VRV85 VHZ83:VHZ85 UYD83:UYD85 UOH83:UOH85 UEL83:UEL85 TUP83:TUP85 TKT83:TKT85 TAX83:TAX85 SRB83:SRB85 SHF83:SHF85 RXJ83:RXJ85 RNN83:RNN85 RDR83:RDR85 QTV83:QTV85 QJZ83:QJZ85 QAD83:QAD85 PQH83:PQH85 PGL83:PGL85 OWP83:OWP85 OMT83:OMT85 OCX83:OCX85 NTB83:NTB85 NJF83:NJF85 MZJ83:MZJ85 MPN83:MPN85 MFR83:MFR85 LVV83:LVV85 LLZ83:LLZ85 LCD83:LCD85 KSH83:KSH85 KIL83:KIL85 JYP83:JYP85 JOT83:JOT85 JEX83:JEX85 IVB83:IVB85 ILF83:ILF85 IBJ83:IBJ85 HRN83:HRN85 HHR83:HHR85 GXV83:GXV85 GNZ83:GNZ85 GED83:GED85 FUH83:FUH85 FKL83:FKL85 FAP83:FAP85 EQT83:EQT85 EGX83:EGX85 DXB83:DXB85 DNF83:DNF85 DDJ83:DDJ85 CTN83:CTN85 CJR83:CJR85 BZV83:BZV85 BPZ83:BPZ85 BGD83:BGD85 AWH83:AWH85 AML83:AML85 ACP83:ACP85 ST83:ST85 IX83:IX85 B83:B85 WVJ983157:WVJ983159 WLN983157:WLN983159 WBR983157:WBR983159 VRV983157:VRV983159 VHZ983157:VHZ983159 UYD983157:UYD983159 UOH983157:UOH983159 UEL983157:UEL983159 TUP983157:TUP983159 TKT983157:TKT983159 TAX983157:TAX983159 SRB983157:SRB983159 SHF983157:SHF983159 RXJ983157:RXJ983159 RNN983157:RNN983159 RDR983157:RDR983159 QTV983157:QTV983159 QJZ983157:QJZ983159 QAD983157:QAD983159 PQH983157:PQH983159 PGL983157:PGL983159 OWP983157:OWP983159 OMT983157:OMT983159 OCX983157:OCX983159 NTB983157:NTB983159 NJF983157:NJF983159 MZJ983157:MZJ983159 MPN983157:MPN983159 MFR983157:MFR983159 LVV983157:LVV983159 LLZ983157:LLZ983159 LCD983157:LCD983159 KSH983157:KSH983159 KIL983157:KIL983159 JYP983157:JYP983159 JOT983157:JOT983159 JEX983157:JEX983159 IVB983157:IVB983159 ILF983157:ILF983159 IBJ983157:IBJ983159 HRN983157:HRN983159 HHR983157:HHR983159 GXV983157:GXV983159 GNZ983157:GNZ983159 GED983157:GED983159 FUH983157:FUH983159 FKL983157:FKL983159 FAP983157:FAP983159 EQT983157:EQT983159 EGX983157:EGX983159 DXB983157:DXB983159 DNF983157:DNF983159 DDJ983157:DDJ983159 CTN983157:CTN983159 CJR983157:CJR983159 BZV983157:BZV983159 BPZ983157:BPZ983159 BGD983157:BGD983159 AWH983157:AWH983159 AML983157:AML983159 ACP983157:ACP983159 ST983157:ST983159 IX983157:IX983159 B983157:B983159 WVJ917621:WVJ917623 WLN917621:WLN917623 WBR917621:WBR917623 VRV917621:VRV917623 VHZ917621:VHZ917623 UYD917621:UYD917623 UOH917621:UOH917623 UEL917621:UEL917623 TUP917621:TUP917623 TKT917621:TKT917623 TAX917621:TAX917623 SRB917621:SRB917623 SHF917621:SHF917623 RXJ917621:RXJ917623 RNN917621:RNN917623 RDR917621:RDR917623 QTV917621:QTV917623 QJZ917621:QJZ917623 QAD917621:QAD917623 PQH917621:PQH917623 PGL917621:PGL917623 OWP917621:OWP917623 OMT917621:OMT917623 OCX917621:OCX917623 NTB917621:NTB917623 NJF917621:NJF917623 MZJ917621:MZJ917623 MPN917621:MPN917623 MFR917621:MFR917623 LVV917621:LVV917623 LLZ917621:LLZ917623 LCD917621:LCD917623 KSH917621:KSH917623 KIL917621:KIL917623 JYP917621:JYP917623 JOT917621:JOT917623 JEX917621:JEX917623 IVB917621:IVB917623 ILF917621:ILF917623 IBJ917621:IBJ917623 HRN917621:HRN917623 HHR917621:HHR917623 GXV917621:GXV917623 GNZ917621:GNZ917623 GED917621:GED917623 FUH917621:FUH917623 FKL917621:FKL917623 FAP917621:FAP917623 EQT917621:EQT917623 EGX917621:EGX917623 DXB917621:DXB917623 DNF917621:DNF917623 DDJ917621:DDJ917623 CTN917621:CTN917623 CJR917621:CJR917623 BZV917621:BZV917623 BPZ917621:BPZ917623 BGD917621:BGD917623 AWH917621:AWH917623 AML917621:AML917623 ACP917621:ACP917623 ST917621:ST917623 IX917621:IX917623 B917621:B917623 WVJ852085:WVJ852087 WLN852085:WLN852087 WBR852085:WBR852087 VRV852085:VRV852087 VHZ852085:VHZ852087 UYD852085:UYD852087 UOH852085:UOH852087 UEL852085:UEL852087 TUP852085:TUP852087 TKT852085:TKT852087 TAX852085:TAX852087 SRB852085:SRB852087 SHF852085:SHF852087 RXJ852085:RXJ852087 RNN852085:RNN852087 RDR852085:RDR852087 QTV852085:QTV852087 QJZ852085:QJZ852087 QAD852085:QAD852087 PQH852085:PQH852087 PGL852085:PGL852087 OWP852085:OWP852087 OMT852085:OMT852087 OCX852085:OCX852087 NTB852085:NTB852087 NJF852085:NJF852087 MZJ852085:MZJ852087 MPN852085:MPN852087 MFR852085:MFR852087 LVV852085:LVV852087 LLZ852085:LLZ852087 LCD852085:LCD852087 KSH852085:KSH852087 KIL852085:KIL852087 JYP852085:JYP852087 JOT852085:JOT852087 JEX852085:JEX852087 IVB852085:IVB852087 ILF852085:ILF852087 IBJ852085:IBJ852087 HRN852085:HRN852087 HHR852085:HHR852087 GXV852085:GXV852087 GNZ852085:GNZ852087 GED852085:GED852087 FUH852085:FUH852087 FKL852085:FKL852087 FAP852085:FAP852087 EQT852085:EQT852087 EGX852085:EGX852087 DXB852085:DXB852087 DNF852085:DNF852087 DDJ852085:DDJ852087 CTN852085:CTN852087 CJR852085:CJR852087 BZV852085:BZV852087 BPZ852085:BPZ852087 BGD852085:BGD852087 AWH852085:AWH852087 AML852085:AML852087 ACP852085:ACP852087 ST852085:ST852087 IX852085:IX852087 B852085:B852087 WVJ786549:WVJ786551 WLN786549:WLN786551 WBR786549:WBR786551 VRV786549:VRV786551 VHZ786549:VHZ786551 UYD786549:UYD786551 UOH786549:UOH786551 UEL786549:UEL786551 TUP786549:TUP786551 TKT786549:TKT786551 TAX786549:TAX786551 SRB786549:SRB786551 SHF786549:SHF786551 RXJ786549:RXJ786551 RNN786549:RNN786551 RDR786549:RDR786551 QTV786549:QTV786551 QJZ786549:QJZ786551 QAD786549:QAD786551 PQH786549:PQH786551 PGL786549:PGL786551 OWP786549:OWP786551 OMT786549:OMT786551 OCX786549:OCX786551 NTB786549:NTB786551 NJF786549:NJF786551 MZJ786549:MZJ786551 MPN786549:MPN786551 MFR786549:MFR786551 LVV786549:LVV786551 LLZ786549:LLZ786551 LCD786549:LCD786551 KSH786549:KSH786551 KIL786549:KIL786551 JYP786549:JYP786551 JOT786549:JOT786551 JEX786549:JEX786551 IVB786549:IVB786551 ILF786549:ILF786551 IBJ786549:IBJ786551 HRN786549:HRN786551 HHR786549:HHR786551 GXV786549:GXV786551 GNZ786549:GNZ786551 GED786549:GED786551 FUH786549:FUH786551 FKL786549:FKL786551 FAP786549:FAP786551 EQT786549:EQT786551 EGX786549:EGX786551 DXB786549:DXB786551 DNF786549:DNF786551 DDJ786549:DDJ786551 CTN786549:CTN786551 CJR786549:CJR786551 BZV786549:BZV786551 BPZ786549:BPZ786551 BGD786549:BGD786551 AWH786549:AWH786551 AML786549:AML786551 ACP786549:ACP786551 ST786549:ST786551 IX786549:IX786551 B786549:B786551 WVJ721013:WVJ721015 WLN721013:WLN721015 WBR721013:WBR721015 VRV721013:VRV721015 VHZ721013:VHZ721015 UYD721013:UYD721015 UOH721013:UOH721015 UEL721013:UEL721015 TUP721013:TUP721015 TKT721013:TKT721015 TAX721013:TAX721015 SRB721013:SRB721015 SHF721013:SHF721015 RXJ721013:RXJ721015 RNN721013:RNN721015 RDR721013:RDR721015 QTV721013:QTV721015 QJZ721013:QJZ721015 QAD721013:QAD721015 PQH721013:PQH721015 PGL721013:PGL721015 OWP721013:OWP721015 OMT721013:OMT721015 OCX721013:OCX721015 NTB721013:NTB721015 NJF721013:NJF721015 MZJ721013:MZJ721015 MPN721013:MPN721015 MFR721013:MFR721015 LVV721013:LVV721015 LLZ721013:LLZ721015 LCD721013:LCD721015 KSH721013:KSH721015 KIL721013:KIL721015 JYP721013:JYP721015 JOT721013:JOT721015 JEX721013:JEX721015 IVB721013:IVB721015 ILF721013:ILF721015 IBJ721013:IBJ721015 HRN721013:HRN721015 HHR721013:HHR721015 GXV721013:GXV721015 GNZ721013:GNZ721015 GED721013:GED721015 FUH721013:FUH721015 FKL721013:FKL721015 FAP721013:FAP721015 EQT721013:EQT721015 EGX721013:EGX721015 DXB721013:DXB721015 DNF721013:DNF721015 DDJ721013:DDJ721015 CTN721013:CTN721015 CJR721013:CJR721015 BZV721013:BZV721015 BPZ721013:BPZ721015 BGD721013:BGD721015 AWH721013:AWH721015 AML721013:AML721015 ACP721013:ACP721015 ST721013:ST721015 IX721013:IX721015 B721013:B721015 WVJ655477:WVJ655479 WLN655477:WLN655479 WBR655477:WBR655479 VRV655477:VRV655479 VHZ655477:VHZ655479 UYD655477:UYD655479 UOH655477:UOH655479 UEL655477:UEL655479 TUP655477:TUP655479 TKT655477:TKT655479 TAX655477:TAX655479 SRB655477:SRB655479 SHF655477:SHF655479 RXJ655477:RXJ655479 RNN655477:RNN655479 RDR655477:RDR655479 QTV655477:QTV655479 QJZ655477:QJZ655479 QAD655477:QAD655479 PQH655477:PQH655479 PGL655477:PGL655479 OWP655477:OWP655479 OMT655477:OMT655479 OCX655477:OCX655479 NTB655477:NTB655479 NJF655477:NJF655479 MZJ655477:MZJ655479 MPN655477:MPN655479 MFR655477:MFR655479 LVV655477:LVV655479 LLZ655477:LLZ655479 LCD655477:LCD655479 KSH655477:KSH655479 KIL655477:KIL655479 JYP655477:JYP655479 JOT655477:JOT655479 JEX655477:JEX655479 IVB655477:IVB655479 ILF655477:ILF655479 IBJ655477:IBJ655479 HRN655477:HRN655479 HHR655477:HHR655479 GXV655477:GXV655479 GNZ655477:GNZ655479 GED655477:GED655479 FUH655477:FUH655479 FKL655477:FKL655479 FAP655477:FAP655479 EQT655477:EQT655479 EGX655477:EGX655479 DXB655477:DXB655479 DNF655477:DNF655479 DDJ655477:DDJ655479 CTN655477:CTN655479 CJR655477:CJR655479 BZV655477:BZV655479 BPZ655477:BPZ655479 BGD655477:BGD655479 AWH655477:AWH655479 AML655477:AML655479 ACP655477:ACP655479 ST655477:ST655479 IX655477:IX655479 B655477:B655479 WVJ589941:WVJ589943 WLN589941:WLN589943 WBR589941:WBR589943 VRV589941:VRV589943 VHZ589941:VHZ589943 UYD589941:UYD589943 UOH589941:UOH589943 UEL589941:UEL589943 TUP589941:TUP589943 TKT589941:TKT589943 TAX589941:TAX589943 SRB589941:SRB589943 SHF589941:SHF589943 RXJ589941:RXJ589943 RNN589941:RNN589943 RDR589941:RDR589943 QTV589941:QTV589943 QJZ589941:QJZ589943 QAD589941:QAD589943 PQH589941:PQH589943 PGL589941:PGL589943 OWP589941:OWP589943 OMT589941:OMT589943 OCX589941:OCX589943 NTB589941:NTB589943 NJF589941:NJF589943 MZJ589941:MZJ589943 MPN589941:MPN589943 MFR589941:MFR589943 LVV589941:LVV589943 LLZ589941:LLZ589943 LCD589941:LCD589943 KSH589941:KSH589943 KIL589941:KIL589943 JYP589941:JYP589943 JOT589941:JOT589943 JEX589941:JEX589943 IVB589941:IVB589943 ILF589941:ILF589943 IBJ589941:IBJ589943 HRN589941:HRN589943 HHR589941:HHR589943 GXV589941:GXV589943 GNZ589941:GNZ589943 GED589941:GED589943 FUH589941:FUH589943 FKL589941:FKL589943 FAP589941:FAP589943 EQT589941:EQT589943 EGX589941:EGX589943 DXB589941:DXB589943 DNF589941:DNF589943 DDJ589941:DDJ589943 CTN589941:CTN589943 CJR589941:CJR589943 BZV589941:BZV589943 BPZ589941:BPZ589943 BGD589941:BGD589943 AWH589941:AWH589943 AML589941:AML589943 ACP589941:ACP589943 ST589941:ST589943 IX589941:IX589943 B589941:B589943 WVJ524405:WVJ524407 WLN524405:WLN524407 WBR524405:WBR524407 VRV524405:VRV524407 VHZ524405:VHZ524407 UYD524405:UYD524407 UOH524405:UOH524407 UEL524405:UEL524407 TUP524405:TUP524407 TKT524405:TKT524407 TAX524405:TAX524407 SRB524405:SRB524407 SHF524405:SHF524407 RXJ524405:RXJ524407 RNN524405:RNN524407 RDR524405:RDR524407 QTV524405:QTV524407 QJZ524405:QJZ524407 QAD524405:QAD524407 PQH524405:PQH524407 PGL524405:PGL524407 OWP524405:OWP524407 OMT524405:OMT524407 OCX524405:OCX524407 NTB524405:NTB524407 NJF524405:NJF524407 MZJ524405:MZJ524407 MPN524405:MPN524407 MFR524405:MFR524407 LVV524405:LVV524407 LLZ524405:LLZ524407 LCD524405:LCD524407 KSH524405:KSH524407 KIL524405:KIL524407 JYP524405:JYP524407 JOT524405:JOT524407 JEX524405:JEX524407 IVB524405:IVB524407 ILF524405:ILF524407 IBJ524405:IBJ524407 HRN524405:HRN524407 HHR524405:HHR524407 GXV524405:GXV524407 GNZ524405:GNZ524407 GED524405:GED524407 FUH524405:FUH524407 FKL524405:FKL524407 FAP524405:FAP524407 EQT524405:EQT524407 EGX524405:EGX524407 DXB524405:DXB524407 DNF524405:DNF524407 DDJ524405:DDJ524407 CTN524405:CTN524407 CJR524405:CJR524407 BZV524405:BZV524407 BPZ524405:BPZ524407 BGD524405:BGD524407 AWH524405:AWH524407 AML524405:AML524407 ACP524405:ACP524407 ST524405:ST524407 IX524405:IX524407 B524405:B524407 WVJ458869:WVJ458871 WLN458869:WLN458871 WBR458869:WBR458871 VRV458869:VRV458871 VHZ458869:VHZ458871 UYD458869:UYD458871 UOH458869:UOH458871 UEL458869:UEL458871 TUP458869:TUP458871 TKT458869:TKT458871 TAX458869:TAX458871 SRB458869:SRB458871 SHF458869:SHF458871 RXJ458869:RXJ458871 RNN458869:RNN458871 RDR458869:RDR458871 QTV458869:QTV458871 QJZ458869:QJZ458871 QAD458869:QAD458871 PQH458869:PQH458871 PGL458869:PGL458871 OWP458869:OWP458871 OMT458869:OMT458871 OCX458869:OCX458871 NTB458869:NTB458871 NJF458869:NJF458871 MZJ458869:MZJ458871 MPN458869:MPN458871 MFR458869:MFR458871 LVV458869:LVV458871 LLZ458869:LLZ458871 LCD458869:LCD458871 KSH458869:KSH458871 KIL458869:KIL458871 JYP458869:JYP458871 JOT458869:JOT458871 JEX458869:JEX458871 IVB458869:IVB458871 ILF458869:ILF458871 IBJ458869:IBJ458871 HRN458869:HRN458871 HHR458869:HHR458871 GXV458869:GXV458871 GNZ458869:GNZ458871 GED458869:GED458871 FUH458869:FUH458871 FKL458869:FKL458871 FAP458869:FAP458871 EQT458869:EQT458871 EGX458869:EGX458871 DXB458869:DXB458871 DNF458869:DNF458871 DDJ458869:DDJ458871 CTN458869:CTN458871 CJR458869:CJR458871 BZV458869:BZV458871 BPZ458869:BPZ458871 BGD458869:BGD458871 AWH458869:AWH458871 AML458869:AML458871 ACP458869:ACP458871 ST458869:ST458871 IX458869:IX458871 B458869:B458871 WVJ393333:WVJ393335 WLN393333:WLN393335 WBR393333:WBR393335 VRV393333:VRV393335 VHZ393333:VHZ393335 UYD393333:UYD393335 UOH393333:UOH393335 UEL393333:UEL393335 TUP393333:TUP393335 TKT393333:TKT393335 TAX393333:TAX393335 SRB393333:SRB393335 SHF393333:SHF393335 RXJ393333:RXJ393335 RNN393333:RNN393335 RDR393333:RDR393335 QTV393333:QTV393335 QJZ393333:QJZ393335 QAD393333:QAD393335 PQH393333:PQH393335 PGL393333:PGL393335 OWP393333:OWP393335 OMT393333:OMT393335 OCX393333:OCX393335 NTB393333:NTB393335 NJF393333:NJF393335 MZJ393333:MZJ393335 MPN393333:MPN393335 MFR393333:MFR393335 LVV393333:LVV393335 LLZ393333:LLZ393335 LCD393333:LCD393335 KSH393333:KSH393335 KIL393333:KIL393335 JYP393333:JYP393335 JOT393333:JOT393335 JEX393333:JEX393335 IVB393333:IVB393335 ILF393333:ILF393335 IBJ393333:IBJ393335 HRN393333:HRN393335 HHR393333:HHR393335 GXV393333:GXV393335 GNZ393333:GNZ393335 GED393333:GED393335 FUH393333:FUH393335 FKL393333:FKL393335 FAP393333:FAP393335 EQT393333:EQT393335 EGX393333:EGX393335 DXB393333:DXB393335 DNF393333:DNF393335 DDJ393333:DDJ393335 CTN393333:CTN393335 CJR393333:CJR393335 BZV393333:BZV393335 BPZ393333:BPZ393335 BGD393333:BGD393335 AWH393333:AWH393335 AML393333:AML393335 ACP393333:ACP393335 ST393333:ST393335 IX393333:IX393335 B393333:B393335 WVJ327797:WVJ327799 WLN327797:WLN327799 WBR327797:WBR327799 VRV327797:VRV327799 VHZ327797:VHZ327799 UYD327797:UYD327799 UOH327797:UOH327799 UEL327797:UEL327799 TUP327797:TUP327799 TKT327797:TKT327799 TAX327797:TAX327799 SRB327797:SRB327799 SHF327797:SHF327799 RXJ327797:RXJ327799 RNN327797:RNN327799 RDR327797:RDR327799 QTV327797:QTV327799 QJZ327797:QJZ327799 QAD327797:QAD327799 PQH327797:PQH327799 PGL327797:PGL327799 OWP327797:OWP327799 OMT327797:OMT327799 OCX327797:OCX327799 NTB327797:NTB327799 NJF327797:NJF327799 MZJ327797:MZJ327799 MPN327797:MPN327799 MFR327797:MFR327799 LVV327797:LVV327799 LLZ327797:LLZ327799 LCD327797:LCD327799 KSH327797:KSH327799 KIL327797:KIL327799 JYP327797:JYP327799 JOT327797:JOT327799 JEX327797:JEX327799 IVB327797:IVB327799 ILF327797:ILF327799 IBJ327797:IBJ327799 HRN327797:HRN327799 HHR327797:HHR327799 GXV327797:GXV327799 GNZ327797:GNZ327799 GED327797:GED327799 FUH327797:FUH327799 FKL327797:FKL327799 FAP327797:FAP327799 EQT327797:EQT327799 EGX327797:EGX327799 DXB327797:DXB327799 DNF327797:DNF327799 DDJ327797:DDJ327799 CTN327797:CTN327799 CJR327797:CJR327799 BZV327797:BZV327799 BPZ327797:BPZ327799 BGD327797:BGD327799 AWH327797:AWH327799 AML327797:AML327799 ACP327797:ACP327799 ST327797:ST327799 IX327797:IX327799 B327797:B327799 WVJ262261:WVJ262263 WLN262261:WLN262263 WBR262261:WBR262263 VRV262261:VRV262263 VHZ262261:VHZ262263 UYD262261:UYD262263 UOH262261:UOH262263 UEL262261:UEL262263 TUP262261:TUP262263 TKT262261:TKT262263 TAX262261:TAX262263 SRB262261:SRB262263 SHF262261:SHF262263 RXJ262261:RXJ262263 RNN262261:RNN262263 RDR262261:RDR262263 QTV262261:QTV262263 QJZ262261:QJZ262263 QAD262261:QAD262263 PQH262261:PQH262263 PGL262261:PGL262263 OWP262261:OWP262263 OMT262261:OMT262263 OCX262261:OCX262263 NTB262261:NTB262263 NJF262261:NJF262263 MZJ262261:MZJ262263 MPN262261:MPN262263 MFR262261:MFR262263 LVV262261:LVV262263 LLZ262261:LLZ262263 LCD262261:LCD262263 KSH262261:KSH262263 KIL262261:KIL262263 JYP262261:JYP262263 JOT262261:JOT262263 JEX262261:JEX262263 IVB262261:IVB262263 ILF262261:ILF262263 IBJ262261:IBJ262263 HRN262261:HRN262263 HHR262261:HHR262263 GXV262261:GXV262263 GNZ262261:GNZ262263 GED262261:GED262263 FUH262261:FUH262263 FKL262261:FKL262263 FAP262261:FAP262263 EQT262261:EQT262263 EGX262261:EGX262263 DXB262261:DXB262263 DNF262261:DNF262263 DDJ262261:DDJ262263 CTN262261:CTN262263 CJR262261:CJR262263 BZV262261:BZV262263 BPZ262261:BPZ262263 BGD262261:BGD262263 AWH262261:AWH262263 AML262261:AML262263 ACP262261:ACP262263 ST262261:ST262263 IX262261:IX262263 B262261:B262263 WVJ196725:WVJ196727 WLN196725:WLN196727 WBR196725:WBR196727 VRV196725:VRV196727 VHZ196725:VHZ196727 UYD196725:UYD196727 UOH196725:UOH196727 UEL196725:UEL196727 TUP196725:TUP196727 TKT196725:TKT196727 TAX196725:TAX196727 SRB196725:SRB196727 SHF196725:SHF196727 RXJ196725:RXJ196727 RNN196725:RNN196727 RDR196725:RDR196727 QTV196725:QTV196727 QJZ196725:QJZ196727 QAD196725:QAD196727 PQH196725:PQH196727 PGL196725:PGL196727 OWP196725:OWP196727 OMT196725:OMT196727 OCX196725:OCX196727 NTB196725:NTB196727 NJF196725:NJF196727 MZJ196725:MZJ196727 MPN196725:MPN196727 MFR196725:MFR196727 LVV196725:LVV196727 LLZ196725:LLZ196727 LCD196725:LCD196727 KSH196725:KSH196727 KIL196725:KIL196727 JYP196725:JYP196727 JOT196725:JOT196727 JEX196725:JEX196727 IVB196725:IVB196727 ILF196725:ILF196727 IBJ196725:IBJ196727 HRN196725:HRN196727 HHR196725:HHR196727 GXV196725:GXV196727 GNZ196725:GNZ196727 GED196725:GED196727 FUH196725:FUH196727 FKL196725:FKL196727 FAP196725:FAP196727 EQT196725:EQT196727 EGX196725:EGX196727 DXB196725:DXB196727 DNF196725:DNF196727 DDJ196725:DDJ196727 CTN196725:CTN196727 CJR196725:CJR196727 BZV196725:BZV196727 BPZ196725:BPZ196727 BGD196725:BGD196727 AWH196725:AWH196727 AML196725:AML196727 ACP196725:ACP196727 ST196725:ST196727 IX196725:IX196727 B196725:B196727 WVJ131189:WVJ131191 WLN131189:WLN131191 WBR131189:WBR131191 VRV131189:VRV131191 VHZ131189:VHZ131191 UYD131189:UYD131191 UOH131189:UOH131191 UEL131189:UEL131191 TUP131189:TUP131191 TKT131189:TKT131191 TAX131189:TAX131191 SRB131189:SRB131191 SHF131189:SHF131191 RXJ131189:RXJ131191 RNN131189:RNN131191 RDR131189:RDR131191 QTV131189:QTV131191 QJZ131189:QJZ131191 QAD131189:QAD131191 PQH131189:PQH131191 PGL131189:PGL131191 OWP131189:OWP131191 OMT131189:OMT131191 OCX131189:OCX131191 NTB131189:NTB131191 NJF131189:NJF131191 MZJ131189:MZJ131191 MPN131189:MPN131191 MFR131189:MFR131191 LVV131189:LVV131191 LLZ131189:LLZ131191 LCD131189:LCD131191 KSH131189:KSH131191 KIL131189:KIL131191 JYP131189:JYP131191 JOT131189:JOT131191 JEX131189:JEX131191 IVB131189:IVB131191 ILF131189:ILF131191 IBJ131189:IBJ131191 HRN131189:HRN131191 HHR131189:HHR131191 GXV131189:GXV131191 GNZ131189:GNZ131191 GED131189:GED131191 FUH131189:FUH131191 FKL131189:FKL131191 FAP131189:FAP131191 EQT131189:EQT131191 EGX131189:EGX131191 DXB131189:DXB131191 DNF131189:DNF131191 DDJ131189:DDJ131191 CTN131189:CTN131191 CJR131189:CJR131191 BZV131189:BZV131191 BPZ131189:BPZ131191 BGD131189:BGD131191 AWH131189:AWH131191 AML131189:AML131191 ACP131189:ACP131191 ST131189:ST131191 IX131189:IX131191 B131189:B131191 WVJ65653:WVJ65655 WLN65653:WLN65655 WBR65653:WBR65655 VRV65653:VRV65655 VHZ65653:VHZ65655 UYD65653:UYD65655 UOH65653:UOH65655 UEL65653:UEL65655 TUP65653:TUP65655 TKT65653:TKT65655 TAX65653:TAX65655 SRB65653:SRB65655 SHF65653:SHF65655 RXJ65653:RXJ65655 RNN65653:RNN65655 RDR65653:RDR65655 QTV65653:QTV65655 QJZ65653:QJZ65655 QAD65653:QAD65655 PQH65653:PQH65655 PGL65653:PGL65655 OWP65653:OWP65655 OMT65653:OMT65655 OCX65653:OCX65655 NTB65653:NTB65655 NJF65653:NJF65655 MZJ65653:MZJ65655 MPN65653:MPN65655 MFR65653:MFR65655 LVV65653:LVV65655 LLZ65653:LLZ65655 LCD65653:LCD65655 KSH65653:KSH65655 KIL65653:KIL65655 JYP65653:JYP65655 JOT65653:JOT65655 JEX65653:JEX65655 IVB65653:IVB65655 ILF65653:ILF65655 IBJ65653:IBJ65655 HRN65653:HRN65655 HHR65653:HHR65655 GXV65653:GXV65655 GNZ65653:GNZ65655 GED65653:GED65655 FUH65653:FUH65655 FKL65653:FKL65655 FAP65653:FAP65655 EQT65653:EQT65655 EGX65653:EGX65655 DXB65653:DXB65655 DNF65653:DNF65655 DDJ65653:DDJ65655 CTN65653:CTN65655 CJR65653:CJR65655 BZV65653:BZV65655 BPZ65653:BPZ65655 BGD65653:BGD65655 AWH65653:AWH65655 AML65653:AML65655 ACP65653:ACP65655 ST65653:ST65655 IX65653:IX65655 B65653:B65655 WVJ113:WVJ115 WLN113:WLN115 WBR113:WBR115 VRV113:VRV115 VHZ113:VHZ115 UYD113:UYD115 UOH113:UOH115 UEL113:UEL115 TUP113:TUP115 TKT113:TKT115 TAX113:TAX115 SRB113:SRB115 SHF113:SHF115 RXJ113:RXJ115 RNN113:RNN115 RDR113:RDR115 QTV113:QTV115 QJZ113:QJZ115 QAD113:QAD115 PQH113:PQH115 PGL113:PGL115 OWP113:OWP115 OMT113:OMT115 OCX113:OCX115 NTB113:NTB115 NJF113:NJF115 MZJ113:MZJ115 MPN113:MPN115 MFR113:MFR115 LVV113:LVV115 LLZ113:LLZ115 LCD113:LCD115 KSH113:KSH115 KIL113:KIL115 JYP113:JYP115 JOT113:JOT115 JEX113:JEX115 IVB113:IVB115 ILF113:ILF115 IBJ113:IBJ115 HRN113:HRN115 HHR113:HHR115 GXV113:GXV115 GNZ113:GNZ115 GED113:GED115 FUH113:FUH115 FKL113:FKL115 FAP113:FAP115 EQT113:EQT115 EGX113:EGX115 DXB113:DXB115 DNF113:DNF115 DDJ113:DDJ115 CTN113:CTN115 CJR113:CJR115 BZV113:BZV115 BPZ113:BPZ115 BGD113:BGD115 AWH113:AWH115 AML113:AML115 ACP113:ACP115 ST113:ST115 IX113:IX115" xr:uid="{4FFC9492-1ED4-4EC1-B950-6972A1B7699E}">
      <formula1>$E$10:$E$18</formula1>
    </dataValidation>
    <dataValidation type="custom" allowBlank="1" showInputMessage="1" showErrorMessage="1" error="Data entry limited to numbers only. Please try again." sqref="B10:B11 B4:B7 B15:B16 B18:B19 B37:B39 B41:B43 B45 B52:B54 B56:B58 B60:B62 B64:B66 B72:B73 B81 B111" xr:uid="{C0C6C16D-682E-46A4-9E00-DCD99E7DED3A}">
      <formula1>ISNUMBER(B4)</formula1>
    </dataValidation>
    <dataValidation type="decimal" operator="lessThan" allowBlank="1" showInputMessage="1" showErrorMessage="1" error="Please enter a value between 0.01 and 1.00." sqref="B24:B25 B27:B28 B75:B76" xr:uid="{AD842969-FB91-428D-B3D2-5650A91779D8}">
      <formula1>1.000001</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DD13A9D-04F1-45CE-9D44-FFECECD8510D}">
          <x14:formula1>
            <xm:f>$E$4:$E$5</xm:f>
          </x14:formula1>
          <xm:sqref>B142:B151 WVJ983136:WVJ983141 WLN983136:WLN983141 WBR983136:WBR983141 VRV983136:VRV983141 VHZ983136:VHZ983141 UYD983136:UYD983141 UOH983136:UOH983141 UEL983136:UEL983141 TUP983136:TUP983141 TKT983136:TKT983141 TAX983136:TAX983141 SRB983136:SRB983141 SHF983136:SHF983141 RXJ983136:RXJ983141 RNN983136:RNN983141 RDR983136:RDR983141 QTV983136:QTV983141 QJZ983136:QJZ983141 QAD983136:QAD983141 PQH983136:PQH983141 PGL983136:PGL983141 OWP983136:OWP983141 OMT983136:OMT983141 OCX983136:OCX983141 NTB983136:NTB983141 NJF983136:NJF983141 MZJ983136:MZJ983141 MPN983136:MPN983141 MFR983136:MFR983141 LVV983136:LVV983141 LLZ983136:LLZ983141 LCD983136:LCD983141 KSH983136:KSH983141 KIL983136:KIL983141 JYP983136:JYP983141 JOT983136:JOT983141 JEX983136:JEX983141 IVB983136:IVB983141 ILF983136:ILF983141 IBJ983136:IBJ983141 HRN983136:HRN983141 HHR983136:HHR983141 GXV983136:GXV983141 GNZ983136:GNZ983141 GED983136:GED983141 FUH983136:FUH983141 FKL983136:FKL983141 FAP983136:FAP983141 EQT983136:EQT983141 EGX983136:EGX983141 DXB983136:DXB983141 DNF983136:DNF983141 DDJ983136:DDJ983141 CTN983136:CTN983141 CJR983136:CJR983141 BZV983136:BZV983141 BPZ983136:BPZ983141 BGD983136:BGD983141 AWH983136:AWH983141 AML983136:AML983141 ACP983136:ACP983141 ST983136:ST983141 IX983136:IX983141 B983136:B983141 WVJ917600:WVJ917605 WLN917600:WLN917605 WBR917600:WBR917605 VRV917600:VRV917605 VHZ917600:VHZ917605 UYD917600:UYD917605 UOH917600:UOH917605 UEL917600:UEL917605 TUP917600:TUP917605 TKT917600:TKT917605 TAX917600:TAX917605 SRB917600:SRB917605 SHF917600:SHF917605 RXJ917600:RXJ917605 RNN917600:RNN917605 RDR917600:RDR917605 QTV917600:QTV917605 QJZ917600:QJZ917605 QAD917600:QAD917605 PQH917600:PQH917605 PGL917600:PGL917605 OWP917600:OWP917605 OMT917600:OMT917605 OCX917600:OCX917605 NTB917600:NTB917605 NJF917600:NJF917605 MZJ917600:MZJ917605 MPN917600:MPN917605 MFR917600:MFR917605 LVV917600:LVV917605 LLZ917600:LLZ917605 LCD917600:LCD917605 KSH917600:KSH917605 KIL917600:KIL917605 JYP917600:JYP917605 JOT917600:JOT917605 JEX917600:JEX917605 IVB917600:IVB917605 ILF917600:ILF917605 IBJ917600:IBJ917605 HRN917600:HRN917605 HHR917600:HHR917605 GXV917600:GXV917605 GNZ917600:GNZ917605 GED917600:GED917605 FUH917600:FUH917605 FKL917600:FKL917605 FAP917600:FAP917605 EQT917600:EQT917605 EGX917600:EGX917605 DXB917600:DXB917605 DNF917600:DNF917605 DDJ917600:DDJ917605 CTN917600:CTN917605 CJR917600:CJR917605 BZV917600:BZV917605 BPZ917600:BPZ917605 BGD917600:BGD917605 AWH917600:AWH917605 AML917600:AML917605 ACP917600:ACP917605 ST917600:ST917605 IX917600:IX917605 B917600:B917605 WVJ852064:WVJ852069 WLN852064:WLN852069 WBR852064:WBR852069 VRV852064:VRV852069 VHZ852064:VHZ852069 UYD852064:UYD852069 UOH852064:UOH852069 UEL852064:UEL852069 TUP852064:TUP852069 TKT852064:TKT852069 TAX852064:TAX852069 SRB852064:SRB852069 SHF852064:SHF852069 RXJ852064:RXJ852069 RNN852064:RNN852069 RDR852064:RDR852069 QTV852064:QTV852069 QJZ852064:QJZ852069 QAD852064:QAD852069 PQH852064:PQH852069 PGL852064:PGL852069 OWP852064:OWP852069 OMT852064:OMT852069 OCX852064:OCX852069 NTB852064:NTB852069 NJF852064:NJF852069 MZJ852064:MZJ852069 MPN852064:MPN852069 MFR852064:MFR852069 LVV852064:LVV852069 LLZ852064:LLZ852069 LCD852064:LCD852069 KSH852064:KSH852069 KIL852064:KIL852069 JYP852064:JYP852069 JOT852064:JOT852069 JEX852064:JEX852069 IVB852064:IVB852069 ILF852064:ILF852069 IBJ852064:IBJ852069 HRN852064:HRN852069 HHR852064:HHR852069 GXV852064:GXV852069 GNZ852064:GNZ852069 GED852064:GED852069 FUH852064:FUH852069 FKL852064:FKL852069 FAP852064:FAP852069 EQT852064:EQT852069 EGX852064:EGX852069 DXB852064:DXB852069 DNF852064:DNF852069 DDJ852064:DDJ852069 CTN852064:CTN852069 CJR852064:CJR852069 BZV852064:BZV852069 BPZ852064:BPZ852069 BGD852064:BGD852069 AWH852064:AWH852069 AML852064:AML852069 ACP852064:ACP852069 ST852064:ST852069 IX852064:IX852069 B852064:B852069 WVJ786528:WVJ786533 WLN786528:WLN786533 WBR786528:WBR786533 VRV786528:VRV786533 VHZ786528:VHZ786533 UYD786528:UYD786533 UOH786528:UOH786533 UEL786528:UEL786533 TUP786528:TUP786533 TKT786528:TKT786533 TAX786528:TAX786533 SRB786528:SRB786533 SHF786528:SHF786533 RXJ786528:RXJ786533 RNN786528:RNN786533 RDR786528:RDR786533 QTV786528:QTV786533 QJZ786528:QJZ786533 QAD786528:QAD786533 PQH786528:PQH786533 PGL786528:PGL786533 OWP786528:OWP786533 OMT786528:OMT786533 OCX786528:OCX786533 NTB786528:NTB786533 NJF786528:NJF786533 MZJ786528:MZJ786533 MPN786528:MPN786533 MFR786528:MFR786533 LVV786528:LVV786533 LLZ786528:LLZ786533 LCD786528:LCD786533 KSH786528:KSH786533 KIL786528:KIL786533 JYP786528:JYP786533 JOT786528:JOT786533 JEX786528:JEX786533 IVB786528:IVB786533 ILF786528:ILF786533 IBJ786528:IBJ786533 HRN786528:HRN786533 HHR786528:HHR786533 GXV786528:GXV786533 GNZ786528:GNZ786533 GED786528:GED786533 FUH786528:FUH786533 FKL786528:FKL786533 FAP786528:FAP786533 EQT786528:EQT786533 EGX786528:EGX786533 DXB786528:DXB786533 DNF786528:DNF786533 DDJ786528:DDJ786533 CTN786528:CTN786533 CJR786528:CJR786533 BZV786528:BZV786533 BPZ786528:BPZ786533 BGD786528:BGD786533 AWH786528:AWH786533 AML786528:AML786533 ACP786528:ACP786533 ST786528:ST786533 IX786528:IX786533 B786528:B786533 WVJ720992:WVJ720997 WLN720992:WLN720997 WBR720992:WBR720997 VRV720992:VRV720997 VHZ720992:VHZ720997 UYD720992:UYD720997 UOH720992:UOH720997 UEL720992:UEL720997 TUP720992:TUP720997 TKT720992:TKT720997 TAX720992:TAX720997 SRB720992:SRB720997 SHF720992:SHF720997 RXJ720992:RXJ720997 RNN720992:RNN720997 RDR720992:RDR720997 QTV720992:QTV720997 QJZ720992:QJZ720997 QAD720992:QAD720997 PQH720992:PQH720997 PGL720992:PGL720997 OWP720992:OWP720997 OMT720992:OMT720997 OCX720992:OCX720997 NTB720992:NTB720997 NJF720992:NJF720997 MZJ720992:MZJ720997 MPN720992:MPN720997 MFR720992:MFR720997 LVV720992:LVV720997 LLZ720992:LLZ720997 LCD720992:LCD720997 KSH720992:KSH720997 KIL720992:KIL720997 JYP720992:JYP720997 JOT720992:JOT720997 JEX720992:JEX720997 IVB720992:IVB720997 ILF720992:ILF720997 IBJ720992:IBJ720997 HRN720992:HRN720997 HHR720992:HHR720997 GXV720992:GXV720997 GNZ720992:GNZ720997 GED720992:GED720997 FUH720992:FUH720997 FKL720992:FKL720997 FAP720992:FAP720997 EQT720992:EQT720997 EGX720992:EGX720997 DXB720992:DXB720997 DNF720992:DNF720997 DDJ720992:DDJ720997 CTN720992:CTN720997 CJR720992:CJR720997 BZV720992:BZV720997 BPZ720992:BPZ720997 BGD720992:BGD720997 AWH720992:AWH720997 AML720992:AML720997 ACP720992:ACP720997 ST720992:ST720997 IX720992:IX720997 B720992:B720997 WVJ655456:WVJ655461 WLN655456:WLN655461 WBR655456:WBR655461 VRV655456:VRV655461 VHZ655456:VHZ655461 UYD655456:UYD655461 UOH655456:UOH655461 UEL655456:UEL655461 TUP655456:TUP655461 TKT655456:TKT655461 TAX655456:TAX655461 SRB655456:SRB655461 SHF655456:SHF655461 RXJ655456:RXJ655461 RNN655456:RNN655461 RDR655456:RDR655461 QTV655456:QTV655461 QJZ655456:QJZ655461 QAD655456:QAD655461 PQH655456:PQH655461 PGL655456:PGL655461 OWP655456:OWP655461 OMT655456:OMT655461 OCX655456:OCX655461 NTB655456:NTB655461 NJF655456:NJF655461 MZJ655456:MZJ655461 MPN655456:MPN655461 MFR655456:MFR655461 LVV655456:LVV655461 LLZ655456:LLZ655461 LCD655456:LCD655461 KSH655456:KSH655461 KIL655456:KIL655461 JYP655456:JYP655461 JOT655456:JOT655461 JEX655456:JEX655461 IVB655456:IVB655461 ILF655456:ILF655461 IBJ655456:IBJ655461 HRN655456:HRN655461 HHR655456:HHR655461 GXV655456:GXV655461 GNZ655456:GNZ655461 GED655456:GED655461 FUH655456:FUH655461 FKL655456:FKL655461 FAP655456:FAP655461 EQT655456:EQT655461 EGX655456:EGX655461 DXB655456:DXB655461 DNF655456:DNF655461 DDJ655456:DDJ655461 CTN655456:CTN655461 CJR655456:CJR655461 BZV655456:BZV655461 BPZ655456:BPZ655461 BGD655456:BGD655461 AWH655456:AWH655461 AML655456:AML655461 ACP655456:ACP655461 ST655456:ST655461 IX655456:IX655461 B655456:B655461 WVJ589920:WVJ589925 WLN589920:WLN589925 WBR589920:WBR589925 VRV589920:VRV589925 VHZ589920:VHZ589925 UYD589920:UYD589925 UOH589920:UOH589925 UEL589920:UEL589925 TUP589920:TUP589925 TKT589920:TKT589925 TAX589920:TAX589925 SRB589920:SRB589925 SHF589920:SHF589925 RXJ589920:RXJ589925 RNN589920:RNN589925 RDR589920:RDR589925 QTV589920:QTV589925 QJZ589920:QJZ589925 QAD589920:QAD589925 PQH589920:PQH589925 PGL589920:PGL589925 OWP589920:OWP589925 OMT589920:OMT589925 OCX589920:OCX589925 NTB589920:NTB589925 NJF589920:NJF589925 MZJ589920:MZJ589925 MPN589920:MPN589925 MFR589920:MFR589925 LVV589920:LVV589925 LLZ589920:LLZ589925 LCD589920:LCD589925 KSH589920:KSH589925 KIL589920:KIL589925 JYP589920:JYP589925 JOT589920:JOT589925 JEX589920:JEX589925 IVB589920:IVB589925 ILF589920:ILF589925 IBJ589920:IBJ589925 HRN589920:HRN589925 HHR589920:HHR589925 GXV589920:GXV589925 GNZ589920:GNZ589925 GED589920:GED589925 FUH589920:FUH589925 FKL589920:FKL589925 FAP589920:FAP589925 EQT589920:EQT589925 EGX589920:EGX589925 DXB589920:DXB589925 DNF589920:DNF589925 DDJ589920:DDJ589925 CTN589920:CTN589925 CJR589920:CJR589925 BZV589920:BZV589925 BPZ589920:BPZ589925 BGD589920:BGD589925 AWH589920:AWH589925 AML589920:AML589925 ACP589920:ACP589925 ST589920:ST589925 IX589920:IX589925 B589920:B589925 WVJ524384:WVJ524389 WLN524384:WLN524389 WBR524384:WBR524389 VRV524384:VRV524389 VHZ524384:VHZ524389 UYD524384:UYD524389 UOH524384:UOH524389 UEL524384:UEL524389 TUP524384:TUP524389 TKT524384:TKT524389 TAX524384:TAX524389 SRB524384:SRB524389 SHF524384:SHF524389 RXJ524384:RXJ524389 RNN524384:RNN524389 RDR524384:RDR524389 QTV524384:QTV524389 QJZ524384:QJZ524389 QAD524384:QAD524389 PQH524384:PQH524389 PGL524384:PGL524389 OWP524384:OWP524389 OMT524384:OMT524389 OCX524384:OCX524389 NTB524384:NTB524389 NJF524384:NJF524389 MZJ524384:MZJ524389 MPN524384:MPN524389 MFR524384:MFR524389 LVV524384:LVV524389 LLZ524384:LLZ524389 LCD524384:LCD524389 KSH524384:KSH524389 KIL524384:KIL524389 JYP524384:JYP524389 JOT524384:JOT524389 JEX524384:JEX524389 IVB524384:IVB524389 ILF524384:ILF524389 IBJ524384:IBJ524389 HRN524384:HRN524389 HHR524384:HHR524389 GXV524384:GXV524389 GNZ524384:GNZ524389 GED524384:GED524389 FUH524384:FUH524389 FKL524384:FKL524389 FAP524384:FAP524389 EQT524384:EQT524389 EGX524384:EGX524389 DXB524384:DXB524389 DNF524384:DNF524389 DDJ524384:DDJ524389 CTN524384:CTN524389 CJR524384:CJR524389 BZV524384:BZV524389 BPZ524384:BPZ524389 BGD524384:BGD524389 AWH524384:AWH524389 AML524384:AML524389 ACP524384:ACP524389 ST524384:ST524389 IX524384:IX524389 B524384:B524389 WVJ458848:WVJ458853 WLN458848:WLN458853 WBR458848:WBR458853 VRV458848:VRV458853 VHZ458848:VHZ458853 UYD458848:UYD458853 UOH458848:UOH458853 UEL458848:UEL458853 TUP458848:TUP458853 TKT458848:TKT458853 TAX458848:TAX458853 SRB458848:SRB458853 SHF458848:SHF458853 RXJ458848:RXJ458853 RNN458848:RNN458853 RDR458848:RDR458853 QTV458848:QTV458853 QJZ458848:QJZ458853 QAD458848:QAD458853 PQH458848:PQH458853 PGL458848:PGL458853 OWP458848:OWP458853 OMT458848:OMT458853 OCX458848:OCX458853 NTB458848:NTB458853 NJF458848:NJF458853 MZJ458848:MZJ458853 MPN458848:MPN458853 MFR458848:MFR458853 LVV458848:LVV458853 LLZ458848:LLZ458853 LCD458848:LCD458853 KSH458848:KSH458853 KIL458848:KIL458853 JYP458848:JYP458853 JOT458848:JOT458853 JEX458848:JEX458853 IVB458848:IVB458853 ILF458848:ILF458853 IBJ458848:IBJ458853 HRN458848:HRN458853 HHR458848:HHR458853 GXV458848:GXV458853 GNZ458848:GNZ458853 GED458848:GED458853 FUH458848:FUH458853 FKL458848:FKL458853 FAP458848:FAP458853 EQT458848:EQT458853 EGX458848:EGX458853 DXB458848:DXB458853 DNF458848:DNF458853 DDJ458848:DDJ458853 CTN458848:CTN458853 CJR458848:CJR458853 BZV458848:BZV458853 BPZ458848:BPZ458853 BGD458848:BGD458853 AWH458848:AWH458853 AML458848:AML458853 ACP458848:ACP458853 ST458848:ST458853 IX458848:IX458853 B458848:B458853 WVJ393312:WVJ393317 WLN393312:WLN393317 WBR393312:WBR393317 VRV393312:VRV393317 VHZ393312:VHZ393317 UYD393312:UYD393317 UOH393312:UOH393317 UEL393312:UEL393317 TUP393312:TUP393317 TKT393312:TKT393317 TAX393312:TAX393317 SRB393312:SRB393317 SHF393312:SHF393317 RXJ393312:RXJ393317 RNN393312:RNN393317 RDR393312:RDR393317 QTV393312:QTV393317 QJZ393312:QJZ393317 QAD393312:QAD393317 PQH393312:PQH393317 PGL393312:PGL393317 OWP393312:OWP393317 OMT393312:OMT393317 OCX393312:OCX393317 NTB393312:NTB393317 NJF393312:NJF393317 MZJ393312:MZJ393317 MPN393312:MPN393317 MFR393312:MFR393317 LVV393312:LVV393317 LLZ393312:LLZ393317 LCD393312:LCD393317 KSH393312:KSH393317 KIL393312:KIL393317 JYP393312:JYP393317 JOT393312:JOT393317 JEX393312:JEX393317 IVB393312:IVB393317 ILF393312:ILF393317 IBJ393312:IBJ393317 HRN393312:HRN393317 HHR393312:HHR393317 GXV393312:GXV393317 GNZ393312:GNZ393317 GED393312:GED393317 FUH393312:FUH393317 FKL393312:FKL393317 FAP393312:FAP393317 EQT393312:EQT393317 EGX393312:EGX393317 DXB393312:DXB393317 DNF393312:DNF393317 DDJ393312:DDJ393317 CTN393312:CTN393317 CJR393312:CJR393317 BZV393312:BZV393317 BPZ393312:BPZ393317 BGD393312:BGD393317 AWH393312:AWH393317 AML393312:AML393317 ACP393312:ACP393317 ST393312:ST393317 IX393312:IX393317 B393312:B393317 WVJ327776:WVJ327781 WLN327776:WLN327781 WBR327776:WBR327781 VRV327776:VRV327781 VHZ327776:VHZ327781 UYD327776:UYD327781 UOH327776:UOH327781 UEL327776:UEL327781 TUP327776:TUP327781 TKT327776:TKT327781 TAX327776:TAX327781 SRB327776:SRB327781 SHF327776:SHF327781 RXJ327776:RXJ327781 RNN327776:RNN327781 RDR327776:RDR327781 QTV327776:QTV327781 QJZ327776:QJZ327781 QAD327776:QAD327781 PQH327776:PQH327781 PGL327776:PGL327781 OWP327776:OWP327781 OMT327776:OMT327781 OCX327776:OCX327781 NTB327776:NTB327781 NJF327776:NJF327781 MZJ327776:MZJ327781 MPN327776:MPN327781 MFR327776:MFR327781 LVV327776:LVV327781 LLZ327776:LLZ327781 LCD327776:LCD327781 KSH327776:KSH327781 KIL327776:KIL327781 JYP327776:JYP327781 JOT327776:JOT327781 JEX327776:JEX327781 IVB327776:IVB327781 ILF327776:ILF327781 IBJ327776:IBJ327781 HRN327776:HRN327781 HHR327776:HHR327781 GXV327776:GXV327781 GNZ327776:GNZ327781 GED327776:GED327781 FUH327776:FUH327781 FKL327776:FKL327781 FAP327776:FAP327781 EQT327776:EQT327781 EGX327776:EGX327781 DXB327776:DXB327781 DNF327776:DNF327781 DDJ327776:DDJ327781 CTN327776:CTN327781 CJR327776:CJR327781 BZV327776:BZV327781 BPZ327776:BPZ327781 BGD327776:BGD327781 AWH327776:AWH327781 AML327776:AML327781 ACP327776:ACP327781 ST327776:ST327781 IX327776:IX327781 B327776:B327781 WVJ262240:WVJ262245 WLN262240:WLN262245 WBR262240:WBR262245 VRV262240:VRV262245 VHZ262240:VHZ262245 UYD262240:UYD262245 UOH262240:UOH262245 UEL262240:UEL262245 TUP262240:TUP262245 TKT262240:TKT262245 TAX262240:TAX262245 SRB262240:SRB262245 SHF262240:SHF262245 RXJ262240:RXJ262245 RNN262240:RNN262245 RDR262240:RDR262245 QTV262240:QTV262245 QJZ262240:QJZ262245 QAD262240:QAD262245 PQH262240:PQH262245 PGL262240:PGL262245 OWP262240:OWP262245 OMT262240:OMT262245 OCX262240:OCX262245 NTB262240:NTB262245 NJF262240:NJF262245 MZJ262240:MZJ262245 MPN262240:MPN262245 MFR262240:MFR262245 LVV262240:LVV262245 LLZ262240:LLZ262245 LCD262240:LCD262245 KSH262240:KSH262245 KIL262240:KIL262245 JYP262240:JYP262245 JOT262240:JOT262245 JEX262240:JEX262245 IVB262240:IVB262245 ILF262240:ILF262245 IBJ262240:IBJ262245 HRN262240:HRN262245 HHR262240:HHR262245 GXV262240:GXV262245 GNZ262240:GNZ262245 GED262240:GED262245 FUH262240:FUH262245 FKL262240:FKL262245 FAP262240:FAP262245 EQT262240:EQT262245 EGX262240:EGX262245 DXB262240:DXB262245 DNF262240:DNF262245 DDJ262240:DDJ262245 CTN262240:CTN262245 CJR262240:CJR262245 BZV262240:BZV262245 BPZ262240:BPZ262245 BGD262240:BGD262245 AWH262240:AWH262245 AML262240:AML262245 ACP262240:ACP262245 ST262240:ST262245 IX262240:IX262245 B262240:B262245 WVJ196704:WVJ196709 WLN196704:WLN196709 WBR196704:WBR196709 VRV196704:VRV196709 VHZ196704:VHZ196709 UYD196704:UYD196709 UOH196704:UOH196709 UEL196704:UEL196709 TUP196704:TUP196709 TKT196704:TKT196709 TAX196704:TAX196709 SRB196704:SRB196709 SHF196704:SHF196709 RXJ196704:RXJ196709 RNN196704:RNN196709 RDR196704:RDR196709 QTV196704:QTV196709 QJZ196704:QJZ196709 QAD196704:QAD196709 PQH196704:PQH196709 PGL196704:PGL196709 OWP196704:OWP196709 OMT196704:OMT196709 OCX196704:OCX196709 NTB196704:NTB196709 NJF196704:NJF196709 MZJ196704:MZJ196709 MPN196704:MPN196709 MFR196704:MFR196709 LVV196704:LVV196709 LLZ196704:LLZ196709 LCD196704:LCD196709 KSH196704:KSH196709 KIL196704:KIL196709 JYP196704:JYP196709 JOT196704:JOT196709 JEX196704:JEX196709 IVB196704:IVB196709 ILF196704:ILF196709 IBJ196704:IBJ196709 HRN196704:HRN196709 HHR196704:HHR196709 GXV196704:GXV196709 GNZ196704:GNZ196709 GED196704:GED196709 FUH196704:FUH196709 FKL196704:FKL196709 FAP196704:FAP196709 EQT196704:EQT196709 EGX196704:EGX196709 DXB196704:DXB196709 DNF196704:DNF196709 DDJ196704:DDJ196709 CTN196704:CTN196709 CJR196704:CJR196709 BZV196704:BZV196709 BPZ196704:BPZ196709 BGD196704:BGD196709 AWH196704:AWH196709 AML196704:AML196709 ACP196704:ACP196709 ST196704:ST196709 IX196704:IX196709 B196704:B196709 WVJ131168:WVJ131173 WLN131168:WLN131173 WBR131168:WBR131173 VRV131168:VRV131173 VHZ131168:VHZ131173 UYD131168:UYD131173 UOH131168:UOH131173 UEL131168:UEL131173 TUP131168:TUP131173 TKT131168:TKT131173 TAX131168:TAX131173 SRB131168:SRB131173 SHF131168:SHF131173 RXJ131168:RXJ131173 RNN131168:RNN131173 RDR131168:RDR131173 QTV131168:QTV131173 QJZ131168:QJZ131173 QAD131168:QAD131173 PQH131168:PQH131173 PGL131168:PGL131173 OWP131168:OWP131173 OMT131168:OMT131173 OCX131168:OCX131173 NTB131168:NTB131173 NJF131168:NJF131173 MZJ131168:MZJ131173 MPN131168:MPN131173 MFR131168:MFR131173 LVV131168:LVV131173 LLZ131168:LLZ131173 LCD131168:LCD131173 KSH131168:KSH131173 KIL131168:KIL131173 JYP131168:JYP131173 JOT131168:JOT131173 JEX131168:JEX131173 IVB131168:IVB131173 ILF131168:ILF131173 IBJ131168:IBJ131173 HRN131168:HRN131173 HHR131168:HHR131173 GXV131168:GXV131173 GNZ131168:GNZ131173 GED131168:GED131173 FUH131168:FUH131173 FKL131168:FKL131173 FAP131168:FAP131173 EQT131168:EQT131173 EGX131168:EGX131173 DXB131168:DXB131173 DNF131168:DNF131173 DDJ131168:DDJ131173 CTN131168:CTN131173 CJR131168:CJR131173 BZV131168:BZV131173 BPZ131168:BPZ131173 BGD131168:BGD131173 AWH131168:AWH131173 AML131168:AML131173 ACP131168:ACP131173 ST131168:ST131173 IX131168:IX131173 B131168:B131173 WVJ65632:WVJ65637 WLN65632:WLN65637 WBR65632:WBR65637 VRV65632:VRV65637 VHZ65632:VHZ65637 UYD65632:UYD65637 UOH65632:UOH65637 UEL65632:UEL65637 TUP65632:TUP65637 TKT65632:TKT65637 TAX65632:TAX65637 SRB65632:SRB65637 SHF65632:SHF65637 RXJ65632:RXJ65637 RNN65632:RNN65637 RDR65632:RDR65637 QTV65632:QTV65637 QJZ65632:QJZ65637 QAD65632:QAD65637 PQH65632:PQH65637 PGL65632:PGL65637 OWP65632:OWP65637 OMT65632:OMT65637 OCX65632:OCX65637 NTB65632:NTB65637 NJF65632:NJF65637 MZJ65632:MZJ65637 MPN65632:MPN65637 MFR65632:MFR65637 LVV65632:LVV65637 LLZ65632:LLZ65637 LCD65632:LCD65637 KSH65632:KSH65637 KIL65632:KIL65637 JYP65632:JYP65637 JOT65632:JOT65637 JEX65632:JEX65637 IVB65632:IVB65637 ILF65632:ILF65637 IBJ65632:IBJ65637 HRN65632:HRN65637 HHR65632:HHR65637 GXV65632:GXV65637 GNZ65632:GNZ65637 GED65632:GED65637 FUH65632:FUH65637 FKL65632:FKL65637 FAP65632:FAP65637 EQT65632:EQT65637 EGX65632:EGX65637 DXB65632:DXB65637 DNF65632:DNF65637 DDJ65632:DDJ65637 CTN65632:CTN65637 CJR65632:CJR65637 BZV65632:BZV65637 BPZ65632:BPZ65637 BGD65632:BGD65637 AWH65632:AWH65637 AML65632:AML65637 ACP65632:ACP65637 ST65632:ST65637 IX65632:IX65637 B65632:B65637 WVJ88:WVJ95 WLN88:WLN95 WBR88:WBR95 VRV88:VRV95 VHZ88:VHZ95 UYD88:UYD95 UOH88:UOH95 UEL88:UEL95 TUP88:TUP95 TKT88:TKT95 TAX88:TAX95 SRB88:SRB95 SHF88:SHF95 RXJ88:RXJ95 RNN88:RNN95 RDR88:RDR95 QTV88:QTV95 QJZ88:QJZ95 QAD88:QAD95 PQH88:PQH95 PGL88:PGL95 OWP88:OWP95 OMT88:OMT95 OCX88:OCX95 NTB88:NTB95 NJF88:NJF95 MZJ88:MZJ95 MPN88:MPN95 MFR88:MFR95 LVV88:LVV95 LLZ88:LLZ95 LCD88:LCD95 KSH88:KSH95 KIL88:KIL95 JYP88:JYP95 JOT88:JOT95 JEX88:JEX95 IVB88:IVB95 ILF88:ILF95 IBJ88:IBJ95 HRN88:HRN95 HHR88:HHR95 GXV88:GXV95 GNZ88:GNZ95 GED88:GED95 FUH88:FUH95 FKL88:FKL95 FAP88:FAP95 EQT88:EQT95 EGX88:EGX95 DXB88:DXB95 DNF88:DNF95 DDJ88:DDJ95 CTN88:CTN95 CJR88:CJR95 BZV88:BZV95 BPZ88:BPZ95 BGD88:BGD95 AWH88:AWH95 AML88:AML95 ACP88:ACP95 ST88:ST95 IX88:IX95 IX142:IX151 WVJ983171:WVJ983176 WLN983171:WLN983176 WBR983171:WBR983176 VRV983171:VRV983176 VHZ983171:VHZ983176 UYD983171:UYD983176 UOH983171:UOH983176 UEL983171:UEL983176 TUP983171:TUP983176 TKT983171:TKT983176 TAX983171:TAX983176 SRB983171:SRB983176 SHF983171:SHF983176 RXJ983171:RXJ983176 RNN983171:RNN983176 RDR983171:RDR983176 QTV983171:QTV983176 QJZ983171:QJZ983176 QAD983171:QAD983176 PQH983171:PQH983176 PGL983171:PGL983176 OWP983171:OWP983176 OMT983171:OMT983176 OCX983171:OCX983176 NTB983171:NTB983176 NJF983171:NJF983176 MZJ983171:MZJ983176 MPN983171:MPN983176 MFR983171:MFR983176 LVV983171:LVV983176 LLZ983171:LLZ983176 LCD983171:LCD983176 KSH983171:KSH983176 KIL983171:KIL983176 JYP983171:JYP983176 JOT983171:JOT983176 JEX983171:JEX983176 IVB983171:IVB983176 ILF983171:ILF983176 IBJ983171:IBJ983176 HRN983171:HRN983176 HHR983171:HHR983176 GXV983171:GXV983176 GNZ983171:GNZ983176 GED983171:GED983176 FUH983171:FUH983176 FKL983171:FKL983176 FAP983171:FAP983176 EQT983171:EQT983176 EGX983171:EGX983176 DXB983171:DXB983176 DNF983171:DNF983176 DDJ983171:DDJ983176 CTN983171:CTN983176 CJR983171:CJR983176 BZV983171:BZV983176 BPZ983171:BPZ983176 BGD983171:BGD983176 AWH983171:AWH983176 AML983171:AML983176 ACP983171:ACP983176 ST983171:ST983176 IX983171:IX983176 B983171:B983176 WVJ917635:WVJ917640 WLN917635:WLN917640 WBR917635:WBR917640 VRV917635:VRV917640 VHZ917635:VHZ917640 UYD917635:UYD917640 UOH917635:UOH917640 UEL917635:UEL917640 TUP917635:TUP917640 TKT917635:TKT917640 TAX917635:TAX917640 SRB917635:SRB917640 SHF917635:SHF917640 RXJ917635:RXJ917640 RNN917635:RNN917640 RDR917635:RDR917640 QTV917635:QTV917640 QJZ917635:QJZ917640 QAD917635:QAD917640 PQH917635:PQH917640 PGL917635:PGL917640 OWP917635:OWP917640 OMT917635:OMT917640 OCX917635:OCX917640 NTB917635:NTB917640 NJF917635:NJF917640 MZJ917635:MZJ917640 MPN917635:MPN917640 MFR917635:MFR917640 LVV917635:LVV917640 LLZ917635:LLZ917640 LCD917635:LCD917640 KSH917635:KSH917640 KIL917635:KIL917640 JYP917635:JYP917640 JOT917635:JOT917640 JEX917635:JEX917640 IVB917635:IVB917640 ILF917635:ILF917640 IBJ917635:IBJ917640 HRN917635:HRN917640 HHR917635:HHR917640 GXV917635:GXV917640 GNZ917635:GNZ917640 GED917635:GED917640 FUH917635:FUH917640 FKL917635:FKL917640 FAP917635:FAP917640 EQT917635:EQT917640 EGX917635:EGX917640 DXB917635:DXB917640 DNF917635:DNF917640 DDJ917635:DDJ917640 CTN917635:CTN917640 CJR917635:CJR917640 BZV917635:BZV917640 BPZ917635:BPZ917640 BGD917635:BGD917640 AWH917635:AWH917640 AML917635:AML917640 ACP917635:ACP917640 ST917635:ST917640 IX917635:IX917640 B917635:B917640 WVJ852099:WVJ852104 WLN852099:WLN852104 WBR852099:WBR852104 VRV852099:VRV852104 VHZ852099:VHZ852104 UYD852099:UYD852104 UOH852099:UOH852104 UEL852099:UEL852104 TUP852099:TUP852104 TKT852099:TKT852104 TAX852099:TAX852104 SRB852099:SRB852104 SHF852099:SHF852104 RXJ852099:RXJ852104 RNN852099:RNN852104 RDR852099:RDR852104 QTV852099:QTV852104 QJZ852099:QJZ852104 QAD852099:QAD852104 PQH852099:PQH852104 PGL852099:PGL852104 OWP852099:OWP852104 OMT852099:OMT852104 OCX852099:OCX852104 NTB852099:NTB852104 NJF852099:NJF852104 MZJ852099:MZJ852104 MPN852099:MPN852104 MFR852099:MFR852104 LVV852099:LVV852104 LLZ852099:LLZ852104 LCD852099:LCD852104 KSH852099:KSH852104 KIL852099:KIL852104 JYP852099:JYP852104 JOT852099:JOT852104 JEX852099:JEX852104 IVB852099:IVB852104 ILF852099:ILF852104 IBJ852099:IBJ852104 HRN852099:HRN852104 HHR852099:HHR852104 GXV852099:GXV852104 GNZ852099:GNZ852104 GED852099:GED852104 FUH852099:FUH852104 FKL852099:FKL852104 FAP852099:FAP852104 EQT852099:EQT852104 EGX852099:EGX852104 DXB852099:DXB852104 DNF852099:DNF852104 DDJ852099:DDJ852104 CTN852099:CTN852104 CJR852099:CJR852104 BZV852099:BZV852104 BPZ852099:BPZ852104 BGD852099:BGD852104 AWH852099:AWH852104 AML852099:AML852104 ACP852099:ACP852104 ST852099:ST852104 IX852099:IX852104 B852099:B852104 WVJ786563:WVJ786568 WLN786563:WLN786568 WBR786563:WBR786568 VRV786563:VRV786568 VHZ786563:VHZ786568 UYD786563:UYD786568 UOH786563:UOH786568 UEL786563:UEL786568 TUP786563:TUP786568 TKT786563:TKT786568 TAX786563:TAX786568 SRB786563:SRB786568 SHF786563:SHF786568 RXJ786563:RXJ786568 RNN786563:RNN786568 RDR786563:RDR786568 QTV786563:QTV786568 QJZ786563:QJZ786568 QAD786563:QAD786568 PQH786563:PQH786568 PGL786563:PGL786568 OWP786563:OWP786568 OMT786563:OMT786568 OCX786563:OCX786568 NTB786563:NTB786568 NJF786563:NJF786568 MZJ786563:MZJ786568 MPN786563:MPN786568 MFR786563:MFR786568 LVV786563:LVV786568 LLZ786563:LLZ786568 LCD786563:LCD786568 KSH786563:KSH786568 KIL786563:KIL786568 JYP786563:JYP786568 JOT786563:JOT786568 JEX786563:JEX786568 IVB786563:IVB786568 ILF786563:ILF786568 IBJ786563:IBJ786568 HRN786563:HRN786568 HHR786563:HHR786568 GXV786563:GXV786568 GNZ786563:GNZ786568 GED786563:GED786568 FUH786563:FUH786568 FKL786563:FKL786568 FAP786563:FAP786568 EQT786563:EQT786568 EGX786563:EGX786568 DXB786563:DXB786568 DNF786563:DNF786568 DDJ786563:DDJ786568 CTN786563:CTN786568 CJR786563:CJR786568 BZV786563:BZV786568 BPZ786563:BPZ786568 BGD786563:BGD786568 AWH786563:AWH786568 AML786563:AML786568 ACP786563:ACP786568 ST786563:ST786568 IX786563:IX786568 B786563:B786568 WVJ721027:WVJ721032 WLN721027:WLN721032 WBR721027:WBR721032 VRV721027:VRV721032 VHZ721027:VHZ721032 UYD721027:UYD721032 UOH721027:UOH721032 UEL721027:UEL721032 TUP721027:TUP721032 TKT721027:TKT721032 TAX721027:TAX721032 SRB721027:SRB721032 SHF721027:SHF721032 RXJ721027:RXJ721032 RNN721027:RNN721032 RDR721027:RDR721032 QTV721027:QTV721032 QJZ721027:QJZ721032 QAD721027:QAD721032 PQH721027:PQH721032 PGL721027:PGL721032 OWP721027:OWP721032 OMT721027:OMT721032 OCX721027:OCX721032 NTB721027:NTB721032 NJF721027:NJF721032 MZJ721027:MZJ721032 MPN721027:MPN721032 MFR721027:MFR721032 LVV721027:LVV721032 LLZ721027:LLZ721032 LCD721027:LCD721032 KSH721027:KSH721032 KIL721027:KIL721032 JYP721027:JYP721032 JOT721027:JOT721032 JEX721027:JEX721032 IVB721027:IVB721032 ILF721027:ILF721032 IBJ721027:IBJ721032 HRN721027:HRN721032 HHR721027:HHR721032 GXV721027:GXV721032 GNZ721027:GNZ721032 GED721027:GED721032 FUH721027:FUH721032 FKL721027:FKL721032 FAP721027:FAP721032 EQT721027:EQT721032 EGX721027:EGX721032 DXB721027:DXB721032 DNF721027:DNF721032 DDJ721027:DDJ721032 CTN721027:CTN721032 CJR721027:CJR721032 BZV721027:BZV721032 BPZ721027:BPZ721032 BGD721027:BGD721032 AWH721027:AWH721032 AML721027:AML721032 ACP721027:ACP721032 ST721027:ST721032 IX721027:IX721032 B721027:B721032 WVJ655491:WVJ655496 WLN655491:WLN655496 WBR655491:WBR655496 VRV655491:VRV655496 VHZ655491:VHZ655496 UYD655491:UYD655496 UOH655491:UOH655496 UEL655491:UEL655496 TUP655491:TUP655496 TKT655491:TKT655496 TAX655491:TAX655496 SRB655491:SRB655496 SHF655491:SHF655496 RXJ655491:RXJ655496 RNN655491:RNN655496 RDR655491:RDR655496 QTV655491:QTV655496 QJZ655491:QJZ655496 QAD655491:QAD655496 PQH655491:PQH655496 PGL655491:PGL655496 OWP655491:OWP655496 OMT655491:OMT655496 OCX655491:OCX655496 NTB655491:NTB655496 NJF655491:NJF655496 MZJ655491:MZJ655496 MPN655491:MPN655496 MFR655491:MFR655496 LVV655491:LVV655496 LLZ655491:LLZ655496 LCD655491:LCD655496 KSH655491:KSH655496 KIL655491:KIL655496 JYP655491:JYP655496 JOT655491:JOT655496 JEX655491:JEX655496 IVB655491:IVB655496 ILF655491:ILF655496 IBJ655491:IBJ655496 HRN655491:HRN655496 HHR655491:HHR655496 GXV655491:GXV655496 GNZ655491:GNZ655496 GED655491:GED655496 FUH655491:FUH655496 FKL655491:FKL655496 FAP655491:FAP655496 EQT655491:EQT655496 EGX655491:EGX655496 DXB655491:DXB655496 DNF655491:DNF655496 DDJ655491:DDJ655496 CTN655491:CTN655496 CJR655491:CJR655496 BZV655491:BZV655496 BPZ655491:BPZ655496 BGD655491:BGD655496 AWH655491:AWH655496 AML655491:AML655496 ACP655491:ACP655496 ST655491:ST655496 IX655491:IX655496 B655491:B655496 WVJ589955:WVJ589960 WLN589955:WLN589960 WBR589955:WBR589960 VRV589955:VRV589960 VHZ589955:VHZ589960 UYD589955:UYD589960 UOH589955:UOH589960 UEL589955:UEL589960 TUP589955:TUP589960 TKT589955:TKT589960 TAX589955:TAX589960 SRB589955:SRB589960 SHF589955:SHF589960 RXJ589955:RXJ589960 RNN589955:RNN589960 RDR589955:RDR589960 QTV589955:QTV589960 QJZ589955:QJZ589960 QAD589955:QAD589960 PQH589955:PQH589960 PGL589955:PGL589960 OWP589955:OWP589960 OMT589955:OMT589960 OCX589955:OCX589960 NTB589955:NTB589960 NJF589955:NJF589960 MZJ589955:MZJ589960 MPN589955:MPN589960 MFR589955:MFR589960 LVV589955:LVV589960 LLZ589955:LLZ589960 LCD589955:LCD589960 KSH589955:KSH589960 KIL589955:KIL589960 JYP589955:JYP589960 JOT589955:JOT589960 JEX589955:JEX589960 IVB589955:IVB589960 ILF589955:ILF589960 IBJ589955:IBJ589960 HRN589955:HRN589960 HHR589955:HHR589960 GXV589955:GXV589960 GNZ589955:GNZ589960 GED589955:GED589960 FUH589955:FUH589960 FKL589955:FKL589960 FAP589955:FAP589960 EQT589955:EQT589960 EGX589955:EGX589960 DXB589955:DXB589960 DNF589955:DNF589960 DDJ589955:DDJ589960 CTN589955:CTN589960 CJR589955:CJR589960 BZV589955:BZV589960 BPZ589955:BPZ589960 BGD589955:BGD589960 AWH589955:AWH589960 AML589955:AML589960 ACP589955:ACP589960 ST589955:ST589960 IX589955:IX589960 B589955:B589960 WVJ524419:WVJ524424 WLN524419:WLN524424 WBR524419:WBR524424 VRV524419:VRV524424 VHZ524419:VHZ524424 UYD524419:UYD524424 UOH524419:UOH524424 UEL524419:UEL524424 TUP524419:TUP524424 TKT524419:TKT524424 TAX524419:TAX524424 SRB524419:SRB524424 SHF524419:SHF524424 RXJ524419:RXJ524424 RNN524419:RNN524424 RDR524419:RDR524424 QTV524419:QTV524424 QJZ524419:QJZ524424 QAD524419:QAD524424 PQH524419:PQH524424 PGL524419:PGL524424 OWP524419:OWP524424 OMT524419:OMT524424 OCX524419:OCX524424 NTB524419:NTB524424 NJF524419:NJF524424 MZJ524419:MZJ524424 MPN524419:MPN524424 MFR524419:MFR524424 LVV524419:LVV524424 LLZ524419:LLZ524424 LCD524419:LCD524424 KSH524419:KSH524424 KIL524419:KIL524424 JYP524419:JYP524424 JOT524419:JOT524424 JEX524419:JEX524424 IVB524419:IVB524424 ILF524419:ILF524424 IBJ524419:IBJ524424 HRN524419:HRN524424 HHR524419:HHR524424 GXV524419:GXV524424 GNZ524419:GNZ524424 GED524419:GED524424 FUH524419:FUH524424 FKL524419:FKL524424 FAP524419:FAP524424 EQT524419:EQT524424 EGX524419:EGX524424 DXB524419:DXB524424 DNF524419:DNF524424 DDJ524419:DDJ524424 CTN524419:CTN524424 CJR524419:CJR524424 BZV524419:BZV524424 BPZ524419:BPZ524424 BGD524419:BGD524424 AWH524419:AWH524424 AML524419:AML524424 ACP524419:ACP524424 ST524419:ST524424 IX524419:IX524424 B524419:B524424 WVJ458883:WVJ458888 WLN458883:WLN458888 WBR458883:WBR458888 VRV458883:VRV458888 VHZ458883:VHZ458888 UYD458883:UYD458888 UOH458883:UOH458888 UEL458883:UEL458888 TUP458883:TUP458888 TKT458883:TKT458888 TAX458883:TAX458888 SRB458883:SRB458888 SHF458883:SHF458888 RXJ458883:RXJ458888 RNN458883:RNN458888 RDR458883:RDR458888 QTV458883:QTV458888 QJZ458883:QJZ458888 QAD458883:QAD458888 PQH458883:PQH458888 PGL458883:PGL458888 OWP458883:OWP458888 OMT458883:OMT458888 OCX458883:OCX458888 NTB458883:NTB458888 NJF458883:NJF458888 MZJ458883:MZJ458888 MPN458883:MPN458888 MFR458883:MFR458888 LVV458883:LVV458888 LLZ458883:LLZ458888 LCD458883:LCD458888 KSH458883:KSH458888 KIL458883:KIL458888 JYP458883:JYP458888 JOT458883:JOT458888 JEX458883:JEX458888 IVB458883:IVB458888 ILF458883:ILF458888 IBJ458883:IBJ458888 HRN458883:HRN458888 HHR458883:HHR458888 GXV458883:GXV458888 GNZ458883:GNZ458888 GED458883:GED458888 FUH458883:FUH458888 FKL458883:FKL458888 FAP458883:FAP458888 EQT458883:EQT458888 EGX458883:EGX458888 DXB458883:DXB458888 DNF458883:DNF458888 DDJ458883:DDJ458888 CTN458883:CTN458888 CJR458883:CJR458888 BZV458883:BZV458888 BPZ458883:BPZ458888 BGD458883:BGD458888 AWH458883:AWH458888 AML458883:AML458888 ACP458883:ACP458888 ST458883:ST458888 IX458883:IX458888 B458883:B458888 WVJ393347:WVJ393352 WLN393347:WLN393352 WBR393347:WBR393352 VRV393347:VRV393352 VHZ393347:VHZ393352 UYD393347:UYD393352 UOH393347:UOH393352 UEL393347:UEL393352 TUP393347:TUP393352 TKT393347:TKT393352 TAX393347:TAX393352 SRB393347:SRB393352 SHF393347:SHF393352 RXJ393347:RXJ393352 RNN393347:RNN393352 RDR393347:RDR393352 QTV393347:QTV393352 QJZ393347:QJZ393352 QAD393347:QAD393352 PQH393347:PQH393352 PGL393347:PGL393352 OWP393347:OWP393352 OMT393347:OMT393352 OCX393347:OCX393352 NTB393347:NTB393352 NJF393347:NJF393352 MZJ393347:MZJ393352 MPN393347:MPN393352 MFR393347:MFR393352 LVV393347:LVV393352 LLZ393347:LLZ393352 LCD393347:LCD393352 KSH393347:KSH393352 KIL393347:KIL393352 JYP393347:JYP393352 JOT393347:JOT393352 JEX393347:JEX393352 IVB393347:IVB393352 ILF393347:ILF393352 IBJ393347:IBJ393352 HRN393347:HRN393352 HHR393347:HHR393352 GXV393347:GXV393352 GNZ393347:GNZ393352 GED393347:GED393352 FUH393347:FUH393352 FKL393347:FKL393352 FAP393347:FAP393352 EQT393347:EQT393352 EGX393347:EGX393352 DXB393347:DXB393352 DNF393347:DNF393352 DDJ393347:DDJ393352 CTN393347:CTN393352 CJR393347:CJR393352 BZV393347:BZV393352 BPZ393347:BPZ393352 BGD393347:BGD393352 AWH393347:AWH393352 AML393347:AML393352 ACP393347:ACP393352 ST393347:ST393352 IX393347:IX393352 B393347:B393352 WVJ327811:WVJ327816 WLN327811:WLN327816 WBR327811:WBR327816 VRV327811:VRV327816 VHZ327811:VHZ327816 UYD327811:UYD327816 UOH327811:UOH327816 UEL327811:UEL327816 TUP327811:TUP327816 TKT327811:TKT327816 TAX327811:TAX327816 SRB327811:SRB327816 SHF327811:SHF327816 RXJ327811:RXJ327816 RNN327811:RNN327816 RDR327811:RDR327816 QTV327811:QTV327816 QJZ327811:QJZ327816 QAD327811:QAD327816 PQH327811:PQH327816 PGL327811:PGL327816 OWP327811:OWP327816 OMT327811:OMT327816 OCX327811:OCX327816 NTB327811:NTB327816 NJF327811:NJF327816 MZJ327811:MZJ327816 MPN327811:MPN327816 MFR327811:MFR327816 LVV327811:LVV327816 LLZ327811:LLZ327816 LCD327811:LCD327816 KSH327811:KSH327816 KIL327811:KIL327816 JYP327811:JYP327816 JOT327811:JOT327816 JEX327811:JEX327816 IVB327811:IVB327816 ILF327811:ILF327816 IBJ327811:IBJ327816 HRN327811:HRN327816 HHR327811:HHR327816 GXV327811:GXV327816 GNZ327811:GNZ327816 GED327811:GED327816 FUH327811:FUH327816 FKL327811:FKL327816 FAP327811:FAP327816 EQT327811:EQT327816 EGX327811:EGX327816 DXB327811:DXB327816 DNF327811:DNF327816 DDJ327811:DDJ327816 CTN327811:CTN327816 CJR327811:CJR327816 BZV327811:BZV327816 BPZ327811:BPZ327816 BGD327811:BGD327816 AWH327811:AWH327816 AML327811:AML327816 ACP327811:ACP327816 ST327811:ST327816 IX327811:IX327816 B327811:B327816 WVJ262275:WVJ262280 WLN262275:WLN262280 WBR262275:WBR262280 VRV262275:VRV262280 VHZ262275:VHZ262280 UYD262275:UYD262280 UOH262275:UOH262280 UEL262275:UEL262280 TUP262275:TUP262280 TKT262275:TKT262280 TAX262275:TAX262280 SRB262275:SRB262280 SHF262275:SHF262280 RXJ262275:RXJ262280 RNN262275:RNN262280 RDR262275:RDR262280 QTV262275:QTV262280 QJZ262275:QJZ262280 QAD262275:QAD262280 PQH262275:PQH262280 PGL262275:PGL262280 OWP262275:OWP262280 OMT262275:OMT262280 OCX262275:OCX262280 NTB262275:NTB262280 NJF262275:NJF262280 MZJ262275:MZJ262280 MPN262275:MPN262280 MFR262275:MFR262280 LVV262275:LVV262280 LLZ262275:LLZ262280 LCD262275:LCD262280 KSH262275:KSH262280 KIL262275:KIL262280 JYP262275:JYP262280 JOT262275:JOT262280 JEX262275:JEX262280 IVB262275:IVB262280 ILF262275:ILF262280 IBJ262275:IBJ262280 HRN262275:HRN262280 HHR262275:HHR262280 GXV262275:GXV262280 GNZ262275:GNZ262280 GED262275:GED262280 FUH262275:FUH262280 FKL262275:FKL262280 FAP262275:FAP262280 EQT262275:EQT262280 EGX262275:EGX262280 DXB262275:DXB262280 DNF262275:DNF262280 DDJ262275:DDJ262280 CTN262275:CTN262280 CJR262275:CJR262280 BZV262275:BZV262280 BPZ262275:BPZ262280 BGD262275:BGD262280 AWH262275:AWH262280 AML262275:AML262280 ACP262275:ACP262280 ST262275:ST262280 IX262275:IX262280 B262275:B262280 WVJ196739:WVJ196744 WLN196739:WLN196744 WBR196739:WBR196744 VRV196739:VRV196744 VHZ196739:VHZ196744 UYD196739:UYD196744 UOH196739:UOH196744 UEL196739:UEL196744 TUP196739:TUP196744 TKT196739:TKT196744 TAX196739:TAX196744 SRB196739:SRB196744 SHF196739:SHF196744 RXJ196739:RXJ196744 RNN196739:RNN196744 RDR196739:RDR196744 QTV196739:QTV196744 QJZ196739:QJZ196744 QAD196739:QAD196744 PQH196739:PQH196744 PGL196739:PGL196744 OWP196739:OWP196744 OMT196739:OMT196744 OCX196739:OCX196744 NTB196739:NTB196744 NJF196739:NJF196744 MZJ196739:MZJ196744 MPN196739:MPN196744 MFR196739:MFR196744 LVV196739:LVV196744 LLZ196739:LLZ196744 LCD196739:LCD196744 KSH196739:KSH196744 KIL196739:KIL196744 JYP196739:JYP196744 JOT196739:JOT196744 JEX196739:JEX196744 IVB196739:IVB196744 ILF196739:ILF196744 IBJ196739:IBJ196744 HRN196739:HRN196744 HHR196739:HHR196744 GXV196739:GXV196744 GNZ196739:GNZ196744 GED196739:GED196744 FUH196739:FUH196744 FKL196739:FKL196744 FAP196739:FAP196744 EQT196739:EQT196744 EGX196739:EGX196744 DXB196739:DXB196744 DNF196739:DNF196744 DDJ196739:DDJ196744 CTN196739:CTN196744 CJR196739:CJR196744 BZV196739:BZV196744 BPZ196739:BPZ196744 BGD196739:BGD196744 AWH196739:AWH196744 AML196739:AML196744 ACP196739:ACP196744 ST196739:ST196744 IX196739:IX196744 B196739:B196744 WVJ131203:WVJ131208 WLN131203:WLN131208 WBR131203:WBR131208 VRV131203:VRV131208 VHZ131203:VHZ131208 UYD131203:UYD131208 UOH131203:UOH131208 UEL131203:UEL131208 TUP131203:TUP131208 TKT131203:TKT131208 TAX131203:TAX131208 SRB131203:SRB131208 SHF131203:SHF131208 RXJ131203:RXJ131208 RNN131203:RNN131208 RDR131203:RDR131208 QTV131203:QTV131208 QJZ131203:QJZ131208 QAD131203:QAD131208 PQH131203:PQH131208 PGL131203:PGL131208 OWP131203:OWP131208 OMT131203:OMT131208 OCX131203:OCX131208 NTB131203:NTB131208 NJF131203:NJF131208 MZJ131203:MZJ131208 MPN131203:MPN131208 MFR131203:MFR131208 LVV131203:LVV131208 LLZ131203:LLZ131208 LCD131203:LCD131208 KSH131203:KSH131208 KIL131203:KIL131208 JYP131203:JYP131208 JOT131203:JOT131208 JEX131203:JEX131208 IVB131203:IVB131208 ILF131203:ILF131208 IBJ131203:IBJ131208 HRN131203:HRN131208 HHR131203:HHR131208 GXV131203:GXV131208 GNZ131203:GNZ131208 GED131203:GED131208 FUH131203:FUH131208 FKL131203:FKL131208 FAP131203:FAP131208 EQT131203:EQT131208 EGX131203:EGX131208 DXB131203:DXB131208 DNF131203:DNF131208 DDJ131203:DDJ131208 CTN131203:CTN131208 CJR131203:CJR131208 BZV131203:BZV131208 BPZ131203:BPZ131208 BGD131203:BGD131208 AWH131203:AWH131208 AML131203:AML131208 ACP131203:ACP131208 ST131203:ST131208 IX131203:IX131208 B131203:B131208 WVJ65667:WVJ65672 WLN65667:WLN65672 WBR65667:WBR65672 VRV65667:VRV65672 VHZ65667:VHZ65672 UYD65667:UYD65672 UOH65667:UOH65672 UEL65667:UEL65672 TUP65667:TUP65672 TKT65667:TKT65672 TAX65667:TAX65672 SRB65667:SRB65672 SHF65667:SHF65672 RXJ65667:RXJ65672 RNN65667:RNN65672 RDR65667:RDR65672 QTV65667:QTV65672 QJZ65667:QJZ65672 QAD65667:QAD65672 PQH65667:PQH65672 PGL65667:PGL65672 OWP65667:OWP65672 OMT65667:OMT65672 OCX65667:OCX65672 NTB65667:NTB65672 NJF65667:NJF65672 MZJ65667:MZJ65672 MPN65667:MPN65672 MFR65667:MFR65672 LVV65667:LVV65672 LLZ65667:LLZ65672 LCD65667:LCD65672 KSH65667:KSH65672 KIL65667:KIL65672 JYP65667:JYP65672 JOT65667:JOT65672 JEX65667:JEX65672 IVB65667:IVB65672 ILF65667:ILF65672 IBJ65667:IBJ65672 HRN65667:HRN65672 HHR65667:HHR65672 GXV65667:GXV65672 GNZ65667:GNZ65672 GED65667:GED65672 FUH65667:FUH65672 FKL65667:FKL65672 FAP65667:FAP65672 EQT65667:EQT65672 EGX65667:EGX65672 DXB65667:DXB65672 DNF65667:DNF65672 DDJ65667:DDJ65672 CTN65667:CTN65672 CJR65667:CJR65672 BZV65667:BZV65672 BPZ65667:BPZ65672 BGD65667:BGD65672 AWH65667:AWH65672 AML65667:AML65672 ACP65667:ACP65672 ST65667:ST65672 IX65667:IX65672 B65667:B65672 WVJ129:WVJ136 WLN129:WLN136 WBR129:WBR136 VRV129:VRV136 VHZ129:VHZ136 UYD129:UYD136 UOH129:UOH136 UEL129:UEL136 TUP129:TUP136 TKT129:TKT136 TAX129:TAX136 SRB129:SRB136 SHF129:SHF136 RXJ129:RXJ136 RNN129:RNN136 RDR129:RDR136 QTV129:QTV136 QJZ129:QJZ136 QAD129:QAD136 PQH129:PQH136 PGL129:PGL136 OWP129:OWP136 OMT129:OMT136 OCX129:OCX136 NTB129:NTB136 NJF129:NJF136 MZJ129:MZJ136 MPN129:MPN136 MFR129:MFR136 LVV129:LVV136 LLZ129:LLZ136 LCD129:LCD136 KSH129:KSH136 KIL129:KIL136 JYP129:JYP136 JOT129:JOT136 JEX129:JEX136 IVB129:IVB136 ILF129:ILF136 IBJ129:IBJ136 HRN129:HRN136 HHR129:HHR136 GXV129:GXV136 GNZ129:GNZ136 GED129:GED136 FUH129:FUH136 FKL129:FKL136 FAP129:FAP136 EQT129:EQT136 EGX129:EGX136 DXB129:DXB136 DNF129:DNF136 DDJ129:DDJ136 CTN129:CTN136 CJR129:CJR136 BZV129:BZV136 BPZ129:BPZ136 BGD129:BGD136 AWH129:AWH136 AML129:AML136 ACP129:ACP136 ST129:ST136 IX129:IX136 B129:B136 WVJ983096:WVJ983097 WLN983096:WLN983097 WBR983096:WBR983097 VRV983096:VRV983097 VHZ983096:VHZ983097 UYD983096:UYD983097 UOH983096:UOH983097 UEL983096:UEL983097 TUP983096:TUP983097 TKT983096:TKT983097 TAX983096:TAX983097 SRB983096:SRB983097 SHF983096:SHF983097 RXJ983096:RXJ983097 RNN983096:RNN983097 RDR983096:RDR983097 QTV983096:QTV983097 QJZ983096:QJZ983097 QAD983096:QAD983097 PQH983096:PQH983097 PGL983096:PGL983097 OWP983096:OWP983097 OMT983096:OMT983097 OCX983096:OCX983097 NTB983096:NTB983097 NJF983096:NJF983097 MZJ983096:MZJ983097 MPN983096:MPN983097 MFR983096:MFR983097 LVV983096:LVV983097 LLZ983096:LLZ983097 LCD983096:LCD983097 KSH983096:KSH983097 KIL983096:KIL983097 JYP983096:JYP983097 JOT983096:JOT983097 JEX983096:JEX983097 IVB983096:IVB983097 ILF983096:ILF983097 IBJ983096:IBJ983097 HRN983096:HRN983097 HHR983096:HHR983097 GXV983096:GXV983097 GNZ983096:GNZ983097 GED983096:GED983097 FUH983096:FUH983097 FKL983096:FKL983097 FAP983096:FAP983097 EQT983096:EQT983097 EGX983096:EGX983097 DXB983096:DXB983097 DNF983096:DNF983097 DDJ983096:DDJ983097 CTN983096:CTN983097 CJR983096:CJR983097 BZV983096:BZV983097 BPZ983096:BPZ983097 BGD983096:BGD983097 AWH983096:AWH983097 AML983096:AML983097 ACP983096:ACP983097 ST983096:ST983097 IX983096:IX983097 B983096:B983097 WVJ917560:WVJ917561 WLN917560:WLN917561 WBR917560:WBR917561 VRV917560:VRV917561 VHZ917560:VHZ917561 UYD917560:UYD917561 UOH917560:UOH917561 UEL917560:UEL917561 TUP917560:TUP917561 TKT917560:TKT917561 TAX917560:TAX917561 SRB917560:SRB917561 SHF917560:SHF917561 RXJ917560:RXJ917561 RNN917560:RNN917561 RDR917560:RDR917561 QTV917560:QTV917561 QJZ917560:QJZ917561 QAD917560:QAD917561 PQH917560:PQH917561 PGL917560:PGL917561 OWP917560:OWP917561 OMT917560:OMT917561 OCX917560:OCX917561 NTB917560:NTB917561 NJF917560:NJF917561 MZJ917560:MZJ917561 MPN917560:MPN917561 MFR917560:MFR917561 LVV917560:LVV917561 LLZ917560:LLZ917561 LCD917560:LCD917561 KSH917560:KSH917561 KIL917560:KIL917561 JYP917560:JYP917561 JOT917560:JOT917561 JEX917560:JEX917561 IVB917560:IVB917561 ILF917560:ILF917561 IBJ917560:IBJ917561 HRN917560:HRN917561 HHR917560:HHR917561 GXV917560:GXV917561 GNZ917560:GNZ917561 GED917560:GED917561 FUH917560:FUH917561 FKL917560:FKL917561 FAP917560:FAP917561 EQT917560:EQT917561 EGX917560:EGX917561 DXB917560:DXB917561 DNF917560:DNF917561 DDJ917560:DDJ917561 CTN917560:CTN917561 CJR917560:CJR917561 BZV917560:BZV917561 BPZ917560:BPZ917561 BGD917560:BGD917561 AWH917560:AWH917561 AML917560:AML917561 ACP917560:ACP917561 ST917560:ST917561 IX917560:IX917561 B917560:B917561 WVJ852024:WVJ852025 WLN852024:WLN852025 WBR852024:WBR852025 VRV852024:VRV852025 VHZ852024:VHZ852025 UYD852024:UYD852025 UOH852024:UOH852025 UEL852024:UEL852025 TUP852024:TUP852025 TKT852024:TKT852025 TAX852024:TAX852025 SRB852024:SRB852025 SHF852024:SHF852025 RXJ852024:RXJ852025 RNN852024:RNN852025 RDR852024:RDR852025 QTV852024:QTV852025 QJZ852024:QJZ852025 QAD852024:QAD852025 PQH852024:PQH852025 PGL852024:PGL852025 OWP852024:OWP852025 OMT852024:OMT852025 OCX852024:OCX852025 NTB852024:NTB852025 NJF852024:NJF852025 MZJ852024:MZJ852025 MPN852024:MPN852025 MFR852024:MFR852025 LVV852024:LVV852025 LLZ852024:LLZ852025 LCD852024:LCD852025 KSH852024:KSH852025 KIL852024:KIL852025 JYP852024:JYP852025 JOT852024:JOT852025 JEX852024:JEX852025 IVB852024:IVB852025 ILF852024:ILF852025 IBJ852024:IBJ852025 HRN852024:HRN852025 HHR852024:HHR852025 GXV852024:GXV852025 GNZ852024:GNZ852025 GED852024:GED852025 FUH852024:FUH852025 FKL852024:FKL852025 FAP852024:FAP852025 EQT852024:EQT852025 EGX852024:EGX852025 DXB852024:DXB852025 DNF852024:DNF852025 DDJ852024:DDJ852025 CTN852024:CTN852025 CJR852024:CJR852025 BZV852024:BZV852025 BPZ852024:BPZ852025 BGD852024:BGD852025 AWH852024:AWH852025 AML852024:AML852025 ACP852024:ACP852025 ST852024:ST852025 IX852024:IX852025 B852024:B852025 WVJ786488:WVJ786489 WLN786488:WLN786489 WBR786488:WBR786489 VRV786488:VRV786489 VHZ786488:VHZ786489 UYD786488:UYD786489 UOH786488:UOH786489 UEL786488:UEL786489 TUP786488:TUP786489 TKT786488:TKT786489 TAX786488:TAX786489 SRB786488:SRB786489 SHF786488:SHF786489 RXJ786488:RXJ786489 RNN786488:RNN786489 RDR786488:RDR786489 QTV786488:QTV786489 QJZ786488:QJZ786489 QAD786488:QAD786489 PQH786488:PQH786489 PGL786488:PGL786489 OWP786488:OWP786489 OMT786488:OMT786489 OCX786488:OCX786489 NTB786488:NTB786489 NJF786488:NJF786489 MZJ786488:MZJ786489 MPN786488:MPN786489 MFR786488:MFR786489 LVV786488:LVV786489 LLZ786488:LLZ786489 LCD786488:LCD786489 KSH786488:KSH786489 KIL786488:KIL786489 JYP786488:JYP786489 JOT786488:JOT786489 JEX786488:JEX786489 IVB786488:IVB786489 ILF786488:ILF786489 IBJ786488:IBJ786489 HRN786488:HRN786489 HHR786488:HHR786489 GXV786488:GXV786489 GNZ786488:GNZ786489 GED786488:GED786489 FUH786488:FUH786489 FKL786488:FKL786489 FAP786488:FAP786489 EQT786488:EQT786489 EGX786488:EGX786489 DXB786488:DXB786489 DNF786488:DNF786489 DDJ786488:DDJ786489 CTN786488:CTN786489 CJR786488:CJR786489 BZV786488:BZV786489 BPZ786488:BPZ786489 BGD786488:BGD786489 AWH786488:AWH786489 AML786488:AML786489 ACP786488:ACP786489 ST786488:ST786489 IX786488:IX786489 B786488:B786489 WVJ720952:WVJ720953 WLN720952:WLN720953 WBR720952:WBR720953 VRV720952:VRV720953 VHZ720952:VHZ720953 UYD720952:UYD720953 UOH720952:UOH720953 UEL720952:UEL720953 TUP720952:TUP720953 TKT720952:TKT720953 TAX720952:TAX720953 SRB720952:SRB720953 SHF720952:SHF720953 RXJ720952:RXJ720953 RNN720952:RNN720953 RDR720952:RDR720953 QTV720952:QTV720953 QJZ720952:QJZ720953 QAD720952:QAD720953 PQH720952:PQH720953 PGL720952:PGL720953 OWP720952:OWP720953 OMT720952:OMT720953 OCX720952:OCX720953 NTB720952:NTB720953 NJF720952:NJF720953 MZJ720952:MZJ720953 MPN720952:MPN720953 MFR720952:MFR720953 LVV720952:LVV720953 LLZ720952:LLZ720953 LCD720952:LCD720953 KSH720952:KSH720953 KIL720952:KIL720953 JYP720952:JYP720953 JOT720952:JOT720953 JEX720952:JEX720953 IVB720952:IVB720953 ILF720952:ILF720953 IBJ720952:IBJ720953 HRN720952:HRN720953 HHR720952:HHR720953 GXV720952:GXV720953 GNZ720952:GNZ720953 GED720952:GED720953 FUH720952:FUH720953 FKL720952:FKL720953 FAP720952:FAP720953 EQT720952:EQT720953 EGX720952:EGX720953 DXB720952:DXB720953 DNF720952:DNF720953 DDJ720952:DDJ720953 CTN720952:CTN720953 CJR720952:CJR720953 BZV720952:BZV720953 BPZ720952:BPZ720953 BGD720952:BGD720953 AWH720952:AWH720953 AML720952:AML720953 ACP720952:ACP720953 ST720952:ST720953 IX720952:IX720953 B720952:B720953 WVJ655416:WVJ655417 WLN655416:WLN655417 WBR655416:WBR655417 VRV655416:VRV655417 VHZ655416:VHZ655417 UYD655416:UYD655417 UOH655416:UOH655417 UEL655416:UEL655417 TUP655416:TUP655417 TKT655416:TKT655417 TAX655416:TAX655417 SRB655416:SRB655417 SHF655416:SHF655417 RXJ655416:RXJ655417 RNN655416:RNN655417 RDR655416:RDR655417 QTV655416:QTV655417 QJZ655416:QJZ655417 QAD655416:QAD655417 PQH655416:PQH655417 PGL655416:PGL655417 OWP655416:OWP655417 OMT655416:OMT655417 OCX655416:OCX655417 NTB655416:NTB655417 NJF655416:NJF655417 MZJ655416:MZJ655417 MPN655416:MPN655417 MFR655416:MFR655417 LVV655416:LVV655417 LLZ655416:LLZ655417 LCD655416:LCD655417 KSH655416:KSH655417 KIL655416:KIL655417 JYP655416:JYP655417 JOT655416:JOT655417 JEX655416:JEX655417 IVB655416:IVB655417 ILF655416:ILF655417 IBJ655416:IBJ655417 HRN655416:HRN655417 HHR655416:HHR655417 GXV655416:GXV655417 GNZ655416:GNZ655417 GED655416:GED655417 FUH655416:FUH655417 FKL655416:FKL655417 FAP655416:FAP655417 EQT655416:EQT655417 EGX655416:EGX655417 DXB655416:DXB655417 DNF655416:DNF655417 DDJ655416:DDJ655417 CTN655416:CTN655417 CJR655416:CJR655417 BZV655416:BZV655417 BPZ655416:BPZ655417 BGD655416:BGD655417 AWH655416:AWH655417 AML655416:AML655417 ACP655416:ACP655417 ST655416:ST655417 IX655416:IX655417 B655416:B655417 WVJ589880:WVJ589881 WLN589880:WLN589881 WBR589880:WBR589881 VRV589880:VRV589881 VHZ589880:VHZ589881 UYD589880:UYD589881 UOH589880:UOH589881 UEL589880:UEL589881 TUP589880:TUP589881 TKT589880:TKT589881 TAX589880:TAX589881 SRB589880:SRB589881 SHF589880:SHF589881 RXJ589880:RXJ589881 RNN589880:RNN589881 RDR589880:RDR589881 QTV589880:QTV589881 QJZ589880:QJZ589881 QAD589880:QAD589881 PQH589880:PQH589881 PGL589880:PGL589881 OWP589880:OWP589881 OMT589880:OMT589881 OCX589880:OCX589881 NTB589880:NTB589881 NJF589880:NJF589881 MZJ589880:MZJ589881 MPN589880:MPN589881 MFR589880:MFR589881 LVV589880:LVV589881 LLZ589880:LLZ589881 LCD589880:LCD589881 KSH589880:KSH589881 KIL589880:KIL589881 JYP589880:JYP589881 JOT589880:JOT589881 JEX589880:JEX589881 IVB589880:IVB589881 ILF589880:ILF589881 IBJ589880:IBJ589881 HRN589880:HRN589881 HHR589880:HHR589881 GXV589880:GXV589881 GNZ589880:GNZ589881 GED589880:GED589881 FUH589880:FUH589881 FKL589880:FKL589881 FAP589880:FAP589881 EQT589880:EQT589881 EGX589880:EGX589881 DXB589880:DXB589881 DNF589880:DNF589881 DDJ589880:DDJ589881 CTN589880:CTN589881 CJR589880:CJR589881 BZV589880:BZV589881 BPZ589880:BPZ589881 BGD589880:BGD589881 AWH589880:AWH589881 AML589880:AML589881 ACP589880:ACP589881 ST589880:ST589881 IX589880:IX589881 B589880:B589881 WVJ524344:WVJ524345 WLN524344:WLN524345 WBR524344:WBR524345 VRV524344:VRV524345 VHZ524344:VHZ524345 UYD524344:UYD524345 UOH524344:UOH524345 UEL524344:UEL524345 TUP524344:TUP524345 TKT524344:TKT524345 TAX524344:TAX524345 SRB524344:SRB524345 SHF524344:SHF524345 RXJ524344:RXJ524345 RNN524344:RNN524345 RDR524344:RDR524345 QTV524344:QTV524345 QJZ524344:QJZ524345 QAD524344:QAD524345 PQH524344:PQH524345 PGL524344:PGL524345 OWP524344:OWP524345 OMT524344:OMT524345 OCX524344:OCX524345 NTB524344:NTB524345 NJF524344:NJF524345 MZJ524344:MZJ524345 MPN524344:MPN524345 MFR524344:MFR524345 LVV524344:LVV524345 LLZ524344:LLZ524345 LCD524344:LCD524345 KSH524344:KSH524345 KIL524344:KIL524345 JYP524344:JYP524345 JOT524344:JOT524345 JEX524344:JEX524345 IVB524344:IVB524345 ILF524344:ILF524345 IBJ524344:IBJ524345 HRN524344:HRN524345 HHR524344:HHR524345 GXV524344:GXV524345 GNZ524344:GNZ524345 GED524344:GED524345 FUH524344:FUH524345 FKL524344:FKL524345 FAP524344:FAP524345 EQT524344:EQT524345 EGX524344:EGX524345 DXB524344:DXB524345 DNF524344:DNF524345 DDJ524344:DDJ524345 CTN524344:CTN524345 CJR524344:CJR524345 BZV524344:BZV524345 BPZ524344:BPZ524345 BGD524344:BGD524345 AWH524344:AWH524345 AML524344:AML524345 ACP524344:ACP524345 ST524344:ST524345 IX524344:IX524345 B524344:B524345 WVJ458808:WVJ458809 WLN458808:WLN458809 WBR458808:WBR458809 VRV458808:VRV458809 VHZ458808:VHZ458809 UYD458808:UYD458809 UOH458808:UOH458809 UEL458808:UEL458809 TUP458808:TUP458809 TKT458808:TKT458809 TAX458808:TAX458809 SRB458808:SRB458809 SHF458808:SHF458809 RXJ458808:RXJ458809 RNN458808:RNN458809 RDR458808:RDR458809 QTV458808:QTV458809 QJZ458808:QJZ458809 QAD458808:QAD458809 PQH458808:PQH458809 PGL458808:PGL458809 OWP458808:OWP458809 OMT458808:OMT458809 OCX458808:OCX458809 NTB458808:NTB458809 NJF458808:NJF458809 MZJ458808:MZJ458809 MPN458808:MPN458809 MFR458808:MFR458809 LVV458808:LVV458809 LLZ458808:LLZ458809 LCD458808:LCD458809 KSH458808:KSH458809 KIL458808:KIL458809 JYP458808:JYP458809 JOT458808:JOT458809 JEX458808:JEX458809 IVB458808:IVB458809 ILF458808:ILF458809 IBJ458808:IBJ458809 HRN458808:HRN458809 HHR458808:HHR458809 GXV458808:GXV458809 GNZ458808:GNZ458809 GED458808:GED458809 FUH458808:FUH458809 FKL458808:FKL458809 FAP458808:FAP458809 EQT458808:EQT458809 EGX458808:EGX458809 DXB458808:DXB458809 DNF458808:DNF458809 DDJ458808:DDJ458809 CTN458808:CTN458809 CJR458808:CJR458809 BZV458808:BZV458809 BPZ458808:BPZ458809 BGD458808:BGD458809 AWH458808:AWH458809 AML458808:AML458809 ACP458808:ACP458809 ST458808:ST458809 IX458808:IX458809 B458808:B458809 WVJ393272:WVJ393273 WLN393272:WLN393273 WBR393272:WBR393273 VRV393272:VRV393273 VHZ393272:VHZ393273 UYD393272:UYD393273 UOH393272:UOH393273 UEL393272:UEL393273 TUP393272:TUP393273 TKT393272:TKT393273 TAX393272:TAX393273 SRB393272:SRB393273 SHF393272:SHF393273 RXJ393272:RXJ393273 RNN393272:RNN393273 RDR393272:RDR393273 QTV393272:QTV393273 QJZ393272:QJZ393273 QAD393272:QAD393273 PQH393272:PQH393273 PGL393272:PGL393273 OWP393272:OWP393273 OMT393272:OMT393273 OCX393272:OCX393273 NTB393272:NTB393273 NJF393272:NJF393273 MZJ393272:MZJ393273 MPN393272:MPN393273 MFR393272:MFR393273 LVV393272:LVV393273 LLZ393272:LLZ393273 LCD393272:LCD393273 KSH393272:KSH393273 KIL393272:KIL393273 JYP393272:JYP393273 JOT393272:JOT393273 JEX393272:JEX393273 IVB393272:IVB393273 ILF393272:ILF393273 IBJ393272:IBJ393273 HRN393272:HRN393273 HHR393272:HHR393273 GXV393272:GXV393273 GNZ393272:GNZ393273 GED393272:GED393273 FUH393272:FUH393273 FKL393272:FKL393273 FAP393272:FAP393273 EQT393272:EQT393273 EGX393272:EGX393273 DXB393272:DXB393273 DNF393272:DNF393273 DDJ393272:DDJ393273 CTN393272:CTN393273 CJR393272:CJR393273 BZV393272:BZV393273 BPZ393272:BPZ393273 BGD393272:BGD393273 AWH393272:AWH393273 AML393272:AML393273 ACP393272:ACP393273 ST393272:ST393273 IX393272:IX393273 B393272:B393273 WVJ327736:WVJ327737 WLN327736:WLN327737 WBR327736:WBR327737 VRV327736:VRV327737 VHZ327736:VHZ327737 UYD327736:UYD327737 UOH327736:UOH327737 UEL327736:UEL327737 TUP327736:TUP327737 TKT327736:TKT327737 TAX327736:TAX327737 SRB327736:SRB327737 SHF327736:SHF327737 RXJ327736:RXJ327737 RNN327736:RNN327737 RDR327736:RDR327737 QTV327736:QTV327737 QJZ327736:QJZ327737 QAD327736:QAD327737 PQH327736:PQH327737 PGL327736:PGL327737 OWP327736:OWP327737 OMT327736:OMT327737 OCX327736:OCX327737 NTB327736:NTB327737 NJF327736:NJF327737 MZJ327736:MZJ327737 MPN327736:MPN327737 MFR327736:MFR327737 LVV327736:LVV327737 LLZ327736:LLZ327737 LCD327736:LCD327737 KSH327736:KSH327737 KIL327736:KIL327737 JYP327736:JYP327737 JOT327736:JOT327737 JEX327736:JEX327737 IVB327736:IVB327737 ILF327736:ILF327737 IBJ327736:IBJ327737 HRN327736:HRN327737 HHR327736:HHR327737 GXV327736:GXV327737 GNZ327736:GNZ327737 GED327736:GED327737 FUH327736:FUH327737 FKL327736:FKL327737 FAP327736:FAP327737 EQT327736:EQT327737 EGX327736:EGX327737 DXB327736:DXB327737 DNF327736:DNF327737 DDJ327736:DDJ327737 CTN327736:CTN327737 CJR327736:CJR327737 BZV327736:BZV327737 BPZ327736:BPZ327737 BGD327736:BGD327737 AWH327736:AWH327737 AML327736:AML327737 ACP327736:ACP327737 ST327736:ST327737 IX327736:IX327737 B327736:B327737 WVJ262200:WVJ262201 WLN262200:WLN262201 WBR262200:WBR262201 VRV262200:VRV262201 VHZ262200:VHZ262201 UYD262200:UYD262201 UOH262200:UOH262201 UEL262200:UEL262201 TUP262200:TUP262201 TKT262200:TKT262201 TAX262200:TAX262201 SRB262200:SRB262201 SHF262200:SHF262201 RXJ262200:RXJ262201 RNN262200:RNN262201 RDR262200:RDR262201 QTV262200:QTV262201 QJZ262200:QJZ262201 QAD262200:QAD262201 PQH262200:PQH262201 PGL262200:PGL262201 OWP262200:OWP262201 OMT262200:OMT262201 OCX262200:OCX262201 NTB262200:NTB262201 NJF262200:NJF262201 MZJ262200:MZJ262201 MPN262200:MPN262201 MFR262200:MFR262201 LVV262200:LVV262201 LLZ262200:LLZ262201 LCD262200:LCD262201 KSH262200:KSH262201 KIL262200:KIL262201 JYP262200:JYP262201 JOT262200:JOT262201 JEX262200:JEX262201 IVB262200:IVB262201 ILF262200:ILF262201 IBJ262200:IBJ262201 HRN262200:HRN262201 HHR262200:HHR262201 GXV262200:GXV262201 GNZ262200:GNZ262201 GED262200:GED262201 FUH262200:FUH262201 FKL262200:FKL262201 FAP262200:FAP262201 EQT262200:EQT262201 EGX262200:EGX262201 DXB262200:DXB262201 DNF262200:DNF262201 DDJ262200:DDJ262201 CTN262200:CTN262201 CJR262200:CJR262201 BZV262200:BZV262201 BPZ262200:BPZ262201 BGD262200:BGD262201 AWH262200:AWH262201 AML262200:AML262201 ACP262200:ACP262201 ST262200:ST262201 IX262200:IX262201 B262200:B262201 WVJ196664:WVJ196665 WLN196664:WLN196665 WBR196664:WBR196665 VRV196664:VRV196665 VHZ196664:VHZ196665 UYD196664:UYD196665 UOH196664:UOH196665 UEL196664:UEL196665 TUP196664:TUP196665 TKT196664:TKT196665 TAX196664:TAX196665 SRB196664:SRB196665 SHF196664:SHF196665 RXJ196664:RXJ196665 RNN196664:RNN196665 RDR196664:RDR196665 QTV196664:QTV196665 QJZ196664:QJZ196665 QAD196664:QAD196665 PQH196664:PQH196665 PGL196664:PGL196665 OWP196664:OWP196665 OMT196664:OMT196665 OCX196664:OCX196665 NTB196664:NTB196665 NJF196664:NJF196665 MZJ196664:MZJ196665 MPN196664:MPN196665 MFR196664:MFR196665 LVV196664:LVV196665 LLZ196664:LLZ196665 LCD196664:LCD196665 KSH196664:KSH196665 KIL196664:KIL196665 JYP196664:JYP196665 JOT196664:JOT196665 JEX196664:JEX196665 IVB196664:IVB196665 ILF196664:ILF196665 IBJ196664:IBJ196665 HRN196664:HRN196665 HHR196664:HHR196665 GXV196664:GXV196665 GNZ196664:GNZ196665 GED196664:GED196665 FUH196664:FUH196665 FKL196664:FKL196665 FAP196664:FAP196665 EQT196664:EQT196665 EGX196664:EGX196665 DXB196664:DXB196665 DNF196664:DNF196665 DDJ196664:DDJ196665 CTN196664:CTN196665 CJR196664:CJR196665 BZV196664:BZV196665 BPZ196664:BPZ196665 BGD196664:BGD196665 AWH196664:AWH196665 AML196664:AML196665 ACP196664:ACP196665 ST196664:ST196665 IX196664:IX196665 B196664:B196665 WVJ131128:WVJ131129 WLN131128:WLN131129 WBR131128:WBR131129 VRV131128:VRV131129 VHZ131128:VHZ131129 UYD131128:UYD131129 UOH131128:UOH131129 UEL131128:UEL131129 TUP131128:TUP131129 TKT131128:TKT131129 TAX131128:TAX131129 SRB131128:SRB131129 SHF131128:SHF131129 RXJ131128:RXJ131129 RNN131128:RNN131129 RDR131128:RDR131129 QTV131128:QTV131129 QJZ131128:QJZ131129 QAD131128:QAD131129 PQH131128:PQH131129 PGL131128:PGL131129 OWP131128:OWP131129 OMT131128:OMT131129 OCX131128:OCX131129 NTB131128:NTB131129 NJF131128:NJF131129 MZJ131128:MZJ131129 MPN131128:MPN131129 MFR131128:MFR131129 LVV131128:LVV131129 LLZ131128:LLZ131129 LCD131128:LCD131129 KSH131128:KSH131129 KIL131128:KIL131129 JYP131128:JYP131129 JOT131128:JOT131129 JEX131128:JEX131129 IVB131128:IVB131129 ILF131128:ILF131129 IBJ131128:IBJ131129 HRN131128:HRN131129 HHR131128:HHR131129 GXV131128:GXV131129 GNZ131128:GNZ131129 GED131128:GED131129 FUH131128:FUH131129 FKL131128:FKL131129 FAP131128:FAP131129 EQT131128:EQT131129 EGX131128:EGX131129 DXB131128:DXB131129 DNF131128:DNF131129 DDJ131128:DDJ131129 CTN131128:CTN131129 CJR131128:CJR131129 BZV131128:BZV131129 BPZ131128:BPZ131129 BGD131128:BGD131129 AWH131128:AWH131129 AML131128:AML131129 ACP131128:ACP131129 ST131128:ST131129 IX131128:IX131129 B131128:B131129 WVJ65592:WVJ65593 WLN65592:WLN65593 WBR65592:WBR65593 VRV65592:VRV65593 VHZ65592:VHZ65593 UYD65592:UYD65593 UOH65592:UOH65593 UEL65592:UEL65593 TUP65592:TUP65593 TKT65592:TKT65593 TAX65592:TAX65593 SRB65592:SRB65593 SHF65592:SHF65593 RXJ65592:RXJ65593 RNN65592:RNN65593 RDR65592:RDR65593 QTV65592:QTV65593 QJZ65592:QJZ65593 QAD65592:QAD65593 PQH65592:PQH65593 PGL65592:PGL65593 OWP65592:OWP65593 OMT65592:OMT65593 OCX65592:OCX65593 NTB65592:NTB65593 NJF65592:NJF65593 MZJ65592:MZJ65593 MPN65592:MPN65593 MFR65592:MFR65593 LVV65592:LVV65593 LLZ65592:LLZ65593 LCD65592:LCD65593 KSH65592:KSH65593 KIL65592:KIL65593 JYP65592:JYP65593 JOT65592:JOT65593 JEX65592:JEX65593 IVB65592:IVB65593 ILF65592:ILF65593 IBJ65592:IBJ65593 HRN65592:HRN65593 HHR65592:HHR65593 GXV65592:GXV65593 GNZ65592:GNZ65593 GED65592:GED65593 FUH65592:FUH65593 FKL65592:FKL65593 FAP65592:FAP65593 EQT65592:EQT65593 EGX65592:EGX65593 DXB65592:DXB65593 DNF65592:DNF65593 DDJ65592:DDJ65593 CTN65592:CTN65593 CJR65592:CJR65593 BZV65592:BZV65593 BPZ65592:BPZ65593 BGD65592:BGD65593 AWH65592:AWH65593 AML65592:AML65593 ACP65592:ACP65593 ST65592:ST65593 IX65592:IX65593 B65592:B65593 WVJ47:WVJ49 WLN47:WLN49 WBR47:WBR49 VRV47:VRV49 VHZ47:VHZ49 UYD47:UYD49 UOH47:UOH49 UEL47:UEL49 TUP47:TUP49 TKT47:TKT49 TAX47:TAX49 SRB47:SRB49 SHF47:SHF49 RXJ47:RXJ49 RNN47:RNN49 RDR47:RDR49 QTV47:QTV49 QJZ47:QJZ49 QAD47:QAD49 PQH47:PQH49 PGL47:PGL49 OWP47:OWP49 OMT47:OMT49 OCX47:OCX49 NTB47:NTB49 NJF47:NJF49 MZJ47:MZJ49 MPN47:MPN49 MFR47:MFR49 LVV47:LVV49 LLZ47:LLZ49 LCD47:LCD49 KSH47:KSH49 KIL47:KIL49 JYP47:JYP49 JOT47:JOT49 JEX47:JEX49 IVB47:IVB49 ILF47:ILF49 IBJ47:IBJ49 HRN47:HRN49 HHR47:HHR49 GXV47:GXV49 GNZ47:GNZ49 GED47:GED49 FUH47:FUH49 FKL47:FKL49 FAP47:FAP49 EQT47:EQT49 EGX47:EGX49 DXB47:DXB49 DNF47:DNF49 DDJ47:DDJ49 CTN47:CTN49 CJR47:CJR49 BZV47:BZV49 BPZ47:BPZ49 BGD47:BGD49 AWH47:AWH49 AML47:AML49 ACP47:ACP49 ST47:ST49 IX47:IX49 B47:B49 WVJ983082:WVJ983083 WLN983082:WLN983083 WBR983082:WBR983083 VRV983082:VRV983083 VHZ983082:VHZ983083 UYD983082:UYD983083 UOH983082:UOH983083 UEL983082:UEL983083 TUP983082:TUP983083 TKT983082:TKT983083 TAX983082:TAX983083 SRB983082:SRB983083 SHF983082:SHF983083 RXJ983082:RXJ983083 RNN983082:RNN983083 RDR983082:RDR983083 QTV983082:QTV983083 QJZ983082:QJZ983083 QAD983082:QAD983083 PQH983082:PQH983083 PGL983082:PGL983083 OWP983082:OWP983083 OMT983082:OMT983083 OCX983082:OCX983083 NTB983082:NTB983083 NJF983082:NJF983083 MZJ983082:MZJ983083 MPN983082:MPN983083 MFR983082:MFR983083 LVV983082:LVV983083 LLZ983082:LLZ983083 LCD983082:LCD983083 KSH983082:KSH983083 KIL983082:KIL983083 JYP983082:JYP983083 JOT983082:JOT983083 JEX983082:JEX983083 IVB983082:IVB983083 ILF983082:ILF983083 IBJ983082:IBJ983083 HRN983082:HRN983083 HHR983082:HHR983083 GXV983082:GXV983083 GNZ983082:GNZ983083 GED983082:GED983083 FUH983082:FUH983083 FKL983082:FKL983083 FAP983082:FAP983083 EQT983082:EQT983083 EGX983082:EGX983083 DXB983082:DXB983083 DNF983082:DNF983083 DDJ983082:DDJ983083 CTN983082:CTN983083 CJR983082:CJR983083 BZV983082:BZV983083 BPZ983082:BPZ983083 BGD983082:BGD983083 AWH983082:AWH983083 AML983082:AML983083 ACP983082:ACP983083 ST983082:ST983083 IX983082:IX983083 B983082:B983083 WVJ917546:WVJ917547 WLN917546:WLN917547 WBR917546:WBR917547 VRV917546:VRV917547 VHZ917546:VHZ917547 UYD917546:UYD917547 UOH917546:UOH917547 UEL917546:UEL917547 TUP917546:TUP917547 TKT917546:TKT917547 TAX917546:TAX917547 SRB917546:SRB917547 SHF917546:SHF917547 RXJ917546:RXJ917547 RNN917546:RNN917547 RDR917546:RDR917547 QTV917546:QTV917547 QJZ917546:QJZ917547 QAD917546:QAD917547 PQH917546:PQH917547 PGL917546:PGL917547 OWP917546:OWP917547 OMT917546:OMT917547 OCX917546:OCX917547 NTB917546:NTB917547 NJF917546:NJF917547 MZJ917546:MZJ917547 MPN917546:MPN917547 MFR917546:MFR917547 LVV917546:LVV917547 LLZ917546:LLZ917547 LCD917546:LCD917547 KSH917546:KSH917547 KIL917546:KIL917547 JYP917546:JYP917547 JOT917546:JOT917547 JEX917546:JEX917547 IVB917546:IVB917547 ILF917546:ILF917547 IBJ917546:IBJ917547 HRN917546:HRN917547 HHR917546:HHR917547 GXV917546:GXV917547 GNZ917546:GNZ917547 GED917546:GED917547 FUH917546:FUH917547 FKL917546:FKL917547 FAP917546:FAP917547 EQT917546:EQT917547 EGX917546:EGX917547 DXB917546:DXB917547 DNF917546:DNF917547 DDJ917546:DDJ917547 CTN917546:CTN917547 CJR917546:CJR917547 BZV917546:BZV917547 BPZ917546:BPZ917547 BGD917546:BGD917547 AWH917546:AWH917547 AML917546:AML917547 ACP917546:ACP917547 ST917546:ST917547 IX917546:IX917547 B917546:B917547 WVJ852010:WVJ852011 WLN852010:WLN852011 WBR852010:WBR852011 VRV852010:VRV852011 VHZ852010:VHZ852011 UYD852010:UYD852011 UOH852010:UOH852011 UEL852010:UEL852011 TUP852010:TUP852011 TKT852010:TKT852011 TAX852010:TAX852011 SRB852010:SRB852011 SHF852010:SHF852011 RXJ852010:RXJ852011 RNN852010:RNN852011 RDR852010:RDR852011 QTV852010:QTV852011 QJZ852010:QJZ852011 QAD852010:QAD852011 PQH852010:PQH852011 PGL852010:PGL852011 OWP852010:OWP852011 OMT852010:OMT852011 OCX852010:OCX852011 NTB852010:NTB852011 NJF852010:NJF852011 MZJ852010:MZJ852011 MPN852010:MPN852011 MFR852010:MFR852011 LVV852010:LVV852011 LLZ852010:LLZ852011 LCD852010:LCD852011 KSH852010:KSH852011 KIL852010:KIL852011 JYP852010:JYP852011 JOT852010:JOT852011 JEX852010:JEX852011 IVB852010:IVB852011 ILF852010:ILF852011 IBJ852010:IBJ852011 HRN852010:HRN852011 HHR852010:HHR852011 GXV852010:GXV852011 GNZ852010:GNZ852011 GED852010:GED852011 FUH852010:FUH852011 FKL852010:FKL852011 FAP852010:FAP852011 EQT852010:EQT852011 EGX852010:EGX852011 DXB852010:DXB852011 DNF852010:DNF852011 DDJ852010:DDJ852011 CTN852010:CTN852011 CJR852010:CJR852011 BZV852010:BZV852011 BPZ852010:BPZ852011 BGD852010:BGD852011 AWH852010:AWH852011 AML852010:AML852011 ACP852010:ACP852011 ST852010:ST852011 IX852010:IX852011 B852010:B852011 WVJ786474:WVJ786475 WLN786474:WLN786475 WBR786474:WBR786475 VRV786474:VRV786475 VHZ786474:VHZ786475 UYD786474:UYD786475 UOH786474:UOH786475 UEL786474:UEL786475 TUP786474:TUP786475 TKT786474:TKT786475 TAX786474:TAX786475 SRB786474:SRB786475 SHF786474:SHF786475 RXJ786474:RXJ786475 RNN786474:RNN786475 RDR786474:RDR786475 QTV786474:QTV786475 QJZ786474:QJZ786475 QAD786474:QAD786475 PQH786474:PQH786475 PGL786474:PGL786475 OWP786474:OWP786475 OMT786474:OMT786475 OCX786474:OCX786475 NTB786474:NTB786475 NJF786474:NJF786475 MZJ786474:MZJ786475 MPN786474:MPN786475 MFR786474:MFR786475 LVV786474:LVV786475 LLZ786474:LLZ786475 LCD786474:LCD786475 KSH786474:KSH786475 KIL786474:KIL786475 JYP786474:JYP786475 JOT786474:JOT786475 JEX786474:JEX786475 IVB786474:IVB786475 ILF786474:ILF786475 IBJ786474:IBJ786475 HRN786474:HRN786475 HHR786474:HHR786475 GXV786474:GXV786475 GNZ786474:GNZ786475 GED786474:GED786475 FUH786474:FUH786475 FKL786474:FKL786475 FAP786474:FAP786475 EQT786474:EQT786475 EGX786474:EGX786475 DXB786474:DXB786475 DNF786474:DNF786475 DDJ786474:DDJ786475 CTN786474:CTN786475 CJR786474:CJR786475 BZV786474:BZV786475 BPZ786474:BPZ786475 BGD786474:BGD786475 AWH786474:AWH786475 AML786474:AML786475 ACP786474:ACP786475 ST786474:ST786475 IX786474:IX786475 B786474:B786475 WVJ720938:WVJ720939 WLN720938:WLN720939 WBR720938:WBR720939 VRV720938:VRV720939 VHZ720938:VHZ720939 UYD720938:UYD720939 UOH720938:UOH720939 UEL720938:UEL720939 TUP720938:TUP720939 TKT720938:TKT720939 TAX720938:TAX720939 SRB720938:SRB720939 SHF720938:SHF720939 RXJ720938:RXJ720939 RNN720938:RNN720939 RDR720938:RDR720939 QTV720938:QTV720939 QJZ720938:QJZ720939 QAD720938:QAD720939 PQH720938:PQH720939 PGL720938:PGL720939 OWP720938:OWP720939 OMT720938:OMT720939 OCX720938:OCX720939 NTB720938:NTB720939 NJF720938:NJF720939 MZJ720938:MZJ720939 MPN720938:MPN720939 MFR720938:MFR720939 LVV720938:LVV720939 LLZ720938:LLZ720939 LCD720938:LCD720939 KSH720938:KSH720939 KIL720938:KIL720939 JYP720938:JYP720939 JOT720938:JOT720939 JEX720938:JEX720939 IVB720938:IVB720939 ILF720938:ILF720939 IBJ720938:IBJ720939 HRN720938:HRN720939 HHR720938:HHR720939 GXV720938:GXV720939 GNZ720938:GNZ720939 GED720938:GED720939 FUH720938:FUH720939 FKL720938:FKL720939 FAP720938:FAP720939 EQT720938:EQT720939 EGX720938:EGX720939 DXB720938:DXB720939 DNF720938:DNF720939 DDJ720938:DDJ720939 CTN720938:CTN720939 CJR720938:CJR720939 BZV720938:BZV720939 BPZ720938:BPZ720939 BGD720938:BGD720939 AWH720938:AWH720939 AML720938:AML720939 ACP720938:ACP720939 ST720938:ST720939 IX720938:IX720939 B720938:B720939 WVJ655402:WVJ655403 WLN655402:WLN655403 WBR655402:WBR655403 VRV655402:VRV655403 VHZ655402:VHZ655403 UYD655402:UYD655403 UOH655402:UOH655403 UEL655402:UEL655403 TUP655402:TUP655403 TKT655402:TKT655403 TAX655402:TAX655403 SRB655402:SRB655403 SHF655402:SHF655403 RXJ655402:RXJ655403 RNN655402:RNN655403 RDR655402:RDR655403 QTV655402:QTV655403 QJZ655402:QJZ655403 QAD655402:QAD655403 PQH655402:PQH655403 PGL655402:PGL655403 OWP655402:OWP655403 OMT655402:OMT655403 OCX655402:OCX655403 NTB655402:NTB655403 NJF655402:NJF655403 MZJ655402:MZJ655403 MPN655402:MPN655403 MFR655402:MFR655403 LVV655402:LVV655403 LLZ655402:LLZ655403 LCD655402:LCD655403 KSH655402:KSH655403 KIL655402:KIL655403 JYP655402:JYP655403 JOT655402:JOT655403 JEX655402:JEX655403 IVB655402:IVB655403 ILF655402:ILF655403 IBJ655402:IBJ655403 HRN655402:HRN655403 HHR655402:HHR655403 GXV655402:GXV655403 GNZ655402:GNZ655403 GED655402:GED655403 FUH655402:FUH655403 FKL655402:FKL655403 FAP655402:FAP655403 EQT655402:EQT655403 EGX655402:EGX655403 DXB655402:DXB655403 DNF655402:DNF655403 DDJ655402:DDJ655403 CTN655402:CTN655403 CJR655402:CJR655403 BZV655402:BZV655403 BPZ655402:BPZ655403 BGD655402:BGD655403 AWH655402:AWH655403 AML655402:AML655403 ACP655402:ACP655403 ST655402:ST655403 IX655402:IX655403 B655402:B655403 WVJ589866:WVJ589867 WLN589866:WLN589867 WBR589866:WBR589867 VRV589866:VRV589867 VHZ589866:VHZ589867 UYD589866:UYD589867 UOH589866:UOH589867 UEL589866:UEL589867 TUP589866:TUP589867 TKT589866:TKT589867 TAX589866:TAX589867 SRB589866:SRB589867 SHF589866:SHF589867 RXJ589866:RXJ589867 RNN589866:RNN589867 RDR589866:RDR589867 QTV589866:QTV589867 QJZ589866:QJZ589867 QAD589866:QAD589867 PQH589866:PQH589867 PGL589866:PGL589867 OWP589866:OWP589867 OMT589866:OMT589867 OCX589866:OCX589867 NTB589866:NTB589867 NJF589866:NJF589867 MZJ589866:MZJ589867 MPN589866:MPN589867 MFR589866:MFR589867 LVV589866:LVV589867 LLZ589866:LLZ589867 LCD589866:LCD589867 KSH589866:KSH589867 KIL589866:KIL589867 JYP589866:JYP589867 JOT589866:JOT589867 JEX589866:JEX589867 IVB589866:IVB589867 ILF589866:ILF589867 IBJ589866:IBJ589867 HRN589866:HRN589867 HHR589866:HHR589867 GXV589866:GXV589867 GNZ589866:GNZ589867 GED589866:GED589867 FUH589866:FUH589867 FKL589866:FKL589867 FAP589866:FAP589867 EQT589866:EQT589867 EGX589866:EGX589867 DXB589866:DXB589867 DNF589866:DNF589867 DDJ589866:DDJ589867 CTN589866:CTN589867 CJR589866:CJR589867 BZV589866:BZV589867 BPZ589866:BPZ589867 BGD589866:BGD589867 AWH589866:AWH589867 AML589866:AML589867 ACP589866:ACP589867 ST589866:ST589867 IX589866:IX589867 B589866:B589867 WVJ524330:WVJ524331 WLN524330:WLN524331 WBR524330:WBR524331 VRV524330:VRV524331 VHZ524330:VHZ524331 UYD524330:UYD524331 UOH524330:UOH524331 UEL524330:UEL524331 TUP524330:TUP524331 TKT524330:TKT524331 TAX524330:TAX524331 SRB524330:SRB524331 SHF524330:SHF524331 RXJ524330:RXJ524331 RNN524330:RNN524331 RDR524330:RDR524331 QTV524330:QTV524331 QJZ524330:QJZ524331 QAD524330:QAD524331 PQH524330:PQH524331 PGL524330:PGL524331 OWP524330:OWP524331 OMT524330:OMT524331 OCX524330:OCX524331 NTB524330:NTB524331 NJF524330:NJF524331 MZJ524330:MZJ524331 MPN524330:MPN524331 MFR524330:MFR524331 LVV524330:LVV524331 LLZ524330:LLZ524331 LCD524330:LCD524331 KSH524330:KSH524331 KIL524330:KIL524331 JYP524330:JYP524331 JOT524330:JOT524331 JEX524330:JEX524331 IVB524330:IVB524331 ILF524330:ILF524331 IBJ524330:IBJ524331 HRN524330:HRN524331 HHR524330:HHR524331 GXV524330:GXV524331 GNZ524330:GNZ524331 GED524330:GED524331 FUH524330:FUH524331 FKL524330:FKL524331 FAP524330:FAP524331 EQT524330:EQT524331 EGX524330:EGX524331 DXB524330:DXB524331 DNF524330:DNF524331 DDJ524330:DDJ524331 CTN524330:CTN524331 CJR524330:CJR524331 BZV524330:BZV524331 BPZ524330:BPZ524331 BGD524330:BGD524331 AWH524330:AWH524331 AML524330:AML524331 ACP524330:ACP524331 ST524330:ST524331 IX524330:IX524331 B524330:B524331 WVJ458794:WVJ458795 WLN458794:WLN458795 WBR458794:WBR458795 VRV458794:VRV458795 VHZ458794:VHZ458795 UYD458794:UYD458795 UOH458794:UOH458795 UEL458794:UEL458795 TUP458794:TUP458795 TKT458794:TKT458795 TAX458794:TAX458795 SRB458794:SRB458795 SHF458794:SHF458795 RXJ458794:RXJ458795 RNN458794:RNN458795 RDR458794:RDR458795 QTV458794:QTV458795 QJZ458794:QJZ458795 QAD458794:QAD458795 PQH458794:PQH458795 PGL458794:PGL458795 OWP458794:OWP458795 OMT458794:OMT458795 OCX458794:OCX458795 NTB458794:NTB458795 NJF458794:NJF458795 MZJ458794:MZJ458795 MPN458794:MPN458795 MFR458794:MFR458795 LVV458794:LVV458795 LLZ458794:LLZ458795 LCD458794:LCD458795 KSH458794:KSH458795 KIL458794:KIL458795 JYP458794:JYP458795 JOT458794:JOT458795 JEX458794:JEX458795 IVB458794:IVB458795 ILF458794:ILF458795 IBJ458794:IBJ458795 HRN458794:HRN458795 HHR458794:HHR458795 GXV458794:GXV458795 GNZ458794:GNZ458795 GED458794:GED458795 FUH458794:FUH458795 FKL458794:FKL458795 FAP458794:FAP458795 EQT458794:EQT458795 EGX458794:EGX458795 DXB458794:DXB458795 DNF458794:DNF458795 DDJ458794:DDJ458795 CTN458794:CTN458795 CJR458794:CJR458795 BZV458794:BZV458795 BPZ458794:BPZ458795 BGD458794:BGD458795 AWH458794:AWH458795 AML458794:AML458795 ACP458794:ACP458795 ST458794:ST458795 IX458794:IX458795 B458794:B458795 WVJ393258:WVJ393259 WLN393258:WLN393259 WBR393258:WBR393259 VRV393258:VRV393259 VHZ393258:VHZ393259 UYD393258:UYD393259 UOH393258:UOH393259 UEL393258:UEL393259 TUP393258:TUP393259 TKT393258:TKT393259 TAX393258:TAX393259 SRB393258:SRB393259 SHF393258:SHF393259 RXJ393258:RXJ393259 RNN393258:RNN393259 RDR393258:RDR393259 QTV393258:QTV393259 QJZ393258:QJZ393259 QAD393258:QAD393259 PQH393258:PQH393259 PGL393258:PGL393259 OWP393258:OWP393259 OMT393258:OMT393259 OCX393258:OCX393259 NTB393258:NTB393259 NJF393258:NJF393259 MZJ393258:MZJ393259 MPN393258:MPN393259 MFR393258:MFR393259 LVV393258:LVV393259 LLZ393258:LLZ393259 LCD393258:LCD393259 KSH393258:KSH393259 KIL393258:KIL393259 JYP393258:JYP393259 JOT393258:JOT393259 JEX393258:JEX393259 IVB393258:IVB393259 ILF393258:ILF393259 IBJ393258:IBJ393259 HRN393258:HRN393259 HHR393258:HHR393259 GXV393258:GXV393259 GNZ393258:GNZ393259 GED393258:GED393259 FUH393258:FUH393259 FKL393258:FKL393259 FAP393258:FAP393259 EQT393258:EQT393259 EGX393258:EGX393259 DXB393258:DXB393259 DNF393258:DNF393259 DDJ393258:DDJ393259 CTN393258:CTN393259 CJR393258:CJR393259 BZV393258:BZV393259 BPZ393258:BPZ393259 BGD393258:BGD393259 AWH393258:AWH393259 AML393258:AML393259 ACP393258:ACP393259 ST393258:ST393259 IX393258:IX393259 B393258:B393259 WVJ327722:WVJ327723 WLN327722:WLN327723 WBR327722:WBR327723 VRV327722:VRV327723 VHZ327722:VHZ327723 UYD327722:UYD327723 UOH327722:UOH327723 UEL327722:UEL327723 TUP327722:TUP327723 TKT327722:TKT327723 TAX327722:TAX327723 SRB327722:SRB327723 SHF327722:SHF327723 RXJ327722:RXJ327723 RNN327722:RNN327723 RDR327722:RDR327723 QTV327722:QTV327723 QJZ327722:QJZ327723 QAD327722:QAD327723 PQH327722:PQH327723 PGL327722:PGL327723 OWP327722:OWP327723 OMT327722:OMT327723 OCX327722:OCX327723 NTB327722:NTB327723 NJF327722:NJF327723 MZJ327722:MZJ327723 MPN327722:MPN327723 MFR327722:MFR327723 LVV327722:LVV327723 LLZ327722:LLZ327723 LCD327722:LCD327723 KSH327722:KSH327723 KIL327722:KIL327723 JYP327722:JYP327723 JOT327722:JOT327723 JEX327722:JEX327723 IVB327722:IVB327723 ILF327722:ILF327723 IBJ327722:IBJ327723 HRN327722:HRN327723 HHR327722:HHR327723 GXV327722:GXV327723 GNZ327722:GNZ327723 GED327722:GED327723 FUH327722:FUH327723 FKL327722:FKL327723 FAP327722:FAP327723 EQT327722:EQT327723 EGX327722:EGX327723 DXB327722:DXB327723 DNF327722:DNF327723 DDJ327722:DDJ327723 CTN327722:CTN327723 CJR327722:CJR327723 BZV327722:BZV327723 BPZ327722:BPZ327723 BGD327722:BGD327723 AWH327722:AWH327723 AML327722:AML327723 ACP327722:ACP327723 ST327722:ST327723 IX327722:IX327723 B327722:B327723 WVJ262186:WVJ262187 WLN262186:WLN262187 WBR262186:WBR262187 VRV262186:VRV262187 VHZ262186:VHZ262187 UYD262186:UYD262187 UOH262186:UOH262187 UEL262186:UEL262187 TUP262186:TUP262187 TKT262186:TKT262187 TAX262186:TAX262187 SRB262186:SRB262187 SHF262186:SHF262187 RXJ262186:RXJ262187 RNN262186:RNN262187 RDR262186:RDR262187 QTV262186:QTV262187 QJZ262186:QJZ262187 QAD262186:QAD262187 PQH262186:PQH262187 PGL262186:PGL262187 OWP262186:OWP262187 OMT262186:OMT262187 OCX262186:OCX262187 NTB262186:NTB262187 NJF262186:NJF262187 MZJ262186:MZJ262187 MPN262186:MPN262187 MFR262186:MFR262187 LVV262186:LVV262187 LLZ262186:LLZ262187 LCD262186:LCD262187 KSH262186:KSH262187 KIL262186:KIL262187 JYP262186:JYP262187 JOT262186:JOT262187 JEX262186:JEX262187 IVB262186:IVB262187 ILF262186:ILF262187 IBJ262186:IBJ262187 HRN262186:HRN262187 HHR262186:HHR262187 GXV262186:GXV262187 GNZ262186:GNZ262187 GED262186:GED262187 FUH262186:FUH262187 FKL262186:FKL262187 FAP262186:FAP262187 EQT262186:EQT262187 EGX262186:EGX262187 DXB262186:DXB262187 DNF262186:DNF262187 DDJ262186:DDJ262187 CTN262186:CTN262187 CJR262186:CJR262187 BZV262186:BZV262187 BPZ262186:BPZ262187 BGD262186:BGD262187 AWH262186:AWH262187 AML262186:AML262187 ACP262186:ACP262187 ST262186:ST262187 IX262186:IX262187 B262186:B262187 WVJ196650:WVJ196651 WLN196650:WLN196651 WBR196650:WBR196651 VRV196650:VRV196651 VHZ196650:VHZ196651 UYD196650:UYD196651 UOH196650:UOH196651 UEL196650:UEL196651 TUP196650:TUP196651 TKT196650:TKT196651 TAX196650:TAX196651 SRB196650:SRB196651 SHF196650:SHF196651 RXJ196650:RXJ196651 RNN196650:RNN196651 RDR196650:RDR196651 QTV196650:QTV196651 QJZ196650:QJZ196651 QAD196650:QAD196651 PQH196650:PQH196651 PGL196650:PGL196651 OWP196650:OWP196651 OMT196650:OMT196651 OCX196650:OCX196651 NTB196650:NTB196651 NJF196650:NJF196651 MZJ196650:MZJ196651 MPN196650:MPN196651 MFR196650:MFR196651 LVV196650:LVV196651 LLZ196650:LLZ196651 LCD196650:LCD196651 KSH196650:KSH196651 KIL196650:KIL196651 JYP196650:JYP196651 JOT196650:JOT196651 JEX196650:JEX196651 IVB196650:IVB196651 ILF196650:ILF196651 IBJ196650:IBJ196651 HRN196650:HRN196651 HHR196650:HHR196651 GXV196650:GXV196651 GNZ196650:GNZ196651 GED196650:GED196651 FUH196650:FUH196651 FKL196650:FKL196651 FAP196650:FAP196651 EQT196650:EQT196651 EGX196650:EGX196651 DXB196650:DXB196651 DNF196650:DNF196651 DDJ196650:DDJ196651 CTN196650:CTN196651 CJR196650:CJR196651 BZV196650:BZV196651 BPZ196650:BPZ196651 BGD196650:BGD196651 AWH196650:AWH196651 AML196650:AML196651 ACP196650:ACP196651 ST196650:ST196651 IX196650:IX196651 B196650:B196651 WVJ131114:WVJ131115 WLN131114:WLN131115 WBR131114:WBR131115 VRV131114:VRV131115 VHZ131114:VHZ131115 UYD131114:UYD131115 UOH131114:UOH131115 UEL131114:UEL131115 TUP131114:TUP131115 TKT131114:TKT131115 TAX131114:TAX131115 SRB131114:SRB131115 SHF131114:SHF131115 RXJ131114:RXJ131115 RNN131114:RNN131115 RDR131114:RDR131115 QTV131114:QTV131115 QJZ131114:QJZ131115 QAD131114:QAD131115 PQH131114:PQH131115 PGL131114:PGL131115 OWP131114:OWP131115 OMT131114:OMT131115 OCX131114:OCX131115 NTB131114:NTB131115 NJF131114:NJF131115 MZJ131114:MZJ131115 MPN131114:MPN131115 MFR131114:MFR131115 LVV131114:LVV131115 LLZ131114:LLZ131115 LCD131114:LCD131115 KSH131114:KSH131115 KIL131114:KIL131115 JYP131114:JYP131115 JOT131114:JOT131115 JEX131114:JEX131115 IVB131114:IVB131115 ILF131114:ILF131115 IBJ131114:IBJ131115 HRN131114:HRN131115 HHR131114:HHR131115 GXV131114:GXV131115 GNZ131114:GNZ131115 GED131114:GED131115 FUH131114:FUH131115 FKL131114:FKL131115 FAP131114:FAP131115 EQT131114:EQT131115 EGX131114:EGX131115 DXB131114:DXB131115 DNF131114:DNF131115 DDJ131114:DDJ131115 CTN131114:CTN131115 CJR131114:CJR131115 BZV131114:BZV131115 BPZ131114:BPZ131115 BGD131114:BGD131115 AWH131114:AWH131115 AML131114:AML131115 ACP131114:ACP131115 ST131114:ST131115 IX131114:IX131115 B131114:B131115 WVJ65578:WVJ65579 WLN65578:WLN65579 WBR65578:WBR65579 VRV65578:VRV65579 VHZ65578:VHZ65579 UYD65578:UYD65579 UOH65578:UOH65579 UEL65578:UEL65579 TUP65578:TUP65579 TKT65578:TKT65579 TAX65578:TAX65579 SRB65578:SRB65579 SHF65578:SHF65579 RXJ65578:RXJ65579 RNN65578:RNN65579 RDR65578:RDR65579 QTV65578:QTV65579 QJZ65578:QJZ65579 QAD65578:QAD65579 PQH65578:PQH65579 PGL65578:PGL65579 OWP65578:OWP65579 OMT65578:OMT65579 OCX65578:OCX65579 NTB65578:NTB65579 NJF65578:NJF65579 MZJ65578:MZJ65579 MPN65578:MPN65579 MFR65578:MFR65579 LVV65578:LVV65579 LLZ65578:LLZ65579 LCD65578:LCD65579 KSH65578:KSH65579 KIL65578:KIL65579 JYP65578:JYP65579 JOT65578:JOT65579 JEX65578:JEX65579 IVB65578:IVB65579 ILF65578:ILF65579 IBJ65578:IBJ65579 HRN65578:HRN65579 HHR65578:HHR65579 GXV65578:GXV65579 GNZ65578:GNZ65579 GED65578:GED65579 FUH65578:FUH65579 FKL65578:FKL65579 FAP65578:FAP65579 EQT65578:EQT65579 EGX65578:EGX65579 DXB65578:DXB65579 DNF65578:DNF65579 DDJ65578:DDJ65579 CTN65578:CTN65579 CJR65578:CJR65579 BZV65578:BZV65579 BPZ65578:BPZ65579 BGD65578:BGD65579 AWH65578:AWH65579 AML65578:AML65579 ACP65578:ACP65579 ST65578:ST65579 IX65578:IX65579 B65578:B65579 WVJ33:WVJ34 WLN33:WLN34 WBR33:WBR34 VRV33:VRV34 VHZ33:VHZ34 UYD33:UYD34 UOH33:UOH34 UEL33:UEL34 TUP33:TUP34 TKT33:TKT34 TAX33:TAX34 SRB33:SRB34 SHF33:SHF34 RXJ33:RXJ34 RNN33:RNN34 RDR33:RDR34 QTV33:QTV34 QJZ33:QJZ34 QAD33:QAD34 PQH33:PQH34 PGL33:PGL34 OWP33:OWP34 OMT33:OMT34 OCX33:OCX34 NTB33:NTB34 NJF33:NJF34 MZJ33:MZJ34 MPN33:MPN34 MFR33:MFR34 LVV33:LVV34 LLZ33:LLZ34 LCD33:LCD34 KSH33:KSH34 KIL33:KIL34 JYP33:JYP34 JOT33:JOT34 JEX33:JEX34 IVB33:IVB34 ILF33:ILF34 IBJ33:IBJ34 HRN33:HRN34 HHR33:HHR34 GXV33:GXV34 GNZ33:GNZ34 GED33:GED34 FUH33:FUH34 FKL33:FKL34 FAP33:FAP34 EQT33:EQT34 EGX33:EGX34 DXB33:DXB34 DNF33:DNF34 DDJ33:DDJ34 CTN33:CTN34 CJR33:CJR34 BZV33:BZV34 BPZ33:BPZ34 BGD33:BGD34 AWH33:AWH34 AML33:AML34 ACP33:ACP34 ST33:ST34 IX33:IX34 B33:B34 WVJ983079:WVJ983080 WLN983079:WLN983080 WBR983079:WBR983080 VRV983079:VRV983080 VHZ983079:VHZ983080 UYD983079:UYD983080 UOH983079:UOH983080 UEL983079:UEL983080 TUP983079:TUP983080 TKT983079:TKT983080 TAX983079:TAX983080 SRB983079:SRB983080 SHF983079:SHF983080 RXJ983079:RXJ983080 RNN983079:RNN983080 RDR983079:RDR983080 QTV983079:QTV983080 QJZ983079:QJZ983080 QAD983079:QAD983080 PQH983079:PQH983080 PGL983079:PGL983080 OWP983079:OWP983080 OMT983079:OMT983080 OCX983079:OCX983080 NTB983079:NTB983080 NJF983079:NJF983080 MZJ983079:MZJ983080 MPN983079:MPN983080 MFR983079:MFR983080 LVV983079:LVV983080 LLZ983079:LLZ983080 LCD983079:LCD983080 KSH983079:KSH983080 KIL983079:KIL983080 JYP983079:JYP983080 JOT983079:JOT983080 JEX983079:JEX983080 IVB983079:IVB983080 ILF983079:ILF983080 IBJ983079:IBJ983080 HRN983079:HRN983080 HHR983079:HHR983080 GXV983079:GXV983080 GNZ983079:GNZ983080 GED983079:GED983080 FUH983079:FUH983080 FKL983079:FKL983080 FAP983079:FAP983080 EQT983079:EQT983080 EGX983079:EGX983080 DXB983079:DXB983080 DNF983079:DNF983080 DDJ983079:DDJ983080 CTN983079:CTN983080 CJR983079:CJR983080 BZV983079:BZV983080 BPZ983079:BPZ983080 BGD983079:BGD983080 AWH983079:AWH983080 AML983079:AML983080 ACP983079:ACP983080 ST983079:ST983080 IX983079:IX983080 B983079:B983080 WVJ917543:WVJ917544 WLN917543:WLN917544 WBR917543:WBR917544 VRV917543:VRV917544 VHZ917543:VHZ917544 UYD917543:UYD917544 UOH917543:UOH917544 UEL917543:UEL917544 TUP917543:TUP917544 TKT917543:TKT917544 TAX917543:TAX917544 SRB917543:SRB917544 SHF917543:SHF917544 RXJ917543:RXJ917544 RNN917543:RNN917544 RDR917543:RDR917544 QTV917543:QTV917544 QJZ917543:QJZ917544 QAD917543:QAD917544 PQH917543:PQH917544 PGL917543:PGL917544 OWP917543:OWP917544 OMT917543:OMT917544 OCX917543:OCX917544 NTB917543:NTB917544 NJF917543:NJF917544 MZJ917543:MZJ917544 MPN917543:MPN917544 MFR917543:MFR917544 LVV917543:LVV917544 LLZ917543:LLZ917544 LCD917543:LCD917544 KSH917543:KSH917544 KIL917543:KIL917544 JYP917543:JYP917544 JOT917543:JOT917544 JEX917543:JEX917544 IVB917543:IVB917544 ILF917543:ILF917544 IBJ917543:IBJ917544 HRN917543:HRN917544 HHR917543:HHR917544 GXV917543:GXV917544 GNZ917543:GNZ917544 GED917543:GED917544 FUH917543:FUH917544 FKL917543:FKL917544 FAP917543:FAP917544 EQT917543:EQT917544 EGX917543:EGX917544 DXB917543:DXB917544 DNF917543:DNF917544 DDJ917543:DDJ917544 CTN917543:CTN917544 CJR917543:CJR917544 BZV917543:BZV917544 BPZ917543:BPZ917544 BGD917543:BGD917544 AWH917543:AWH917544 AML917543:AML917544 ACP917543:ACP917544 ST917543:ST917544 IX917543:IX917544 B917543:B917544 WVJ852007:WVJ852008 WLN852007:WLN852008 WBR852007:WBR852008 VRV852007:VRV852008 VHZ852007:VHZ852008 UYD852007:UYD852008 UOH852007:UOH852008 UEL852007:UEL852008 TUP852007:TUP852008 TKT852007:TKT852008 TAX852007:TAX852008 SRB852007:SRB852008 SHF852007:SHF852008 RXJ852007:RXJ852008 RNN852007:RNN852008 RDR852007:RDR852008 QTV852007:QTV852008 QJZ852007:QJZ852008 QAD852007:QAD852008 PQH852007:PQH852008 PGL852007:PGL852008 OWP852007:OWP852008 OMT852007:OMT852008 OCX852007:OCX852008 NTB852007:NTB852008 NJF852007:NJF852008 MZJ852007:MZJ852008 MPN852007:MPN852008 MFR852007:MFR852008 LVV852007:LVV852008 LLZ852007:LLZ852008 LCD852007:LCD852008 KSH852007:KSH852008 KIL852007:KIL852008 JYP852007:JYP852008 JOT852007:JOT852008 JEX852007:JEX852008 IVB852007:IVB852008 ILF852007:ILF852008 IBJ852007:IBJ852008 HRN852007:HRN852008 HHR852007:HHR852008 GXV852007:GXV852008 GNZ852007:GNZ852008 GED852007:GED852008 FUH852007:FUH852008 FKL852007:FKL852008 FAP852007:FAP852008 EQT852007:EQT852008 EGX852007:EGX852008 DXB852007:DXB852008 DNF852007:DNF852008 DDJ852007:DDJ852008 CTN852007:CTN852008 CJR852007:CJR852008 BZV852007:BZV852008 BPZ852007:BPZ852008 BGD852007:BGD852008 AWH852007:AWH852008 AML852007:AML852008 ACP852007:ACP852008 ST852007:ST852008 IX852007:IX852008 B852007:B852008 WVJ786471:WVJ786472 WLN786471:WLN786472 WBR786471:WBR786472 VRV786471:VRV786472 VHZ786471:VHZ786472 UYD786471:UYD786472 UOH786471:UOH786472 UEL786471:UEL786472 TUP786471:TUP786472 TKT786471:TKT786472 TAX786471:TAX786472 SRB786471:SRB786472 SHF786471:SHF786472 RXJ786471:RXJ786472 RNN786471:RNN786472 RDR786471:RDR786472 QTV786471:QTV786472 QJZ786471:QJZ786472 QAD786471:QAD786472 PQH786471:PQH786472 PGL786471:PGL786472 OWP786471:OWP786472 OMT786471:OMT786472 OCX786471:OCX786472 NTB786471:NTB786472 NJF786471:NJF786472 MZJ786471:MZJ786472 MPN786471:MPN786472 MFR786471:MFR786472 LVV786471:LVV786472 LLZ786471:LLZ786472 LCD786471:LCD786472 KSH786471:KSH786472 KIL786471:KIL786472 JYP786471:JYP786472 JOT786471:JOT786472 JEX786471:JEX786472 IVB786471:IVB786472 ILF786471:ILF786472 IBJ786471:IBJ786472 HRN786471:HRN786472 HHR786471:HHR786472 GXV786471:GXV786472 GNZ786471:GNZ786472 GED786471:GED786472 FUH786471:FUH786472 FKL786471:FKL786472 FAP786471:FAP786472 EQT786471:EQT786472 EGX786471:EGX786472 DXB786471:DXB786472 DNF786471:DNF786472 DDJ786471:DDJ786472 CTN786471:CTN786472 CJR786471:CJR786472 BZV786471:BZV786472 BPZ786471:BPZ786472 BGD786471:BGD786472 AWH786471:AWH786472 AML786471:AML786472 ACP786471:ACP786472 ST786471:ST786472 IX786471:IX786472 B786471:B786472 WVJ720935:WVJ720936 WLN720935:WLN720936 WBR720935:WBR720936 VRV720935:VRV720936 VHZ720935:VHZ720936 UYD720935:UYD720936 UOH720935:UOH720936 UEL720935:UEL720936 TUP720935:TUP720936 TKT720935:TKT720936 TAX720935:TAX720936 SRB720935:SRB720936 SHF720935:SHF720936 RXJ720935:RXJ720936 RNN720935:RNN720936 RDR720935:RDR720936 QTV720935:QTV720936 QJZ720935:QJZ720936 QAD720935:QAD720936 PQH720935:PQH720936 PGL720935:PGL720936 OWP720935:OWP720936 OMT720935:OMT720936 OCX720935:OCX720936 NTB720935:NTB720936 NJF720935:NJF720936 MZJ720935:MZJ720936 MPN720935:MPN720936 MFR720935:MFR720936 LVV720935:LVV720936 LLZ720935:LLZ720936 LCD720935:LCD720936 KSH720935:KSH720936 KIL720935:KIL720936 JYP720935:JYP720936 JOT720935:JOT720936 JEX720935:JEX720936 IVB720935:IVB720936 ILF720935:ILF720936 IBJ720935:IBJ720936 HRN720935:HRN720936 HHR720935:HHR720936 GXV720935:GXV720936 GNZ720935:GNZ720936 GED720935:GED720936 FUH720935:FUH720936 FKL720935:FKL720936 FAP720935:FAP720936 EQT720935:EQT720936 EGX720935:EGX720936 DXB720935:DXB720936 DNF720935:DNF720936 DDJ720935:DDJ720936 CTN720935:CTN720936 CJR720935:CJR720936 BZV720935:BZV720936 BPZ720935:BPZ720936 BGD720935:BGD720936 AWH720935:AWH720936 AML720935:AML720936 ACP720935:ACP720936 ST720935:ST720936 IX720935:IX720936 B720935:B720936 WVJ655399:WVJ655400 WLN655399:WLN655400 WBR655399:WBR655400 VRV655399:VRV655400 VHZ655399:VHZ655400 UYD655399:UYD655400 UOH655399:UOH655400 UEL655399:UEL655400 TUP655399:TUP655400 TKT655399:TKT655400 TAX655399:TAX655400 SRB655399:SRB655400 SHF655399:SHF655400 RXJ655399:RXJ655400 RNN655399:RNN655400 RDR655399:RDR655400 QTV655399:QTV655400 QJZ655399:QJZ655400 QAD655399:QAD655400 PQH655399:PQH655400 PGL655399:PGL655400 OWP655399:OWP655400 OMT655399:OMT655400 OCX655399:OCX655400 NTB655399:NTB655400 NJF655399:NJF655400 MZJ655399:MZJ655400 MPN655399:MPN655400 MFR655399:MFR655400 LVV655399:LVV655400 LLZ655399:LLZ655400 LCD655399:LCD655400 KSH655399:KSH655400 KIL655399:KIL655400 JYP655399:JYP655400 JOT655399:JOT655400 JEX655399:JEX655400 IVB655399:IVB655400 ILF655399:ILF655400 IBJ655399:IBJ655400 HRN655399:HRN655400 HHR655399:HHR655400 GXV655399:GXV655400 GNZ655399:GNZ655400 GED655399:GED655400 FUH655399:FUH655400 FKL655399:FKL655400 FAP655399:FAP655400 EQT655399:EQT655400 EGX655399:EGX655400 DXB655399:DXB655400 DNF655399:DNF655400 DDJ655399:DDJ655400 CTN655399:CTN655400 CJR655399:CJR655400 BZV655399:BZV655400 BPZ655399:BPZ655400 BGD655399:BGD655400 AWH655399:AWH655400 AML655399:AML655400 ACP655399:ACP655400 ST655399:ST655400 IX655399:IX655400 B655399:B655400 WVJ589863:WVJ589864 WLN589863:WLN589864 WBR589863:WBR589864 VRV589863:VRV589864 VHZ589863:VHZ589864 UYD589863:UYD589864 UOH589863:UOH589864 UEL589863:UEL589864 TUP589863:TUP589864 TKT589863:TKT589864 TAX589863:TAX589864 SRB589863:SRB589864 SHF589863:SHF589864 RXJ589863:RXJ589864 RNN589863:RNN589864 RDR589863:RDR589864 QTV589863:QTV589864 QJZ589863:QJZ589864 QAD589863:QAD589864 PQH589863:PQH589864 PGL589863:PGL589864 OWP589863:OWP589864 OMT589863:OMT589864 OCX589863:OCX589864 NTB589863:NTB589864 NJF589863:NJF589864 MZJ589863:MZJ589864 MPN589863:MPN589864 MFR589863:MFR589864 LVV589863:LVV589864 LLZ589863:LLZ589864 LCD589863:LCD589864 KSH589863:KSH589864 KIL589863:KIL589864 JYP589863:JYP589864 JOT589863:JOT589864 JEX589863:JEX589864 IVB589863:IVB589864 ILF589863:ILF589864 IBJ589863:IBJ589864 HRN589863:HRN589864 HHR589863:HHR589864 GXV589863:GXV589864 GNZ589863:GNZ589864 GED589863:GED589864 FUH589863:FUH589864 FKL589863:FKL589864 FAP589863:FAP589864 EQT589863:EQT589864 EGX589863:EGX589864 DXB589863:DXB589864 DNF589863:DNF589864 DDJ589863:DDJ589864 CTN589863:CTN589864 CJR589863:CJR589864 BZV589863:BZV589864 BPZ589863:BPZ589864 BGD589863:BGD589864 AWH589863:AWH589864 AML589863:AML589864 ACP589863:ACP589864 ST589863:ST589864 IX589863:IX589864 B589863:B589864 WVJ524327:WVJ524328 WLN524327:WLN524328 WBR524327:WBR524328 VRV524327:VRV524328 VHZ524327:VHZ524328 UYD524327:UYD524328 UOH524327:UOH524328 UEL524327:UEL524328 TUP524327:TUP524328 TKT524327:TKT524328 TAX524327:TAX524328 SRB524327:SRB524328 SHF524327:SHF524328 RXJ524327:RXJ524328 RNN524327:RNN524328 RDR524327:RDR524328 QTV524327:QTV524328 QJZ524327:QJZ524328 QAD524327:QAD524328 PQH524327:PQH524328 PGL524327:PGL524328 OWP524327:OWP524328 OMT524327:OMT524328 OCX524327:OCX524328 NTB524327:NTB524328 NJF524327:NJF524328 MZJ524327:MZJ524328 MPN524327:MPN524328 MFR524327:MFR524328 LVV524327:LVV524328 LLZ524327:LLZ524328 LCD524327:LCD524328 KSH524327:KSH524328 KIL524327:KIL524328 JYP524327:JYP524328 JOT524327:JOT524328 JEX524327:JEX524328 IVB524327:IVB524328 ILF524327:ILF524328 IBJ524327:IBJ524328 HRN524327:HRN524328 HHR524327:HHR524328 GXV524327:GXV524328 GNZ524327:GNZ524328 GED524327:GED524328 FUH524327:FUH524328 FKL524327:FKL524328 FAP524327:FAP524328 EQT524327:EQT524328 EGX524327:EGX524328 DXB524327:DXB524328 DNF524327:DNF524328 DDJ524327:DDJ524328 CTN524327:CTN524328 CJR524327:CJR524328 BZV524327:BZV524328 BPZ524327:BPZ524328 BGD524327:BGD524328 AWH524327:AWH524328 AML524327:AML524328 ACP524327:ACP524328 ST524327:ST524328 IX524327:IX524328 B524327:B524328 WVJ458791:WVJ458792 WLN458791:WLN458792 WBR458791:WBR458792 VRV458791:VRV458792 VHZ458791:VHZ458792 UYD458791:UYD458792 UOH458791:UOH458792 UEL458791:UEL458792 TUP458791:TUP458792 TKT458791:TKT458792 TAX458791:TAX458792 SRB458791:SRB458792 SHF458791:SHF458792 RXJ458791:RXJ458792 RNN458791:RNN458792 RDR458791:RDR458792 QTV458791:QTV458792 QJZ458791:QJZ458792 QAD458791:QAD458792 PQH458791:PQH458792 PGL458791:PGL458792 OWP458791:OWP458792 OMT458791:OMT458792 OCX458791:OCX458792 NTB458791:NTB458792 NJF458791:NJF458792 MZJ458791:MZJ458792 MPN458791:MPN458792 MFR458791:MFR458792 LVV458791:LVV458792 LLZ458791:LLZ458792 LCD458791:LCD458792 KSH458791:KSH458792 KIL458791:KIL458792 JYP458791:JYP458792 JOT458791:JOT458792 JEX458791:JEX458792 IVB458791:IVB458792 ILF458791:ILF458792 IBJ458791:IBJ458792 HRN458791:HRN458792 HHR458791:HHR458792 GXV458791:GXV458792 GNZ458791:GNZ458792 GED458791:GED458792 FUH458791:FUH458792 FKL458791:FKL458792 FAP458791:FAP458792 EQT458791:EQT458792 EGX458791:EGX458792 DXB458791:DXB458792 DNF458791:DNF458792 DDJ458791:DDJ458792 CTN458791:CTN458792 CJR458791:CJR458792 BZV458791:BZV458792 BPZ458791:BPZ458792 BGD458791:BGD458792 AWH458791:AWH458792 AML458791:AML458792 ACP458791:ACP458792 ST458791:ST458792 IX458791:IX458792 B458791:B458792 WVJ393255:WVJ393256 WLN393255:WLN393256 WBR393255:WBR393256 VRV393255:VRV393256 VHZ393255:VHZ393256 UYD393255:UYD393256 UOH393255:UOH393256 UEL393255:UEL393256 TUP393255:TUP393256 TKT393255:TKT393256 TAX393255:TAX393256 SRB393255:SRB393256 SHF393255:SHF393256 RXJ393255:RXJ393256 RNN393255:RNN393256 RDR393255:RDR393256 QTV393255:QTV393256 QJZ393255:QJZ393256 QAD393255:QAD393256 PQH393255:PQH393256 PGL393255:PGL393256 OWP393255:OWP393256 OMT393255:OMT393256 OCX393255:OCX393256 NTB393255:NTB393256 NJF393255:NJF393256 MZJ393255:MZJ393256 MPN393255:MPN393256 MFR393255:MFR393256 LVV393255:LVV393256 LLZ393255:LLZ393256 LCD393255:LCD393256 KSH393255:KSH393256 KIL393255:KIL393256 JYP393255:JYP393256 JOT393255:JOT393256 JEX393255:JEX393256 IVB393255:IVB393256 ILF393255:ILF393256 IBJ393255:IBJ393256 HRN393255:HRN393256 HHR393255:HHR393256 GXV393255:GXV393256 GNZ393255:GNZ393256 GED393255:GED393256 FUH393255:FUH393256 FKL393255:FKL393256 FAP393255:FAP393256 EQT393255:EQT393256 EGX393255:EGX393256 DXB393255:DXB393256 DNF393255:DNF393256 DDJ393255:DDJ393256 CTN393255:CTN393256 CJR393255:CJR393256 BZV393255:BZV393256 BPZ393255:BPZ393256 BGD393255:BGD393256 AWH393255:AWH393256 AML393255:AML393256 ACP393255:ACP393256 ST393255:ST393256 IX393255:IX393256 B393255:B393256 WVJ327719:WVJ327720 WLN327719:WLN327720 WBR327719:WBR327720 VRV327719:VRV327720 VHZ327719:VHZ327720 UYD327719:UYD327720 UOH327719:UOH327720 UEL327719:UEL327720 TUP327719:TUP327720 TKT327719:TKT327720 TAX327719:TAX327720 SRB327719:SRB327720 SHF327719:SHF327720 RXJ327719:RXJ327720 RNN327719:RNN327720 RDR327719:RDR327720 QTV327719:QTV327720 QJZ327719:QJZ327720 QAD327719:QAD327720 PQH327719:PQH327720 PGL327719:PGL327720 OWP327719:OWP327720 OMT327719:OMT327720 OCX327719:OCX327720 NTB327719:NTB327720 NJF327719:NJF327720 MZJ327719:MZJ327720 MPN327719:MPN327720 MFR327719:MFR327720 LVV327719:LVV327720 LLZ327719:LLZ327720 LCD327719:LCD327720 KSH327719:KSH327720 KIL327719:KIL327720 JYP327719:JYP327720 JOT327719:JOT327720 JEX327719:JEX327720 IVB327719:IVB327720 ILF327719:ILF327720 IBJ327719:IBJ327720 HRN327719:HRN327720 HHR327719:HHR327720 GXV327719:GXV327720 GNZ327719:GNZ327720 GED327719:GED327720 FUH327719:FUH327720 FKL327719:FKL327720 FAP327719:FAP327720 EQT327719:EQT327720 EGX327719:EGX327720 DXB327719:DXB327720 DNF327719:DNF327720 DDJ327719:DDJ327720 CTN327719:CTN327720 CJR327719:CJR327720 BZV327719:BZV327720 BPZ327719:BPZ327720 BGD327719:BGD327720 AWH327719:AWH327720 AML327719:AML327720 ACP327719:ACP327720 ST327719:ST327720 IX327719:IX327720 B327719:B327720 WVJ262183:WVJ262184 WLN262183:WLN262184 WBR262183:WBR262184 VRV262183:VRV262184 VHZ262183:VHZ262184 UYD262183:UYD262184 UOH262183:UOH262184 UEL262183:UEL262184 TUP262183:TUP262184 TKT262183:TKT262184 TAX262183:TAX262184 SRB262183:SRB262184 SHF262183:SHF262184 RXJ262183:RXJ262184 RNN262183:RNN262184 RDR262183:RDR262184 QTV262183:QTV262184 QJZ262183:QJZ262184 QAD262183:QAD262184 PQH262183:PQH262184 PGL262183:PGL262184 OWP262183:OWP262184 OMT262183:OMT262184 OCX262183:OCX262184 NTB262183:NTB262184 NJF262183:NJF262184 MZJ262183:MZJ262184 MPN262183:MPN262184 MFR262183:MFR262184 LVV262183:LVV262184 LLZ262183:LLZ262184 LCD262183:LCD262184 KSH262183:KSH262184 KIL262183:KIL262184 JYP262183:JYP262184 JOT262183:JOT262184 JEX262183:JEX262184 IVB262183:IVB262184 ILF262183:ILF262184 IBJ262183:IBJ262184 HRN262183:HRN262184 HHR262183:HHR262184 GXV262183:GXV262184 GNZ262183:GNZ262184 GED262183:GED262184 FUH262183:FUH262184 FKL262183:FKL262184 FAP262183:FAP262184 EQT262183:EQT262184 EGX262183:EGX262184 DXB262183:DXB262184 DNF262183:DNF262184 DDJ262183:DDJ262184 CTN262183:CTN262184 CJR262183:CJR262184 BZV262183:BZV262184 BPZ262183:BPZ262184 BGD262183:BGD262184 AWH262183:AWH262184 AML262183:AML262184 ACP262183:ACP262184 ST262183:ST262184 IX262183:IX262184 B262183:B262184 WVJ196647:WVJ196648 WLN196647:WLN196648 WBR196647:WBR196648 VRV196647:VRV196648 VHZ196647:VHZ196648 UYD196647:UYD196648 UOH196647:UOH196648 UEL196647:UEL196648 TUP196647:TUP196648 TKT196647:TKT196648 TAX196647:TAX196648 SRB196647:SRB196648 SHF196647:SHF196648 RXJ196647:RXJ196648 RNN196647:RNN196648 RDR196647:RDR196648 QTV196647:QTV196648 QJZ196647:QJZ196648 QAD196647:QAD196648 PQH196647:PQH196648 PGL196647:PGL196648 OWP196647:OWP196648 OMT196647:OMT196648 OCX196647:OCX196648 NTB196647:NTB196648 NJF196647:NJF196648 MZJ196647:MZJ196648 MPN196647:MPN196648 MFR196647:MFR196648 LVV196647:LVV196648 LLZ196647:LLZ196648 LCD196647:LCD196648 KSH196647:KSH196648 KIL196647:KIL196648 JYP196647:JYP196648 JOT196647:JOT196648 JEX196647:JEX196648 IVB196647:IVB196648 ILF196647:ILF196648 IBJ196647:IBJ196648 HRN196647:HRN196648 HHR196647:HHR196648 GXV196647:GXV196648 GNZ196647:GNZ196648 GED196647:GED196648 FUH196647:FUH196648 FKL196647:FKL196648 FAP196647:FAP196648 EQT196647:EQT196648 EGX196647:EGX196648 DXB196647:DXB196648 DNF196647:DNF196648 DDJ196647:DDJ196648 CTN196647:CTN196648 CJR196647:CJR196648 BZV196647:BZV196648 BPZ196647:BPZ196648 BGD196647:BGD196648 AWH196647:AWH196648 AML196647:AML196648 ACP196647:ACP196648 ST196647:ST196648 IX196647:IX196648 B196647:B196648 WVJ131111:WVJ131112 WLN131111:WLN131112 WBR131111:WBR131112 VRV131111:VRV131112 VHZ131111:VHZ131112 UYD131111:UYD131112 UOH131111:UOH131112 UEL131111:UEL131112 TUP131111:TUP131112 TKT131111:TKT131112 TAX131111:TAX131112 SRB131111:SRB131112 SHF131111:SHF131112 RXJ131111:RXJ131112 RNN131111:RNN131112 RDR131111:RDR131112 QTV131111:QTV131112 QJZ131111:QJZ131112 QAD131111:QAD131112 PQH131111:PQH131112 PGL131111:PGL131112 OWP131111:OWP131112 OMT131111:OMT131112 OCX131111:OCX131112 NTB131111:NTB131112 NJF131111:NJF131112 MZJ131111:MZJ131112 MPN131111:MPN131112 MFR131111:MFR131112 LVV131111:LVV131112 LLZ131111:LLZ131112 LCD131111:LCD131112 KSH131111:KSH131112 KIL131111:KIL131112 JYP131111:JYP131112 JOT131111:JOT131112 JEX131111:JEX131112 IVB131111:IVB131112 ILF131111:ILF131112 IBJ131111:IBJ131112 HRN131111:HRN131112 HHR131111:HHR131112 GXV131111:GXV131112 GNZ131111:GNZ131112 GED131111:GED131112 FUH131111:FUH131112 FKL131111:FKL131112 FAP131111:FAP131112 EQT131111:EQT131112 EGX131111:EGX131112 DXB131111:DXB131112 DNF131111:DNF131112 DDJ131111:DDJ131112 CTN131111:CTN131112 CJR131111:CJR131112 BZV131111:BZV131112 BPZ131111:BPZ131112 BGD131111:BGD131112 AWH131111:AWH131112 AML131111:AML131112 ACP131111:ACP131112 ST131111:ST131112 IX131111:IX131112 B131111:B131112 WVJ65575:WVJ65576 WLN65575:WLN65576 WBR65575:WBR65576 VRV65575:VRV65576 VHZ65575:VHZ65576 UYD65575:UYD65576 UOH65575:UOH65576 UEL65575:UEL65576 TUP65575:TUP65576 TKT65575:TKT65576 TAX65575:TAX65576 SRB65575:SRB65576 SHF65575:SHF65576 RXJ65575:RXJ65576 RNN65575:RNN65576 RDR65575:RDR65576 QTV65575:QTV65576 QJZ65575:QJZ65576 QAD65575:QAD65576 PQH65575:PQH65576 PGL65575:PGL65576 OWP65575:OWP65576 OMT65575:OMT65576 OCX65575:OCX65576 NTB65575:NTB65576 NJF65575:NJF65576 MZJ65575:MZJ65576 MPN65575:MPN65576 MFR65575:MFR65576 LVV65575:LVV65576 LLZ65575:LLZ65576 LCD65575:LCD65576 KSH65575:KSH65576 KIL65575:KIL65576 JYP65575:JYP65576 JOT65575:JOT65576 JEX65575:JEX65576 IVB65575:IVB65576 ILF65575:ILF65576 IBJ65575:IBJ65576 HRN65575:HRN65576 HHR65575:HHR65576 GXV65575:GXV65576 GNZ65575:GNZ65576 GED65575:GED65576 FUH65575:FUH65576 FKL65575:FKL65576 FAP65575:FAP65576 EQT65575:EQT65576 EGX65575:EGX65576 DXB65575:DXB65576 DNF65575:DNF65576 DDJ65575:DDJ65576 CTN65575:CTN65576 CJR65575:CJR65576 BZV65575:BZV65576 BPZ65575:BPZ65576 BGD65575:BGD65576 AWH65575:AWH65576 AML65575:AML65576 ACP65575:ACP65576 ST65575:ST65576 IX65575:IX65576 B65575:B65576 WVJ30:WVJ31 WLN30:WLN31 WBR30:WBR31 VRV30:VRV31 VHZ30:VHZ31 UYD30:UYD31 UOH30:UOH31 UEL30:UEL31 TUP30:TUP31 TKT30:TKT31 TAX30:TAX31 SRB30:SRB31 SHF30:SHF31 RXJ30:RXJ31 RNN30:RNN31 RDR30:RDR31 QTV30:QTV31 QJZ30:QJZ31 QAD30:QAD31 PQH30:PQH31 PGL30:PGL31 OWP30:OWP31 OMT30:OMT31 OCX30:OCX31 NTB30:NTB31 NJF30:NJF31 MZJ30:MZJ31 MPN30:MPN31 MFR30:MFR31 LVV30:LVV31 LLZ30:LLZ31 LCD30:LCD31 KSH30:KSH31 KIL30:KIL31 JYP30:JYP31 JOT30:JOT31 JEX30:JEX31 IVB30:IVB31 ILF30:ILF31 IBJ30:IBJ31 HRN30:HRN31 HHR30:HHR31 GXV30:GXV31 GNZ30:GNZ31 GED30:GED31 FUH30:FUH31 FKL30:FKL31 FAP30:FAP31 EQT30:EQT31 EGX30:EGX31 DXB30:DXB31 DNF30:DNF31 DDJ30:DDJ31 CTN30:CTN31 CJR30:CJR31 BZV30:BZV31 BPZ30:BPZ31 BGD30:BGD31 AWH30:AWH31 AML30:AML31 ACP30:ACP31 ST30:ST31 IX30:IX31 B30:B31 WVJ983070 WLN983070 WBR983070 VRV983070 VHZ983070 UYD983070 UOH983070 UEL983070 TUP983070 TKT983070 TAX983070 SRB983070 SHF983070 RXJ983070 RNN983070 RDR983070 QTV983070 QJZ983070 QAD983070 PQH983070 PGL983070 OWP983070 OMT983070 OCX983070 NTB983070 NJF983070 MZJ983070 MPN983070 MFR983070 LVV983070 LLZ983070 LCD983070 KSH983070 KIL983070 JYP983070 JOT983070 JEX983070 IVB983070 ILF983070 IBJ983070 HRN983070 HHR983070 GXV983070 GNZ983070 GED983070 FUH983070 FKL983070 FAP983070 EQT983070 EGX983070 DXB983070 DNF983070 DDJ983070 CTN983070 CJR983070 BZV983070 BPZ983070 BGD983070 AWH983070 AML983070 ACP983070 ST983070 IX983070 B983070 WVJ917534 WLN917534 WBR917534 VRV917534 VHZ917534 UYD917534 UOH917534 UEL917534 TUP917534 TKT917534 TAX917534 SRB917534 SHF917534 RXJ917534 RNN917534 RDR917534 QTV917534 QJZ917534 QAD917534 PQH917534 PGL917534 OWP917534 OMT917534 OCX917534 NTB917534 NJF917534 MZJ917534 MPN917534 MFR917534 LVV917534 LLZ917534 LCD917534 KSH917534 KIL917534 JYP917534 JOT917534 JEX917534 IVB917534 ILF917534 IBJ917534 HRN917534 HHR917534 GXV917534 GNZ917534 GED917534 FUH917534 FKL917534 FAP917534 EQT917534 EGX917534 DXB917534 DNF917534 DDJ917534 CTN917534 CJR917534 BZV917534 BPZ917534 BGD917534 AWH917534 AML917534 ACP917534 ST917534 IX917534 B917534 WVJ851998 WLN851998 WBR851998 VRV851998 VHZ851998 UYD851998 UOH851998 UEL851998 TUP851998 TKT851998 TAX851998 SRB851998 SHF851998 RXJ851998 RNN851998 RDR851998 QTV851998 QJZ851998 QAD851998 PQH851998 PGL851998 OWP851998 OMT851998 OCX851998 NTB851998 NJF851998 MZJ851998 MPN851998 MFR851998 LVV851998 LLZ851998 LCD851998 KSH851998 KIL851998 JYP851998 JOT851998 JEX851998 IVB851998 ILF851998 IBJ851998 HRN851998 HHR851998 GXV851998 GNZ851998 GED851998 FUH851998 FKL851998 FAP851998 EQT851998 EGX851998 DXB851998 DNF851998 DDJ851998 CTN851998 CJR851998 BZV851998 BPZ851998 BGD851998 AWH851998 AML851998 ACP851998 ST851998 IX851998 B851998 WVJ786462 WLN786462 WBR786462 VRV786462 VHZ786462 UYD786462 UOH786462 UEL786462 TUP786462 TKT786462 TAX786462 SRB786462 SHF786462 RXJ786462 RNN786462 RDR786462 QTV786462 QJZ786462 QAD786462 PQH786462 PGL786462 OWP786462 OMT786462 OCX786462 NTB786462 NJF786462 MZJ786462 MPN786462 MFR786462 LVV786462 LLZ786462 LCD786462 KSH786462 KIL786462 JYP786462 JOT786462 JEX786462 IVB786462 ILF786462 IBJ786462 HRN786462 HHR786462 GXV786462 GNZ786462 GED786462 FUH786462 FKL786462 FAP786462 EQT786462 EGX786462 DXB786462 DNF786462 DDJ786462 CTN786462 CJR786462 BZV786462 BPZ786462 BGD786462 AWH786462 AML786462 ACP786462 ST786462 IX786462 B786462 WVJ720926 WLN720926 WBR720926 VRV720926 VHZ720926 UYD720926 UOH720926 UEL720926 TUP720926 TKT720926 TAX720926 SRB720926 SHF720926 RXJ720926 RNN720926 RDR720926 QTV720926 QJZ720926 QAD720926 PQH720926 PGL720926 OWP720926 OMT720926 OCX720926 NTB720926 NJF720926 MZJ720926 MPN720926 MFR720926 LVV720926 LLZ720926 LCD720926 KSH720926 KIL720926 JYP720926 JOT720926 JEX720926 IVB720926 ILF720926 IBJ720926 HRN720926 HHR720926 GXV720926 GNZ720926 GED720926 FUH720926 FKL720926 FAP720926 EQT720926 EGX720926 DXB720926 DNF720926 DDJ720926 CTN720926 CJR720926 BZV720926 BPZ720926 BGD720926 AWH720926 AML720926 ACP720926 ST720926 IX720926 B720926 WVJ655390 WLN655390 WBR655390 VRV655390 VHZ655390 UYD655390 UOH655390 UEL655390 TUP655390 TKT655390 TAX655390 SRB655390 SHF655390 RXJ655390 RNN655390 RDR655390 QTV655390 QJZ655390 QAD655390 PQH655390 PGL655390 OWP655390 OMT655390 OCX655390 NTB655390 NJF655390 MZJ655390 MPN655390 MFR655390 LVV655390 LLZ655390 LCD655390 KSH655390 KIL655390 JYP655390 JOT655390 JEX655390 IVB655390 ILF655390 IBJ655390 HRN655390 HHR655390 GXV655390 GNZ655390 GED655390 FUH655390 FKL655390 FAP655390 EQT655390 EGX655390 DXB655390 DNF655390 DDJ655390 CTN655390 CJR655390 BZV655390 BPZ655390 BGD655390 AWH655390 AML655390 ACP655390 ST655390 IX655390 B655390 WVJ589854 WLN589854 WBR589854 VRV589854 VHZ589854 UYD589854 UOH589854 UEL589854 TUP589854 TKT589854 TAX589854 SRB589854 SHF589854 RXJ589854 RNN589854 RDR589854 QTV589854 QJZ589854 QAD589854 PQH589854 PGL589854 OWP589854 OMT589854 OCX589854 NTB589854 NJF589854 MZJ589854 MPN589854 MFR589854 LVV589854 LLZ589854 LCD589854 KSH589854 KIL589854 JYP589854 JOT589854 JEX589854 IVB589854 ILF589854 IBJ589854 HRN589854 HHR589854 GXV589854 GNZ589854 GED589854 FUH589854 FKL589854 FAP589854 EQT589854 EGX589854 DXB589854 DNF589854 DDJ589854 CTN589854 CJR589854 BZV589854 BPZ589854 BGD589854 AWH589854 AML589854 ACP589854 ST589854 IX589854 B589854 WVJ524318 WLN524318 WBR524318 VRV524318 VHZ524318 UYD524318 UOH524318 UEL524318 TUP524318 TKT524318 TAX524318 SRB524318 SHF524318 RXJ524318 RNN524318 RDR524318 QTV524318 QJZ524318 QAD524318 PQH524318 PGL524318 OWP524318 OMT524318 OCX524318 NTB524318 NJF524318 MZJ524318 MPN524318 MFR524318 LVV524318 LLZ524318 LCD524318 KSH524318 KIL524318 JYP524318 JOT524318 JEX524318 IVB524318 ILF524318 IBJ524318 HRN524318 HHR524318 GXV524318 GNZ524318 GED524318 FUH524318 FKL524318 FAP524318 EQT524318 EGX524318 DXB524318 DNF524318 DDJ524318 CTN524318 CJR524318 BZV524318 BPZ524318 BGD524318 AWH524318 AML524318 ACP524318 ST524318 IX524318 B524318 WVJ458782 WLN458782 WBR458782 VRV458782 VHZ458782 UYD458782 UOH458782 UEL458782 TUP458782 TKT458782 TAX458782 SRB458782 SHF458782 RXJ458782 RNN458782 RDR458782 QTV458782 QJZ458782 QAD458782 PQH458782 PGL458782 OWP458782 OMT458782 OCX458782 NTB458782 NJF458782 MZJ458782 MPN458782 MFR458782 LVV458782 LLZ458782 LCD458782 KSH458782 KIL458782 JYP458782 JOT458782 JEX458782 IVB458782 ILF458782 IBJ458782 HRN458782 HHR458782 GXV458782 GNZ458782 GED458782 FUH458782 FKL458782 FAP458782 EQT458782 EGX458782 DXB458782 DNF458782 DDJ458782 CTN458782 CJR458782 BZV458782 BPZ458782 BGD458782 AWH458782 AML458782 ACP458782 ST458782 IX458782 B458782 WVJ393246 WLN393246 WBR393246 VRV393246 VHZ393246 UYD393246 UOH393246 UEL393246 TUP393246 TKT393246 TAX393246 SRB393246 SHF393246 RXJ393246 RNN393246 RDR393246 QTV393246 QJZ393246 QAD393246 PQH393246 PGL393246 OWP393246 OMT393246 OCX393246 NTB393246 NJF393246 MZJ393246 MPN393246 MFR393246 LVV393246 LLZ393246 LCD393246 KSH393246 KIL393246 JYP393246 JOT393246 JEX393246 IVB393246 ILF393246 IBJ393246 HRN393246 HHR393246 GXV393246 GNZ393246 GED393246 FUH393246 FKL393246 FAP393246 EQT393246 EGX393246 DXB393246 DNF393246 DDJ393246 CTN393246 CJR393246 BZV393246 BPZ393246 BGD393246 AWH393246 AML393246 ACP393246 ST393246 IX393246 B393246 WVJ327710 WLN327710 WBR327710 VRV327710 VHZ327710 UYD327710 UOH327710 UEL327710 TUP327710 TKT327710 TAX327710 SRB327710 SHF327710 RXJ327710 RNN327710 RDR327710 QTV327710 QJZ327710 QAD327710 PQH327710 PGL327710 OWP327710 OMT327710 OCX327710 NTB327710 NJF327710 MZJ327710 MPN327710 MFR327710 LVV327710 LLZ327710 LCD327710 KSH327710 KIL327710 JYP327710 JOT327710 JEX327710 IVB327710 ILF327710 IBJ327710 HRN327710 HHR327710 GXV327710 GNZ327710 GED327710 FUH327710 FKL327710 FAP327710 EQT327710 EGX327710 DXB327710 DNF327710 DDJ327710 CTN327710 CJR327710 BZV327710 BPZ327710 BGD327710 AWH327710 AML327710 ACP327710 ST327710 IX327710 B327710 WVJ262174 WLN262174 WBR262174 VRV262174 VHZ262174 UYD262174 UOH262174 UEL262174 TUP262174 TKT262174 TAX262174 SRB262174 SHF262174 RXJ262174 RNN262174 RDR262174 QTV262174 QJZ262174 QAD262174 PQH262174 PGL262174 OWP262174 OMT262174 OCX262174 NTB262174 NJF262174 MZJ262174 MPN262174 MFR262174 LVV262174 LLZ262174 LCD262174 KSH262174 KIL262174 JYP262174 JOT262174 JEX262174 IVB262174 ILF262174 IBJ262174 HRN262174 HHR262174 GXV262174 GNZ262174 GED262174 FUH262174 FKL262174 FAP262174 EQT262174 EGX262174 DXB262174 DNF262174 DDJ262174 CTN262174 CJR262174 BZV262174 BPZ262174 BGD262174 AWH262174 AML262174 ACP262174 ST262174 IX262174 B262174 WVJ196638 WLN196638 WBR196638 VRV196638 VHZ196638 UYD196638 UOH196638 UEL196638 TUP196638 TKT196638 TAX196638 SRB196638 SHF196638 RXJ196638 RNN196638 RDR196638 QTV196638 QJZ196638 QAD196638 PQH196638 PGL196638 OWP196638 OMT196638 OCX196638 NTB196638 NJF196638 MZJ196638 MPN196638 MFR196638 LVV196638 LLZ196638 LCD196638 KSH196638 KIL196638 JYP196638 JOT196638 JEX196638 IVB196638 ILF196638 IBJ196638 HRN196638 HHR196638 GXV196638 GNZ196638 GED196638 FUH196638 FKL196638 FAP196638 EQT196638 EGX196638 DXB196638 DNF196638 DDJ196638 CTN196638 CJR196638 BZV196638 BPZ196638 BGD196638 AWH196638 AML196638 ACP196638 ST196638 IX196638 B196638 WVJ131102 WLN131102 WBR131102 VRV131102 VHZ131102 UYD131102 UOH131102 UEL131102 TUP131102 TKT131102 TAX131102 SRB131102 SHF131102 RXJ131102 RNN131102 RDR131102 QTV131102 QJZ131102 QAD131102 PQH131102 PGL131102 OWP131102 OMT131102 OCX131102 NTB131102 NJF131102 MZJ131102 MPN131102 MFR131102 LVV131102 LLZ131102 LCD131102 KSH131102 KIL131102 JYP131102 JOT131102 JEX131102 IVB131102 ILF131102 IBJ131102 HRN131102 HHR131102 GXV131102 GNZ131102 GED131102 FUH131102 FKL131102 FAP131102 EQT131102 EGX131102 DXB131102 DNF131102 DDJ131102 CTN131102 CJR131102 BZV131102 BPZ131102 BGD131102 AWH131102 AML131102 ACP131102 ST131102 IX131102 B131102 WVJ65566 WLN65566 WBR65566 VRV65566 VHZ65566 UYD65566 UOH65566 UEL65566 TUP65566 TKT65566 TAX65566 SRB65566 SHF65566 RXJ65566 RNN65566 RDR65566 QTV65566 QJZ65566 QAD65566 PQH65566 PGL65566 OWP65566 OMT65566 OCX65566 NTB65566 NJF65566 MZJ65566 MPN65566 MFR65566 LVV65566 LLZ65566 LCD65566 KSH65566 KIL65566 JYP65566 JOT65566 JEX65566 IVB65566 ILF65566 IBJ65566 HRN65566 HHR65566 GXV65566 GNZ65566 GED65566 FUH65566 FKL65566 FAP65566 EQT65566 EGX65566 DXB65566 DNF65566 DDJ65566 CTN65566 CJR65566 BZV65566 BPZ65566 BGD65566 AWH65566 AML65566 ACP65566 ST65566 IX65566 B65566 WVJ21 WLN21 WBR21 VRV21 VHZ21 UYD21 UOH21 UEL21 TUP21 TKT21 TAX21 SRB21 SHF21 RXJ21 RNN21 RDR21 QTV21 QJZ21 QAD21 PQH21 PGL21 OWP21 OMT21 OCX21 NTB21 NJF21 MZJ21 MPN21 MFR21 LVV21 LLZ21 LCD21 KSH21 KIL21 JYP21 JOT21 JEX21 IVB21 ILF21 IBJ21 HRN21 HHR21 GXV21 GNZ21 GED21 FUH21 FKL21 FAP21 EQT21 EGX21 DXB21 DNF21 DDJ21 CTN21 CJR21 BZV21 BPZ21 BGD21 AWH21 AML21 ACP21 ST21 IX21 B21 WVJ983061 WLN983061 WBR983061 VRV983061 VHZ983061 UYD983061 UOH983061 UEL983061 TUP983061 TKT983061 TAX983061 SRB983061 SHF983061 RXJ983061 RNN983061 RDR983061 QTV983061 QJZ983061 QAD983061 PQH983061 PGL983061 OWP983061 OMT983061 OCX983061 NTB983061 NJF983061 MZJ983061 MPN983061 MFR983061 LVV983061 LLZ983061 LCD983061 KSH983061 KIL983061 JYP983061 JOT983061 JEX983061 IVB983061 ILF983061 IBJ983061 HRN983061 HHR983061 GXV983061 GNZ983061 GED983061 FUH983061 FKL983061 FAP983061 EQT983061 EGX983061 DXB983061 DNF983061 DDJ983061 CTN983061 CJR983061 BZV983061 BPZ983061 BGD983061 AWH983061 AML983061 ACP983061 ST983061 IX983061 B983061 WVJ917525 WLN917525 WBR917525 VRV917525 VHZ917525 UYD917525 UOH917525 UEL917525 TUP917525 TKT917525 TAX917525 SRB917525 SHF917525 RXJ917525 RNN917525 RDR917525 QTV917525 QJZ917525 QAD917525 PQH917525 PGL917525 OWP917525 OMT917525 OCX917525 NTB917525 NJF917525 MZJ917525 MPN917525 MFR917525 LVV917525 LLZ917525 LCD917525 KSH917525 KIL917525 JYP917525 JOT917525 JEX917525 IVB917525 ILF917525 IBJ917525 HRN917525 HHR917525 GXV917525 GNZ917525 GED917525 FUH917525 FKL917525 FAP917525 EQT917525 EGX917525 DXB917525 DNF917525 DDJ917525 CTN917525 CJR917525 BZV917525 BPZ917525 BGD917525 AWH917525 AML917525 ACP917525 ST917525 IX917525 B917525 WVJ851989 WLN851989 WBR851989 VRV851989 VHZ851989 UYD851989 UOH851989 UEL851989 TUP851989 TKT851989 TAX851989 SRB851989 SHF851989 RXJ851989 RNN851989 RDR851989 QTV851989 QJZ851989 QAD851989 PQH851989 PGL851989 OWP851989 OMT851989 OCX851989 NTB851989 NJF851989 MZJ851989 MPN851989 MFR851989 LVV851989 LLZ851989 LCD851989 KSH851989 KIL851989 JYP851989 JOT851989 JEX851989 IVB851989 ILF851989 IBJ851989 HRN851989 HHR851989 GXV851989 GNZ851989 GED851989 FUH851989 FKL851989 FAP851989 EQT851989 EGX851989 DXB851989 DNF851989 DDJ851989 CTN851989 CJR851989 BZV851989 BPZ851989 BGD851989 AWH851989 AML851989 ACP851989 ST851989 IX851989 B851989 WVJ786453 WLN786453 WBR786453 VRV786453 VHZ786453 UYD786453 UOH786453 UEL786453 TUP786453 TKT786453 TAX786453 SRB786453 SHF786453 RXJ786453 RNN786453 RDR786453 QTV786453 QJZ786453 QAD786453 PQH786453 PGL786453 OWP786453 OMT786453 OCX786453 NTB786453 NJF786453 MZJ786453 MPN786453 MFR786453 LVV786453 LLZ786453 LCD786453 KSH786453 KIL786453 JYP786453 JOT786453 JEX786453 IVB786453 ILF786453 IBJ786453 HRN786453 HHR786453 GXV786453 GNZ786453 GED786453 FUH786453 FKL786453 FAP786453 EQT786453 EGX786453 DXB786453 DNF786453 DDJ786453 CTN786453 CJR786453 BZV786453 BPZ786453 BGD786453 AWH786453 AML786453 ACP786453 ST786453 IX786453 B786453 WVJ720917 WLN720917 WBR720917 VRV720917 VHZ720917 UYD720917 UOH720917 UEL720917 TUP720917 TKT720917 TAX720917 SRB720917 SHF720917 RXJ720917 RNN720917 RDR720917 QTV720917 QJZ720917 QAD720917 PQH720917 PGL720917 OWP720917 OMT720917 OCX720917 NTB720917 NJF720917 MZJ720917 MPN720917 MFR720917 LVV720917 LLZ720917 LCD720917 KSH720917 KIL720917 JYP720917 JOT720917 JEX720917 IVB720917 ILF720917 IBJ720917 HRN720917 HHR720917 GXV720917 GNZ720917 GED720917 FUH720917 FKL720917 FAP720917 EQT720917 EGX720917 DXB720917 DNF720917 DDJ720917 CTN720917 CJR720917 BZV720917 BPZ720917 BGD720917 AWH720917 AML720917 ACP720917 ST720917 IX720917 B720917 WVJ655381 WLN655381 WBR655381 VRV655381 VHZ655381 UYD655381 UOH655381 UEL655381 TUP655381 TKT655381 TAX655381 SRB655381 SHF655381 RXJ655381 RNN655381 RDR655381 QTV655381 QJZ655381 QAD655381 PQH655381 PGL655381 OWP655381 OMT655381 OCX655381 NTB655381 NJF655381 MZJ655381 MPN655381 MFR655381 LVV655381 LLZ655381 LCD655381 KSH655381 KIL655381 JYP655381 JOT655381 JEX655381 IVB655381 ILF655381 IBJ655381 HRN655381 HHR655381 GXV655381 GNZ655381 GED655381 FUH655381 FKL655381 FAP655381 EQT655381 EGX655381 DXB655381 DNF655381 DDJ655381 CTN655381 CJR655381 BZV655381 BPZ655381 BGD655381 AWH655381 AML655381 ACP655381 ST655381 IX655381 B655381 WVJ589845 WLN589845 WBR589845 VRV589845 VHZ589845 UYD589845 UOH589845 UEL589845 TUP589845 TKT589845 TAX589845 SRB589845 SHF589845 RXJ589845 RNN589845 RDR589845 QTV589845 QJZ589845 QAD589845 PQH589845 PGL589845 OWP589845 OMT589845 OCX589845 NTB589845 NJF589845 MZJ589845 MPN589845 MFR589845 LVV589845 LLZ589845 LCD589845 KSH589845 KIL589845 JYP589845 JOT589845 JEX589845 IVB589845 ILF589845 IBJ589845 HRN589845 HHR589845 GXV589845 GNZ589845 GED589845 FUH589845 FKL589845 FAP589845 EQT589845 EGX589845 DXB589845 DNF589845 DDJ589845 CTN589845 CJR589845 BZV589845 BPZ589845 BGD589845 AWH589845 AML589845 ACP589845 ST589845 IX589845 B589845 WVJ524309 WLN524309 WBR524309 VRV524309 VHZ524309 UYD524309 UOH524309 UEL524309 TUP524309 TKT524309 TAX524309 SRB524309 SHF524309 RXJ524309 RNN524309 RDR524309 QTV524309 QJZ524309 QAD524309 PQH524309 PGL524309 OWP524309 OMT524309 OCX524309 NTB524309 NJF524309 MZJ524309 MPN524309 MFR524309 LVV524309 LLZ524309 LCD524309 KSH524309 KIL524309 JYP524309 JOT524309 JEX524309 IVB524309 ILF524309 IBJ524309 HRN524309 HHR524309 GXV524309 GNZ524309 GED524309 FUH524309 FKL524309 FAP524309 EQT524309 EGX524309 DXB524309 DNF524309 DDJ524309 CTN524309 CJR524309 BZV524309 BPZ524309 BGD524309 AWH524309 AML524309 ACP524309 ST524309 IX524309 B524309 WVJ458773 WLN458773 WBR458773 VRV458773 VHZ458773 UYD458773 UOH458773 UEL458773 TUP458773 TKT458773 TAX458773 SRB458773 SHF458773 RXJ458773 RNN458773 RDR458773 QTV458773 QJZ458773 QAD458773 PQH458773 PGL458773 OWP458773 OMT458773 OCX458773 NTB458773 NJF458773 MZJ458773 MPN458773 MFR458773 LVV458773 LLZ458773 LCD458773 KSH458773 KIL458773 JYP458773 JOT458773 JEX458773 IVB458773 ILF458773 IBJ458773 HRN458773 HHR458773 GXV458773 GNZ458773 GED458773 FUH458773 FKL458773 FAP458773 EQT458773 EGX458773 DXB458773 DNF458773 DDJ458773 CTN458773 CJR458773 BZV458773 BPZ458773 BGD458773 AWH458773 AML458773 ACP458773 ST458773 IX458773 B458773 WVJ393237 WLN393237 WBR393237 VRV393237 VHZ393237 UYD393237 UOH393237 UEL393237 TUP393237 TKT393237 TAX393237 SRB393237 SHF393237 RXJ393237 RNN393237 RDR393237 QTV393237 QJZ393237 QAD393237 PQH393237 PGL393237 OWP393237 OMT393237 OCX393237 NTB393237 NJF393237 MZJ393237 MPN393237 MFR393237 LVV393237 LLZ393237 LCD393237 KSH393237 KIL393237 JYP393237 JOT393237 JEX393237 IVB393237 ILF393237 IBJ393237 HRN393237 HHR393237 GXV393237 GNZ393237 GED393237 FUH393237 FKL393237 FAP393237 EQT393237 EGX393237 DXB393237 DNF393237 DDJ393237 CTN393237 CJR393237 BZV393237 BPZ393237 BGD393237 AWH393237 AML393237 ACP393237 ST393237 IX393237 B393237 WVJ327701 WLN327701 WBR327701 VRV327701 VHZ327701 UYD327701 UOH327701 UEL327701 TUP327701 TKT327701 TAX327701 SRB327701 SHF327701 RXJ327701 RNN327701 RDR327701 QTV327701 QJZ327701 QAD327701 PQH327701 PGL327701 OWP327701 OMT327701 OCX327701 NTB327701 NJF327701 MZJ327701 MPN327701 MFR327701 LVV327701 LLZ327701 LCD327701 KSH327701 KIL327701 JYP327701 JOT327701 JEX327701 IVB327701 ILF327701 IBJ327701 HRN327701 HHR327701 GXV327701 GNZ327701 GED327701 FUH327701 FKL327701 FAP327701 EQT327701 EGX327701 DXB327701 DNF327701 DDJ327701 CTN327701 CJR327701 BZV327701 BPZ327701 BGD327701 AWH327701 AML327701 ACP327701 ST327701 IX327701 B327701 WVJ262165 WLN262165 WBR262165 VRV262165 VHZ262165 UYD262165 UOH262165 UEL262165 TUP262165 TKT262165 TAX262165 SRB262165 SHF262165 RXJ262165 RNN262165 RDR262165 QTV262165 QJZ262165 QAD262165 PQH262165 PGL262165 OWP262165 OMT262165 OCX262165 NTB262165 NJF262165 MZJ262165 MPN262165 MFR262165 LVV262165 LLZ262165 LCD262165 KSH262165 KIL262165 JYP262165 JOT262165 JEX262165 IVB262165 ILF262165 IBJ262165 HRN262165 HHR262165 GXV262165 GNZ262165 GED262165 FUH262165 FKL262165 FAP262165 EQT262165 EGX262165 DXB262165 DNF262165 DDJ262165 CTN262165 CJR262165 BZV262165 BPZ262165 BGD262165 AWH262165 AML262165 ACP262165 ST262165 IX262165 B262165 WVJ196629 WLN196629 WBR196629 VRV196629 VHZ196629 UYD196629 UOH196629 UEL196629 TUP196629 TKT196629 TAX196629 SRB196629 SHF196629 RXJ196629 RNN196629 RDR196629 QTV196629 QJZ196629 QAD196629 PQH196629 PGL196629 OWP196629 OMT196629 OCX196629 NTB196629 NJF196629 MZJ196629 MPN196629 MFR196629 LVV196629 LLZ196629 LCD196629 KSH196629 KIL196629 JYP196629 JOT196629 JEX196629 IVB196629 ILF196629 IBJ196629 HRN196629 HHR196629 GXV196629 GNZ196629 GED196629 FUH196629 FKL196629 FAP196629 EQT196629 EGX196629 DXB196629 DNF196629 DDJ196629 CTN196629 CJR196629 BZV196629 BPZ196629 BGD196629 AWH196629 AML196629 ACP196629 ST196629 IX196629 B196629 WVJ131093 WLN131093 WBR131093 VRV131093 VHZ131093 UYD131093 UOH131093 UEL131093 TUP131093 TKT131093 TAX131093 SRB131093 SHF131093 RXJ131093 RNN131093 RDR131093 QTV131093 QJZ131093 QAD131093 PQH131093 PGL131093 OWP131093 OMT131093 OCX131093 NTB131093 NJF131093 MZJ131093 MPN131093 MFR131093 LVV131093 LLZ131093 LCD131093 KSH131093 KIL131093 JYP131093 JOT131093 JEX131093 IVB131093 ILF131093 IBJ131093 HRN131093 HHR131093 GXV131093 GNZ131093 GED131093 FUH131093 FKL131093 FAP131093 EQT131093 EGX131093 DXB131093 DNF131093 DDJ131093 CTN131093 CJR131093 BZV131093 BPZ131093 BGD131093 AWH131093 AML131093 ACP131093 ST131093 IX131093 B131093 WVJ65557 WLN65557 WBR65557 VRV65557 VHZ65557 UYD65557 UOH65557 UEL65557 TUP65557 TKT65557 TAX65557 SRB65557 SHF65557 RXJ65557 RNN65557 RDR65557 QTV65557 QJZ65557 QAD65557 PQH65557 PGL65557 OWP65557 OMT65557 OCX65557 NTB65557 NJF65557 MZJ65557 MPN65557 MFR65557 LVV65557 LLZ65557 LCD65557 KSH65557 KIL65557 JYP65557 JOT65557 JEX65557 IVB65557 ILF65557 IBJ65557 HRN65557 HHR65557 GXV65557 GNZ65557 GED65557 FUH65557 FKL65557 FAP65557 EQT65557 EGX65557 DXB65557 DNF65557 DDJ65557 CTN65557 CJR65557 BZV65557 BPZ65557 BGD65557 AWH65557 AML65557 ACP65557 ST65557 IX65557 B65557 WVJ12 WLN12 WBR12 VRV12 VHZ12 UYD12 UOH12 UEL12 TUP12 TKT12 TAX12 SRB12 SHF12 RXJ12 RNN12 RDR12 QTV12 QJZ12 QAD12 PQH12 PGL12 OWP12 OMT12 OCX12 NTB12 NJF12 MZJ12 MPN12 MFR12 LVV12 LLZ12 LCD12 KSH12 KIL12 JYP12 JOT12 JEX12 IVB12 ILF12 IBJ12 HRN12 HHR12 GXV12 GNZ12 GED12 FUH12 FKL12 FAP12 EQT12 EGX12 DXB12 DNF12 DDJ12 CTN12 CJR12 BZV12 BPZ12 BGD12 AWH12 AML12 ACP12 ST12 IX12 B12 WVJ983126 WLN983126 WBR983126 VRV983126 VHZ983126 UYD983126 UOH983126 UEL983126 TUP983126 TKT983126 TAX983126 SRB983126 SHF983126 RXJ983126 RNN983126 RDR983126 QTV983126 QJZ983126 QAD983126 PQH983126 PGL983126 OWP983126 OMT983126 OCX983126 NTB983126 NJF983126 MZJ983126 MPN983126 MFR983126 LVV983126 LLZ983126 LCD983126 KSH983126 KIL983126 JYP983126 JOT983126 JEX983126 IVB983126 ILF983126 IBJ983126 HRN983126 HHR983126 GXV983126 GNZ983126 GED983126 FUH983126 FKL983126 FAP983126 EQT983126 EGX983126 DXB983126 DNF983126 DDJ983126 CTN983126 CJR983126 BZV983126 BPZ983126 BGD983126 AWH983126 AML983126 ACP983126 ST983126 IX983126 B983126 WVJ917590 WLN917590 WBR917590 VRV917590 VHZ917590 UYD917590 UOH917590 UEL917590 TUP917590 TKT917590 TAX917590 SRB917590 SHF917590 RXJ917590 RNN917590 RDR917590 QTV917590 QJZ917590 QAD917590 PQH917590 PGL917590 OWP917590 OMT917590 OCX917590 NTB917590 NJF917590 MZJ917590 MPN917590 MFR917590 LVV917590 LLZ917590 LCD917590 KSH917590 KIL917590 JYP917590 JOT917590 JEX917590 IVB917590 ILF917590 IBJ917590 HRN917590 HHR917590 GXV917590 GNZ917590 GED917590 FUH917590 FKL917590 FAP917590 EQT917590 EGX917590 DXB917590 DNF917590 DDJ917590 CTN917590 CJR917590 BZV917590 BPZ917590 BGD917590 AWH917590 AML917590 ACP917590 ST917590 IX917590 B917590 WVJ852054 WLN852054 WBR852054 VRV852054 VHZ852054 UYD852054 UOH852054 UEL852054 TUP852054 TKT852054 TAX852054 SRB852054 SHF852054 RXJ852054 RNN852054 RDR852054 QTV852054 QJZ852054 QAD852054 PQH852054 PGL852054 OWP852054 OMT852054 OCX852054 NTB852054 NJF852054 MZJ852054 MPN852054 MFR852054 LVV852054 LLZ852054 LCD852054 KSH852054 KIL852054 JYP852054 JOT852054 JEX852054 IVB852054 ILF852054 IBJ852054 HRN852054 HHR852054 GXV852054 GNZ852054 GED852054 FUH852054 FKL852054 FAP852054 EQT852054 EGX852054 DXB852054 DNF852054 DDJ852054 CTN852054 CJR852054 BZV852054 BPZ852054 BGD852054 AWH852054 AML852054 ACP852054 ST852054 IX852054 B852054 WVJ786518 WLN786518 WBR786518 VRV786518 VHZ786518 UYD786518 UOH786518 UEL786518 TUP786518 TKT786518 TAX786518 SRB786518 SHF786518 RXJ786518 RNN786518 RDR786518 QTV786518 QJZ786518 QAD786518 PQH786518 PGL786518 OWP786518 OMT786518 OCX786518 NTB786518 NJF786518 MZJ786518 MPN786518 MFR786518 LVV786518 LLZ786518 LCD786518 KSH786518 KIL786518 JYP786518 JOT786518 JEX786518 IVB786518 ILF786518 IBJ786518 HRN786518 HHR786518 GXV786518 GNZ786518 GED786518 FUH786518 FKL786518 FAP786518 EQT786518 EGX786518 DXB786518 DNF786518 DDJ786518 CTN786518 CJR786518 BZV786518 BPZ786518 BGD786518 AWH786518 AML786518 ACP786518 ST786518 IX786518 B786518 WVJ720982 WLN720982 WBR720982 VRV720982 VHZ720982 UYD720982 UOH720982 UEL720982 TUP720982 TKT720982 TAX720982 SRB720982 SHF720982 RXJ720982 RNN720982 RDR720982 QTV720982 QJZ720982 QAD720982 PQH720982 PGL720982 OWP720982 OMT720982 OCX720982 NTB720982 NJF720982 MZJ720982 MPN720982 MFR720982 LVV720982 LLZ720982 LCD720982 KSH720982 KIL720982 JYP720982 JOT720982 JEX720982 IVB720982 ILF720982 IBJ720982 HRN720982 HHR720982 GXV720982 GNZ720982 GED720982 FUH720982 FKL720982 FAP720982 EQT720982 EGX720982 DXB720982 DNF720982 DDJ720982 CTN720982 CJR720982 BZV720982 BPZ720982 BGD720982 AWH720982 AML720982 ACP720982 ST720982 IX720982 B720982 WVJ655446 WLN655446 WBR655446 VRV655446 VHZ655446 UYD655446 UOH655446 UEL655446 TUP655446 TKT655446 TAX655446 SRB655446 SHF655446 RXJ655446 RNN655446 RDR655446 QTV655446 QJZ655446 QAD655446 PQH655446 PGL655446 OWP655446 OMT655446 OCX655446 NTB655446 NJF655446 MZJ655446 MPN655446 MFR655446 LVV655446 LLZ655446 LCD655446 KSH655446 KIL655446 JYP655446 JOT655446 JEX655446 IVB655446 ILF655446 IBJ655446 HRN655446 HHR655446 GXV655446 GNZ655446 GED655446 FUH655446 FKL655446 FAP655446 EQT655446 EGX655446 DXB655446 DNF655446 DDJ655446 CTN655446 CJR655446 BZV655446 BPZ655446 BGD655446 AWH655446 AML655446 ACP655446 ST655446 IX655446 B655446 WVJ589910 WLN589910 WBR589910 VRV589910 VHZ589910 UYD589910 UOH589910 UEL589910 TUP589910 TKT589910 TAX589910 SRB589910 SHF589910 RXJ589910 RNN589910 RDR589910 QTV589910 QJZ589910 QAD589910 PQH589910 PGL589910 OWP589910 OMT589910 OCX589910 NTB589910 NJF589910 MZJ589910 MPN589910 MFR589910 LVV589910 LLZ589910 LCD589910 KSH589910 KIL589910 JYP589910 JOT589910 JEX589910 IVB589910 ILF589910 IBJ589910 HRN589910 HHR589910 GXV589910 GNZ589910 GED589910 FUH589910 FKL589910 FAP589910 EQT589910 EGX589910 DXB589910 DNF589910 DDJ589910 CTN589910 CJR589910 BZV589910 BPZ589910 BGD589910 AWH589910 AML589910 ACP589910 ST589910 IX589910 B589910 WVJ524374 WLN524374 WBR524374 VRV524374 VHZ524374 UYD524374 UOH524374 UEL524374 TUP524374 TKT524374 TAX524374 SRB524374 SHF524374 RXJ524374 RNN524374 RDR524374 QTV524374 QJZ524374 QAD524374 PQH524374 PGL524374 OWP524374 OMT524374 OCX524374 NTB524374 NJF524374 MZJ524374 MPN524374 MFR524374 LVV524374 LLZ524374 LCD524374 KSH524374 KIL524374 JYP524374 JOT524374 JEX524374 IVB524374 ILF524374 IBJ524374 HRN524374 HHR524374 GXV524374 GNZ524374 GED524374 FUH524374 FKL524374 FAP524374 EQT524374 EGX524374 DXB524374 DNF524374 DDJ524374 CTN524374 CJR524374 BZV524374 BPZ524374 BGD524374 AWH524374 AML524374 ACP524374 ST524374 IX524374 B524374 WVJ458838 WLN458838 WBR458838 VRV458838 VHZ458838 UYD458838 UOH458838 UEL458838 TUP458838 TKT458838 TAX458838 SRB458838 SHF458838 RXJ458838 RNN458838 RDR458838 QTV458838 QJZ458838 QAD458838 PQH458838 PGL458838 OWP458838 OMT458838 OCX458838 NTB458838 NJF458838 MZJ458838 MPN458838 MFR458838 LVV458838 LLZ458838 LCD458838 KSH458838 KIL458838 JYP458838 JOT458838 JEX458838 IVB458838 ILF458838 IBJ458838 HRN458838 HHR458838 GXV458838 GNZ458838 GED458838 FUH458838 FKL458838 FAP458838 EQT458838 EGX458838 DXB458838 DNF458838 DDJ458838 CTN458838 CJR458838 BZV458838 BPZ458838 BGD458838 AWH458838 AML458838 ACP458838 ST458838 IX458838 B458838 WVJ393302 WLN393302 WBR393302 VRV393302 VHZ393302 UYD393302 UOH393302 UEL393302 TUP393302 TKT393302 TAX393302 SRB393302 SHF393302 RXJ393302 RNN393302 RDR393302 QTV393302 QJZ393302 QAD393302 PQH393302 PGL393302 OWP393302 OMT393302 OCX393302 NTB393302 NJF393302 MZJ393302 MPN393302 MFR393302 LVV393302 LLZ393302 LCD393302 KSH393302 KIL393302 JYP393302 JOT393302 JEX393302 IVB393302 ILF393302 IBJ393302 HRN393302 HHR393302 GXV393302 GNZ393302 GED393302 FUH393302 FKL393302 FAP393302 EQT393302 EGX393302 DXB393302 DNF393302 DDJ393302 CTN393302 CJR393302 BZV393302 BPZ393302 BGD393302 AWH393302 AML393302 ACP393302 ST393302 IX393302 B393302 WVJ327766 WLN327766 WBR327766 VRV327766 VHZ327766 UYD327766 UOH327766 UEL327766 TUP327766 TKT327766 TAX327766 SRB327766 SHF327766 RXJ327766 RNN327766 RDR327766 QTV327766 QJZ327766 QAD327766 PQH327766 PGL327766 OWP327766 OMT327766 OCX327766 NTB327766 NJF327766 MZJ327766 MPN327766 MFR327766 LVV327766 LLZ327766 LCD327766 KSH327766 KIL327766 JYP327766 JOT327766 JEX327766 IVB327766 ILF327766 IBJ327766 HRN327766 HHR327766 GXV327766 GNZ327766 GED327766 FUH327766 FKL327766 FAP327766 EQT327766 EGX327766 DXB327766 DNF327766 DDJ327766 CTN327766 CJR327766 BZV327766 BPZ327766 BGD327766 AWH327766 AML327766 ACP327766 ST327766 IX327766 B327766 WVJ262230 WLN262230 WBR262230 VRV262230 VHZ262230 UYD262230 UOH262230 UEL262230 TUP262230 TKT262230 TAX262230 SRB262230 SHF262230 RXJ262230 RNN262230 RDR262230 QTV262230 QJZ262230 QAD262230 PQH262230 PGL262230 OWP262230 OMT262230 OCX262230 NTB262230 NJF262230 MZJ262230 MPN262230 MFR262230 LVV262230 LLZ262230 LCD262230 KSH262230 KIL262230 JYP262230 JOT262230 JEX262230 IVB262230 ILF262230 IBJ262230 HRN262230 HHR262230 GXV262230 GNZ262230 GED262230 FUH262230 FKL262230 FAP262230 EQT262230 EGX262230 DXB262230 DNF262230 DDJ262230 CTN262230 CJR262230 BZV262230 BPZ262230 BGD262230 AWH262230 AML262230 ACP262230 ST262230 IX262230 B262230 WVJ196694 WLN196694 WBR196694 VRV196694 VHZ196694 UYD196694 UOH196694 UEL196694 TUP196694 TKT196694 TAX196694 SRB196694 SHF196694 RXJ196694 RNN196694 RDR196694 QTV196694 QJZ196694 QAD196694 PQH196694 PGL196694 OWP196694 OMT196694 OCX196694 NTB196694 NJF196694 MZJ196694 MPN196694 MFR196694 LVV196694 LLZ196694 LCD196694 KSH196694 KIL196694 JYP196694 JOT196694 JEX196694 IVB196694 ILF196694 IBJ196694 HRN196694 HHR196694 GXV196694 GNZ196694 GED196694 FUH196694 FKL196694 FAP196694 EQT196694 EGX196694 DXB196694 DNF196694 DDJ196694 CTN196694 CJR196694 BZV196694 BPZ196694 BGD196694 AWH196694 AML196694 ACP196694 ST196694 IX196694 B196694 WVJ131158 WLN131158 WBR131158 VRV131158 VHZ131158 UYD131158 UOH131158 UEL131158 TUP131158 TKT131158 TAX131158 SRB131158 SHF131158 RXJ131158 RNN131158 RDR131158 QTV131158 QJZ131158 QAD131158 PQH131158 PGL131158 OWP131158 OMT131158 OCX131158 NTB131158 NJF131158 MZJ131158 MPN131158 MFR131158 LVV131158 LLZ131158 LCD131158 KSH131158 KIL131158 JYP131158 JOT131158 JEX131158 IVB131158 ILF131158 IBJ131158 HRN131158 HHR131158 GXV131158 GNZ131158 GED131158 FUH131158 FKL131158 FAP131158 EQT131158 EGX131158 DXB131158 DNF131158 DDJ131158 CTN131158 CJR131158 BZV131158 BPZ131158 BGD131158 AWH131158 AML131158 ACP131158 ST131158 IX131158 B131158 WVJ65622 WLN65622 WBR65622 VRV65622 VHZ65622 UYD65622 UOH65622 UEL65622 TUP65622 TKT65622 TAX65622 SRB65622 SHF65622 RXJ65622 RNN65622 RDR65622 QTV65622 QJZ65622 QAD65622 PQH65622 PGL65622 OWP65622 OMT65622 OCX65622 NTB65622 NJF65622 MZJ65622 MPN65622 MFR65622 LVV65622 LLZ65622 LCD65622 KSH65622 KIL65622 JYP65622 JOT65622 JEX65622 IVB65622 ILF65622 IBJ65622 HRN65622 HHR65622 GXV65622 GNZ65622 GED65622 FUH65622 FKL65622 FAP65622 EQT65622 EGX65622 DXB65622 DNF65622 DDJ65622 CTN65622 CJR65622 BZV65622 BPZ65622 BGD65622 AWH65622 AML65622 ACP65622 ST65622 IX65622 B65622 WVJ78 WLN78 WBR78 VRV78 VHZ78 UYD78 UOH78 UEL78 TUP78 TKT78 TAX78 SRB78 SHF78 RXJ78 RNN78 RDR78 QTV78 QJZ78 QAD78 PQH78 PGL78 OWP78 OMT78 OCX78 NTB78 NJF78 MZJ78 MPN78 MFR78 LVV78 LLZ78 LCD78 KSH78 KIL78 JYP78 JOT78 JEX78 IVB78 ILF78 IBJ78 HRN78 HHR78 GXV78 GNZ78 GED78 FUH78 FKL78 FAP78 EQT78 EGX78 DXB78 DNF78 DDJ78 CTN78 CJR78 BZV78 BPZ78 BGD78 AWH78 AML78 ACP78 ST78 IX78 B78 WVJ983116:WVJ983117 WLN983116:WLN983117 WBR983116:WBR983117 VRV983116:VRV983117 VHZ983116:VHZ983117 UYD983116:UYD983117 UOH983116:UOH983117 UEL983116:UEL983117 TUP983116:TUP983117 TKT983116:TKT983117 TAX983116:TAX983117 SRB983116:SRB983117 SHF983116:SHF983117 RXJ983116:RXJ983117 RNN983116:RNN983117 RDR983116:RDR983117 QTV983116:QTV983117 QJZ983116:QJZ983117 QAD983116:QAD983117 PQH983116:PQH983117 PGL983116:PGL983117 OWP983116:OWP983117 OMT983116:OMT983117 OCX983116:OCX983117 NTB983116:NTB983117 NJF983116:NJF983117 MZJ983116:MZJ983117 MPN983116:MPN983117 MFR983116:MFR983117 LVV983116:LVV983117 LLZ983116:LLZ983117 LCD983116:LCD983117 KSH983116:KSH983117 KIL983116:KIL983117 JYP983116:JYP983117 JOT983116:JOT983117 JEX983116:JEX983117 IVB983116:IVB983117 ILF983116:ILF983117 IBJ983116:IBJ983117 HRN983116:HRN983117 HHR983116:HHR983117 GXV983116:GXV983117 GNZ983116:GNZ983117 GED983116:GED983117 FUH983116:FUH983117 FKL983116:FKL983117 FAP983116:FAP983117 EQT983116:EQT983117 EGX983116:EGX983117 DXB983116:DXB983117 DNF983116:DNF983117 DDJ983116:DDJ983117 CTN983116:CTN983117 CJR983116:CJR983117 BZV983116:BZV983117 BPZ983116:BPZ983117 BGD983116:BGD983117 AWH983116:AWH983117 AML983116:AML983117 ACP983116:ACP983117 ST983116:ST983117 IX983116:IX983117 B983116:B983117 WVJ917580:WVJ917581 WLN917580:WLN917581 WBR917580:WBR917581 VRV917580:VRV917581 VHZ917580:VHZ917581 UYD917580:UYD917581 UOH917580:UOH917581 UEL917580:UEL917581 TUP917580:TUP917581 TKT917580:TKT917581 TAX917580:TAX917581 SRB917580:SRB917581 SHF917580:SHF917581 RXJ917580:RXJ917581 RNN917580:RNN917581 RDR917580:RDR917581 QTV917580:QTV917581 QJZ917580:QJZ917581 QAD917580:QAD917581 PQH917580:PQH917581 PGL917580:PGL917581 OWP917580:OWP917581 OMT917580:OMT917581 OCX917580:OCX917581 NTB917580:NTB917581 NJF917580:NJF917581 MZJ917580:MZJ917581 MPN917580:MPN917581 MFR917580:MFR917581 LVV917580:LVV917581 LLZ917580:LLZ917581 LCD917580:LCD917581 KSH917580:KSH917581 KIL917580:KIL917581 JYP917580:JYP917581 JOT917580:JOT917581 JEX917580:JEX917581 IVB917580:IVB917581 ILF917580:ILF917581 IBJ917580:IBJ917581 HRN917580:HRN917581 HHR917580:HHR917581 GXV917580:GXV917581 GNZ917580:GNZ917581 GED917580:GED917581 FUH917580:FUH917581 FKL917580:FKL917581 FAP917580:FAP917581 EQT917580:EQT917581 EGX917580:EGX917581 DXB917580:DXB917581 DNF917580:DNF917581 DDJ917580:DDJ917581 CTN917580:CTN917581 CJR917580:CJR917581 BZV917580:BZV917581 BPZ917580:BPZ917581 BGD917580:BGD917581 AWH917580:AWH917581 AML917580:AML917581 ACP917580:ACP917581 ST917580:ST917581 IX917580:IX917581 B917580:B917581 WVJ852044:WVJ852045 WLN852044:WLN852045 WBR852044:WBR852045 VRV852044:VRV852045 VHZ852044:VHZ852045 UYD852044:UYD852045 UOH852044:UOH852045 UEL852044:UEL852045 TUP852044:TUP852045 TKT852044:TKT852045 TAX852044:TAX852045 SRB852044:SRB852045 SHF852044:SHF852045 RXJ852044:RXJ852045 RNN852044:RNN852045 RDR852044:RDR852045 QTV852044:QTV852045 QJZ852044:QJZ852045 QAD852044:QAD852045 PQH852044:PQH852045 PGL852044:PGL852045 OWP852044:OWP852045 OMT852044:OMT852045 OCX852044:OCX852045 NTB852044:NTB852045 NJF852044:NJF852045 MZJ852044:MZJ852045 MPN852044:MPN852045 MFR852044:MFR852045 LVV852044:LVV852045 LLZ852044:LLZ852045 LCD852044:LCD852045 KSH852044:KSH852045 KIL852044:KIL852045 JYP852044:JYP852045 JOT852044:JOT852045 JEX852044:JEX852045 IVB852044:IVB852045 ILF852044:ILF852045 IBJ852044:IBJ852045 HRN852044:HRN852045 HHR852044:HHR852045 GXV852044:GXV852045 GNZ852044:GNZ852045 GED852044:GED852045 FUH852044:FUH852045 FKL852044:FKL852045 FAP852044:FAP852045 EQT852044:EQT852045 EGX852044:EGX852045 DXB852044:DXB852045 DNF852044:DNF852045 DDJ852044:DDJ852045 CTN852044:CTN852045 CJR852044:CJR852045 BZV852044:BZV852045 BPZ852044:BPZ852045 BGD852044:BGD852045 AWH852044:AWH852045 AML852044:AML852045 ACP852044:ACP852045 ST852044:ST852045 IX852044:IX852045 B852044:B852045 WVJ786508:WVJ786509 WLN786508:WLN786509 WBR786508:WBR786509 VRV786508:VRV786509 VHZ786508:VHZ786509 UYD786508:UYD786509 UOH786508:UOH786509 UEL786508:UEL786509 TUP786508:TUP786509 TKT786508:TKT786509 TAX786508:TAX786509 SRB786508:SRB786509 SHF786508:SHF786509 RXJ786508:RXJ786509 RNN786508:RNN786509 RDR786508:RDR786509 QTV786508:QTV786509 QJZ786508:QJZ786509 QAD786508:QAD786509 PQH786508:PQH786509 PGL786508:PGL786509 OWP786508:OWP786509 OMT786508:OMT786509 OCX786508:OCX786509 NTB786508:NTB786509 NJF786508:NJF786509 MZJ786508:MZJ786509 MPN786508:MPN786509 MFR786508:MFR786509 LVV786508:LVV786509 LLZ786508:LLZ786509 LCD786508:LCD786509 KSH786508:KSH786509 KIL786508:KIL786509 JYP786508:JYP786509 JOT786508:JOT786509 JEX786508:JEX786509 IVB786508:IVB786509 ILF786508:ILF786509 IBJ786508:IBJ786509 HRN786508:HRN786509 HHR786508:HHR786509 GXV786508:GXV786509 GNZ786508:GNZ786509 GED786508:GED786509 FUH786508:FUH786509 FKL786508:FKL786509 FAP786508:FAP786509 EQT786508:EQT786509 EGX786508:EGX786509 DXB786508:DXB786509 DNF786508:DNF786509 DDJ786508:DDJ786509 CTN786508:CTN786509 CJR786508:CJR786509 BZV786508:BZV786509 BPZ786508:BPZ786509 BGD786508:BGD786509 AWH786508:AWH786509 AML786508:AML786509 ACP786508:ACP786509 ST786508:ST786509 IX786508:IX786509 B786508:B786509 WVJ720972:WVJ720973 WLN720972:WLN720973 WBR720972:WBR720973 VRV720972:VRV720973 VHZ720972:VHZ720973 UYD720972:UYD720973 UOH720972:UOH720973 UEL720972:UEL720973 TUP720972:TUP720973 TKT720972:TKT720973 TAX720972:TAX720973 SRB720972:SRB720973 SHF720972:SHF720973 RXJ720972:RXJ720973 RNN720972:RNN720973 RDR720972:RDR720973 QTV720972:QTV720973 QJZ720972:QJZ720973 QAD720972:QAD720973 PQH720972:PQH720973 PGL720972:PGL720973 OWP720972:OWP720973 OMT720972:OMT720973 OCX720972:OCX720973 NTB720972:NTB720973 NJF720972:NJF720973 MZJ720972:MZJ720973 MPN720972:MPN720973 MFR720972:MFR720973 LVV720972:LVV720973 LLZ720972:LLZ720973 LCD720972:LCD720973 KSH720972:KSH720973 KIL720972:KIL720973 JYP720972:JYP720973 JOT720972:JOT720973 JEX720972:JEX720973 IVB720972:IVB720973 ILF720972:ILF720973 IBJ720972:IBJ720973 HRN720972:HRN720973 HHR720972:HHR720973 GXV720972:GXV720973 GNZ720972:GNZ720973 GED720972:GED720973 FUH720972:FUH720973 FKL720972:FKL720973 FAP720972:FAP720973 EQT720972:EQT720973 EGX720972:EGX720973 DXB720972:DXB720973 DNF720972:DNF720973 DDJ720972:DDJ720973 CTN720972:CTN720973 CJR720972:CJR720973 BZV720972:BZV720973 BPZ720972:BPZ720973 BGD720972:BGD720973 AWH720972:AWH720973 AML720972:AML720973 ACP720972:ACP720973 ST720972:ST720973 IX720972:IX720973 B720972:B720973 WVJ655436:WVJ655437 WLN655436:WLN655437 WBR655436:WBR655437 VRV655436:VRV655437 VHZ655436:VHZ655437 UYD655436:UYD655437 UOH655436:UOH655437 UEL655436:UEL655437 TUP655436:TUP655437 TKT655436:TKT655437 TAX655436:TAX655437 SRB655436:SRB655437 SHF655436:SHF655437 RXJ655436:RXJ655437 RNN655436:RNN655437 RDR655436:RDR655437 QTV655436:QTV655437 QJZ655436:QJZ655437 QAD655436:QAD655437 PQH655436:PQH655437 PGL655436:PGL655437 OWP655436:OWP655437 OMT655436:OMT655437 OCX655436:OCX655437 NTB655436:NTB655437 NJF655436:NJF655437 MZJ655436:MZJ655437 MPN655436:MPN655437 MFR655436:MFR655437 LVV655436:LVV655437 LLZ655436:LLZ655437 LCD655436:LCD655437 KSH655436:KSH655437 KIL655436:KIL655437 JYP655436:JYP655437 JOT655436:JOT655437 JEX655436:JEX655437 IVB655436:IVB655437 ILF655436:ILF655437 IBJ655436:IBJ655437 HRN655436:HRN655437 HHR655436:HHR655437 GXV655436:GXV655437 GNZ655436:GNZ655437 GED655436:GED655437 FUH655436:FUH655437 FKL655436:FKL655437 FAP655436:FAP655437 EQT655436:EQT655437 EGX655436:EGX655437 DXB655436:DXB655437 DNF655436:DNF655437 DDJ655436:DDJ655437 CTN655436:CTN655437 CJR655436:CJR655437 BZV655436:BZV655437 BPZ655436:BPZ655437 BGD655436:BGD655437 AWH655436:AWH655437 AML655436:AML655437 ACP655436:ACP655437 ST655436:ST655437 IX655436:IX655437 B655436:B655437 WVJ589900:WVJ589901 WLN589900:WLN589901 WBR589900:WBR589901 VRV589900:VRV589901 VHZ589900:VHZ589901 UYD589900:UYD589901 UOH589900:UOH589901 UEL589900:UEL589901 TUP589900:TUP589901 TKT589900:TKT589901 TAX589900:TAX589901 SRB589900:SRB589901 SHF589900:SHF589901 RXJ589900:RXJ589901 RNN589900:RNN589901 RDR589900:RDR589901 QTV589900:QTV589901 QJZ589900:QJZ589901 QAD589900:QAD589901 PQH589900:PQH589901 PGL589900:PGL589901 OWP589900:OWP589901 OMT589900:OMT589901 OCX589900:OCX589901 NTB589900:NTB589901 NJF589900:NJF589901 MZJ589900:MZJ589901 MPN589900:MPN589901 MFR589900:MFR589901 LVV589900:LVV589901 LLZ589900:LLZ589901 LCD589900:LCD589901 KSH589900:KSH589901 KIL589900:KIL589901 JYP589900:JYP589901 JOT589900:JOT589901 JEX589900:JEX589901 IVB589900:IVB589901 ILF589900:ILF589901 IBJ589900:IBJ589901 HRN589900:HRN589901 HHR589900:HHR589901 GXV589900:GXV589901 GNZ589900:GNZ589901 GED589900:GED589901 FUH589900:FUH589901 FKL589900:FKL589901 FAP589900:FAP589901 EQT589900:EQT589901 EGX589900:EGX589901 DXB589900:DXB589901 DNF589900:DNF589901 DDJ589900:DDJ589901 CTN589900:CTN589901 CJR589900:CJR589901 BZV589900:BZV589901 BPZ589900:BPZ589901 BGD589900:BGD589901 AWH589900:AWH589901 AML589900:AML589901 ACP589900:ACP589901 ST589900:ST589901 IX589900:IX589901 B589900:B589901 WVJ524364:WVJ524365 WLN524364:WLN524365 WBR524364:WBR524365 VRV524364:VRV524365 VHZ524364:VHZ524365 UYD524364:UYD524365 UOH524364:UOH524365 UEL524364:UEL524365 TUP524364:TUP524365 TKT524364:TKT524365 TAX524364:TAX524365 SRB524364:SRB524365 SHF524364:SHF524365 RXJ524364:RXJ524365 RNN524364:RNN524365 RDR524364:RDR524365 QTV524364:QTV524365 QJZ524364:QJZ524365 QAD524364:QAD524365 PQH524364:PQH524365 PGL524364:PGL524365 OWP524364:OWP524365 OMT524364:OMT524365 OCX524364:OCX524365 NTB524364:NTB524365 NJF524364:NJF524365 MZJ524364:MZJ524365 MPN524364:MPN524365 MFR524364:MFR524365 LVV524364:LVV524365 LLZ524364:LLZ524365 LCD524364:LCD524365 KSH524364:KSH524365 KIL524364:KIL524365 JYP524364:JYP524365 JOT524364:JOT524365 JEX524364:JEX524365 IVB524364:IVB524365 ILF524364:ILF524365 IBJ524364:IBJ524365 HRN524364:HRN524365 HHR524364:HHR524365 GXV524364:GXV524365 GNZ524364:GNZ524365 GED524364:GED524365 FUH524364:FUH524365 FKL524364:FKL524365 FAP524364:FAP524365 EQT524364:EQT524365 EGX524364:EGX524365 DXB524364:DXB524365 DNF524364:DNF524365 DDJ524364:DDJ524365 CTN524364:CTN524365 CJR524364:CJR524365 BZV524364:BZV524365 BPZ524364:BPZ524365 BGD524364:BGD524365 AWH524364:AWH524365 AML524364:AML524365 ACP524364:ACP524365 ST524364:ST524365 IX524364:IX524365 B524364:B524365 WVJ458828:WVJ458829 WLN458828:WLN458829 WBR458828:WBR458829 VRV458828:VRV458829 VHZ458828:VHZ458829 UYD458828:UYD458829 UOH458828:UOH458829 UEL458828:UEL458829 TUP458828:TUP458829 TKT458828:TKT458829 TAX458828:TAX458829 SRB458828:SRB458829 SHF458828:SHF458829 RXJ458828:RXJ458829 RNN458828:RNN458829 RDR458828:RDR458829 QTV458828:QTV458829 QJZ458828:QJZ458829 QAD458828:QAD458829 PQH458828:PQH458829 PGL458828:PGL458829 OWP458828:OWP458829 OMT458828:OMT458829 OCX458828:OCX458829 NTB458828:NTB458829 NJF458828:NJF458829 MZJ458828:MZJ458829 MPN458828:MPN458829 MFR458828:MFR458829 LVV458828:LVV458829 LLZ458828:LLZ458829 LCD458828:LCD458829 KSH458828:KSH458829 KIL458828:KIL458829 JYP458828:JYP458829 JOT458828:JOT458829 JEX458828:JEX458829 IVB458828:IVB458829 ILF458828:ILF458829 IBJ458828:IBJ458829 HRN458828:HRN458829 HHR458828:HHR458829 GXV458828:GXV458829 GNZ458828:GNZ458829 GED458828:GED458829 FUH458828:FUH458829 FKL458828:FKL458829 FAP458828:FAP458829 EQT458828:EQT458829 EGX458828:EGX458829 DXB458828:DXB458829 DNF458828:DNF458829 DDJ458828:DDJ458829 CTN458828:CTN458829 CJR458828:CJR458829 BZV458828:BZV458829 BPZ458828:BPZ458829 BGD458828:BGD458829 AWH458828:AWH458829 AML458828:AML458829 ACP458828:ACP458829 ST458828:ST458829 IX458828:IX458829 B458828:B458829 WVJ393292:WVJ393293 WLN393292:WLN393293 WBR393292:WBR393293 VRV393292:VRV393293 VHZ393292:VHZ393293 UYD393292:UYD393293 UOH393292:UOH393293 UEL393292:UEL393293 TUP393292:TUP393293 TKT393292:TKT393293 TAX393292:TAX393293 SRB393292:SRB393293 SHF393292:SHF393293 RXJ393292:RXJ393293 RNN393292:RNN393293 RDR393292:RDR393293 QTV393292:QTV393293 QJZ393292:QJZ393293 QAD393292:QAD393293 PQH393292:PQH393293 PGL393292:PGL393293 OWP393292:OWP393293 OMT393292:OMT393293 OCX393292:OCX393293 NTB393292:NTB393293 NJF393292:NJF393293 MZJ393292:MZJ393293 MPN393292:MPN393293 MFR393292:MFR393293 LVV393292:LVV393293 LLZ393292:LLZ393293 LCD393292:LCD393293 KSH393292:KSH393293 KIL393292:KIL393293 JYP393292:JYP393293 JOT393292:JOT393293 JEX393292:JEX393293 IVB393292:IVB393293 ILF393292:ILF393293 IBJ393292:IBJ393293 HRN393292:HRN393293 HHR393292:HHR393293 GXV393292:GXV393293 GNZ393292:GNZ393293 GED393292:GED393293 FUH393292:FUH393293 FKL393292:FKL393293 FAP393292:FAP393293 EQT393292:EQT393293 EGX393292:EGX393293 DXB393292:DXB393293 DNF393292:DNF393293 DDJ393292:DDJ393293 CTN393292:CTN393293 CJR393292:CJR393293 BZV393292:BZV393293 BPZ393292:BPZ393293 BGD393292:BGD393293 AWH393292:AWH393293 AML393292:AML393293 ACP393292:ACP393293 ST393292:ST393293 IX393292:IX393293 B393292:B393293 WVJ327756:WVJ327757 WLN327756:WLN327757 WBR327756:WBR327757 VRV327756:VRV327757 VHZ327756:VHZ327757 UYD327756:UYD327757 UOH327756:UOH327757 UEL327756:UEL327757 TUP327756:TUP327757 TKT327756:TKT327757 TAX327756:TAX327757 SRB327756:SRB327757 SHF327756:SHF327757 RXJ327756:RXJ327757 RNN327756:RNN327757 RDR327756:RDR327757 QTV327756:QTV327757 QJZ327756:QJZ327757 QAD327756:QAD327757 PQH327756:PQH327757 PGL327756:PGL327757 OWP327756:OWP327757 OMT327756:OMT327757 OCX327756:OCX327757 NTB327756:NTB327757 NJF327756:NJF327757 MZJ327756:MZJ327757 MPN327756:MPN327757 MFR327756:MFR327757 LVV327756:LVV327757 LLZ327756:LLZ327757 LCD327756:LCD327757 KSH327756:KSH327757 KIL327756:KIL327757 JYP327756:JYP327757 JOT327756:JOT327757 JEX327756:JEX327757 IVB327756:IVB327757 ILF327756:ILF327757 IBJ327756:IBJ327757 HRN327756:HRN327757 HHR327756:HHR327757 GXV327756:GXV327757 GNZ327756:GNZ327757 GED327756:GED327757 FUH327756:FUH327757 FKL327756:FKL327757 FAP327756:FAP327757 EQT327756:EQT327757 EGX327756:EGX327757 DXB327756:DXB327757 DNF327756:DNF327757 DDJ327756:DDJ327757 CTN327756:CTN327757 CJR327756:CJR327757 BZV327756:BZV327757 BPZ327756:BPZ327757 BGD327756:BGD327757 AWH327756:AWH327757 AML327756:AML327757 ACP327756:ACP327757 ST327756:ST327757 IX327756:IX327757 B327756:B327757 WVJ262220:WVJ262221 WLN262220:WLN262221 WBR262220:WBR262221 VRV262220:VRV262221 VHZ262220:VHZ262221 UYD262220:UYD262221 UOH262220:UOH262221 UEL262220:UEL262221 TUP262220:TUP262221 TKT262220:TKT262221 TAX262220:TAX262221 SRB262220:SRB262221 SHF262220:SHF262221 RXJ262220:RXJ262221 RNN262220:RNN262221 RDR262220:RDR262221 QTV262220:QTV262221 QJZ262220:QJZ262221 QAD262220:QAD262221 PQH262220:PQH262221 PGL262220:PGL262221 OWP262220:OWP262221 OMT262220:OMT262221 OCX262220:OCX262221 NTB262220:NTB262221 NJF262220:NJF262221 MZJ262220:MZJ262221 MPN262220:MPN262221 MFR262220:MFR262221 LVV262220:LVV262221 LLZ262220:LLZ262221 LCD262220:LCD262221 KSH262220:KSH262221 KIL262220:KIL262221 JYP262220:JYP262221 JOT262220:JOT262221 JEX262220:JEX262221 IVB262220:IVB262221 ILF262220:ILF262221 IBJ262220:IBJ262221 HRN262220:HRN262221 HHR262220:HHR262221 GXV262220:GXV262221 GNZ262220:GNZ262221 GED262220:GED262221 FUH262220:FUH262221 FKL262220:FKL262221 FAP262220:FAP262221 EQT262220:EQT262221 EGX262220:EGX262221 DXB262220:DXB262221 DNF262220:DNF262221 DDJ262220:DDJ262221 CTN262220:CTN262221 CJR262220:CJR262221 BZV262220:BZV262221 BPZ262220:BPZ262221 BGD262220:BGD262221 AWH262220:AWH262221 AML262220:AML262221 ACP262220:ACP262221 ST262220:ST262221 IX262220:IX262221 B262220:B262221 WVJ196684:WVJ196685 WLN196684:WLN196685 WBR196684:WBR196685 VRV196684:VRV196685 VHZ196684:VHZ196685 UYD196684:UYD196685 UOH196684:UOH196685 UEL196684:UEL196685 TUP196684:TUP196685 TKT196684:TKT196685 TAX196684:TAX196685 SRB196684:SRB196685 SHF196684:SHF196685 RXJ196684:RXJ196685 RNN196684:RNN196685 RDR196684:RDR196685 QTV196684:QTV196685 QJZ196684:QJZ196685 QAD196684:QAD196685 PQH196684:PQH196685 PGL196684:PGL196685 OWP196684:OWP196685 OMT196684:OMT196685 OCX196684:OCX196685 NTB196684:NTB196685 NJF196684:NJF196685 MZJ196684:MZJ196685 MPN196684:MPN196685 MFR196684:MFR196685 LVV196684:LVV196685 LLZ196684:LLZ196685 LCD196684:LCD196685 KSH196684:KSH196685 KIL196684:KIL196685 JYP196684:JYP196685 JOT196684:JOT196685 JEX196684:JEX196685 IVB196684:IVB196685 ILF196684:ILF196685 IBJ196684:IBJ196685 HRN196684:HRN196685 HHR196684:HHR196685 GXV196684:GXV196685 GNZ196684:GNZ196685 GED196684:GED196685 FUH196684:FUH196685 FKL196684:FKL196685 FAP196684:FAP196685 EQT196684:EQT196685 EGX196684:EGX196685 DXB196684:DXB196685 DNF196684:DNF196685 DDJ196684:DDJ196685 CTN196684:CTN196685 CJR196684:CJR196685 BZV196684:BZV196685 BPZ196684:BPZ196685 BGD196684:BGD196685 AWH196684:AWH196685 AML196684:AML196685 ACP196684:ACP196685 ST196684:ST196685 IX196684:IX196685 B196684:B196685 WVJ131148:WVJ131149 WLN131148:WLN131149 WBR131148:WBR131149 VRV131148:VRV131149 VHZ131148:VHZ131149 UYD131148:UYD131149 UOH131148:UOH131149 UEL131148:UEL131149 TUP131148:TUP131149 TKT131148:TKT131149 TAX131148:TAX131149 SRB131148:SRB131149 SHF131148:SHF131149 RXJ131148:RXJ131149 RNN131148:RNN131149 RDR131148:RDR131149 QTV131148:QTV131149 QJZ131148:QJZ131149 QAD131148:QAD131149 PQH131148:PQH131149 PGL131148:PGL131149 OWP131148:OWP131149 OMT131148:OMT131149 OCX131148:OCX131149 NTB131148:NTB131149 NJF131148:NJF131149 MZJ131148:MZJ131149 MPN131148:MPN131149 MFR131148:MFR131149 LVV131148:LVV131149 LLZ131148:LLZ131149 LCD131148:LCD131149 KSH131148:KSH131149 KIL131148:KIL131149 JYP131148:JYP131149 JOT131148:JOT131149 JEX131148:JEX131149 IVB131148:IVB131149 ILF131148:ILF131149 IBJ131148:IBJ131149 HRN131148:HRN131149 HHR131148:HHR131149 GXV131148:GXV131149 GNZ131148:GNZ131149 GED131148:GED131149 FUH131148:FUH131149 FKL131148:FKL131149 FAP131148:FAP131149 EQT131148:EQT131149 EGX131148:EGX131149 DXB131148:DXB131149 DNF131148:DNF131149 DDJ131148:DDJ131149 CTN131148:CTN131149 CJR131148:CJR131149 BZV131148:BZV131149 BPZ131148:BPZ131149 BGD131148:BGD131149 AWH131148:AWH131149 AML131148:AML131149 ACP131148:ACP131149 ST131148:ST131149 IX131148:IX131149 B131148:B131149 WVJ65612:WVJ65613 WLN65612:WLN65613 WBR65612:WBR65613 VRV65612:VRV65613 VHZ65612:VHZ65613 UYD65612:UYD65613 UOH65612:UOH65613 UEL65612:UEL65613 TUP65612:TUP65613 TKT65612:TKT65613 TAX65612:TAX65613 SRB65612:SRB65613 SHF65612:SHF65613 RXJ65612:RXJ65613 RNN65612:RNN65613 RDR65612:RDR65613 QTV65612:QTV65613 QJZ65612:QJZ65613 QAD65612:QAD65613 PQH65612:PQH65613 PGL65612:PGL65613 OWP65612:OWP65613 OMT65612:OMT65613 OCX65612:OCX65613 NTB65612:NTB65613 NJF65612:NJF65613 MZJ65612:MZJ65613 MPN65612:MPN65613 MFR65612:MFR65613 LVV65612:LVV65613 LLZ65612:LLZ65613 LCD65612:LCD65613 KSH65612:KSH65613 KIL65612:KIL65613 JYP65612:JYP65613 JOT65612:JOT65613 JEX65612:JEX65613 IVB65612:IVB65613 ILF65612:ILF65613 IBJ65612:IBJ65613 HRN65612:HRN65613 HHR65612:HHR65613 GXV65612:GXV65613 GNZ65612:GNZ65613 GED65612:GED65613 FUH65612:FUH65613 FKL65612:FKL65613 FAP65612:FAP65613 EQT65612:EQT65613 EGX65612:EGX65613 DXB65612:DXB65613 DNF65612:DNF65613 DDJ65612:DDJ65613 CTN65612:CTN65613 CJR65612:CJR65613 BZV65612:BZV65613 BPZ65612:BPZ65613 BGD65612:BGD65613 AWH65612:AWH65613 AML65612:AML65613 ACP65612:ACP65613 ST65612:ST65613 IX65612:IX65613 B65612:B65613 WVJ68:WVJ69 WLN68:WLN69 WBR68:WBR69 VRV68:VRV69 VHZ68:VHZ69 UYD68:UYD69 UOH68:UOH69 UEL68:UEL69 TUP68:TUP69 TKT68:TKT69 TAX68:TAX69 SRB68:SRB69 SHF68:SHF69 RXJ68:RXJ69 RNN68:RNN69 RDR68:RDR69 QTV68:QTV69 QJZ68:QJZ69 QAD68:QAD69 PQH68:PQH69 PGL68:PGL69 OWP68:OWP69 OMT68:OMT69 OCX68:OCX69 NTB68:NTB69 NJF68:NJF69 MZJ68:MZJ69 MPN68:MPN69 MFR68:MFR69 LVV68:LVV69 LLZ68:LLZ69 LCD68:LCD69 KSH68:KSH69 KIL68:KIL69 JYP68:JYP69 JOT68:JOT69 JEX68:JEX69 IVB68:IVB69 ILF68:ILF69 IBJ68:IBJ69 HRN68:HRN69 HHR68:HHR69 GXV68:GXV69 GNZ68:GNZ69 GED68:GED69 FUH68:FUH69 FKL68:FKL69 FAP68:FAP69 EQT68:EQT69 EGX68:EGX69 DXB68:DXB69 DNF68:DNF69 DDJ68:DDJ69 CTN68:CTN69 CJR68:CJR69 BZV68:BZV69 BPZ68:BPZ69 BGD68:BGD69 AWH68:AWH69 AML68:AML69 ACP68:ACP69 ST68:ST69 IX68:IX69 B68:B69 WVJ983162:WVJ983167 WLN983162:WLN983167 WBR983162:WBR983167 VRV983162:VRV983167 VHZ983162:VHZ983167 UYD983162:UYD983167 UOH983162:UOH983167 UEL983162:UEL983167 TUP983162:TUP983167 TKT983162:TKT983167 TAX983162:TAX983167 SRB983162:SRB983167 SHF983162:SHF983167 RXJ983162:RXJ983167 RNN983162:RNN983167 RDR983162:RDR983167 QTV983162:QTV983167 QJZ983162:QJZ983167 QAD983162:QAD983167 PQH983162:PQH983167 PGL983162:PGL983167 OWP983162:OWP983167 OMT983162:OMT983167 OCX983162:OCX983167 NTB983162:NTB983167 NJF983162:NJF983167 MZJ983162:MZJ983167 MPN983162:MPN983167 MFR983162:MFR983167 LVV983162:LVV983167 LLZ983162:LLZ983167 LCD983162:LCD983167 KSH983162:KSH983167 KIL983162:KIL983167 JYP983162:JYP983167 JOT983162:JOT983167 JEX983162:JEX983167 IVB983162:IVB983167 ILF983162:ILF983167 IBJ983162:IBJ983167 HRN983162:HRN983167 HHR983162:HHR983167 GXV983162:GXV983167 GNZ983162:GNZ983167 GED983162:GED983167 FUH983162:FUH983167 FKL983162:FKL983167 FAP983162:FAP983167 EQT983162:EQT983167 EGX983162:EGX983167 DXB983162:DXB983167 DNF983162:DNF983167 DDJ983162:DDJ983167 CTN983162:CTN983167 CJR983162:CJR983167 BZV983162:BZV983167 BPZ983162:BPZ983167 BGD983162:BGD983167 AWH983162:AWH983167 AML983162:AML983167 ACP983162:ACP983167 ST983162:ST983167 IX983162:IX983167 B983162:B983167 WVJ917626:WVJ917631 WLN917626:WLN917631 WBR917626:WBR917631 VRV917626:VRV917631 VHZ917626:VHZ917631 UYD917626:UYD917631 UOH917626:UOH917631 UEL917626:UEL917631 TUP917626:TUP917631 TKT917626:TKT917631 TAX917626:TAX917631 SRB917626:SRB917631 SHF917626:SHF917631 RXJ917626:RXJ917631 RNN917626:RNN917631 RDR917626:RDR917631 QTV917626:QTV917631 QJZ917626:QJZ917631 QAD917626:QAD917631 PQH917626:PQH917631 PGL917626:PGL917631 OWP917626:OWP917631 OMT917626:OMT917631 OCX917626:OCX917631 NTB917626:NTB917631 NJF917626:NJF917631 MZJ917626:MZJ917631 MPN917626:MPN917631 MFR917626:MFR917631 LVV917626:LVV917631 LLZ917626:LLZ917631 LCD917626:LCD917631 KSH917626:KSH917631 KIL917626:KIL917631 JYP917626:JYP917631 JOT917626:JOT917631 JEX917626:JEX917631 IVB917626:IVB917631 ILF917626:ILF917631 IBJ917626:IBJ917631 HRN917626:HRN917631 HHR917626:HHR917631 GXV917626:GXV917631 GNZ917626:GNZ917631 GED917626:GED917631 FUH917626:FUH917631 FKL917626:FKL917631 FAP917626:FAP917631 EQT917626:EQT917631 EGX917626:EGX917631 DXB917626:DXB917631 DNF917626:DNF917631 DDJ917626:DDJ917631 CTN917626:CTN917631 CJR917626:CJR917631 BZV917626:BZV917631 BPZ917626:BPZ917631 BGD917626:BGD917631 AWH917626:AWH917631 AML917626:AML917631 ACP917626:ACP917631 ST917626:ST917631 IX917626:IX917631 B917626:B917631 WVJ852090:WVJ852095 WLN852090:WLN852095 WBR852090:WBR852095 VRV852090:VRV852095 VHZ852090:VHZ852095 UYD852090:UYD852095 UOH852090:UOH852095 UEL852090:UEL852095 TUP852090:TUP852095 TKT852090:TKT852095 TAX852090:TAX852095 SRB852090:SRB852095 SHF852090:SHF852095 RXJ852090:RXJ852095 RNN852090:RNN852095 RDR852090:RDR852095 QTV852090:QTV852095 QJZ852090:QJZ852095 QAD852090:QAD852095 PQH852090:PQH852095 PGL852090:PGL852095 OWP852090:OWP852095 OMT852090:OMT852095 OCX852090:OCX852095 NTB852090:NTB852095 NJF852090:NJF852095 MZJ852090:MZJ852095 MPN852090:MPN852095 MFR852090:MFR852095 LVV852090:LVV852095 LLZ852090:LLZ852095 LCD852090:LCD852095 KSH852090:KSH852095 KIL852090:KIL852095 JYP852090:JYP852095 JOT852090:JOT852095 JEX852090:JEX852095 IVB852090:IVB852095 ILF852090:ILF852095 IBJ852090:IBJ852095 HRN852090:HRN852095 HHR852090:HHR852095 GXV852090:GXV852095 GNZ852090:GNZ852095 GED852090:GED852095 FUH852090:FUH852095 FKL852090:FKL852095 FAP852090:FAP852095 EQT852090:EQT852095 EGX852090:EGX852095 DXB852090:DXB852095 DNF852090:DNF852095 DDJ852090:DDJ852095 CTN852090:CTN852095 CJR852090:CJR852095 BZV852090:BZV852095 BPZ852090:BPZ852095 BGD852090:BGD852095 AWH852090:AWH852095 AML852090:AML852095 ACP852090:ACP852095 ST852090:ST852095 IX852090:IX852095 B852090:B852095 WVJ786554:WVJ786559 WLN786554:WLN786559 WBR786554:WBR786559 VRV786554:VRV786559 VHZ786554:VHZ786559 UYD786554:UYD786559 UOH786554:UOH786559 UEL786554:UEL786559 TUP786554:TUP786559 TKT786554:TKT786559 TAX786554:TAX786559 SRB786554:SRB786559 SHF786554:SHF786559 RXJ786554:RXJ786559 RNN786554:RNN786559 RDR786554:RDR786559 QTV786554:QTV786559 QJZ786554:QJZ786559 QAD786554:QAD786559 PQH786554:PQH786559 PGL786554:PGL786559 OWP786554:OWP786559 OMT786554:OMT786559 OCX786554:OCX786559 NTB786554:NTB786559 NJF786554:NJF786559 MZJ786554:MZJ786559 MPN786554:MPN786559 MFR786554:MFR786559 LVV786554:LVV786559 LLZ786554:LLZ786559 LCD786554:LCD786559 KSH786554:KSH786559 KIL786554:KIL786559 JYP786554:JYP786559 JOT786554:JOT786559 JEX786554:JEX786559 IVB786554:IVB786559 ILF786554:ILF786559 IBJ786554:IBJ786559 HRN786554:HRN786559 HHR786554:HHR786559 GXV786554:GXV786559 GNZ786554:GNZ786559 GED786554:GED786559 FUH786554:FUH786559 FKL786554:FKL786559 FAP786554:FAP786559 EQT786554:EQT786559 EGX786554:EGX786559 DXB786554:DXB786559 DNF786554:DNF786559 DDJ786554:DDJ786559 CTN786554:CTN786559 CJR786554:CJR786559 BZV786554:BZV786559 BPZ786554:BPZ786559 BGD786554:BGD786559 AWH786554:AWH786559 AML786554:AML786559 ACP786554:ACP786559 ST786554:ST786559 IX786554:IX786559 B786554:B786559 WVJ721018:WVJ721023 WLN721018:WLN721023 WBR721018:WBR721023 VRV721018:VRV721023 VHZ721018:VHZ721023 UYD721018:UYD721023 UOH721018:UOH721023 UEL721018:UEL721023 TUP721018:TUP721023 TKT721018:TKT721023 TAX721018:TAX721023 SRB721018:SRB721023 SHF721018:SHF721023 RXJ721018:RXJ721023 RNN721018:RNN721023 RDR721018:RDR721023 QTV721018:QTV721023 QJZ721018:QJZ721023 QAD721018:QAD721023 PQH721018:PQH721023 PGL721018:PGL721023 OWP721018:OWP721023 OMT721018:OMT721023 OCX721018:OCX721023 NTB721018:NTB721023 NJF721018:NJF721023 MZJ721018:MZJ721023 MPN721018:MPN721023 MFR721018:MFR721023 LVV721018:LVV721023 LLZ721018:LLZ721023 LCD721018:LCD721023 KSH721018:KSH721023 KIL721018:KIL721023 JYP721018:JYP721023 JOT721018:JOT721023 JEX721018:JEX721023 IVB721018:IVB721023 ILF721018:ILF721023 IBJ721018:IBJ721023 HRN721018:HRN721023 HHR721018:HHR721023 GXV721018:GXV721023 GNZ721018:GNZ721023 GED721018:GED721023 FUH721018:FUH721023 FKL721018:FKL721023 FAP721018:FAP721023 EQT721018:EQT721023 EGX721018:EGX721023 DXB721018:DXB721023 DNF721018:DNF721023 DDJ721018:DDJ721023 CTN721018:CTN721023 CJR721018:CJR721023 BZV721018:BZV721023 BPZ721018:BPZ721023 BGD721018:BGD721023 AWH721018:AWH721023 AML721018:AML721023 ACP721018:ACP721023 ST721018:ST721023 IX721018:IX721023 B721018:B721023 WVJ655482:WVJ655487 WLN655482:WLN655487 WBR655482:WBR655487 VRV655482:VRV655487 VHZ655482:VHZ655487 UYD655482:UYD655487 UOH655482:UOH655487 UEL655482:UEL655487 TUP655482:TUP655487 TKT655482:TKT655487 TAX655482:TAX655487 SRB655482:SRB655487 SHF655482:SHF655487 RXJ655482:RXJ655487 RNN655482:RNN655487 RDR655482:RDR655487 QTV655482:QTV655487 QJZ655482:QJZ655487 QAD655482:QAD655487 PQH655482:PQH655487 PGL655482:PGL655487 OWP655482:OWP655487 OMT655482:OMT655487 OCX655482:OCX655487 NTB655482:NTB655487 NJF655482:NJF655487 MZJ655482:MZJ655487 MPN655482:MPN655487 MFR655482:MFR655487 LVV655482:LVV655487 LLZ655482:LLZ655487 LCD655482:LCD655487 KSH655482:KSH655487 KIL655482:KIL655487 JYP655482:JYP655487 JOT655482:JOT655487 JEX655482:JEX655487 IVB655482:IVB655487 ILF655482:ILF655487 IBJ655482:IBJ655487 HRN655482:HRN655487 HHR655482:HHR655487 GXV655482:GXV655487 GNZ655482:GNZ655487 GED655482:GED655487 FUH655482:FUH655487 FKL655482:FKL655487 FAP655482:FAP655487 EQT655482:EQT655487 EGX655482:EGX655487 DXB655482:DXB655487 DNF655482:DNF655487 DDJ655482:DDJ655487 CTN655482:CTN655487 CJR655482:CJR655487 BZV655482:BZV655487 BPZ655482:BPZ655487 BGD655482:BGD655487 AWH655482:AWH655487 AML655482:AML655487 ACP655482:ACP655487 ST655482:ST655487 IX655482:IX655487 B655482:B655487 WVJ589946:WVJ589951 WLN589946:WLN589951 WBR589946:WBR589951 VRV589946:VRV589951 VHZ589946:VHZ589951 UYD589946:UYD589951 UOH589946:UOH589951 UEL589946:UEL589951 TUP589946:TUP589951 TKT589946:TKT589951 TAX589946:TAX589951 SRB589946:SRB589951 SHF589946:SHF589951 RXJ589946:RXJ589951 RNN589946:RNN589951 RDR589946:RDR589951 QTV589946:QTV589951 QJZ589946:QJZ589951 QAD589946:QAD589951 PQH589946:PQH589951 PGL589946:PGL589951 OWP589946:OWP589951 OMT589946:OMT589951 OCX589946:OCX589951 NTB589946:NTB589951 NJF589946:NJF589951 MZJ589946:MZJ589951 MPN589946:MPN589951 MFR589946:MFR589951 LVV589946:LVV589951 LLZ589946:LLZ589951 LCD589946:LCD589951 KSH589946:KSH589951 KIL589946:KIL589951 JYP589946:JYP589951 JOT589946:JOT589951 JEX589946:JEX589951 IVB589946:IVB589951 ILF589946:ILF589951 IBJ589946:IBJ589951 HRN589946:HRN589951 HHR589946:HHR589951 GXV589946:GXV589951 GNZ589946:GNZ589951 GED589946:GED589951 FUH589946:FUH589951 FKL589946:FKL589951 FAP589946:FAP589951 EQT589946:EQT589951 EGX589946:EGX589951 DXB589946:DXB589951 DNF589946:DNF589951 DDJ589946:DDJ589951 CTN589946:CTN589951 CJR589946:CJR589951 BZV589946:BZV589951 BPZ589946:BPZ589951 BGD589946:BGD589951 AWH589946:AWH589951 AML589946:AML589951 ACP589946:ACP589951 ST589946:ST589951 IX589946:IX589951 B589946:B589951 WVJ524410:WVJ524415 WLN524410:WLN524415 WBR524410:WBR524415 VRV524410:VRV524415 VHZ524410:VHZ524415 UYD524410:UYD524415 UOH524410:UOH524415 UEL524410:UEL524415 TUP524410:TUP524415 TKT524410:TKT524415 TAX524410:TAX524415 SRB524410:SRB524415 SHF524410:SHF524415 RXJ524410:RXJ524415 RNN524410:RNN524415 RDR524410:RDR524415 QTV524410:QTV524415 QJZ524410:QJZ524415 QAD524410:QAD524415 PQH524410:PQH524415 PGL524410:PGL524415 OWP524410:OWP524415 OMT524410:OMT524415 OCX524410:OCX524415 NTB524410:NTB524415 NJF524410:NJF524415 MZJ524410:MZJ524415 MPN524410:MPN524415 MFR524410:MFR524415 LVV524410:LVV524415 LLZ524410:LLZ524415 LCD524410:LCD524415 KSH524410:KSH524415 KIL524410:KIL524415 JYP524410:JYP524415 JOT524410:JOT524415 JEX524410:JEX524415 IVB524410:IVB524415 ILF524410:ILF524415 IBJ524410:IBJ524415 HRN524410:HRN524415 HHR524410:HHR524415 GXV524410:GXV524415 GNZ524410:GNZ524415 GED524410:GED524415 FUH524410:FUH524415 FKL524410:FKL524415 FAP524410:FAP524415 EQT524410:EQT524415 EGX524410:EGX524415 DXB524410:DXB524415 DNF524410:DNF524415 DDJ524410:DDJ524415 CTN524410:CTN524415 CJR524410:CJR524415 BZV524410:BZV524415 BPZ524410:BPZ524415 BGD524410:BGD524415 AWH524410:AWH524415 AML524410:AML524415 ACP524410:ACP524415 ST524410:ST524415 IX524410:IX524415 B524410:B524415 WVJ458874:WVJ458879 WLN458874:WLN458879 WBR458874:WBR458879 VRV458874:VRV458879 VHZ458874:VHZ458879 UYD458874:UYD458879 UOH458874:UOH458879 UEL458874:UEL458879 TUP458874:TUP458879 TKT458874:TKT458879 TAX458874:TAX458879 SRB458874:SRB458879 SHF458874:SHF458879 RXJ458874:RXJ458879 RNN458874:RNN458879 RDR458874:RDR458879 QTV458874:QTV458879 QJZ458874:QJZ458879 QAD458874:QAD458879 PQH458874:PQH458879 PGL458874:PGL458879 OWP458874:OWP458879 OMT458874:OMT458879 OCX458874:OCX458879 NTB458874:NTB458879 NJF458874:NJF458879 MZJ458874:MZJ458879 MPN458874:MPN458879 MFR458874:MFR458879 LVV458874:LVV458879 LLZ458874:LLZ458879 LCD458874:LCD458879 KSH458874:KSH458879 KIL458874:KIL458879 JYP458874:JYP458879 JOT458874:JOT458879 JEX458874:JEX458879 IVB458874:IVB458879 ILF458874:ILF458879 IBJ458874:IBJ458879 HRN458874:HRN458879 HHR458874:HHR458879 GXV458874:GXV458879 GNZ458874:GNZ458879 GED458874:GED458879 FUH458874:FUH458879 FKL458874:FKL458879 FAP458874:FAP458879 EQT458874:EQT458879 EGX458874:EGX458879 DXB458874:DXB458879 DNF458874:DNF458879 DDJ458874:DDJ458879 CTN458874:CTN458879 CJR458874:CJR458879 BZV458874:BZV458879 BPZ458874:BPZ458879 BGD458874:BGD458879 AWH458874:AWH458879 AML458874:AML458879 ACP458874:ACP458879 ST458874:ST458879 IX458874:IX458879 B458874:B458879 WVJ393338:WVJ393343 WLN393338:WLN393343 WBR393338:WBR393343 VRV393338:VRV393343 VHZ393338:VHZ393343 UYD393338:UYD393343 UOH393338:UOH393343 UEL393338:UEL393343 TUP393338:TUP393343 TKT393338:TKT393343 TAX393338:TAX393343 SRB393338:SRB393343 SHF393338:SHF393343 RXJ393338:RXJ393343 RNN393338:RNN393343 RDR393338:RDR393343 QTV393338:QTV393343 QJZ393338:QJZ393343 QAD393338:QAD393343 PQH393338:PQH393343 PGL393338:PGL393343 OWP393338:OWP393343 OMT393338:OMT393343 OCX393338:OCX393343 NTB393338:NTB393343 NJF393338:NJF393343 MZJ393338:MZJ393343 MPN393338:MPN393343 MFR393338:MFR393343 LVV393338:LVV393343 LLZ393338:LLZ393343 LCD393338:LCD393343 KSH393338:KSH393343 KIL393338:KIL393343 JYP393338:JYP393343 JOT393338:JOT393343 JEX393338:JEX393343 IVB393338:IVB393343 ILF393338:ILF393343 IBJ393338:IBJ393343 HRN393338:HRN393343 HHR393338:HHR393343 GXV393338:GXV393343 GNZ393338:GNZ393343 GED393338:GED393343 FUH393338:FUH393343 FKL393338:FKL393343 FAP393338:FAP393343 EQT393338:EQT393343 EGX393338:EGX393343 DXB393338:DXB393343 DNF393338:DNF393343 DDJ393338:DDJ393343 CTN393338:CTN393343 CJR393338:CJR393343 BZV393338:BZV393343 BPZ393338:BPZ393343 BGD393338:BGD393343 AWH393338:AWH393343 AML393338:AML393343 ACP393338:ACP393343 ST393338:ST393343 IX393338:IX393343 B393338:B393343 WVJ327802:WVJ327807 WLN327802:WLN327807 WBR327802:WBR327807 VRV327802:VRV327807 VHZ327802:VHZ327807 UYD327802:UYD327807 UOH327802:UOH327807 UEL327802:UEL327807 TUP327802:TUP327807 TKT327802:TKT327807 TAX327802:TAX327807 SRB327802:SRB327807 SHF327802:SHF327807 RXJ327802:RXJ327807 RNN327802:RNN327807 RDR327802:RDR327807 QTV327802:QTV327807 QJZ327802:QJZ327807 QAD327802:QAD327807 PQH327802:PQH327807 PGL327802:PGL327807 OWP327802:OWP327807 OMT327802:OMT327807 OCX327802:OCX327807 NTB327802:NTB327807 NJF327802:NJF327807 MZJ327802:MZJ327807 MPN327802:MPN327807 MFR327802:MFR327807 LVV327802:LVV327807 LLZ327802:LLZ327807 LCD327802:LCD327807 KSH327802:KSH327807 KIL327802:KIL327807 JYP327802:JYP327807 JOT327802:JOT327807 JEX327802:JEX327807 IVB327802:IVB327807 ILF327802:ILF327807 IBJ327802:IBJ327807 HRN327802:HRN327807 HHR327802:HHR327807 GXV327802:GXV327807 GNZ327802:GNZ327807 GED327802:GED327807 FUH327802:FUH327807 FKL327802:FKL327807 FAP327802:FAP327807 EQT327802:EQT327807 EGX327802:EGX327807 DXB327802:DXB327807 DNF327802:DNF327807 DDJ327802:DDJ327807 CTN327802:CTN327807 CJR327802:CJR327807 BZV327802:BZV327807 BPZ327802:BPZ327807 BGD327802:BGD327807 AWH327802:AWH327807 AML327802:AML327807 ACP327802:ACP327807 ST327802:ST327807 IX327802:IX327807 B327802:B327807 WVJ262266:WVJ262271 WLN262266:WLN262271 WBR262266:WBR262271 VRV262266:VRV262271 VHZ262266:VHZ262271 UYD262266:UYD262271 UOH262266:UOH262271 UEL262266:UEL262271 TUP262266:TUP262271 TKT262266:TKT262271 TAX262266:TAX262271 SRB262266:SRB262271 SHF262266:SHF262271 RXJ262266:RXJ262271 RNN262266:RNN262271 RDR262266:RDR262271 QTV262266:QTV262271 QJZ262266:QJZ262271 QAD262266:QAD262271 PQH262266:PQH262271 PGL262266:PGL262271 OWP262266:OWP262271 OMT262266:OMT262271 OCX262266:OCX262271 NTB262266:NTB262271 NJF262266:NJF262271 MZJ262266:MZJ262271 MPN262266:MPN262271 MFR262266:MFR262271 LVV262266:LVV262271 LLZ262266:LLZ262271 LCD262266:LCD262271 KSH262266:KSH262271 KIL262266:KIL262271 JYP262266:JYP262271 JOT262266:JOT262271 JEX262266:JEX262271 IVB262266:IVB262271 ILF262266:ILF262271 IBJ262266:IBJ262271 HRN262266:HRN262271 HHR262266:HHR262271 GXV262266:GXV262271 GNZ262266:GNZ262271 GED262266:GED262271 FUH262266:FUH262271 FKL262266:FKL262271 FAP262266:FAP262271 EQT262266:EQT262271 EGX262266:EGX262271 DXB262266:DXB262271 DNF262266:DNF262271 DDJ262266:DDJ262271 CTN262266:CTN262271 CJR262266:CJR262271 BZV262266:BZV262271 BPZ262266:BPZ262271 BGD262266:BGD262271 AWH262266:AWH262271 AML262266:AML262271 ACP262266:ACP262271 ST262266:ST262271 IX262266:IX262271 B262266:B262271 WVJ196730:WVJ196735 WLN196730:WLN196735 WBR196730:WBR196735 VRV196730:VRV196735 VHZ196730:VHZ196735 UYD196730:UYD196735 UOH196730:UOH196735 UEL196730:UEL196735 TUP196730:TUP196735 TKT196730:TKT196735 TAX196730:TAX196735 SRB196730:SRB196735 SHF196730:SHF196735 RXJ196730:RXJ196735 RNN196730:RNN196735 RDR196730:RDR196735 QTV196730:QTV196735 QJZ196730:QJZ196735 QAD196730:QAD196735 PQH196730:PQH196735 PGL196730:PGL196735 OWP196730:OWP196735 OMT196730:OMT196735 OCX196730:OCX196735 NTB196730:NTB196735 NJF196730:NJF196735 MZJ196730:MZJ196735 MPN196730:MPN196735 MFR196730:MFR196735 LVV196730:LVV196735 LLZ196730:LLZ196735 LCD196730:LCD196735 KSH196730:KSH196735 KIL196730:KIL196735 JYP196730:JYP196735 JOT196730:JOT196735 JEX196730:JEX196735 IVB196730:IVB196735 ILF196730:ILF196735 IBJ196730:IBJ196735 HRN196730:HRN196735 HHR196730:HHR196735 GXV196730:GXV196735 GNZ196730:GNZ196735 GED196730:GED196735 FUH196730:FUH196735 FKL196730:FKL196735 FAP196730:FAP196735 EQT196730:EQT196735 EGX196730:EGX196735 DXB196730:DXB196735 DNF196730:DNF196735 DDJ196730:DDJ196735 CTN196730:CTN196735 CJR196730:CJR196735 BZV196730:BZV196735 BPZ196730:BPZ196735 BGD196730:BGD196735 AWH196730:AWH196735 AML196730:AML196735 ACP196730:ACP196735 ST196730:ST196735 IX196730:IX196735 B196730:B196735 WVJ131194:WVJ131199 WLN131194:WLN131199 WBR131194:WBR131199 VRV131194:VRV131199 VHZ131194:VHZ131199 UYD131194:UYD131199 UOH131194:UOH131199 UEL131194:UEL131199 TUP131194:TUP131199 TKT131194:TKT131199 TAX131194:TAX131199 SRB131194:SRB131199 SHF131194:SHF131199 RXJ131194:RXJ131199 RNN131194:RNN131199 RDR131194:RDR131199 QTV131194:QTV131199 QJZ131194:QJZ131199 QAD131194:QAD131199 PQH131194:PQH131199 PGL131194:PGL131199 OWP131194:OWP131199 OMT131194:OMT131199 OCX131194:OCX131199 NTB131194:NTB131199 NJF131194:NJF131199 MZJ131194:MZJ131199 MPN131194:MPN131199 MFR131194:MFR131199 LVV131194:LVV131199 LLZ131194:LLZ131199 LCD131194:LCD131199 KSH131194:KSH131199 KIL131194:KIL131199 JYP131194:JYP131199 JOT131194:JOT131199 JEX131194:JEX131199 IVB131194:IVB131199 ILF131194:ILF131199 IBJ131194:IBJ131199 HRN131194:HRN131199 HHR131194:HHR131199 GXV131194:GXV131199 GNZ131194:GNZ131199 GED131194:GED131199 FUH131194:FUH131199 FKL131194:FKL131199 FAP131194:FAP131199 EQT131194:EQT131199 EGX131194:EGX131199 DXB131194:DXB131199 DNF131194:DNF131199 DDJ131194:DDJ131199 CTN131194:CTN131199 CJR131194:CJR131199 BZV131194:BZV131199 BPZ131194:BPZ131199 BGD131194:BGD131199 AWH131194:AWH131199 AML131194:AML131199 ACP131194:ACP131199 ST131194:ST131199 IX131194:IX131199 B131194:B131199 WVJ65658:WVJ65663 WLN65658:WLN65663 WBR65658:WBR65663 VRV65658:VRV65663 VHZ65658:VHZ65663 UYD65658:UYD65663 UOH65658:UOH65663 UEL65658:UEL65663 TUP65658:TUP65663 TKT65658:TKT65663 TAX65658:TAX65663 SRB65658:SRB65663 SHF65658:SHF65663 RXJ65658:RXJ65663 RNN65658:RNN65663 RDR65658:RDR65663 QTV65658:QTV65663 QJZ65658:QJZ65663 QAD65658:QAD65663 PQH65658:PQH65663 PGL65658:PGL65663 OWP65658:OWP65663 OMT65658:OMT65663 OCX65658:OCX65663 NTB65658:NTB65663 NJF65658:NJF65663 MZJ65658:MZJ65663 MPN65658:MPN65663 MFR65658:MFR65663 LVV65658:LVV65663 LLZ65658:LLZ65663 LCD65658:LCD65663 KSH65658:KSH65663 KIL65658:KIL65663 JYP65658:JYP65663 JOT65658:JOT65663 JEX65658:JEX65663 IVB65658:IVB65663 ILF65658:ILF65663 IBJ65658:IBJ65663 HRN65658:HRN65663 HHR65658:HHR65663 GXV65658:GXV65663 GNZ65658:GNZ65663 GED65658:GED65663 FUH65658:FUH65663 FKL65658:FKL65663 FAP65658:FAP65663 EQT65658:EQT65663 EGX65658:EGX65663 DXB65658:DXB65663 DNF65658:DNF65663 DDJ65658:DDJ65663 CTN65658:CTN65663 CJR65658:CJR65663 BZV65658:BZV65663 BPZ65658:BPZ65663 BGD65658:BGD65663 AWH65658:AWH65663 AML65658:AML65663 ACP65658:ACP65663 ST65658:ST65663 IX65658:IX65663 B65658:B65663 WVJ118:WVJ125 WLN118:WLN125 WBR118:WBR125 VRV118:VRV125 VHZ118:VHZ125 UYD118:UYD125 UOH118:UOH125 UEL118:UEL125 TUP118:TUP125 TKT118:TKT125 TAX118:TAX125 SRB118:SRB125 SHF118:SHF125 RXJ118:RXJ125 RNN118:RNN125 RDR118:RDR125 QTV118:QTV125 QJZ118:QJZ125 QAD118:QAD125 PQH118:PQH125 PGL118:PGL125 OWP118:OWP125 OMT118:OMT125 OCX118:OCX125 NTB118:NTB125 NJF118:NJF125 MZJ118:MZJ125 MPN118:MPN125 MFR118:MFR125 LVV118:LVV125 LLZ118:LLZ125 LCD118:LCD125 KSH118:KSH125 KIL118:KIL125 JYP118:JYP125 JOT118:JOT125 JEX118:JEX125 IVB118:IVB125 ILF118:ILF125 IBJ118:IBJ125 HRN118:HRN125 HHR118:HHR125 GXV118:GXV125 GNZ118:GNZ125 GED118:GED125 FUH118:FUH125 FKL118:FKL125 FAP118:FAP125 EQT118:EQT125 EGX118:EGX125 DXB118:DXB125 DNF118:DNF125 DDJ118:DDJ125 CTN118:CTN125 CJR118:CJR125 BZV118:BZV125 BPZ118:BPZ125 BGD118:BGD125 AWH118:AWH125 AML118:AML125 ACP118:ACP125 ST118:ST125 IX118:IX125 B118:B125 WVJ983145:WVJ983150 WLN983145:WLN983150 WBR983145:WBR983150 VRV983145:VRV983150 VHZ983145:VHZ983150 UYD983145:UYD983150 UOH983145:UOH983150 UEL983145:UEL983150 TUP983145:TUP983150 TKT983145:TKT983150 TAX983145:TAX983150 SRB983145:SRB983150 SHF983145:SHF983150 RXJ983145:RXJ983150 RNN983145:RNN983150 RDR983145:RDR983150 QTV983145:QTV983150 QJZ983145:QJZ983150 QAD983145:QAD983150 PQH983145:PQH983150 PGL983145:PGL983150 OWP983145:OWP983150 OMT983145:OMT983150 OCX983145:OCX983150 NTB983145:NTB983150 NJF983145:NJF983150 MZJ983145:MZJ983150 MPN983145:MPN983150 MFR983145:MFR983150 LVV983145:LVV983150 LLZ983145:LLZ983150 LCD983145:LCD983150 KSH983145:KSH983150 KIL983145:KIL983150 JYP983145:JYP983150 JOT983145:JOT983150 JEX983145:JEX983150 IVB983145:IVB983150 ILF983145:ILF983150 IBJ983145:IBJ983150 HRN983145:HRN983150 HHR983145:HHR983150 GXV983145:GXV983150 GNZ983145:GNZ983150 GED983145:GED983150 FUH983145:FUH983150 FKL983145:FKL983150 FAP983145:FAP983150 EQT983145:EQT983150 EGX983145:EGX983150 DXB983145:DXB983150 DNF983145:DNF983150 DDJ983145:DDJ983150 CTN983145:CTN983150 CJR983145:CJR983150 BZV983145:BZV983150 BPZ983145:BPZ983150 BGD983145:BGD983150 AWH983145:AWH983150 AML983145:AML983150 ACP983145:ACP983150 ST983145:ST983150 IX983145:IX983150 B983145:B983150 WVJ917609:WVJ917614 WLN917609:WLN917614 WBR917609:WBR917614 VRV917609:VRV917614 VHZ917609:VHZ917614 UYD917609:UYD917614 UOH917609:UOH917614 UEL917609:UEL917614 TUP917609:TUP917614 TKT917609:TKT917614 TAX917609:TAX917614 SRB917609:SRB917614 SHF917609:SHF917614 RXJ917609:RXJ917614 RNN917609:RNN917614 RDR917609:RDR917614 QTV917609:QTV917614 QJZ917609:QJZ917614 QAD917609:QAD917614 PQH917609:PQH917614 PGL917609:PGL917614 OWP917609:OWP917614 OMT917609:OMT917614 OCX917609:OCX917614 NTB917609:NTB917614 NJF917609:NJF917614 MZJ917609:MZJ917614 MPN917609:MPN917614 MFR917609:MFR917614 LVV917609:LVV917614 LLZ917609:LLZ917614 LCD917609:LCD917614 KSH917609:KSH917614 KIL917609:KIL917614 JYP917609:JYP917614 JOT917609:JOT917614 JEX917609:JEX917614 IVB917609:IVB917614 ILF917609:ILF917614 IBJ917609:IBJ917614 HRN917609:HRN917614 HHR917609:HHR917614 GXV917609:GXV917614 GNZ917609:GNZ917614 GED917609:GED917614 FUH917609:FUH917614 FKL917609:FKL917614 FAP917609:FAP917614 EQT917609:EQT917614 EGX917609:EGX917614 DXB917609:DXB917614 DNF917609:DNF917614 DDJ917609:DDJ917614 CTN917609:CTN917614 CJR917609:CJR917614 BZV917609:BZV917614 BPZ917609:BPZ917614 BGD917609:BGD917614 AWH917609:AWH917614 AML917609:AML917614 ACP917609:ACP917614 ST917609:ST917614 IX917609:IX917614 B917609:B917614 WVJ852073:WVJ852078 WLN852073:WLN852078 WBR852073:WBR852078 VRV852073:VRV852078 VHZ852073:VHZ852078 UYD852073:UYD852078 UOH852073:UOH852078 UEL852073:UEL852078 TUP852073:TUP852078 TKT852073:TKT852078 TAX852073:TAX852078 SRB852073:SRB852078 SHF852073:SHF852078 RXJ852073:RXJ852078 RNN852073:RNN852078 RDR852073:RDR852078 QTV852073:QTV852078 QJZ852073:QJZ852078 QAD852073:QAD852078 PQH852073:PQH852078 PGL852073:PGL852078 OWP852073:OWP852078 OMT852073:OMT852078 OCX852073:OCX852078 NTB852073:NTB852078 NJF852073:NJF852078 MZJ852073:MZJ852078 MPN852073:MPN852078 MFR852073:MFR852078 LVV852073:LVV852078 LLZ852073:LLZ852078 LCD852073:LCD852078 KSH852073:KSH852078 KIL852073:KIL852078 JYP852073:JYP852078 JOT852073:JOT852078 JEX852073:JEX852078 IVB852073:IVB852078 ILF852073:ILF852078 IBJ852073:IBJ852078 HRN852073:HRN852078 HHR852073:HHR852078 GXV852073:GXV852078 GNZ852073:GNZ852078 GED852073:GED852078 FUH852073:FUH852078 FKL852073:FKL852078 FAP852073:FAP852078 EQT852073:EQT852078 EGX852073:EGX852078 DXB852073:DXB852078 DNF852073:DNF852078 DDJ852073:DDJ852078 CTN852073:CTN852078 CJR852073:CJR852078 BZV852073:BZV852078 BPZ852073:BPZ852078 BGD852073:BGD852078 AWH852073:AWH852078 AML852073:AML852078 ACP852073:ACP852078 ST852073:ST852078 IX852073:IX852078 B852073:B852078 WVJ786537:WVJ786542 WLN786537:WLN786542 WBR786537:WBR786542 VRV786537:VRV786542 VHZ786537:VHZ786542 UYD786537:UYD786542 UOH786537:UOH786542 UEL786537:UEL786542 TUP786537:TUP786542 TKT786537:TKT786542 TAX786537:TAX786542 SRB786537:SRB786542 SHF786537:SHF786542 RXJ786537:RXJ786542 RNN786537:RNN786542 RDR786537:RDR786542 QTV786537:QTV786542 QJZ786537:QJZ786542 QAD786537:QAD786542 PQH786537:PQH786542 PGL786537:PGL786542 OWP786537:OWP786542 OMT786537:OMT786542 OCX786537:OCX786542 NTB786537:NTB786542 NJF786537:NJF786542 MZJ786537:MZJ786542 MPN786537:MPN786542 MFR786537:MFR786542 LVV786537:LVV786542 LLZ786537:LLZ786542 LCD786537:LCD786542 KSH786537:KSH786542 KIL786537:KIL786542 JYP786537:JYP786542 JOT786537:JOT786542 JEX786537:JEX786542 IVB786537:IVB786542 ILF786537:ILF786542 IBJ786537:IBJ786542 HRN786537:HRN786542 HHR786537:HHR786542 GXV786537:GXV786542 GNZ786537:GNZ786542 GED786537:GED786542 FUH786537:FUH786542 FKL786537:FKL786542 FAP786537:FAP786542 EQT786537:EQT786542 EGX786537:EGX786542 DXB786537:DXB786542 DNF786537:DNF786542 DDJ786537:DDJ786542 CTN786537:CTN786542 CJR786537:CJR786542 BZV786537:BZV786542 BPZ786537:BPZ786542 BGD786537:BGD786542 AWH786537:AWH786542 AML786537:AML786542 ACP786537:ACP786542 ST786537:ST786542 IX786537:IX786542 B786537:B786542 WVJ721001:WVJ721006 WLN721001:WLN721006 WBR721001:WBR721006 VRV721001:VRV721006 VHZ721001:VHZ721006 UYD721001:UYD721006 UOH721001:UOH721006 UEL721001:UEL721006 TUP721001:TUP721006 TKT721001:TKT721006 TAX721001:TAX721006 SRB721001:SRB721006 SHF721001:SHF721006 RXJ721001:RXJ721006 RNN721001:RNN721006 RDR721001:RDR721006 QTV721001:QTV721006 QJZ721001:QJZ721006 QAD721001:QAD721006 PQH721001:PQH721006 PGL721001:PGL721006 OWP721001:OWP721006 OMT721001:OMT721006 OCX721001:OCX721006 NTB721001:NTB721006 NJF721001:NJF721006 MZJ721001:MZJ721006 MPN721001:MPN721006 MFR721001:MFR721006 LVV721001:LVV721006 LLZ721001:LLZ721006 LCD721001:LCD721006 KSH721001:KSH721006 KIL721001:KIL721006 JYP721001:JYP721006 JOT721001:JOT721006 JEX721001:JEX721006 IVB721001:IVB721006 ILF721001:ILF721006 IBJ721001:IBJ721006 HRN721001:HRN721006 HHR721001:HHR721006 GXV721001:GXV721006 GNZ721001:GNZ721006 GED721001:GED721006 FUH721001:FUH721006 FKL721001:FKL721006 FAP721001:FAP721006 EQT721001:EQT721006 EGX721001:EGX721006 DXB721001:DXB721006 DNF721001:DNF721006 DDJ721001:DDJ721006 CTN721001:CTN721006 CJR721001:CJR721006 BZV721001:BZV721006 BPZ721001:BPZ721006 BGD721001:BGD721006 AWH721001:AWH721006 AML721001:AML721006 ACP721001:ACP721006 ST721001:ST721006 IX721001:IX721006 B721001:B721006 WVJ655465:WVJ655470 WLN655465:WLN655470 WBR655465:WBR655470 VRV655465:VRV655470 VHZ655465:VHZ655470 UYD655465:UYD655470 UOH655465:UOH655470 UEL655465:UEL655470 TUP655465:TUP655470 TKT655465:TKT655470 TAX655465:TAX655470 SRB655465:SRB655470 SHF655465:SHF655470 RXJ655465:RXJ655470 RNN655465:RNN655470 RDR655465:RDR655470 QTV655465:QTV655470 QJZ655465:QJZ655470 QAD655465:QAD655470 PQH655465:PQH655470 PGL655465:PGL655470 OWP655465:OWP655470 OMT655465:OMT655470 OCX655465:OCX655470 NTB655465:NTB655470 NJF655465:NJF655470 MZJ655465:MZJ655470 MPN655465:MPN655470 MFR655465:MFR655470 LVV655465:LVV655470 LLZ655465:LLZ655470 LCD655465:LCD655470 KSH655465:KSH655470 KIL655465:KIL655470 JYP655465:JYP655470 JOT655465:JOT655470 JEX655465:JEX655470 IVB655465:IVB655470 ILF655465:ILF655470 IBJ655465:IBJ655470 HRN655465:HRN655470 HHR655465:HHR655470 GXV655465:GXV655470 GNZ655465:GNZ655470 GED655465:GED655470 FUH655465:FUH655470 FKL655465:FKL655470 FAP655465:FAP655470 EQT655465:EQT655470 EGX655465:EGX655470 DXB655465:DXB655470 DNF655465:DNF655470 DDJ655465:DDJ655470 CTN655465:CTN655470 CJR655465:CJR655470 BZV655465:BZV655470 BPZ655465:BPZ655470 BGD655465:BGD655470 AWH655465:AWH655470 AML655465:AML655470 ACP655465:ACP655470 ST655465:ST655470 IX655465:IX655470 B655465:B655470 WVJ589929:WVJ589934 WLN589929:WLN589934 WBR589929:WBR589934 VRV589929:VRV589934 VHZ589929:VHZ589934 UYD589929:UYD589934 UOH589929:UOH589934 UEL589929:UEL589934 TUP589929:TUP589934 TKT589929:TKT589934 TAX589929:TAX589934 SRB589929:SRB589934 SHF589929:SHF589934 RXJ589929:RXJ589934 RNN589929:RNN589934 RDR589929:RDR589934 QTV589929:QTV589934 QJZ589929:QJZ589934 QAD589929:QAD589934 PQH589929:PQH589934 PGL589929:PGL589934 OWP589929:OWP589934 OMT589929:OMT589934 OCX589929:OCX589934 NTB589929:NTB589934 NJF589929:NJF589934 MZJ589929:MZJ589934 MPN589929:MPN589934 MFR589929:MFR589934 LVV589929:LVV589934 LLZ589929:LLZ589934 LCD589929:LCD589934 KSH589929:KSH589934 KIL589929:KIL589934 JYP589929:JYP589934 JOT589929:JOT589934 JEX589929:JEX589934 IVB589929:IVB589934 ILF589929:ILF589934 IBJ589929:IBJ589934 HRN589929:HRN589934 HHR589929:HHR589934 GXV589929:GXV589934 GNZ589929:GNZ589934 GED589929:GED589934 FUH589929:FUH589934 FKL589929:FKL589934 FAP589929:FAP589934 EQT589929:EQT589934 EGX589929:EGX589934 DXB589929:DXB589934 DNF589929:DNF589934 DDJ589929:DDJ589934 CTN589929:CTN589934 CJR589929:CJR589934 BZV589929:BZV589934 BPZ589929:BPZ589934 BGD589929:BGD589934 AWH589929:AWH589934 AML589929:AML589934 ACP589929:ACP589934 ST589929:ST589934 IX589929:IX589934 B589929:B589934 WVJ524393:WVJ524398 WLN524393:WLN524398 WBR524393:WBR524398 VRV524393:VRV524398 VHZ524393:VHZ524398 UYD524393:UYD524398 UOH524393:UOH524398 UEL524393:UEL524398 TUP524393:TUP524398 TKT524393:TKT524398 TAX524393:TAX524398 SRB524393:SRB524398 SHF524393:SHF524398 RXJ524393:RXJ524398 RNN524393:RNN524398 RDR524393:RDR524398 QTV524393:QTV524398 QJZ524393:QJZ524398 QAD524393:QAD524398 PQH524393:PQH524398 PGL524393:PGL524398 OWP524393:OWP524398 OMT524393:OMT524398 OCX524393:OCX524398 NTB524393:NTB524398 NJF524393:NJF524398 MZJ524393:MZJ524398 MPN524393:MPN524398 MFR524393:MFR524398 LVV524393:LVV524398 LLZ524393:LLZ524398 LCD524393:LCD524398 KSH524393:KSH524398 KIL524393:KIL524398 JYP524393:JYP524398 JOT524393:JOT524398 JEX524393:JEX524398 IVB524393:IVB524398 ILF524393:ILF524398 IBJ524393:IBJ524398 HRN524393:HRN524398 HHR524393:HHR524398 GXV524393:GXV524398 GNZ524393:GNZ524398 GED524393:GED524398 FUH524393:FUH524398 FKL524393:FKL524398 FAP524393:FAP524398 EQT524393:EQT524398 EGX524393:EGX524398 DXB524393:DXB524398 DNF524393:DNF524398 DDJ524393:DDJ524398 CTN524393:CTN524398 CJR524393:CJR524398 BZV524393:BZV524398 BPZ524393:BPZ524398 BGD524393:BGD524398 AWH524393:AWH524398 AML524393:AML524398 ACP524393:ACP524398 ST524393:ST524398 IX524393:IX524398 B524393:B524398 WVJ458857:WVJ458862 WLN458857:WLN458862 WBR458857:WBR458862 VRV458857:VRV458862 VHZ458857:VHZ458862 UYD458857:UYD458862 UOH458857:UOH458862 UEL458857:UEL458862 TUP458857:TUP458862 TKT458857:TKT458862 TAX458857:TAX458862 SRB458857:SRB458862 SHF458857:SHF458862 RXJ458857:RXJ458862 RNN458857:RNN458862 RDR458857:RDR458862 QTV458857:QTV458862 QJZ458857:QJZ458862 QAD458857:QAD458862 PQH458857:PQH458862 PGL458857:PGL458862 OWP458857:OWP458862 OMT458857:OMT458862 OCX458857:OCX458862 NTB458857:NTB458862 NJF458857:NJF458862 MZJ458857:MZJ458862 MPN458857:MPN458862 MFR458857:MFR458862 LVV458857:LVV458862 LLZ458857:LLZ458862 LCD458857:LCD458862 KSH458857:KSH458862 KIL458857:KIL458862 JYP458857:JYP458862 JOT458857:JOT458862 JEX458857:JEX458862 IVB458857:IVB458862 ILF458857:ILF458862 IBJ458857:IBJ458862 HRN458857:HRN458862 HHR458857:HHR458862 GXV458857:GXV458862 GNZ458857:GNZ458862 GED458857:GED458862 FUH458857:FUH458862 FKL458857:FKL458862 FAP458857:FAP458862 EQT458857:EQT458862 EGX458857:EGX458862 DXB458857:DXB458862 DNF458857:DNF458862 DDJ458857:DDJ458862 CTN458857:CTN458862 CJR458857:CJR458862 BZV458857:BZV458862 BPZ458857:BPZ458862 BGD458857:BGD458862 AWH458857:AWH458862 AML458857:AML458862 ACP458857:ACP458862 ST458857:ST458862 IX458857:IX458862 B458857:B458862 WVJ393321:WVJ393326 WLN393321:WLN393326 WBR393321:WBR393326 VRV393321:VRV393326 VHZ393321:VHZ393326 UYD393321:UYD393326 UOH393321:UOH393326 UEL393321:UEL393326 TUP393321:TUP393326 TKT393321:TKT393326 TAX393321:TAX393326 SRB393321:SRB393326 SHF393321:SHF393326 RXJ393321:RXJ393326 RNN393321:RNN393326 RDR393321:RDR393326 QTV393321:QTV393326 QJZ393321:QJZ393326 QAD393321:QAD393326 PQH393321:PQH393326 PGL393321:PGL393326 OWP393321:OWP393326 OMT393321:OMT393326 OCX393321:OCX393326 NTB393321:NTB393326 NJF393321:NJF393326 MZJ393321:MZJ393326 MPN393321:MPN393326 MFR393321:MFR393326 LVV393321:LVV393326 LLZ393321:LLZ393326 LCD393321:LCD393326 KSH393321:KSH393326 KIL393321:KIL393326 JYP393321:JYP393326 JOT393321:JOT393326 JEX393321:JEX393326 IVB393321:IVB393326 ILF393321:ILF393326 IBJ393321:IBJ393326 HRN393321:HRN393326 HHR393321:HHR393326 GXV393321:GXV393326 GNZ393321:GNZ393326 GED393321:GED393326 FUH393321:FUH393326 FKL393321:FKL393326 FAP393321:FAP393326 EQT393321:EQT393326 EGX393321:EGX393326 DXB393321:DXB393326 DNF393321:DNF393326 DDJ393321:DDJ393326 CTN393321:CTN393326 CJR393321:CJR393326 BZV393321:BZV393326 BPZ393321:BPZ393326 BGD393321:BGD393326 AWH393321:AWH393326 AML393321:AML393326 ACP393321:ACP393326 ST393321:ST393326 IX393321:IX393326 B393321:B393326 WVJ327785:WVJ327790 WLN327785:WLN327790 WBR327785:WBR327790 VRV327785:VRV327790 VHZ327785:VHZ327790 UYD327785:UYD327790 UOH327785:UOH327790 UEL327785:UEL327790 TUP327785:TUP327790 TKT327785:TKT327790 TAX327785:TAX327790 SRB327785:SRB327790 SHF327785:SHF327790 RXJ327785:RXJ327790 RNN327785:RNN327790 RDR327785:RDR327790 QTV327785:QTV327790 QJZ327785:QJZ327790 QAD327785:QAD327790 PQH327785:PQH327790 PGL327785:PGL327790 OWP327785:OWP327790 OMT327785:OMT327790 OCX327785:OCX327790 NTB327785:NTB327790 NJF327785:NJF327790 MZJ327785:MZJ327790 MPN327785:MPN327790 MFR327785:MFR327790 LVV327785:LVV327790 LLZ327785:LLZ327790 LCD327785:LCD327790 KSH327785:KSH327790 KIL327785:KIL327790 JYP327785:JYP327790 JOT327785:JOT327790 JEX327785:JEX327790 IVB327785:IVB327790 ILF327785:ILF327790 IBJ327785:IBJ327790 HRN327785:HRN327790 HHR327785:HHR327790 GXV327785:GXV327790 GNZ327785:GNZ327790 GED327785:GED327790 FUH327785:FUH327790 FKL327785:FKL327790 FAP327785:FAP327790 EQT327785:EQT327790 EGX327785:EGX327790 DXB327785:DXB327790 DNF327785:DNF327790 DDJ327785:DDJ327790 CTN327785:CTN327790 CJR327785:CJR327790 BZV327785:BZV327790 BPZ327785:BPZ327790 BGD327785:BGD327790 AWH327785:AWH327790 AML327785:AML327790 ACP327785:ACP327790 ST327785:ST327790 IX327785:IX327790 B327785:B327790 WVJ262249:WVJ262254 WLN262249:WLN262254 WBR262249:WBR262254 VRV262249:VRV262254 VHZ262249:VHZ262254 UYD262249:UYD262254 UOH262249:UOH262254 UEL262249:UEL262254 TUP262249:TUP262254 TKT262249:TKT262254 TAX262249:TAX262254 SRB262249:SRB262254 SHF262249:SHF262254 RXJ262249:RXJ262254 RNN262249:RNN262254 RDR262249:RDR262254 QTV262249:QTV262254 QJZ262249:QJZ262254 QAD262249:QAD262254 PQH262249:PQH262254 PGL262249:PGL262254 OWP262249:OWP262254 OMT262249:OMT262254 OCX262249:OCX262254 NTB262249:NTB262254 NJF262249:NJF262254 MZJ262249:MZJ262254 MPN262249:MPN262254 MFR262249:MFR262254 LVV262249:LVV262254 LLZ262249:LLZ262254 LCD262249:LCD262254 KSH262249:KSH262254 KIL262249:KIL262254 JYP262249:JYP262254 JOT262249:JOT262254 JEX262249:JEX262254 IVB262249:IVB262254 ILF262249:ILF262254 IBJ262249:IBJ262254 HRN262249:HRN262254 HHR262249:HHR262254 GXV262249:GXV262254 GNZ262249:GNZ262254 GED262249:GED262254 FUH262249:FUH262254 FKL262249:FKL262254 FAP262249:FAP262254 EQT262249:EQT262254 EGX262249:EGX262254 DXB262249:DXB262254 DNF262249:DNF262254 DDJ262249:DDJ262254 CTN262249:CTN262254 CJR262249:CJR262254 BZV262249:BZV262254 BPZ262249:BPZ262254 BGD262249:BGD262254 AWH262249:AWH262254 AML262249:AML262254 ACP262249:ACP262254 ST262249:ST262254 IX262249:IX262254 B262249:B262254 WVJ196713:WVJ196718 WLN196713:WLN196718 WBR196713:WBR196718 VRV196713:VRV196718 VHZ196713:VHZ196718 UYD196713:UYD196718 UOH196713:UOH196718 UEL196713:UEL196718 TUP196713:TUP196718 TKT196713:TKT196718 TAX196713:TAX196718 SRB196713:SRB196718 SHF196713:SHF196718 RXJ196713:RXJ196718 RNN196713:RNN196718 RDR196713:RDR196718 QTV196713:QTV196718 QJZ196713:QJZ196718 QAD196713:QAD196718 PQH196713:PQH196718 PGL196713:PGL196718 OWP196713:OWP196718 OMT196713:OMT196718 OCX196713:OCX196718 NTB196713:NTB196718 NJF196713:NJF196718 MZJ196713:MZJ196718 MPN196713:MPN196718 MFR196713:MFR196718 LVV196713:LVV196718 LLZ196713:LLZ196718 LCD196713:LCD196718 KSH196713:KSH196718 KIL196713:KIL196718 JYP196713:JYP196718 JOT196713:JOT196718 JEX196713:JEX196718 IVB196713:IVB196718 ILF196713:ILF196718 IBJ196713:IBJ196718 HRN196713:HRN196718 HHR196713:HHR196718 GXV196713:GXV196718 GNZ196713:GNZ196718 GED196713:GED196718 FUH196713:FUH196718 FKL196713:FKL196718 FAP196713:FAP196718 EQT196713:EQT196718 EGX196713:EGX196718 DXB196713:DXB196718 DNF196713:DNF196718 DDJ196713:DDJ196718 CTN196713:CTN196718 CJR196713:CJR196718 BZV196713:BZV196718 BPZ196713:BPZ196718 BGD196713:BGD196718 AWH196713:AWH196718 AML196713:AML196718 ACP196713:ACP196718 ST196713:ST196718 IX196713:IX196718 B196713:B196718 WVJ131177:WVJ131182 WLN131177:WLN131182 WBR131177:WBR131182 VRV131177:VRV131182 VHZ131177:VHZ131182 UYD131177:UYD131182 UOH131177:UOH131182 UEL131177:UEL131182 TUP131177:TUP131182 TKT131177:TKT131182 TAX131177:TAX131182 SRB131177:SRB131182 SHF131177:SHF131182 RXJ131177:RXJ131182 RNN131177:RNN131182 RDR131177:RDR131182 QTV131177:QTV131182 QJZ131177:QJZ131182 QAD131177:QAD131182 PQH131177:PQH131182 PGL131177:PGL131182 OWP131177:OWP131182 OMT131177:OMT131182 OCX131177:OCX131182 NTB131177:NTB131182 NJF131177:NJF131182 MZJ131177:MZJ131182 MPN131177:MPN131182 MFR131177:MFR131182 LVV131177:LVV131182 LLZ131177:LLZ131182 LCD131177:LCD131182 KSH131177:KSH131182 KIL131177:KIL131182 JYP131177:JYP131182 JOT131177:JOT131182 JEX131177:JEX131182 IVB131177:IVB131182 ILF131177:ILF131182 IBJ131177:IBJ131182 HRN131177:HRN131182 HHR131177:HHR131182 GXV131177:GXV131182 GNZ131177:GNZ131182 GED131177:GED131182 FUH131177:FUH131182 FKL131177:FKL131182 FAP131177:FAP131182 EQT131177:EQT131182 EGX131177:EGX131182 DXB131177:DXB131182 DNF131177:DNF131182 DDJ131177:DDJ131182 CTN131177:CTN131182 CJR131177:CJR131182 BZV131177:BZV131182 BPZ131177:BPZ131182 BGD131177:BGD131182 AWH131177:AWH131182 AML131177:AML131182 ACP131177:ACP131182 ST131177:ST131182 IX131177:IX131182 B131177:B131182 WVJ65641:WVJ65646 WLN65641:WLN65646 WBR65641:WBR65646 VRV65641:VRV65646 VHZ65641:VHZ65646 UYD65641:UYD65646 UOH65641:UOH65646 UEL65641:UEL65646 TUP65641:TUP65646 TKT65641:TKT65646 TAX65641:TAX65646 SRB65641:SRB65646 SHF65641:SHF65646 RXJ65641:RXJ65646 RNN65641:RNN65646 RDR65641:RDR65646 QTV65641:QTV65646 QJZ65641:QJZ65646 QAD65641:QAD65646 PQH65641:PQH65646 PGL65641:PGL65646 OWP65641:OWP65646 OMT65641:OMT65646 OCX65641:OCX65646 NTB65641:NTB65646 NJF65641:NJF65646 MZJ65641:MZJ65646 MPN65641:MPN65646 MFR65641:MFR65646 LVV65641:LVV65646 LLZ65641:LLZ65646 LCD65641:LCD65646 KSH65641:KSH65646 KIL65641:KIL65646 JYP65641:JYP65646 JOT65641:JOT65646 JEX65641:JEX65646 IVB65641:IVB65646 ILF65641:ILF65646 IBJ65641:IBJ65646 HRN65641:HRN65646 HHR65641:HHR65646 GXV65641:GXV65646 GNZ65641:GNZ65646 GED65641:GED65646 FUH65641:FUH65646 FKL65641:FKL65646 FAP65641:FAP65646 EQT65641:EQT65646 EGX65641:EGX65646 DXB65641:DXB65646 DNF65641:DNF65646 DDJ65641:DDJ65646 CTN65641:CTN65646 CJR65641:CJR65646 BZV65641:BZV65646 BPZ65641:BPZ65646 BGD65641:BGD65646 AWH65641:AWH65646 AML65641:AML65646 ACP65641:ACP65646 ST65641:ST65646 IX65641:IX65646 B65641:B65646 WVJ99:WVJ106 WLN99:WLN106 WBR99:WBR106 VRV99:VRV106 VHZ99:VHZ106 UYD99:UYD106 UOH99:UOH106 UEL99:UEL106 TUP99:TUP106 TKT99:TKT106 TAX99:TAX106 SRB99:SRB106 SHF99:SHF106 RXJ99:RXJ106 RNN99:RNN106 RDR99:RDR106 QTV99:QTV106 QJZ99:QJZ106 QAD99:QAD106 PQH99:PQH106 PGL99:PGL106 OWP99:OWP106 OMT99:OMT106 OCX99:OCX106 NTB99:NTB106 NJF99:NJF106 MZJ99:MZJ106 MPN99:MPN106 MFR99:MFR106 LVV99:LVV106 LLZ99:LLZ106 LCD99:LCD106 KSH99:KSH106 KIL99:KIL106 JYP99:JYP106 JOT99:JOT106 JEX99:JEX106 IVB99:IVB106 ILF99:ILF106 IBJ99:IBJ106 HRN99:HRN106 HHR99:HHR106 GXV99:GXV106 GNZ99:GNZ106 GED99:GED106 FUH99:FUH106 FKL99:FKL106 FAP99:FAP106 EQT99:EQT106 EGX99:EGX106 DXB99:DXB106 DNF99:DNF106 DDJ99:DDJ106 CTN99:CTN106 CJR99:CJR106 BZV99:BZV106 BPZ99:BPZ106 BGD99:BGD106 AWH99:AWH106 AML99:AML106 ACP99:ACP106 ST99:ST106 IX99:IX106 B99:B106 WVJ983153 WLN983153 WBR983153 VRV983153 VHZ983153 UYD983153 UOH983153 UEL983153 TUP983153 TKT983153 TAX983153 SRB983153 SHF983153 RXJ983153 RNN983153 RDR983153 QTV983153 QJZ983153 QAD983153 PQH983153 PGL983153 OWP983153 OMT983153 OCX983153 NTB983153 NJF983153 MZJ983153 MPN983153 MFR983153 LVV983153 LLZ983153 LCD983153 KSH983153 KIL983153 JYP983153 JOT983153 JEX983153 IVB983153 ILF983153 IBJ983153 HRN983153 HHR983153 GXV983153 GNZ983153 GED983153 FUH983153 FKL983153 FAP983153 EQT983153 EGX983153 DXB983153 DNF983153 DDJ983153 CTN983153 CJR983153 BZV983153 BPZ983153 BGD983153 AWH983153 AML983153 ACP983153 ST983153 IX983153 B983153 WVJ917617 WLN917617 WBR917617 VRV917617 VHZ917617 UYD917617 UOH917617 UEL917617 TUP917617 TKT917617 TAX917617 SRB917617 SHF917617 RXJ917617 RNN917617 RDR917617 QTV917617 QJZ917617 QAD917617 PQH917617 PGL917617 OWP917617 OMT917617 OCX917617 NTB917617 NJF917617 MZJ917617 MPN917617 MFR917617 LVV917617 LLZ917617 LCD917617 KSH917617 KIL917617 JYP917617 JOT917617 JEX917617 IVB917617 ILF917617 IBJ917617 HRN917617 HHR917617 GXV917617 GNZ917617 GED917617 FUH917617 FKL917617 FAP917617 EQT917617 EGX917617 DXB917617 DNF917617 DDJ917617 CTN917617 CJR917617 BZV917617 BPZ917617 BGD917617 AWH917617 AML917617 ACP917617 ST917617 IX917617 B917617 WVJ852081 WLN852081 WBR852081 VRV852081 VHZ852081 UYD852081 UOH852081 UEL852081 TUP852081 TKT852081 TAX852081 SRB852081 SHF852081 RXJ852081 RNN852081 RDR852081 QTV852081 QJZ852081 QAD852081 PQH852081 PGL852081 OWP852081 OMT852081 OCX852081 NTB852081 NJF852081 MZJ852081 MPN852081 MFR852081 LVV852081 LLZ852081 LCD852081 KSH852081 KIL852081 JYP852081 JOT852081 JEX852081 IVB852081 ILF852081 IBJ852081 HRN852081 HHR852081 GXV852081 GNZ852081 GED852081 FUH852081 FKL852081 FAP852081 EQT852081 EGX852081 DXB852081 DNF852081 DDJ852081 CTN852081 CJR852081 BZV852081 BPZ852081 BGD852081 AWH852081 AML852081 ACP852081 ST852081 IX852081 B852081 WVJ786545 WLN786545 WBR786545 VRV786545 VHZ786545 UYD786545 UOH786545 UEL786545 TUP786545 TKT786545 TAX786545 SRB786545 SHF786545 RXJ786545 RNN786545 RDR786545 QTV786545 QJZ786545 QAD786545 PQH786545 PGL786545 OWP786545 OMT786545 OCX786545 NTB786545 NJF786545 MZJ786545 MPN786545 MFR786545 LVV786545 LLZ786545 LCD786545 KSH786545 KIL786545 JYP786545 JOT786545 JEX786545 IVB786545 ILF786545 IBJ786545 HRN786545 HHR786545 GXV786545 GNZ786545 GED786545 FUH786545 FKL786545 FAP786545 EQT786545 EGX786545 DXB786545 DNF786545 DDJ786545 CTN786545 CJR786545 BZV786545 BPZ786545 BGD786545 AWH786545 AML786545 ACP786545 ST786545 IX786545 B786545 WVJ721009 WLN721009 WBR721009 VRV721009 VHZ721009 UYD721009 UOH721009 UEL721009 TUP721009 TKT721009 TAX721009 SRB721009 SHF721009 RXJ721009 RNN721009 RDR721009 QTV721009 QJZ721009 QAD721009 PQH721009 PGL721009 OWP721009 OMT721009 OCX721009 NTB721009 NJF721009 MZJ721009 MPN721009 MFR721009 LVV721009 LLZ721009 LCD721009 KSH721009 KIL721009 JYP721009 JOT721009 JEX721009 IVB721009 ILF721009 IBJ721009 HRN721009 HHR721009 GXV721009 GNZ721009 GED721009 FUH721009 FKL721009 FAP721009 EQT721009 EGX721009 DXB721009 DNF721009 DDJ721009 CTN721009 CJR721009 BZV721009 BPZ721009 BGD721009 AWH721009 AML721009 ACP721009 ST721009 IX721009 B721009 WVJ655473 WLN655473 WBR655473 VRV655473 VHZ655473 UYD655473 UOH655473 UEL655473 TUP655473 TKT655473 TAX655473 SRB655473 SHF655473 RXJ655473 RNN655473 RDR655473 QTV655473 QJZ655473 QAD655473 PQH655473 PGL655473 OWP655473 OMT655473 OCX655473 NTB655473 NJF655473 MZJ655473 MPN655473 MFR655473 LVV655473 LLZ655473 LCD655473 KSH655473 KIL655473 JYP655473 JOT655473 JEX655473 IVB655473 ILF655473 IBJ655473 HRN655473 HHR655473 GXV655473 GNZ655473 GED655473 FUH655473 FKL655473 FAP655473 EQT655473 EGX655473 DXB655473 DNF655473 DDJ655473 CTN655473 CJR655473 BZV655473 BPZ655473 BGD655473 AWH655473 AML655473 ACP655473 ST655473 IX655473 B655473 WVJ589937 WLN589937 WBR589937 VRV589937 VHZ589937 UYD589937 UOH589937 UEL589937 TUP589937 TKT589937 TAX589937 SRB589937 SHF589937 RXJ589937 RNN589937 RDR589937 QTV589937 QJZ589937 QAD589937 PQH589937 PGL589937 OWP589937 OMT589937 OCX589937 NTB589937 NJF589937 MZJ589937 MPN589937 MFR589937 LVV589937 LLZ589937 LCD589937 KSH589937 KIL589937 JYP589937 JOT589937 JEX589937 IVB589937 ILF589937 IBJ589937 HRN589937 HHR589937 GXV589937 GNZ589937 GED589937 FUH589937 FKL589937 FAP589937 EQT589937 EGX589937 DXB589937 DNF589937 DDJ589937 CTN589937 CJR589937 BZV589937 BPZ589937 BGD589937 AWH589937 AML589937 ACP589937 ST589937 IX589937 B589937 WVJ524401 WLN524401 WBR524401 VRV524401 VHZ524401 UYD524401 UOH524401 UEL524401 TUP524401 TKT524401 TAX524401 SRB524401 SHF524401 RXJ524401 RNN524401 RDR524401 QTV524401 QJZ524401 QAD524401 PQH524401 PGL524401 OWP524401 OMT524401 OCX524401 NTB524401 NJF524401 MZJ524401 MPN524401 MFR524401 LVV524401 LLZ524401 LCD524401 KSH524401 KIL524401 JYP524401 JOT524401 JEX524401 IVB524401 ILF524401 IBJ524401 HRN524401 HHR524401 GXV524401 GNZ524401 GED524401 FUH524401 FKL524401 FAP524401 EQT524401 EGX524401 DXB524401 DNF524401 DDJ524401 CTN524401 CJR524401 BZV524401 BPZ524401 BGD524401 AWH524401 AML524401 ACP524401 ST524401 IX524401 B524401 WVJ458865 WLN458865 WBR458865 VRV458865 VHZ458865 UYD458865 UOH458865 UEL458865 TUP458865 TKT458865 TAX458865 SRB458865 SHF458865 RXJ458865 RNN458865 RDR458865 QTV458865 QJZ458865 QAD458865 PQH458865 PGL458865 OWP458865 OMT458865 OCX458865 NTB458865 NJF458865 MZJ458865 MPN458865 MFR458865 LVV458865 LLZ458865 LCD458865 KSH458865 KIL458865 JYP458865 JOT458865 JEX458865 IVB458865 ILF458865 IBJ458865 HRN458865 HHR458865 GXV458865 GNZ458865 GED458865 FUH458865 FKL458865 FAP458865 EQT458865 EGX458865 DXB458865 DNF458865 DDJ458865 CTN458865 CJR458865 BZV458865 BPZ458865 BGD458865 AWH458865 AML458865 ACP458865 ST458865 IX458865 B458865 WVJ393329 WLN393329 WBR393329 VRV393329 VHZ393329 UYD393329 UOH393329 UEL393329 TUP393329 TKT393329 TAX393329 SRB393329 SHF393329 RXJ393329 RNN393329 RDR393329 QTV393329 QJZ393329 QAD393329 PQH393329 PGL393329 OWP393329 OMT393329 OCX393329 NTB393329 NJF393329 MZJ393329 MPN393329 MFR393329 LVV393329 LLZ393329 LCD393329 KSH393329 KIL393329 JYP393329 JOT393329 JEX393329 IVB393329 ILF393329 IBJ393329 HRN393329 HHR393329 GXV393329 GNZ393329 GED393329 FUH393329 FKL393329 FAP393329 EQT393329 EGX393329 DXB393329 DNF393329 DDJ393329 CTN393329 CJR393329 BZV393329 BPZ393329 BGD393329 AWH393329 AML393329 ACP393329 ST393329 IX393329 B393329 WVJ327793 WLN327793 WBR327793 VRV327793 VHZ327793 UYD327793 UOH327793 UEL327793 TUP327793 TKT327793 TAX327793 SRB327793 SHF327793 RXJ327793 RNN327793 RDR327793 QTV327793 QJZ327793 QAD327793 PQH327793 PGL327793 OWP327793 OMT327793 OCX327793 NTB327793 NJF327793 MZJ327793 MPN327793 MFR327793 LVV327793 LLZ327793 LCD327793 KSH327793 KIL327793 JYP327793 JOT327793 JEX327793 IVB327793 ILF327793 IBJ327793 HRN327793 HHR327793 GXV327793 GNZ327793 GED327793 FUH327793 FKL327793 FAP327793 EQT327793 EGX327793 DXB327793 DNF327793 DDJ327793 CTN327793 CJR327793 BZV327793 BPZ327793 BGD327793 AWH327793 AML327793 ACP327793 ST327793 IX327793 B327793 WVJ262257 WLN262257 WBR262257 VRV262257 VHZ262257 UYD262257 UOH262257 UEL262257 TUP262257 TKT262257 TAX262257 SRB262257 SHF262257 RXJ262257 RNN262257 RDR262257 QTV262257 QJZ262257 QAD262257 PQH262257 PGL262257 OWP262257 OMT262257 OCX262257 NTB262257 NJF262257 MZJ262257 MPN262257 MFR262257 LVV262257 LLZ262257 LCD262257 KSH262257 KIL262257 JYP262257 JOT262257 JEX262257 IVB262257 ILF262257 IBJ262257 HRN262257 HHR262257 GXV262257 GNZ262257 GED262257 FUH262257 FKL262257 FAP262257 EQT262257 EGX262257 DXB262257 DNF262257 DDJ262257 CTN262257 CJR262257 BZV262257 BPZ262257 BGD262257 AWH262257 AML262257 ACP262257 ST262257 IX262257 B262257 WVJ196721 WLN196721 WBR196721 VRV196721 VHZ196721 UYD196721 UOH196721 UEL196721 TUP196721 TKT196721 TAX196721 SRB196721 SHF196721 RXJ196721 RNN196721 RDR196721 QTV196721 QJZ196721 QAD196721 PQH196721 PGL196721 OWP196721 OMT196721 OCX196721 NTB196721 NJF196721 MZJ196721 MPN196721 MFR196721 LVV196721 LLZ196721 LCD196721 KSH196721 KIL196721 JYP196721 JOT196721 JEX196721 IVB196721 ILF196721 IBJ196721 HRN196721 HHR196721 GXV196721 GNZ196721 GED196721 FUH196721 FKL196721 FAP196721 EQT196721 EGX196721 DXB196721 DNF196721 DDJ196721 CTN196721 CJR196721 BZV196721 BPZ196721 BGD196721 AWH196721 AML196721 ACP196721 ST196721 IX196721 B196721 WVJ131185 WLN131185 WBR131185 VRV131185 VHZ131185 UYD131185 UOH131185 UEL131185 TUP131185 TKT131185 TAX131185 SRB131185 SHF131185 RXJ131185 RNN131185 RDR131185 QTV131185 QJZ131185 QAD131185 PQH131185 PGL131185 OWP131185 OMT131185 OCX131185 NTB131185 NJF131185 MZJ131185 MPN131185 MFR131185 LVV131185 LLZ131185 LCD131185 KSH131185 KIL131185 JYP131185 JOT131185 JEX131185 IVB131185 ILF131185 IBJ131185 HRN131185 HHR131185 GXV131185 GNZ131185 GED131185 FUH131185 FKL131185 FAP131185 EQT131185 EGX131185 DXB131185 DNF131185 DDJ131185 CTN131185 CJR131185 BZV131185 BPZ131185 BGD131185 AWH131185 AML131185 ACP131185 ST131185 IX131185 B131185 WVJ65649 WLN65649 WBR65649 VRV65649 VHZ65649 UYD65649 UOH65649 UEL65649 TUP65649 TKT65649 TAX65649 SRB65649 SHF65649 RXJ65649 RNN65649 RDR65649 QTV65649 QJZ65649 QAD65649 PQH65649 PGL65649 OWP65649 OMT65649 OCX65649 NTB65649 NJF65649 MZJ65649 MPN65649 MFR65649 LVV65649 LLZ65649 LCD65649 KSH65649 KIL65649 JYP65649 JOT65649 JEX65649 IVB65649 ILF65649 IBJ65649 HRN65649 HHR65649 GXV65649 GNZ65649 GED65649 FUH65649 FKL65649 FAP65649 EQT65649 EGX65649 DXB65649 DNF65649 DDJ65649 CTN65649 CJR65649 BZV65649 BPZ65649 BGD65649 AWH65649 AML65649 ACP65649 ST65649 IX65649 B65649 WVJ109 WLN109 WBR109 VRV109 VHZ109 UYD109 UOH109 UEL109 TUP109 TKT109 TAX109 SRB109 SHF109 RXJ109 RNN109 RDR109 QTV109 QJZ109 QAD109 PQH109 PGL109 OWP109 OMT109 OCX109 NTB109 NJF109 MZJ109 MPN109 MFR109 LVV109 LLZ109 LCD109 KSH109 KIL109 JYP109 JOT109 JEX109 IVB109 ILF109 IBJ109 HRN109 HHR109 GXV109 GNZ109 GED109 FUH109 FKL109 FAP109 EQT109 EGX109 DXB109 DNF109 DDJ109 CTN109 CJR109 BZV109 BPZ109 BGD109 AWH109 AML109 ACP109 ST109 IX109 B109 WVJ983179 WLN983179 WBR983179 VRV983179 VHZ983179 UYD983179 UOH983179 UEL983179 TUP983179 TKT983179 TAX983179 SRB983179 SHF983179 RXJ983179 RNN983179 RDR983179 QTV983179 QJZ983179 QAD983179 PQH983179 PGL983179 OWP983179 OMT983179 OCX983179 NTB983179 NJF983179 MZJ983179 MPN983179 MFR983179 LVV983179 LLZ983179 LCD983179 KSH983179 KIL983179 JYP983179 JOT983179 JEX983179 IVB983179 ILF983179 IBJ983179 HRN983179 HHR983179 GXV983179 GNZ983179 GED983179 FUH983179 FKL983179 FAP983179 EQT983179 EGX983179 DXB983179 DNF983179 DDJ983179 CTN983179 CJR983179 BZV983179 BPZ983179 BGD983179 AWH983179 AML983179 ACP983179 ST983179 IX983179 B983179 WVJ917643 WLN917643 WBR917643 VRV917643 VHZ917643 UYD917643 UOH917643 UEL917643 TUP917643 TKT917643 TAX917643 SRB917643 SHF917643 RXJ917643 RNN917643 RDR917643 QTV917643 QJZ917643 QAD917643 PQH917643 PGL917643 OWP917643 OMT917643 OCX917643 NTB917643 NJF917643 MZJ917643 MPN917643 MFR917643 LVV917643 LLZ917643 LCD917643 KSH917643 KIL917643 JYP917643 JOT917643 JEX917643 IVB917643 ILF917643 IBJ917643 HRN917643 HHR917643 GXV917643 GNZ917643 GED917643 FUH917643 FKL917643 FAP917643 EQT917643 EGX917643 DXB917643 DNF917643 DDJ917643 CTN917643 CJR917643 BZV917643 BPZ917643 BGD917643 AWH917643 AML917643 ACP917643 ST917643 IX917643 B917643 WVJ852107 WLN852107 WBR852107 VRV852107 VHZ852107 UYD852107 UOH852107 UEL852107 TUP852107 TKT852107 TAX852107 SRB852107 SHF852107 RXJ852107 RNN852107 RDR852107 QTV852107 QJZ852107 QAD852107 PQH852107 PGL852107 OWP852107 OMT852107 OCX852107 NTB852107 NJF852107 MZJ852107 MPN852107 MFR852107 LVV852107 LLZ852107 LCD852107 KSH852107 KIL852107 JYP852107 JOT852107 JEX852107 IVB852107 ILF852107 IBJ852107 HRN852107 HHR852107 GXV852107 GNZ852107 GED852107 FUH852107 FKL852107 FAP852107 EQT852107 EGX852107 DXB852107 DNF852107 DDJ852107 CTN852107 CJR852107 BZV852107 BPZ852107 BGD852107 AWH852107 AML852107 ACP852107 ST852107 IX852107 B852107 WVJ786571 WLN786571 WBR786571 VRV786571 VHZ786571 UYD786571 UOH786571 UEL786571 TUP786571 TKT786571 TAX786571 SRB786571 SHF786571 RXJ786571 RNN786571 RDR786571 QTV786571 QJZ786571 QAD786571 PQH786571 PGL786571 OWP786571 OMT786571 OCX786571 NTB786571 NJF786571 MZJ786571 MPN786571 MFR786571 LVV786571 LLZ786571 LCD786571 KSH786571 KIL786571 JYP786571 JOT786571 JEX786571 IVB786571 ILF786571 IBJ786571 HRN786571 HHR786571 GXV786571 GNZ786571 GED786571 FUH786571 FKL786571 FAP786571 EQT786571 EGX786571 DXB786571 DNF786571 DDJ786571 CTN786571 CJR786571 BZV786571 BPZ786571 BGD786571 AWH786571 AML786571 ACP786571 ST786571 IX786571 B786571 WVJ721035 WLN721035 WBR721035 VRV721035 VHZ721035 UYD721035 UOH721035 UEL721035 TUP721035 TKT721035 TAX721035 SRB721035 SHF721035 RXJ721035 RNN721035 RDR721035 QTV721035 QJZ721035 QAD721035 PQH721035 PGL721035 OWP721035 OMT721035 OCX721035 NTB721035 NJF721035 MZJ721035 MPN721035 MFR721035 LVV721035 LLZ721035 LCD721035 KSH721035 KIL721035 JYP721035 JOT721035 JEX721035 IVB721035 ILF721035 IBJ721035 HRN721035 HHR721035 GXV721035 GNZ721035 GED721035 FUH721035 FKL721035 FAP721035 EQT721035 EGX721035 DXB721035 DNF721035 DDJ721035 CTN721035 CJR721035 BZV721035 BPZ721035 BGD721035 AWH721035 AML721035 ACP721035 ST721035 IX721035 B721035 WVJ655499 WLN655499 WBR655499 VRV655499 VHZ655499 UYD655499 UOH655499 UEL655499 TUP655499 TKT655499 TAX655499 SRB655499 SHF655499 RXJ655499 RNN655499 RDR655499 QTV655499 QJZ655499 QAD655499 PQH655499 PGL655499 OWP655499 OMT655499 OCX655499 NTB655499 NJF655499 MZJ655499 MPN655499 MFR655499 LVV655499 LLZ655499 LCD655499 KSH655499 KIL655499 JYP655499 JOT655499 JEX655499 IVB655499 ILF655499 IBJ655499 HRN655499 HHR655499 GXV655499 GNZ655499 GED655499 FUH655499 FKL655499 FAP655499 EQT655499 EGX655499 DXB655499 DNF655499 DDJ655499 CTN655499 CJR655499 BZV655499 BPZ655499 BGD655499 AWH655499 AML655499 ACP655499 ST655499 IX655499 B655499 WVJ589963 WLN589963 WBR589963 VRV589963 VHZ589963 UYD589963 UOH589963 UEL589963 TUP589963 TKT589963 TAX589963 SRB589963 SHF589963 RXJ589963 RNN589963 RDR589963 QTV589963 QJZ589963 QAD589963 PQH589963 PGL589963 OWP589963 OMT589963 OCX589963 NTB589963 NJF589963 MZJ589963 MPN589963 MFR589963 LVV589963 LLZ589963 LCD589963 KSH589963 KIL589963 JYP589963 JOT589963 JEX589963 IVB589963 ILF589963 IBJ589963 HRN589963 HHR589963 GXV589963 GNZ589963 GED589963 FUH589963 FKL589963 FAP589963 EQT589963 EGX589963 DXB589963 DNF589963 DDJ589963 CTN589963 CJR589963 BZV589963 BPZ589963 BGD589963 AWH589963 AML589963 ACP589963 ST589963 IX589963 B589963 WVJ524427 WLN524427 WBR524427 VRV524427 VHZ524427 UYD524427 UOH524427 UEL524427 TUP524427 TKT524427 TAX524427 SRB524427 SHF524427 RXJ524427 RNN524427 RDR524427 QTV524427 QJZ524427 QAD524427 PQH524427 PGL524427 OWP524427 OMT524427 OCX524427 NTB524427 NJF524427 MZJ524427 MPN524427 MFR524427 LVV524427 LLZ524427 LCD524427 KSH524427 KIL524427 JYP524427 JOT524427 JEX524427 IVB524427 ILF524427 IBJ524427 HRN524427 HHR524427 GXV524427 GNZ524427 GED524427 FUH524427 FKL524427 FAP524427 EQT524427 EGX524427 DXB524427 DNF524427 DDJ524427 CTN524427 CJR524427 BZV524427 BPZ524427 BGD524427 AWH524427 AML524427 ACP524427 ST524427 IX524427 B524427 WVJ458891 WLN458891 WBR458891 VRV458891 VHZ458891 UYD458891 UOH458891 UEL458891 TUP458891 TKT458891 TAX458891 SRB458891 SHF458891 RXJ458891 RNN458891 RDR458891 QTV458891 QJZ458891 QAD458891 PQH458891 PGL458891 OWP458891 OMT458891 OCX458891 NTB458891 NJF458891 MZJ458891 MPN458891 MFR458891 LVV458891 LLZ458891 LCD458891 KSH458891 KIL458891 JYP458891 JOT458891 JEX458891 IVB458891 ILF458891 IBJ458891 HRN458891 HHR458891 GXV458891 GNZ458891 GED458891 FUH458891 FKL458891 FAP458891 EQT458891 EGX458891 DXB458891 DNF458891 DDJ458891 CTN458891 CJR458891 BZV458891 BPZ458891 BGD458891 AWH458891 AML458891 ACP458891 ST458891 IX458891 B458891 WVJ393355 WLN393355 WBR393355 VRV393355 VHZ393355 UYD393355 UOH393355 UEL393355 TUP393355 TKT393355 TAX393355 SRB393355 SHF393355 RXJ393355 RNN393355 RDR393355 QTV393355 QJZ393355 QAD393355 PQH393355 PGL393355 OWP393355 OMT393355 OCX393355 NTB393355 NJF393355 MZJ393355 MPN393355 MFR393355 LVV393355 LLZ393355 LCD393355 KSH393355 KIL393355 JYP393355 JOT393355 JEX393355 IVB393355 ILF393355 IBJ393355 HRN393355 HHR393355 GXV393355 GNZ393355 GED393355 FUH393355 FKL393355 FAP393355 EQT393355 EGX393355 DXB393355 DNF393355 DDJ393355 CTN393355 CJR393355 BZV393355 BPZ393355 BGD393355 AWH393355 AML393355 ACP393355 ST393355 IX393355 B393355 WVJ327819 WLN327819 WBR327819 VRV327819 VHZ327819 UYD327819 UOH327819 UEL327819 TUP327819 TKT327819 TAX327819 SRB327819 SHF327819 RXJ327819 RNN327819 RDR327819 QTV327819 QJZ327819 QAD327819 PQH327819 PGL327819 OWP327819 OMT327819 OCX327819 NTB327819 NJF327819 MZJ327819 MPN327819 MFR327819 LVV327819 LLZ327819 LCD327819 KSH327819 KIL327819 JYP327819 JOT327819 JEX327819 IVB327819 ILF327819 IBJ327819 HRN327819 HHR327819 GXV327819 GNZ327819 GED327819 FUH327819 FKL327819 FAP327819 EQT327819 EGX327819 DXB327819 DNF327819 DDJ327819 CTN327819 CJR327819 BZV327819 BPZ327819 BGD327819 AWH327819 AML327819 ACP327819 ST327819 IX327819 B327819 WVJ262283 WLN262283 WBR262283 VRV262283 VHZ262283 UYD262283 UOH262283 UEL262283 TUP262283 TKT262283 TAX262283 SRB262283 SHF262283 RXJ262283 RNN262283 RDR262283 QTV262283 QJZ262283 QAD262283 PQH262283 PGL262283 OWP262283 OMT262283 OCX262283 NTB262283 NJF262283 MZJ262283 MPN262283 MFR262283 LVV262283 LLZ262283 LCD262283 KSH262283 KIL262283 JYP262283 JOT262283 JEX262283 IVB262283 ILF262283 IBJ262283 HRN262283 HHR262283 GXV262283 GNZ262283 GED262283 FUH262283 FKL262283 FAP262283 EQT262283 EGX262283 DXB262283 DNF262283 DDJ262283 CTN262283 CJR262283 BZV262283 BPZ262283 BGD262283 AWH262283 AML262283 ACP262283 ST262283 IX262283 B262283 WVJ196747 WLN196747 WBR196747 VRV196747 VHZ196747 UYD196747 UOH196747 UEL196747 TUP196747 TKT196747 TAX196747 SRB196747 SHF196747 RXJ196747 RNN196747 RDR196747 QTV196747 QJZ196747 QAD196747 PQH196747 PGL196747 OWP196747 OMT196747 OCX196747 NTB196747 NJF196747 MZJ196747 MPN196747 MFR196747 LVV196747 LLZ196747 LCD196747 KSH196747 KIL196747 JYP196747 JOT196747 JEX196747 IVB196747 ILF196747 IBJ196747 HRN196747 HHR196747 GXV196747 GNZ196747 GED196747 FUH196747 FKL196747 FAP196747 EQT196747 EGX196747 DXB196747 DNF196747 DDJ196747 CTN196747 CJR196747 BZV196747 BPZ196747 BGD196747 AWH196747 AML196747 ACP196747 ST196747 IX196747 B196747 WVJ131211 WLN131211 WBR131211 VRV131211 VHZ131211 UYD131211 UOH131211 UEL131211 TUP131211 TKT131211 TAX131211 SRB131211 SHF131211 RXJ131211 RNN131211 RDR131211 QTV131211 QJZ131211 QAD131211 PQH131211 PGL131211 OWP131211 OMT131211 OCX131211 NTB131211 NJF131211 MZJ131211 MPN131211 MFR131211 LVV131211 LLZ131211 LCD131211 KSH131211 KIL131211 JYP131211 JOT131211 JEX131211 IVB131211 ILF131211 IBJ131211 HRN131211 HHR131211 GXV131211 GNZ131211 GED131211 FUH131211 FKL131211 FAP131211 EQT131211 EGX131211 DXB131211 DNF131211 DDJ131211 CTN131211 CJR131211 BZV131211 BPZ131211 BGD131211 AWH131211 AML131211 ACP131211 ST131211 IX131211 B131211 WVJ65675 WLN65675 WBR65675 VRV65675 VHZ65675 UYD65675 UOH65675 UEL65675 TUP65675 TKT65675 TAX65675 SRB65675 SHF65675 RXJ65675 RNN65675 RDR65675 QTV65675 QJZ65675 QAD65675 PQH65675 PGL65675 OWP65675 OMT65675 OCX65675 NTB65675 NJF65675 MZJ65675 MPN65675 MFR65675 LVV65675 LLZ65675 LCD65675 KSH65675 KIL65675 JYP65675 JOT65675 JEX65675 IVB65675 ILF65675 IBJ65675 HRN65675 HHR65675 GXV65675 GNZ65675 GED65675 FUH65675 FKL65675 FAP65675 EQT65675 EGX65675 DXB65675 DNF65675 DDJ65675 CTN65675 CJR65675 BZV65675 BPZ65675 BGD65675 AWH65675 AML65675 ACP65675 ST65675 IX65675 B65675 WVJ139 WLN139 WBR139 VRV139 VHZ139 UYD139 UOH139 UEL139 TUP139 TKT139 TAX139 SRB139 SHF139 RXJ139 RNN139 RDR139 QTV139 QJZ139 QAD139 PQH139 PGL139 OWP139 OMT139 OCX139 NTB139 NJF139 MZJ139 MPN139 MFR139 LVV139 LLZ139 LCD139 KSH139 KIL139 JYP139 JOT139 JEX139 IVB139 ILF139 IBJ139 HRN139 HHR139 GXV139 GNZ139 GED139 FUH139 FKL139 FAP139 EQT139 EGX139 DXB139 DNF139 DDJ139 CTN139 CJR139 BZV139 BPZ139 BGD139 AWH139 AML139 ACP139 ST139 IX139 B139 WVJ983194:WVJ983203 WLN983194:WLN983203 WBR983194:WBR983203 VRV983194:VRV983203 VHZ983194:VHZ983203 UYD983194:UYD983203 UOH983194:UOH983203 UEL983194:UEL983203 TUP983194:TUP983203 TKT983194:TKT983203 TAX983194:TAX983203 SRB983194:SRB983203 SHF983194:SHF983203 RXJ983194:RXJ983203 RNN983194:RNN983203 RDR983194:RDR983203 QTV983194:QTV983203 QJZ983194:QJZ983203 QAD983194:QAD983203 PQH983194:PQH983203 PGL983194:PGL983203 OWP983194:OWP983203 OMT983194:OMT983203 OCX983194:OCX983203 NTB983194:NTB983203 NJF983194:NJF983203 MZJ983194:MZJ983203 MPN983194:MPN983203 MFR983194:MFR983203 LVV983194:LVV983203 LLZ983194:LLZ983203 LCD983194:LCD983203 KSH983194:KSH983203 KIL983194:KIL983203 JYP983194:JYP983203 JOT983194:JOT983203 JEX983194:JEX983203 IVB983194:IVB983203 ILF983194:ILF983203 IBJ983194:IBJ983203 HRN983194:HRN983203 HHR983194:HHR983203 GXV983194:GXV983203 GNZ983194:GNZ983203 GED983194:GED983203 FUH983194:FUH983203 FKL983194:FKL983203 FAP983194:FAP983203 EQT983194:EQT983203 EGX983194:EGX983203 DXB983194:DXB983203 DNF983194:DNF983203 DDJ983194:DDJ983203 CTN983194:CTN983203 CJR983194:CJR983203 BZV983194:BZV983203 BPZ983194:BPZ983203 BGD983194:BGD983203 AWH983194:AWH983203 AML983194:AML983203 ACP983194:ACP983203 ST983194:ST983203 IX983194:IX983203 B983194:B983203 WVJ917658:WVJ917667 WLN917658:WLN917667 WBR917658:WBR917667 VRV917658:VRV917667 VHZ917658:VHZ917667 UYD917658:UYD917667 UOH917658:UOH917667 UEL917658:UEL917667 TUP917658:TUP917667 TKT917658:TKT917667 TAX917658:TAX917667 SRB917658:SRB917667 SHF917658:SHF917667 RXJ917658:RXJ917667 RNN917658:RNN917667 RDR917658:RDR917667 QTV917658:QTV917667 QJZ917658:QJZ917667 QAD917658:QAD917667 PQH917658:PQH917667 PGL917658:PGL917667 OWP917658:OWP917667 OMT917658:OMT917667 OCX917658:OCX917667 NTB917658:NTB917667 NJF917658:NJF917667 MZJ917658:MZJ917667 MPN917658:MPN917667 MFR917658:MFR917667 LVV917658:LVV917667 LLZ917658:LLZ917667 LCD917658:LCD917667 KSH917658:KSH917667 KIL917658:KIL917667 JYP917658:JYP917667 JOT917658:JOT917667 JEX917658:JEX917667 IVB917658:IVB917667 ILF917658:ILF917667 IBJ917658:IBJ917667 HRN917658:HRN917667 HHR917658:HHR917667 GXV917658:GXV917667 GNZ917658:GNZ917667 GED917658:GED917667 FUH917658:FUH917667 FKL917658:FKL917667 FAP917658:FAP917667 EQT917658:EQT917667 EGX917658:EGX917667 DXB917658:DXB917667 DNF917658:DNF917667 DDJ917658:DDJ917667 CTN917658:CTN917667 CJR917658:CJR917667 BZV917658:BZV917667 BPZ917658:BPZ917667 BGD917658:BGD917667 AWH917658:AWH917667 AML917658:AML917667 ACP917658:ACP917667 ST917658:ST917667 IX917658:IX917667 B917658:B917667 WVJ852122:WVJ852131 WLN852122:WLN852131 WBR852122:WBR852131 VRV852122:VRV852131 VHZ852122:VHZ852131 UYD852122:UYD852131 UOH852122:UOH852131 UEL852122:UEL852131 TUP852122:TUP852131 TKT852122:TKT852131 TAX852122:TAX852131 SRB852122:SRB852131 SHF852122:SHF852131 RXJ852122:RXJ852131 RNN852122:RNN852131 RDR852122:RDR852131 QTV852122:QTV852131 QJZ852122:QJZ852131 QAD852122:QAD852131 PQH852122:PQH852131 PGL852122:PGL852131 OWP852122:OWP852131 OMT852122:OMT852131 OCX852122:OCX852131 NTB852122:NTB852131 NJF852122:NJF852131 MZJ852122:MZJ852131 MPN852122:MPN852131 MFR852122:MFR852131 LVV852122:LVV852131 LLZ852122:LLZ852131 LCD852122:LCD852131 KSH852122:KSH852131 KIL852122:KIL852131 JYP852122:JYP852131 JOT852122:JOT852131 JEX852122:JEX852131 IVB852122:IVB852131 ILF852122:ILF852131 IBJ852122:IBJ852131 HRN852122:HRN852131 HHR852122:HHR852131 GXV852122:GXV852131 GNZ852122:GNZ852131 GED852122:GED852131 FUH852122:FUH852131 FKL852122:FKL852131 FAP852122:FAP852131 EQT852122:EQT852131 EGX852122:EGX852131 DXB852122:DXB852131 DNF852122:DNF852131 DDJ852122:DDJ852131 CTN852122:CTN852131 CJR852122:CJR852131 BZV852122:BZV852131 BPZ852122:BPZ852131 BGD852122:BGD852131 AWH852122:AWH852131 AML852122:AML852131 ACP852122:ACP852131 ST852122:ST852131 IX852122:IX852131 B852122:B852131 WVJ786586:WVJ786595 WLN786586:WLN786595 WBR786586:WBR786595 VRV786586:VRV786595 VHZ786586:VHZ786595 UYD786586:UYD786595 UOH786586:UOH786595 UEL786586:UEL786595 TUP786586:TUP786595 TKT786586:TKT786595 TAX786586:TAX786595 SRB786586:SRB786595 SHF786586:SHF786595 RXJ786586:RXJ786595 RNN786586:RNN786595 RDR786586:RDR786595 QTV786586:QTV786595 QJZ786586:QJZ786595 QAD786586:QAD786595 PQH786586:PQH786595 PGL786586:PGL786595 OWP786586:OWP786595 OMT786586:OMT786595 OCX786586:OCX786595 NTB786586:NTB786595 NJF786586:NJF786595 MZJ786586:MZJ786595 MPN786586:MPN786595 MFR786586:MFR786595 LVV786586:LVV786595 LLZ786586:LLZ786595 LCD786586:LCD786595 KSH786586:KSH786595 KIL786586:KIL786595 JYP786586:JYP786595 JOT786586:JOT786595 JEX786586:JEX786595 IVB786586:IVB786595 ILF786586:ILF786595 IBJ786586:IBJ786595 HRN786586:HRN786595 HHR786586:HHR786595 GXV786586:GXV786595 GNZ786586:GNZ786595 GED786586:GED786595 FUH786586:FUH786595 FKL786586:FKL786595 FAP786586:FAP786595 EQT786586:EQT786595 EGX786586:EGX786595 DXB786586:DXB786595 DNF786586:DNF786595 DDJ786586:DDJ786595 CTN786586:CTN786595 CJR786586:CJR786595 BZV786586:BZV786595 BPZ786586:BPZ786595 BGD786586:BGD786595 AWH786586:AWH786595 AML786586:AML786595 ACP786586:ACP786595 ST786586:ST786595 IX786586:IX786595 B786586:B786595 WVJ721050:WVJ721059 WLN721050:WLN721059 WBR721050:WBR721059 VRV721050:VRV721059 VHZ721050:VHZ721059 UYD721050:UYD721059 UOH721050:UOH721059 UEL721050:UEL721059 TUP721050:TUP721059 TKT721050:TKT721059 TAX721050:TAX721059 SRB721050:SRB721059 SHF721050:SHF721059 RXJ721050:RXJ721059 RNN721050:RNN721059 RDR721050:RDR721059 QTV721050:QTV721059 QJZ721050:QJZ721059 QAD721050:QAD721059 PQH721050:PQH721059 PGL721050:PGL721059 OWP721050:OWP721059 OMT721050:OMT721059 OCX721050:OCX721059 NTB721050:NTB721059 NJF721050:NJF721059 MZJ721050:MZJ721059 MPN721050:MPN721059 MFR721050:MFR721059 LVV721050:LVV721059 LLZ721050:LLZ721059 LCD721050:LCD721059 KSH721050:KSH721059 KIL721050:KIL721059 JYP721050:JYP721059 JOT721050:JOT721059 JEX721050:JEX721059 IVB721050:IVB721059 ILF721050:ILF721059 IBJ721050:IBJ721059 HRN721050:HRN721059 HHR721050:HHR721059 GXV721050:GXV721059 GNZ721050:GNZ721059 GED721050:GED721059 FUH721050:FUH721059 FKL721050:FKL721059 FAP721050:FAP721059 EQT721050:EQT721059 EGX721050:EGX721059 DXB721050:DXB721059 DNF721050:DNF721059 DDJ721050:DDJ721059 CTN721050:CTN721059 CJR721050:CJR721059 BZV721050:BZV721059 BPZ721050:BPZ721059 BGD721050:BGD721059 AWH721050:AWH721059 AML721050:AML721059 ACP721050:ACP721059 ST721050:ST721059 IX721050:IX721059 B721050:B721059 WVJ655514:WVJ655523 WLN655514:WLN655523 WBR655514:WBR655523 VRV655514:VRV655523 VHZ655514:VHZ655523 UYD655514:UYD655523 UOH655514:UOH655523 UEL655514:UEL655523 TUP655514:TUP655523 TKT655514:TKT655523 TAX655514:TAX655523 SRB655514:SRB655523 SHF655514:SHF655523 RXJ655514:RXJ655523 RNN655514:RNN655523 RDR655514:RDR655523 QTV655514:QTV655523 QJZ655514:QJZ655523 QAD655514:QAD655523 PQH655514:PQH655523 PGL655514:PGL655523 OWP655514:OWP655523 OMT655514:OMT655523 OCX655514:OCX655523 NTB655514:NTB655523 NJF655514:NJF655523 MZJ655514:MZJ655523 MPN655514:MPN655523 MFR655514:MFR655523 LVV655514:LVV655523 LLZ655514:LLZ655523 LCD655514:LCD655523 KSH655514:KSH655523 KIL655514:KIL655523 JYP655514:JYP655523 JOT655514:JOT655523 JEX655514:JEX655523 IVB655514:IVB655523 ILF655514:ILF655523 IBJ655514:IBJ655523 HRN655514:HRN655523 HHR655514:HHR655523 GXV655514:GXV655523 GNZ655514:GNZ655523 GED655514:GED655523 FUH655514:FUH655523 FKL655514:FKL655523 FAP655514:FAP655523 EQT655514:EQT655523 EGX655514:EGX655523 DXB655514:DXB655523 DNF655514:DNF655523 DDJ655514:DDJ655523 CTN655514:CTN655523 CJR655514:CJR655523 BZV655514:BZV655523 BPZ655514:BPZ655523 BGD655514:BGD655523 AWH655514:AWH655523 AML655514:AML655523 ACP655514:ACP655523 ST655514:ST655523 IX655514:IX655523 B655514:B655523 WVJ589978:WVJ589987 WLN589978:WLN589987 WBR589978:WBR589987 VRV589978:VRV589987 VHZ589978:VHZ589987 UYD589978:UYD589987 UOH589978:UOH589987 UEL589978:UEL589987 TUP589978:TUP589987 TKT589978:TKT589987 TAX589978:TAX589987 SRB589978:SRB589987 SHF589978:SHF589987 RXJ589978:RXJ589987 RNN589978:RNN589987 RDR589978:RDR589987 QTV589978:QTV589987 QJZ589978:QJZ589987 QAD589978:QAD589987 PQH589978:PQH589987 PGL589978:PGL589987 OWP589978:OWP589987 OMT589978:OMT589987 OCX589978:OCX589987 NTB589978:NTB589987 NJF589978:NJF589987 MZJ589978:MZJ589987 MPN589978:MPN589987 MFR589978:MFR589987 LVV589978:LVV589987 LLZ589978:LLZ589987 LCD589978:LCD589987 KSH589978:KSH589987 KIL589978:KIL589987 JYP589978:JYP589987 JOT589978:JOT589987 JEX589978:JEX589987 IVB589978:IVB589987 ILF589978:ILF589987 IBJ589978:IBJ589987 HRN589978:HRN589987 HHR589978:HHR589987 GXV589978:GXV589987 GNZ589978:GNZ589987 GED589978:GED589987 FUH589978:FUH589987 FKL589978:FKL589987 FAP589978:FAP589987 EQT589978:EQT589987 EGX589978:EGX589987 DXB589978:DXB589987 DNF589978:DNF589987 DDJ589978:DDJ589987 CTN589978:CTN589987 CJR589978:CJR589987 BZV589978:BZV589987 BPZ589978:BPZ589987 BGD589978:BGD589987 AWH589978:AWH589987 AML589978:AML589987 ACP589978:ACP589987 ST589978:ST589987 IX589978:IX589987 B589978:B589987 WVJ524442:WVJ524451 WLN524442:WLN524451 WBR524442:WBR524451 VRV524442:VRV524451 VHZ524442:VHZ524451 UYD524442:UYD524451 UOH524442:UOH524451 UEL524442:UEL524451 TUP524442:TUP524451 TKT524442:TKT524451 TAX524442:TAX524451 SRB524442:SRB524451 SHF524442:SHF524451 RXJ524442:RXJ524451 RNN524442:RNN524451 RDR524442:RDR524451 QTV524442:QTV524451 QJZ524442:QJZ524451 QAD524442:QAD524451 PQH524442:PQH524451 PGL524442:PGL524451 OWP524442:OWP524451 OMT524442:OMT524451 OCX524442:OCX524451 NTB524442:NTB524451 NJF524442:NJF524451 MZJ524442:MZJ524451 MPN524442:MPN524451 MFR524442:MFR524451 LVV524442:LVV524451 LLZ524442:LLZ524451 LCD524442:LCD524451 KSH524442:KSH524451 KIL524442:KIL524451 JYP524442:JYP524451 JOT524442:JOT524451 JEX524442:JEX524451 IVB524442:IVB524451 ILF524442:ILF524451 IBJ524442:IBJ524451 HRN524442:HRN524451 HHR524442:HHR524451 GXV524442:GXV524451 GNZ524442:GNZ524451 GED524442:GED524451 FUH524442:FUH524451 FKL524442:FKL524451 FAP524442:FAP524451 EQT524442:EQT524451 EGX524442:EGX524451 DXB524442:DXB524451 DNF524442:DNF524451 DDJ524442:DDJ524451 CTN524442:CTN524451 CJR524442:CJR524451 BZV524442:BZV524451 BPZ524442:BPZ524451 BGD524442:BGD524451 AWH524442:AWH524451 AML524442:AML524451 ACP524442:ACP524451 ST524442:ST524451 IX524442:IX524451 B524442:B524451 WVJ458906:WVJ458915 WLN458906:WLN458915 WBR458906:WBR458915 VRV458906:VRV458915 VHZ458906:VHZ458915 UYD458906:UYD458915 UOH458906:UOH458915 UEL458906:UEL458915 TUP458906:TUP458915 TKT458906:TKT458915 TAX458906:TAX458915 SRB458906:SRB458915 SHF458906:SHF458915 RXJ458906:RXJ458915 RNN458906:RNN458915 RDR458906:RDR458915 QTV458906:QTV458915 QJZ458906:QJZ458915 QAD458906:QAD458915 PQH458906:PQH458915 PGL458906:PGL458915 OWP458906:OWP458915 OMT458906:OMT458915 OCX458906:OCX458915 NTB458906:NTB458915 NJF458906:NJF458915 MZJ458906:MZJ458915 MPN458906:MPN458915 MFR458906:MFR458915 LVV458906:LVV458915 LLZ458906:LLZ458915 LCD458906:LCD458915 KSH458906:KSH458915 KIL458906:KIL458915 JYP458906:JYP458915 JOT458906:JOT458915 JEX458906:JEX458915 IVB458906:IVB458915 ILF458906:ILF458915 IBJ458906:IBJ458915 HRN458906:HRN458915 HHR458906:HHR458915 GXV458906:GXV458915 GNZ458906:GNZ458915 GED458906:GED458915 FUH458906:FUH458915 FKL458906:FKL458915 FAP458906:FAP458915 EQT458906:EQT458915 EGX458906:EGX458915 DXB458906:DXB458915 DNF458906:DNF458915 DDJ458906:DDJ458915 CTN458906:CTN458915 CJR458906:CJR458915 BZV458906:BZV458915 BPZ458906:BPZ458915 BGD458906:BGD458915 AWH458906:AWH458915 AML458906:AML458915 ACP458906:ACP458915 ST458906:ST458915 IX458906:IX458915 B458906:B458915 WVJ393370:WVJ393379 WLN393370:WLN393379 WBR393370:WBR393379 VRV393370:VRV393379 VHZ393370:VHZ393379 UYD393370:UYD393379 UOH393370:UOH393379 UEL393370:UEL393379 TUP393370:TUP393379 TKT393370:TKT393379 TAX393370:TAX393379 SRB393370:SRB393379 SHF393370:SHF393379 RXJ393370:RXJ393379 RNN393370:RNN393379 RDR393370:RDR393379 QTV393370:QTV393379 QJZ393370:QJZ393379 QAD393370:QAD393379 PQH393370:PQH393379 PGL393370:PGL393379 OWP393370:OWP393379 OMT393370:OMT393379 OCX393370:OCX393379 NTB393370:NTB393379 NJF393370:NJF393379 MZJ393370:MZJ393379 MPN393370:MPN393379 MFR393370:MFR393379 LVV393370:LVV393379 LLZ393370:LLZ393379 LCD393370:LCD393379 KSH393370:KSH393379 KIL393370:KIL393379 JYP393370:JYP393379 JOT393370:JOT393379 JEX393370:JEX393379 IVB393370:IVB393379 ILF393370:ILF393379 IBJ393370:IBJ393379 HRN393370:HRN393379 HHR393370:HHR393379 GXV393370:GXV393379 GNZ393370:GNZ393379 GED393370:GED393379 FUH393370:FUH393379 FKL393370:FKL393379 FAP393370:FAP393379 EQT393370:EQT393379 EGX393370:EGX393379 DXB393370:DXB393379 DNF393370:DNF393379 DDJ393370:DDJ393379 CTN393370:CTN393379 CJR393370:CJR393379 BZV393370:BZV393379 BPZ393370:BPZ393379 BGD393370:BGD393379 AWH393370:AWH393379 AML393370:AML393379 ACP393370:ACP393379 ST393370:ST393379 IX393370:IX393379 B393370:B393379 WVJ327834:WVJ327843 WLN327834:WLN327843 WBR327834:WBR327843 VRV327834:VRV327843 VHZ327834:VHZ327843 UYD327834:UYD327843 UOH327834:UOH327843 UEL327834:UEL327843 TUP327834:TUP327843 TKT327834:TKT327843 TAX327834:TAX327843 SRB327834:SRB327843 SHF327834:SHF327843 RXJ327834:RXJ327843 RNN327834:RNN327843 RDR327834:RDR327843 QTV327834:QTV327843 QJZ327834:QJZ327843 QAD327834:QAD327843 PQH327834:PQH327843 PGL327834:PGL327843 OWP327834:OWP327843 OMT327834:OMT327843 OCX327834:OCX327843 NTB327834:NTB327843 NJF327834:NJF327843 MZJ327834:MZJ327843 MPN327834:MPN327843 MFR327834:MFR327843 LVV327834:LVV327843 LLZ327834:LLZ327843 LCD327834:LCD327843 KSH327834:KSH327843 KIL327834:KIL327843 JYP327834:JYP327843 JOT327834:JOT327843 JEX327834:JEX327843 IVB327834:IVB327843 ILF327834:ILF327843 IBJ327834:IBJ327843 HRN327834:HRN327843 HHR327834:HHR327843 GXV327834:GXV327843 GNZ327834:GNZ327843 GED327834:GED327843 FUH327834:FUH327843 FKL327834:FKL327843 FAP327834:FAP327843 EQT327834:EQT327843 EGX327834:EGX327843 DXB327834:DXB327843 DNF327834:DNF327843 DDJ327834:DDJ327843 CTN327834:CTN327843 CJR327834:CJR327843 BZV327834:BZV327843 BPZ327834:BPZ327843 BGD327834:BGD327843 AWH327834:AWH327843 AML327834:AML327843 ACP327834:ACP327843 ST327834:ST327843 IX327834:IX327843 B327834:B327843 WVJ262298:WVJ262307 WLN262298:WLN262307 WBR262298:WBR262307 VRV262298:VRV262307 VHZ262298:VHZ262307 UYD262298:UYD262307 UOH262298:UOH262307 UEL262298:UEL262307 TUP262298:TUP262307 TKT262298:TKT262307 TAX262298:TAX262307 SRB262298:SRB262307 SHF262298:SHF262307 RXJ262298:RXJ262307 RNN262298:RNN262307 RDR262298:RDR262307 QTV262298:QTV262307 QJZ262298:QJZ262307 QAD262298:QAD262307 PQH262298:PQH262307 PGL262298:PGL262307 OWP262298:OWP262307 OMT262298:OMT262307 OCX262298:OCX262307 NTB262298:NTB262307 NJF262298:NJF262307 MZJ262298:MZJ262307 MPN262298:MPN262307 MFR262298:MFR262307 LVV262298:LVV262307 LLZ262298:LLZ262307 LCD262298:LCD262307 KSH262298:KSH262307 KIL262298:KIL262307 JYP262298:JYP262307 JOT262298:JOT262307 JEX262298:JEX262307 IVB262298:IVB262307 ILF262298:ILF262307 IBJ262298:IBJ262307 HRN262298:HRN262307 HHR262298:HHR262307 GXV262298:GXV262307 GNZ262298:GNZ262307 GED262298:GED262307 FUH262298:FUH262307 FKL262298:FKL262307 FAP262298:FAP262307 EQT262298:EQT262307 EGX262298:EGX262307 DXB262298:DXB262307 DNF262298:DNF262307 DDJ262298:DDJ262307 CTN262298:CTN262307 CJR262298:CJR262307 BZV262298:BZV262307 BPZ262298:BPZ262307 BGD262298:BGD262307 AWH262298:AWH262307 AML262298:AML262307 ACP262298:ACP262307 ST262298:ST262307 IX262298:IX262307 B262298:B262307 WVJ196762:WVJ196771 WLN196762:WLN196771 WBR196762:WBR196771 VRV196762:VRV196771 VHZ196762:VHZ196771 UYD196762:UYD196771 UOH196762:UOH196771 UEL196762:UEL196771 TUP196762:TUP196771 TKT196762:TKT196771 TAX196762:TAX196771 SRB196762:SRB196771 SHF196762:SHF196771 RXJ196762:RXJ196771 RNN196762:RNN196771 RDR196762:RDR196771 QTV196762:QTV196771 QJZ196762:QJZ196771 QAD196762:QAD196771 PQH196762:PQH196771 PGL196762:PGL196771 OWP196762:OWP196771 OMT196762:OMT196771 OCX196762:OCX196771 NTB196762:NTB196771 NJF196762:NJF196771 MZJ196762:MZJ196771 MPN196762:MPN196771 MFR196762:MFR196771 LVV196762:LVV196771 LLZ196762:LLZ196771 LCD196762:LCD196771 KSH196762:KSH196771 KIL196762:KIL196771 JYP196762:JYP196771 JOT196762:JOT196771 JEX196762:JEX196771 IVB196762:IVB196771 ILF196762:ILF196771 IBJ196762:IBJ196771 HRN196762:HRN196771 HHR196762:HHR196771 GXV196762:GXV196771 GNZ196762:GNZ196771 GED196762:GED196771 FUH196762:FUH196771 FKL196762:FKL196771 FAP196762:FAP196771 EQT196762:EQT196771 EGX196762:EGX196771 DXB196762:DXB196771 DNF196762:DNF196771 DDJ196762:DDJ196771 CTN196762:CTN196771 CJR196762:CJR196771 BZV196762:BZV196771 BPZ196762:BPZ196771 BGD196762:BGD196771 AWH196762:AWH196771 AML196762:AML196771 ACP196762:ACP196771 ST196762:ST196771 IX196762:IX196771 B196762:B196771 WVJ131226:WVJ131235 WLN131226:WLN131235 WBR131226:WBR131235 VRV131226:VRV131235 VHZ131226:VHZ131235 UYD131226:UYD131235 UOH131226:UOH131235 UEL131226:UEL131235 TUP131226:TUP131235 TKT131226:TKT131235 TAX131226:TAX131235 SRB131226:SRB131235 SHF131226:SHF131235 RXJ131226:RXJ131235 RNN131226:RNN131235 RDR131226:RDR131235 QTV131226:QTV131235 QJZ131226:QJZ131235 QAD131226:QAD131235 PQH131226:PQH131235 PGL131226:PGL131235 OWP131226:OWP131235 OMT131226:OMT131235 OCX131226:OCX131235 NTB131226:NTB131235 NJF131226:NJF131235 MZJ131226:MZJ131235 MPN131226:MPN131235 MFR131226:MFR131235 LVV131226:LVV131235 LLZ131226:LLZ131235 LCD131226:LCD131235 KSH131226:KSH131235 KIL131226:KIL131235 JYP131226:JYP131235 JOT131226:JOT131235 JEX131226:JEX131235 IVB131226:IVB131235 ILF131226:ILF131235 IBJ131226:IBJ131235 HRN131226:HRN131235 HHR131226:HHR131235 GXV131226:GXV131235 GNZ131226:GNZ131235 GED131226:GED131235 FUH131226:FUH131235 FKL131226:FKL131235 FAP131226:FAP131235 EQT131226:EQT131235 EGX131226:EGX131235 DXB131226:DXB131235 DNF131226:DNF131235 DDJ131226:DDJ131235 CTN131226:CTN131235 CJR131226:CJR131235 BZV131226:BZV131235 BPZ131226:BPZ131235 BGD131226:BGD131235 AWH131226:AWH131235 AML131226:AML131235 ACP131226:ACP131235 ST131226:ST131235 IX131226:IX131235 B131226:B131235 WVJ65690:WVJ65699 WLN65690:WLN65699 WBR65690:WBR65699 VRV65690:VRV65699 VHZ65690:VHZ65699 UYD65690:UYD65699 UOH65690:UOH65699 UEL65690:UEL65699 TUP65690:TUP65699 TKT65690:TKT65699 TAX65690:TAX65699 SRB65690:SRB65699 SHF65690:SHF65699 RXJ65690:RXJ65699 RNN65690:RNN65699 RDR65690:RDR65699 QTV65690:QTV65699 QJZ65690:QJZ65699 QAD65690:QAD65699 PQH65690:PQH65699 PGL65690:PGL65699 OWP65690:OWP65699 OMT65690:OMT65699 OCX65690:OCX65699 NTB65690:NTB65699 NJF65690:NJF65699 MZJ65690:MZJ65699 MPN65690:MPN65699 MFR65690:MFR65699 LVV65690:LVV65699 LLZ65690:LLZ65699 LCD65690:LCD65699 KSH65690:KSH65699 KIL65690:KIL65699 JYP65690:JYP65699 JOT65690:JOT65699 JEX65690:JEX65699 IVB65690:IVB65699 ILF65690:ILF65699 IBJ65690:IBJ65699 HRN65690:HRN65699 HHR65690:HHR65699 GXV65690:GXV65699 GNZ65690:GNZ65699 GED65690:GED65699 FUH65690:FUH65699 FKL65690:FKL65699 FAP65690:FAP65699 EQT65690:EQT65699 EGX65690:EGX65699 DXB65690:DXB65699 DNF65690:DNF65699 DDJ65690:DDJ65699 CTN65690:CTN65699 CJR65690:CJR65699 BZV65690:BZV65699 BPZ65690:BPZ65699 BGD65690:BGD65699 AWH65690:AWH65699 AML65690:AML65699 ACP65690:ACP65699 ST65690:ST65699 IX65690:IX65699 B65690:B65699 WVJ154:WVJ163 WLN154:WLN163 WBR154:WBR163 VRV154:VRV163 VHZ154:VHZ163 UYD154:UYD163 UOH154:UOH163 UEL154:UEL163 TUP154:TUP163 TKT154:TKT163 TAX154:TAX163 SRB154:SRB163 SHF154:SHF163 RXJ154:RXJ163 RNN154:RNN163 RDR154:RDR163 QTV154:QTV163 QJZ154:QJZ163 QAD154:QAD163 PQH154:PQH163 PGL154:PGL163 OWP154:OWP163 OMT154:OMT163 OCX154:OCX163 NTB154:NTB163 NJF154:NJF163 MZJ154:MZJ163 MPN154:MPN163 MFR154:MFR163 LVV154:LVV163 LLZ154:LLZ163 LCD154:LCD163 KSH154:KSH163 KIL154:KIL163 JYP154:JYP163 JOT154:JOT163 JEX154:JEX163 IVB154:IVB163 ILF154:ILF163 IBJ154:IBJ163 HRN154:HRN163 HHR154:HHR163 GXV154:GXV163 GNZ154:GNZ163 GED154:GED163 FUH154:FUH163 FKL154:FKL163 FAP154:FAP163 EQT154:EQT163 EGX154:EGX163 DXB154:DXB163 DNF154:DNF163 DDJ154:DDJ163 CTN154:CTN163 CJR154:CJR163 BZV154:BZV163 BPZ154:BPZ163 BGD154:BGD163 AWH154:AWH163 AML154:AML163 ACP154:ACP163 ST154:ST163 IX154:IX163 B154:B163 WVJ983182:WVJ983191 WLN983182:WLN983191 WBR983182:WBR983191 VRV983182:VRV983191 VHZ983182:VHZ983191 UYD983182:UYD983191 UOH983182:UOH983191 UEL983182:UEL983191 TUP983182:TUP983191 TKT983182:TKT983191 TAX983182:TAX983191 SRB983182:SRB983191 SHF983182:SHF983191 RXJ983182:RXJ983191 RNN983182:RNN983191 RDR983182:RDR983191 QTV983182:QTV983191 QJZ983182:QJZ983191 QAD983182:QAD983191 PQH983182:PQH983191 PGL983182:PGL983191 OWP983182:OWP983191 OMT983182:OMT983191 OCX983182:OCX983191 NTB983182:NTB983191 NJF983182:NJF983191 MZJ983182:MZJ983191 MPN983182:MPN983191 MFR983182:MFR983191 LVV983182:LVV983191 LLZ983182:LLZ983191 LCD983182:LCD983191 KSH983182:KSH983191 KIL983182:KIL983191 JYP983182:JYP983191 JOT983182:JOT983191 JEX983182:JEX983191 IVB983182:IVB983191 ILF983182:ILF983191 IBJ983182:IBJ983191 HRN983182:HRN983191 HHR983182:HHR983191 GXV983182:GXV983191 GNZ983182:GNZ983191 GED983182:GED983191 FUH983182:FUH983191 FKL983182:FKL983191 FAP983182:FAP983191 EQT983182:EQT983191 EGX983182:EGX983191 DXB983182:DXB983191 DNF983182:DNF983191 DDJ983182:DDJ983191 CTN983182:CTN983191 CJR983182:CJR983191 BZV983182:BZV983191 BPZ983182:BPZ983191 BGD983182:BGD983191 AWH983182:AWH983191 AML983182:AML983191 ACP983182:ACP983191 ST983182:ST983191 IX983182:IX983191 B983182:B983191 WVJ917646:WVJ917655 WLN917646:WLN917655 WBR917646:WBR917655 VRV917646:VRV917655 VHZ917646:VHZ917655 UYD917646:UYD917655 UOH917646:UOH917655 UEL917646:UEL917655 TUP917646:TUP917655 TKT917646:TKT917655 TAX917646:TAX917655 SRB917646:SRB917655 SHF917646:SHF917655 RXJ917646:RXJ917655 RNN917646:RNN917655 RDR917646:RDR917655 QTV917646:QTV917655 QJZ917646:QJZ917655 QAD917646:QAD917655 PQH917646:PQH917655 PGL917646:PGL917655 OWP917646:OWP917655 OMT917646:OMT917655 OCX917646:OCX917655 NTB917646:NTB917655 NJF917646:NJF917655 MZJ917646:MZJ917655 MPN917646:MPN917655 MFR917646:MFR917655 LVV917646:LVV917655 LLZ917646:LLZ917655 LCD917646:LCD917655 KSH917646:KSH917655 KIL917646:KIL917655 JYP917646:JYP917655 JOT917646:JOT917655 JEX917646:JEX917655 IVB917646:IVB917655 ILF917646:ILF917655 IBJ917646:IBJ917655 HRN917646:HRN917655 HHR917646:HHR917655 GXV917646:GXV917655 GNZ917646:GNZ917655 GED917646:GED917655 FUH917646:FUH917655 FKL917646:FKL917655 FAP917646:FAP917655 EQT917646:EQT917655 EGX917646:EGX917655 DXB917646:DXB917655 DNF917646:DNF917655 DDJ917646:DDJ917655 CTN917646:CTN917655 CJR917646:CJR917655 BZV917646:BZV917655 BPZ917646:BPZ917655 BGD917646:BGD917655 AWH917646:AWH917655 AML917646:AML917655 ACP917646:ACP917655 ST917646:ST917655 IX917646:IX917655 B917646:B917655 WVJ852110:WVJ852119 WLN852110:WLN852119 WBR852110:WBR852119 VRV852110:VRV852119 VHZ852110:VHZ852119 UYD852110:UYD852119 UOH852110:UOH852119 UEL852110:UEL852119 TUP852110:TUP852119 TKT852110:TKT852119 TAX852110:TAX852119 SRB852110:SRB852119 SHF852110:SHF852119 RXJ852110:RXJ852119 RNN852110:RNN852119 RDR852110:RDR852119 QTV852110:QTV852119 QJZ852110:QJZ852119 QAD852110:QAD852119 PQH852110:PQH852119 PGL852110:PGL852119 OWP852110:OWP852119 OMT852110:OMT852119 OCX852110:OCX852119 NTB852110:NTB852119 NJF852110:NJF852119 MZJ852110:MZJ852119 MPN852110:MPN852119 MFR852110:MFR852119 LVV852110:LVV852119 LLZ852110:LLZ852119 LCD852110:LCD852119 KSH852110:KSH852119 KIL852110:KIL852119 JYP852110:JYP852119 JOT852110:JOT852119 JEX852110:JEX852119 IVB852110:IVB852119 ILF852110:ILF852119 IBJ852110:IBJ852119 HRN852110:HRN852119 HHR852110:HHR852119 GXV852110:GXV852119 GNZ852110:GNZ852119 GED852110:GED852119 FUH852110:FUH852119 FKL852110:FKL852119 FAP852110:FAP852119 EQT852110:EQT852119 EGX852110:EGX852119 DXB852110:DXB852119 DNF852110:DNF852119 DDJ852110:DDJ852119 CTN852110:CTN852119 CJR852110:CJR852119 BZV852110:BZV852119 BPZ852110:BPZ852119 BGD852110:BGD852119 AWH852110:AWH852119 AML852110:AML852119 ACP852110:ACP852119 ST852110:ST852119 IX852110:IX852119 B852110:B852119 WVJ786574:WVJ786583 WLN786574:WLN786583 WBR786574:WBR786583 VRV786574:VRV786583 VHZ786574:VHZ786583 UYD786574:UYD786583 UOH786574:UOH786583 UEL786574:UEL786583 TUP786574:TUP786583 TKT786574:TKT786583 TAX786574:TAX786583 SRB786574:SRB786583 SHF786574:SHF786583 RXJ786574:RXJ786583 RNN786574:RNN786583 RDR786574:RDR786583 QTV786574:QTV786583 QJZ786574:QJZ786583 QAD786574:QAD786583 PQH786574:PQH786583 PGL786574:PGL786583 OWP786574:OWP786583 OMT786574:OMT786583 OCX786574:OCX786583 NTB786574:NTB786583 NJF786574:NJF786583 MZJ786574:MZJ786583 MPN786574:MPN786583 MFR786574:MFR786583 LVV786574:LVV786583 LLZ786574:LLZ786583 LCD786574:LCD786583 KSH786574:KSH786583 KIL786574:KIL786583 JYP786574:JYP786583 JOT786574:JOT786583 JEX786574:JEX786583 IVB786574:IVB786583 ILF786574:ILF786583 IBJ786574:IBJ786583 HRN786574:HRN786583 HHR786574:HHR786583 GXV786574:GXV786583 GNZ786574:GNZ786583 GED786574:GED786583 FUH786574:FUH786583 FKL786574:FKL786583 FAP786574:FAP786583 EQT786574:EQT786583 EGX786574:EGX786583 DXB786574:DXB786583 DNF786574:DNF786583 DDJ786574:DDJ786583 CTN786574:CTN786583 CJR786574:CJR786583 BZV786574:BZV786583 BPZ786574:BPZ786583 BGD786574:BGD786583 AWH786574:AWH786583 AML786574:AML786583 ACP786574:ACP786583 ST786574:ST786583 IX786574:IX786583 B786574:B786583 WVJ721038:WVJ721047 WLN721038:WLN721047 WBR721038:WBR721047 VRV721038:VRV721047 VHZ721038:VHZ721047 UYD721038:UYD721047 UOH721038:UOH721047 UEL721038:UEL721047 TUP721038:TUP721047 TKT721038:TKT721047 TAX721038:TAX721047 SRB721038:SRB721047 SHF721038:SHF721047 RXJ721038:RXJ721047 RNN721038:RNN721047 RDR721038:RDR721047 QTV721038:QTV721047 QJZ721038:QJZ721047 QAD721038:QAD721047 PQH721038:PQH721047 PGL721038:PGL721047 OWP721038:OWP721047 OMT721038:OMT721047 OCX721038:OCX721047 NTB721038:NTB721047 NJF721038:NJF721047 MZJ721038:MZJ721047 MPN721038:MPN721047 MFR721038:MFR721047 LVV721038:LVV721047 LLZ721038:LLZ721047 LCD721038:LCD721047 KSH721038:KSH721047 KIL721038:KIL721047 JYP721038:JYP721047 JOT721038:JOT721047 JEX721038:JEX721047 IVB721038:IVB721047 ILF721038:ILF721047 IBJ721038:IBJ721047 HRN721038:HRN721047 HHR721038:HHR721047 GXV721038:GXV721047 GNZ721038:GNZ721047 GED721038:GED721047 FUH721038:FUH721047 FKL721038:FKL721047 FAP721038:FAP721047 EQT721038:EQT721047 EGX721038:EGX721047 DXB721038:DXB721047 DNF721038:DNF721047 DDJ721038:DDJ721047 CTN721038:CTN721047 CJR721038:CJR721047 BZV721038:BZV721047 BPZ721038:BPZ721047 BGD721038:BGD721047 AWH721038:AWH721047 AML721038:AML721047 ACP721038:ACP721047 ST721038:ST721047 IX721038:IX721047 B721038:B721047 WVJ655502:WVJ655511 WLN655502:WLN655511 WBR655502:WBR655511 VRV655502:VRV655511 VHZ655502:VHZ655511 UYD655502:UYD655511 UOH655502:UOH655511 UEL655502:UEL655511 TUP655502:TUP655511 TKT655502:TKT655511 TAX655502:TAX655511 SRB655502:SRB655511 SHF655502:SHF655511 RXJ655502:RXJ655511 RNN655502:RNN655511 RDR655502:RDR655511 QTV655502:QTV655511 QJZ655502:QJZ655511 QAD655502:QAD655511 PQH655502:PQH655511 PGL655502:PGL655511 OWP655502:OWP655511 OMT655502:OMT655511 OCX655502:OCX655511 NTB655502:NTB655511 NJF655502:NJF655511 MZJ655502:MZJ655511 MPN655502:MPN655511 MFR655502:MFR655511 LVV655502:LVV655511 LLZ655502:LLZ655511 LCD655502:LCD655511 KSH655502:KSH655511 KIL655502:KIL655511 JYP655502:JYP655511 JOT655502:JOT655511 JEX655502:JEX655511 IVB655502:IVB655511 ILF655502:ILF655511 IBJ655502:IBJ655511 HRN655502:HRN655511 HHR655502:HHR655511 GXV655502:GXV655511 GNZ655502:GNZ655511 GED655502:GED655511 FUH655502:FUH655511 FKL655502:FKL655511 FAP655502:FAP655511 EQT655502:EQT655511 EGX655502:EGX655511 DXB655502:DXB655511 DNF655502:DNF655511 DDJ655502:DDJ655511 CTN655502:CTN655511 CJR655502:CJR655511 BZV655502:BZV655511 BPZ655502:BPZ655511 BGD655502:BGD655511 AWH655502:AWH655511 AML655502:AML655511 ACP655502:ACP655511 ST655502:ST655511 IX655502:IX655511 B655502:B655511 WVJ589966:WVJ589975 WLN589966:WLN589975 WBR589966:WBR589975 VRV589966:VRV589975 VHZ589966:VHZ589975 UYD589966:UYD589975 UOH589966:UOH589975 UEL589966:UEL589975 TUP589966:TUP589975 TKT589966:TKT589975 TAX589966:TAX589975 SRB589966:SRB589975 SHF589966:SHF589975 RXJ589966:RXJ589975 RNN589966:RNN589975 RDR589966:RDR589975 QTV589966:QTV589975 QJZ589966:QJZ589975 QAD589966:QAD589975 PQH589966:PQH589975 PGL589966:PGL589975 OWP589966:OWP589975 OMT589966:OMT589975 OCX589966:OCX589975 NTB589966:NTB589975 NJF589966:NJF589975 MZJ589966:MZJ589975 MPN589966:MPN589975 MFR589966:MFR589975 LVV589966:LVV589975 LLZ589966:LLZ589975 LCD589966:LCD589975 KSH589966:KSH589975 KIL589966:KIL589975 JYP589966:JYP589975 JOT589966:JOT589975 JEX589966:JEX589975 IVB589966:IVB589975 ILF589966:ILF589975 IBJ589966:IBJ589975 HRN589966:HRN589975 HHR589966:HHR589975 GXV589966:GXV589975 GNZ589966:GNZ589975 GED589966:GED589975 FUH589966:FUH589975 FKL589966:FKL589975 FAP589966:FAP589975 EQT589966:EQT589975 EGX589966:EGX589975 DXB589966:DXB589975 DNF589966:DNF589975 DDJ589966:DDJ589975 CTN589966:CTN589975 CJR589966:CJR589975 BZV589966:BZV589975 BPZ589966:BPZ589975 BGD589966:BGD589975 AWH589966:AWH589975 AML589966:AML589975 ACP589966:ACP589975 ST589966:ST589975 IX589966:IX589975 B589966:B589975 WVJ524430:WVJ524439 WLN524430:WLN524439 WBR524430:WBR524439 VRV524430:VRV524439 VHZ524430:VHZ524439 UYD524430:UYD524439 UOH524430:UOH524439 UEL524430:UEL524439 TUP524430:TUP524439 TKT524430:TKT524439 TAX524430:TAX524439 SRB524430:SRB524439 SHF524430:SHF524439 RXJ524430:RXJ524439 RNN524430:RNN524439 RDR524430:RDR524439 QTV524430:QTV524439 QJZ524430:QJZ524439 QAD524430:QAD524439 PQH524430:PQH524439 PGL524430:PGL524439 OWP524430:OWP524439 OMT524430:OMT524439 OCX524430:OCX524439 NTB524430:NTB524439 NJF524430:NJF524439 MZJ524430:MZJ524439 MPN524430:MPN524439 MFR524430:MFR524439 LVV524430:LVV524439 LLZ524430:LLZ524439 LCD524430:LCD524439 KSH524430:KSH524439 KIL524430:KIL524439 JYP524430:JYP524439 JOT524430:JOT524439 JEX524430:JEX524439 IVB524430:IVB524439 ILF524430:ILF524439 IBJ524430:IBJ524439 HRN524430:HRN524439 HHR524430:HHR524439 GXV524430:GXV524439 GNZ524430:GNZ524439 GED524430:GED524439 FUH524430:FUH524439 FKL524430:FKL524439 FAP524430:FAP524439 EQT524430:EQT524439 EGX524430:EGX524439 DXB524430:DXB524439 DNF524430:DNF524439 DDJ524430:DDJ524439 CTN524430:CTN524439 CJR524430:CJR524439 BZV524430:BZV524439 BPZ524430:BPZ524439 BGD524430:BGD524439 AWH524430:AWH524439 AML524430:AML524439 ACP524430:ACP524439 ST524430:ST524439 IX524430:IX524439 B524430:B524439 WVJ458894:WVJ458903 WLN458894:WLN458903 WBR458894:WBR458903 VRV458894:VRV458903 VHZ458894:VHZ458903 UYD458894:UYD458903 UOH458894:UOH458903 UEL458894:UEL458903 TUP458894:TUP458903 TKT458894:TKT458903 TAX458894:TAX458903 SRB458894:SRB458903 SHF458894:SHF458903 RXJ458894:RXJ458903 RNN458894:RNN458903 RDR458894:RDR458903 QTV458894:QTV458903 QJZ458894:QJZ458903 QAD458894:QAD458903 PQH458894:PQH458903 PGL458894:PGL458903 OWP458894:OWP458903 OMT458894:OMT458903 OCX458894:OCX458903 NTB458894:NTB458903 NJF458894:NJF458903 MZJ458894:MZJ458903 MPN458894:MPN458903 MFR458894:MFR458903 LVV458894:LVV458903 LLZ458894:LLZ458903 LCD458894:LCD458903 KSH458894:KSH458903 KIL458894:KIL458903 JYP458894:JYP458903 JOT458894:JOT458903 JEX458894:JEX458903 IVB458894:IVB458903 ILF458894:ILF458903 IBJ458894:IBJ458903 HRN458894:HRN458903 HHR458894:HHR458903 GXV458894:GXV458903 GNZ458894:GNZ458903 GED458894:GED458903 FUH458894:FUH458903 FKL458894:FKL458903 FAP458894:FAP458903 EQT458894:EQT458903 EGX458894:EGX458903 DXB458894:DXB458903 DNF458894:DNF458903 DDJ458894:DDJ458903 CTN458894:CTN458903 CJR458894:CJR458903 BZV458894:BZV458903 BPZ458894:BPZ458903 BGD458894:BGD458903 AWH458894:AWH458903 AML458894:AML458903 ACP458894:ACP458903 ST458894:ST458903 IX458894:IX458903 B458894:B458903 WVJ393358:WVJ393367 WLN393358:WLN393367 WBR393358:WBR393367 VRV393358:VRV393367 VHZ393358:VHZ393367 UYD393358:UYD393367 UOH393358:UOH393367 UEL393358:UEL393367 TUP393358:TUP393367 TKT393358:TKT393367 TAX393358:TAX393367 SRB393358:SRB393367 SHF393358:SHF393367 RXJ393358:RXJ393367 RNN393358:RNN393367 RDR393358:RDR393367 QTV393358:QTV393367 QJZ393358:QJZ393367 QAD393358:QAD393367 PQH393358:PQH393367 PGL393358:PGL393367 OWP393358:OWP393367 OMT393358:OMT393367 OCX393358:OCX393367 NTB393358:NTB393367 NJF393358:NJF393367 MZJ393358:MZJ393367 MPN393358:MPN393367 MFR393358:MFR393367 LVV393358:LVV393367 LLZ393358:LLZ393367 LCD393358:LCD393367 KSH393358:KSH393367 KIL393358:KIL393367 JYP393358:JYP393367 JOT393358:JOT393367 JEX393358:JEX393367 IVB393358:IVB393367 ILF393358:ILF393367 IBJ393358:IBJ393367 HRN393358:HRN393367 HHR393358:HHR393367 GXV393358:GXV393367 GNZ393358:GNZ393367 GED393358:GED393367 FUH393358:FUH393367 FKL393358:FKL393367 FAP393358:FAP393367 EQT393358:EQT393367 EGX393358:EGX393367 DXB393358:DXB393367 DNF393358:DNF393367 DDJ393358:DDJ393367 CTN393358:CTN393367 CJR393358:CJR393367 BZV393358:BZV393367 BPZ393358:BPZ393367 BGD393358:BGD393367 AWH393358:AWH393367 AML393358:AML393367 ACP393358:ACP393367 ST393358:ST393367 IX393358:IX393367 B393358:B393367 WVJ327822:WVJ327831 WLN327822:WLN327831 WBR327822:WBR327831 VRV327822:VRV327831 VHZ327822:VHZ327831 UYD327822:UYD327831 UOH327822:UOH327831 UEL327822:UEL327831 TUP327822:TUP327831 TKT327822:TKT327831 TAX327822:TAX327831 SRB327822:SRB327831 SHF327822:SHF327831 RXJ327822:RXJ327831 RNN327822:RNN327831 RDR327822:RDR327831 QTV327822:QTV327831 QJZ327822:QJZ327831 QAD327822:QAD327831 PQH327822:PQH327831 PGL327822:PGL327831 OWP327822:OWP327831 OMT327822:OMT327831 OCX327822:OCX327831 NTB327822:NTB327831 NJF327822:NJF327831 MZJ327822:MZJ327831 MPN327822:MPN327831 MFR327822:MFR327831 LVV327822:LVV327831 LLZ327822:LLZ327831 LCD327822:LCD327831 KSH327822:KSH327831 KIL327822:KIL327831 JYP327822:JYP327831 JOT327822:JOT327831 JEX327822:JEX327831 IVB327822:IVB327831 ILF327822:ILF327831 IBJ327822:IBJ327831 HRN327822:HRN327831 HHR327822:HHR327831 GXV327822:GXV327831 GNZ327822:GNZ327831 GED327822:GED327831 FUH327822:FUH327831 FKL327822:FKL327831 FAP327822:FAP327831 EQT327822:EQT327831 EGX327822:EGX327831 DXB327822:DXB327831 DNF327822:DNF327831 DDJ327822:DDJ327831 CTN327822:CTN327831 CJR327822:CJR327831 BZV327822:BZV327831 BPZ327822:BPZ327831 BGD327822:BGD327831 AWH327822:AWH327831 AML327822:AML327831 ACP327822:ACP327831 ST327822:ST327831 IX327822:IX327831 B327822:B327831 WVJ262286:WVJ262295 WLN262286:WLN262295 WBR262286:WBR262295 VRV262286:VRV262295 VHZ262286:VHZ262295 UYD262286:UYD262295 UOH262286:UOH262295 UEL262286:UEL262295 TUP262286:TUP262295 TKT262286:TKT262295 TAX262286:TAX262295 SRB262286:SRB262295 SHF262286:SHF262295 RXJ262286:RXJ262295 RNN262286:RNN262295 RDR262286:RDR262295 QTV262286:QTV262295 QJZ262286:QJZ262295 QAD262286:QAD262295 PQH262286:PQH262295 PGL262286:PGL262295 OWP262286:OWP262295 OMT262286:OMT262295 OCX262286:OCX262295 NTB262286:NTB262295 NJF262286:NJF262295 MZJ262286:MZJ262295 MPN262286:MPN262295 MFR262286:MFR262295 LVV262286:LVV262295 LLZ262286:LLZ262295 LCD262286:LCD262295 KSH262286:KSH262295 KIL262286:KIL262295 JYP262286:JYP262295 JOT262286:JOT262295 JEX262286:JEX262295 IVB262286:IVB262295 ILF262286:ILF262295 IBJ262286:IBJ262295 HRN262286:HRN262295 HHR262286:HHR262295 GXV262286:GXV262295 GNZ262286:GNZ262295 GED262286:GED262295 FUH262286:FUH262295 FKL262286:FKL262295 FAP262286:FAP262295 EQT262286:EQT262295 EGX262286:EGX262295 DXB262286:DXB262295 DNF262286:DNF262295 DDJ262286:DDJ262295 CTN262286:CTN262295 CJR262286:CJR262295 BZV262286:BZV262295 BPZ262286:BPZ262295 BGD262286:BGD262295 AWH262286:AWH262295 AML262286:AML262295 ACP262286:ACP262295 ST262286:ST262295 IX262286:IX262295 B262286:B262295 WVJ196750:WVJ196759 WLN196750:WLN196759 WBR196750:WBR196759 VRV196750:VRV196759 VHZ196750:VHZ196759 UYD196750:UYD196759 UOH196750:UOH196759 UEL196750:UEL196759 TUP196750:TUP196759 TKT196750:TKT196759 TAX196750:TAX196759 SRB196750:SRB196759 SHF196750:SHF196759 RXJ196750:RXJ196759 RNN196750:RNN196759 RDR196750:RDR196759 QTV196750:QTV196759 QJZ196750:QJZ196759 QAD196750:QAD196759 PQH196750:PQH196759 PGL196750:PGL196759 OWP196750:OWP196759 OMT196750:OMT196759 OCX196750:OCX196759 NTB196750:NTB196759 NJF196750:NJF196759 MZJ196750:MZJ196759 MPN196750:MPN196759 MFR196750:MFR196759 LVV196750:LVV196759 LLZ196750:LLZ196759 LCD196750:LCD196759 KSH196750:KSH196759 KIL196750:KIL196759 JYP196750:JYP196759 JOT196750:JOT196759 JEX196750:JEX196759 IVB196750:IVB196759 ILF196750:ILF196759 IBJ196750:IBJ196759 HRN196750:HRN196759 HHR196750:HHR196759 GXV196750:GXV196759 GNZ196750:GNZ196759 GED196750:GED196759 FUH196750:FUH196759 FKL196750:FKL196759 FAP196750:FAP196759 EQT196750:EQT196759 EGX196750:EGX196759 DXB196750:DXB196759 DNF196750:DNF196759 DDJ196750:DDJ196759 CTN196750:CTN196759 CJR196750:CJR196759 BZV196750:BZV196759 BPZ196750:BPZ196759 BGD196750:BGD196759 AWH196750:AWH196759 AML196750:AML196759 ACP196750:ACP196759 ST196750:ST196759 IX196750:IX196759 B196750:B196759 WVJ131214:WVJ131223 WLN131214:WLN131223 WBR131214:WBR131223 VRV131214:VRV131223 VHZ131214:VHZ131223 UYD131214:UYD131223 UOH131214:UOH131223 UEL131214:UEL131223 TUP131214:TUP131223 TKT131214:TKT131223 TAX131214:TAX131223 SRB131214:SRB131223 SHF131214:SHF131223 RXJ131214:RXJ131223 RNN131214:RNN131223 RDR131214:RDR131223 QTV131214:QTV131223 QJZ131214:QJZ131223 QAD131214:QAD131223 PQH131214:PQH131223 PGL131214:PGL131223 OWP131214:OWP131223 OMT131214:OMT131223 OCX131214:OCX131223 NTB131214:NTB131223 NJF131214:NJF131223 MZJ131214:MZJ131223 MPN131214:MPN131223 MFR131214:MFR131223 LVV131214:LVV131223 LLZ131214:LLZ131223 LCD131214:LCD131223 KSH131214:KSH131223 KIL131214:KIL131223 JYP131214:JYP131223 JOT131214:JOT131223 JEX131214:JEX131223 IVB131214:IVB131223 ILF131214:ILF131223 IBJ131214:IBJ131223 HRN131214:HRN131223 HHR131214:HHR131223 GXV131214:GXV131223 GNZ131214:GNZ131223 GED131214:GED131223 FUH131214:FUH131223 FKL131214:FKL131223 FAP131214:FAP131223 EQT131214:EQT131223 EGX131214:EGX131223 DXB131214:DXB131223 DNF131214:DNF131223 DDJ131214:DDJ131223 CTN131214:CTN131223 CJR131214:CJR131223 BZV131214:BZV131223 BPZ131214:BPZ131223 BGD131214:BGD131223 AWH131214:AWH131223 AML131214:AML131223 ACP131214:ACP131223 ST131214:ST131223 IX131214:IX131223 B131214:B131223 WVJ65678:WVJ65687 WLN65678:WLN65687 WBR65678:WBR65687 VRV65678:VRV65687 VHZ65678:VHZ65687 UYD65678:UYD65687 UOH65678:UOH65687 UEL65678:UEL65687 TUP65678:TUP65687 TKT65678:TKT65687 TAX65678:TAX65687 SRB65678:SRB65687 SHF65678:SHF65687 RXJ65678:RXJ65687 RNN65678:RNN65687 RDR65678:RDR65687 QTV65678:QTV65687 QJZ65678:QJZ65687 QAD65678:QAD65687 PQH65678:PQH65687 PGL65678:PGL65687 OWP65678:OWP65687 OMT65678:OMT65687 OCX65678:OCX65687 NTB65678:NTB65687 NJF65678:NJF65687 MZJ65678:MZJ65687 MPN65678:MPN65687 MFR65678:MFR65687 LVV65678:LVV65687 LLZ65678:LLZ65687 LCD65678:LCD65687 KSH65678:KSH65687 KIL65678:KIL65687 JYP65678:JYP65687 JOT65678:JOT65687 JEX65678:JEX65687 IVB65678:IVB65687 ILF65678:ILF65687 IBJ65678:IBJ65687 HRN65678:HRN65687 HHR65678:HHR65687 GXV65678:GXV65687 GNZ65678:GNZ65687 GED65678:GED65687 FUH65678:FUH65687 FKL65678:FKL65687 FAP65678:FAP65687 EQT65678:EQT65687 EGX65678:EGX65687 DXB65678:DXB65687 DNF65678:DNF65687 DDJ65678:DDJ65687 CTN65678:CTN65687 CJR65678:CJR65687 BZV65678:BZV65687 BPZ65678:BPZ65687 BGD65678:BGD65687 AWH65678:AWH65687 AML65678:AML65687 ACP65678:ACP65687 ST65678:ST65687 IX65678:IX65687 B65678:B65687 WVJ142:WVJ151 WLN142:WLN151 WBR142:WBR151 VRV142:VRV151 VHZ142:VHZ151 UYD142:UYD151 UOH142:UOH151 UEL142:UEL151 TUP142:TUP151 TKT142:TKT151 TAX142:TAX151 SRB142:SRB151 SHF142:SHF151 RXJ142:RXJ151 RNN142:RNN151 RDR142:RDR151 QTV142:QTV151 QJZ142:QJZ151 QAD142:QAD151 PQH142:PQH151 PGL142:PGL151 OWP142:OWP151 OMT142:OMT151 OCX142:OCX151 NTB142:NTB151 NJF142:NJF151 MZJ142:MZJ151 MPN142:MPN151 MFR142:MFR151 LVV142:LVV151 LLZ142:LLZ151 LCD142:LCD151 KSH142:KSH151 KIL142:KIL151 JYP142:JYP151 JOT142:JOT151 JEX142:JEX151 IVB142:IVB151 ILF142:ILF151 IBJ142:IBJ151 HRN142:HRN151 HHR142:HHR151 GXV142:GXV151 GNZ142:GNZ151 GED142:GED151 FUH142:FUH151 FKL142:FKL151 FAP142:FAP151 EQT142:EQT151 EGX142:EGX151 DXB142:DXB151 DNF142:DNF151 DDJ142:DDJ151 CTN142:CTN151 CJR142:CJR151 BZV142:BZV151 BPZ142:BPZ151 BGD142:BGD151 AWH142:AWH151 AML142:AML151 ACP142:ACP151 ST142:ST151 B88:B95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Introduction</vt:lpstr>
      <vt:lpstr>1. Stakeholders</vt:lpstr>
      <vt:lpstr>2. Goals</vt:lpstr>
      <vt:lpstr>3. Property Inventory</vt:lpstr>
      <vt:lpstr>4. Property Characteristics</vt:lpstr>
      <vt:lpstr>5. Land Use Characteristics</vt:lpstr>
      <vt:lpstr>6. Environmental</vt:lpstr>
      <vt:lpstr>7. Community</vt:lpstr>
      <vt:lpstr>8. Demographics</vt:lpstr>
      <vt:lpstr>9. Market Assessment</vt:lpstr>
      <vt:lpstr>10. Revitalization Summary</vt:lpstr>
      <vt:lpstr>11. Constraints</vt:lpstr>
      <vt:lpstr>12. Pro Forma Data Inputs</vt:lpstr>
      <vt:lpstr>13. Pro Forma Tool</vt:lpstr>
      <vt:lpstr>14. Sources and Uses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 Rocco</dc:creator>
  <cp:lastModifiedBy>Jessica Crestwell</cp:lastModifiedBy>
  <dcterms:created xsi:type="dcterms:W3CDTF">2021-03-05T19:16:30Z</dcterms:created>
  <dcterms:modified xsi:type="dcterms:W3CDTF">2021-12-15T16:41:04Z</dcterms:modified>
</cp:coreProperties>
</file>